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comments2.xml" ContentType="application/vnd.openxmlformats-officedocument.spreadsheetml.comments+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3.xml" ContentType="application/vnd.openxmlformats-officedocument.drawing+xml"/>
  <Override PartName="/xl/tables/table3.xml" ContentType="application/vnd.openxmlformats-officedocument.spreadsheetml.tab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4.xml" ContentType="application/vnd.openxmlformats-officedocument.drawing+xml"/>
  <Override PartName="/xl/tables/table4.xml" ContentType="application/vnd.openxmlformats-officedocument.spreadsheetml.tab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1.xml" ContentType="application/vnd.openxmlformats-officedocument.spreadsheetml.pivotTable+xml"/>
  <Override PartName="/xl/tables/table5.xml" ContentType="application/vnd.openxmlformats-officedocument.spreadsheetml.table+xml"/>
  <Override PartName="/xl/comments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227"/>
  <workbookPr defaultThemeVersion="166925"/>
  <mc:AlternateContent xmlns:mc="http://schemas.openxmlformats.org/markup-compatibility/2006">
    <mc:Choice Requires="x15">
      <x15ac:absPath xmlns:x15ac="http://schemas.microsoft.com/office/spreadsheetml/2010/11/ac" url="D:\Docs\DC\GitHub_Projects\financial_modeling\"/>
    </mc:Choice>
  </mc:AlternateContent>
  <xr:revisionPtr revIDLastSave="0" documentId="13_ncr:1_{C4313E6E-053E-41B2-B0D8-E49B09A9B538}" xr6:coauthVersionLast="47" xr6:coauthVersionMax="47" xr10:uidLastSave="{00000000-0000-0000-0000-000000000000}"/>
  <workbookProtection workbookAlgorithmName="SHA-512" workbookHashValue="cKKJoRbHWNfOJalB4fnBXkV6VhLSmlJJtVwW/toEuyllEaosgqzFTHV1QiSC+opqkQwW1XIfMXuoWhCWUQoGIg==" workbookSaltValue="dRxL2v6OrZrg0M9BR7RoIw==" workbookSpinCount="100000" lockStructure="1"/>
  <bookViews>
    <workbookView xWindow="-24120" yWindow="-1500" windowWidth="24240" windowHeight="13020" activeTab="2" xr2:uid="{00000000-000D-0000-FFFF-FFFF00000000}"/>
  </bookViews>
  <sheets>
    <sheet name="Forecast - WMA" sheetId="13" r:id="rId1"/>
    <sheet name="Forecast- SMA" sheetId="11" r:id="rId2"/>
    <sheet name="Forecast - ESF" sheetId="15" r:id="rId3"/>
    <sheet name="GrossProfit" sheetId="16" state="hidden" r:id="rId4"/>
    <sheet name="Sheet4" sheetId="17" state="hidden" r:id="rId5"/>
    <sheet name="Forecast - Avg" sheetId="18" r:id="rId6"/>
    <sheet name="PivotFacts" sheetId="9" r:id="rId7"/>
    <sheet name="XBRLFacts" sheetId="10" r:id="rId8"/>
    <sheet name="Financial Ratios" sheetId="8" state="hidden" r:id="rId9"/>
  </sheets>
  <externalReferences>
    <externalReference r:id="rId10"/>
  </externalReferences>
  <definedNames>
    <definedName name="Facts">XBRLFacts!$A$2:$E$22141</definedName>
    <definedName name="Fats">XBRLFacts!$A$2:$E$22141</definedName>
  </definedNames>
  <calcPr calcId="191029"/>
  <pivotCaches>
    <pivotCache cacheId="0" r:id="rId11"/>
  </pivotCaches>
</workbook>
</file>

<file path=xl/calcChain.xml><?xml version="1.0" encoding="utf-8"?>
<calcChain xmlns="http://schemas.openxmlformats.org/spreadsheetml/2006/main">
  <c r="E13" i="13" l="1"/>
  <c r="D13" i="13" s="1"/>
  <c r="C13" i="13" s="1"/>
  <c r="C4" i="18" l="1"/>
  <c r="C9" i="18" s="1"/>
  <c r="C5" i="15"/>
  <c r="C13" i="15" s="1"/>
  <c r="E24" i="18"/>
  <c r="D24" i="18" s="1"/>
  <c r="C24" i="18" s="1"/>
  <c r="E10" i="18"/>
  <c r="D10" i="18" s="1"/>
  <c r="C10" i="18" s="1"/>
  <c r="C33" i="18"/>
  <c r="C26" i="18"/>
  <c r="E19" i="18"/>
  <c r="E16" i="18"/>
  <c r="E12" i="18"/>
  <c r="C25" i="18"/>
  <c r="C30" i="18"/>
  <c r="D28" i="18"/>
  <c r="D26" i="18"/>
  <c r="E20" i="18"/>
  <c r="E29" i="18"/>
  <c r="E13" i="18"/>
  <c r="E33" i="18"/>
  <c r="C27" i="18" l="1"/>
  <c r="E46" i="18"/>
  <c r="D44" i="18"/>
  <c r="D15" i="18"/>
  <c r="D13" i="18"/>
  <c r="C15" i="18"/>
  <c r="C17" i="18"/>
  <c r="C29" i="18"/>
  <c r="E28" i="18"/>
  <c r="E22" i="18"/>
  <c r="D29" i="18"/>
  <c r="D17" i="18"/>
  <c r="C14" i="18"/>
  <c r="D33" i="18"/>
  <c r="C22" i="18"/>
  <c r="C12" i="18"/>
  <c r="C19" i="18"/>
  <c r="D19" i="18"/>
  <c r="D20" i="18"/>
  <c r="D18" i="18"/>
  <c r="D25" i="18"/>
  <c r="D14" i="18"/>
  <c r="D16" i="18"/>
  <c r="E14" i="18"/>
  <c r="C20" i="18"/>
  <c r="D30" i="18"/>
  <c r="E30" i="18"/>
  <c r="E17" i="18"/>
  <c r="E25" i="18"/>
  <c r="E26" i="18"/>
  <c r="C16" i="18"/>
  <c r="D22" i="18"/>
  <c r="E15" i="18"/>
  <c r="C13" i="18"/>
  <c r="C18" i="18"/>
  <c r="C28" i="18"/>
  <c r="E18" i="18"/>
  <c r="D12" i="18"/>
  <c r="D42" i="18" l="1"/>
  <c r="E39" i="18"/>
  <c r="D27" i="18"/>
  <c r="E27" i="18"/>
  <c r="E31" i="18" s="1"/>
  <c r="D46" i="18"/>
  <c r="C39" i="18"/>
  <c r="C31" i="18"/>
  <c r="D21" i="18"/>
  <c r="C11" i="18"/>
  <c r="E21" i="18"/>
  <c r="D11" i="18"/>
  <c r="E42" i="18"/>
  <c r="E53" i="18" s="1"/>
  <c r="C44" i="18"/>
  <c r="C42" i="18"/>
  <c r="C53" i="18" s="1"/>
  <c r="C46" i="18"/>
  <c r="E11" i="18"/>
  <c r="E44" i="18"/>
  <c r="D39" i="18"/>
  <c r="D50" i="18" s="1"/>
  <c r="D31" i="18"/>
  <c r="E40" i="18"/>
  <c r="E51" i="18" s="1"/>
  <c r="C21" i="18"/>
  <c r="D40" i="18"/>
  <c r="D51" i="18" s="1"/>
  <c r="C40" i="18"/>
  <c r="F39" i="18"/>
  <c r="E50" i="18" l="1"/>
  <c r="J50" i="18"/>
  <c r="D53" i="18"/>
  <c r="M53" i="18" s="1"/>
  <c r="C51" i="18"/>
  <c r="E41" i="18"/>
  <c r="E52" i="18" s="1"/>
  <c r="M50" i="18"/>
  <c r="L50" i="18"/>
  <c r="F42" i="18"/>
  <c r="F40" i="18"/>
  <c r="F41" i="18" s="1"/>
  <c r="G39" i="18"/>
  <c r="D41" i="18"/>
  <c r="D52" i="18" s="1"/>
  <c r="C41" i="18"/>
  <c r="L53" i="18" l="1"/>
  <c r="K50" i="18"/>
  <c r="K53" i="18"/>
  <c r="J53" i="18"/>
  <c r="J51" i="18"/>
  <c r="L51" i="18"/>
  <c r="E43" i="18"/>
  <c r="E56" i="18" s="1"/>
  <c r="C43" i="18"/>
  <c r="C54" i="18" s="1"/>
  <c r="C52" i="18"/>
  <c r="L52" i="18" s="1"/>
  <c r="D43" i="18"/>
  <c r="D54" i="18" s="1"/>
  <c r="F43" i="18"/>
  <c r="H39" i="18"/>
  <c r="G42" i="18"/>
  <c r="G40" i="18"/>
  <c r="G41" i="18" s="1"/>
  <c r="K51" i="18"/>
  <c r="M51" i="18"/>
  <c r="E54" i="18" l="1"/>
  <c r="E55" i="18"/>
  <c r="E45" i="18"/>
  <c r="E47" i="18" s="1"/>
  <c r="D55" i="18"/>
  <c r="D56" i="18"/>
  <c r="F46" i="18"/>
  <c r="F44" i="18"/>
  <c r="F45" i="18" s="1"/>
  <c r="H42" i="18"/>
  <c r="H40" i="18"/>
  <c r="H41" i="18" s="1"/>
  <c r="K52" i="18"/>
  <c r="J52" i="18"/>
  <c r="G43" i="18"/>
  <c r="D45" i="18"/>
  <c r="D47" i="18" s="1"/>
  <c r="M52" i="18"/>
  <c r="C45" i="18"/>
  <c r="C47" i="18" s="1"/>
  <c r="C55" i="18"/>
  <c r="C56" i="18"/>
  <c r="M54" i="18" l="1"/>
  <c r="M55" i="18"/>
  <c r="L56" i="18"/>
  <c r="L55" i="18"/>
  <c r="F47" i="18"/>
  <c r="H43" i="18"/>
  <c r="H46" i="18" s="1"/>
  <c r="K54" i="18"/>
  <c r="J54" i="18"/>
  <c r="L54" i="18"/>
  <c r="K55" i="18"/>
  <c r="J55" i="18"/>
  <c r="M56" i="18"/>
  <c r="G46" i="18"/>
  <c r="G44" i="18"/>
  <c r="G45" i="18" s="1"/>
  <c r="J56" i="18"/>
  <c r="K56" i="18"/>
  <c r="G47" i="18" l="1"/>
  <c r="H44" i="18"/>
  <c r="H45" i="18" s="1"/>
  <c r="H47" i="18" s="1"/>
  <c r="E13" i="11" l="1"/>
  <c r="F13" i="11" l="1"/>
  <c r="E29" i="11"/>
  <c r="D13" i="11"/>
  <c r="E15" i="11"/>
  <c r="D15" i="11"/>
  <c r="G13" i="11" l="1"/>
  <c r="F29" i="11"/>
  <c r="D29" i="11"/>
  <c r="C13" i="11"/>
  <c r="C15" i="11"/>
  <c r="F15" i="11" l="1"/>
  <c r="G15" i="11" s="1"/>
  <c r="H13" i="11"/>
  <c r="H29" i="11" s="1"/>
  <c r="G29" i="11"/>
  <c r="D43" i="11"/>
  <c r="E43" i="11"/>
  <c r="C29" i="11"/>
  <c r="B43" i="15"/>
  <c r="B42" i="15"/>
  <c r="B41" i="15"/>
  <c r="B40" i="15"/>
  <c r="B39" i="15"/>
  <c r="B38" i="15"/>
  <c r="B37" i="15"/>
  <c r="B36" i="15"/>
  <c r="B35" i="15"/>
  <c r="B34" i="15"/>
  <c r="B33" i="15"/>
  <c r="B32" i="15"/>
  <c r="E15" i="15"/>
  <c r="E31" i="15" s="1"/>
  <c r="C5" i="17"/>
  <c r="C5" i="16"/>
  <c r="C6" i="17"/>
  <c r="C6" i="16"/>
  <c r="C7" i="16"/>
  <c r="C7" i="17"/>
  <c r="G43" i="11" l="1"/>
  <c r="F43" i="11"/>
  <c r="F15" i="15"/>
  <c r="F31" i="15" s="1"/>
  <c r="D15" i="15"/>
  <c r="D31" i="15" s="1"/>
  <c r="E6" i="17"/>
  <c r="E23" i="15"/>
  <c r="E20" i="15"/>
  <c r="D7" i="16"/>
  <c r="D5" i="16"/>
  <c r="E6" i="16"/>
  <c r="E27" i="15"/>
  <c r="D6" i="17"/>
  <c r="E24" i="15"/>
  <c r="E19" i="15"/>
  <c r="E7" i="17"/>
  <c r="E5" i="16"/>
  <c r="E18" i="15"/>
  <c r="E17" i="15"/>
  <c r="D5" i="17"/>
  <c r="D6" i="16"/>
  <c r="E7" i="16"/>
  <c r="E5" i="17"/>
  <c r="E22" i="15"/>
  <c r="D7" i="17"/>
  <c r="E28" i="15"/>
  <c r="E21" i="15"/>
  <c r="E25" i="15"/>
  <c r="E26" i="15"/>
  <c r="E46" i="15" l="1"/>
  <c r="D52" i="15"/>
  <c r="E34" i="15"/>
  <c r="E35" i="15"/>
  <c r="E43" i="15"/>
  <c r="E42" i="15"/>
  <c r="E37" i="15"/>
  <c r="E39" i="15"/>
  <c r="E32" i="15"/>
  <c r="E38" i="15"/>
  <c r="E36" i="15"/>
  <c r="E40" i="15"/>
  <c r="E33" i="15"/>
  <c r="E41" i="15"/>
  <c r="G15" i="15"/>
  <c r="G31" i="15" s="1"/>
  <c r="C15" i="15"/>
  <c r="C31" i="15" s="1"/>
  <c r="D27" i="15"/>
  <c r="D21" i="15"/>
  <c r="D24" i="15"/>
  <c r="D19" i="15"/>
  <c r="D25" i="15"/>
  <c r="D26" i="15"/>
  <c r="D20" i="15"/>
  <c r="D17" i="15"/>
  <c r="D22" i="15"/>
  <c r="D18" i="15"/>
  <c r="D23" i="15"/>
  <c r="D28" i="15"/>
  <c r="D46" i="15" l="1"/>
  <c r="D51" i="15"/>
  <c r="E52" i="15"/>
  <c r="F52" i="15"/>
  <c r="G52" i="15"/>
  <c r="D41" i="15"/>
  <c r="D33" i="15"/>
  <c r="D37" i="15"/>
  <c r="D43" i="15"/>
  <c r="D34" i="15"/>
  <c r="D36" i="15"/>
  <c r="D32" i="15"/>
  <c r="D38" i="15"/>
  <c r="D42" i="15"/>
  <c r="D39" i="15"/>
  <c r="D35" i="15"/>
  <c r="D40" i="15"/>
  <c r="H15" i="15"/>
  <c r="H31" i="15" s="1"/>
  <c r="C25" i="15"/>
  <c r="C28" i="15"/>
  <c r="C20" i="15"/>
  <c r="C22" i="15"/>
  <c r="C26" i="15"/>
  <c r="C23" i="15"/>
  <c r="C27" i="15"/>
  <c r="C18" i="15"/>
  <c r="C24" i="15"/>
  <c r="F26" i="15"/>
  <c r="F20" i="15"/>
  <c r="G20" i="15"/>
  <c r="C21" i="15"/>
  <c r="G27" i="15"/>
  <c r="C17" i="15"/>
  <c r="G17" i="15" s="1"/>
  <c r="C19" i="15"/>
  <c r="G19" i="15" s="1"/>
  <c r="F25" i="15"/>
  <c r="G25" i="15"/>
  <c r="F22" i="15"/>
  <c r="G22" i="15"/>
  <c r="G26" i="15"/>
  <c r="E47" i="15" l="1"/>
  <c r="D47" i="15"/>
  <c r="G45" i="15"/>
  <c r="E45" i="15"/>
  <c r="D45" i="15"/>
  <c r="G46" i="15"/>
  <c r="C46" i="15"/>
  <c r="D50" i="15"/>
  <c r="C41" i="15"/>
  <c r="C39" i="15"/>
  <c r="C34" i="15"/>
  <c r="C32" i="15"/>
  <c r="C43" i="15"/>
  <c r="C36" i="15"/>
  <c r="C40" i="15"/>
  <c r="C33" i="15"/>
  <c r="C42" i="15"/>
  <c r="C35" i="15"/>
  <c r="C37" i="15"/>
  <c r="C38" i="15"/>
  <c r="F23" i="15"/>
  <c r="F28" i="15"/>
  <c r="F27" i="15"/>
  <c r="H22" i="15"/>
  <c r="H26" i="15"/>
  <c r="H19" i="15"/>
  <c r="H21" i="15"/>
  <c r="H17" i="15"/>
  <c r="J55" i="15"/>
  <c r="H20" i="15"/>
  <c r="G28" i="15"/>
  <c r="J54" i="15"/>
  <c r="H24" i="15"/>
  <c r="F17" i="15"/>
  <c r="G18" i="15"/>
  <c r="J51" i="15"/>
  <c r="J53" i="15"/>
  <c r="G21" i="15"/>
  <c r="J56" i="15"/>
  <c r="J50" i="15"/>
  <c r="F21" i="15"/>
  <c r="J52" i="15"/>
  <c r="H28" i="15"/>
  <c r="E54" i="15"/>
  <c r="G23" i="15"/>
  <c r="H27" i="15"/>
  <c r="H25" i="15"/>
  <c r="G24" i="15"/>
  <c r="F18" i="15"/>
  <c r="E55" i="15"/>
  <c r="F24" i="15"/>
  <c r="F19" i="15"/>
  <c r="H23" i="15"/>
  <c r="H18" i="15"/>
  <c r="E53" i="15"/>
  <c r="F45" i="15" l="1"/>
  <c r="G47" i="15"/>
  <c r="F47" i="15"/>
  <c r="H47" i="15"/>
  <c r="H45" i="15"/>
  <c r="H46" i="15"/>
  <c r="F46" i="15"/>
  <c r="E30" i="13"/>
  <c r="G55" i="15"/>
  <c r="F54" i="15"/>
  <c r="F53" i="15"/>
  <c r="G53" i="15"/>
  <c r="G54" i="15"/>
  <c r="F55" i="15"/>
  <c r="B42" i="13" l="1"/>
  <c r="B41" i="13"/>
  <c r="B40" i="13"/>
  <c r="B39" i="13"/>
  <c r="B38" i="13"/>
  <c r="B37" i="13"/>
  <c r="B36" i="13"/>
  <c r="B35" i="13"/>
  <c r="B34" i="13"/>
  <c r="B33" i="13"/>
  <c r="B32" i="13"/>
  <c r="B31" i="13"/>
  <c r="C5" i="13"/>
  <c r="C11" i="13" s="1"/>
  <c r="F36" i="15" l="1"/>
  <c r="F33" i="15"/>
  <c r="F37" i="15"/>
  <c r="F40" i="15"/>
  <c r="F32" i="15"/>
  <c r="F35" i="15"/>
  <c r="F39" i="15"/>
  <c r="F38" i="15"/>
  <c r="F34" i="15"/>
  <c r="F42" i="15"/>
  <c r="F41" i="15"/>
  <c r="F43" i="15"/>
  <c r="G32" i="15"/>
  <c r="G38" i="15"/>
  <c r="G36" i="15"/>
  <c r="G35" i="15"/>
  <c r="G37" i="15"/>
  <c r="G33" i="15"/>
  <c r="G43" i="15"/>
  <c r="G34" i="15"/>
  <c r="G42" i="15"/>
  <c r="G41" i="15"/>
  <c r="G40" i="15"/>
  <c r="G39" i="15"/>
  <c r="H32" i="15"/>
  <c r="H37" i="15"/>
  <c r="H35" i="15"/>
  <c r="H39" i="15"/>
  <c r="H42" i="15"/>
  <c r="H43" i="15"/>
  <c r="H34" i="15"/>
  <c r="H41" i="15"/>
  <c r="H38" i="15"/>
  <c r="H36" i="15"/>
  <c r="H33" i="15"/>
  <c r="H40" i="15"/>
  <c r="D30" i="13"/>
  <c r="F13" i="13"/>
  <c r="F30" i="13" s="1"/>
  <c r="E17" i="13"/>
  <c r="E27" i="13"/>
  <c r="E22" i="13"/>
  <c r="E21" i="13"/>
  <c r="E25" i="13"/>
  <c r="E16" i="13"/>
  <c r="E24" i="13"/>
  <c r="E23" i="13"/>
  <c r="E20" i="13"/>
  <c r="E26" i="13"/>
  <c r="E19" i="13"/>
  <c r="E18" i="13"/>
  <c r="E45" i="13" l="1"/>
  <c r="E34" i="13"/>
  <c r="E40" i="13"/>
  <c r="E38" i="13"/>
  <c r="E42" i="13"/>
  <c r="E39" i="13"/>
  <c r="E35" i="13"/>
  <c r="E37" i="13"/>
  <c r="E31" i="13"/>
  <c r="E32" i="13"/>
  <c r="E36" i="13"/>
  <c r="E33" i="13"/>
  <c r="E41" i="13"/>
  <c r="G13" i="13"/>
  <c r="G30" i="13" s="1"/>
  <c r="C30" i="13"/>
  <c r="D17" i="13"/>
  <c r="D26" i="13"/>
  <c r="D21" i="13"/>
  <c r="D19" i="13"/>
  <c r="D16" i="13"/>
  <c r="D25" i="13"/>
  <c r="D20" i="13"/>
  <c r="D18" i="13"/>
  <c r="D24" i="13"/>
  <c r="D27" i="13"/>
  <c r="D23" i="13"/>
  <c r="D22" i="13"/>
  <c r="D45" i="13" l="1"/>
  <c r="D36" i="13"/>
  <c r="D41" i="13"/>
  <c r="D31" i="13"/>
  <c r="D35" i="13"/>
  <c r="D40" i="13"/>
  <c r="D37" i="13"/>
  <c r="D42" i="13"/>
  <c r="D33" i="13"/>
  <c r="D32" i="13"/>
  <c r="D38" i="13"/>
  <c r="D34" i="13"/>
  <c r="D39" i="13"/>
  <c r="H13" i="13"/>
  <c r="H30" i="13" s="1"/>
  <c r="C17" i="13"/>
  <c r="C27" i="13"/>
  <c r="C23" i="13"/>
  <c r="C18" i="13"/>
  <c r="C21" i="13"/>
  <c r="C20" i="13"/>
  <c r="C16" i="13"/>
  <c r="C24" i="13"/>
  <c r="C26" i="13"/>
  <c r="C25" i="13"/>
  <c r="C19" i="13"/>
  <c r="C22" i="13"/>
  <c r="F16" i="13" l="1"/>
  <c r="E46" i="13"/>
  <c r="D46" i="13"/>
  <c r="E44" i="13"/>
  <c r="D44" i="13"/>
  <c r="C45" i="13"/>
  <c r="F18" i="13"/>
  <c r="G18" i="13" s="1"/>
  <c r="F22" i="13"/>
  <c r="F24" i="13"/>
  <c r="F21" i="13"/>
  <c r="F26" i="13"/>
  <c r="F23" i="13"/>
  <c r="F17" i="13"/>
  <c r="G17" i="13" s="1"/>
  <c r="F25" i="13"/>
  <c r="F20" i="13"/>
  <c r="F19" i="13"/>
  <c r="F27" i="13"/>
  <c r="C33" i="13"/>
  <c r="C37" i="13"/>
  <c r="C39" i="13"/>
  <c r="C36" i="13"/>
  <c r="C41" i="13"/>
  <c r="C38" i="13"/>
  <c r="C31" i="13"/>
  <c r="C32" i="13"/>
  <c r="C40" i="13"/>
  <c r="C35" i="13"/>
  <c r="C34" i="13"/>
  <c r="C42" i="13"/>
  <c r="G16" i="13" l="1"/>
  <c r="H16" i="13" s="1"/>
  <c r="G24" i="13"/>
  <c r="H24" i="13" s="1"/>
  <c r="G19" i="13"/>
  <c r="H19" i="13" s="1"/>
  <c r="G23" i="13"/>
  <c r="H23" i="13" s="1"/>
  <c r="G22" i="13"/>
  <c r="H22" i="13" s="1"/>
  <c r="H17" i="13"/>
  <c r="G26" i="13"/>
  <c r="H26" i="13" s="1"/>
  <c r="H18" i="13"/>
  <c r="F46" i="13"/>
  <c r="G27" i="13"/>
  <c r="H27" i="13" s="1"/>
  <c r="G20" i="13"/>
  <c r="H20" i="13" s="1"/>
  <c r="G25" i="13"/>
  <c r="H25" i="13" s="1"/>
  <c r="G21" i="13"/>
  <c r="H21" i="13" s="1"/>
  <c r="F44" i="13"/>
  <c r="F45" i="13"/>
  <c r="F42" i="13"/>
  <c r="F40" i="13"/>
  <c r="F34" i="13"/>
  <c r="F32" i="13"/>
  <c r="F36" i="13"/>
  <c r="F33" i="13"/>
  <c r="F35" i="13"/>
  <c r="F38" i="13"/>
  <c r="F37" i="13"/>
  <c r="F31" i="13"/>
  <c r="F41" i="13"/>
  <c r="F39" i="13"/>
  <c r="H46" i="13" l="1"/>
  <c r="G46" i="13"/>
  <c r="G44" i="13"/>
  <c r="H44" i="13"/>
  <c r="G31" i="13"/>
  <c r="H45" i="13"/>
  <c r="G45" i="13"/>
  <c r="G39" i="13"/>
  <c r="G37" i="13"/>
  <c r="G35" i="13"/>
  <c r="G36" i="13"/>
  <c r="G41" i="13"/>
  <c r="G32" i="13"/>
  <c r="G42" i="13"/>
  <c r="G34" i="13"/>
  <c r="G40" i="13"/>
  <c r="G38" i="13"/>
  <c r="G33" i="13"/>
  <c r="H31" i="13" l="1"/>
  <c r="H38" i="13"/>
  <c r="H32" i="13"/>
  <c r="H36" i="13"/>
  <c r="H40" i="13"/>
  <c r="H42" i="13"/>
  <c r="H35" i="13"/>
  <c r="H34" i="13"/>
  <c r="H39" i="13"/>
  <c r="H37" i="13"/>
  <c r="H41" i="13"/>
  <c r="H33" i="13"/>
  <c r="B40" i="11" l="1"/>
  <c r="B41" i="11"/>
  <c r="B30" i="11"/>
  <c r="B31" i="11"/>
  <c r="B32" i="11"/>
  <c r="B33" i="11"/>
  <c r="B34" i="11"/>
  <c r="B35" i="11"/>
  <c r="B36" i="11"/>
  <c r="B37" i="11"/>
  <c r="B38" i="11"/>
  <c r="B39" i="11"/>
  <c r="C5" i="11" l="1"/>
  <c r="C11" i="11" s="1"/>
  <c r="E17" i="11"/>
  <c r="E22" i="11"/>
  <c r="E18" i="11"/>
  <c r="E20" i="11"/>
  <c r="E26" i="11"/>
  <c r="E23" i="11"/>
  <c r="E16" i="11"/>
  <c r="E19" i="11"/>
  <c r="E24" i="11"/>
  <c r="E35" i="11" l="1"/>
  <c r="E39" i="11"/>
  <c r="E37" i="11"/>
  <c r="E41" i="11"/>
  <c r="E38" i="11"/>
  <c r="E31" i="11"/>
  <c r="E32" i="11"/>
  <c r="E33" i="11"/>
  <c r="E34" i="11"/>
  <c r="E30" i="11"/>
  <c r="G4" i="8"/>
  <c r="F4" i="8"/>
  <c r="E4" i="8"/>
  <c r="K19" i="8"/>
  <c r="J15" i="8"/>
  <c r="L7" i="8"/>
  <c r="L18" i="8"/>
  <c r="K13" i="8"/>
  <c r="M7" i="8"/>
  <c r="M18" i="8"/>
  <c r="K21" i="8"/>
  <c r="J20" i="8"/>
  <c r="L12" i="8"/>
  <c r="M6" i="8"/>
  <c r="K18" i="8"/>
  <c r="M12" i="8"/>
  <c r="J7" i="8"/>
  <c r="K10" i="8"/>
  <c r="M19" i="8"/>
  <c r="J17" i="8"/>
  <c r="L9" i="8"/>
  <c r="J10" i="8"/>
  <c r="L14" i="8"/>
  <c r="M9" i="8"/>
  <c r="K14" i="8"/>
  <c r="J9" i="8"/>
  <c r="J21" i="8"/>
  <c r="L13" i="8"/>
  <c r="K9" i="8"/>
  <c r="L19" i="8"/>
  <c r="M13" i="8"/>
  <c r="K15" i="8"/>
  <c r="M10" i="8"/>
  <c r="M20" i="8"/>
  <c r="K17" i="8"/>
  <c r="J13" i="8"/>
  <c r="J11" i="8"/>
  <c r="L15" i="8"/>
  <c r="K20" i="8"/>
  <c r="M14" i="8"/>
  <c r="J12" i="8"/>
  <c r="J6" i="8"/>
  <c r="J18" i="8"/>
  <c r="L10" i="8"/>
  <c r="L20" i="8"/>
  <c r="K6" i="8"/>
  <c r="L17" i="8"/>
  <c r="M11" i="8"/>
  <c r="K7" i="8"/>
  <c r="M17" i="8"/>
  <c r="J14" i="8"/>
  <c r="L6" i="8"/>
  <c r="K11" i="8"/>
  <c r="L21" i="8"/>
  <c r="M15" i="8"/>
  <c r="K12" i="8"/>
  <c r="M21" i="8"/>
  <c r="J19" i="8"/>
  <c r="L11" i="8"/>
  <c r="E25" i="11"/>
  <c r="D23" i="11"/>
  <c r="D26" i="11"/>
  <c r="E21" i="11"/>
  <c r="D22" i="11"/>
  <c r="D21" i="11"/>
  <c r="D17" i="11"/>
  <c r="D20" i="11"/>
  <c r="D16" i="11"/>
  <c r="E44" i="11" l="1"/>
  <c r="E40" i="11"/>
  <c r="E36" i="11"/>
  <c r="D41" i="11"/>
  <c r="D37" i="11"/>
  <c r="D38" i="11"/>
  <c r="D35" i="11"/>
  <c r="D36" i="11"/>
  <c r="D32" i="11"/>
  <c r="D31" i="11"/>
  <c r="D30" i="11"/>
  <c r="D11" i="8"/>
  <c r="D12" i="8"/>
  <c r="D41" i="8"/>
  <c r="D35" i="8"/>
  <c r="D27" i="8"/>
  <c r="D6" i="8"/>
  <c r="G47" i="8"/>
  <c r="G50" i="8" s="1"/>
  <c r="E47" i="8"/>
  <c r="D51" i="8" s="1"/>
  <c r="E50" i="8" s="1"/>
  <c r="D48" i="8"/>
  <c r="F47" i="8"/>
  <c r="F50" i="8" s="1"/>
  <c r="D31" i="8"/>
  <c r="G5" i="8"/>
  <c r="K16" i="8"/>
  <c r="M16" i="8"/>
  <c r="D42" i="8"/>
  <c r="D25" i="8"/>
  <c r="E5" i="8"/>
  <c r="G24" i="8"/>
  <c r="F5" i="8"/>
  <c r="L8" i="8"/>
  <c r="M8" i="8"/>
  <c r="J8" i="8"/>
  <c r="D8" i="8" s="1"/>
  <c r="K8" i="8"/>
  <c r="J16" i="8"/>
  <c r="D16" i="8" s="1"/>
  <c r="L16" i="8"/>
  <c r="D20" i="8"/>
  <c r="D28" i="8"/>
  <c r="D17" i="8"/>
  <c r="D30" i="8"/>
  <c r="D47" i="8"/>
  <c r="D36" i="8"/>
  <c r="D5" i="8"/>
  <c r="D24" i="8"/>
  <c r="D19" i="8"/>
  <c r="E24" i="8"/>
  <c r="D9" i="8"/>
  <c r="F24" i="8"/>
  <c r="C19" i="11"/>
  <c r="D25" i="11"/>
  <c r="C16" i="11"/>
  <c r="C17" i="11"/>
  <c r="D24" i="11"/>
  <c r="C20" i="11"/>
  <c r="D19" i="11"/>
  <c r="C23" i="11"/>
  <c r="C24" i="11"/>
  <c r="C22" i="11"/>
  <c r="C25" i="11"/>
  <c r="C18" i="11"/>
  <c r="C26" i="11"/>
  <c r="D18" i="11"/>
  <c r="C21" i="11"/>
  <c r="E45" i="11" l="1"/>
  <c r="D45" i="11"/>
  <c r="D44" i="11"/>
  <c r="C44" i="11"/>
  <c r="D40" i="11"/>
  <c r="D39" i="11"/>
  <c r="D33" i="11"/>
  <c r="D34" i="11"/>
  <c r="F26" i="11"/>
  <c r="F45" i="11" s="1"/>
  <c r="F19" i="11"/>
  <c r="F20" i="11"/>
  <c r="F23" i="11"/>
  <c r="F25" i="11"/>
  <c r="F21" i="11"/>
  <c r="F24" i="11"/>
  <c r="F22" i="11"/>
  <c r="F18" i="11"/>
  <c r="F17" i="11"/>
  <c r="F16" i="11"/>
  <c r="E35" i="8"/>
  <c r="D39" i="8" s="1"/>
  <c r="E38" i="8" s="1"/>
  <c r="F38" i="8" s="1"/>
  <c r="G38" i="8" s="1"/>
  <c r="E11" i="8"/>
  <c r="E27" i="8"/>
  <c r="E41" i="8"/>
  <c r="F41" i="8" s="1"/>
  <c r="G41" i="8" s="1"/>
  <c r="E8" i="8"/>
  <c r="E30" i="8"/>
  <c r="E19" i="8"/>
  <c r="E16" i="8"/>
  <c r="F44" i="11" l="1"/>
  <c r="F30" i="11"/>
  <c r="C41" i="11"/>
  <c r="C40" i="11"/>
  <c r="C33" i="11"/>
  <c r="C34" i="11"/>
  <c r="C36" i="11"/>
  <c r="C32" i="11"/>
  <c r="C35" i="11"/>
  <c r="C38" i="11"/>
  <c r="C37" i="11"/>
  <c r="C39" i="11"/>
  <c r="C30" i="11"/>
  <c r="C31" i="11"/>
  <c r="G22" i="11"/>
  <c r="G21" i="11"/>
  <c r="H21" i="11" s="1"/>
  <c r="G16" i="11"/>
  <c r="H16" i="11" s="1"/>
  <c r="G23" i="11"/>
  <c r="H23" i="11" s="1"/>
  <c r="G19" i="11"/>
  <c r="H19" i="11" s="1"/>
  <c r="G18" i="11"/>
  <c r="H18" i="11" s="1"/>
  <c r="G24" i="11"/>
  <c r="H24" i="11" s="1"/>
  <c r="G25" i="11"/>
  <c r="G17" i="11"/>
  <c r="H17" i="11" s="1"/>
  <c r="G20" i="11"/>
  <c r="H20" i="11" s="1"/>
  <c r="G26" i="11"/>
  <c r="F35" i="8"/>
  <c r="G35" i="8" s="1"/>
  <c r="D45" i="8"/>
  <c r="E44" i="8" s="1"/>
  <c r="F44" i="8" s="1"/>
  <c r="G44" i="8" s="1"/>
  <c r="H26" i="11" l="1"/>
  <c r="H45" i="11" s="1"/>
  <c r="G45" i="11"/>
  <c r="G44" i="11"/>
  <c r="F36" i="11"/>
  <c r="H15" i="11"/>
  <c r="H43" i="11" s="1"/>
  <c r="F34" i="11"/>
  <c r="F38" i="11"/>
  <c r="F33" i="11"/>
  <c r="H22" i="11"/>
  <c r="F35" i="11"/>
  <c r="F32" i="11"/>
  <c r="F39" i="11"/>
  <c r="F40" i="11"/>
  <c r="F41" i="11"/>
  <c r="F31" i="11"/>
  <c r="F37" i="11"/>
  <c r="H25" i="11"/>
  <c r="O17" i="15"/>
  <c r="H44" i="11" l="1"/>
  <c r="L15" i="11"/>
  <c r="P17" i="15"/>
  <c r="G32" i="11"/>
  <c r="G34" i="11"/>
  <c r="G36" i="11"/>
  <c r="G38" i="11"/>
  <c r="G40" i="11"/>
  <c r="G31" i="11"/>
  <c r="G33" i="11"/>
  <c r="G35" i="11"/>
  <c r="G37" i="11"/>
  <c r="G39" i="11"/>
  <c r="G41" i="11"/>
  <c r="G30" i="11"/>
  <c r="M15" i="11" l="1"/>
  <c r="H32" i="11"/>
  <c r="H34" i="11"/>
  <c r="H36" i="11"/>
  <c r="H38" i="11"/>
  <c r="H40" i="11"/>
  <c r="H31" i="11"/>
  <c r="H33" i="11"/>
  <c r="H35" i="11"/>
  <c r="H37" i="11"/>
  <c r="H39" i="11"/>
  <c r="H41" i="11"/>
  <c r="H30" i="11"/>
  <c r="N15" i="11" l="1"/>
  <c r="Q17"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Emilio Garduno</author>
  </authors>
  <commentList>
    <comment ref="E14" authorId="0" shapeId="0" xr:uid="{334C4F25-0A3B-4DFF-9ABC-BEDE647ADF6A}">
      <text>
        <r>
          <rPr>
            <b/>
            <sz val="9"/>
            <color indexed="81"/>
            <rFont val="Tahoma"/>
            <family val="2"/>
          </rPr>
          <t>Emilio Garduno:</t>
        </r>
        <r>
          <rPr>
            <sz val="9"/>
            <color indexed="81"/>
            <rFont val="Tahoma"/>
            <family val="2"/>
          </rPr>
          <t xml:space="preserve">
Economic impact as a result of the pandemic, obstacles and pressures on the industry.</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Emilio Garduno</author>
  </authors>
  <commentList>
    <comment ref="J50" authorId="0" shapeId="0" xr:uid="{5D57AB5B-613D-437B-80DE-5D2F1F1BD978}">
      <text>
        <r>
          <rPr>
            <b/>
            <sz val="9"/>
            <color indexed="81"/>
            <rFont val="Tahoma"/>
            <family val="2"/>
          </rPr>
          <t>Emilio Garduno:</t>
        </r>
        <r>
          <rPr>
            <sz val="9"/>
            <color indexed="81"/>
            <rFont val="Tahoma"/>
            <family val="2"/>
          </rPr>
          <t xml:space="preserve">
When the value of α is close to 1, the previous period’s forecasting error has a large effect on the current forecast. When the smoothing factor is close to 0, the previous forecasting error has little impact on the current forecast. 
</t>
        </r>
        <r>
          <rPr>
            <b/>
            <sz val="10"/>
            <color indexed="81"/>
            <rFont val="Tahoma"/>
            <family val="2"/>
          </rPr>
          <t>Ideally, we would choose a value of a that would mini-mize the MAD</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J6" authorId="0" shapeId="0" xr:uid="{00000000-0006-0000-0C00-000001000000}">
      <text>
        <r>
          <rPr>
            <sz val="10"/>
            <color rgb="FF000000"/>
            <rFont val="Arial"/>
            <family val="2"/>
          </rPr>
          <t>Tag: AssetsCurrent _x000D_
Calculation: 7.85B_x000D_
Label: Total current assets_x000D_
Units: USD_x000D_
Period: 2014-FY_x000D_
------------------------_x000D_
CIK: 0000004281 (AA)_x000D_
Accession: 0001193125-16-470162_x000D_
Report section: (4) Consolidated Balance Sheet_x000D_
 by @XBRLAnalyst</t>
        </r>
      </text>
    </comment>
    <comment ref="K6" authorId="0" shapeId="0" xr:uid="{00000000-0006-0000-0C00-000002000000}">
      <text>
        <r>
          <rPr>
            <sz val="10"/>
            <color rgb="FF000000"/>
            <rFont val="Arial"/>
            <family val="2"/>
          </rPr>
          <t>Tag: AssetsCurrent _x000D_
Calculation: 6.97B_x000D_
Label: Total current assets_x000D_
Units: USD_x000D_
Period: 2013-FY_x000D_
------------------------_x000D_
CIK: 0000004281 (AA)_x000D_
Accession: 0001193125-15-054376_x000D_
Report section: (4) Consolidated Balance Sheet_x000D_
 by @XBRLAnalyst</t>
        </r>
      </text>
    </comment>
    <comment ref="L6" authorId="0" shapeId="0" xr:uid="{00000000-0006-0000-0C00-000003000000}">
      <text>
        <r>
          <rPr>
            <sz val="10"/>
            <color rgb="FF000000"/>
            <rFont val="Arial"/>
            <family val="2"/>
          </rPr>
          <t>Tag: AssetsCurrent _x000D_
Calculation: 7.7B_x000D_
Label: Total current assets_x000D_
Units: USD_x000D_
Period: 2012-FY_x000D_
------------------------_x000D_
CIK: 0000004281 (AA)_x000D_
Accession: 0001193125-14-051516_x000D_
Report section: (4) Consolidated Balance Sheet_x000D_
 by @XBRLAnalyst</t>
        </r>
      </text>
    </comment>
    <comment ref="M6" authorId="0" shapeId="0" xr:uid="{00000000-0006-0000-0C00-000004000000}">
      <text>
        <r>
          <rPr>
            <sz val="10"/>
            <color rgb="FF000000"/>
            <rFont val="Arial"/>
            <family val="2"/>
          </rPr>
          <t>Tag: AssetsCurrent _x000D_
Calculation: 7.71B_x000D_
Label: Total current assets_x000D_
Units: USD_x000D_
Period: 2011-FY_x000D_
------------------------_x000D_
CIK: 0000004281 (AA)_x000D_
Accession: 0001193125-13-065466_x000D_
Report section: (4) Consolidated Balance Sheet_x000D_
 by @XBRLAnalyst</t>
        </r>
      </text>
    </comment>
    <comment ref="J7" authorId="0" shapeId="0" xr:uid="{00000000-0006-0000-0C00-000005000000}">
      <text>
        <r>
          <rPr>
            <sz val="10"/>
            <color rgb="FF000000"/>
            <rFont val="Arial"/>
            <family val="2"/>
          </rPr>
          <t>Tag: InventoryNet _x000D_
Calculation: 3.08B_x000D_
Label: Inventories (G)_x000D_
Units: USD_x000D_
Period: 2014-FY_x000D_
------------------------_x000D_
CIK: 0000004281 (AA)_x000D_
Accession: 0001193125-16-470162_x000D_
Report section: (4) Consolidated Balance Sheet_x000D_
 by @XBRLAnalyst</t>
        </r>
      </text>
    </comment>
    <comment ref="K7" authorId="0" shapeId="0" xr:uid="{00000000-0006-0000-0C00-000006000000}">
      <text>
        <r>
          <rPr>
            <sz val="10"/>
            <color rgb="FF000000"/>
            <rFont val="Arial"/>
            <family val="2"/>
          </rPr>
          <t>Tag: InventoryNet _x000D_
Calculation: 2.71B_x000D_
Label: Inventories (G)_x000D_
Units: USD_x000D_
Period: 2013-FY_x000D_
------------------------_x000D_
CIK: 0000004281 (AA)_x000D_
Accession: 0001193125-15-054376_x000D_
Report section: (4) Consolidated Balance Sheet_x000D_
 by @XBRLAnalyst</t>
        </r>
      </text>
    </comment>
    <comment ref="L7" authorId="0" shapeId="0" xr:uid="{00000000-0006-0000-0C00-000007000000}">
      <text>
        <r>
          <rPr>
            <sz val="10"/>
            <color rgb="FF000000"/>
            <rFont val="Arial"/>
            <family val="2"/>
          </rPr>
          <t>Tag: InventoryNet _x000D_
Calculation: 2.83B_x000D_
Label: Inventories (G)_x000D_
Units: USD_x000D_
Period: 2012-FY_x000D_
------------------------_x000D_
CIK: 0000004281 (AA)_x000D_
Accession: 0001193125-14-051516_x000D_
Report section: (4) Consolidated Balance Sheet_x000D_
 by @XBRLAnalyst</t>
        </r>
      </text>
    </comment>
    <comment ref="M7" authorId="0" shapeId="0" xr:uid="{00000000-0006-0000-0C00-000008000000}">
      <text>
        <r>
          <rPr>
            <sz val="10"/>
            <color rgb="FF000000"/>
            <rFont val="Arial"/>
            <family val="2"/>
          </rPr>
          <t>Tag: InventoryNet _x000D_
Calculation: 2.9B_x000D_
Label: Inventories (G)_x000D_
Units: USD_x000D_
Period: 2011-FY_x000D_
------------------------_x000D_
CIK: 0000004281 (AA)_x000D_
Accession: 0001193125-13-065466_x000D_
Report section: (4) Consolidated Balance Sheet_x000D_
 by @XBRLAnalyst</t>
        </r>
      </text>
    </comment>
    <comment ref="J8" authorId="0" shapeId="0" xr:uid="{00000000-0006-0000-0C00-000009000000}">
      <text>
        <r>
          <rPr>
            <sz val="10"/>
            <color rgb="FF000000"/>
            <rFont val="Arial"/>
            <family val="2"/>
          </rPr>
          <t>No data_x000D_
Period: 2014-FY_x000D_
------------------------_x000D_
CIK: 0000004281 (AA)_x000D_
 by @XBRLAnalyst</t>
        </r>
      </text>
    </comment>
    <comment ref="J9" authorId="0" shapeId="0" xr:uid="{00000000-0006-0000-0C00-00000A000000}">
      <text>
        <r>
          <rPr>
            <sz val="10"/>
            <color rgb="FF000000"/>
            <rFont val="Arial"/>
            <family val="2"/>
          </rPr>
          <t>Tag: Assets _x000D_
Calculation: 37.36B_x000D_
Label: Total Assets_x000D_
Units: USD_x000D_
Period: 2014-FY_x000D_
------------------------_x000D_
CIK: 0000004281 (AA)_x000D_
Accession: 0001193125-16-470162_x000D_
Report section: (4) Consolidated Balance Sheet_x000D_
 by @XBRLAnalyst</t>
        </r>
      </text>
    </comment>
    <comment ref="K9" authorId="0" shapeId="0" xr:uid="{00000000-0006-0000-0C00-00000B000000}">
      <text>
        <r>
          <rPr>
            <sz val="10"/>
            <color rgb="FF000000"/>
            <rFont val="Arial"/>
            <family val="2"/>
          </rPr>
          <t>Tag: Assets _x000D_
Calculation: 35.74B_x000D_
Label: Total Assets_x000D_
Units: USD_x000D_
Period: 2013-FY_x000D_
------------------------_x000D_
CIK: 0000004281 (AA)_x000D_
Accession: 0001193125-15-054376_x000D_
Report section: (4) Consolidated Balance Sheet_x000D_
 by @XBRLAnalyst</t>
        </r>
      </text>
    </comment>
    <comment ref="L9" authorId="0" shapeId="0" xr:uid="{00000000-0006-0000-0C00-00000C000000}">
      <text>
        <r>
          <rPr>
            <sz val="10"/>
            <color rgb="FF000000"/>
            <rFont val="Arial"/>
            <family val="2"/>
          </rPr>
          <t>Tag: Assets _x000D_
Calculation: 40.18B_x000D_
Label: Total Assets_x000D_
Units: USD_x000D_
Period: 2012-FY_x000D_
------------------------_x000D_
CIK: 0000004281 (AA)_x000D_
Accession: 0001193125-14-051516_x000D_
Report section: (4) Consolidated Balance Sheet_x000D_
 by @XBRLAnalyst</t>
        </r>
      </text>
    </comment>
    <comment ref="M9" authorId="0" shapeId="0" xr:uid="{00000000-0006-0000-0C00-00000D000000}">
      <text>
        <r>
          <rPr>
            <sz val="10"/>
            <color rgb="FF000000"/>
            <rFont val="Arial"/>
            <family val="2"/>
          </rPr>
          <t>Tag: Assets _x000D_
Calculation: 40.12B_x000D_
Label: Total Assets_x000D_
Units: USD_x000D_
Period: 2011-FY_x000D_
------------------------_x000D_
CIK: 0000004281 (AA)_x000D_
Accession: 0001193125-13-065466_x000D_
Report section: (4) Consolidated Balance Sheet_x000D_
 by @XBRLAnalyst</t>
        </r>
      </text>
    </comment>
    <comment ref="J10" authorId="0" shapeId="0" xr:uid="{00000000-0006-0000-0C00-00000E000000}">
      <text>
        <r>
          <rPr>
            <sz val="10"/>
            <color rgb="FF000000"/>
            <rFont val="Arial"/>
            <family val="2"/>
          </rPr>
          <t>Tag: LiabilitiesCurrent _x000D_
Calculation: 5.46B_x000D_
Label: Total current liabilities_x000D_
Units: USD_x000D_
Period: 2014-FY_x000D_
------------------------_x000D_
CIK: 0000004281 (AA)_x000D_
Accession: 0001193125-16-470162_x000D_
Report section: (4) Consolidated Balance Sheet_x000D_
 by @XBRLAnalyst</t>
        </r>
      </text>
    </comment>
    <comment ref="K10" authorId="0" shapeId="0" xr:uid="{00000000-0006-0000-0C00-00000F000000}">
      <text>
        <r>
          <rPr>
            <sz val="10"/>
            <color rgb="FF000000"/>
            <rFont val="Arial"/>
            <family val="2"/>
          </rPr>
          <t>Tag: LiabilitiesCurrent _x000D_
Calculation: 6.11B_x000D_
Label: Total current liabilities_x000D_
Units: USD_x000D_
Period: 2013-FY_x000D_
------------------------_x000D_
CIK: 0000004281 (AA)_x000D_
Accession: 0001193125-15-054376_x000D_
Report section: (4) Consolidated Balance Sheet_x000D_
 by @XBRLAnalyst</t>
        </r>
      </text>
    </comment>
    <comment ref="L10" authorId="0" shapeId="0" xr:uid="{00000000-0006-0000-0C00-000010000000}">
      <text>
        <r>
          <rPr>
            <sz val="10"/>
            <color rgb="FF000000"/>
            <rFont val="Arial"/>
            <family val="2"/>
          </rPr>
          <t>Tag: LiabilitiesCurrent _x000D_
Calculation: 5.94B_x000D_
Label: Total current liabilities_x000D_
Units: USD_x000D_
Period: 2012-FY_x000D_
------------------------_x000D_
CIK: 0000004281 (AA)_x000D_
Accession: 0001193125-14-051516_x000D_
Report section: (4) Consolidated Balance Sheet_x000D_
 by @XBRLAnalyst</t>
        </r>
      </text>
    </comment>
    <comment ref="M10" authorId="0" shapeId="0" xr:uid="{00000000-0006-0000-0C00-000011000000}">
      <text>
        <r>
          <rPr>
            <sz val="10"/>
            <color rgb="FF000000"/>
            <rFont val="Arial"/>
            <family val="2"/>
          </rPr>
          <t>Tag: LiabilitiesCurrent _x000D_
Calculation: 6.01B_x000D_
Label: Total current liabilities_x000D_
Units: USD_x000D_
Period: 2011-FY_x000D_
------------------------_x000D_
CIK: 0000004281 (AA)_x000D_
Accession: 0001193125-13-065466_x000D_
Report section: (4) Consolidated Balance Sheet_x000D_
 by @XBRLAnalyst</t>
        </r>
      </text>
    </comment>
    <comment ref="J11" authorId="0" shapeId="0" xr:uid="{00000000-0006-0000-0C00-000012000000}">
      <text>
        <r>
          <rPr>
            <sz val="10"/>
            <color rgb="FF000000"/>
            <rFont val="Arial"/>
            <family val="2"/>
          </rPr>
          <t>Tag: Liabilities _x000D_
Calculation: 22.57B_x000D_
Label: Total liabilities_x000D_
Units: USD_x000D_
Period: 2014-FY_x000D_
------------------------_x000D_
CIK: 0000004281 (AA)_x000D_
Accession: 0001193125-16-470162_x000D_
Report section: (4) Consolidated Balance Sheet_x000D_
 by @XBRLAnalyst</t>
        </r>
      </text>
    </comment>
    <comment ref="K11" authorId="0" shapeId="0" xr:uid="{00000000-0006-0000-0C00-000013000000}">
      <text>
        <r>
          <rPr>
            <sz val="10"/>
            <color rgb="FF000000"/>
            <rFont val="Arial"/>
            <family val="2"/>
          </rPr>
          <t>Tag: Liabilities _x000D_
Calculation: 22.22B_x000D_
Label: Total liabilities_x000D_
Units: USD_x000D_
Period: 2013-FY_x000D_
------------------------_x000D_
CIK: 0000004281 (AA)_x000D_
Accession: 0001193125-15-054376_x000D_
Report section: (4) Consolidated Balance Sheet_x000D_
 by @XBRLAnalyst</t>
        </r>
      </text>
    </comment>
    <comment ref="L11" authorId="0" shapeId="0" xr:uid="{00000000-0006-0000-0C00-000014000000}">
      <text>
        <r>
          <rPr>
            <sz val="10"/>
            <color rgb="FF000000"/>
            <rFont val="Arial"/>
            <family val="2"/>
          </rPr>
          <t>Tag: Liabilities _x000D_
Calculation: 23.66B_x000D_
Label: Total liabilities_x000D_
Units: USD_x000D_
Period: 2012-FY_x000D_
------------------------_x000D_
CIK: 0000004281 (AA)_x000D_
Accession: 0001193125-14-051516_x000D_
Report section: (4) Consolidated Balance Sheet_x000D_
 by @XBRLAnalyst</t>
        </r>
      </text>
    </comment>
    <comment ref="M11" authorId="0" shapeId="0" xr:uid="{00000000-0006-0000-0C00-000015000000}">
      <text>
        <r>
          <rPr>
            <sz val="10"/>
            <color rgb="FF000000"/>
            <rFont val="Arial"/>
            <family val="2"/>
          </rPr>
          <t>Tag: Liabilities _x000D_
Calculation: 22.93B_x000D_
Label: Total liabilities_x000D_
Units: USD_x000D_
Period: 2011-FY_x000D_
------------------------_x000D_
CIK: 0000004281 (AA)_x000D_
Accession: 0001193125-13-065466_x000D_
Report section: (4) Consolidated Balance Sheet_x000D_
 by @XBRLAnalyst</t>
        </r>
      </text>
    </comment>
    <comment ref="J12" authorId="0" shapeId="0" xr:uid="{00000000-0006-0000-0C00-000016000000}">
      <text>
        <r>
          <rPr>
            <sz val="10"/>
            <color rgb="FF000000"/>
            <rFont val="Arial"/>
            <family val="2"/>
          </rPr>
          <t>Tag: StockholdersEquity _x000D_
Calculation: 12.31B_x000D_
Label: Total Alcoa shareholders' equity_x000D_
Units: USD_x000D_
Period: 2014-FY_x000D_
------------------------_x000D_
CIK: 0000004281 (AA)_x000D_
Accession: 0001193125-16-470162_x000D_
Report section: (4) Consolidated Balance Sheet_x000D_
 by @XBRLAnalyst</t>
        </r>
      </text>
    </comment>
    <comment ref="K12" authorId="0" shapeId="0" xr:uid="{00000000-0006-0000-0C00-000017000000}">
      <text>
        <r>
          <rPr>
            <sz val="10"/>
            <color rgb="FF000000"/>
            <rFont val="Arial"/>
            <family val="2"/>
          </rPr>
          <t>Tag: StockholdersEquity _x000D_
Calculation: 10.59B_x000D_
Label: Total Alcoa shareholders' equity_x000D_
Units: USD_x000D_
Period: 2013-FY_x000D_
------------------------_x000D_
CIK: 0000004281 (AA)_x000D_
Accession: 0001193125-15-054376_x000D_
Report section: (4) Consolidated Balance Sheet_x000D_
 by @XBRLAnalyst</t>
        </r>
      </text>
    </comment>
    <comment ref="L12" authorId="0" shapeId="0" xr:uid="{00000000-0006-0000-0C00-000018000000}">
      <text>
        <r>
          <rPr>
            <sz val="10"/>
            <color rgb="FF000000"/>
            <rFont val="Arial"/>
            <family val="2"/>
          </rPr>
          <t>Tag: StockholdersEquity _x000D_
Calculation: 13.2B_x000D_
Label: Total Alcoa shareholders' equity_x000D_
Units: USD_x000D_
Period: 2012-FY_x000D_
------------------------_x000D_
CIK: 0000004281 (AA)_x000D_
Accession: 0001193125-14-051516_x000D_
Report section: (4) Consolidated Balance Sheet_x000D_
 by @XBRLAnalyst</t>
        </r>
      </text>
    </comment>
    <comment ref="M12" authorId="0" shapeId="0" xr:uid="{00000000-0006-0000-0C00-000019000000}">
      <text>
        <r>
          <rPr>
            <sz val="10"/>
            <color rgb="FF000000"/>
            <rFont val="Arial"/>
            <family val="2"/>
          </rPr>
          <t>Tag: StockholdersEquity _x000D_
Calculation: 13.84B_x000D_
Label: Total Alcoa shareholders' equity_x000D_
Units: USD_x000D_
Period: 2011-FY_x000D_
------------------------_x000D_
CIK: 0000004281 (AA)_x000D_
Accession: 0001193125-13-065466_x000D_
Report section: (4) Consolidated Balance Sheet_x000D_
 by @XBRLAnalyst</t>
        </r>
      </text>
    </comment>
    <comment ref="J13" authorId="0" shapeId="0" xr:uid="{00000000-0006-0000-0C00-00001A000000}">
      <text>
        <r>
          <rPr>
            <sz val="10"/>
            <color rgb="FF000000"/>
            <rFont val="Arial"/>
            <family val="2"/>
          </rPr>
          <t>Tag: LiabilitiesAndStockholdersEquity _x000D_
Calculation: 37.36B_x000D_
Label: Total Liabilities and Equity_x000D_
Units: USD_x000D_
Period: 2014-FY_x000D_
------------------------_x000D_
CIK: 0000004281 (AA)_x000D_
Accession: 0001193125-16-470162_x000D_
Report section: (4) Consolidated Balance Sheet_x000D_
 by @XBRLAnalyst</t>
        </r>
      </text>
    </comment>
    <comment ref="K13" authorId="0" shapeId="0" xr:uid="{00000000-0006-0000-0C00-00001B000000}">
      <text>
        <r>
          <rPr>
            <sz val="10"/>
            <color rgb="FF000000"/>
            <rFont val="Arial"/>
            <family val="2"/>
          </rPr>
          <t>Tag: LiabilitiesAndStockholdersEquity _x000D_
Calculation: 35.74B_x000D_
Label: Total Liabilities and Equity_x000D_
Units: USD_x000D_
Period: 2013-FY_x000D_
------------------------_x000D_
CIK: 0000004281 (AA)_x000D_
Accession: 0001193125-15-054376_x000D_
Report section: (4) Consolidated Balance Sheet_x000D_
 by @XBRLAnalyst</t>
        </r>
      </text>
    </comment>
    <comment ref="L13" authorId="0" shapeId="0" xr:uid="{00000000-0006-0000-0C00-00001C000000}">
      <text>
        <r>
          <rPr>
            <sz val="10"/>
            <color rgb="FF000000"/>
            <rFont val="Arial"/>
            <family val="2"/>
          </rPr>
          <t>Tag: LiabilitiesAndStockholdersEquity _x000D_
Calculation: 40.18B_x000D_
Label: Total Liabilities and Equity_x000D_
Units: USD_x000D_
Period: 2012-FY_x000D_
------------------------_x000D_
CIK: 0000004281 (AA)_x000D_
Accession: 0001193125-14-051516_x000D_
Report section: (4) Consolidated Balance Sheet_x000D_
 by @XBRLAnalyst</t>
        </r>
      </text>
    </comment>
    <comment ref="M13" authorId="0" shapeId="0" xr:uid="{00000000-0006-0000-0C00-00001D000000}">
      <text>
        <r>
          <rPr>
            <sz val="10"/>
            <color rgb="FF000000"/>
            <rFont val="Arial"/>
            <family val="2"/>
          </rPr>
          <t>Tag: LiabilitiesAndStockholdersEquity _x000D_
Calculation: 40.12B_x000D_
Label: Total Liabilities and Equity_x000D_
Units: USD_x000D_
Period: 2011-FY_x000D_
------------------------_x000D_
CIK: 0000004281 (AA)_x000D_
Accession: 0001193125-13-065466_x000D_
Report section: (4) Consolidated Balance Sheet_x000D_
 by @XBRLAnalyst</t>
        </r>
      </text>
    </comment>
    <comment ref="J14" authorId="0" shapeId="0" xr:uid="{00000000-0006-0000-0C00-00001E000000}">
      <text>
        <r>
          <rPr>
            <sz val="10"/>
            <color rgb="FF000000"/>
            <rFont val="Arial"/>
            <family val="2"/>
          </rPr>
          <t>Tag: SalesRevenueGoodsNet _x000D_
Calculation: 23.91B_x000D_
Label: Sales (Q)_x000D_
Units: USD_x000D_
Period: 2014-FY_x000D_
------------------------_x000D_
CIK: 0000004281 (AA)_x000D_
Accession: 0001193125-16-470162_x000D_
Report section: (2) Statement of Consolidated Operations_x000D_
 by @XBRLAnalyst</t>
        </r>
      </text>
    </comment>
    <comment ref="K14" authorId="0" shapeId="0" xr:uid="{00000000-0006-0000-0C00-00001F000000}">
      <text>
        <r>
          <rPr>
            <sz val="10"/>
            <color rgb="FF000000"/>
            <rFont val="Arial"/>
            <family val="2"/>
          </rPr>
          <t>Tag: SalesRevenueGoodsNet _x000D_
Calculation: 23.03B_x000D_
Label: Sales (Q)_x000D_
Units: USD_x000D_
Period: 2013-FY_x000D_
------------------------_x000D_
CIK: 0000004281 (AA)_x000D_
Accession: 0001193125-16-470162_x000D_
Report section: (2) Statement of Consolidated Operations_x000D_
 by @XBRLAnalyst</t>
        </r>
      </text>
    </comment>
    <comment ref="L14" authorId="0" shapeId="0" xr:uid="{00000000-0006-0000-0C00-000020000000}">
      <text>
        <r>
          <rPr>
            <sz val="10"/>
            <color rgb="FF000000"/>
            <rFont val="Arial"/>
            <family val="2"/>
          </rPr>
          <t>Tag: SalesRevenueGoodsNet _x000D_
Calculation: 23.7B_x000D_
Label: Sales (Q)_x000D_
Units: USD_x000D_
Period: 2012-FY_x000D_
------------------------_x000D_
CIK: 0000004281 (AA)_x000D_
Accession: 0001193125-15-054376_x000D_
Report section: (2) Statement of Consolidated Operations_x000D_
 by @XBRLAnalyst</t>
        </r>
      </text>
    </comment>
    <comment ref="M14" authorId="0" shapeId="0" xr:uid="{00000000-0006-0000-0C00-000021000000}">
      <text>
        <r>
          <rPr>
            <sz val="10"/>
            <color rgb="FF000000"/>
            <rFont val="Arial"/>
            <family val="2"/>
          </rPr>
          <t>Tag: SalesRevenueGoodsNet _x000D_
Calculation: 24.95B_x000D_
Label: Sales (Q)_x000D_
Units: USD_x000D_
Period: 2011-FY_x000D_
------------------------_x000D_
CIK: 0000004281 (AA)_x000D_
Accession: 0001193125-14-051516_x000D_
Report section: (2) Statement of Consolidated Operations_x000D_
 by @XBRLAnalyst</t>
        </r>
      </text>
    </comment>
    <comment ref="J15" authorId="0" shapeId="0" xr:uid="{00000000-0006-0000-0C00-000022000000}">
      <text>
        <r>
          <rPr>
            <sz val="10"/>
            <color rgb="FF000000"/>
            <rFont val="Arial"/>
            <family val="2"/>
          </rPr>
          <t>Tag: CostOfGoodsSold _x000D_
Calculation: 19.14B_x000D_
Label: Cost of goods sold (exclusive of expenses below)_x000D_
Units: USD_x000D_
Period: 2014-FY_x000D_
------------------------_x000D_
CIK: 0000004281 (AA)_x000D_
Accession: 0001193125-15-054376_x000D_
Report section: (2) Statement of Consolidated Operations_x000D_
 by @XBRLAnalyst</t>
        </r>
      </text>
    </comment>
    <comment ref="K15" authorId="0" shapeId="0" xr:uid="{00000000-0006-0000-0C00-000023000000}">
      <text>
        <r>
          <rPr>
            <sz val="10"/>
            <color rgb="FF000000"/>
            <rFont val="Arial"/>
            <family val="2"/>
          </rPr>
          <t>Tag: CostOfGoodsSold _x000D_
Calculation: 19.29B_x000D_
Label: Cost of goods sold (exclusive of expenses below)_x000D_
Units: USD_x000D_
Period: 2013-FY_x000D_
------------------------_x000D_
CIK: 0000004281 (AA)_x000D_
Accession: 0001193125-15-054376_x000D_
Report section: (2) Statement of Consolidated Operations_x000D_
 by @XBRLAnalyst</t>
        </r>
      </text>
    </comment>
    <comment ref="L15" authorId="0" shapeId="0" xr:uid="{00000000-0006-0000-0C00-000024000000}">
      <text>
        <r>
          <rPr>
            <sz val="10"/>
            <color rgb="FF000000"/>
            <rFont val="Arial"/>
            <family val="2"/>
          </rPr>
          <t>Tag: CostOfGoodsSold _x000D_
Calculation: 20.4B_x000D_
Label: Cost of goods sold (exclusive of expenses below)_x000D_
Units: USD_x000D_
Period: 2012-FY_x000D_
------------------------_x000D_
CIK: 0000004281 (AA)_x000D_
Accession: 0001193125-15-054376_x000D_
Report section: (2) Statement of Consolidated Operations_x000D_
 by @XBRLAnalyst</t>
        </r>
      </text>
    </comment>
    <comment ref="M15" authorId="0" shapeId="0" xr:uid="{00000000-0006-0000-0C00-000025000000}">
      <text>
        <r>
          <rPr>
            <sz val="10"/>
            <color rgb="FF000000"/>
            <rFont val="Arial"/>
            <family val="2"/>
          </rPr>
          <t>Tag: CostOfGoodsSold _x000D_
Calculation: 20.48B_x000D_
Label: Cost of goods sold (exclusive of expenses below)_x000D_
Units: USD_x000D_
Period: 2011-FY_x000D_
------------------------_x000D_
CIK: 0000004281 (AA)_x000D_
Accession: 0001193125-14-051516_x000D_
Report section: (2) Statement of Consolidated Operations_x000D_
 by @XBRLAnalyst</t>
        </r>
      </text>
    </comment>
    <comment ref="J16" authorId="0" shapeId="0" xr:uid="{00000000-0006-0000-0C00-000026000000}">
      <text>
        <r>
          <rPr>
            <sz val="10"/>
            <color rgb="FF000000"/>
            <rFont val="Arial"/>
            <family val="2"/>
          </rPr>
          <t>No data_x000D_
Period: 2014-FY_x000D_
------------------------_x000D_
CIK: 0000004281 (AA)_x000D_
 by @XBRLAnalyst</t>
        </r>
      </text>
    </comment>
    <comment ref="J17" authorId="0" shapeId="0" xr:uid="{00000000-0006-0000-0C00-000027000000}">
      <text>
        <r>
          <rPr>
            <sz val="10"/>
            <color rgb="FF000000"/>
            <rFont val="Arial"/>
            <family val="2"/>
          </rPr>
          <t>Tag: CostsAndExpenses _x000D_
Calculation: 23.41B_x000D_
Label: Total costs and expenses_x000D_
Units: USD_x000D_
Period: 2014-FY_x000D_
------------------------_x000D_
CIK: 0000004281 (AA)_x000D_
Accession: 0001193125-16-470162_x000D_
Report section: (2) Statement of Consolidated Operations_x000D_
 by @XBRLAnalyst</t>
        </r>
      </text>
    </comment>
    <comment ref="K17" authorId="0" shapeId="0" xr:uid="{00000000-0006-0000-0C00-000028000000}">
      <text>
        <r>
          <rPr>
            <sz val="10"/>
            <color rgb="FF000000"/>
            <rFont val="Arial"/>
            <family val="2"/>
          </rPr>
          <t>Tag: CostsAndExpenses _x000D_
Calculation: 24.85B_x000D_
Label: Total costs and expenses_x000D_
Units: USD_x000D_
Period: 2013-FY_x000D_
------------------------_x000D_
CIK: 0000004281 (AA)_x000D_
Accession: 0001193125-16-470162_x000D_
Report section: (2) Statement of Consolidated Operations_x000D_
 by @XBRLAnalyst</t>
        </r>
      </text>
    </comment>
    <comment ref="L17" authorId="0" shapeId="0" xr:uid="{00000000-0006-0000-0C00-000029000000}">
      <text>
        <r>
          <rPr>
            <sz val="10"/>
            <color rgb="FF000000"/>
            <rFont val="Arial"/>
            <family val="2"/>
          </rPr>
          <t>Tag: CostsAndExpenses _x000D_
Calculation: 23.38B_x000D_
Label: Total costs and expenses_x000D_
Units: USD_x000D_
Period: 2012-FY_x000D_
------------------------_x000D_
CIK: 0000004281 (AA)_x000D_
Accession: 0001193125-15-054376_x000D_
Report section: (2) Statement of Consolidated Operations_x000D_
 by @XBRLAnalyst</t>
        </r>
      </text>
    </comment>
    <comment ref="M17" authorId="0" shapeId="0" xr:uid="{00000000-0006-0000-0C00-00002A000000}">
      <text>
        <r>
          <rPr>
            <sz val="10"/>
            <color rgb="FF000000"/>
            <rFont val="Arial"/>
            <family val="2"/>
          </rPr>
          <t>Tag: CostsAndExpenses _x000D_
Calculation: 23.89B_x000D_
Label: Total costs and expenses_x000D_
Units: USD_x000D_
Period: 2011-FY_x000D_
------------------------_x000D_
CIK: 0000004281 (AA)_x000D_
Accession: 0001193125-14-051516_x000D_
Report section: (2) Statement of Consolidated Operations_x000D_
 by @XBRLAnalyst</t>
        </r>
      </text>
    </comment>
    <comment ref="J18" authorId="0" shapeId="0" xr:uid="{00000000-0006-0000-0C00-00002B000000}">
      <text>
        <r>
          <rPr>
            <sz val="10"/>
            <color rgb="FF000000"/>
            <rFont val="Arial"/>
            <family val="2"/>
          </rPr>
          <t>Tag: IncomeLossFromContinuingOperationsBeforeIncomeTaxesMinorityInterestAndIncomeLossFromEquityMethodInvestments _x000D_
Calculation: 497M_x000D_
Label: Income (loss) before income taxes_x000D_
Units: USD_x000D_
Period: 2014-FY_x000D_
------------------------_x000D_
CIK: 0000004281 (AA)_x000D_
Accession: 0001193125-16-470162_x000D_
Report section: (2) Statement of Consolidated Operations_x000D_
 by @XBRLAnalyst</t>
        </r>
      </text>
    </comment>
    <comment ref="K18" authorId="0" shapeId="0" xr:uid="{00000000-0006-0000-0C00-00002C000000}">
      <text>
        <r>
          <rPr>
            <sz val="10"/>
            <color rgb="FF000000"/>
            <rFont val="Arial"/>
            <family val="2"/>
          </rPr>
          <t>Tag: IncomeLossFromContinuingOperationsBeforeIncomeTaxesMinorityInterestAndIncomeLossFromEquityMethodInvestments _x000D_
Calculation: -1.82B_x000D_
Label: Income (loss) before income taxes_x000D_
Units: USD_x000D_
Period: 2013-FY_x000D_
------------------------_x000D_
CIK: 0000004281 (AA)_x000D_
Accession: 0001193125-16-470162_x000D_
Report section: (2) Statement of Consolidated Operations_x000D_
 by @XBRLAnalyst</t>
        </r>
      </text>
    </comment>
    <comment ref="L18" authorId="0" shapeId="0" xr:uid="{00000000-0006-0000-0C00-00002D000000}">
      <text>
        <r>
          <rPr>
            <sz val="10"/>
            <color rgb="FF000000"/>
            <rFont val="Arial"/>
            <family val="2"/>
          </rPr>
          <t>Tag: IncomeLossFromContinuingOperationsBeforeIncomeTaxesMinorityInterestAndIncomeLossFromEquityMethodInvestments _x000D_
Calculation: 324M_x000D_
Label: (Loss) income before income taxes_x000D_
Units: USD_x000D_
Period: 2012-FY_x000D_
------------------------_x000D_
CIK: 0000004281 (AA)_x000D_
Accession: 0001193125-15-054376_x000D_
Report section: (2) Statement of Consolidated Operations_x000D_
 by @XBRLAnalyst</t>
        </r>
      </text>
    </comment>
    <comment ref="M18" authorId="0" shapeId="0" xr:uid="{00000000-0006-0000-0C00-00002E000000}">
      <text>
        <r>
          <rPr>
            <sz val="10"/>
            <color rgb="FF000000"/>
            <rFont val="Arial"/>
            <family val="2"/>
          </rPr>
          <t>Tag: IncomeLossFromContinuingOperationsBeforeIncomeTaxesMinorityInterestAndIncomeLossFromEquityMethodInvestments _x000D_
Calculation: 1.06B_x000D_
Label: (Loss) income from continuing operations before income taxes_x000D_
Units: USD_x000D_
Period: 2011-FY_x000D_
------------------------_x000D_
CIK: 0000004281 (AA)_x000D_
Accession: 0001193125-14-051516_x000D_
Report section: (2) Statement of Consolidated Operations_x000D_
 by @XBRLAnalyst</t>
        </r>
      </text>
    </comment>
    <comment ref="J19" authorId="0" shapeId="0" xr:uid="{00000000-0006-0000-0C00-00002F000000}">
      <text>
        <r>
          <rPr>
            <sz val="10"/>
            <color rgb="FF000000"/>
            <rFont val="Arial"/>
            <family val="2"/>
          </rPr>
          <t>Tag: ProfitLoss _x000D_
Calculation: 177M_x000D_
Label: Net (loss) income_x000D_
Units: USD_x000D_
Period: 2014-FY_x000D_
------------------------_x000D_
CIK: 0000004281 (AA)_x000D_
Accession: 0001193125-16-470162_x000D_
Report section: (2) Statement of Consolidated Operations_x000D_
 by @XBRLAnalyst</t>
        </r>
      </text>
    </comment>
    <comment ref="K19" authorId="0" shapeId="0" xr:uid="{00000000-0006-0000-0C00-000030000000}">
      <text>
        <r>
          <rPr>
            <sz val="10"/>
            <color rgb="FF000000"/>
            <rFont val="Arial"/>
            <family val="2"/>
          </rPr>
          <t>Tag: ProfitLoss _x000D_
Calculation: -2.24B_x000D_
Label: Net (loss) income_x000D_
Units: USD_x000D_
Period: 2013-FY_x000D_
------------------------_x000D_
CIK: 0000004281 (AA)_x000D_
Accession: 0001193125-16-470162_x000D_
Report section: (2) Statement of Consolidated Operations_x000D_
 by @XBRLAnalyst</t>
        </r>
      </text>
    </comment>
    <comment ref="L19" authorId="0" shapeId="0" xr:uid="{00000000-0006-0000-0C00-000031000000}">
      <text>
        <r>
          <rPr>
            <sz val="10"/>
            <color rgb="FF000000"/>
            <rFont val="Arial"/>
            <family val="2"/>
          </rPr>
          <t>Tag: ProfitLoss _x000D_
Calculation: 162M_x000D_
Label: Net income (loss)_x000D_
Units: USD_x000D_
Period: 2012-FY_x000D_
------------------------_x000D_
CIK: 0000004281 (AA)_x000D_
Accession: 0001193125-15-054376_x000D_
Report section: (2) Statement of Consolidated Operations_x000D_
 by @XBRLAnalyst</t>
        </r>
      </text>
    </comment>
    <comment ref="M19" authorId="0" shapeId="0" xr:uid="{00000000-0006-0000-0C00-000032000000}">
      <text>
        <r>
          <rPr>
            <sz val="10"/>
            <color rgb="FF000000"/>
            <rFont val="Arial"/>
            <family val="2"/>
          </rPr>
          <t>Tag: ProfitLoss _x000D_
Calculation: 805M_x000D_
Label: Net (loss) income_x000D_
Units: USD_x000D_
Period: 2011-FY_x000D_
------------------------_x000D_
CIK: 0000004281 (AA)_x000D_
Accession: 0001193125-14-051516_x000D_
Report section: (2) Statement of Consolidated Operations_x000D_
 by @XBRLAnalyst</t>
        </r>
      </text>
    </comment>
    <comment ref="J20" authorId="0" shapeId="0" xr:uid="{00000000-0006-0000-0C00-000033000000}">
      <text>
        <r>
          <rPr>
            <sz val="10"/>
            <color rgb="FF000000"/>
            <rFont val="Arial"/>
            <family val="2"/>
          </rPr>
          <t>Tag: AccountsReceivableNetCurrent _x000D_
Calculation: 1.4B_x000D_
Label: Receivables from customers, less allowances of $13 in 2015 and $14 in 2014 (U)_x000D_
Units: USD_x000D_
Period: 2014-FY_x000D_
------------------------_x000D_
CIK: 0000004281 (AA)_x000D_
Accession: 0001193125-16-470162_x000D_
Report section: (4) Consolidated Balance Sheet_x000D_
 by @XBRLAnalyst</t>
        </r>
      </text>
    </comment>
    <comment ref="K20" authorId="0" shapeId="0" xr:uid="{00000000-0006-0000-0C00-000034000000}">
      <text>
        <r>
          <rPr>
            <sz val="10"/>
            <color rgb="FF000000"/>
            <rFont val="Arial"/>
            <family val="2"/>
          </rPr>
          <t>Tag: AccountsReceivableNetCurrent _x000D_
Calculation: 1.22B_x000D_
Label: Receivables from customers, less allowances of $14 in 2014 and $20 in 2013 (U)_x000D_
Units: USD_x000D_
Period: 2013-FY_x000D_
------------------------_x000D_
CIK: 0000004281 (AA)_x000D_
Accession: 0001193125-15-054376_x000D_
Report section: (4) Consolidated Balance Sheet_x000D_
 by @XBRLAnalyst</t>
        </r>
      </text>
    </comment>
    <comment ref="L20" authorId="0" shapeId="0" xr:uid="{00000000-0006-0000-0C00-000035000000}">
      <text>
        <r>
          <rPr>
            <sz val="10"/>
            <color rgb="FF000000"/>
            <rFont val="Arial"/>
            <family val="2"/>
          </rPr>
          <t>Tag: AccountsReceivableNetCurrent _x000D_
Calculation: 1.4B_x000D_
Label: Receivables from customers, less allowances of $20 in 2013 and $39 in 2012 (U)_x000D_
Units: USD_x000D_
Period: 2012-FY_x000D_
------------------------_x000D_
CIK: 0000004281 (AA)_x000D_
Accession: 0001193125-14-051516_x000D_
Report section: (4) Consolidated Balance Sheet_x000D_
 by @XBRLAnalyst</t>
        </r>
      </text>
    </comment>
    <comment ref="M20" authorId="0" shapeId="0" xr:uid="{00000000-0006-0000-0C00-000036000000}">
      <text>
        <r>
          <rPr>
            <sz val="10"/>
            <color rgb="FF000000"/>
            <rFont val="Arial"/>
            <family val="2"/>
          </rPr>
          <t>Tag: AccountsReceivableNetCurrent _x000D_
Calculation: 1.57B_x000D_
Label: Receivables from customers, less allowances of $39 in 2012 and $46 in 2011 (U)_x000D_
Units: USD_x000D_
Period: 2011-FY_x000D_
------------------------_x000D_
CIK: 0000004281 (AA)_x000D_
Accession: 0001193125-13-065466_x000D_
Report section: (4) Consolidated Balance Sheet_x000D_
 by @XBRLAnalyst</t>
        </r>
      </text>
    </comment>
    <comment ref="J21" authorId="0" shapeId="0" xr:uid="{00000000-0006-0000-0C00-000037000000}">
      <text>
        <r>
          <rPr>
            <sz val="10"/>
            <color rgb="FF000000"/>
            <rFont val="Arial"/>
            <family val="2"/>
          </rPr>
          <t>Tag: AccountsPayableCurrent _x000D_
Calculation: 3.15B_x000D_
Label: Accounts payable, trade_x000D_
Units: USD_x000D_
Period: 2014-FY_x000D_
------------------------_x000D_
CIK: 0000004281 (AA)_x000D_
Accession: 0001193125-16-470162_x000D_
Report section: (4) Consolidated Balance Sheet_x000D_
 by @XBRLAnalyst</t>
        </r>
      </text>
    </comment>
    <comment ref="K21" authorId="0" shapeId="0" xr:uid="{00000000-0006-0000-0C00-000038000000}">
      <text>
        <r>
          <rPr>
            <sz val="10"/>
            <color rgb="FF000000"/>
            <rFont val="Arial"/>
            <family val="2"/>
          </rPr>
          <t>Tag: AccountsPayableCurrent _x000D_
Calculation: 2.96B_x000D_
Label: Accounts payable, trade_x000D_
Units: USD_x000D_
Period: 2013-FY_x000D_
------------------------_x000D_
CIK: 0000004281 (AA)_x000D_
Accession: 0001193125-15-054376_x000D_
Report section: (4) Consolidated Balance Sheet_x000D_
 by @XBRLAnalyst</t>
        </r>
      </text>
    </comment>
    <comment ref="L21" authorId="0" shapeId="0" xr:uid="{00000000-0006-0000-0C00-000039000000}">
      <text>
        <r>
          <rPr>
            <sz val="10"/>
            <color rgb="FF000000"/>
            <rFont val="Arial"/>
            <family val="2"/>
          </rPr>
          <t>Tag: AccountsPayableCurrent _x000D_
Calculation: 2.7B_x000D_
Label: Accounts payable, trade_x000D_
Units: USD_x000D_
Period: 2012-FY_x000D_
------------------------_x000D_
CIK: 0000004281 (AA)_x000D_
Accession: 0001193125-14-051516_x000D_
Report section: (4) Consolidated Balance Sheet_x000D_
 by @XBRLAnalyst</t>
        </r>
      </text>
    </comment>
    <comment ref="M21" authorId="0" shapeId="0" xr:uid="{00000000-0006-0000-0C00-00003A000000}">
      <text>
        <r>
          <rPr>
            <sz val="10"/>
            <color rgb="FF000000"/>
            <rFont val="Arial"/>
            <family val="2"/>
          </rPr>
          <t>Tag: AccountsPayableCurrent _x000D_
Calculation: 2.69B_x000D_
Label: Accounts payable, trade_x000D_
Units: USD_x000D_
Period: 2011-FY_x000D_
------------------------_x000D_
CIK: 0000004281 (AA)_x000D_
Accession: 0001193125-13-065466_x000D_
Report section: (4) Consolidated Balance Sheet_x000D_
 by @XBRLAnalyst</t>
        </r>
      </text>
    </comment>
  </commentList>
</comments>
</file>

<file path=xl/sharedStrings.xml><?xml version="1.0" encoding="utf-8"?>
<sst xmlns="http://schemas.openxmlformats.org/spreadsheetml/2006/main" count="66857" uniqueCount="557">
  <si>
    <t xml:space="preserve">Main Company Ticker </t>
  </si>
  <si>
    <t>WMT</t>
  </si>
  <si>
    <t xml:space="preserve">Most Recent Year </t>
  </si>
  <si>
    <t xml:space="preserve">Period </t>
  </si>
  <si>
    <t xml:space="preserve">Round to </t>
  </si>
  <si>
    <t>MSFT</t>
  </si>
  <si>
    <t>FB</t>
  </si>
  <si>
    <t>Financial Facts</t>
  </si>
  <si>
    <t>Balance Sheet</t>
  </si>
  <si>
    <t xml:space="preserve"> </t>
  </si>
  <si>
    <t>[Accounts Receivable, Current]</t>
  </si>
  <si>
    <t>[Inventory]</t>
  </si>
  <si>
    <t>[Other Current Assets]</t>
  </si>
  <si>
    <t>[Current Assets]</t>
  </si>
  <si>
    <t>[Noncurrent Assets]</t>
  </si>
  <si>
    <t>[Assets]</t>
  </si>
  <si>
    <t>[Current Liabilities]</t>
  </si>
  <si>
    <t>[Noncurrent Liabilities]</t>
  </si>
  <si>
    <t>[Liabilities]</t>
  </si>
  <si>
    <t>[Liabilities &amp; Equity]</t>
  </si>
  <si>
    <t>Income Statement</t>
  </si>
  <si>
    <t>[Cost of Revenue]</t>
  </si>
  <si>
    <t>[Interest Expense]</t>
  </si>
  <si>
    <t>[Income Taxes]</t>
  </si>
  <si>
    <t>[Net Income]</t>
  </si>
  <si>
    <t>Net income</t>
  </si>
  <si>
    <t>Current</t>
  </si>
  <si>
    <t>Quick</t>
  </si>
  <si>
    <t>Ratio Analysis Spreadsheet</t>
  </si>
  <si>
    <t>Company</t>
  </si>
  <si>
    <t>AA</t>
  </si>
  <si>
    <t>BALANCE SHEET RATIOS: Stability (Staying Power)</t>
  </si>
  <si>
    <t>Period</t>
  </si>
  <si>
    <t>FY</t>
  </si>
  <si>
    <t>Round to</t>
  </si>
  <si>
    <t>Current Assets</t>
  </si>
  <si>
    <t>Accounts (XBRL)</t>
  </si>
  <si>
    <t>Current Liabilities</t>
  </si>
  <si>
    <t>AssetsCurrent</t>
  </si>
  <si>
    <t>InventoryNet</t>
  </si>
  <si>
    <t>Cash + Accts. Rec.</t>
  </si>
  <si>
    <t>LiquidAssets</t>
  </si>
  <si>
    <t>Assets</t>
  </si>
  <si>
    <t>Debt-to-Equity</t>
  </si>
  <si>
    <t>LiabilitiesCurrent</t>
  </si>
  <si>
    <t>Total Liabilities</t>
  </si>
  <si>
    <t>Liabilities</t>
  </si>
  <si>
    <t>Total Liabilities + Equity</t>
  </si>
  <si>
    <t>StockholdersEquity</t>
  </si>
  <si>
    <t>LiabilitiesAndStockholdersEquity</t>
  </si>
  <si>
    <t>INCOME STATEMENT RATIOS: Profitability (Earning Power)</t>
  </si>
  <si>
    <t>SalesRevenueGoodsNet</t>
  </si>
  <si>
    <t>Gross Margin</t>
  </si>
  <si>
    <t>CostOfGoodsSold</t>
  </si>
  <si>
    <t>Gross Profit</t>
  </si>
  <si>
    <t>GrossProfit</t>
  </si>
  <si>
    <t>Sales</t>
  </si>
  <si>
    <t>CostsAndExpenses</t>
  </si>
  <si>
    <t>Net Margin</t>
  </si>
  <si>
    <t>IncomeLossFromContinuingOperationsBeforeIncomeTaxesMinorityInterestAndIncomeLossFromEquityMethodInvestments</t>
  </si>
  <si>
    <t>Net Profit Before Tax</t>
  </si>
  <si>
    <t>ProfitLoss</t>
  </si>
  <si>
    <t>AccountsReceivableNetCurrent</t>
  </si>
  <si>
    <t>AccountsPayableCurrent</t>
  </si>
  <si>
    <t>ASSET MANAGEMENT RATIOS: Overall Efficiency Ratios</t>
  </si>
  <si>
    <t>Sales-to-Assets</t>
  </si>
  <si>
    <t>Total Average Assets</t>
  </si>
  <si>
    <t>Return on Assets</t>
  </si>
  <si>
    <t>Return on Equity</t>
  </si>
  <si>
    <t>Total Average Equity</t>
  </si>
  <si>
    <t>ASSET MANAGEMENT RATIOS: Working Capital Cycle Ratios</t>
  </si>
  <si>
    <t>Inventory Turnover</t>
  </si>
  <si>
    <t>Cost of Goods Sold</t>
  </si>
  <si>
    <t>Average Inventory</t>
  </si>
  <si>
    <t>Inventory Days</t>
  </si>
  <si>
    <t>Accounts Receivable Turnover</t>
  </si>
  <si>
    <t>Average Accounts Receivable</t>
  </si>
  <si>
    <t>Accounts Receivable Days</t>
  </si>
  <si>
    <t>Accts. Rec. Turnover</t>
  </si>
  <si>
    <t>Accounts Payable Turnover</t>
  </si>
  <si>
    <t>Average Accounts Payable</t>
  </si>
  <si>
    <t>Average Payment Period</t>
  </si>
  <si>
    <t>Accts. Pay. Turnover</t>
  </si>
  <si>
    <t>Sum of Value</t>
  </si>
  <si>
    <t>Column Labels</t>
  </si>
  <si>
    <t>AAPL</t>
  </si>
  <si>
    <t>AAPL Total</t>
  </si>
  <si>
    <t>ABBV</t>
  </si>
  <si>
    <t>ABBV Total</t>
  </si>
  <si>
    <t>ABT</t>
  </si>
  <si>
    <t>ABT Total</t>
  </si>
  <si>
    <t>ACN</t>
  </si>
  <si>
    <t>ACN Total</t>
  </si>
  <si>
    <t>AIG</t>
  </si>
  <si>
    <t>AIG Total</t>
  </si>
  <si>
    <t>ALL</t>
  </si>
  <si>
    <t>ALL Total</t>
  </si>
  <si>
    <t>AMGN</t>
  </si>
  <si>
    <t>AMGN Total</t>
  </si>
  <si>
    <t>AMZN</t>
  </si>
  <si>
    <t>AMZN Total</t>
  </si>
  <si>
    <t>AXP</t>
  </si>
  <si>
    <t>AXP Total</t>
  </si>
  <si>
    <t>BA</t>
  </si>
  <si>
    <t>BA Total</t>
  </si>
  <si>
    <t>BAC</t>
  </si>
  <si>
    <t>BAC Total</t>
  </si>
  <si>
    <t>BIIB</t>
  </si>
  <si>
    <t>BIIB Total</t>
  </si>
  <si>
    <t>BK</t>
  </si>
  <si>
    <t>BK Total</t>
  </si>
  <si>
    <t>BMY</t>
  </si>
  <si>
    <t>BMY Total</t>
  </si>
  <si>
    <t>BRKA</t>
  </si>
  <si>
    <t>BRKA Total</t>
  </si>
  <si>
    <t>C</t>
  </si>
  <si>
    <t>C Total</t>
  </si>
  <si>
    <t>CAT</t>
  </si>
  <si>
    <t>CAT Total</t>
  </si>
  <si>
    <t>CL</t>
  </si>
  <si>
    <t>CL Total</t>
  </si>
  <si>
    <t>CMCSA</t>
  </si>
  <si>
    <t>CMCSA Total</t>
  </si>
  <si>
    <t>COF</t>
  </si>
  <si>
    <t>COF Total</t>
  </si>
  <si>
    <t>COP</t>
  </si>
  <si>
    <t>COP Total</t>
  </si>
  <si>
    <t>COST</t>
  </si>
  <si>
    <t>COST Total</t>
  </si>
  <si>
    <t>CSCO</t>
  </si>
  <si>
    <t>CSCO Total</t>
  </si>
  <si>
    <t>CVS</t>
  </si>
  <si>
    <t>CVS Total</t>
  </si>
  <si>
    <t>CVX</t>
  </si>
  <si>
    <t>CVX Total</t>
  </si>
  <si>
    <t>DD</t>
  </si>
  <si>
    <t>DD Total</t>
  </si>
  <si>
    <t>DIS</t>
  </si>
  <si>
    <t>DIS Total</t>
  </si>
  <si>
    <t>DOW</t>
  </si>
  <si>
    <t>DOW Total</t>
  </si>
  <si>
    <t>EMR</t>
  </si>
  <si>
    <t>EMR Total</t>
  </si>
  <si>
    <t>EXC</t>
  </si>
  <si>
    <t>EXC Total</t>
  </si>
  <si>
    <t>F</t>
  </si>
  <si>
    <t>F Total</t>
  </si>
  <si>
    <t>FB Total</t>
  </si>
  <si>
    <t>FDX</t>
  </si>
  <si>
    <t>FDX Total</t>
  </si>
  <si>
    <t>GD</t>
  </si>
  <si>
    <t>GD Total</t>
  </si>
  <si>
    <t>GE</t>
  </si>
  <si>
    <t>GE Total</t>
  </si>
  <si>
    <t>GILD</t>
  </si>
  <si>
    <t>GILD Total</t>
  </si>
  <si>
    <t>GM</t>
  </si>
  <si>
    <t>GM Total</t>
  </si>
  <si>
    <t>GS</t>
  </si>
  <si>
    <t>GS Total</t>
  </si>
  <si>
    <t>HD</t>
  </si>
  <si>
    <t>HD Total</t>
  </si>
  <si>
    <t>HON</t>
  </si>
  <si>
    <t>HON Total</t>
  </si>
  <si>
    <t>IBM</t>
  </si>
  <si>
    <t>IBM Total</t>
  </si>
  <si>
    <t>INTC</t>
  </si>
  <si>
    <t>INTC Total</t>
  </si>
  <si>
    <t>JNJ</t>
  </si>
  <si>
    <t>JNJ Total</t>
  </si>
  <si>
    <t>JPM</t>
  </si>
  <si>
    <t>JPM Total</t>
  </si>
  <si>
    <t>KO</t>
  </si>
  <si>
    <t>KO Total</t>
  </si>
  <si>
    <t>LLY</t>
  </si>
  <si>
    <t>LLY Total</t>
  </si>
  <si>
    <t>LMT</t>
  </si>
  <si>
    <t>LMT Total</t>
  </si>
  <si>
    <t>LOW</t>
  </si>
  <si>
    <t>LOW Total</t>
  </si>
  <si>
    <t>MA</t>
  </si>
  <si>
    <t>MA Total</t>
  </si>
  <si>
    <t>MCD</t>
  </si>
  <si>
    <t>MCD Total</t>
  </si>
  <si>
    <t>MDLZ</t>
  </si>
  <si>
    <t>MDLZ Total</t>
  </si>
  <si>
    <t>MDT</t>
  </si>
  <si>
    <t>MDT Total</t>
  </si>
  <si>
    <t>MET</t>
  </si>
  <si>
    <t>MET Total</t>
  </si>
  <si>
    <t>MMM</t>
  </si>
  <si>
    <t>MMM Total</t>
  </si>
  <si>
    <t>MO</t>
  </si>
  <si>
    <t>MO Total</t>
  </si>
  <si>
    <t>MRK</t>
  </si>
  <si>
    <t>MRK Total</t>
  </si>
  <si>
    <t>MS</t>
  </si>
  <si>
    <t>MS Total</t>
  </si>
  <si>
    <t>MSFT Total</t>
  </si>
  <si>
    <t>NKE</t>
  </si>
  <si>
    <t>NKE Total</t>
  </si>
  <si>
    <t>ORCL</t>
  </si>
  <si>
    <t>ORCL Total</t>
  </si>
  <si>
    <t>PEP</t>
  </si>
  <si>
    <t>PEP Total</t>
  </si>
  <si>
    <t>PFE</t>
  </si>
  <si>
    <t>PFE Total</t>
  </si>
  <si>
    <t>PG</t>
  </si>
  <si>
    <t>PG Total</t>
  </si>
  <si>
    <t>PM</t>
  </si>
  <si>
    <t>PM Total</t>
  </si>
  <si>
    <t>QCOM</t>
  </si>
  <si>
    <t>QCOM Total</t>
  </si>
  <si>
    <t>SBUX</t>
  </si>
  <si>
    <t>SBUX Total</t>
  </si>
  <si>
    <t>SLB</t>
  </si>
  <si>
    <t>SLB Total</t>
  </si>
  <si>
    <t>SO</t>
  </si>
  <si>
    <t>SO Total</t>
  </si>
  <si>
    <t>SPG</t>
  </si>
  <si>
    <t>SPG Total</t>
  </si>
  <si>
    <t>T</t>
  </si>
  <si>
    <t>T Total</t>
  </si>
  <si>
    <t>TGT</t>
  </si>
  <si>
    <t>TGT Total</t>
  </si>
  <si>
    <t>TXN</t>
  </si>
  <si>
    <t>TXN Total</t>
  </si>
  <si>
    <t>UNH</t>
  </si>
  <si>
    <t>UNH Total</t>
  </si>
  <si>
    <t>UNP</t>
  </si>
  <si>
    <t>UNP Total</t>
  </si>
  <si>
    <t>UPS</t>
  </si>
  <si>
    <t>UPS Total</t>
  </si>
  <si>
    <t>USB</t>
  </si>
  <si>
    <t>USB Total</t>
  </si>
  <si>
    <t>V</t>
  </si>
  <si>
    <t>V Total</t>
  </si>
  <si>
    <t>VZ</t>
  </si>
  <si>
    <t>VZ Total</t>
  </si>
  <si>
    <t>WBA</t>
  </si>
  <si>
    <t>WBA Total</t>
  </si>
  <si>
    <t>WFC</t>
  </si>
  <si>
    <t>WFC Total</t>
  </si>
  <si>
    <t>WMT Total</t>
  </si>
  <si>
    <t>XOM</t>
  </si>
  <si>
    <t>XOM Total</t>
  </si>
  <si>
    <t>Grand Total</t>
  </si>
  <si>
    <t>Apple Inc.</t>
  </si>
  <si>
    <t>Apple Inc. Total</t>
  </si>
  <si>
    <t>AbbVie Inc.</t>
  </si>
  <si>
    <t>AbbVie Inc. Total</t>
  </si>
  <si>
    <t>ABBOTT LABORATORIES</t>
  </si>
  <si>
    <t>ABBOTT LABORATORIES Total</t>
  </si>
  <si>
    <t>Accenture plc</t>
  </si>
  <si>
    <t>Accenture plc Total</t>
  </si>
  <si>
    <t>AMERICAN INTERNATIONAL GROUP, INC.</t>
  </si>
  <si>
    <t>AMERICAN INTERNATIONAL GROUP, INC. Total</t>
  </si>
  <si>
    <t>ALLSTATE CORP</t>
  </si>
  <si>
    <t>ALLSTATE CORP Total</t>
  </si>
  <si>
    <t>AMGEN INC</t>
  </si>
  <si>
    <t>AMGEN INC Total</t>
  </si>
  <si>
    <t>AMAZON COM INC</t>
  </si>
  <si>
    <t>AMAZON COM INC Total</t>
  </si>
  <si>
    <t>AMERICAN EXPRESS CO</t>
  </si>
  <si>
    <t>AMERICAN EXPRESS CO Total</t>
  </si>
  <si>
    <t>BOEING CO</t>
  </si>
  <si>
    <t>BOEING CO Total</t>
  </si>
  <si>
    <t>BANK OF AMERICA CORP /DE/</t>
  </si>
  <si>
    <t>BANK OF AMERICA CORP /DE/ Total</t>
  </si>
  <si>
    <t>BIOGEN INC.</t>
  </si>
  <si>
    <t>BIOGEN INC. Total</t>
  </si>
  <si>
    <t>Bank of New York Mellon Corp</t>
  </si>
  <si>
    <t>Bank of New York Mellon Corp Total</t>
  </si>
  <si>
    <t>BRISTOL MYERS SQUIBB CO</t>
  </si>
  <si>
    <t>BRISTOL MYERS SQUIBB CO Total</t>
  </si>
  <si>
    <t>BERKSHIRE HATHAWAY INC</t>
  </si>
  <si>
    <t>BERKSHIRE HATHAWAY INC Total</t>
  </si>
  <si>
    <t>CITIGROUP INC</t>
  </si>
  <si>
    <t>CITIGROUP INC Total</t>
  </si>
  <si>
    <t>CATERPILLAR INC</t>
  </si>
  <si>
    <t>CATERPILLAR INC Total</t>
  </si>
  <si>
    <t>COLGATE PALMOLIVE CO</t>
  </si>
  <si>
    <t>COLGATE PALMOLIVE CO Total</t>
  </si>
  <si>
    <t>COMCAST CORP</t>
  </si>
  <si>
    <t>COMCAST CORP Total</t>
  </si>
  <si>
    <t>CAPITAL ONE FINANCIAL CORP</t>
  </si>
  <si>
    <t>CAPITAL ONE FINANCIAL CORP Total</t>
  </si>
  <si>
    <t>CONOCOPHILLIPS</t>
  </si>
  <si>
    <t>CONOCOPHILLIPS Total</t>
  </si>
  <si>
    <t>COSTCO WHOLESALE CORP /NEW</t>
  </si>
  <si>
    <t>COSTCO WHOLESALE CORP /NEW Total</t>
  </si>
  <si>
    <t>CISCO SYSTEMS, INC.</t>
  </si>
  <si>
    <t>CISCO SYSTEMS, INC. Total</t>
  </si>
  <si>
    <t>CVS HEALTH Corp</t>
  </si>
  <si>
    <t>CVS HEALTH Corp Total</t>
  </si>
  <si>
    <t>CHEVRON CORP</t>
  </si>
  <si>
    <t>CHEVRON CORP Total</t>
  </si>
  <si>
    <t>DuPont de Nemours, Inc.</t>
  </si>
  <si>
    <t>DuPont de Nemours, Inc. Total</t>
  </si>
  <si>
    <t>Walt Disney Co</t>
  </si>
  <si>
    <t>Walt Disney Co Total</t>
  </si>
  <si>
    <t>0 Total</t>
  </si>
  <si>
    <t>EMERSON ELECTRIC CO</t>
  </si>
  <si>
    <t>EMERSON ELECTRIC CO Total</t>
  </si>
  <si>
    <t>EXELON CORP</t>
  </si>
  <si>
    <t>EXELON CORP Total</t>
  </si>
  <si>
    <t>FORD MOTOR CO</t>
  </si>
  <si>
    <t>FORD MOTOR CO Total</t>
  </si>
  <si>
    <t>Facebook Inc</t>
  </si>
  <si>
    <t>Facebook Inc Total</t>
  </si>
  <si>
    <t>FEDEX CORP</t>
  </si>
  <si>
    <t>FEDEX CORP Total</t>
  </si>
  <si>
    <t>GENERAL DYNAMICS CORP</t>
  </si>
  <si>
    <t>GENERAL DYNAMICS CORP Total</t>
  </si>
  <si>
    <t>GENERAL ELECTRIC CO</t>
  </si>
  <si>
    <t>GENERAL ELECTRIC CO Total</t>
  </si>
  <si>
    <t>GILEAD SCIENCES INC</t>
  </si>
  <si>
    <t>GILEAD SCIENCES INC Total</t>
  </si>
  <si>
    <t>General Motors Co</t>
  </si>
  <si>
    <t>General Motors Co Total</t>
  </si>
  <si>
    <t>GOLDMAN SACHS GROUP INC</t>
  </si>
  <si>
    <t>GOLDMAN SACHS GROUP INC Total</t>
  </si>
  <si>
    <t>HOME DEPOT, INC.</t>
  </si>
  <si>
    <t>HOME DEPOT, INC. Total</t>
  </si>
  <si>
    <t>HONEYWELL INTERNATIONAL INC</t>
  </si>
  <si>
    <t>HONEYWELL INTERNATIONAL INC Total</t>
  </si>
  <si>
    <t>INTERNATIONAL BUSINESS MACHINES CORP</t>
  </si>
  <si>
    <t>INTERNATIONAL BUSINESS MACHINES CORP Total</t>
  </si>
  <si>
    <t>INTEL CORP</t>
  </si>
  <si>
    <t>INTEL CORP Total</t>
  </si>
  <si>
    <t>JOHNSON &amp; JOHNSON</t>
  </si>
  <si>
    <t>JOHNSON &amp; JOHNSON Total</t>
  </si>
  <si>
    <t>JPMORGAN CHASE &amp; CO</t>
  </si>
  <si>
    <t>JPMORGAN CHASE &amp; CO Total</t>
  </si>
  <si>
    <t>COCA COLA CO</t>
  </si>
  <si>
    <t>COCA COLA CO Total</t>
  </si>
  <si>
    <t>ELI LILLY &amp; Co</t>
  </si>
  <si>
    <t>ELI LILLY &amp; Co Total</t>
  </si>
  <si>
    <t>LOCKHEED MARTIN CORP</t>
  </si>
  <si>
    <t>LOCKHEED MARTIN CORP Total</t>
  </si>
  <si>
    <t>LOWES COMPANIES INC</t>
  </si>
  <si>
    <t>LOWES COMPANIES INC Total</t>
  </si>
  <si>
    <t>Mastercard Inc</t>
  </si>
  <si>
    <t>Mastercard Inc Total</t>
  </si>
  <si>
    <t>MCDONALDS CORP</t>
  </si>
  <si>
    <t>MCDONALDS CORP Total</t>
  </si>
  <si>
    <t>Mondelez International, Inc.</t>
  </si>
  <si>
    <t>Mondelez International, Inc. Total</t>
  </si>
  <si>
    <t>Medtronic plc</t>
  </si>
  <si>
    <t>Medtronic plc Total</t>
  </si>
  <si>
    <t>METLIFE INC</t>
  </si>
  <si>
    <t>METLIFE INC Total</t>
  </si>
  <si>
    <t>3M CO</t>
  </si>
  <si>
    <t>3M CO Total</t>
  </si>
  <si>
    <t>ALTRIA GROUP, INC.</t>
  </si>
  <si>
    <t>ALTRIA GROUP, INC. Total</t>
  </si>
  <si>
    <t>Merck &amp; Co., Inc.</t>
  </si>
  <si>
    <t>Merck &amp; Co., Inc. Total</t>
  </si>
  <si>
    <t>MORGAN STANLEY</t>
  </si>
  <si>
    <t>MORGAN STANLEY Total</t>
  </si>
  <si>
    <t>MICROSOFT CORP</t>
  </si>
  <si>
    <t>MICROSOFT CORP Total</t>
  </si>
  <si>
    <t>NIKE, Inc.</t>
  </si>
  <si>
    <t>NIKE, Inc. Total</t>
  </si>
  <si>
    <t>ORACLE CORP</t>
  </si>
  <si>
    <t>ORACLE CORP Total</t>
  </si>
  <si>
    <t>PEPSICO INC</t>
  </si>
  <si>
    <t>PEPSICO INC Total</t>
  </si>
  <si>
    <t>PFIZER INC</t>
  </si>
  <si>
    <t>PFIZER INC Total</t>
  </si>
  <si>
    <t>PROCTER &amp; GAMBLE Co</t>
  </si>
  <si>
    <t>PROCTER &amp; GAMBLE Co Total</t>
  </si>
  <si>
    <t>Philip Morris International Inc.</t>
  </si>
  <si>
    <t>Philip Morris International Inc. Total</t>
  </si>
  <si>
    <t>QUALCOMM INC/DE</t>
  </si>
  <si>
    <t>QUALCOMM INC/DE Total</t>
  </si>
  <si>
    <t>STARBUCKS CORP</t>
  </si>
  <si>
    <t>STARBUCKS CORP Total</t>
  </si>
  <si>
    <t>SCHLUMBERGER LIMITED/NV</t>
  </si>
  <si>
    <t>SCHLUMBERGER LIMITED/NV Total</t>
  </si>
  <si>
    <t>SOUTHERN CO</t>
  </si>
  <si>
    <t>SOUTHERN CO Total</t>
  </si>
  <si>
    <t>SIMON PROPERTY GROUP INC /DE/</t>
  </si>
  <si>
    <t>SIMON PROPERTY GROUP INC /DE/ Total</t>
  </si>
  <si>
    <t>AT&amp;T INC.</t>
  </si>
  <si>
    <t>AT&amp;T INC. Total</t>
  </si>
  <si>
    <t>TARGET CORP</t>
  </si>
  <si>
    <t>TARGET CORP Total</t>
  </si>
  <si>
    <t>TEXAS INSTRUMENTS INC</t>
  </si>
  <si>
    <t>TEXAS INSTRUMENTS INC Total</t>
  </si>
  <si>
    <t>UNITEDHEALTH GROUP INC</t>
  </si>
  <si>
    <t>UNITEDHEALTH GROUP INC Total</t>
  </si>
  <si>
    <t>UNION PACIFIC CORP</t>
  </si>
  <si>
    <t>UNION PACIFIC CORP Total</t>
  </si>
  <si>
    <t>UNITED PARCEL SERVICE INC</t>
  </si>
  <si>
    <t>UNITED PARCEL SERVICE INC Total</t>
  </si>
  <si>
    <t>US BANCORP \DE\</t>
  </si>
  <si>
    <t>US BANCORP \DE\ Total</t>
  </si>
  <si>
    <t>VISA INC.</t>
  </si>
  <si>
    <t>VISA INC. Total</t>
  </si>
  <si>
    <t>VERIZON COMMUNICATIONS INC</t>
  </si>
  <si>
    <t>VERIZON COMMUNICATIONS INC Total</t>
  </si>
  <si>
    <t>Walgreens Boots Alliance, Inc.</t>
  </si>
  <si>
    <t>Walgreens Boots Alliance, Inc. Total</t>
  </si>
  <si>
    <t>WELLS FARGO &amp; COMPANY/MN</t>
  </si>
  <si>
    <t>WELLS FARGO &amp; COMPANY/MN Total</t>
  </si>
  <si>
    <t>Walmart Inc.</t>
  </si>
  <si>
    <t>Walmart Inc. Total</t>
  </si>
  <si>
    <t>EXXON MOBIL CORP</t>
  </si>
  <si>
    <t>EXXON MOBIL CORP Total</t>
  </si>
  <si>
    <t>Row Labels</t>
  </si>
  <si>
    <t>[Accounts Payable and Accrued Liabilities, Current]</t>
  </si>
  <si>
    <t>[Additional Paid-in Capital]</t>
  </si>
  <si>
    <t>[Adjustments of Non-Cash Items, CF]</t>
  </si>
  <si>
    <t>[Capital Expenditures]</t>
  </si>
  <si>
    <t>[Cash From Financing (CFF)]</t>
  </si>
  <si>
    <t>[Cash from Investing (CFI)]</t>
  </si>
  <si>
    <t>[Cash From Operations (CFO)]</t>
  </si>
  <si>
    <t>[Cash, Cash Equivalents and Short-Term Investments]</t>
  </si>
  <si>
    <t>[Changes in Accounts Receivables]</t>
  </si>
  <si>
    <t>[Changes in Inventories]</t>
  </si>
  <si>
    <t>[Changes in Liabilities]</t>
  </si>
  <si>
    <t>[Changes in Working Capital]</t>
  </si>
  <si>
    <t>[Common Stock]</t>
  </si>
  <si>
    <t>[Comprehensive Income (Loss) Attributable to Noncontrolling Interest]</t>
  </si>
  <si>
    <t>[Comprehensive Income (Loss) Attributable to Parent]</t>
  </si>
  <si>
    <t>[Comprehensive Income (Loss)]</t>
  </si>
  <si>
    <t>[Costs and Expenses]</t>
  </si>
  <si>
    <t>[Depreciation (&amp; Amortization), CF]</t>
  </si>
  <si>
    <t>[Depreciation (&amp; Amortization), IS]</t>
  </si>
  <si>
    <t>[Earnings Before Taxes]</t>
  </si>
  <si>
    <t>[Effect of Exchange Rate Changes]</t>
  </si>
  <si>
    <t>[End of Period]</t>
  </si>
  <si>
    <t>[Equity Attributable to Noncontrolling Interest]</t>
  </si>
  <si>
    <t>[Equity Attributable to Parent]</t>
  </si>
  <si>
    <t>[Extraordinary Items, Gain (Loss)]</t>
  </si>
  <si>
    <t>[Goodwill]</t>
  </si>
  <si>
    <t>[Gross Profit]</t>
  </si>
  <si>
    <t>[Income from Continuing Operations]</t>
  </si>
  <si>
    <t>[Income from Discontinued Operations, Net of Taxes]</t>
  </si>
  <si>
    <t>[Intangible Assets, Net]</t>
  </si>
  <si>
    <t>[Interest Paid]</t>
  </si>
  <si>
    <t>[Long-Term Debt, Current]</t>
  </si>
  <si>
    <t>[Long-Term Investments]</t>
  </si>
  <si>
    <t>[Net Borrowing]</t>
  </si>
  <si>
    <t>[Net Cash, Continuing Operations]</t>
  </si>
  <si>
    <t>[Net Cash, DO]</t>
  </si>
  <si>
    <t>[Net CFF, Continuing Operations]</t>
  </si>
  <si>
    <t>[Net CFF, DO]</t>
  </si>
  <si>
    <t>[Net CFI, Continuing Operations]</t>
  </si>
  <si>
    <t>[Net CFI, DO]</t>
  </si>
  <si>
    <t>[Net CFO, Continuing Operations]</t>
  </si>
  <si>
    <t>[Net CFO, DO]</t>
  </si>
  <si>
    <t>[Net Income Attributable to Noncontrolling Interest]</t>
  </si>
  <si>
    <t>[Net Income Attributable to Parent]</t>
  </si>
  <si>
    <t>[Net of Property, Plant &amp; Equipment]</t>
  </si>
  <si>
    <t>[Non-Interest Expense]</t>
  </si>
  <si>
    <t>[Non-Operating Income (Expense)]</t>
  </si>
  <si>
    <t>[Operating Expenses]</t>
  </si>
  <si>
    <t>[Operating Income]</t>
  </si>
  <si>
    <t>[Other CFF]</t>
  </si>
  <si>
    <t>[Other CFI]</t>
  </si>
  <si>
    <t>[Other CFO]</t>
  </si>
  <si>
    <t>[Other Comprehensive Income (Loss)]</t>
  </si>
  <si>
    <t>[Other Current Liabilities]</t>
  </si>
  <si>
    <t>[Other Noncurrent Assets]</t>
  </si>
  <si>
    <t>[Other Noncurrent Liabilities]</t>
  </si>
  <si>
    <t>[Other Operating Expenses]</t>
  </si>
  <si>
    <t>[Other Operating Income]</t>
  </si>
  <si>
    <t>[Payment of Dividends]</t>
  </si>
  <si>
    <t>[Payments to Acquire Investments]</t>
  </si>
  <si>
    <t>[Pension and Other Retirement Benefits]</t>
  </si>
  <si>
    <t>[Preferred Stock Dividends and Other Adjustments]</t>
  </si>
  <si>
    <t>[Preferred Stock]</t>
  </si>
  <si>
    <t>[Proceeds from Investments]</t>
  </si>
  <si>
    <t>[Proceeds from Sale of Equity]</t>
  </si>
  <si>
    <t>[Provision For Doubtful Accounts]</t>
  </si>
  <si>
    <t>[Repurchase of Equity]</t>
  </si>
  <si>
    <t>[Research &amp; Development Expense]</t>
  </si>
  <si>
    <t>[Retained Earnings (Accumulated Deficit)]</t>
  </si>
  <si>
    <t>[Revenue]</t>
  </si>
  <si>
    <t>[Selling, General &amp; Administrative Expense]</t>
  </si>
  <si>
    <t>[Short-Term Borrowing]</t>
  </si>
  <si>
    <t>[Short-Term Investments]</t>
  </si>
  <si>
    <t>[Stock-Based Compensation]</t>
  </si>
  <si>
    <t>[Stockholders’ Equity]</t>
  </si>
  <si>
    <t>[Total Cash, Change]</t>
  </si>
  <si>
    <t>Company Name</t>
  </si>
  <si>
    <t>Ticker</t>
  </si>
  <si>
    <t>Account</t>
  </si>
  <si>
    <t>Value</t>
  </si>
  <si>
    <t>Year</t>
  </si>
  <si>
    <t>[Shareholders' Equity]</t>
  </si>
  <si>
    <t>[Cash and Cash Equivalents]</t>
  </si>
  <si>
    <t>[NonoperatingIncomeExpense</t>
  </si>
  <si>
    <t>[StockholdersEquity</t>
  </si>
  <si>
    <t>Dow Inc</t>
  </si>
  <si>
    <t>Dow Inc Total</t>
  </si>
  <si>
    <t>COMPANY INFO.</t>
  </si>
  <si>
    <t>Historic</t>
  </si>
  <si>
    <t>Forecast</t>
  </si>
  <si>
    <t>CAD millions</t>
  </si>
  <si>
    <t>Income statement</t>
  </si>
  <si>
    <t>SalesGrowthPercent</t>
  </si>
  <si>
    <t>GrossMargin</t>
  </si>
  <si>
    <t>TaxRatePercentofEBT</t>
  </si>
  <si>
    <t>Forecast - SMA (Simple Moving Average)</t>
  </si>
  <si>
    <t>Forecast - WMA (Weighted Moving Avg)</t>
  </si>
  <si>
    <t xml:space="preserve">Referece: Donnelly, R.A., Haddad, S.A. and Ruediger, S. (2020) Business Statistics. Boston: Pearson. </t>
  </si>
  <si>
    <t>Timeline</t>
  </si>
  <si>
    <t>Values</t>
  </si>
  <si>
    <t>Lower Confidence Bound</t>
  </si>
  <si>
    <t>Upper Confidence Bound</t>
  </si>
  <si>
    <t>Statistic</t>
  </si>
  <si>
    <t>Alpha</t>
  </si>
  <si>
    <t>Beta</t>
  </si>
  <si>
    <t>Gamma</t>
  </si>
  <si>
    <t>MASE</t>
  </si>
  <si>
    <t>SMAPE</t>
  </si>
  <si>
    <t>MAE</t>
  </si>
  <si>
    <t>RMSE</t>
  </si>
  <si>
    <t>Forecast - ESF (Exponential Smoothing Forecast)</t>
  </si>
  <si>
    <t>https://helpcenter.onlyoffice.com/onlyoffice-editors/onlyoffice-spreadsheet-editor/Functions/forecast-ets.aspx#:~:text=The%20FORECAST.,Exponential%20Smoothing%20(ETS)%20algorithm.&amp;amp;text=target_date%20is%20a%20date%20for,to%20predict%20a%20new%20value.</t>
  </si>
  <si>
    <t xml:space="preserve">Refereces: </t>
  </si>
  <si>
    <t xml:space="preserve"> (Accessed: October 20, 2022). </t>
  </si>
  <si>
    <r>
      <rPr>
        <sz val="10"/>
        <color rgb="FF000000"/>
        <rFont val="Verdana"/>
        <family val="2"/>
      </rPr>
      <t>•</t>
    </r>
    <r>
      <rPr>
        <sz val="10"/>
        <color rgb="FF000000"/>
        <rFont val="Arial"/>
        <family val="2"/>
      </rPr>
      <t xml:space="preserve"> Donnelly, R.A., Haddad, S.A. and Ruediger, S. (2020) Business Statistics. Boston: Pearson. </t>
    </r>
  </si>
  <si>
    <r>
      <rPr>
        <sz val="10"/>
        <color rgb="FF000000"/>
        <rFont val="Verdana"/>
        <family val="2"/>
      </rPr>
      <t>•</t>
    </r>
    <r>
      <rPr>
        <sz val="10"/>
        <color rgb="FF000000"/>
        <rFont val="Arial"/>
        <family val="2"/>
      </rPr>
      <t xml:space="preserve"> FORECAST.ETS function (no date) OnlyOffice. Available at (click the link below): </t>
    </r>
  </si>
  <si>
    <t>&lt;----Edit the Company Ticker to update the information and tables below.</t>
  </si>
  <si>
    <t>Select a Field from the List to update the Chart below</t>
  </si>
  <si>
    <r>
      <t xml:space="preserve">A variation of the SMA method is the </t>
    </r>
    <r>
      <rPr>
        <b/>
        <i/>
        <sz val="11"/>
        <color rgb="FF000000"/>
        <rFont val="Arial"/>
        <family val="2"/>
      </rPr>
      <t>Weighted Moving Average</t>
    </r>
    <r>
      <rPr>
        <i/>
        <sz val="10"/>
        <color rgb="FF000000"/>
        <rFont val="Arial"/>
        <family val="2"/>
      </rPr>
      <t xml:space="preserve"> (WMA) which applies weights to the historical data. The convention is to assign the highest weight to the most recent data and the lowest weight to the oldest data. The reasoning is that the most recent data are more relevant, so they should have more of an effect on the forecast. </t>
    </r>
  </si>
  <si>
    <t>Edit and assign the Weight to each Year ----&gt;</t>
  </si>
  <si>
    <t>Y</t>
  </si>
  <si>
    <t>Revenues</t>
  </si>
  <si>
    <t>Cost of Revenue</t>
  </si>
  <si>
    <t>Gross profit</t>
  </si>
  <si>
    <t>Operating Expenses</t>
  </si>
  <si>
    <t>EBIT</t>
  </si>
  <si>
    <t>Interest</t>
  </si>
  <si>
    <t>Income before taxes</t>
  </si>
  <si>
    <t>Taxes</t>
  </si>
  <si>
    <t>Average 2018-2019</t>
  </si>
  <si>
    <t>Average 2018-2020</t>
  </si>
  <si>
    <t>Change 2018-2019</t>
  </si>
  <si>
    <t>Change 2019-2020</t>
  </si>
  <si>
    <t>COGS Percent of Sales</t>
  </si>
  <si>
    <t>Operating Expense Percent of Sales</t>
  </si>
  <si>
    <t>Operating Income Percent of Sales</t>
  </si>
  <si>
    <t>Interest Exp Percent of EBIT</t>
  </si>
  <si>
    <t>Tax Rate Percent of EBIT</t>
  </si>
  <si>
    <t>Pandemic years</t>
  </si>
  <si>
    <t>The 2021 forecast was modeled on 2020 as these were the pandemic years and had a lot of similar obstacles and pressures on the industry.</t>
  </si>
  <si>
    <t>The 2022 and 2023 forecasts were modeled on averages form 2018 &amp; 2019.</t>
  </si>
  <si>
    <t>Forecast -Simple Average</t>
  </si>
  <si>
    <t>Ratios - Percentage of Revenue</t>
  </si>
  <si>
    <t>NetIncomeGrowthPercent</t>
  </si>
  <si>
    <r>
      <rPr>
        <b/>
        <i/>
        <sz val="11"/>
        <color rgb="FF000000"/>
        <rFont val="Arial"/>
        <family val="2"/>
      </rPr>
      <t>Exponential smoothing</t>
    </r>
    <r>
      <rPr>
        <i/>
        <sz val="10"/>
        <color rgb="FF000000"/>
        <rFont val="Arial"/>
        <family val="2"/>
      </rPr>
      <t xml:space="preserve"> adjusts the previous forecast with a portion of the previous period’s forecasting error. The FORECAST. ETS function is used to calculate or predict a future value based on existing (historical) values by using the AAA (additive error, additive trend &amp; additive seasonality) version of the Exponential Smoothing (ETS) algorithm. </t>
    </r>
  </si>
  <si>
    <r>
      <t xml:space="preserve">A </t>
    </r>
    <r>
      <rPr>
        <b/>
        <i/>
        <sz val="11"/>
        <color rgb="FF000000"/>
        <rFont val="Arial"/>
        <family val="2"/>
      </rPr>
      <t>Simple Moving Average</t>
    </r>
    <r>
      <rPr>
        <i/>
        <sz val="10"/>
        <color rgb="FF000000"/>
        <rFont val="Arial"/>
        <family val="2"/>
      </rPr>
      <t xml:space="preserve"> forecast is generated by averaging the most recent p (the number of periods to include in our avg.) values in a time series. Note that smoothing forecasting techniques work better with data without significant trend, seasonal, or cyclical components. </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</si>
</sst>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4" formatCode="_(&quot;$&quot;* #,##0.00_);_(&quot;$&quot;* \(#,##0.00\);_(&quot;$&quot;* &quot;-&quot;??_);_(@_)"/>
    <numFmt numFmtId="164" formatCode="_(* #,##0_);_(* \(#,##0\);_(* &quot;-&quot;??_);_(@_)"/>
    <numFmt numFmtId="165" formatCode="_(&quot;$&quot;* #,##0_);_(&quot;$&quot;* \(#,##0\);_(&quot;$&quot;* &quot;-&quot;??_);_(@_)"/>
    <numFmt numFmtId="166" formatCode="#,##0_);[Red]\(#,##0\);\-"/>
  </numFmts>
  <fonts count="63" x14ac:knownFonts="1">
    <font>
      <sz val="10"/>
      <color rgb="FF000000"/>
      <name val="Arial"/>
    </font>
    <font>
      <sz val="11"/>
      <color theme="1"/>
      <name val="Calibri"/>
      <family val="2"/>
      <scheme val="minor"/>
    </font>
    <font>
      <sz val="18"/>
      <name val="Arial"/>
      <family val="2"/>
    </font>
    <font>
      <sz val="10"/>
      <name val="Arial"/>
      <family val="2"/>
    </font>
    <font>
      <b/>
      <sz val="36"/>
      <name val="Calibri"/>
      <family val="2"/>
    </font>
    <font>
      <sz val="10"/>
      <name val="Calibri"/>
      <family val="2"/>
    </font>
    <font>
      <b/>
      <sz val="10"/>
      <color rgb="FF7F6000"/>
      <name val="Calibri"/>
      <family val="2"/>
    </font>
    <font>
      <sz val="10"/>
      <name val="Arial"/>
      <family val="2"/>
    </font>
    <font>
      <b/>
      <sz val="10"/>
      <name val="Calibri"/>
      <family val="2"/>
    </font>
    <font>
      <sz val="10"/>
      <color rgb="FFC55A11"/>
      <name val="Calibri"/>
      <family val="2"/>
    </font>
    <font>
      <u/>
      <sz val="10"/>
      <name val="Calibri"/>
      <family val="2"/>
    </font>
    <font>
      <u/>
      <sz val="10"/>
      <color rgb="FFC55A11"/>
      <name val="Calibri"/>
      <family val="2"/>
    </font>
    <font>
      <sz val="18"/>
      <name val="Calibri"/>
      <family val="2"/>
    </font>
    <font>
      <sz val="10"/>
      <color rgb="FF2E75B5"/>
      <name val="Calibri"/>
      <family val="2"/>
    </font>
    <font>
      <sz val="10"/>
      <color rgb="FFBFBFBF"/>
      <name val="Arial"/>
      <family val="2"/>
    </font>
    <font>
      <sz val="16"/>
      <name val="Calibri"/>
      <family val="2"/>
    </font>
    <font>
      <b/>
      <sz val="12"/>
      <name val="Calibri"/>
      <family val="2"/>
    </font>
    <font>
      <b/>
      <sz val="12"/>
      <color rgb="FF2E75B5"/>
      <name val="Calibri"/>
      <family val="2"/>
    </font>
    <font>
      <b/>
      <sz val="11"/>
      <name val="Calibri"/>
      <family val="2"/>
    </font>
    <font>
      <u/>
      <sz val="10"/>
      <name val="Calibri"/>
      <family val="2"/>
    </font>
    <font>
      <b/>
      <sz val="11"/>
      <color theme="0"/>
      <name val="Calibri"/>
      <family val="2"/>
      <scheme val="minor"/>
    </font>
    <font>
      <u val="singleAccounting"/>
      <sz val="10"/>
      <name val="Calibri"/>
      <family val="2"/>
    </font>
    <font>
      <u val="singleAccounting"/>
      <sz val="10"/>
      <color rgb="FFC55A11"/>
      <name val="Calibri"/>
      <family val="2"/>
    </font>
    <font>
      <u val="double"/>
      <sz val="10"/>
      <name val="Calibri"/>
      <family val="2"/>
    </font>
    <font>
      <sz val="10"/>
      <color rgb="FF000000"/>
      <name val="Arial"/>
      <family val="2"/>
    </font>
    <font>
      <sz val="10"/>
      <color rgb="FF000000"/>
      <name val="Arial"/>
      <family val="2"/>
    </font>
    <font>
      <sz val="10"/>
      <color theme="1"/>
      <name val="Arial"/>
      <family val="2"/>
    </font>
    <font>
      <b/>
      <sz val="10"/>
      <name val="Arial"/>
      <family val="2"/>
    </font>
    <font>
      <sz val="10"/>
      <color theme="0"/>
      <name val="Arial"/>
      <family val="2"/>
    </font>
    <font>
      <b/>
      <sz val="26"/>
      <name val="Calibri"/>
      <family val="2"/>
    </font>
    <font>
      <sz val="10"/>
      <color theme="1"/>
      <name val="Calibri"/>
      <family val="2"/>
    </font>
    <font>
      <u/>
      <sz val="10"/>
      <color theme="1"/>
      <name val="Calibri"/>
      <family val="2"/>
    </font>
    <font>
      <u val="singleAccounting"/>
      <sz val="10"/>
      <color theme="1"/>
      <name val="Calibri"/>
      <family val="2"/>
    </font>
    <font>
      <u val="double"/>
      <sz val="10"/>
      <color theme="1"/>
      <name val="Calibri"/>
      <family val="2"/>
    </font>
    <font>
      <sz val="18"/>
      <color theme="1"/>
      <name val="Arial"/>
      <family val="2"/>
    </font>
    <font>
      <u val="doubleAccounting"/>
      <sz val="10"/>
      <name val="Calibri"/>
      <family val="2"/>
    </font>
    <font>
      <sz val="10"/>
      <name val="Calibri Light"/>
      <family val="2"/>
      <scheme val="major"/>
    </font>
    <font>
      <sz val="10"/>
      <color theme="1"/>
      <name val="Calibri Light"/>
      <family val="2"/>
      <scheme val="major"/>
    </font>
    <font>
      <sz val="10"/>
      <color rgb="FFBFBFBF"/>
      <name val="Calibri Light"/>
      <family val="2"/>
      <scheme val="major"/>
    </font>
    <font>
      <sz val="18"/>
      <name val="Calibri Light"/>
      <family val="2"/>
      <scheme val="major"/>
    </font>
    <font>
      <b/>
      <sz val="10"/>
      <color theme="1"/>
      <name val="Calibri"/>
      <family val="2"/>
    </font>
    <font>
      <b/>
      <u val="doubleAccounting"/>
      <sz val="10"/>
      <name val="Calibri"/>
      <family val="2"/>
    </font>
    <font>
      <b/>
      <u val="doubleAccounting"/>
      <sz val="10"/>
      <color theme="1"/>
      <name val="Calibri"/>
      <family val="2"/>
    </font>
    <font>
      <i/>
      <sz val="10"/>
      <color rgb="FF000000"/>
      <name val="Arial"/>
      <family val="2"/>
    </font>
    <font>
      <i/>
      <sz val="9"/>
      <color rgb="FF000000"/>
      <name val="Arial"/>
      <family val="2"/>
    </font>
    <font>
      <sz val="10"/>
      <color theme="0"/>
      <name val="Calibri"/>
      <family val="2"/>
    </font>
    <font>
      <b/>
      <sz val="10"/>
      <color theme="0"/>
      <name val="Arial"/>
      <family val="2"/>
    </font>
    <font>
      <sz val="10"/>
      <color theme="1"/>
      <name val="Arial"/>
      <family val="2"/>
    </font>
    <font>
      <sz val="9"/>
      <color indexed="81"/>
      <name val="Tahoma"/>
      <family val="2"/>
    </font>
    <font>
      <b/>
      <sz val="9"/>
      <color indexed="81"/>
      <name val="Tahoma"/>
      <family val="2"/>
    </font>
    <font>
      <b/>
      <sz val="10"/>
      <color indexed="81"/>
      <name val="Tahoma"/>
      <family val="2"/>
    </font>
    <font>
      <u/>
      <sz val="10"/>
      <color theme="10"/>
      <name val="Arial"/>
      <family val="2"/>
    </font>
    <font>
      <u/>
      <sz val="3"/>
      <color theme="10"/>
      <name val="Arial"/>
      <family val="2"/>
    </font>
    <font>
      <b/>
      <i/>
      <sz val="11"/>
      <color rgb="FF000000"/>
      <name val="Arial"/>
      <family val="2"/>
    </font>
    <font>
      <sz val="10"/>
      <color rgb="FF000000"/>
      <name val="Verdana"/>
      <family val="2"/>
    </font>
    <font>
      <b/>
      <u/>
      <sz val="10"/>
      <name val="Calibri"/>
      <family val="2"/>
    </font>
    <font>
      <b/>
      <u/>
      <sz val="10"/>
      <color theme="1"/>
      <name val="Calibri"/>
      <family val="2"/>
    </font>
    <font>
      <b/>
      <sz val="18"/>
      <name val="Arial"/>
      <family val="2"/>
    </font>
    <font>
      <b/>
      <sz val="10"/>
      <color theme="0"/>
      <name val="Calibri"/>
      <family val="2"/>
    </font>
    <font>
      <b/>
      <sz val="10"/>
      <color theme="1"/>
      <name val="Arial"/>
      <family val="2"/>
    </font>
    <font>
      <b/>
      <sz val="10"/>
      <color rgb="FF000000"/>
      <name val="Arial"/>
      <family val="2"/>
    </font>
    <font>
      <b/>
      <u/>
      <sz val="16"/>
      <color rgb="FF002060"/>
      <name val="Calibri"/>
      <family val="2"/>
    </font>
    <font>
      <b/>
      <u/>
      <sz val="10"/>
      <name val="Arial"/>
      <family val="2"/>
    </font>
  </fonts>
  <fills count="19">
    <fill>
      <patternFill patternType="none"/>
    </fill>
    <fill>
      <patternFill patternType="gray125"/>
    </fill>
    <fill>
      <patternFill patternType="solid">
        <fgColor rgb="FFFFFFFF"/>
        <bgColor rgb="FFFFFFFF"/>
      </patternFill>
    </fill>
    <fill>
      <patternFill patternType="solid">
        <fgColor rgb="FFFFFF00"/>
        <bgColor rgb="FFFFFF00"/>
      </patternFill>
    </fill>
    <fill>
      <patternFill patternType="solid">
        <fgColor theme="9"/>
        <bgColor theme="9"/>
      </patternFill>
    </fill>
    <fill>
      <patternFill patternType="solid">
        <fgColor theme="0"/>
        <bgColor indexed="64"/>
      </patternFill>
    </fill>
    <fill>
      <patternFill patternType="solid">
        <fgColor rgb="FFFFFFCC"/>
        <bgColor rgb="FFFFFFFF"/>
      </patternFill>
    </fill>
    <fill>
      <patternFill patternType="solid">
        <fgColor theme="0"/>
        <bgColor rgb="FFFFFFFF"/>
      </patternFill>
    </fill>
    <fill>
      <patternFill patternType="solid">
        <fgColor theme="0"/>
        <bgColor rgb="FFFFD965"/>
      </patternFill>
    </fill>
    <fill>
      <patternFill patternType="solid">
        <fgColor theme="0" tint="-0.14999847407452621"/>
        <bgColor theme="0" tint="-0.14999847407452621"/>
      </patternFill>
    </fill>
    <fill>
      <patternFill patternType="solid">
        <fgColor theme="5"/>
        <bgColor theme="5"/>
      </patternFill>
    </fill>
    <fill>
      <patternFill patternType="solid">
        <fgColor theme="0" tint="-4.9989318521683403E-2"/>
        <bgColor indexed="64"/>
      </patternFill>
    </fill>
    <fill>
      <patternFill patternType="solid">
        <fgColor theme="7" tint="0.59999389629810485"/>
        <bgColor rgb="FFFFD965"/>
      </patternFill>
    </fill>
    <fill>
      <patternFill patternType="solid">
        <fgColor theme="0"/>
        <bgColor theme="0" tint="-0.14999847407452621"/>
      </patternFill>
    </fill>
    <fill>
      <patternFill patternType="solid">
        <fgColor theme="7" tint="0.59999389629810485"/>
        <bgColor rgb="FFFFFFFF"/>
      </patternFill>
    </fill>
    <fill>
      <patternFill patternType="solid">
        <fgColor indexed="43"/>
        <bgColor indexed="64"/>
      </patternFill>
    </fill>
    <fill>
      <patternFill patternType="solid">
        <fgColor theme="4" tint="0.79998168889431442"/>
        <bgColor rgb="FFFFFFFF"/>
      </patternFill>
    </fill>
    <fill>
      <patternFill patternType="solid">
        <fgColor theme="2"/>
        <bgColor rgb="FFFFFFFF"/>
      </patternFill>
    </fill>
    <fill>
      <patternFill patternType="solid">
        <fgColor theme="4" tint="0.79998168889431442"/>
        <bgColor indexed="64"/>
      </patternFill>
    </fill>
  </fills>
  <borders count="19">
    <border>
      <left/>
      <right/>
      <top/>
      <bottom/>
      <diagonal/>
    </border>
    <border>
      <left/>
      <right/>
      <top/>
      <bottom/>
      <diagonal/>
    </border>
    <border>
      <left style="thin">
        <color rgb="FFBF9000"/>
      </left>
      <right style="thin">
        <color rgb="FFBF9000"/>
      </right>
      <top style="thin">
        <color rgb="FFBF9000"/>
      </top>
      <bottom/>
      <diagonal/>
    </border>
    <border>
      <left style="thin">
        <color rgb="FFBF9000"/>
      </left>
      <right style="thin">
        <color rgb="FFBF9000"/>
      </right>
      <top/>
      <bottom/>
      <diagonal/>
    </border>
    <border>
      <left/>
      <right/>
      <top/>
      <bottom/>
      <diagonal/>
    </border>
    <border>
      <left style="thin">
        <color rgb="FFBF9000"/>
      </left>
      <right style="thin">
        <color rgb="FFBF9000"/>
      </right>
      <top/>
      <bottom style="thin">
        <color rgb="FFBF9000"/>
      </bottom>
      <diagonal/>
    </border>
    <border>
      <left/>
      <right/>
      <top/>
      <bottom/>
      <diagonal/>
    </border>
    <border>
      <left/>
      <right/>
      <top/>
      <bottom style="thin">
        <color rgb="FF000000"/>
      </bottom>
      <diagonal/>
    </border>
    <border>
      <left/>
      <right/>
      <top/>
      <bottom style="thin">
        <color rgb="FF000000"/>
      </bottom>
      <diagonal/>
    </border>
    <border>
      <left/>
      <right/>
      <top style="thin">
        <color theme="9" tint="0.39997558519241921"/>
      </top>
      <bottom/>
      <diagonal/>
    </border>
    <border>
      <left style="thin">
        <color rgb="FFBF9000"/>
      </left>
      <right/>
      <top/>
      <bottom/>
      <diagonal/>
    </border>
    <border>
      <left/>
      <right/>
      <top/>
      <bottom style="thin">
        <color indexed="64"/>
      </bottom>
      <diagonal/>
    </border>
    <border>
      <left/>
      <right/>
      <top style="thin">
        <color indexed="64"/>
      </top>
      <bottom style="double">
        <color indexed="64"/>
      </bottom>
      <diagonal/>
    </border>
    <border>
      <left/>
      <right/>
      <top style="medium">
        <color theme="1"/>
      </top>
      <bottom style="medium">
        <color theme="1"/>
      </bottom>
      <diagonal/>
    </border>
    <border>
      <left style="thin">
        <color indexed="64"/>
      </left>
      <right style="thin">
        <color indexed="64"/>
      </right>
      <top style="thin">
        <color indexed="64"/>
      </top>
      <bottom style="thin">
        <color indexed="64"/>
      </bottom>
      <diagonal/>
    </border>
    <border>
      <left style="medium">
        <color rgb="FFBF9000"/>
      </left>
      <right style="dashed">
        <color rgb="FFBF9000"/>
      </right>
      <top style="medium">
        <color rgb="FFBF9000"/>
      </top>
      <bottom style="medium">
        <color rgb="FFBF9000"/>
      </bottom>
      <diagonal/>
    </border>
    <border>
      <left style="dashed">
        <color rgb="FFBF9000"/>
      </left>
      <right style="dashed">
        <color rgb="FFBF9000"/>
      </right>
      <top style="medium">
        <color rgb="FFBF9000"/>
      </top>
      <bottom style="medium">
        <color rgb="FFBF9000"/>
      </bottom>
      <diagonal/>
    </border>
    <border>
      <left style="dashed">
        <color rgb="FFBF9000"/>
      </left>
      <right style="medium">
        <color rgb="FFBF9000"/>
      </right>
      <top style="medium">
        <color rgb="FFBF9000"/>
      </top>
      <bottom style="medium">
        <color rgb="FFBF9000"/>
      </bottom>
      <diagonal/>
    </border>
    <border>
      <left style="thin">
        <color indexed="64"/>
      </left>
      <right/>
      <top style="thin">
        <color indexed="64"/>
      </top>
      <bottom style="thin">
        <color indexed="64"/>
      </bottom>
      <diagonal/>
    </border>
  </borders>
  <cellStyleXfs count="4">
    <xf numFmtId="0" fontId="0" fillId="0" borderId="0"/>
    <xf numFmtId="0" fontId="1" fillId="0" borderId="6"/>
    <xf numFmtId="9" fontId="25" fillId="0" borderId="0" applyFont="0" applyFill="0" applyBorder="0" applyAlignment="0" applyProtection="0"/>
    <xf numFmtId="0" fontId="51" fillId="0" borderId="0" applyNumberFormat="0" applyFill="0" applyBorder="0" applyAlignment="0" applyProtection="0"/>
  </cellStyleXfs>
  <cellXfs count="218">
    <xf numFmtId="0" fontId="0" fillId="0" borderId="0" xfId="0"/>
    <xf numFmtId="0" fontId="5" fillId="0" borderId="0" xfId="0" applyFont="1"/>
    <xf numFmtId="165" fontId="5" fillId="0" borderId="0" xfId="0" applyNumberFormat="1" applyFont="1"/>
    <xf numFmtId="0" fontId="8" fillId="0" borderId="0" xfId="0" applyFont="1"/>
    <xf numFmtId="0" fontId="18" fillId="0" borderId="0" xfId="0" applyFont="1"/>
    <xf numFmtId="0" fontId="5" fillId="0" borderId="0" xfId="0" applyFont="1" applyAlignment="1">
      <alignment horizontal="left"/>
    </xf>
    <xf numFmtId="1" fontId="8" fillId="0" borderId="0" xfId="0" applyNumberFormat="1" applyFont="1" applyAlignment="1">
      <alignment horizontal="left"/>
    </xf>
    <xf numFmtId="0" fontId="5" fillId="0" borderId="8" xfId="0" applyFont="1" applyBorder="1" applyAlignment="1">
      <alignment horizontal="center"/>
    </xf>
    <xf numFmtId="165" fontId="5" fillId="3" borderId="7" xfId="0" applyNumberFormat="1" applyFont="1" applyFill="1" applyBorder="1"/>
    <xf numFmtId="0" fontId="8" fillId="0" borderId="0" xfId="0" applyFont="1" applyAlignment="1">
      <alignment horizontal="center"/>
    </xf>
    <xf numFmtId="0" fontId="5" fillId="0" borderId="0" xfId="0" applyFont="1" applyAlignment="1">
      <alignment horizontal="center"/>
    </xf>
    <xf numFmtId="165" fontId="5" fillId="3" borderId="1" xfId="0" applyNumberFormat="1" applyFont="1" applyFill="1" applyBorder="1"/>
    <xf numFmtId="164" fontId="5" fillId="0" borderId="0" xfId="0" applyNumberFormat="1" applyFont="1"/>
    <xf numFmtId="165" fontId="19" fillId="0" borderId="0" xfId="0" applyNumberFormat="1" applyFont="1"/>
    <xf numFmtId="0" fontId="1" fillId="0" borderId="6" xfId="1"/>
    <xf numFmtId="0" fontId="20" fillId="4" borderId="6" xfId="1" applyFont="1" applyFill="1"/>
    <xf numFmtId="1" fontId="20" fillId="4" borderId="6" xfId="1" applyNumberFormat="1" applyFont="1" applyFill="1"/>
    <xf numFmtId="0" fontId="1" fillId="0" borderId="9" xfId="1" applyBorder="1"/>
    <xf numFmtId="1" fontId="1" fillId="0" borderId="9" xfId="1" applyNumberFormat="1" applyBorder="1"/>
    <xf numFmtId="0" fontId="12" fillId="2" borderId="6" xfId="0" applyFont="1" applyFill="1" applyBorder="1"/>
    <xf numFmtId="0" fontId="5" fillId="2" borderId="6" xfId="0" applyFont="1" applyFill="1" applyBorder="1"/>
    <xf numFmtId="0" fontId="21" fillId="2" borderId="6" xfId="0" applyFont="1" applyFill="1" applyBorder="1"/>
    <xf numFmtId="0" fontId="2" fillId="2" borderId="6" xfId="0" applyFont="1" applyFill="1" applyBorder="1"/>
    <xf numFmtId="0" fontId="3" fillId="2" borderId="6" xfId="0" applyFont="1" applyFill="1" applyBorder="1"/>
    <xf numFmtId="165" fontId="5" fillId="2" borderId="6" xfId="0" applyNumberFormat="1" applyFont="1" applyFill="1" applyBorder="1" applyAlignment="1">
      <alignment horizontal="center"/>
    </xf>
    <xf numFmtId="0" fontId="0" fillId="0" borderId="0" xfId="0" pivotButton="1"/>
    <xf numFmtId="0" fontId="0" fillId="0" borderId="0" xfId="0" applyAlignment="1">
      <alignment horizontal="left"/>
    </xf>
    <xf numFmtId="0" fontId="0" fillId="5" borderId="0" xfId="0" applyFill="1"/>
    <xf numFmtId="0" fontId="5" fillId="7" borderId="6" xfId="0" applyFont="1" applyFill="1" applyBorder="1"/>
    <xf numFmtId="0" fontId="5" fillId="8" borderId="6" xfId="0" applyFont="1" applyFill="1" applyBorder="1" applyAlignment="1">
      <alignment horizontal="center"/>
    </xf>
    <xf numFmtId="3" fontId="5" fillId="8" borderId="6" xfId="0" applyNumberFormat="1" applyFont="1" applyFill="1" applyBorder="1" applyAlignment="1">
      <alignment horizontal="center"/>
    </xf>
    <xf numFmtId="0" fontId="2" fillId="7" borderId="1" xfId="0" applyFont="1" applyFill="1" applyBorder="1"/>
    <xf numFmtId="0" fontId="5" fillId="7" borderId="1" xfId="0" applyFont="1" applyFill="1" applyBorder="1"/>
    <xf numFmtId="0" fontId="2" fillId="7" borderId="6" xfId="0" applyFont="1" applyFill="1" applyBorder="1"/>
    <xf numFmtId="0" fontId="4" fillId="7" borderId="6" xfId="0" applyFont="1" applyFill="1" applyBorder="1"/>
    <xf numFmtId="0" fontId="3" fillId="7" borderId="1" xfId="0" applyFont="1" applyFill="1" applyBorder="1"/>
    <xf numFmtId="0" fontId="27" fillId="7" borderId="1" xfId="0" applyFont="1" applyFill="1" applyBorder="1" applyAlignment="1">
      <alignment horizontal="center"/>
    </xf>
    <xf numFmtId="0" fontId="5" fillId="7" borderId="1" xfId="0" applyFont="1" applyFill="1" applyBorder="1" applyAlignment="1">
      <alignment horizontal="right"/>
    </xf>
    <xf numFmtId="0" fontId="8" fillId="7" borderId="1" xfId="0" applyFont="1" applyFill="1" applyBorder="1" applyAlignment="1">
      <alignment horizontal="center"/>
    </xf>
    <xf numFmtId="0" fontId="5" fillId="7" borderId="6" xfId="0" applyFont="1" applyFill="1" applyBorder="1" applyAlignment="1">
      <alignment horizontal="center"/>
    </xf>
    <xf numFmtId="0" fontId="9" fillId="7" borderId="1" xfId="0" applyFont="1" applyFill="1" applyBorder="1"/>
    <xf numFmtId="0" fontId="10" fillId="7" borderId="1" xfId="0" applyFont="1" applyFill="1" applyBorder="1" applyAlignment="1">
      <alignment horizontal="center"/>
    </xf>
    <xf numFmtId="0" fontId="12" fillId="7" borderId="1" xfId="0" applyFont="1" applyFill="1" applyBorder="1"/>
    <xf numFmtId="165" fontId="5" fillId="7" borderId="1" xfId="0" applyNumberFormat="1" applyFont="1" applyFill="1" applyBorder="1"/>
    <xf numFmtId="165" fontId="21" fillId="7" borderId="1" xfId="0" applyNumberFormat="1" applyFont="1" applyFill="1" applyBorder="1"/>
    <xf numFmtId="0" fontId="12" fillId="7" borderId="6" xfId="0" applyFont="1" applyFill="1" applyBorder="1"/>
    <xf numFmtId="165" fontId="21" fillId="7" borderId="6" xfId="0" applyNumberFormat="1" applyFont="1" applyFill="1" applyBorder="1"/>
    <xf numFmtId="164" fontId="5" fillId="7" borderId="1" xfId="0" applyNumberFormat="1" applyFont="1" applyFill="1" applyBorder="1"/>
    <xf numFmtId="165" fontId="23" fillId="7" borderId="1" xfId="0" applyNumberFormat="1" applyFont="1" applyFill="1" applyBorder="1"/>
    <xf numFmtId="9" fontId="13" fillId="7" borderId="1" xfId="0" applyNumberFormat="1" applyFont="1" applyFill="1" applyBorder="1"/>
    <xf numFmtId="0" fontId="14" fillId="7" borderId="1" xfId="0" applyFont="1" applyFill="1" applyBorder="1"/>
    <xf numFmtId="0" fontId="5" fillId="7" borderId="6" xfId="0" applyFont="1" applyFill="1" applyBorder="1" applyAlignment="1">
      <alignment horizontal="right"/>
    </xf>
    <xf numFmtId="0" fontId="29" fillId="7" borderId="1" xfId="0" applyFont="1" applyFill="1" applyBorder="1"/>
    <xf numFmtId="0" fontId="30" fillId="7" borderId="1" xfId="0" applyFont="1" applyFill="1" applyBorder="1"/>
    <xf numFmtId="0" fontId="30" fillId="7" borderId="6" xfId="0" applyFont="1" applyFill="1" applyBorder="1"/>
    <xf numFmtId="0" fontId="30" fillId="7" borderId="6" xfId="0" applyFont="1" applyFill="1" applyBorder="1" applyAlignment="1">
      <alignment horizontal="center"/>
    </xf>
    <xf numFmtId="0" fontId="31" fillId="7" borderId="1" xfId="0" applyFont="1" applyFill="1" applyBorder="1" applyAlignment="1">
      <alignment horizontal="center"/>
    </xf>
    <xf numFmtId="165" fontId="30" fillId="7" borderId="1" xfId="0" applyNumberFormat="1" applyFont="1" applyFill="1" applyBorder="1"/>
    <xf numFmtId="165" fontId="32" fillId="7" borderId="1" xfId="0" applyNumberFormat="1" applyFont="1" applyFill="1" applyBorder="1"/>
    <xf numFmtId="165" fontId="32" fillId="7" borderId="6" xfId="0" applyNumberFormat="1" applyFont="1" applyFill="1" applyBorder="1"/>
    <xf numFmtId="165" fontId="33" fillId="7" borderId="1" xfId="0" applyNumberFormat="1" applyFont="1" applyFill="1" applyBorder="1"/>
    <xf numFmtId="0" fontId="26" fillId="7" borderId="1" xfId="0" applyFont="1" applyFill="1" applyBorder="1"/>
    <xf numFmtId="0" fontId="34" fillId="7" borderId="1" xfId="0" applyFont="1" applyFill="1" applyBorder="1"/>
    <xf numFmtId="0" fontId="26" fillId="5" borderId="0" xfId="0" applyFont="1" applyFill="1"/>
    <xf numFmtId="165" fontId="13" fillId="7" borderId="6" xfId="0" applyNumberFormat="1" applyFont="1" applyFill="1" applyBorder="1"/>
    <xf numFmtId="165" fontId="9" fillId="7" borderId="6" xfId="0" applyNumberFormat="1" applyFont="1" applyFill="1" applyBorder="1"/>
    <xf numFmtId="0" fontId="3" fillId="7" borderId="6" xfId="0" applyFont="1" applyFill="1" applyBorder="1"/>
    <xf numFmtId="10" fontId="26" fillId="7" borderId="1" xfId="2" applyNumberFormat="1" applyFont="1" applyFill="1" applyBorder="1"/>
    <xf numFmtId="10" fontId="26" fillId="7" borderId="6" xfId="2" applyNumberFormat="1" applyFont="1" applyFill="1" applyBorder="1"/>
    <xf numFmtId="0" fontId="36" fillId="7" borderId="1" xfId="0" applyFont="1" applyFill="1" applyBorder="1"/>
    <xf numFmtId="10" fontId="37" fillId="7" borderId="6" xfId="2" applyNumberFormat="1" applyFont="1" applyFill="1" applyBorder="1"/>
    <xf numFmtId="0" fontId="38" fillId="7" borderId="1" xfId="0" applyFont="1" applyFill="1" applyBorder="1"/>
    <xf numFmtId="0" fontId="39" fillId="7" borderId="1" xfId="0" applyFont="1" applyFill="1" applyBorder="1"/>
    <xf numFmtId="10" fontId="30" fillId="7" borderId="1" xfId="2" applyNumberFormat="1" applyFont="1" applyFill="1" applyBorder="1" applyAlignment="1">
      <alignment horizontal="center"/>
    </xf>
    <xf numFmtId="10" fontId="30" fillId="7" borderId="1" xfId="2" applyNumberFormat="1" applyFont="1" applyFill="1" applyBorder="1"/>
    <xf numFmtId="10" fontId="30" fillId="7" borderId="11" xfId="2" applyNumberFormat="1" applyFont="1" applyFill="1" applyBorder="1" applyAlignment="1">
      <alignment horizontal="center"/>
    </xf>
    <xf numFmtId="10" fontId="30" fillId="7" borderId="12" xfId="2" applyNumberFormat="1" applyFont="1" applyFill="1" applyBorder="1" applyAlignment="1">
      <alignment horizontal="center"/>
    </xf>
    <xf numFmtId="44" fontId="5" fillId="7" borderId="1" xfId="0" applyNumberFormat="1" applyFont="1" applyFill="1" applyBorder="1"/>
    <xf numFmtId="0" fontId="3" fillId="5" borderId="0" xfId="0" applyFont="1" applyFill="1"/>
    <xf numFmtId="0" fontId="27" fillId="5" borderId="0" xfId="0" applyFont="1" applyFill="1"/>
    <xf numFmtId="44" fontId="21" fillId="7" borderId="1" xfId="0" applyNumberFormat="1" applyFont="1" applyFill="1" applyBorder="1"/>
    <xf numFmtId="10" fontId="30" fillId="7" borderId="6" xfId="2" applyNumberFormat="1" applyFont="1" applyFill="1" applyBorder="1" applyAlignment="1">
      <alignment horizontal="center"/>
    </xf>
    <xf numFmtId="44" fontId="30" fillId="7" borderId="1" xfId="0" applyNumberFormat="1" applyFont="1" applyFill="1" applyBorder="1"/>
    <xf numFmtId="0" fontId="5" fillId="7" borderId="1" xfId="0" applyFont="1" applyFill="1" applyBorder="1" applyAlignment="1">
      <alignment horizontal="left"/>
    </xf>
    <xf numFmtId="165" fontId="8" fillId="7" borderId="1" xfId="0" applyNumberFormat="1" applyFont="1" applyFill="1" applyBorder="1"/>
    <xf numFmtId="165" fontId="40" fillId="7" borderId="1" xfId="0" applyNumberFormat="1" applyFont="1" applyFill="1" applyBorder="1"/>
    <xf numFmtId="44" fontId="8" fillId="7" borderId="1" xfId="0" applyNumberFormat="1" applyFont="1" applyFill="1" applyBorder="1"/>
    <xf numFmtId="165" fontId="41" fillId="7" borderId="1" xfId="0" applyNumberFormat="1" applyFont="1" applyFill="1" applyBorder="1"/>
    <xf numFmtId="165" fontId="42" fillId="7" borderId="1" xfId="0" applyNumberFormat="1" applyFont="1" applyFill="1" applyBorder="1"/>
    <xf numFmtId="44" fontId="41" fillId="7" borderId="1" xfId="0" applyNumberFormat="1" applyFont="1" applyFill="1" applyBorder="1"/>
    <xf numFmtId="0" fontId="24" fillId="5" borderId="6" xfId="0" applyFont="1" applyFill="1" applyBorder="1" applyAlignment="1">
      <alignment vertical="center" wrapText="1"/>
    </xf>
    <xf numFmtId="0" fontId="8" fillId="7" borderId="6" xfId="0" applyFont="1" applyFill="1" applyBorder="1" applyAlignment="1">
      <alignment horizontal="center"/>
    </xf>
    <xf numFmtId="0" fontId="24" fillId="5" borderId="6" xfId="0" applyFont="1" applyFill="1" applyBorder="1" applyAlignment="1">
      <alignment horizontal="left" vertical="center" wrapText="1"/>
    </xf>
    <xf numFmtId="44" fontId="45" fillId="7" borderId="1" xfId="0" applyNumberFormat="1" applyFont="1" applyFill="1" applyBorder="1"/>
    <xf numFmtId="0" fontId="45" fillId="7" borderId="1" xfId="0" applyFont="1" applyFill="1" applyBorder="1"/>
    <xf numFmtId="0" fontId="45" fillId="7" borderId="1" xfId="0" applyFont="1" applyFill="1" applyBorder="1" applyAlignment="1">
      <alignment horizontal="left"/>
    </xf>
    <xf numFmtId="165" fontId="0" fillId="0" borderId="0" xfId="0" applyNumberFormat="1"/>
    <xf numFmtId="4" fontId="0" fillId="0" borderId="0" xfId="0" applyNumberFormat="1"/>
    <xf numFmtId="0" fontId="47" fillId="9" borderId="0" xfId="0" applyFont="1" applyFill="1"/>
    <xf numFmtId="0" fontId="16" fillId="7" borderId="6" xfId="0" applyFont="1" applyFill="1" applyBorder="1" applyAlignment="1">
      <alignment horizontal="center" vertical="center"/>
    </xf>
    <xf numFmtId="0" fontId="31" fillId="7" borderId="6" xfId="0" applyFont="1" applyFill="1" applyBorder="1" applyAlignment="1">
      <alignment horizontal="center"/>
    </xf>
    <xf numFmtId="0" fontId="26" fillId="7" borderId="6" xfId="0" applyFont="1" applyFill="1" applyBorder="1"/>
    <xf numFmtId="0" fontId="0" fillId="5" borderId="6" xfId="0" applyFill="1" applyBorder="1"/>
    <xf numFmtId="0" fontId="26" fillId="5" borderId="6" xfId="0" applyFont="1" applyFill="1" applyBorder="1"/>
    <xf numFmtId="0" fontId="7" fillId="5" borderId="6" xfId="0" applyFont="1" applyFill="1" applyBorder="1"/>
    <xf numFmtId="0" fontId="24" fillId="11" borderId="6" xfId="0" applyFont="1" applyFill="1" applyBorder="1" applyAlignment="1">
      <alignment vertical="center" wrapText="1"/>
    </xf>
    <xf numFmtId="0" fontId="26" fillId="11" borderId="0" xfId="0" applyFont="1" applyFill="1"/>
    <xf numFmtId="0" fontId="43" fillId="5" borderId="6" xfId="0" applyFont="1" applyFill="1" applyBorder="1" applyAlignment="1">
      <alignment vertical="top" wrapText="1"/>
    </xf>
    <xf numFmtId="0" fontId="24" fillId="5" borderId="6" xfId="0" applyFont="1" applyFill="1" applyBorder="1" applyAlignment="1">
      <alignment horizontal="center" vertical="center" wrapText="1"/>
    </xf>
    <xf numFmtId="0" fontId="5" fillId="12" borderId="2" xfId="0" applyFont="1" applyFill="1" applyBorder="1" applyAlignment="1">
      <alignment horizontal="center"/>
    </xf>
    <xf numFmtId="0" fontId="5" fillId="12" borderId="3" xfId="0" applyFont="1" applyFill="1" applyBorder="1" applyAlignment="1">
      <alignment horizontal="center"/>
    </xf>
    <xf numFmtId="3" fontId="5" fillId="12" borderId="5" xfId="0" applyNumberFormat="1" applyFont="1" applyFill="1" applyBorder="1" applyAlignment="1">
      <alignment horizontal="center"/>
    </xf>
    <xf numFmtId="0" fontId="45" fillId="5" borderId="1" xfId="0" applyFont="1" applyFill="1" applyBorder="1"/>
    <xf numFmtId="0" fontId="45" fillId="5" borderId="6" xfId="0" applyFont="1" applyFill="1" applyBorder="1"/>
    <xf numFmtId="0" fontId="37" fillId="7" borderId="1" xfId="0" applyFont="1" applyFill="1" applyBorder="1"/>
    <xf numFmtId="0" fontId="26" fillId="5" borderId="0" xfId="0" applyFont="1" applyFill="1" applyAlignment="1">
      <alignment vertical="top" wrapText="1"/>
    </xf>
    <xf numFmtId="0" fontId="46" fillId="10" borderId="13" xfId="0" applyFont="1" applyFill="1" applyBorder="1" applyAlignment="1">
      <alignment wrapText="1"/>
    </xf>
    <xf numFmtId="0" fontId="28" fillId="7" borderId="6" xfId="0" applyFont="1" applyFill="1" applyBorder="1"/>
    <xf numFmtId="0" fontId="47" fillId="13" borderId="0" xfId="0" applyFont="1" applyFill="1"/>
    <xf numFmtId="0" fontId="55" fillId="7" borderId="1" xfId="0" applyFont="1" applyFill="1" applyBorder="1" applyAlignment="1">
      <alignment horizontal="center"/>
    </xf>
    <xf numFmtId="0" fontId="56" fillId="7" borderId="1" xfId="0" applyFont="1" applyFill="1" applyBorder="1" applyAlignment="1">
      <alignment horizontal="center"/>
    </xf>
    <xf numFmtId="0" fontId="5" fillId="6" borderId="6" xfId="0" applyFont="1" applyFill="1" applyBorder="1" applyAlignment="1">
      <alignment horizontal="center"/>
    </xf>
    <xf numFmtId="0" fontId="30" fillId="6" borderId="6" xfId="0" applyFont="1" applyFill="1" applyBorder="1" applyAlignment="1">
      <alignment horizontal="center"/>
    </xf>
    <xf numFmtId="0" fontId="55" fillId="6" borderId="1" xfId="0" applyFont="1" applyFill="1" applyBorder="1" applyAlignment="1">
      <alignment horizontal="center"/>
    </xf>
    <xf numFmtId="0" fontId="56" fillId="6" borderId="1" xfId="0" applyFont="1" applyFill="1" applyBorder="1" applyAlignment="1">
      <alignment horizontal="center"/>
    </xf>
    <xf numFmtId="44" fontId="5" fillId="6" borderId="1" xfId="0" applyNumberFormat="1" applyFont="1" applyFill="1" applyBorder="1"/>
    <xf numFmtId="44" fontId="21" fillId="6" borderId="1" xfId="0" applyNumberFormat="1" applyFont="1" applyFill="1" applyBorder="1"/>
    <xf numFmtId="44" fontId="8" fillId="6" borderId="1" xfId="0" applyNumberFormat="1" applyFont="1" applyFill="1" applyBorder="1"/>
    <xf numFmtId="44" fontId="41" fillId="6" borderId="1" xfId="0" applyNumberFormat="1" applyFont="1" applyFill="1" applyBorder="1"/>
    <xf numFmtId="10" fontId="30" fillId="6" borderId="1" xfId="2" applyNumberFormat="1" applyFont="1" applyFill="1" applyBorder="1" applyAlignment="1">
      <alignment horizontal="center"/>
    </xf>
    <xf numFmtId="10" fontId="30" fillId="6" borderId="11" xfId="2" applyNumberFormat="1" applyFont="1" applyFill="1" applyBorder="1" applyAlignment="1">
      <alignment horizontal="center"/>
    </xf>
    <xf numFmtId="10" fontId="30" fillId="6" borderId="6" xfId="2" applyNumberFormat="1" applyFont="1" applyFill="1" applyBorder="1" applyAlignment="1">
      <alignment horizontal="center"/>
    </xf>
    <xf numFmtId="10" fontId="30" fillId="6" borderId="12" xfId="2" applyNumberFormat="1" applyFont="1" applyFill="1" applyBorder="1" applyAlignment="1">
      <alignment horizontal="center"/>
    </xf>
    <xf numFmtId="0" fontId="17" fillId="7" borderId="1" xfId="0" applyFont="1" applyFill="1" applyBorder="1"/>
    <xf numFmtId="0" fontId="24" fillId="11" borderId="10" xfId="0" applyFont="1" applyFill="1" applyBorder="1" applyAlignment="1">
      <alignment horizontal="right" vertical="center" wrapText="1"/>
    </xf>
    <xf numFmtId="0" fontId="24" fillId="11" borderId="6" xfId="0" applyFont="1" applyFill="1" applyBorder="1" applyAlignment="1">
      <alignment horizontal="left" vertical="center" indent="1"/>
    </xf>
    <xf numFmtId="0" fontId="26" fillId="11" borderId="0" xfId="0" applyFont="1" applyFill="1" applyAlignment="1">
      <alignment horizontal="left" indent="1"/>
    </xf>
    <xf numFmtId="0" fontId="43" fillId="11" borderId="6" xfId="0" applyFont="1" applyFill="1" applyBorder="1" applyAlignment="1">
      <alignment vertical="top" wrapText="1"/>
    </xf>
    <xf numFmtId="0" fontId="24" fillId="11" borderId="6" xfId="0" applyFont="1" applyFill="1" applyBorder="1" applyAlignment="1">
      <alignment horizontal="left" vertical="center" indent="2"/>
    </xf>
    <xf numFmtId="0" fontId="57" fillId="7" borderId="1" xfId="0" applyFont="1" applyFill="1" applyBorder="1"/>
    <xf numFmtId="0" fontId="58" fillId="7" borderId="1" xfId="0" applyFont="1" applyFill="1" applyBorder="1"/>
    <xf numFmtId="0" fontId="59" fillId="5" borderId="0" xfId="0" applyFont="1" applyFill="1"/>
    <xf numFmtId="0" fontId="60" fillId="5" borderId="0" xfId="0" applyFont="1" applyFill="1"/>
    <xf numFmtId="0" fontId="44" fillId="11" borderId="6" xfId="0" applyFont="1" applyFill="1" applyBorder="1" applyAlignment="1">
      <alignment vertical="top" wrapText="1"/>
    </xf>
    <xf numFmtId="0" fontId="6" fillId="14" borderId="6" xfId="0" applyFont="1" applyFill="1" applyBorder="1" applyAlignment="1">
      <alignment horizontal="right" vertical="center"/>
    </xf>
    <xf numFmtId="0" fontId="40" fillId="14" borderId="15" xfId="0" applyFont="1" applyFill="1" applyBorder="1" applyAlignment="1">
      <alignment horizontal="center" vertical="center"/>
    </xf>
    <xf numFmtId="0" fontId="40" fillId="14" borderId="16" xfId="0" applyFont="1" applyFill="1" applyBorder="1" applyAlignment="1">
      <alignment horizontal="center" vertical="center"/>
    </xf>
    <xf numFmtId="0" fontId="40" fillId="14" borderId="17" xfId="0" applyFont="1" applyFill="1" applyBorder="1" applyAlignment="1">
      <alignment horizontal="center" vertical="center"/>
    </xf>
    <xf numFmtId="0" fontId="5" fillId="2" borderId="6" xfId="0" applyFont="1" applyFill="1" applyBorder="1" applyAlignment="1">
      <alignment horizontal="right"/>
    </xf>
    <xf numFmtId="0" fontId="8" fillId="2" borderId="6" xfId="0" applyFont="1" applyFill="1" applyBorder="1" applyAlignment="1">
      <alignment horizontal="center"/>
    </xf>
    <xf numFmtId="0" fontId="9" fillId="2" borderId="6" xfId="0" applyFont="1" applyFill="1" applyBorder="1"/>
    <xf numFmtId="0" fontId="10" fillId="2" borderId="6" xfId="0" applyFont="1" applyFill="1" applyBorder="1" applyAlignment="1">
      <alignment horizontal="center"/>
    </xf>
    <xf numFmtId="0" fontId="11" fillId="2" borderId="6" xfId="0" applyFont="1" applyFill="1" applyBorder="1" applyAlignment="1">
      <alignment horizontal="center"/>
    </xf>
    <xf numFmtId="165" fontId="9" fillId="2" borderId="6" xfId="0" applyNumberFormat="1" applyFont="1" applyFill="1" applyBorder="1"/>
    <xf numFmtId="165" fontId="5" fillId="2" borderId="6" xfId="0" applyNumberFormat="1" applyFont="1" applyFill="1" applyBorder="1"/>
    <xf numFmtId="165" fontId="21" fillId="2" borderId="6" xfId="0" applyNumberFormat="1" applyFont="1" applyFill="1" applyBorder="1"/>
    <xf numFmtId="165" fontId="22" fillId="2" borderId="6" xfId="0" applyNumberFormat="1" applyFont="1" applyFill="1" applyBorder="1"/>
    <xf numFmtId="165" fontId="21" fillId="0" borderId="6" xfId="0" applyNumberFormat="1" applyFont="1" applyBorder="1"/>
    <xf numFmtId="165" fontId="22" fillId="0" borderId="6" xfId="0" applyNumberFormat="1" applyFont="1" applyBorder="1"/>
    <xf numFmtId="164" fontId="5" fillId="2" borderId="6" xfId="0" applyNumberFormat="1" applyFont="1" applyFill="1" applyBorder="1"/>
    <xf numFmtId="9" fontId="13" fillId="2" borderId="6" xfId="0" applyNumberFormat="1" applyFont="1" applyFill="1" applyBorder="1"/>
    <xf numFmtId="10" fontId="5" fillId="2" borderId="6" xfId="2" applyNumberFormat="1" applyFont="1" applyFill="1" applyBorder="1" applyAlignment="1"/>
    <xf numFmtId="0" fontId="3" fillId="0" borderId="0" xfId="0" applyFont="1"/>
    <xf numFmtId="0" fontId="3" fillId="0" borderId="0" xfId="0" applyFont="1" applyAlignment="1">
      <alignment horizontal="right"/>
    </xf>
    <xf numFmtId="166" fontId="3" fillId="15" borderId="0" xfId="0" applyNumberFormat="1" applyFont="1" applyFill="1"/>
    <xf numFmtId="166" fontId="3" fillId="15" borderId="11" xfId="0" applyNumberFormat="1" applyFont="1" applyFill="1" applyBorder="1"/>
    <xf numFmtId="166" fontId="3" fillId="0" borderId="0" xfId="0" applyNumberFormat="1" applyFont="1"/>
    <xf numFmtId="166" fontId="27" fillId="0" borderId="0" xfId="0" applyNumberFormat="1" applyFont="1"/>
    <xf numFmtId="166" fontId="27" fillId="0" borderId="12" xfId="0" applyNumberFormat="1" applyFont="1" applyBorder="1"/>
    <xf numFmtId="0" fontId="3" fillId="2" borderId="18" xfId="0" applyFont="1" applyFill="1" applyBorder="1"/>
    <xf numFmtId="0" fontId="3" fillId="2" borderId="14" xfId="0" applyFont="1" applyFill="1" applyBorder="1"/>
    <xf numFmtId="10" fontId="3" fillId="2" borderId="14" xfId="2" applyNumberFormat="1" applyFont="1" applyFill="1" applyBorder="1" applyAlignment="1"/>
    <xf numFmtId="10" fontId="3" fillId="16" borderId="14" xfId="2" applyNumberFormat="1" applyFont="1" applyFill="1" applyBorder="1" applyAlignment="1"/>
    <xf numFmtId="10" fontId="3" fillId="17" borderId="14" xfId="0" applyNumberFormat="1" applyFont="1" applyFill="1" applyBorder="1"/>
    <xf numFmtId="10" fontId="3" fillId="17" borderId="14" xfId="2" applyNumberFormat="1" applyFont="1" applyFill="1" applyBorder="1" applyAlignment="1"/>
    <xf numFmtId="9" fontId="3" fillId="2" borderId="14" xfId="2" applyFont="1" applyFill="1" applyBorder="1" applyAlignment="1"/>
    <xf numFmtId="9" fontId="3" fillId="16" borderId="14" xfId="2" applyFont="1" applyFill="1" applyBorder="1" applyAlignment="1"/>
    <xf numFmtId="10" fontId="3" fillId="2" borderId="6" xfId="2" applyNumberFormat="1" applyFont="1" applyFill="1" applyBorder="1" applyAlignment="1"/>
    <xf numFmtId="0" fontId="3" fillId="18" borderId="6" xfId="0" applyFont="1" applyFill="1" applyBorder="1"/>
    <xf numFmtId="0" fontId="3" fillId="16" borderId="6" xfId="0" applyFont="1" applyFill="1" applyBorder="1"/>
    <xf numFmtId="0" fontId="6" fillId="8" borderId="6" xfId="0" applyFont="1" applyFill="1" applyBorder="1" applyAlignment="1">
      <alignment horizontal="left" vertical="top" wrapText="1"/>
    </xf>
    <xf numFmtId="165" fontId="30" fillId="2" borderId="6" xfId="0" applyNumberFormat="1" applyFont="1" applyFill="1" applyBorder="1"/>
    <xf numFmtId="165" fontId="32" fillId="2" borderId="6" xfId="0" applyNumberFormat="1" applyFont="1" applyFill="1" applyBorder="1"/>
    <xf numFmtId="165" fontId="35" fillId="2" borderId="6" xfId="0" applyNumberFormat="1" applyFont="1" applyFill="1" applyBorder="1"/>
    <xf numFmtId="0" fontId="0" fillId="5" borderId="0" xfId="0" applyFill="1" applyAlignment="1">
      <alignment horizontal="left"/>
    </xf>
    <xf numFmtId="0" fontId="55" fillId="2" borderId="6" xfId="0" applyFont="1" applyFill="1" applyBorder="1" applyAlignment="1">
      <alignment horizontal="center"/>
    </xf>
    <xf numFmtId="0" fontId="56" fillId="2" borderId="6" xfId="0" applyFont="1" applyFill="1" applyBorder="1" applyAlignment="1">
      <alignment horizontal="center"/>
    </xf>
    <xf numFmtId="0" fontId="62" fillId="5" borderId="0" xfId="0" applyFont="1" applyFill="1" applyAlignment="1">
      <alignment horizontal="center"/>
    </xf>
    <xf numFmtId="1" fontId="3" fillId="7" borderId="6" xfId="0" applyNumberFormat="1" applyFont="1" applyFill="1" applyBorder="1"/>
    <xf numFmtId="166" fontId="3" fillId="5" borderId="11" xfId="0" applyNumberFormat="1" applyFont="1" applyFill="1" applyBorder="1"/>
    <xf numFmtId="166" fontId="3" fillId="5" borderId="0" xfId="0" applyNumberFormat="1" applyFont="1" applyFill="1"/>
    <xf numFmtId="166" fontId="27" fillId="5" borderId="0" xfId="0" applyNumberFormat="1" applyFont="1" applyFill="1"/>
    <xf numFmtId="166" fontId="27" fillId="5" borderId="12" xfId="0" applyNumberFormat="1" applyFont="1" applyFill="1" applyBorder="1"/>
    <xf numFmtId="10" fontId="30" fillId="7" borderId="6" xfId="2" applyNumberFormat="1" applyFont="1" applyFill="1" applyBorder="1"/>
    <xf numFmtId="0" fontId="36" fillId="7" borderId="6" xfId="0" applyFont="1" applyFill="1" applyBorder="1"/>
    <xf numFmtId="0" fontId="37" fillId="7" borderId="6" xfId="0" applyFont="1" applyFill="1" applyBorder="1"/>
    <xf numFmtId="10" fontId="56" fillId="7" borderId="6" xfId="2" applyNumberFormat="1" applyFont="1" applyFill="1" applyBorder="1" applyAlignment="1">
      <alignment horizontal="center"/>
    </xf>
    <xf numFmtId="10" fontId="56" fillId="6" borderId="6" xfId="2" applyNumberFormat="1" applyFont="1" applyFill="1" applyBorder="1" applyAlignment="1">
      <alignment horizontal="center"/>
    </xf>
    <xf numFmtId="10" fontId="40" fillId="7" borderId="6" xfId="2" applyNumberFormat="1" applyFont="1" applyFill="1" applyBorder="1" applyAlignment="1">
      <alignment horizontal="center"/>
    </xf>
    <xf numFmtId="10" fontId="40" fillId="6" borderId="6" xfId="2" applyNumberFormat="1" applyFont="1" applyFill="1" applyBorder="1" applyAlignment="1">
      <alignment horizontal="center"/>
    </xf>
    <xf numFmtId="10" fontId="40" fillId="7" borderId="12" xfId="2" applyNumberFormat="1" applyFont="1" applyFill="1" applyBorder="1" applyAlignment="1">
      <alignment horizontal="center"/>
    </xf>
    <xf numFmtId="10" fontId="40" fillId="6" borderId="12" xfId="2" applyNumberFormat="1" applyFont="1" applyFill="1" applyBorder="1" applyAlignment="1">
      <alignment horizontal="center"/>
    </xf>
    <xf numFmtId="0" fontId="61" fillId="7" borderId="4" xfId="0" applyFont="1" applyFill="1" applyBorder="1" applyAlignment="1">
      <alignment horizontal="center" vertical="center"/>
    </xf>
    <xf numFmtId="0" fontId="61" fillId="7" borderId="6" xfId="0" applyFont="1" applyFill="1" applyBorder="1" applyAlignment="1">
      <alignment horizontal="center" vertical="center"/>
    </xf>
    <xf numFmtId="0" fontId="6" fillId="12" borderId="10" xfId="0" applyFont="1" applyFill="1" applyBorder="1" applyAlignment="1">
      <alignment horizontal="left" vertical="top" wrapText="1"/>
    </xf>
    <xf numFmtId="0" fontId="6" fillId="12" borderId="6" xfId="0" applyFont="1" applyFill="1" applyBorder="1" applyAlignment="1">
      <alignment horizontal="left" vertical="top" wrapText="1"/>
    </xf>
    <xf numFmtId="0" fontId="43" fillId="11" borderId="10" xfId="0" applyFont="1" applyFill="1" applyBorder="1" applyAlignment="1">
      <alignment horizontal="left" vertical="center" wrapText="1"/>
    </xf>
    <xf numFmtId="0" fontId="43" fillId="11" borderId="6" xfId="0" applyFont="1" applyFill="1" applyBorder="1" applyAlignment="1">
      <alignment horizontal="left" vertical="center" wrapText="1"/>
    </xf>
    <xf numFmtId="0" fontId="43" fillId="11" borderId="10" xfId="0" applyFont="1" applyFill="1" applyBorder="1" applyAlignment="1">
      <alignment horizontal="left" vertical="top" wrapText="1"/>
    </xf>
    <xf numFmtId="0" fontId="43" fillId="11" borderId="6" xfId="0" applyFont="1" applyFill="1" applyBorder="1" applyAlignment="1">
      <alignment horizontal="left" vertical="top" wrapText="1"/>
    </xf>
    <xf numFmtId="0" fontId="24" fillId="11" borderId="6" xfId="0" applyFont="1" applyFill="1" applyBorder="1" applyAlignment="1">
      <alignment horizontal="left" vertical="center" wrapText="1" indent="1"/>
    </xf>
    <xf numFmtId="0" fontId="52" fillId="11" borderId="6" xfId="3" applyFont="1" applyFill="1" applyBorder="1" applyAlignment="1">
      <alignment horizontal="left" vertical="center"/>
    </xf>
    <xf numFmtId="10" fontId="3" fillId="14" borderId="14" xfId="2" applyNumberFormat="1" applyFont="1" applyFill="1" applyBorder="1" applyAlignment="1">
      <alignment horizontal="center"/>
    </xf>
    <xf numFmtId="0" fontId="8" fillId="0" borderId="0" xfId="0" applyFont="1" applyAlignment="1">
      <alignment horizontal="center" vertical="center"/>
    </xf>
    <xf numFmtId="0" fontId="0" fillId="0" borderId="0" xfId="0"/>
    <xf numFmtId="44" fontId="8" fillId="0" borderId="0" xfId="0" applyNumberFormat="1" applyFont="1" applyAlignment="1">
      <alignment horizontal="center" vertical="center"/>
    </xf>
    <xf numFmtId="0" fontId="5" fillId="0" borderId="0" xfId="0" applyFont="1" applyAlignment="1">
      <alignment horizontal="center"/>
    </xf>
    <xf numFmtId="0" fontId="15" fillId="0" borderId="0" xfId="0" applyFont="1" applyAlignment="1">
      <alignment horizontal="left"/>
    </xf>
  </cellXfs>
  <cellStyles count="4">
    <cellStyle name="Hyperlink" xfId="3" builtinId="8"/>
    <cellStyle name="Normal" xfId="0" builtinId="0"/>
    <cellStyle name="Normal 2" xfId="1" xr:uid="{00000000-0005-0000-0000-000001000000}"/>
    <cellStyle name="Percent" xfId="2" builtinId="5"/>
  </cellStyles>
  <dxfs count="17">
    <dxf>
      <font>
        <b val="0"/>
        <i val="0"/>
        <strike val="0"/>
        <condense val="0"/>
        <extend val="0"/>
        <outline val="0"/>
        <shadow val="0"/>
        <u val="none"/>
        <vertAlign val="baseline"/>
        <sz val="11"/>
        <color theme="1"/>
        <name val="Calibri"/>
        <scheme val="minor"/>
      </font>
      <numFmt numFmtId="2" formatCode="0.00"/>
      <border diagonalUp="0" diagonalDown="0" outline="0">
        <left/>
        <right/>
        <top style="thin">
          <color theme="9" tint="0.39997558519241921"/>
        </top>
        <bottom/>
      </border>
    </dxf>
    <dxf>
      <font>
        <b val="0"/>
        <i val="0"/>
        <strike val="0"/>
        <condense val="0"/>
        <extend val="0"/>
        <outline val="0"/>
        <shadow val="0"/>
        <u val="none"/>
        <vertAlign val="baseline"/>
        <sz val="11"/>
        <color theme="1"/>
        <name val="Calibri"/>
        <scheme val="minor"/>
      </font>
      <numFmt numFmtId="1" formatCode="0"/>
      <border diagonalUp="0" diagonalDown="0" outline="0">
        <left/>
        <right/>
        <top style="thin">
          <color theme="9" tint="0.39997558519241921"/>
        </top>
        <bottom/>
      </border>
    </dxf>
    <dxf>
      <font>
        <b val="0"/>
        <i val="0"/>
        <strike val="0"/>
        <condense val="0"/>
        <extend val="0"/>
        <outline val="0"/>
        <shadow val="0"/>
        <u val="none"/>
        <vertAlign val="baseline"/>
        <sz val="11"/>
        <color theme="1"/>
        <name val="Calibri"/>
        <scheme val="minor"/>
      </font>
      <border diagonalUp="0" diagonalDown="0" outline="0">
        <left/>
        <right/>
        <top style="thin">
          <color theme="9" tint="0.39997558519241921"/>
        </top>
        <bottom/>
      </border>
    </dxf>
    <dxf>
      <font>
        <b val="0"/>
        <i val="0"/>
        <strike val="0"/>
        <condense val="0"/>
        <extend val="0"/>
        <outline val="0"/>
        <shadow val="0"/>
        <u val="none"/>
        <vertAlign val="baseline"/>
        <sz val="11"/>
        <color theme="1"/>
        <name val="Calibri"/>
        <scheme val="minor"/>
      </font>
      <border diagonalUp="0" diagonalDown="0">
        <left/>
        <right/>
        <top style="thin">
          <color theme="9" tint="0.39997558519241921"/>
        </top>
        <bottom/>
        <vertical/>
        <horizontal/>
      </border>
    </dxf>
    <dxf>
      <font>
        <b val="0"/>
        <i val="0"/>
        <strike val="0"/>
        <condense val="0"/>
        <extend val="0"/>
        <outline val="0"/>
        <shadow val="0"/>
        <u val="none"/>
        <vertAlign val="baseline"/>
        <sz val="11"/>
        <color theme="1"/>
        <name val="Calibri"/>
        <scheme val="minor"/>
      </font>
      <numFmt numFmtId="0" formatCode="General"/>
      <border diagonalUp="0" diagonalDown="0">
        <left/>
        <right/>
        <top style="thin">
          <color theme="9" tint="0.39997558519241921"/>
        </top>
        <bottom/>
        <vertical/>
        <horizontal/>
      </border>
    </dxf>
    <dxf>
      <border outline="0">
        <left style="thin">
          <color theme="9" tint="0.39997558519241921"/>
        </left>
        <right style="thin">
          <color theme="9" tint="0.39997558519241921"/>
        </right>
        <top style="thin">
          <color theme="9" tint="0.39997558519241921"/>
        </top>
        <bottom style="thin">
          <color theme="9" tint="0.39997558519241921"/>
        </bottom>
      </border>
    </dxf>
    <dxf>
      <font>
        <b/>
        <i val="0"/>
        <strike val="0"/>
        <condense val="0"/>
        <extend val="0"/>
        <outline val="0"/>
        <shadow val="0"/>
        <u val="none"/>
        <vertAlign val="baseline"/>
        <sz val="11"/>
        <color theme="0"/>
        <name val="Calibri"/>
        <scheme val="minor"/>
      </font>
      <fill>
        <patternFill patternType="solid">
          <fgColor theme="9"/>
          <bgColor theme="9"/>
        </patternFill>
      </fill>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4" formatCode="#,##0.00"/>
    </dxf>
    <dxf>
      <numFmt numFmtId="165" formatCode="_(&quot;$&quot;* #,##0_);_(&quot;$&quot;* \(#,##0\);_(&quot;$&quot;* &quot;-&quot;??_);_(@_)"/>
    </dxf>
    <dxf>
      <numFmt numFmtId="165" formatCode="_(&quot;$&quot;* #,##0_);_(&quot;$&quot;* \(#,##0\);_(&quot;$&quot;* &quot;-&quot;??_);_(@_)"/>
    </dxf>
    <dxf>
      <numFmt numFmtId="165" formatCode="_(&quot;$&quot;* #,##0_);_(&quot;$&quot;* \(#,##0\);_(&quot;$&quot;* &quot;-&quot;??_);_(@_)"/>
    </dxf>
  </dxfs>
  <tableStyles count="0" defaultTableStyle="TableStyleMedium2" defaultPivotStyle="PivotStyleLight16"/>
  <colors>
    <mruColors>
      <color rgb="FFFFFFCC"/>
      <color rgb="FF7F7F7F"/>
      <color rgb="FFBF9000"/>
      <color rgb="FFC55A11"/>
      <color rgb="FF7F6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r>
              <a:rPr lang="en-CA" sz="1600" b="1" u="sng">
                <a:ln>
                  <a:noFill/>
                </a:ln>
                <a:latin typeface="+mn-lt"/>
              </a:rPr>
              <a:t>Forecast</a:t>
            </a:r>
            <a:r>
              <a:rPr lang="en-CA" sz="1600" b="1" u="sng" baseline="0">
                <a:ln>
                  <a:noFill/>
                </a:ln>
                <a:latin typeface="+mn-lt"/>
              </a:rPr>
              <a:t> - Revenue</a:t>
            </a:r>
            <a:endParaRPr lang="en-CA" sz="1600" b="1" u="sng">
              <a:ln>
                <a:noFill/>
              </a:ln>
              <a:latin typeface="+mn-lt"/>
            </a:endParaRP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endParaRPr lang="en-US"/>
        </a:p>
      </c:txPr>
    </c:title>
    <c:autoTitleDeleted val="0"/>
    <c:plotArea>
      <c:layout/>
      <c:lineChart>
        <c:grouping val="standard"/>
        <c:varyColors val="0"/>
        <c:ser>
          <c:idx val="0"/>
          <c:order val="0"/>
          <c:spPr>
            <a:ln w="38100" cap="rnd" cmpd="sng" algn="ct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round/>
            </a:ln>
            <a:effectLst/>
          </c:spPr>
          <c:marker>
            <c:symbol val="none"/>
          </c:marker>
          <c:dPt>
            <c:idx val="1"/>
            <c:marker>
              <c:symbol val="none"/>
            </c:marker>
            <c:bubble3D val="0"/>
            <c:spPr>
              <a:ln w="38100" cap="rnd" cmpd="sng" algn="ctr">
                <a:gradFill>
                  <a:gsLst>
                    <a:gs pos="0">
                      <a:srgbClr val="FF0000"/>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round/>
              </a:ln>
              <a:effectLst/>
            </c:spPr>
            <c:extLst>
              <c:ext xmlns:c16="http://schemas.microsoft.com/office/drawing/2014/chart" uri="{C3380CC4-5D6E-409C-BE32-E72D297353CC}">
                <c16:uniqueId val="{00000004-EE8E-4122-98CA-3725021735EE}"/>
              </c:ext>
            </c:extLst>
          </c:dPt>
          <c:dPt>
            <c:idx val="3"/>
            <c:marker>
              <c:symbol val="none"/>
            </c:marker>
            <c:bubble3D val="0"/>
            <c:spPr>
              <a:ln w="38100" cap="rnd" cmpd="sng" algn="ctr">
                <a:gradFill>
                  <a:gsLst>
                    <a:gs pos="22000">
                      <a:schemeClr val="accent1">
                        <a:lumMod val="5000"/>
                        <a:lumOff val="95000"/>
                      </a:schemeClr>
                    </a:gs>
                    <a:gs pos="71000">
                      <a:srgbClr val="FF0000"/>
                    </a:gs>
                    <a:gs pos="94000">
                      <a:srgbClr val="FF0000"/>
                    </a:gs>
                    <a:gs pos="47000">
                      <a:schemeClr val="accent1">
                        <a:lumMod val="30000"/>
                        <a:lumOff val="70000"/>
                      </a:schemeClr>
                    </a:gs>
                  </a:gsLst>
                  <a:lin ang="5400000" scaled="1"/>
                </a:gradFill>
                <a:round/>
              </a:ln>
              <a:effectLst/>
            </c:spPr>
            <c:extLst>
              <c:ext xmlns:c16="http://schemas.microsoft.com/office/drawing/2014/chart" uri="{C3380CC4-5D6E-409C-BE32-E72D297353CC}">
                <c16:uniqueId val="{00000001-EE8E-4122-98CA-3725021735EE}"/>
              </c:ext>
            </c:extLst>
          </c:dPt>
          <c:dPt>
            <c:idx val="4"/>
            <c:marker>
              <c:symbol val="none"/>
            </c:marker>
            <c:bubble3D val="0"/>
            <c:spPr>
              <a:ln w="38100" cap="rnd" cmpd="sng" algn="ctr">
                <a:gradFill>
                  <a:gsLst>
                    <a:gs pos="0">
                      <a:srgbClr val="FF0000"/>
                    </a:gs>
                    <a:gs pos="74000">
                      <a:schemeClr val="accent1">
                        <a:lumMod val="45000"/>
                        <a:lumOff val="55000"/>
                      </a:schemeClr>
                    </a:gs>
                    <a:gs pos="83000">
                      <a:schemeClr val="accent1">
                        <a:lumMod val="45000"/>
                        <a:lumOff val="55000"/>
                      </a:schemeClr>
                    </a:gs>
                  </a:gsLst>
                  <a:lin ang="5400000" scaled="1"/>
                </a:gradFill>
                <a:round/>
              </a:ln>
              <a:effectLst/>
            </c:spPr>
            <c:extLst>
              <c:ext xmlns:c16="http://schemas.microsoft.com/office/drawing/2014/chart" uri="{C3380CC4-5D6E-409C-BE32-E72D297353CC}">
                <c16:uniqueId val="{00000002-EE8E-4122-98CA-3725021735EE}"/>
              </c:ext>
            </c:extLst>
          </c:dPt>
          <c:cat>
            <c:numRef>
              <c:f>'Forecast - WMA'!$C$13:$H$13</c:f>
              <c:numCache>
                <c:formatCode>General</c:formatCode>
                <c:ptCount val="6"/>
                <c:pt idx="0">
                  <c:v>2018</c:v>
                </c:pt>
                <c:pt idx="1">
                  <c:v>2019</c:v>
                </c:pt>
                <c:pt idx="2">
                  <c:v>2020</c:v>
                </c:pt>
                <c:pt idx="3">
                  <c:v>2021</c:v>
                </c:pt>
                <c:pt idx="4">
                  <c:v>2022</c:v>
                </c:pt>
                <c:pt idx="5">
                  <c:v>2023</c:v>
                </c:pt>
              </c:numCache>
            </c:numRef>
          </c:cat>
          <c:val>
            <c:numRef>
              <c:f>'Forecast - WMA'!$C$16:$H$16</c:f>
              <c:numCache>
                <c:formatCode>_("$"* #,##0_);_("$"* \(#,##0\);_("$"* "-"??_);_(@_)</c:formatCode>
                <c:ptCount val="6"/>
                <c:pt idx="0">
                  <c:v>72854</c:v>
                </c:pt>
                <c:pt idx="1">
                  <c:v>74286</c:v>
                </c:pt>
                <c:pt idx="2">
                  <c:v>74298</c:v>
                </c:pt>
                <c:pt idx="3" formatCode="_(&quot;$&quot;* #,##0.00_);_(&quot;$&quot;* \(#,##0.00\);_(&quot;$&quot;* &quot;-&quot;??_);_(@_)">
                  <c:v>73810.666666666672</c:v>
                </c:pt>
                <c:pt idx="4" formatCode="_(&quot;$&quot;* #,##0.00_);_(&quot;$&quot;* \(#,##0.00\);_(&quot;$&quot;* &quot;-&quot;??_);_(@_)">
                  <c:v>74050.333333333328</c:v>
                </c:pt>
                <c:pt idx="5" formatCode="_(&quot;$&quot;* #,##0.00_);_(&quot;$&quot;* \(#,##0.00\);_(&quot;$&quot;* &quot;-&quot;??_);_(@_)">
                  <c:v>74011.722222222234</c:v>
                </c:pt>
              </c:numCache>
            </c:numRef>
          </c:val>
          <c:smooth val="0"/>
          <c:extLst>
            <c:ext xmlns:c16="http://schemas.microsoft.com/office/drawing/2014/chart" uri="{C3380CC4-5D6E-409C-BE32-E72D297353CC}">
              <c16:uniqueId val="{00000000-EE8E-4122-98CA-3725021735EE}"/>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smooth val="0"/>
        <c:axId val="469115248"/>
        <c:axId val="469116912"/>
      </c:lineChart>
      <c:catAx>
        <c:axId val="469115248"/>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ln w="0">
                  <a:solidFill>
                    <a:schemeClr val="tx1">
                      <a:lumMod val="50000"/>
                      <a:lumOff val="50000"/>
                      <a:alpha val="50000"/>
                    </a:schemeClr>
                  </a:solidFill>
                </a:ln>
                <a:solidFill>
                  <a:schemeClr val="dk1">
                    <a:lumMod val="65000"/>
                    <a:lumOff val="35000"/>
                  </a:schemeClr>
                </a:solidFill>
                <a:latin typeface="+mn-lt"/>
                <a:ea typeface="+mn-ea"/>
                <a:cs typeface="+mn-cs"/>
              </a:defRPr>
            </a:pPr>
            <a:endParaRPr lang="en-US"/>
          </a:p>
        </c:txPr>
        <c:crossAx val="469116912"/>
        <c:crosses val="autoZero"/>
        <c:auto val="1"/>
        <c:lblAlgn val="ctr"/>
        <c:lblOffset val="100"/>
        <c:noMultiLvlLbl val="0"/>
      </c:catAx>
      <c:valAx>
        <c:axId val="469116912"/>
        <c:scaling>
          <c:orientation val="minMax"/>
        </c:scaling>
        <c:delete val="0"/>
        <c:axPos val="l"/>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ln w="9525">
                  <a:solidFill>
                    <a:schemeClr val="tx1">
                      <a:lumMod val="50000"/>
                      <a:lumOff val="50000"/>
                      <a:alpha val="50000"/>
                    </a:schemeClr>
                  </a:solidFill>
                </a:ln>
                <a:solidFill>
                  <a:schemeClr val="tx1">
                    <a:lumMod val="50000"/>
                    <a:lumOff val="50000"/>
                  </a:schemeClr>
                </a:solidFill>
                <a:latin typeface="+mn-lt"/>
                <a:ea typeface="+mn-ea"/>
                <a:cs typeface="+mn-cs"/>
              </a:defRPr>
            </a:pPr>
            <a:endParaRPr lang="en-US"/>
          </a:p>
        </c:txPr>
        <c:crossAx val="469115248"/>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ln>
                  <a:noFill/>
                </a:ln>
                <a:solidFill>
                  <a:schemeClr val="dk1">
                    <a:lumMod val="50000"/>
                    <a:lumOff val="50000"/>
                  </a:schemeClr>
                </a:solidFill>
                <a:latin typeface="+mn-lt"/>
                <a:ea typeface="+mn-ea"/>
                <a:cs typeface="+mn-cs"/>
              </a:defRPr>
            </a:pPr>
            <a:r>
              <a:rPr lang="en-CA" sz="1600" b="1" u="sng"/>
              <a:t>Forecast - Gross Profit</a:t>
            </a:r>
          </a:p>
        </c:rich>
      </c:tx>
      <c:overlay val="0"/>
      <c:spPr>
        <a:noFill/>
        <a:ln>
          <a:noFill/>
        </a:ln>
        <a:effectLst/>
      </c:spPr>
      <c:txPr>
        <a:bodyPr rot="0" spcFirstLastPara="1" vertOverflow="ellipsis" vert="horz" wrap="square" anchor="ctr" anchorCtr="1"/>
        <a:lstStyle/>
        <a:p>
          <a:pPr>
            <a:defRPr sz="1400" b="0" i="0" u="none" strike="noStrike" kern="1200" cap="none" spc="20" baseline="0">
              <a:ln>
                <a:noFill/>
              </a:ln>
              <a:solidFill>
                <a:schemeClr val="dk1">
                  <a:lumMod val="50000"/>
                  <a:lumOff val="50000"/>
                </a:schemeClr>
              </a:solidFill>
              <a:latin typeface="+mn-lt"/>
              <a:ea typeface="+mn-ea"/>
              <a:cs typeface="+mn-cs"/>
            </a:defRPr>
          </a:pPr>
          <a:endParaRPr lang="en-US"/>
        </a:p>
      </c:txPr>
    </c:title>
    <c:autoTitleDeleted val="0"/>
    <c:plotArea>
      <c:layout/>
      <c:lineChart>
        <c:grouping val="standard"/>
        <c:varyColors val="0"/>
        <c:ser>
          <c:idx val="0"/>
          <c:order val="0"/>
          <c:spPr>
            <a:ln w="38100" cap="rnd" cmpd="sng" algn="ct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round/>
            </a:ln>
            <a:effectLst/>
          </c:spPr>
          <c:marker>
            <c:symbol val="none"/>
          </c:marker>
          <c:dPt>
            <c:idx val="1"/>
            <c:marker>
              <c:symbol val="none"/>
            </c:marker>
            <c:bubble3D val="0"/>
            <c:spPr>
              <a:ln w="38100" cap="rnd" cmpd="sng" algn="ctr">
                <a:gradFill>
                  <a:gsLst>
                    <a:gs pos="0">
                      <a:schemeClr val="accent1"/>
                    </a:gs>
                    <a:gs pos="88000">
                      <a:schemeClr val="accent1">
                        <a:lumMod val="45000"/>
                        <a:lumOff val="55000"/>
                      </a:schemeClr>
                    </a:gs>
                    <a:gs pos="100000">
                      <a:schemeClr val="accent1">
                        <a:lumMod val="45000"/>
                        <a:lumOff val="55000"/>
                      </a:schemeClr>
                    </a:gs>
                    <a:gs pos="63000">
                      <a:schemeClr val="accent1">
                        <a:lumMod val="30000"/>
                        <a:lumOff val="70000"/>
                      </a:schemeClr>
                    </a:gs>
                  </a:gsLst>
                  <a:lin ang="5400000" scaled="1"/>
                </a:gradFill>
                <a:round/>
              </a:ln>
              <a:effectLst/>
            </c:spPr>
            <c:extLst>
              <c:ext xmlns:c16="http://schemas.microsoft.com/office/drawing/2014/chart" uri="{C3380CC4-5D6E-409C-BE32-E72D297353CC}">
                <c16:uniqueId val="{00000007-29DA-4092-917D-6C5CC92B863B}"/>
              </c:ext>
            </c:extLst>
          </c:dPt>
          <c:dPt>
            <c:idx val="2"/>
            <c:marker>
              <c:symbol val="none"/>
            </c:marker>
            <c:bubble3D val="0"/>
            <c:spPr>
              <a:ln w="38100" cap="rnd" cmpd="sng" algn="ctr">
                <a:gradFill>
                  <a:gsLst>
                    <a:gs pos="0">
                      <a:schemeClr val="accent1"/>
                    </a:gs>
                    <a:gs pos="28000">
                      <a:schemeClr val="accent1">
                        <a:lumMod val="40000"/>
                        <a:lumOff val="60000"/>
                      </a:schemeClr>
                    </a:gs>
                    <a:gs pos="51000">
                      <a:schemeClr val="accent1">
                        <a:lumMod val="45000"/>
                        <a:lumOff val="55000"/>
                      </a:schemeClr>
                    </a:gs>
                    <a:gs pos="91000">
                      <a:srgbClr val="FF0000"/>
                    </a:gs>
                    <a:gs pos="100000">
                      <a:srgbClr val="FF0000"/>
                    </a:gs>
                  </a:gsLst>
                  <a:lin ang="5400000" scaled="1"/>
                </a:gradFill>
                <a:round/>
              </a:ln>
              <a:effectLst/>
            </c:spPr>
            <c:extLst>
              <c:ext xmlns:c16="http://schemas.microsoft.com/office/drawing/2014/chart" uri="{C3380CC4-5D6E-409C-BE32-E72D297353CC}">
                <c16:uniqueId val="{00000002-29DA-4092-917D-6C5CC92B863B}"/>
              </c:ext>
            </c:extLst>
          </c:dPt>
          <c:dPt>
            <c:idx val="3"/>
            <c:marker>
              <c:symbol val="none"/>
            </c:marker>
            <c:bubble3D val="0"/>
            <c:spPr>
              <a:ln w="38100" cap="rnd" cmpd="sng" algn="ctr">
                <a:gradFill>
                  <a:gsLst>
                    <a:gs pos="0">
                      <a:srgbClr val="FF0000"/>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round/>
              </a:ln>
              <a:effectLst/>
            </c:spPr>
            <c:extLst>
              <c:ext xmlns:c16="http://schemas.microsoft.com/office/drawing/2014/chart" uri="{C3380CC4-5D6E-409C-BE32-E72D297353CC}">
                <c16:uniqueId val="{00000004-29DA-4092-917D-6C5CC92B863B}"/>
              </c:ext>
            </c:extLst>
          </c:dPt>
          <c:cat>
            <c:numRef>
              <c:f>'Forecast - WMA'!$C$13:$H$13</c:f>
              <c:numCache>
                <c:formatCode>General</c:formatCode>
                <c:ptCount val="6"/>
                <c:pt idx="0">
                  <c:v>2018</c:v>
                </c:pt>
                <c:pt idx="1">
                  <c:v>2019</c:v>
                </c:pt>
                <c:pt idx="2">
                  <c:v>2020</c:v>
                </c:pt>
                <c:pt idx="3">
                  <c:v>2021</c:v>
                </c:pt>
                <c:pt idx="4">
                  <c:v>2022</c:v>
                </c:pt>
                <c:pt idx="5">
                  <c:v>2023</c:v>
                </c:pt>
              </c:numCache>
            </c:numRef>
          </c:cat>
          <c:val>
            <c:numRef>
              <c:f>'Forecast - WMA'!$C$18:$H$18</c:f>
              <c:numCache>
                <c:formatCode>_("$"* #,##0_);_("$"* \(#,##0\);_("$"* "-"??_);_(@_)</c:formatCode>
                <c:ptCount val="6"/>
                <c:pt idx="0">
                  <c:v>65286</c:v>
                </c:pt>
                <c:pt idx="1">
                  <c:v>65903</c:v>
                </c:pt>
                <c:pt idx="2">
                  <c:v>56803</c:v>
                </c:pt>
                <c:pt idx="3" formatCode="_(&quot;$&quot;* #,##0.00_);_(&quot;$&quot;* \(#,##0.00\);_(&quot;$&quot;* &quot;-&quot;??_);_(@_)">
                  <c:v>64180.666666666664</c:v>
                </c:pt>
                <c:pt idx="4" formatCode="_(&quot;$&quot;* #,##0.00_);_(&quot;$&quot;* \(#,##0.00\);_(&quot;$&quot;* &quot;-&quot;??_);_(@_)">
                  <c:v>63525.166666666664</c:v>
                </c:pt>
                <c:pt idx="5" formatCode="_(&quot;$&quot;* #,##0.00_);_(&quot;$&quot;* \(#,##0.00\);_(&quot;$&quot;* &quot;-&quot;??_);_(@_)">
                  <c:v>62623.305555555555</c:v>
                </c:pt>
              </c:numCache>
            </c:numRef>
          </c:val>
          <c:smooth val="0"/>
          <c:extLst>
            <c:ext xmlns:c16="http://schemas.microsoft.com/office/drawing/2014/chart" uri="{C3380CC4-5D6E-409C-BE32-E72D297353CC}">
              <c16:uniqueId val="{00000000-29DA-4092-917D-6C5CC92B863B}"/>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smooth val="0"/>
        <c:axId val="1985406703"/>
        <c:axId val="1985400879"/>
      </c:lineChart>
      <c:catAx>
        <c:axId val="1985406703"/>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ln>
                  <a:solidFill>
                    <a:schemeClr val="tx1">
                      <a:lumMod val="50000"/>
                      <a:lumOff val="50000"/>
                      <a:alpha val="50000"/>
                    </a:schemeClr>
                  </a:solidFill>
                </a:ln>
                <a:solidFill>
                  <a:schemeClr val="dk1">
                    <a:lumMod val="65000"/>
                    <a:lumOff val="35000"/>
                  </a:schemeClr>
                </a:solidFill>
                <a:latin typeface="+mn-lt"/>
                <a:ea typeface="+mn-ea"/>
                <a:cs typeface="+mn-cs"/>
              </a:defRPr>
            </a:pPr>
            <a:endParaRPr lang="en-US"/>
          </a:p>
        </c:txPr>
        <c:crossAx val="1985400879"/>
        <c:crosses val="autoZero"/>
        <c:auto val="1"/>
        <c:lblAlgn val="ctr"/>
        <c:lblOffset val="100"/>
        <c:noMultiLvlLbl val="0"/>
      </c:catAx>
      <c:valAx>
        <c:axId val="1985400879"/>
        <c:scaling>
          <c:orientation val="minMax"/>
          <c:max val="67000"/>
          <c:min val="54000"/>
        </c:scaling>
        <c:delete val="0"/>
        <c:axPos val="l"/>
        <c:numFmt formatCode="_(&quot;$&quot;* #,##0_);_(&quot;$&quot;* \(#,##0\);_(&quot;$&quot;* &quot;-&quot;??_);_(@_)" sourceLinked="1"/>
        <c:majorTickMark val="none"/>
        <c:minorTickMark val="none"/>
        <c:tickLblPos val="nextTo"/>
        <c:spPr>
          <a:noFill/>
          <a:ln>
            <a:solidFill>
              <a:schemeClr val="dk1">
                <a:lumMod val="15000"/>
                <a:lumOff val="85000"/>
              </a:schemeClr>
            </a:solidFill>
          </a:ln>
          <a:effectLst/>
        </c:spPr>
        <c:txPr>
          <a:bodyPr rot="-60000000" spcFirstLastPara="1" vertOverflow="ellipsis" vert="horz" wrap="square" anchor="ctr" anchorCtr="1"/>
          <a:lstStyle/>
          <a:p>
            <a:pPr>
              <a:defRPr sz="900" b="0" i="0" u="none" strike="noStrike" kern="1200" spc="20" baseline="0">
                <a:ln>
                  <a:solidFill>
                    <a:schemeClr val="tx1">
                      <a:lumMod val="50000"/>
                      <a:lumOff val="50000"/>
                      <a:alpha val="50000"/>
                    </a:schemeClr>
                  </a:solidFill>
                </a:ln>
                <a:solidFill>
                  <a:schemeClr val="tx1">
                    <a:lumMod val="50000"/>
                    <a:lumOff val="50000"/>
                  </a:schemeClr>
                </a:solidFill>
                <a:latin typeface="+mn-lt"/>
                <a:ea typeface="+mn-ea"/>
                <a:cs typeface="+mn-cs"/>
              </a:defRPr>
            </a:pPr>
            <a:endParaRPr lang="en-US"/>
          </a:p>
        </c:txPr>
        <c:crossAx val="1985406703"/>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ln>
            <a:noFill/>
          </a:ln>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r>
              <a:rPr lang="en-CA" b="1" u="sng">
                <a:solidFill>
                  <a:srgbClr val="7F7F7F"/>
                </a:solidFill>
              </a:rPr>
              <a:t>Sales</a:t>
            </a:r>
            <a:r>
              <a:rPr lang="en-CA" b="1" u="sng" baseline="0">
                <a:solidFill>
                  <a:srgbClr val="7F7F7F"/>
                </a:solidFill>
              </a:rPr>
              <a:t> Growth Percent</a:t>
            </a:r>
            <a:endParaRPr lang="en-CA" b="1" u="sng">
              <a:solidFill>
                <a:srgbClr val="7F7F7F"/>
              </a:solidFill>
            </a:endParaRPr>
          </a:p>
        </c:rich>
      </c:tx>
      <c:overlay val="0"/>
      <c:spPr>
        <a:noFill/>
        <a:ln>
          <a:noFill/>
        </a:ln>
        <a:effectLst/>
      </c:spPr>
      <c:txPr>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endParaRPr lang="en-US"/>
        </a:p>
      </c:txPr>
    </c:title>
    <c:autoTitleDeleted val="0"/>
    <c:plotArea>
      <c:layout/>
      <c:barChart>
        <c:barDir val="col"/>
        <c:grouping val="clustered"/>
        <c:varyColors val="0"/>
        <c:ser>
          <c:idx val="0"/>
          <c:order val="0"/>
          <c:spPr>
            <a:gradFill>
              <a:gsLst>
                <a:gs pos="0">
                  <a:schemeClr val="accent6"/>
                </a:gs>
                <a:gs pos="100000">
                  <a:schemeClr val="accent6">
                    <a:lumMod val="84000"/>
                  </a:schemeClr>
                </a:gs>
              </a:gsLst>
              <a:lin ang="5400000" scaled="1"/>
            </a:gradFill>
            <a:ln>
              <a:noFill/>
            </a:ln>
            <a:effectLst>
              <a:outerShdw blurRad="76200" dir="18900000" sy="23000" kx="-1200000" algn="bl" rotWithShape="0">
                <a:prstClr val="black">
                  <a:alpha val="2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trendline>
            <c:spPr>
              <a:ln w="19050" cap="rnd">
                <a:solidFill>
                  <a:schemeClr val="accent2">
                    <a:lumMod val="75000"/>
                  </a:schemeClr>
                </a:solidFill>
                <a:prstDash val="sysDash"/>
              </a:ln>
              <a:effectLst/>
            </c:spPr>
            <c:trendlineType val="linear"/>
            <c:dispRSqr val="0"/>
            <c:dispEq val="0"/>
          </c:trendline>
          <c:cat>
            <c:numRef>
              <c:f>'Forecast - WMA'!$D$30:$H$30</c:f>
              <c:numCache>
                <c:formatCode>General</c:formatCode>
                <c:ptCount val="5"/>
                <c:pt idx="0">
                  <c:v>2019</c:v>
                </c:pt>
                <c:pt idx="1">
                  <c:v>2020</c:v>
                </c:pt>
                <c:pt idx="2">
                  <c:v>2021</c:v>
                </c:pt>
                <c:pt idx="3">
                  <c:v>2022</c:v>
                </c:pt>
                <c:pt idx="4">
                  <c:v>2023</c:v>
                </c:pt>
              </c:numCache>
            </c:numRef>
          </c:cat>
          <c:val>
            <c:numRef>
              <c:f>'Forecast - WMA'!$D$44:$H$44</c:f>
              <c:numCache>
                <c:formatCode>0.00%</c:formatCode>
                <c:ptCount val="5"/>
                <c:pt idx="0">
                  <c:v>1.9655749855876137E-2</c:v>
                </c:pt>
                <c:pt idx="1">
                  <c:v>1.9820462843495208E-2</c:v>
                </c:pt>
                <c:pt idx="2">
                  <c:v>1.3131285401854003E-2</c:v>
                </c:pt>
                <c:pt idx="3">
                  <c:v>1.6420969793468149E-2</c:v>
                </c:pt>
                <c:pt idx="4">
                  <c:v>1.5890990504601445E-2</c:v>
                </c:pt>
              </c:numCache>
            </c:numRef>
          </c:val>
          <c:extLst>
            <c:ext xmlns:c16="http://schemas.microsoft.com/office/drawing/2014/chart" uri="{C3380CC4-5D6E-409C-BE32-E72D297353CC}">
              <c16:uniqueId val="{00000000-2A3A-460D-91A2-968A5559A566}"/>
            </c:ext>
          </c:extLst>
        </c:ser>
        <c:dLbls>
          <c:dLblPos val="inEnd"/>
          <c:showLegendKey val="0"/>
          <c:showVal val="1"/>
          <c:showCatName val="0"/>
          <c:showSerName val="0"/>
          <c:showPercent val="0"/>
          <c:showBubbleSize val="0"/>
        </c:dLbls>
        <c:gapWidth val="41"/>
        <c:axId val="36001551"/>
        <c:axId val="35991567"/>
      </c:barChart>
      <c:catAx>
        <c:axId val="3600155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effectLst/>
                <a:latin typeface="+mn-lt"/>
                <a:ea typeface="+mn-ea"/>
                <a:cs typeface="+mn-cs"/>
              </a:defRPr>
            </a:pPr>
            <a:endParaRPr lang="en-US"/>
          </a:p>
        </c:txPr>
        <c:crossAx val="35991567"/>
        <c:crosses val="autoZero"/>
        <c:auto val="1"/>
        <c:lblAlgn val="ctr"/>
        <c:lblOffset val="100"/>
        <c:noMultiLvlLbl val="0"/>
      </c:catAx>
      <c:valAx>
        <c:axId val="35991567"/>
        <c:scaling>
          <c:orientation val="minMax"/>
        </c:scaling>
        <c:delete val="1"/>
        <c:axPos val="l"/>
        <c:numFmt formatCode="0.00%" sourceLinked="1"/>
        <c:majorTickMark val="none"/>
        <c:minorTickMark val="none"/>
        <c:tickLblPos val="nextTo"/>
        <c:crossAx val="36001551"/>
        <c:crosses val="autoZero"/>
        <c:crossBetween val="between"/>
      </c:valAx>
      <c:spPr>
        <a:noFill/>
        <a:ln>
          <a:noFill/>
        </a:ln>
        <a:effectLst/>
      </c:spPr>
    </c:plotArea>
    <c:plotVisOnly val="1"/>
    <c:dispBlanksAs val="gap"/>
    <c:showDLblsOverMax val="0"/>
  </c:chart>
  <c: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CA" u="sng"/>
              <a:t>Growth Percent</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lotArea>
      <c:layout/>
      <c:barChart>
        <c:barDir val="col"/>
        <c:grouping val="clustered"/>
        <c:varyColors val="0"/>
        <c:ser>
          <c:idx val="0"/>
          <c:order val="0"/>
          <c:tx>
            <c:strRef>
              <c:f>'Forecast - WMA'!$B$44</c:f>
              <c:strCache>
                <c:ptCount val="1"/>
                <c:pt idx="0">
                  <c:v>SalesGrowthPercent</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cat>
            <c:numRef>
              <c:f>'Forecast - WMA'!$D$13:$H$13</c:f>
              <c:numCache>
                <c:formatCode>General</c:formatCode>
                <c:ptCount val="5"/>
                <c:pt idx="0">
                  <c:v>2019</c:v>
                </c:pt>
                <c:pt idx="1">
                  <c:v>2020</c:v>
                </c:pt>
                <c:pt idx="2">
                  <c:v>2021</c:v>
                </c:pt>
                <c:pt idx="3">
                  <c:v>2022</c:v>
                </c:pt>
                <c:pt idx="4">
                  <c:v>2023</c:v>
                </c:pt>
              </c:numCache>
            </c:numRef>
          </c:cat>
          <c:val>
            <c:numRef>
              <c:f>'Forecast - WMA'!$D$44:$H$44</c:f>
              <c:numCache>
                <c:formatCode>0.00%</c:formatCode>
                <c:ptCount val="5"/>
                <c:pt idx="0">
                  <c:v>1.9655749855876137E-2</c:v>
                </c:pt>
                <c:pt idx="1">
                  <c:v>1.9820462843495208E-2</c:v>
                </c:pt>
                <c:pt idx="2">
                  <c:v>1.3131285401854003E-2</c:v>
                </c:pt>
                <c:pt idx="3">
                  <c:v>1.6420969793468149E-2</c:v>
                </c:pt>
                <c:pt idx="4">
                  <c:v>1.5890990504601445E-2</c:v>
                </c:pt>
              </c:numCache>
            </c:numRef>
          </c:val>
          <c:extLst>
            <c:ext xmlns:c16="http://schemas.microsoft.com/office/drawing/2014/chart" uri="{C3380CC4-5D6E-409C-BE32-E72D297353CC}">
              <c16:uniqueId val="{00000000-E444-4CF6-9674-5C84150316D7}"/>
            </c:ext>
          </c:extLst>
        </c:ser>
        <c:ser>
          <c:idx val="2"/>
          <c:order val="2"/>
          <c:tx>
            <c:strRef>
              <c:f>'Forecast - WMA'!$B$46</c:f>
              <c:strCache>
                <c:ptCount val="1"/>
                <c:pt idx="0">
                  <c:v>NetIncomeGrowthPercent</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c:spPr>
          <c:invertIfNegative val="0"/>
          <c:cat>
            <c:numRef>
              <c:f>'Forecast - WMA'!$D$13:$H$13</c:f>
              <c:numCache>
                <c:formatCode>General</c:formatCode>
                <c:ptCount val="5"/>
                <c:pt idx="0">
                  <c:v>2019</c:v>
                </c:pt>
                <c:pt idx="1">
                  <c:v>2020</c:v>
                </c:pt>
                <c:pt idx="2">
                  <c:v>2021</c:v>
                </c:pt>
                <c:pt idx="3">
                  <c:v>2022</c:v>
                </c:pt>
                <c:pt idx="4">
                  <c:v>2023</c:v>
                </c:pt>
              </c:numCache>
            </c:numRef>
          </c:cat>
          <c:val>
            <c:numRef>
              <c:f>'Forecast - WMA'!$D$46:$H$46</c:f>
              <c:numCache>
                <c:formatCode>0.00%</c:formatCode>
                <c:ptCount val="5"/>
                <c:pt idx="0">
                  <c:v>7.6714601769911503E-2</c:v>
                </c:pt>
                <c:pt idx="1">
                  <c:v>-0.38678097345132745</c:v>
                </c:pt>
                <c:pt idx="2">
                  <c:v>-2.6106194690265486E-2</c:v>
                </c:pt>
                <c:pt idx="3">
                  <c:v>-5.1945058997050216E-2</c:v>
                </c:pt>
                <c:pt idx="4">
                  <c:v>-9.9138089970501442E-2</c:v>
                </c:pt>
              </c:numCache>
            </c:numRef>
          </c:val>
          <c:extLst>
            <c:ext xmlns:c16="http://schemas.microsoft.com/office/drawing/2014/chart" uri="{C3380CC4-5D6E-409C-BE32-E72D297353CC}">
              <c16:uniqueId val="{00000002-E444-4CF6-9674-5C84150316D7}"/>
            </c:ext>
          </c:extLst>
        </c:ser>
        <c:dLbls>
          <c:showLegendKey val="0"/>
          <c:showVal val="0"/>
          <c:showCatName val="0"/>
          <c:showSerName val="0"/>
          <c:showPercent val="0"/>
          <c:showBubbleSize val="0"/>
        </c:dLbls>
        <c:gapWidth val="100"/>
        <c:overlap val="-24"/>
        <c:axId val="180560207"/>
        <c:axId val="180543983"/>
        <c:extLst>
          <c:ext xmlns:c15="http://schemas.microsoft.com/office/drawing/2012/chart" uri="{02D57815-91ED-43cb-92C2-25804820EDAC}">
            <c15:filteredBarSeries>
              <c15:ser>
                <c:idx val="1"/>
                <c:order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invertIfNegative val="0"/>
                <c:cat>
                  <c:numRef>
                    <c:extLst>
                      <c:ext uri="{02D57815-91ED-43cb-92C2-25804820EDAC}">
                        <c15:formulaRef>
                          <c15:sqref>'Forecast - WMA'!$D$13:$H$13</c15:sqref>
                        </c15:formulaRef>
                      </c:ext>
                    </c:extLst>
                    <c:numCache>
                      <c:formatCode>General</c:formatCode>
                      <c:ptCount val="5"/>
                      <c:pt idx="0">
                        <c:v>2019</c:v>
                      </c:pt>
                      <c:pt idx="1">
                        <c:v>2020</c:v>
                      </c:pt>
                      <c:pt idx="2">
                        <c:v>2021</c:v>
                      </c:pt>
                      <c:pt idx="3">
                        <c:v>2022</c:v>
                      </c:pt>
                      <c:pt idx="4">
                        <c:v>2023</c:v>
                      </c:pt>
                    </c:numCache>
                  </c:numRef>
                </c:cat>
                <c:val>
                  <c:numRef>
                    <c:extLst>
                      <c:ext uri="{02D57815-91ED-43cb-92C2-25804820EDAC}">
                        <c15:formulaRef>
                          <c15:sqref>'Forecast - WMA'!$D$45:$H$45</c15:sqref>
                        </c15:formulaRef>
                      </c:ext>
                    </c:extLst>
                    <c:numCache>
                      <c:formatCode>0.00%</c:formatCode>
                      <c:ptCount val="5"/>
                      <c:pt idx="0">
                        <c:v>0.18534789339358185</c:v>
                      </c:pt>
                      <c:pt idx="1">
                        <c:v>0.18522593896713616</c:v>
                      </c:pt>
                      <c:pt idx="2">
                        <c:v>0.20063528077141238</c:v>
                      </c:pt>
                      <c:pt idx="3">
                        <c:v>0.19325892909644718</c:v>
                      </c:pt>
                      <c:pt idx="4">
                        <c:v>0.19503376063187225</c:v>
                      </c:pt>
                    </c:numCache>
                  </c:numRef>
                </c:val>
                <c:extLst>
                  <c:ext xmlns:c16="http://schemas.microsoft.com/office/drawing/2014/chart" uri="{C3380CC4-5D6E-409C-BE32-E72D297353CC}">
                    <c16:uniqueId val="{00000001-E444-4CF6-9674-5C84150316D7}"/>
                  </c:ext>
                </c:extLst>
              </c15:ser>
            </c15:filteredBarSeries>
          </c:ext>
        </c:extLst>
      </c:barChart>
      <c:catAx>
        <c:axId val="180560207"/>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80543983"/>
        <c:crosses val="autoZero"/>
        <c:auto val="1"/>
        <c:lblAlgn val="ctr"/>
        <c:lblOffset val="100"/>
        <c:noMultiLvlLbl val="0"/>
      </c:catAx>
      <c:valAx>
        <c:axId val="180543983"/>
        <c:scaling>
          <c:orientation val="minMax"/>
        </c:scaling>
        <c:delete val="0"/>
        <c:axPos val="l"/>
        <c:majorGridlines>
          <c:spPr>
            <a:ln w="9525" cap="flat" cmpd="sng" algn="ctr">
              <a:solidFill>
                <a:schemeClr val="tx2">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8056020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'Forecast - ESF'!$D$49</c:f>
              <c:strCache>
                <c:ptCount val="1"/>
                <c:pt idx="0">
                  <c:v>Values</c:v>
                </c:pt>
              </c:strCache>
            </c:strRef>
          </c:tx>
          <c:spPr>
            <a:ln w="28575" cap="rnd">
              <a:solidFill>
                <a:schemeClr val="accent1"/>
              </a:solidFill>
              <a:round/>
            </a:ln>
            <a:effectLst/>
          </c:spPr>
          <c:marker>
            <c:symbol val="none"/>
          </c:marker>
          <c:val>
            <c:numRef>
              <c:f>'Forecast - ESF'!$D$50:$D$55</c:f>
              <c:numCache>
                <c:formatCode>_("$"* #,##0_);_("$"* \(#,##0\);_("$"* "-"??_);_(@_)</c:formatCode>
                <c:ptCount val="6"/>
                <c:pt idx="0">
                  <c:v>72854</c:v>
                </c:pt>
                <c:pt idx="1">
                  <c:v>74286</c:v>
                </c:pt>
                <c:pt idx="2">
                  <c:v>74298</c:v>
                </c:pt>
              </c:numCache>
            </c:numRef>
          </c:val>
          <c:smooth val="0"/>
          <c:extLst>
            <c:ext xmlns:c16="http://schemas.microsoft.com/office/drawing/2014/chart" uri="{C3380CC4-5D6E-409C-BE32-E72D297353CC}">
              <c16:uniqueId val="{00000000-E437-4432-B2E6-48EA4406EFD4}"/>
            </c:ext>
          </c:extLst>
        </c:ser>
        <c:ser>
          <c:idx val="1"/>
          <c:order val="1"/>
          <c:tx>
            <c:strRef>
              <c:f>'Forecast - ESF'!$E$49</c:f>
              <c:strCache>
                <c:ptCount val="1"/>
                <c:pt idx="0">
                  <c:v>Forecast</c:v>
                </c:pt>
              </c:strCache>
            </c:strRef>
          </c:tx>
          <c:spPr>
            <a:ln w="25400" cap="rnd">
              <a:solidFill>
                <a:schemeClr val="accent2"/>
              </a:solidFill>
              <a:round/>
            </a:ln>
            <a:effectLst/>
          </c:spPr>
          <c:marker>
            <c:symbol val="none"/>
          </c:marker>
          <c:cat>
            <c:numRef>
              <c:f>'Forecast - ESF'!$C$50:$C$55</c:f>
              <c:numCache>
                <c:formatCode>General</c:formatCode>
                <c:ptCount val="6"/>
                <c:pt idx="0">
                  <c:v>2018</c:v>
                </c:pt>
                <c:pt idx="1">
                  <c:v>2019</c:v>
                </c:pt>
                <c:pt idx="2">
                  <c:v>2020</c:v>
                </c:pt>
                <c:pt idx="3">
                  <c:v>2021</c:v>
                </c:pt>
                <c:pt idx="4">
                  <c:v>2022</c:v>
                </c:pt>
                <c:pt idx="5">
                  <c:v>2023</c:v>
                </c:pt>
              </c:numCache>
            </c:numRef>
          </c:cat>
          <c:val>
            <c:numRef>
              <c:f>'Forecast - ESF'!$E$50:$E$55</c:f>
              <c:numCache>
                <c:formatCode>General</c:formatCode>
                <c:ptCount val="6"/>
                <c:pt idx="2" formatCode="_(&quot;$&quot;* #,##0_);_(&quot;$&quot;* \(#,##0\);_(&quot;$&quot;* &quot;-&quot;??_);_(@_)">
                  <c:v>74298</c:v>
                </c:pt>
                <c:pt idx="3" formatCode="_(&quot;$&quot;* #,##0_);_(&quot;$&quot;* \(#,##0\);_(&quot;$&quot;* &quot;-&quot;??_);_(@_)">
                  <c:v>75203.463290000014</c:v>
                </c:pt>
                <c:pt idx="4" formatCode="_(&quot;$&quot;* #,##0_);_(&quot;$&quot;* \(#,##0\);_(&quot;$&quot;* &quot;-&quot;??_);_(@_)">
                  <c:v>75981.765580000007</c:v>
                </c:pt>
                <c:pt idx="5" formatCode="_(&quot;$&quot;* #,##0_);_(&quot;$&quot;* \(#,##0\);_(&quot;$&quot;* &quot;-&quot;??_);_(@_)">
                  <c:v>76760.067870000013</c:v>
                </c:pt>
              </c:numCache>
            </c:numRef>
          </c:val>
          <c:smooth val="0"/>
          <c:extLst>
            <c:ext xmlns:c16="http://schemas.microsoft.com/office/drawing/2014/chart" uri="{C3380CC4-5D6E-409C-BE32-E72D297353CC}">
              <c16:uniqueId val="{00000001-E437-4432-B2E6-48EA4406EFD4}"/>
            </c:ext>
          </c:extLst>
        </c:ser>
        <c:ser>
          <c:idx val="2"/>
          <c:order val="2"/>
          <c:tx>
            <c:strRef>
              <c:f>'Forecast - ESF'!$F$49</c:f>
              <c:strCache>
                <c:ptCount val="1"/>
                <c:pt idx="0">
                  <c:v>Lower Confidence Bound</c:v>
                </c:pt>
              </c:strCache>
            </c:strRef>
          </c:tx>
          <c:spPr>
            <a:ln w="12700" cap="rnd">
              <a:solidFill>
                <a:srgbClr val="ED7D31"/>
              </a:solidFill>
              <a:prstDash val="solid"/>
              <a:round/>
            </a:ln>
            <a:effectLst/>
          </c:spPr>
          <c:marker>
            <c:symbol val="none"/>
          </c:marker>
          <c:cat>
            <c:numRef>
              <c:f>'Forecast - ESF'!$C$50:$C$55</c:f>
              <c:numCache>
                <c:formatCode>General</c:formatCode>
                <c:ptCount val="6"/>
                <c:pt idx="0">
                  <c:v>2018</c:v>
                </c:pt>
                <c:pt idx="1">
                  <c:v>2019</c:v>
                </c:pt>
                <c:pt idx="2">
                  <c:v>2020</c:v>
                </c:pt>
                <c:pt idx="3">
                  <c:v>2021</c:v>
                </c:pt>
                <c:pt idx="4">
                  <c:v>2022</c:v>
                </c:pt>
                <c:pt idx="5">
                  <c:v>2023</c:v>
                </c:pt>
              </c:numCache>
            </c:numRef>
          </c:cat>
          <c:val>
            <c:numRef>
              <c:f>'Forecast - ESF'!$F$50:$F$55</c:f>
              <c:numCache>
                <c:formatCode>General</c:formatCode>
                <c:ptCount val="6"/>
                <c:pt idx="2" formatCode="_(&quot;$&quot;* #,##0_);_(&quot;$&quot;* \(#,##0\);_(&quot;$&quot;* &quot;-&quot;??_);_(@_)">
                  <c:v>74298</c:v>
                </c:pt>
                <c:pt idx="3" formatCode="_(&quot;$&quot;* #,##0_);_(&quot;$&quot;* \(#,##0\);_(&quot;$&quot;* &quot;-&quot;??_);_(@_)">
                  <c:v>74384.283636953711</c:v>
                </c:pt>
                <c:pt idx="4" formatCode="_(&quot;$&quot;* #,##0_);_(&quot;$&quot;* \(#,##0\);_(&quot;$&quot;* &quot;-&quot;??_);_(@_)">
                  <c:v>75146.523240880764</c:v>
                </c:pt>
                <c:pt idx="5" formatCode="_(&quot;$&quot;* #,##0_);_(&quot;$&quot;* \(#,##0\);_(&quot;$&quot;* &quot;-&quot;??_);_(@_)">
                  <c:v>75889.882740116329</c:v>
                </c:pt>
              </c:numCache>
            </c:numRef>
          </c:val>
          <c:smooth val="0"/>
          <c:extLst>
            <c:ext xmlns:c16="http://schemas.microsoft.com/office/drawing/2014/chart" uri="{C3380CC4-5D6E-409C-BE32-E72D297353CC}">
              <c16:uniqueId val="{00000002-E437-4432-B2E6-48EA4406EFD4}"/>
            </c:ext>
          </c:extLst>
        </c:ser>
        <c:ser>
          <c:idx val="3"/>
          <c:order val="3"/>
          <c:tx>
            <c:strRef>
              <c:f>'Forecast - ESF'!$G$49</c:f>
              <c:strCache>
                <c:ptCount val="1"/>
                <c:pt idx="0">
                  <c:v>Upper Confidence Bound</c:v>
                </c:pt>
              </c:strCache>
            </c:strRef>
          </c:tx>
          <c:spPr>
            <a:ln w="12700" cap="rnd">
              <a:solidFill>
                <a:srgbClr val="ED7D31"/>
              </a:solidFill>
              <a:prstDash val="solid"/>
              <a:round/>
            </a:ln>
            <a:effectLst/>
          </c:spPr>
          <c:marker>
            <c:symbol val="none"/>
          </c:marker>
          <c:cat>
            <c:numRef>
              <c:f>'Forecast - ESF'!$C$50:$C$55</c:f>
              <c:numCache>
                <c:formatCode>General</c:formatCode>
                <c:ptCount val="6"/>
                <c:pt idx="0">
                  <c:v>2018</c:v>
                </c:pt>
                <c:pt idx="1">
                  <c:v>2019</c:v>
                </c:pt>
                <c:pt idx="2">
                  <c:v>2020</c:v>
                </c:pt>
                <c:pt idx="3">
                  <c:v>2021</c:v>
                </c:pt>
                <c:pt idx="4">
                  <c:v>2022</c:v>
                </c:pt>
                <c:pt idx="5">
                  <c:v>2023</c:v>
                </c:pt>
              </c:numCache>
            </c:numRef>
          </c:cat>
          <c:val>
            <c:numRef>
              <c:f>'Forecast - ESF'!$G$50:$G$55</c:f>
              <c:numCache>
                <c:formatCode>General</c:formatCode>
                <c:ptCount val="6"/>
                <c:pt idx="2" formatCode="_(&quot;$&quot;* #,##0_);_(&quot;$&quot;* \(#,##0\);_(&quot;$&quot;* &quot;-&quot;??_);_(@_)">
                  <c:v>74298</c:v>
                </c:pt>
                <c:pt idx="3" formatCode="_(&quot;$&quot;* #,##0_);_(&quot;$&quot;* \(#,##0\);_(&quot;$&quot;* &quot;-&quot;??_);_(@_)">
                  <c:v>76022.642943046318</c:v>
                </c:pt>
                <c:pt idx="4" formatCode="_(&quot;$&quot;* #,##0_);_(&quot;$&quot;* \(#,##0\);_(&quot;$&quot;* &quot;-&quot;??_);_(@_)">
                  <c:v>76817.007919119249</c:v>
                </c:pt>
                <c:pt idx="5" formatCode="_(&quot;$&quot;* #,##0_);_(&quot;$&quot;* \(#,##0\);_(&quot;$&quot;* &quot;-&quot;??_);_(@_)">
                  <c:v>77630.252999883698</c:v>
                </c:pt>
              </c:numCache>
            </c:numRef>
          </c:val>
          <c:smooth val="0"/>
          <c:extLst>
            <c:ext xmlns:c16="http://schemas.microsoft.com/office/drawing/2014/chart" uri="{C3380CC4-5D6E-409C-BE32-E72D297353CC}">
              <c16:uniqueId val="{00000003-E437-4432-B2E6-48EA4406EFD4}"/>
            </c:ext>
          </c:extLst>
        </c:ser>
        <c:dLbls>
          <c:showLegendKey val="0"/>
          <c:showVal val="0"/>
          <c:showCatName val="0"/>
          <c:showSerName val="0"/>
          <c:showPercent val="0"/>
          <c:showBubbleSize val="0"/>
        </c:dLbls>
        <c:smooth val="0"/>
        <c:axId val="613292688"/>
        <c:axId val="613293104"/>
      </c:lineChart>
      <c:catAx>
        <c:axId val="613292688"/>
        <c:scaling>
          <c:orientation val="minMax"/>
        </c:scaling>
        <c:delete val="0"/>
        <c:axPos val="b"/>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93104"/>
        <c:crosses val="autoZero"/>
        <c:auto val="1"/>
        <c:lblAlgn val="ctr"/>
        <c:lblOffset val="100"/>
        <c:noMultiLvlLbl val="0"/>
      </c:catAx>
      <c:valAx>
        <c:axId val="613293104"/>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926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GrossProfit!$B$1</c:f>
              <c:strCache>
                <c:ptCount val="1"/>
                <c:pt idx="0">
                  <c:v>Values</c:v>
                </c:pt>
              </c:strCache>
            </c:strRef>
          </c:tx>
          <c:spPr>
            <a:ln w="28575" cap="rnd">
              <a:solidFill>
                <a:schemeClr val="accent1"/>
              </a:solidFill>
              <a:round/>
            </a:ln>
            <a:effectLst/>
          </c:spPr>
          <c:marker>
            <c:symbol val="none"/>
          </c:marker>
          <c:val>
            <c:numRef>
              <c:f>GrossProfit!$B$2:$B$7</c:f>
              <c:numCache>
                <c:formatCode>_("$"* #,##0_);_("$"* \(#,##0\);_("$"* "-"??_);_(@_)</c:formatCode>
                <c:ptCount val="6"/>
                <c:pt idx="0">
                  <c:v>65286</c:v>
                </c:pt>
                <c:pt idx="1">
                  <c:v>65903</c:v>
                </c:pt>
                <c:pt idx="2">
                  <c:v>56803</c:v>
                </c:pt>
              </c:numCache>
            </c:numRef>
          </c:val>
          <c:smooth val="0"/>
          <c:extLst>
            <c:ext xmlns:c16="http://schemas.microsoft.com/office/drawing/2014/chart" uri="{C3380CC4-5D6E-409C-BE32-E72D297353CC}">
              <c16:uniqueId val="{00000000-E0CB-4900-911C-6EA80572B25C}"/>
            </c:ext>
          </c:extLst>
        </c:ser>
        <c:ser>
          <c:idx val="1"/>
          <c:order val="1"/>
          <c:tx>
            <c:strRef>
              <c:f>GrossProfit!$C$1</c:f>
              <c:strCache>
                <c:ptCount val="1"/>
                <c:pt idx="0">
                  <c:v>Forecast</c:v>
                </c:pt>
              </c:strCache>
            </c:strRef>
          </c:tx>
          <c:spPr>
            <a:ln w="25400" cap="rnd">
              <a:solidFill>
                <a:schemeClr val="accent2"/>
              </a:solidFill>
              <a:round/>
            </a:ln>
            <a:effectLst/>
          </c:spPr>
          <c:marker>
            <c:symbol val="none"/>
          </c:marker>
          <c:cat>
            <c:numRef>
              <c:f>GrossProfit!$A$2:$A$7</c:f>
              <c:numCache>
                <c:formatCode>General</c:formatCode>
                <c:ptCount val="6"/>
                <c:pt idx="0">
                  <c:v>2018</c:v>
                </c:pt>
                <c:pt idx="1">
                  <c:v>2019</c:v>
                </c:pt>
                <c:pt idx="2">
                  <c:v>2020</c:v>
                </c:pt>
                <c:pt idx="3">
                  <c:v>2021</c:v>
                </c:pt>
                <c:pt idx="4">
                  <c:v>2022</c:v>
                </c:pt>
                <c:pt idx="5">
                  <c:v>2023</c:v>
                </c:pt>
              </c:numCache>
            </c:numRef>
          </c:cat>
          <c:val>
            <c:numRef>
              <c:f>GrossProfit!$C$2:$C$7</c:f>
              <c:numCache>
                <c:formatCode>General</c:formatCode>
                <c:ptCount val="6"/>
                <c:pt idx="2" formatCode="_(&quot;$&quot;* #,##0_);_(&quot;$&quot;* \(#,##0\);_(&quot;$&quot;* &quot;-&quot;??_);_(@_)">
                  <c:v>56803</c:v>
                </c:pt>
                <c:pt idx="3" formatCode="_(&quot;$&quot;* #,##0_);_(&quot;$&quot;* \(#,##0\);_(&quot;$&quot;* &quot;-&quot;??_);_(@_)">
                  <c:v>53816.931541500002</c:v>
                </c:pt>
                <c:pt idx="4" formatCode="_(&quot;$&quot;* #,##0_);_(&quot;$&quot;* \(#,##0\);_(&quot;$&quot;* &quot;-&quot;??_);_(@_)">
                  <c:v>49960.705733000003</c:v>
                </c:pt>
                <c:pt idx="5" formatCode="_(&quot;$&quot;* #,##0_);_(&quot;$&quot;* \(#,##0\);_(&quot;$&quot;* &quot;-&quot;??_);_(@_)">
                  <c:v>46104.479924500003</c:v>
                </c:pt>
              </c:numCache>
            </c:numRef>
          </c:val>
          <c:smooth val="0"/>
          <c:extLst>
            <c:ext xmlns:c16="http://schemas.microsoft.com/office/drawing/2014/chart" uri="{C3380CC4-5D6E-409C-BE32-E72D297353CC}">
              <c16:uniqueId val="{00000001-E0CB-4900-911C-6EA80572B25C}"/>
            </c:ext>
          </c:extLst>
        </c:ser>
        <c:ser>
          <c:idx val="2"/>
          <c:order val="2"/>
          <c:tx>
            <c:strRef>
              <c:f>GrossProfit!$D$1</c:f>
              <c:strCache>
                <c:ptCount val="1"/>
                <c:pt idx="0">
                  <c:v>Lower Confidence Bound</c:v>
                </c:pt>
              </c:strCache>
            </c:strRef>
          </c:tx>
          <c:spPr>
            <a:ln w="12700" cap="rnd">
              <a:solidFill>
                <a:srgbClr val="ED7D31"/>
              </a:solidFill>
              <a:prstDash val="solid"/>
              <a:round/>
            </a:ln>
            <a:effectLst/>
          </c:spPr>
          <c:marker>
            <c:symbol val="none"/>
          </c:marker>
          <c:cat>
            <c:numRef>
              <c:f>GrossProfit!$A$2:$A$7</c:f>
              <c:numCache>
                <c:formatCode>General</c:formatCode>
                <c:ptCount val="6"/>
                <c:pt idx="0">
                  <c:v>2018</c:v>
                </c:pt>
                <c:pt idx="1">
                  <c:v>2019</c:v>
                </c:pt>
                <c:pt idx="2">
                  <c:v>2020</c:v>
                </c:pt>
                <c:pt idx="3">
                  <c:v>2021</c:v>
                </c:pt>
                <c:pt idx="4">
                  <c:v>2022</c:v>
                </c:pt>
                <c:pt idx="5">
                  <c:v>2023</c:v>
                </c:pt>
              </c:numCache>
            </c:numRef>
          </c:cat>
          <c:val>
            <c:numRef>
              <c:f>GrossProfit!$D$2:$D$7</c:f>
              <c:numCache>
                <c:formatCode>General</c:formatCode>
                <c:ptCount val="6"/>
                <c:pt idx="2" formatCode="_(&quot;$&quot;* #,##0_);_(&quot;$&quot;* \(#,##0\);_(&quot;$&quot;* &quot;-&quot;??_);_(@_)">
                  <c:v>56803</c:v>
                </c:pt>
                <c:pt idx="3" formatCode="_(&quot;$&quot;* #,##0_);_(&quot;$&quot;* \(#,##0\);_(&quot;$&quot;* &quot;-&quot;??_);_(@_)">
                  <c:v>48211.319788928944</c:v>
                </c:pt>
                <c:pt idx="4" formatCode="_(&quot;$&quot;* #,##0_);_(&quot;$&quot;* \(#,##0\);_(&quot;$&quot;* &quot;-&quot;??_);_(@_)">
                  <c:v>44245.177698336876</c:v>
                </c:pt>
                <c:pt idx="5" formatCode="_(&quot;$&quot;* #,##0_);_(&quot;$&quot;* \(#,##0\);_(&quot;$&quot;* &quot;-&quot;??_);_(@_)">
                  <c:v>40149.839849091702</c:v>
                </c:pt>
              </c:numCache>
            </c:numRef>
          </c:val>
          <c:smooth val="0"/>
          <c:extLst>
            <c:ext xmlns:c16="http://schemas.microsoft.com/office/drawing/2014/chart" uri="{C3380CC4-5D6E-409C-BE32-E72D297353CC}">
              <c16:uniqueId val="{00000002-E0CB-4900-911C-6EA80572B25C}"/>
            </c:ext>
          </c:extLst>
        </c:ser>
        <c:ser>
          <c:idx val="3"/>
          <c:order val="3"/>
          <c:tx>
            <c:strRef>
              <c:f>GrossProfit!$E$1</c:f>
              <c:strCache>
                <c:ptCount val="1"/>
                <c:pt idx="0">
                  <c:v>Upper Confidence Bound</c:v>
                </c:pt>
              </c:strCache>
            </c:strRef>
          </c:tx>
          <c:spPr>
            <a:ln w="12700" cap="rnd">
              <a:solidFill>
                <a:srgbClr val="ED7D31"/>
              </a:solidFill>
              <a:prstDash val="solid"/>
              <a:round/>
            </a:ln>
            <a:effectLst/>
          </c:spPr>
          <c:marker>
            <c:symbol val="none"/>
          </c:marker>
          <c:cat>
            <c:numRef>
              <c:f>GrossProfit!$A$2:$A$7</c:f>
              <c:numCache>
                <c:formatCode>General</c:formatCode>
                <c:ptCount val="6"/>
                <c:pt idx="0">
                  <c:v>2018</c:v>
                </c:pt>
                <c:pt idx="1">
                  <c:v>2019</c:v>
                </c:pt>
                <c:pt idx="2">
                  <c:v>2020</c:v>
                </c:pt>
                <c:pt idx="3">
                  <c:v>2021</c:v>
                </c:pt>
                <c:pt idx="4">
                  <c:v>2022</c:v>
                </c:pt>
                <c:pt idx="5">
                  <c:v>2023</c:v>
                </c:pt>
              </c:numCache>
            </c:numRef>
          </c:cat>
          <c:val>
            <c:numRef>
              <c:f>GrossProfit!$E$2:$E$7</c:f>
              <c:numCache>
                <c:formatCode>General</c:formatCode>
                <c:ptCount val="6"/>
                <c:pt idx="2" formatCode="_(&quot;$&quot;* #,##0_);_(&quot;$&quot;* \(#,##0\);_(&quot;$&quot;* &quot;-&quot;??_);_(@_)">
                  <c:v>56803</c:v>
                </c:pt>
                <c:pt idx="3" formatCode="_(&quot;$&quot;* #,##0_);_(&quot;$&quot;* \(#,##0\);_(&quot;$&quot;* &quot;-&quot;??_);_(@_)">
                  <c:v>59422.54329407106</c:v>
                </c:pt>
                <c:pt idx="4" formatCode="_(&quot;$&quot;* #,##0_);_(&quot;$&quot;* \(#,##0\);_(&quot;$&quot;* &quot;-&quot;??_);_(@_)">
                  <c:v>55676.233767663129</c:v>
                </c:pt>
                <c:pt idx="5" formatCode="_(&quot;$&quot;* #,##0_);_(&quot;$&quot;* \(#,##0\);_(&quot;$&quot;* &quot;-&quot;??_);_(@_)">
                  <c:v>52059.119999908304</c:v>
                </c:pt>
              </c:numCache>
            </c:numRef>
          </c:val>
          <c:smooth val="0"/>
          <c:extLst>
            <c:ext xmlns:c16="http://schemas.microsoft.com/office/drawing/2014/chart" uri="{C3380CC4-5D6E-409C-BE32-E72D297353CC}">
              <c16:uniqueId val="{00000003-E0CB-4900-911C-6EA80572B25C}"/>
            </c:ext>
          </c:extLst>
        </c:ser>
        <c:dLbls>
          <c:showLegendKey val="0"/>
          <c:showVal val="0"/>
          <c:showCatName val="0"/>
          <c:showSerName val="0"/>
          <c:showPercent val="0"/>
          <c:showBubbleSize val="0"/>
        </c:dLbls>
        <c:smooth val="0"/>
        <c:axId val="712392240"/>
        <c:axId val="712392656"/>
      </c:lineChart>
      <c:catAx>
        <c:axId val="712392240"/>
        <c:scaling>
          <c:orientation val="minMax"/>
        </c:scaling>
        <c:delete val="0"/>
        <c:axPos val="b"/>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2392656"/>
        <c:crosses val="autoZero"/>
        <c:auto val="1"/>
        <c:lblAlgn val="ctr"/>
        <c:lblOffset val="100"/>
        <c:noMultiLvlLbl val="0"/>
      </c:catAx>
      <c:valAx>
        <c:axId val="712392656"/>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239224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Sheet4!$B$1</c:f>
              <c:strCache>
                <c:ptCount val="1"/>
                <c:pt idx="0">
                  <c:v>Values</c:v>
                </c:pt>
              </c:strCache>
            </c:strRef>
          </c:tx>
          <c:spPr>
            <a:ln w="28575" cap="rnd">
              <a:solidFill>
                <a:schemeClr val="accent1"/>
              </a:solidFill>
              <a:round/>
            </a:ln>
            <a:effectLst/>
          </c:spPr>
          <c:marker>
            <c:symbol val="none"/>
          </c:marker>
          <c:val>
            <c:numRef>
              <c:f>Sheet4!$B$2:$B$7</c:f>
              <c:numCache>
                <c:formatCode>_("$"* #,##0_);_("$"* \(#,##0\);_("$"* "-"??_);_(@_)</c:formatCode>
                <c:ptCount val="6"/>
                <c:pt idx="0">
                  <c:v>54224</c:v>
                </c:pt>
                <c:pt idx="1">
                  <c:v>54982</c:v>
                </c:pt>
                <c:pt idx="2">
                  <c:v>45870</c:v>
                </c:pt>
              </c:numCache>
            </c:numRef>
          </c:val>
          <c:smooth val="0"/>
          <c:extLst>
            <c:ext xmlns:c16="http://schemas.microsoft.com/office/drawing/2014/chart" uri="{C3380CC4-5D6E-409C-BE32-E72D297353CC}">
              <c16:uniqueId val="{00000000-9E15-43B2-A102-5ABEE594CEE6}"/>
            </c:ext>
          </c:extLst>
        </c:ser>
        <c:ser>
          <c:idx val="1"/>
          <c:order val="1"/>
          <c:tx>
            <c:strRef>
              <c:f>Sheet4!$C$1</c:f>
              <c:strCache>
                <c:ptCount val="1"/>
                <c:pt idx="0">
                  <c:v>Forecast</c:v>
                </c:pt>
              </c:strCache>
            </c:strRef>
          </c:tx>
          <c:spPr>
            <a:ln w="25400" cap="rnd">
              <a:solidFill>
                <a:schemeClr val="accent2"/>
              </a:solidFill>
              <a:round/>
            </a:ln>
            <a:effectLst/>
          </c:spPr>
          <c:marker>
            <c:symbol val="none"/>
          </c:marker>
          <c:cat>
            <c:numRef>
              <c:f>Sheet4!$A$2:$A$7</c:f>
              <c:numCache>
                <c:formatCode>General</c:formatCode>
                <c:ptCount val="6"/>
                <c:pt idx="0">
                  <c:v>2018</c:v>
                </c:pt>
                <c:pt idx="1">
                  <c:v>2019</c:v>
                </c:pt>
                <c:pt idx="2">
                  <c:v>2020</c:v>
                </c:pt>
                <c:pt idx="3">
                  <c:v>2021</c:v>
                </c:pt>
                <c:pt idx="4">
                  <c:v>2022</c:v>
                </c:pt>
                <c:pt idx="5">
                  <c:v>2023</c:v>
                </c:pt>
              </c:numCache>
            </c:numRef>
          </c:cat>
          <c:val>
            <c:numRef>
              <c:f>Sheet4!$C$2:$C$7</c:f>
              <c:numCache>
                <c:formatCode>General</c:formatCode>
                <c:ptCount val="6"/>
                <c:pt idx="2" formatCode="_(&quot;$&quot;* #,##0_);_(&quot;$&quot;* \(#,##0\);_(&quot;$&quot;* &quot;-&quot;??_);_(@_)">
                  <c:v>45870</c:v>
                </c:pt>
                <c:pt idx="3" formatCode="_(&quot;$&quot;* #,##0_);_(&quot;$&quot;* \(#,##0\);_(&quot;$&quot;* &quot;-&quot;??_);_(@_)">
                  <c:v>42968.199065000001</c:v>
                </c:pt>
                <c:pt idx="4" formatCode="_(&quot;$&quot;* #,##0_);_(&quot;$&quot;* \(#,##0\);_(&quot;$&quot;* &quot;-&quot;??_);_(@_)">
                  <c:v>39182.539629999999</c:v>
                </c:pt>
                <c:pt idx="5" formatCode="_(&quot;$&quot;* #,##0_);_(&quot;$&quot;* \(#,##0\);_(&quot;$&quot;* &quot;-&quot;??_);_(@_)">
                  <c:v>35396.880195000005</c:v>
                </c:pt>
              </c:numCache>
            </c:numRef>
          </c:val>
          <c:smooth val="0"/>
          <c:extLst>
            <c:ext xmlns:c16="http://schemas.microsoft.com/office/drawing/2014/chart" uri="{C3380CC4-5D6E-409C-BE32-E72D297353CC}">
              <c16:uniqueId val="{00000001-9E15-43B2-A102-5ABEE594CEE6}"/>
            </c:ext>
          </c:extLst>
        </c:ser>
        <c:ser>
          <c:idx val="2"/>
          <c:order val="2"/>
          <c:tx>
            <c:strRef>
              <c:f>Sheet4!$D$1</c:f>
              <c:strCache>
                <c:ptCount val="1"/>
                <c:pt idx="0">
                  <c:v>Lower Confidence Bound</c:v>
                </c:pt>
              </c:strCache>
            </c:strRef>
          </c:tx>
          <c:spPr>
            <a:ln w="12700" cap="rnd">
              <a:solidFill>
                <a:srgbClr val="ED7D31"/>
              </a:solidFill>
              <a:prstDash val="solid"/>
              <a:round/>
            </a:ln>
            <a:effectLst/>
          </c:spPr>
          <c:marker>
            <c:symbol val="none"/>
          </c:marker>
          <c:cat>
            <c:numRef>
              <c:f>Sheet4!$A$2:$A$7</c:f>
              <c:numCache>
                <c:formatCode>General</c:formatCode>
                <c:ptCount val="6"/>
                <c:pt idx="0">
                  <c:v>2018</c:v>
                </c:pt>
                <c:pt idx="1">
                  <c:v>2019</c:v>
                </c:pt>
                <c:pt idx="2">
                  <c:v>2020</c:v>
                </c:pt>
                <c:pt idx="3">
                  <c:v>2021</c:v>
                </c:pt>
                <c:pt idx="4">
                  <c:v>2022</c:v>
                </c:pt>
                <c:pt idx="5">
                  <c:v>2023</c:v>
                </c:pt>
              </c:numCache>
            </c:numRef>
          </c:cat>
          <c:val>
            <c:numRef>
              <c:f>Sheet4!$D$2:$D$7</c:f>
              <c:numCache>
                <c:formatCode>General</c:formatCode>
                <c:ptCount val="6"/>
                <c:pt idx="2" formatCode="_(&quot;$&quot;* #,##0_);_(&quot;$&quot;* \(#,##0\);_(&quot;$&quot;* &quot;-&quot;??_);_(@_)">
                  <c:v>45870</c:v>
                </c:pt>
                <c:pt idx="3" formatCode="_(&quot;$&quot;* #,##0_);_(&quot;$&quot;* \(#,##0\);_(&quot;$&quot;* &quot;-&quot;??_);_(@_)">
                  <c:v>37274.323589248605</c:v>
                </c:pt>
                <c:pt idx="4" formatCode="_(&quot;$&quot;* #,##0_);_(&quot;$&quot;* \(#,##0\);_(&quot;$&quot;* &quot;-&quot;??_);_(@_)">
                  <c:v>33377.017174290922</c:v>
                </c:pt>
                <c:pt idx="5" formatCode="_(&quot;$&quot;* #,##0_);_(&quot;$&quot;* \(#,##0\);_(&quot;$&quot;* &quot;-&quot;??_);_(@_)">
                  <c:v>29348.480735878882</c:v>
                </c:pt>
              </c:numCache>
            </c:numRef>
          </c:val>
          <c:smooth val="0"/>
          <c:extLst>
            <c:ext xmlns:c16="http://schemas.microsoft.com/office/drawing/2014/chart" uri="{C3380CC4-5D6E-409C-BE32-E72D297353CC}">
              <c16:uniqueId val="{00000002-9E15-43B2-A102-5ABEE594CEE6}"/>
            </c:ext>
          </c:extLst>
        </c:ser>
        <c:ser>
          <c:idx val="3"/>
          <c:order val="3"/>
          <c:tx>
            <c:strRef>
              <c:f>Sheet4!$E$1</c:f>
              <c:strCache>
                <c:ptCount val="1"/>
                <c:pt idx="0">
                  <c:v>Upper Confidence Bound</c:v>
                </c:pt>
              </c:strCache>
            </c:strRef>
          </c:tx>
          <c:spPr>
            <a:ln w="12700" cap="rnd">
              <a:solidFill>
                <a:srgbClr val="ED7D31"/>
              </a:solidFill>
              <a:prstDash val="solid"/>
              <a:round/>
            </a:ln>
            <a:effectLst/>
          </c:spPr>
          <c:marker>
            <c:symbol val="none"/>
          </c:marker>
          <c:cat>
            <c:numRef>
              <c:f>Sheet4!$A$2:$A$7</c:f>
              <c:numCache>
                <c:formatCode>General</c:formatCode>
                <c:ptCount val="6"/>
                <c:pt idx="0">
                  <c:v>2018</c:v>
                </c:pt>
                <c:pt idx="1">
                  <c:v>2019</c:v>
                </c:pt>
                <c:pt idx="2">
                  <c:v>2020</c:v>
                </c:pt>
                <c:pt idx="3">
                  <c:v>2021</c:v>
                </c:pt>
                <c:pt idx="4">
                  <c:v>2022</c:v>
                </c:pt>
                <c:pt idx="5">
                  <c:v>2023</c:v>
                </c:pt>
              </c:numCache>
            </c:numRef>
          </c:cat>
          <c:val>
            <c:numRef>
              <c:f>Sheet4!$E$2:$E$7</c:f>
              <c:numCache>
                <c:formatCode>General</c:formatCode>
                <c:ptCount val="6"/>
                <c:pt idx="2" formatCode="_(&quot;$&quot;* #,##0_);_(&quot;$&quot;* \(#,##0\);_(&quot;$&quot;* &quot;-&quot;??_);_(@_)">
                  <c:v>45870</c:v>
                </c:pt>
                <c:pt idx="3" formatCode="_(&quot;$&quot;* #,##0_);_(&quot;$&quot;* \(#,##0\);_(&quot;$&quot;* &quot;-&quot;??_);_(@_)">
                  <c:v>48662.074540751397</c:v>
                </c:pt>
                <c:pt idx="4" formatCode="_(&quot;$&quot;* #,##0_);_(&quot;$&quot;* \(#,##0\);_(&quot;$&quot;* &quot;-&quot;??_);_(@_)">
                  <c:v>44988.062085709076</c:v>
                </c:pt>
                <c:pt idx="5" formatCode="_(&quot;$&quot;* #,##0_);_(&quot;$&quot;* \(#,##0\);_(&quot;$&quot;* &quot;-&quot;??_);_(@_)">
                  <c:v>41445.279654121128</c:v>
                </c:pt>
              </c:numCache>
            </c:numRef>
          </c:val>
          <c:smooth val="0"/>
          <c:extLst>
            <c:ext xmlns:c16="http://schemas.microsoft.com/office/drawing/2014/chart" uri="{C3380CC4-5D6E-409C-BE32-E72D297353CC}">
              <c16:uniqueId val="{00000003-9E15-43B2-A102-5ABEE594CEE6}"/>
            </c:ext>
          </c:extLst>
        </c:ser>
        <c:dLbls>
          <c:showLegendKey val="0"/>
          <c:showVal val="0"/>
          <c:showCatName val="0"/>
          <c:showSerName val="0"/>
          <c:showPercent val="0"/>
          <c:showBubbleSize val="0"/>
        </c:dLbls>
        <c:smooth val="0"/>
        <c:axId val="712394320"/>
        <c:axId val="712402224"/>
      </c:lineChart>
      <c:catAx>
        <c:axId val="712394320"/>
        <c:scaling>
          <c:orientation val="minMax"/>
        </c:scaling>
        <c:delete val="0"/>
        <c:axPos val="b"/>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2402224"/>
        <c:crosses val="autoZero"/>
        <c:auto val="1"/>
        <c:lblAlgn val="ctr"/>
        <c:lblOffset val="100"/>
        <c:noMultiLvlLbl val="0"/>
      </c:catAx>
      <c:valAx>
        <c:axId val="712402224"/>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239432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04">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a:effectLst/>
    </cs:defRPr>
  </cs:categoryAxis>
  <cs:chartArea>
    <cs:lnRef idx="0"/>
    <cs:fillRef idx="0"/>
    <cs:effectRef idx="0"/>
    <cs:fontRef idx="minor">
      <a:schemeClr val="dk1"/>
    </cs:fontRef>
    <cs: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cs:spPr>
    <cs:defRPr sz="1000" kern="1200"/>
  </cs:chartArea>
  <cs:dataLabel>
    <cs:lnRef idx="0"/>
    <cs:fillRef idx="0"/>
    <cs:effectRef idx="0"/>
    <cs:fontRef idx="minor">
      <a:schemeClr val="lt1"/>
    </cs:fontRef>
    <cs:spPr/>
    <cs:defRPr sz="10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10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
  <cs:dataPoint3D>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3D>
  <cs:dataPointLine>
    <cs:lnRef idx="0">
      <cs:styleClr val="auto"/>
    </cs:lnRef>
    <cs:fillRef idx="0"/>
    <cs:effectRef idx="0"/>
    <cs:fontRef idx="minor">
      <a:schemeClr val="dk1"/>
    </cs:fontRef>
    <cs:spPr>
      <a:ln w="28575" cap="rnd">
        <a:gradFill>
          <a:gsLst>
            <a:gs pos="0">
              <a:schemeClr val="phClr"/>
            </a:gs>
            <a:gs pos="100000">
              <a:schemeClr val="phClr">
                <a:lumMod val="84000"/>
              </a:schemeClr>
            </a:gs>
          </a:gsLst>
          <a:lin ang="5400000" scaled="1"/>
        </a:gradFill>
        <a:round/>
      </a:ln>
    </cs:spPr>
  </cs:dataPointLine>
  <cs:dataPointMarker>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35000"/>
          <a:lumOff val="6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50000"/>
            <a:lumOff val="50000"/>
          </a:schemeClr>
        </a:solidFill>
        <a:round/>
      </a:ln>
    </cs:spPr>
  </cs:dropLine>
  <cs:errorBar>
    <cs:lnRef idx="0"/>
    <cs:fillRef idx="0"/>
    <cs:effectRef idx="0"/>
    <cs:fontRef idx="minor">
      <a:schemeClr val="dk1"/>
    </cs:fontRef>
    <cs:spPr>
      <a:ln w="9525">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50000"/>
            <a:lumOff val="50000"/>
          </a:schemeClr>
        </a:solidFill>
        <a:round/>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65000"/>
        <a:lumOff val="35000"/>
      </a:schemeClr>
    </cs:fontRef>
    <cs:defRPr kern="1200">
      <a:effectLst/>
    </cs:defR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lumMod val="95000"/>
        </a:schemeClr>
      </a:solidFill>
      <a:ln w="9525">
        <a:solidFill>
          <a:schemeClr val="dk1">
            <a:lumMod val="15000"/>
            <a:lumOff val="85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07">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lumOff val="2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5.xml"/></Relationships>
</file>

<file path=xl/drawings/_rels/drawing3.xml.rels><?xml version="1.0" encoding="UTF-8" standalone="yes"?>
<Relationships xmlns="http://schemas.openxmlformats.org/package/2006/relationships"><Relationship Id="rId1" Type="http://schemas.openxmlformats.org/officeDocument/2006/relationships/chart" Target="../charts/chart6.xml"/></Relationships>
</file>

<file path=xl/drawings/_rels/drawing4.xml.rels><?xml version="1.0" encoding="UTF-8" standalone="yes"?>
<Relationships xmlns="http://schemas.openxmlformats.org/package/2006/relationships"><Relationship Id="rId1" Type="http://schemas.openxmlformats.org/officeDocument/2006/relationships/chart" Target="../charts/chart7.xml"/></Relationships>
</file>

<file path=xl/drawings/drawing1.xml><?xml version="1.0" encoding="utf-8"?>
<xdr:wsDr xmlns:xdr="http://schemas.openxmlformats.org/drawingml/2006/spreadsheetDrawing" xmlns:a="http://schemas.openxmlformats.org/drawingml/2006/main">
  <xdr:twoCellAnchor>
    <xdr:from>
      <xdr:col>1</xdr:col>
      <xdr:colOff>1419225</xdr:colOff>
      <xdr:row>47</xdr:row>
      <xdr:rowOff>171450</xdr:rowOff>
    </xdr:from>
    <xdr:to>
      <xdr:col>4</xdr:col>
      <xdr:colOff>722540</xdr:colOff>
      <xdr:row>63</xdr:row>
      <xdr:rowOff>171450</xdr:rowOff>
    </xdr:to>
    <xdr:graphicFrame macro="">
      <xdr:nvGraphicFramePr>
        <xdr:cNvPr id="2" name="Chart 1">
          <a:extLst>
            <a:ext uri="{FF2B5EF4-FFF2-40B4-BE49-F238E27FC236}">
              <a16:creationId xmlns:a16="http://schemas.microsoft.com/office/drawing/2014/main" id="{6801E96E-75C9-369C-C33B-408A2378395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1113064</xdr:colOff>
      <xdr:row>47</xdr:row>
      <xdr:rowOff>161925</xdr:rowOff>
    </xdr:from>
    <xdr:to>
      <xdr:col>9</xdr:col>
      <xdr:colOff>274865</xdr:colOff>
      <xdr:row>63</xdr:row>
      <xdr:rowOff>161925</xdr:rowOff>
    </xdr:to>
    <xdr:graphicFrame macro="">
      <xdr:nvGraphicFramePr>
        <xdr:cNvPr id="3" name="Chart 2">
          <a:extLst>
            <a:ext uri="{FF2B5EF4-FFF2-40B4-BE49-F238E27FC236}">
              <a16:creationId xmlns:a16="http://schemas.microsoft.com/office/drawing/2014/main" id="{9B0ADE55-87CC-512A-CCC5-776AD67B759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1419225</xdr:colOff>
      <xdr:row>66</xdr:row>
      <xdr:rowOff>85725</xdr:rowOff>
    </xdr:from>
    <xdr:to>
      <xdr:col>4</xdr:col>
      <xdr:colOff>723900</xdr:colOff>
      <xdr:row>82</xdr:row>
      <xdr:rowOff>85725</xdr:rowOff>
    </xdr:to>
    <xdr:graphicFrame macro="">
      <xdr:nvGraphicFramePr>
        <xdr:cNvPr id="4" name="Chart 3">
          <a:extLst>
            <a:ext uri="{FF2B5EF4-FFF2-40B4-BE49-F238E27FC236}">
              <a16:creationId xmlns:a16="http://schemas.microsoft.com/office/drawing/2014/main" id="{7E844C16-28FF-D036-2412-2471AE7AA10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333375</xdr:colOff>
      <xdr:row>66</xdr:row>
      <xdr:rowOff>38100</xdr:rowOff>
    </xdr:from>
    <xdr:to>
      <xdr:col>9</xdr:col>
      <xdr:colOff>609600</xdr:colOff>
      <xdr:row>82</xdr:row>
      <xdr:rowOff>38100</xdr:rowOff>
    </xdr:to>
    <xdr:graphicFrame macro="">
      <xdr:nvGraphicFramePr>
        <xdr:cNvPr id="5" name="Chart 4">
          <a:extLst>
            <a:ext uri="{FF2B5EF4-FFF2-40B4-BE49-F238E27FC236}">
              <a16:creationId xmlns:a16="http://schemas.microsoft.com/office/drawing/2014/main" id="{2D821EC6-2638-5C43-6302-F78E0960BFC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57150</xdr:colOff>
      <xdr:row>57</xdr:row>
      <xdr:rowOff>152400</xdr:rowOff>
    </xdr:from>
    <xdr:to>
      <xdr:col>7</xdr:col>
      <xdr:colOff>723900</xdr:colOff>
      <xdr:row>74</xdr:row>
      <xdr:rowOff>104775</xdr:rowOff>
    </xdr:to>
    <xdr:graphicFrame macro="">
      <xdr:nvGraphicFramePr>
        <xdr:cNvPr id="2" name="Chart 1">
          <a:extLst>
            <a:ext uri="{FF2B5EF4-FFF2-40B4-BE49-F238E27FC236}">
              <a16:creationId xmlns:a16="http://schemas.microsoft.com/office/drawing/2014/main" id="{0F1152BF-6041-3B68-596A-0D70A78FFFA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438150</xdr:colOff>
      <xdr:row>5</xdr:row>
      <xdr:rowOff>76200</xdr:rowOff>
    </xdr:from>
    <xdr:to>
      <xdr:col>15</xdr:col>
      <xdr:colOff>476250</xdr:colOff>
      <xdr:row>23</xdr:row>
      <xdr:rowOff>95250</xdr:rowOff>
    </xdr:to>
    <xdr:graphicFrame macro="">
      <xdr:nvGraphicFramePr>
        <xdr:cNvPr id="2" name="Chart 1">
          <a:extLst>
            <a:ext uri="{FF2B5EF4-FFF2-40B4-BE49-F238E27FC236}">
              <a16:creationId xmlns:a16="http://schemas.microsoft.com/office/drawing/2014/main" id="{63E4E57E-DEA8-9C6D-E9E6-B3C04E7628B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161925</xdr:colOff>
      <xdr:row>4</xdr:row>
      <xdr:rowOff>123825</xdr:rowOff>
    </xdr:from>
    <xdr:to>
      <xdr:col>12</xdr:col>
      <xdr:colOff>304800</xdr:colOff>
      <xdr:row>22</xdr:row>
      <xdr:rowOff>142875</xdr:rowOff>
    </xdr:to>
    <xdr:graphicFrame macro="">
      <xdr:nvGraphicFramePr>
        <xdr:cNvPr id="2" name="Chart 1">
          <a:extLst>
            <a:ext uri="{FF2B5EF4-FFF2-40B4-BE49-F238E27FC236}">
              <a16:creationId xmlns:a16="http://schemas.microsoft.com/office/drawing/2014/main" id="{FAA9E58F-E39C-8DD4-1CE6-D89E087C429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Docs/DOUGLAS%20COLLEGE/DC/Fall%202022/Data%20Analytics%20for%20Managers/Group%20Project/Presentation/Financial%20Modeling%20-%20Phoeb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inancial Modeling"/>
      <sheetName val="PivotFacts"/>
      <sheetName val="XBRLFacts"/>
      <sheetName val="Financial Ratios"/>
    </sheetNames>
    <sheetDataSet>
      <sheetData sheetId="0" refreshError="1"/>
      <sheetData sheetId="1">
        <row r="8">
          <cell r="A8" t="str">
            <v>[Accounts Receivable, Current]</v>
          </cell>
        </row>
      </sheetData>
      <sheetData sheetId="2" refreshError="1"/>
      <sheetData sheetId="3" refreshError="1"/>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yan" refreshedDate="44536.468153703703" createdVersion="7" refreshedVersion="7" minRefreshableVersion="3" recordCount="22140" xr:uid="{00000000-000A-0000-FFFF-FFFF00000000}">
  <cacheSource type="worksheet">
    <worksheetSource name="Fact"/>
  </cacheSource>
  <cacheFields count="5">
    <cacheField name="Company Name" numFmtId="0">
      <sharedItems containsMixedTypes="1" containsNumber="1" containsInteger="1" minValue="0" maxValue="0" count="83">
        <s v="Apple Inc."/>
        <s v="AbbVie Inc."/>
        <s v="ABBOTT LABORATORIES"/>
        <s v="Accenture plc"/>
        <s v="AMERICAN INTERNATIONAL GROUP, INC."/>
        <s v="ALLSTATE CORP"/>
        <s v="AMGEN INC"/>
        <s v="AMAZON COM INC"/>
        <s v="AMERICAN EXPRESS CO"/>
        <s v="BOEING CO"/>
        <s v="BANK OF AMERICA CORP /DE/"/>
        <s v="BIOGEN INC."/>
        <s v="Bank of New York Mellon Corp"/>
        <s v="BRISTOL MYERS SQUIBB CO"/>
        <s v="BERKSHIRE HATHAWAY INC"/>
        <s v="CITIGROUP INC"/>
        <s v="CATERPILLAR INC"/>
        <s v="COLGATE PALMOLIVE CO"/>
        <s v="COMCAST CORP"/>
        <s v="CAPITAL ONE FINANCIAL CORP"/>
        <s v="CONOCOPHILLIPS"/>
        <s v="COSTCO WHOLESALE CORP /NEW"/>
        <s v="CISCO SYSTEMS, INC."/>
        <s v="CVS HEALTH Corp"/>
        <s v="CHEVRON CORP"/>
        <s v="DuPont de Nemours, Inc."/>
        <s v="Walt Disney Co"/>
        <s v="Dow Inc"/>
        <n v="0"/>
        <s v="EMERSON ELECTRIC CO"/>
        <s v="EXELON CORP"/>
        <s v="FORD MOTOR CO"/>
        <s v="Facebook Inc"/>
        <s v="FEDEX CORP"/>
        <s v="GENERAL DYNAMICS CORP"/>
        <s v="GENERAL ELECTRIC CO"/>
        <s v="GILEAD SCIENCES INC"/>
        <s v="General Motors Co"/>
        <s v="GOLDMAN SACHS GROUP INC"/>
        <s v="HOME DEPOT, INC."/>
        <s v="HONEYWELL INTERNATIONAL INC"/>
        <s v="INTERNATIONAL BUSINESS MACHINES CORP"/>
        <s v="INTEL CORP"/>
        <s v="JOHNSON &amp; JOHNSON"/>
        <s v="JPMORGAN CHASE &amp; CO"/>
        <s v="COCA COLA CO"/>
        <s v="ELI LILLY &amp; Co"/>
        <s v="LOCKHEED MARTIN CORP"/>
        <s v="LOWES COMPANIES INC"/>
        <s v="Mastercard Inc"/>
        <s v="MCDONALDS CORP"/>
        <s v="Mondelez International, Inc."/>
        <s v="Medtronic plc"/>
        <s v="METLIFE INC"/>
        <s v="3M CO"/>
        <s v="ALTRIA GROUP, INC."/>
        <s v="Merck &amp; Co., Inc."/>
        <s v="MORGAN STANLEY"/>
        <s v="MICROSOFT CORP"/>
        <s v="NIKE, Inc."/>
        <s v="ORACLE CORP"/>
        <s v="PEPSICO INC"/>
        <s v="PFIZER INC"/>
        <s v="PROCTER &amp; GAMBLE Co"/>
        <s v="Philip Morris International Inc."/>
        <s v="QUALCOMM INC/DE"/>
        <s v="STARBUCKS CORP"/>
        <s v="SCHLUMBERGER LIMITED/NV"/>
        <s v="SOUTHERN CO"/>
        <s v="SIMON PROPERTY GROUP INC /DE/"/>
        <s v="AT&amp;T INC."/>
        <s v="TARGET CORP"/>
        <s v="TEXAS INSTRUMENTS INC"/>
        <s v="UNITEDHEALTH GROUP INC"/>
        <s v="UNION PACIFIC CORP"/>
        <s v="UNITED PARCEL SERVICE INC"/>
        <s v="US BANCORP \DE\"/>
        <s v="VISA INC."/>
        <s v="VERIZON COMMUNICATIONS INC"/>
        <s v="Walgreens Boots Alliance, Inc."/>
        <s v="WELLS FARGO &amp; COMPANY/MN"/>
        <s v="Walmart Inc."/>
        <s v="EXXON MOBIL CORP"/>
      </sharedItems>
    </cacheField>
    <cacheField name="Ticker" numFmtId="0">
      <sharedItems count="82">
        <s v="AAPL"/>
        <s v="ABBV"/>
        <s v="ABT"/>
        <s v="ACN"/>
        <s v="AIG"/>
        <s v="ALL"/>
        <s v="AMGN"/>
        <s v="AMZN"/>
        <s v="AXP"/>
        <s v="BA"/>
        <s v="BAC"/>
        <s v="BIIB"/>
        <s v="BK"/>
        <s v="BMY"/>
        <s v="BRKA"/>
        <s v="C"/>
        <s v="CAT"/>
        <s v="CL"/>
        <s v="CMCSA"/>
        <s v="COF"/>
        <s v="COP"/>
        <s v="COST"/>
        <s v="CSCO"/>
        <s v="CVS"/>
        <s v="CVX"/>
        <s v="DD"/>
        <s v="DIS"/>
        <s v="DOW"/>
        <s v="EMR"/>
        <s v="EXC"/>
        <s v="F"/>
        <s v="FB"/>
        <s v="FDX"/>
        <s v="GD"/>
        <s v="GE"/>
        <s v="GILD"/>
        <s v="GM"/>
        <s v="GS"/>
        <s v="HD"/>
        <s v="HON"/>
        <s v="IBM"/>
        <s v="INTC"/>
        <s v="JNJ"/>
        <s v="JPM"/>
        <s v="KO"/>
        <s v="LLY"/>
        <s v="LMT"/>
        <s v="LOW"/>
        <s v="MA"/>
        <s v="MCD"/>
        <s v="MDLZ"/>
        <s v="MDT"/>
        <s v="MET"/>
        <s v="MMM"/>
        <s v="MO"/>
        <s v="MRK"/>
        <s v="MS"/>
        <s v="MSFT"/>
        <s v="NKE"/>
        <s v="ORCL"/>
        <s v="PEP"/>
        <s v="PFE"/>
        <s v="PG"/>
        <s v="PM"/>
        <s v="QCOM"/>
        <s v="SBUX"/>
        <s v="SLB"/>
        <s v="SO"/>
        <s v="SPG"/>
        <s v="T"/>
        <s v="TGT"/>
        <s v="TXN"/>
        <s v="UNH"/>
        <s v="UNP"/>
        <s v="UPS"/>
        <s v="USB"/>
        <s v="V"/>
        <s v="VZ"/>
        <s v="WBA"/>
        <s v="WFC"/>
        <s v="WMT"/>
        <s v="XOM"/>
      </sharedItems>
    </cacheField>
    <cacheField name="Account" numFmtId="0">
      <sharedItems count="92">
        <s v="[Accounts Payable and Accrued Liabilities, Current]"/>
        <s v="[Accounts Receivable, Current]"/>
        <s v="[Additional Paid-in Capital]"/>
        <s v="[Adjustments of Non-Cash Items, CF]"/>
        <s v="[Assets]"/>
        <s v="[Capital Expenditures]"/>
        <s v="[Cash From Financing (CFF)]"/>
        <s v="[Cash from Investing (CFI)]"/>
        <s v="[Cash From Operations (CFO)]"/>
        <s v="[Cash, Cash Equivalents and Short-Term Investments]"/>
        <s v="[Changes in Accounts Receivables]"/>
        <s v="[Changes in Inventories]"/>
        <s v="[Changes in Liabilities]"/>
        <s v="[Changes in Working Capital]"/>
        <s v="[Common Stock]"/>
        <s v="[Comprehensive Income (Loss) Attributable to Noncontrolling Interest]"/>
        <s v="[Comprehensive Income (Loss) Attributable to Parent]"/>
        <s v="[Comprehensive Income (Loss)]"/>
        <s v="[Cost of Revenue]"/>
        <s v="[Costs and Expenses]"/>
        <s v="[Current Assets]"/>
        <s v="[Current Liabilities]"/>
        <s v="[Depreciation (&amp; Amortization), CF]"/>
        <s v="[Depreciation (&amp; Amortization), IS]"/>
        <s v="[Earnings Before Taxes]"/>
        <s v="[Effect of Exchange Rate Changes]"/>
        <s v="[End of Period]"/>
        <s v="[Equity Attributable to Noncontrolling Interest]"/>
        <s v="[Equity Attributable to Parent]"/>
        <s v="[Extraordinary Items, Gain (Loss)]"/>
        <s v="[Goodwill]"/>
        <s v="[Gross Profit]"/>
        <s v="[Income from Continuing Operations]"/>
        <s v="[Income from Discontinued Operations, Net of Taxes]"/>
        <s v="[Income Taxes]"/>
        <s v="[Intangible Assets, Net]"/>
        <s v="[Interest Expense]"/>
        <s v="[Interest Paid]"/>
        <s v="[Inventory]"/>
        <s v="[Liabilities &amp; Equity]"/>
        <s v="[Liabilities]"/>
        <s v="[Long-Term Debt, Current]"/>
        <s v="[Long-Term Investments]"/>
        <s v="[Net Borrowing]"/>
        <s v="[Net Cash, Continuing Operations]"/>
        <s v="[Net Cash, DO]"/>
        <s v="[Net CFF, Continuing Operations]"/>
        <s v="[Net CFF, DO]"/>
        <s v="[Net CFI, Continuing Operations]"/>
        <s v="[Net CFI, DO]"/>
        <s v="[Net CFO, Continuing Operations]"/>
        <s v="[Net CFO, DO]"/>
        <s v="[Net Income Attributable to Noncontrolling Interest]"/>
        <s v="[Net Income Attributable to Parent]"/>
        <s v="[Net Income]"/>
        <s v="[Net of Property, Plant &amp; Equipment]"/>
        <s v="[Noncurrent Assets]"/>
        <s v="[Noncurrent Liabilities]"/>
        <s v="[Non-Interest Expense]"/>
        <s v="[Non-Operating Income (Expense)]"/>
        <s v="[NonoperatingIncomeExpense"/>
        <s v="[Operating Expenses]"/>
        <s v="[Operating Income]"/>
        <s v="[Other CFF]"/>
        <s v="[Other CFI]"/>
        <s v="[Other CFO]"/>
        <s v="[Other Comprehensive Income (Loss)]"/>
        <s v="[Other Current Assets]"/>
        <s v="[Other Current Liabilities]"/>
        <s v="[Other Noncurrent Assets]"/>
        <s v="[Other Noncurrent Liabilities]"/>
        <s v="[Other Operating Expenses]"/>
        <s v="[Other Operating Income]"/>
        <s v="[Payment of Dividends]"/>
        <s v="[Payments to Acquire Investments]"/>
        <s v="[Pension and Other Retirement Benefits]"/>
        <s v="[Preferred Stock Dividends and Other Adjustments]"/>
        <s v="[Preferred Stock]"/>
        <s v="[Proceeds from Investments]"/>
        <s v="[Proceeds from Sale of Equity]"/>
        <s v="[Provision For Doubtful Accounts]"/>
        <s v="[Repurchase of Equity]"/>
        <s v="[Research &amp; Development Expense]"/>
        <s v="[Retained Earnings (Accumulated Deficit)]"/>
        <s v="[Revenue]"/>
        <s v="[Selling, General &amp; Administrative Expense]"/>
        <s v="[Short-Term Borrowing]"/>
        <s v="[Short-Term Investments]"/>
        <s v="[Stock-Based Compensation]"/>
        <s v="[Stockholders’ Equity]"/>
        <s v="[StockholdersEquity"/>
        <s v="[Total Cash, Change]"/>
      </sharedItems>
    </cacheField>
    <cacheField name="Value" numFmtId="0">
      <sharedItems containsSemiMixedTypes="0" containsString="0" containsNumber="1" containsInteger="1" minValue="-1337942000000" maxValue="3386071000000"/>
    </cacheField>
    <cacheField name="Year" numFmtId="0">
      <sharedItems containsSemiMixedTypes="0" containsString="0" containsNumber="1" containsInteger="1" minValue="2018" maxValue="2020" count="3">
        <n v="2018"/>
        <n v="2019"/>
        <n v="202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2140">
  <r>
    <x v="0"/>
    <x v="0"/>
    <x v="0"/>
    <n v="55888000000"/>
    <x v="0"/>
  </r>
  <r>
    <x v="0"/>
    <x v="0"/>
    <x v="0"/>
    <n v="46236000000"/>
    <x v="1"/>
  </r>
  <r>
    <x v="0"/>
    <x v="0"/>
    <x v="0"/>
    <n v="42296000000"/>
    <x v="2"/>
  </r>
  <r>
    <x v="0"/>
    <x v="0"/>
    <x v="1"/>
    <n v="23186000000"/>
    <x v="0"/>
  </r>
  <r>
    <x v="0"/>
    <x v="0"/>
    <x v="1"/>
    <n v="22926000000"/>
    <x v="1"/>
  </r>
  <r>
    <x v="0"/>
    <x v="0"/>
    <x v="1"/>
    <n v="16120000000"/>
    <x v="2"/>
  </r>
  <r>
    <x v="0"/>
    <x v="0"/>
    <x v="2"/>
    <n v="0"/>
    <x v="0"/>
  </r>
  <r>
    <x v="0"/>
    <x v="0"/>
    <x v="2"/>
    <n v="0"/>
    <x v="1"/>
  </r>
  <r>
    <x v="0"/>
    <x v="0"/>
    <x v="2"/>
    <n v="0"/>
    <x v="2"/>
  </r>
  <r>
    <x v="0"/>
    <x v="0"/>
    <x v="3"/>
    <n v="-16791000000"/>
    <x v="0"/>
  </r>
  <r>
    <x v="0"/>
    <x v="0"/>
    <x v="3"/>
    <n v="17623000000"/>
    <x v="1"/>
  </r>
  <r>
    <x v="0"/>
    <x v="0"/>
    <x v="3"/>
    <n v="17573000000"/>
    <x v="2"/>
  </r>
  <r>
    <x v="0"/>
    <x v="0"/>
    <x v="4"/>
    <n v="365725000000"/>
    <x v="0"/>
  </r>
  <r>
    <x v="0"/>
    <x v="0"/>
    <x v="4"/>
    <n v="338516000000"/>
    <x v="1"/>
  </r>
  <r>
    <x v="0"/>
    <x v="0"/>
    <x v="4"/>
    <n v="323888000000"/>
    <x v="2"/>
  </r>
  <r>
    <x v="0"/>
    <x v="0"/>
    <x v="5"/>
    <n v="-13313000000"/>
    <x v="0"/>
  </r>
  <r>
    <x v="0"/>
    <x v="0"/>
    <x v="5"/>
    <n v="-10495000000"/>
    <x v="1"/>
  </r>
  <r>
    <x v="0"/>
    <x v="0"/>
    <x v="5"/>
    <n v="-7309000000"/>
    <x v="2"/>
  </r>
  <r>
    <x v="0"/>
    <x v="0"/>
    <x v="6"/>
    <n v="-87876000000"/>
    <x v="0"/>
  </r>
  <r>
    <x v="0"/>
    <x v="0"/>
    <x v="6"/>
    <n v="-90976000000"/>
    <x v="1"/>
  </r>
  <r>
    <x v="0"/>
    <x v="0"/>
    <x v="6"/>
    <n v="-86820000000"/>
    <x v="2"/>
  </r>
  <r>
    <x v="0"/>
    <x v="0"/>
    <x v="7"/>
    <n v="16066000000"/>
    <x v="0"/>
  </r>
  <r>
    <x v="0"/>
    <x v="0"/>
    <x v="7"/>
    <n v="45896000000"/>
    <x v="1"/>
  </r>
  <r>
    <x v="0"/>
    <x v="0"/>
    <x v="7"/>
    <n v="-4289000000"/>
    <x v="2"/>
  </r>
  <r>
    <x v="0"/>
    <x v="0"/>
    <x v="8"/>
    <n v="77434000000"/>
    <x v="0"/>
  </r>
  <r>
    <x v="0"/>
    <x v="0"/>
    <x v="8"/>
    <n v="69391000000"/>
    <x v="1"/>
  </r>
  <r>
    <x v="0"/>
    <x v="0"/>
    <x v="8"/>
    <n v="80674000000"/>
    <x v="2"/>
  </r>
  <r>
    <x v="0"/>
    <x v="0"/>
    <x v="9"/>
    <n v="25913000000"/>
    <x v="0"/>
  </r>
  <r>
    <x v="0"/>
    <x v="0"/>
    <x v="9"/>
    <n v="48844000000"/>
    <x v="1"/>
  </r>
  <r>
    <x v="0"/>
    <x v="0"/>
    <x v="9"/>
    <n v="34940000000"/>
    <x v="2"/>
  </r>
  <r>
    <x v="0"/>
    <x v="0"/>
    <x v="10"/>
    <n v="13332000000"/>
    <x v="0"/>
  </r>
  <r>
    <x v="0"/>
    <x v="0"/>
    <x v="10"/>
    <n v="-3176000000"/>
    <x v="1"/>
  </r>
  <r>
    <x v="0"/>
    <x v="0"/>
    <x v="10"/>
    <n v="-8470000000"/>
    <x v="2"/>
  </r>
  <r>
    <x v="0"/>
    <x v="0"/>
    <x v="11"/>
    <n v="-828000000"/>
    <x v="0"/>
  </r>
  <r>
    <x v="0"/>
    <x v="0"/>
    <x v="11"/>
    <n v="289000000"/>
    <x v="1"/>
  </r>
  <r>
    <x v="0"/>
    <x v="0"/>
    <x v="11"/>
    <n v="127000000"/>
    <x v="2"/>
  </r>
  <r>
    <x v="0"/>
    <x v="0"/>
    <x v="12"/>
    <n v="47621000000"/>
    <x v="0"/>
  </r>
  <r>
    <x v="0"/>
    <x v="0"/>
    <x v="12"/>
    <n v="-7248000000"/>
    <x v="1"/>
  </r>
  <r>
    <x v="0"/>
    <x v="0"/>
    <x v="12"/>
    <n v="6935000000"/>
    <x v="2"/>
  </r>
  <r>
    <x v="0"/>
    <x v="0"/>
    <x v="13"/>
    <n v="-34694000000"/>
    <x v="0"/>
  </r>
  <r>
    <x v="0"/>
    <x v="0"/>
    <x v="13"/>
    <n v="3488000000"/>
    <x v="1"/>
  </r>
  <r>
    <x v="0"/>
    <x v="0"/>
    <x v="13"/>
    <n v="-5690000000"/>
    <x v="2"/>
  </r>
  <r>
    <x v="0"/>
    <x v="0"/>
    <x v="14"/>
    <n v="40201000000"/>
    <x v="0"/>
  </r>
  <r>
    <x v="0"/>
    <x v="0"/>
    <x v="14"/>
    <n v="45174000000"/>
    <x v="1"/>
  </r>
  <r>
    <x v="0"/>
    <x v="0"/>
    <x v="14"/>
    <n v="50779000000"/>
    <x v="2"/>
  </r>
  <r>
    <x v="0"/>
    <x v="0"/>
    <x v="15"/>
    <n v="0"/>
    <x v="0"/>
  </r>
  <r>
    <x v="0"/>
    <x v="0"/>
    <x v="15"/>
    <n v="0"/>
    <x v="1"/>
  </r>
  <r>
    <x v="0"/>
    <x v="0"/>
    <x v="15"/>
    <n v="0"/>
    <x v="2"/>
  </r>
  <r>
    <x v="0"/>
    <x v="0"/>
    <x v="16"/>
    <n v="56505000000"/>
    <x v="0"/>
  </r>
  <r>
    <x v="0"/>
    <x v="0"/>
    <x v="16"/>
    <n v="58037000000"/>
    <x v="1"/>
  </r>
  <r>
    <x v="0"/>
    <x v="0"/>
    <x v="16"/>
    <n v="57453000000"/>
    <x v="2"/>
  </r>
  <r>
    <x v="0"/>
    <x v="0"/>
    <x v="17"/>
    <n v="56505000000"/>
    <x v="0"/>
  </r>
  <r>
    <x v="0"/>
    <x v="0"/>
    <x v="17"/>
    <n v="58037000000"/>
    <x v="1"/>
  </r>
  <r>
    <x v="0"/>
    <x v="0"/>
    <x v="17"/>
    <n v="57453000000"/>
    <x v="2"/>
  </r>
  <r>
    <x v="0"/>
    <x v="0"/>
    <x v="18"/>
    <n v="163756000000"/>
    <x v="0"/>
  </r>
  <r>
    <x v="0"/>
    <x v="0"/>
    <x v="18"/>
    <n v="161782000000"/>
    <x v="1"/>
  </r>
  <r>
    <x v="0"/>
    <x v="0"/>
    <x v="18"/>
    <n v="169559000000"/>
    <x v="2"/>
  </r>
  <r>
    <x v="0"/>
    <x v="0"/>
    <x v="19"/>
    <n v="30941000000"/>
    <x v="0"/>
  </r>
  <r>
    <x v="0"/>
    <x v="0"/>
    <x v="19"/>
    <n v="34462000000"/>
    <x v="1"/>
  </r>
  <r>
    <x v="0"/>
    <x v="0"/>
    <x v="19"/>
    <n v="38668000000"/>
    <x v="2"/>
  </r>
  <r>
    <x v="0"/>
    <x v="0"/>
    <x v="20"/>
    <n v="131339000000"/>
    <x v="0"/>
  </r>
  <r>
    <x v="0"/>
    <x v="0"/>
    <x v="20"/>
    <n v="162819000000"/>
    <x v="1"/>
  </r>
  <r>
    <x v="0"/>
    <x v="0"/>
    <x v="20"/>
    <n v="143713000000"/>
    <x v="2"/>
  </r>
  <r>
    <x v="0"/>
    <x v="0"/>
    <x v="21"/>
    <n v="115929000000"/>
    <x v="0"/>
  </r>
  <r>
    <x v="0"/>
    <x v="0"/>
    <x v="21"/>
    <n v="105718000000"/>
    <x v="1"/>
  </r>
  <r>
    <x v="0"/>
    <x v="0"/>
    <x v="21"/>
    <n v="105392000000"/>
    <x v="2"/>
  </r>
  <r>
    <x v="0"/>
    <x v="0"/>
    <x v="22"/>
    <n v="10903000000"/>
    <x v="0"/>
  </r>
  <r>
    <x v="0"/>
    <x v="0"/>
    <x v="22"/>
    <n v="11056000000"/>
    <x v="2"/>
  </r>
  <r>
    <x v="0"/>
    <x v="0"/>
    <x v="23"/>
    <n v="10903000000"/>
    <x v="0"/>
  </r>
  <r>
    <x v="0"/>
    <x v="0"/>
    <x v="23"/>
    <n v="12547000000"/>
    <x v="1"/>
  </r>
  <r>
    <x v="0"/>
    <x v="0"/>
    <x v="23"/>
    <n v="12547000000"/>
    <x v="1"/>
  </r>
  <r>
    <x v="0"/>
    <x v="0"/>
    <x v="23"/>
    <n v="11056000000"/>
    <x v="2"/>
  </r>
  <r>
    <x v="0"/>
    <x v="0"/>
    <x v="24"/>
    <n v="72903000000"/>
    <x v="0"/>
  </r>
  <r>
    <x v="0"/>
    <x v="0"/>
    <x v="24"/>
    <n v="65737000000"/>
    <x v="1"/>
  </r>
  <r>
    <x v="0"/>
    <x v="0"/>
    <x v="24"/>
    <n v="67091000000"/>
    <x v="2"/>
  </r>
  <r>
    <x v="0"/>
    <x v="0"/>
    <x v="25"/>
    <n v="0"/>
    <x v="0"/>
  </r>
  <r>
    <x v="0"/>
    <x v="0"/>
    <x v="25"/>
    <n v="0"/>
    <x v="1"/>
  </r>
  <r>
    <x v="0"/>
    <x v="0"/>
    <x v="25"/>
    <n v="0"/>
    <x v="2"/>
  </r>
  <r>
    <x v="0"/>
    <x v="0"/>
    <x v="26"/>
    <n v="43372"/>
    <x v="0"/>
  </r>
  <r>
    <x v="0"/>
    <x v="0"/>
    <x v="26"/>
    <n v="43736"/>
    <x v="1"/>
  </r>
  <r>
    <x v="0"/>
    <x v="0"/>
    <x v="26"/>
    <n v="44100"/>
    <x v="2"/>
  </r>
  <r>
    <x v="0"/>
    <x v="0"/>
    <x v="27"/>
    <n v="0"/>
    <x v="0"/>
  </r>
  <r>
    <x v="0"/>
    <x v="0"/>
    <x v="27"/>
    <n v="0"/>
    <x v="1"/>
  </r>
  <r>
    <x v="0"/>
    <x v="0"/>
    <x v="27"/>
    <n v="0"/>
    <x v="2"/>
  </r>
  <r>
    <x v="0"/>
    <x v="0"/>
    <x v="28"/>
    <n v="107147000000"/>
    <x v="0"/>
  </r>
  <r>
    <x v="0"/>
    <x v="0"/>
    <x v="28"/>
    <n v="90488000000"/>
    <x v="1"/>
  </r>
  <r>
    <x v="0"/>
    <x v="0"/>
    <x v="28"/>
    <n v="65339000000"/>
    <x v="2"/>
  </r>
  <r>
    <x v="0"/>
    <x v="0"/>
    <x v="29"/>
    <n v="0"/>
    <x v="0"/>
  </r>
  <r>
    <x v="0"/>
    <x v="0"/>
    <x v="29"/>
    <n v="0"/>
    <x v="1"/>
  </r>
  <r>
    <x v="0"/>
    <x v="0"/>
    <x v="29"/>
    <n v="0"/>
    <x v="2"/>
  </r>
  <r>
    <x v="0"/>
    <x v="0"/>
    <x v="30"/>
    <n v="5889000000"/>
    <x v="0"/>
  </r>
  <r>
    <x v="0"/>
    <x v="0"/>
    <x v="30"/>
    <n v="0"/>
    <x v="1"/>
  </r>
  <r>
    <x v="0"/>
    <x v="0"/>
    <x v="30"/>
    <n v="0"/>
    <x v="2"/>
  </r>
  <r>
    <x v="0"/>
    <x v="0"/>
    <x v="31"/>
    <n v="101839000000"/>
    <x v="0"/>
  </r>
  <r>
    <x v="0"/>
    <x v="0"/>
    <x v="31"/>
    <n v="98392000000"/>
    <x v="1"/>
  </r>
  <r>
    <x v="0"/>
    <x v="0"/>
    <x v="31"/>
    <n v="104956000000"/>
    <x v="2"/>
  </r>
  <r>
    <x v="0"/>
    <x v="0"/>
    <x v="32"/>
    <n v="59531000000"/>
    <x v="0"/>
  </r>
  <r>
    <x v="0"/>
    <x v="0"/>
    <x v="32"/>
    <n v="55256000000"/>
    <x v="1"/>
  </r>
  <r>
    <x v="0"/>
    <x v="0"/>
    <x v="32"/>
    <n v="57411000000"/>
    <x v="2"/>
  </r>
  <r>
    <x v="0"/>
    <x v="0"/>
    <x v="33"/>
    <n v="0"/>
    <x v="0"/>
  </r>
  <r>
    <x v="0"/>
    <x v="0"/>
    <x v="33"/>
    <n v="0"/>
    <x v="1"/>
  </r>
  <r>
    <x v="0"/>
    <x v="0"/>
    <x v="33"/>
    <n v="0"/>
    <x v="2"/>
  </r>
  <r>
    <x v="0"/>
    <x v="0"/>
    <x v="34"/>
    <n v="13372000000"/>
    <x v="0"/>
  </r>
  <r>
    <x v="0"/>
    <x v="0"/>
    <x v="34"/>
    <n v="10481000000"/>
    <x v="1"/>
  </r>
  <r>
    <x v="0"/>
    <x v="0"/>
    <x v="34"/>
    <n v="9680000000"/>
    <x v="2"/>
  </r>
  <r>
    <x v="0"/>
    <x v="0"/>
    <x v="35"/>
    <n v="2149000000"/>
    <x v="0"/>
  </r>
  <r>
    <x v="0"/>
    <x v="0"/>
    <x v="35"/>
    <n v="0"/>
    <x v="1"/>
  </r>
  <r>
    <x v="0"/>
    <x v="0"/>
    <x v="35"/>
    <n v="0"/>
    <x v="2"/>
  </r>
  <r>
    <x v="0"/>
    <x v="0"/>
    <x v="36"/>
    <n v="0"/>
    <x v="0"/>
  </r>
  <r>
    <x v="0"/>
    <x v="0"/>
    <x v="36"/>
    <n v="0"/>
    <x v="1"/>
  </r>
  <r>
    <x v="0"/>
    <x v="0"/>
    <x v="36"/>
    <n v="0"/>
    <x v="2"/>
  </r>
  <r>
    <x v="0"/>
    <x v="0"/>
    <x v="37"/>
    <n v="3022000000"/>
    <x v="0"/>
  </r>
  <r>
    <x v="0"/>
    <x v="0"/>
    <x v="37"/>
    <n v="3423000000"/>
    <x v="1"/>
  </r>
  <r>
    <x v="0"/>
    <x v="0"/>
    <x v="37"/>
    <n v="3002000000"/>
    <x v="2"/>
  </r>
  <r>
    <x v="0"/>
    <x v="0"/>
    <x v="38"/>
    <n v="3956000000"/>
    <x v="0"/>
  </r>
  <r>
    <x v="0"/>
    <x v="0"/>
    <x v="38"/>
    <n v="4106000000"/>
    <x v="1"/>
  </r>
  <r>
    <x v="0"/>
    <x v="0"/>
    <x v="38"/>
    <n v="4061000000"/>
    <x v="2"/>
  </r>
  <r>
    <x v="0"/>
    <x v="0"/>
    <x v="39"/>
    <n v="365725000000"/>
    <x v="0"/>
  </r>
  <r>
    <x v="0"/>
    <x v="0"/>
    <x v="39"/>
    <n v="338516000000"/>
    <x v="1"/>
  </r>
  <r>
    <x v="0"/>
    <x v="0"/>
    <x v="39"/>
    <n v="323888000000"/>
    <x v="2"/>
  </r>
  <r>
    <x v="0"/>
    <x v="0"/>
    <x v="40"/>
    <n v="258578000000"/>
    <x v="0"/>
  </r>
  <r>
    <x v="0"/>
    <x v="0"/>
    <x v="40"/>
    <n v="248028000000"/>
    <x v="1"/>
  </r>
  <r>
    <x v="0"/>
    <x v="0"/>
    <x v="40"/>
    <n v="258549000000"/>
    <x v="2"/>
  </r>
  <r>
    <x v="0"/>
    <x v="0"/>
    <x v="41"/>
    <n v="8784000000"/>
    <x v="0"/>
  </r>
  <r>
    <x v="0"/>
    <x v="0"/>
    <x v="41"/>
    <n v="10260000000"/>
    <x v="1"/>
  </r>
  <r>
    <x v="0"/>
    <x v="0"/>
    <x v="41"/>
    <n v="8773000000"/>
    <x v="2"/>
  </r>
  <r>
    <x v="0"/>
    <x v="0"/>
    <x v="42"/>
    <n v="170799000000"/>
    <x v="0"/>
  </r>
  <r>
    <x v="0"/>
    <x v="0"/>
    <x v="42"/>
    <n v="105341000000"/>
    <x v="1"/>
  </r>
  <r>
    <x v="0"/>
    <x v="0"/>
    <x v="42"/>
    <n v="100887000000"/>
    <x v="2"/>
  </r>
  <r>
    <x v="0"/>
    <x v="0"/>
    <x v="43"/>
    <n v="432000000"/>
    <x v="0"/>
  </r>
  <r>
    <x v="0"/>
    <x v="0"/>
    <x v="43"/>
    <n v="-7819000000"/>
    <x v="1"/>
  </r>
  <r>
    <x v="0"/>
    <x v="0"/>
    <x v="43"/>
    <n v="2499000000"/>
    <x v="2"/>
  </r>
  <r>
    <x v="0"/>
    <x v="0"/>
    <x v="44"/>
    <n v="0"/>
    <x v="0"/>
  </r>
  <r>
    <x v="0"/>
    <x v="0"/>
    <x v="44"/>
    <n v="0"/>
    <x v="1"/>
  </r>
  <r>
    <x v="0"/>
    <x v="0"/>
    <x v="44"/>
    <n v="0"/>
    <x v="2"/>
  </r>
  <r>
    <x v="0"/>
    <x v="0"/>
    <x v="45"/>
    <n v="0"/>
    <x v="0"/>
  </r>
  <r>
    <x v="0"/>
    <x v="0"/>
    <x v="45"/>
    <n v="0"/>
    <x v="1"/>
  </r>
  <r>
    <x v="0"/>
    <x v="0"/>
    <x v="45"/>
    <n v="0"/>
    <x v="2"/>
  </r>
  <r>
    <x v="0"/>
    <x v="0"/>
    <x v="46"/>
    <n v="-87876000000"/>
    <x v="0"/>
  </r>
  <r>
    <x v="0"/>
    <x v="0"/>
    <x v="46"/>
    <n v="-90976000000"/>
    <x v="1"/>
  </r>
  <r>
    <x v="0"/>
    <x v="0"/>
    <x v="46"/>
    <n v="-86820000000"/>
    <x v="2"/>
  </r>
  <r>
    <x v="0"/>
    <x v="0"/>
    <x v="47"/>
    <n v="0"/>
    <x v="0"/>
  </r>
  <r>
    <x v="0"/>
    <x v="0"/>
    <x v="47"/>
    <n v="0"/>
    <x v="1"/>
  </r>
  <r>
    <x v="0"/>
    <x v="0"/>
    <x v="47"/>
    <n v="0"/>
    <x v="2"/>
  </r>
  <r>
    <x v="0"/>
    <x v="0"/>
    <x v="48"/>
    <n v="16066000000"/>
    <x v="0"/>
  </r>
  <r>
    <x v="0"/>
    <x v="0"/>
    <x v="48"/>
    <n v="45896000000"/>
    <x v="1"/>
  </r>
  <r>
    <x v="0"/>
    <x v="0"/>
    <x v="48"/>
    <n v="-4289000000"/>
    <x v="2"/>
  </r>
  <r>
    <x v="0"/>
    <x v="0"/>
    <x v="49"/>
    <n v="0"/>
    <x v="0"/>
  </r>
  <r>
    <x v="0"/>
    <x v="0"/>
    <x v="49"/>
    <n v="0"/>
    <x v="1"/>
  </r>
  <r>
    <x v="0"/>
    <x v="0"/>
    <x v="49"/>
    <n v="0"/>
    <x v="2"/>
  </r>
  <r>
    <x v="0"/>
    <x v="0"/>
    <x v="50"/>
    <n v="-3022000000"/>
    <x v="0"/>
  </r>
  <r>
    <x v="0"/>
    <x v="0"/>
    <x v="50"/>
    <n v="-3423000000"/>
    <x v="1"/>
  </r>
  <r>
    <x v="0"/>
    <x v="0"/>
    <x v="50"/>
    <n v="-3002000000"/>
    <x v="2"/>
  </r>
  <r>
    <x v="0"/>
    <x v="0"/>
    <x v="51"/>
    <n v="0"/>
    <x v="0"/>
  </r>
  <r>
    <x v="0"/>
    <x v="0"/>
    <x v="51"/>
    <n v="0"/>
    <x v="1"/>
  </r>
  <r>
    <x v="0"/>
    <x v="0"/>
    <x v="51"/>
    <n v="0"/>
    <x v="2"/>
  </r>
  <r>
    <x v="0"/>
    <x v="0"/>
    <x v="52"/>
    <n v="0"/>
    <x v="0"/>
  </r>
  <r>
    <x v="0"/>
    <x v="0"/>
    <x v="52"/>
    <n v="0"/>
    <x v="1"/>
  </r>
  <r>
    <x v="0"/>
    <x v="0"/>
    <x v="52"/>
    <n v="0"/>
    <x v="2"/>
  </r>
  <r>
    <x v="0"/>
    <x v="0"/>
    <x v="53"/>
    <n v="59531000000"/>
    <x v="0"/>
  </r>
  <r>
    <x v="0"/>
    <x v="0"/>
    <x v="53"/>
    <n v="55256000000"/>
    <x v="1"/>
  </r>
  <r>
    <x v="0"/>
    <x v="0"/>
    <x v="53"/>
    <n v="57411000000"/>
    <x v="2"/>
  </r>
  <r>
    <x v="0"/>
    <x v="0"/>
    <x v="54"/>
    <n v="59531000000"/>
    <x v="0"/>
  </r>
  <r>
    <x v="0"/>
    <x v="0"/>
    <x v="54"/>
    <n v="55256000000"/>
    <x v="1"/>
  </r>
  <r>
    <x v="0"/>
    <x v="0"/>
    <x v="54"/>
    <n v="57411000000"/>
    <x v="2"/>
  </r>
  <r>
    <x v="0"/>
    <x v="0"/>
    <x v="55"/>
    <n v="41304000000"/>
    <x v="0"/>
  </r>
  <r>
    <x v="0"/>
    <x v="0"/>
    <x v="55"/>
    <n v="37378000000"/>
    <x v="1"/>
  </r>
  <r>
    <x v="0"/>
    <x v="0"/>
    <x v="55"/>
    <n v="36766000000"/>
    <x v="2"/>
  </r>
  <r>
    <x v="0"/>
    <x v="0"/>
    <x v="56"/>
    <n v="234386000000"/>
    <x v="0"/>
  </r>
  <r>
    <x v="0"/>
    <x v="0"/>
    <x v="56"/>
    <n v="175697000000"/>
    <x v="1"/>
  </r>
  <r>
    <x v="0"/>
    <x v="0"/>
    <x v="56"/>
    <n v="180175000000"/>
    <x v="2"/>
  </r>
  <r>
    <x v="0"/>
    <x v="0"/>
    <x v="57"/>
    <n v="142649000000"/>
    <x v="0"/>
  </r>
  <r>
    <x v="0"/>
    <x v="0"/>
    <x v="57"/>
    <n v="142310000000"/>
    <x v="1"/>
  </r>
  <r>
    <x v="0"/>
    <x v="0"/>
    <x v="57"/>
    <n v="153157000000"/>
    <x v="2"/>
  </r>
  <r>
    <x v="0"/>
    <x v="0"/>
    <x v="58"/>
    <n v="16705000000"/>
    <x v="0"/>
  </r>
  <r>
    <x v="0"/>
    <x v="0"/>
    <x v="58"/>
    <n v="18245000000"/>
    <x v="1"/>
  </r>
  <r>
    <x v="0"/>
    <x v="0"/>
    <x v="58"/>
    <n v="19916000000"/>
    <x v="2"/>
  </r>
  <r>
    <x v="0"/>
    <x v="0"/>
    <x v="59"/>
    <n v="2005000000"/>
    <x v="0"/>
  </r>
  <r>
    <x v="0"/>
    <x v="0"/>
    <x v="59"/>
    <n v="803000000"/>
    <x v="2"/>
  </r>
  <r>
    <x v="0"/>
    <x v="0"/>
    <x v="60"/>
    <n v="0"/>
    <x v="1"/>
  </r>
  <r>
    <x v="0"/>
    <x v="0"/>
    <x v="61"/>
    <n v="30941000000"/>
    <x v="0"/>
  </r>
  <r>
    <x v="0"/>
    <x v="0"/>
    <x v="61"/>
    <n v="34462000000"/>
    <x v="1"/>
  </r>
  <r>
    <x v="0"/>
    <x v="0"/>
    <x v="61"/>
    <n v="38668000000"/>
    <x v="2"/>
  </r>
  <r>
    <x v="0"/>
    <x v="0"/>
    <x v="62"/>
    <n v="70898000000"/>
    <x v="0"/>
  </r>
  <r>
    <x v="0"/>
    <x v="0"/>
    <x v="62"/>
    <n v="63930000000"/>
    <x v="1"/>
  </r>
  <r>
    <x v="0"/>
    <x v="0"/>
    <x v="62"/>
    <n v="66288000000"/>
    <x v="2"/>
  </r>
  <r>
    <x v="0"/>
    <x v="0"/>
    <x v="63"/>
    <n v="-175427000000"/>
    <x v="0"/>
  </r>
  <r>
    <x v="0"/>
    <x v="0"/>
    <x v="63"/>
    <n v="-164954000000"/>
    <x v="1"/>
  </r>
  <r>
    <x v="0"/>
    <x v="0"/>
    <x v="63"/>
    <n v="-176638000000"/>
    <x v="2"/>
  </r>
  <r>
    <x v="0"/>
    <x v="0"/>
    <x v="64"/>
    <n v="60224000000"/>
    <x v="0"/>
  </r>
  <r>
    <x v="0"/>
    <x v="0"/>
    <x v="64"/>
    <n v="114484000000"/>
    <x v="1"/>
  </r>
  <r>
    <x v="0"/>
    <x v="0"/>
    <x v="64"/>
    <n v="8355000000"/>
    <x v="2"/>
  </r>
  <r>
    <x v="0"/>
    <x v="0"/>
    <x v="65"/>
    <n v="-1956000000"/>
    <x v="0"/>
  </r>
  <r>
    <x v="0"/>
    <x v="0"/>
    <x v="65"/>
    <n v="57488000000"/>
    <x v="1"/>
  </r>
  <r>
    <x v="0"/>
    <x v="0"/>
    <x v="65"/>
    <n v="61195000000"/>
    <x v="2"/>
  </r>
  <r>
    <x v="0"/>
    <x v="0"/>
    <x v="66"/>
    <n v="-3931000000"/>
    <x v="0"/>
  </r>
  <r>
    <x v="0"/>
    <x v="0"/>
    <x v="66"/>
    <n v="3419000000"/>
    <x v="1"/>
  </r>
  <r>
    <x v="0"/>
    <x v="0"/>
    <x v="66"/>
    <n v="1227000000"/>
    <x v="2"/>
  </r>
  <r>
    <x v="0"/>
    <x v="0"/>
    <x v="67"/>
    <n v="78284000000"/>
    <x v="0"/>
  </r>
  <r>
    <x v="0"/>
    <x v="0"/>
    <x v="67"/>
    <n v="86943000000"/>
    <x v="1"/>
  </r>
  <r>
    <x v="0"/>
    <x v="0"/>
    <x v="67"/>
    <n v="85516000000"/>
    <x v="2"/>
  </r>
  <r>
    <x v="0"/>
    <x v="0"/>
    <x v="68"/>
    <n v="39293000000"/>
    <x v="0"/>
  </r>
  <r>
    <x v="0"/>
    <x v="0"/>
    <x v="68"/>
    <n v="43242000000"/>
    <x v="1"/>
  </r>
  <r>
    <x v="0"/>
    <x v="0"/>
    <x v="68"/>
    <n v="49327000000"/>
    <x v="2"/>
  </r>
  <r>
    <x v="0"/>
    <x v="0"/>
    <x v="69"/>
    <n v="22283000000"/>
    <x v="0"/>
  </r>
  <r>
    <x v="0"/>
    <x v="0"/>
    <x v="69"/>
    <n v="32978000000"/>
    <x v="1"/>
  </r>
  <r>
    <x v="0"/>
    <x v="0"/>
    <x v="69"/>
    <n v="42522000000"/>
    <x v="2"/>
  </r>
  <r>
    <x v="0"/>
    <x v="0"/>
    <x v="70"/>
    <n v="48914000000"/>
    <x v="0"/>
  </r>
  <r>
    <x v="0"/>
    <x v="0"/>
    <x v="70"/>
    <n v="50503000000"/>
    <x v="1"/>
  </r>
  <r>
    <x v="0"/>
    <x v="0"/>
    <x v="70"/>
    <n v="54490000000"/>
    <x v="2"/>
  </r>
  <r>
    <x v="0"/>
    <x v="0"/>
    <x v="71"/>
    <n v="0"/>
    <x v="0"/>
  </r>
  <r>
    <x v="0"/>
    <x v="0"/>
    <x v="71"/>
    <n v="0"/>
    <x v="1"/>
  </r>
  <r>
    <x v="0"/>
    <x v="0"/>
    <x v="71"/>
    <n v="0"/>
    <x v="2"/>
  </r>
  <r>
    <x v="0"/>
    <x v="0"/>
    <x v="72"/>
    <n v="0"/>
    <x v="0"/>
  </r>
  <r>
    <x v="0"/>
    <x v="0"/>
    <x v="72"/>
    <n v="0"/>
    <x v="1"/>
  </r>
  <r>
    <x v="0"/>
    <x v="0"/>
    <x v="72"/>
    <n v="0"/>
    <x v="2"/>
  </r>
  <r>
    <x v="0"/>
    <x v="0"/>
    <x v="73"/>
    <n v="13712000000"/>
    <x v="0"/>
  </r>
  <r>
    <x v="0"/>
    <x v="0"/>
    <x v="73"/>
    <n v="14119000000"/>
    <x v="1"/>
  </r>
  <r>
    <x v="0"/>
    <x v="0"/>
    <x v="73"/>
    <n v="14081000000"/>
    <x v="2"/>
  </r>
  <r>
    <x v="0"/>
    <x v="0"/>
    <x v="74"/>
    <n v="73227000000"/>
    <x v="0"/>
  </r>
  <r>
    <x v="0"/>
    <x v="0"/>
    <x v="74"/>
    <n v="40631000000"/>
    <x v="1"/>
  </r>
  <r>
    <x v="0"/>
    <x v="0"/>
    <x v="74"/>
    <n v="115148000000"/>
    <x v="2"/>
  </r>
  <r>
    <x v="0"/>
    <x v="0"/>
    <x v="75"/>
    <n v="0"/>
    <x v="0"/>
  </r>
  <r>
    <x v="0"/>
    <x v="0"/>
    <x v="75"/>
    <n v="0"/>
    <x v="1"/>
  </r>
  <r>
    <x v="0"/>
    <x v="0"/>
    <x v="75"/>
    <n v="0"/>
    <x v="2"/>
  </r>
  <r>
    <x v="0"/>
    <x v="0"/>
    <x v="76"/>
    <n v="0"/>
    <x v="0"/>
  </r>
  <r>
    <x v="0"/>
    <x v="0"/>
    <x v="76"/>
    <n v="0"/>
    <x v="1"/>
  </r>
  <r>
    <x v="0"/>
    <x v="0"/>
    <x v="76"/>
    <n v="0"/>
    <x v="2"/>
  </r>
  <r>
    <x v="0"/>
    <x v="0"/>
    <x v="77"/>
    <n v="0"/>
    <x v="0"/>
  </r>
  <r>
    <x v="0"/>
    <x v="0"/>
    <x v="77"/>
    <n v="0"/>
    <x v="1"/>
  </r>
  <r>
    <x v="0"/>
    <x v="0"/>
    <x v="77"/>
    <n v="0"/>
    <x v="2"/>
  </r>
  <r>
    <x v="0"/>
    <x v="0"/>
    <x v="78"/>
    <n v="104072000000"/>
    <x v="0"/>
  </r>
  <r>
    <x v="0"/>
    <x v="0"/>
    <x v="78"/>
    <n v="98724000000"/>
    <x v="1"/>
  </r>
  <r>
    <x v="0"/>
    <x v="0"/>
    <x v="78"/>
    <n v="120483000000"/>
    <x v="2"/>
  </r>
  <r>
    <x v="0"/>
    <x v="0"/>
    <x v="79"/>
    <n v="669000000"/>
    <x v="0"/>
  </r>
  <r>
    <x v="0"/>
    <x v="0"/>
    <x v="79"/>
    <n v="781000000"/>
    <x v="1"/>
  </r>
  <r>
    <x v="0"/>
    <x v="0"/>
    <x v="79"/>
    <n v="880000000"/>
    <x v="2"/>
  </r>
  <r>
    <x v="0"/>
    <x v="0"/>
    <x v="80"/>
    <n v="0"/>
    <x v="0"/>
  </r>
  <r>
    <x v="0"/>
    <x v="0"/>
    <x v="80"/>
    <n v="0"/>
    <x v="1"/>
  </r>
  <r>
    <x v="0"/>
    <x v="0"/>
    <x v="80"/>
    <n v="0"/>
    <x v="2"/>
  </r>
  <r>
    <x v="0"/>
    <x v="0"/>
    <x v="81"/>
    <n v="72738000000"/>
    <x v="0"/>
  </r>
  <r>
    <x v="0"/>
    <x v="0"/>
    <x v="81"/>
    <n v="66897000000"/>
    <x v="1"/>
  </r>
  <r>
    <x v="0"/>
    <x v="0"/>
    <x v="81"/>
    <n v="72358000000"/>
    <x v="2"/>
  </r>
  <r>
    <x v="0"/>
    <x v="0"/>
    <x v="82"/>
    <n v="14236000000"/>
    <x v="0"/>
  </r>
  <r>
    <x v="0"/>
    <x v="0"/>
    <x v="82"/>
    <n v="16217000000"/>
    <x v="1"/>
  </r>
  <r>
    <x v="0"/>
    <x v="0"/>
    <x v="82"/>
    <n v="18752000000"/>
    <x v="2"/>
  </r>
  <r>
    <x v="0"/>
    <x v="0"/>
    <x v="83"/>
    <n v="70400000000"/>
    <x v="0"/>
  </r>
  <r>
    <x v="0"/>
    <x v="0"/>
    <x v="83"/>
    <n v="45898000000"/>
    <x v="1"/>
  </r>
  <r>
    <x v="0"/>
    <x v="0"/>
    <x v="83"/>
    <n v="14966000000"/>
    <x v="2"/>
  </r>
  <r>
    <x v="0"/>
    <x v="0"/>
    <x v="84"/>
    <n v="265595000000"/>
    <x v="0"/>
  </r>
  <r>
    <x v="0"/>
    <x v="0"/>
    <x v="84"/>
    <n v="260174000000"/>
    <x v="1"/>
  </r>
  <r>
    <x v="0"/>
    <x v="0"/>
    <x v="84"/>
    <n v="274515000000"/>
    <x v="2"/>
  </r>
  <r>
    <x v="0"/>
    <x v="0"/>
    <x v="85"/>
    <n v="16705000000"/>
    <x v="0"/>
  </r>
  <r>
    <x v="0"/>
    <x v="0"/>
    <x v="85"/>
    <n v="18245000000"/>
    <x v="1"/>
  </r>
  <r>
    <x v="0"/>
    <x v="0"/>
    <x v="85"/>
    <n v="19916000000"/>
    <x v="2"/>
  </r>
  <r>
    <x v="0"/>
    <x v="0"/>
    <x v="86"/>
    <n v="11964000000"/>
    <x v="0"/>
  </r>
  <r>
    <x v="0"/>
    <x v="0"/>
    <x v="86"/>
    <n v="5980000000"/>
    <x v="1"/>
  </r>
  <r>
    <x v="0"/>
    <x v="0"/>
    <x v="86"/>
    <n v="4996000000"/>
    <x v="2"/>
  </r>
  <r>
    <x v="0"/>
    <x v="0"/>
    <x v="87"/>
    <n v="40388000000"/>
    <x v="0"/>
  </r>
  <r>
    <x v="0"/>
    <x v="0"/>
    <x v="87"/>
    <n v="51713000000"/>
    <x v="1"/>
  </r>
  <r>
    <x v="0"/>
    <x v="0"/>
    <x v="87"/>
    <n v="52927000000"/>
    <x v="2"/>
  </r>
  <r>
    <x v="0"/>
    <x v="0"/>
    <x v="88"/>
    <n v="5340000000"/>
    <x v="0"/>
  </r>
  <r>
    <x v="0"/>
    <x v="0"/>
    <x v="88"/>
    <n v="6068000000"/>
    <x v="1"/>
  </r>
  <r>
    <x v="0"/>
    <x v="0"/>
    <x v="88"/>
    <n v="6829000000"/>
    <x v="2"/>
  </r>
  <r>
    <x v="0"/>
    <x v="0"/>
    <x v="89"/>
    <n v="107147000000"/>
    <x v="0"/>
  </r>
  <r>
    <x v="0"/>
    <x v="0"/>
    <x v="89"/>
    <n v="65339000000"/>
    <x v="2"/>
  </r>
  <r>
    <x v="0"/>
    <x v="0"/>
    <x v="90"/>
    <n v="0"/>
    <x v="1"/>
  </r>
  <r>
    <x v="0"/>
    <x v="0"/>
    <x v="91"/>
    <n v="5624000000"/>
    <x v="0"/>
  </r>
  <r>
    <x v="0"/>
    <x v="0"/>
    <x v="91"/>
    <n v="24311000000"/>
    <x v="1"/>
  </r>
  <r>
    <x v="0"/>
    <x v="0"/>
    <x v="91"/>
    <n v="-10435000000"/>
    <x v="2"/>
  </r>
  <r>
    <x v="1"/>
    <x v="1"/>
    <x v="0"/>
    <n v="11931000000"/>
    <x v="0"/>
  </r>
  <r>
    <x v="1"/>
    <x v="1"/>
    <x v="0"/>
    <n v="11832000000"/>
    <x v="1"/>
  </r>
  <r>
    <x v="1"/>
    <x v="1"/>
    <x v="0"/>
    <n v="20159000000"/>
    <x v="2"/>
  </r>
  <r>
    <x v="1"/>
    <x v="1"/>
    <x v="1"/>
    <n v="5384000000"/>
    <x v="0"/>
  </r>
  <r>
    <x v="1"/>
    <x v="1"/>
    <x v="1"/>
    <n v="5428000000"/>
    <x v="1"/>
  </r>
  <r>
    <x v="1"/>
    <x v="1"/>
    <x v="1"/>
    <n v="8822000000"/>
    <x v="2"/>
  </r>
  <r>
    <x v="1"/>
    <x v="1"/>
    <x v="2"/>
    <n v="0"/>
    <x v="0"/>
  </r>
  <r>
    <x v="1"/>
    <x v="1"/>
    <x v="2"/>
    <n v="0"/>
    <x v="1"/>
  </r>
  <r>
    <x v="1"/>
    <x v="1"/>
    <x v="2"/>
    <n v="0"/>
    <x v="2"/>
  </r>
  <r>
    <x v="1"/>
    <x v="1"/>
    <x v="3"/>
    <n v="794000000"/>
    <x v="0"/>
  </r>
  <r>
    <x v="1"/>
    <x v="1"/>
    <x v="3"/>
    <n v="5703000000"/>
    <x v="1"/>
  </r>
  <r>
    <x v="1"/>
    <x v="1"/>
    <x v="3"/>
    <n v="11484000000"/>
    <x v="2"/>
  </r>
  <r>
    <x v="1"/>
    <x v="1"/>
    <x v="4"/>
    <n v="59352000000"/>
    <x v="0"/>
  </r>
  <r>
    <x v="1"/>
    <x v="1"/>
    <x v="4"/>
    <n v="89115000000"/>
    <x v="1"/>
  </r>
  <r>
    <x v="1"/>
    <x v="1"/>
    <x v="4"/>
    <n v="150565000000"/>
    <x v="2"/>
  </r>
  <r>
    <x v="1"/>
    <x v="1"/>
    <x v="5"/>
    <n v="-638000000"/>
    <x v="0"/>
  </r>
  <r>
    <x v="1"/>
    <x v="1"/>
    <x v="5"/>
    <n v="-552000000"/>
    <x v="1"/>
  </r>
  <r>
    <x v="1"/>
    <x v="1"/>
    <x v="5"/>
    <n v="-798000000"/>
    <x v="2"/>
  </r>
  <r>
    <x v="1"/>
    <x v="1"/>
    <x v="6"/>
    <n v="-14396000000"/>
    <x v="0"/>
  </r>
  <r>
    <x v="1"/>
    <x v="1"/>
    <x v="6"/>
    <n v="18708000000"/>
    <x v="1"/>
  </r>
  <r>
    <x v="1"/>
    <x v="1"/>
    <x v="6"/>
    <n v="-11501000000"/>
    <x v="2"/>
  </r>
  <r>
    <x v="1"/>
    <x v="1"/>
    <x v="7"/>
    <n v="-1006000000"/>
    <x v="0"/>
  </r>
  <r>
    <x v="1"/>
    <x v="1"/>
    <x v="7"/>
    <n v="596000000"/>
    <x v="1"/>
  </r>
  <r>
    <x v="1"/>
    <x v="1"/>
    <x v="7"/>
    <n v="-37557000000"/>
    <x v="2"/>
  </r>
  <r>
    <x v="1"/>
    <x v="1"/>
    <x v="8"/>
    <n v="13427000000"/>
    <x v="0"/>
  </r>
  <r>
    <x v="1"/>
    <x v="1"/>
    <x v="8"/>
    <n v="13324000000"/>
    <x v="1"/>
  </r>
  <r>
    <x v="1"/>
    <x v="1"/>
    <x v="8"/>
    <n v="17588000000"/>
    <x v="2"/>
  </r>
  <r>
    <x v="1"/>
    <x v="1"/>
    <x v="9"/>
    <n v="7289000000"/>
    <x v="0"/>
  </r>
  <r>
    <x v="1"/>
    <x v="1"/>
    <x v="9"/>
    <n v="39924000000"/>
    <x v="1"/>
  </r>
  <r>
    <x v="1"/>
    <x v="1"/>
    <x v="9"/>
    <n v="8449000000"/>
    <x v="2"/>
  </r>
  <r>
    <x v="1"/>
    <x v="1"/>
    <x v="10"/>
    <n v="591000000"/>
    <x v="0"/>
  </r>
  <r>
    <x v="1"/>
    <x v="1"/>
    <x v="10"/>
    <n v="74000000"/>
    <x v="1"/>
  </r>
  <r>
    <x v="1"/>
    <x v="1"/>
    <x v="10"/>
    <n v="929000000"/>
    <x v="2"/>
  </r>
  <r>
    <x v="1"/>
    <x v="1"/>
    <x v="11"/>
    <n v="226000000"/>
    <x v="0"/>
  </r>
  <r>
    <x v="1"/>
    <x v="1"/>
    <x v="11"/>
    <n v="231000000"/>
    <x v="1"/>
  </r>
  <r>
    <x v="1"/>
    <x v="1"/>
    <x v="11"/>
    <n v="40000000"/>
    <x v="2"/>
  </r>
  <r>
    <x v="1"/>
    <x v="1"/>
    <x v="12"/>
    <n v="734000000"/>
    <x v="0"/>
  </r>
  <r>
    <x v="1"/>
    <x v="1"/>
    <x v="12"/>
    <n v="97000000"/>
    <x v="1"/>
  </r>
  <r>
    <x v="1"/>
    <x v="1"/>
    <x v="12"/>
    <n v="1514000000"/>
    <x v="2"/>
  </r>
  <r>
    <x v="1"/>
    <x v="1"/>
    <x v="13"/>
    <n v="-391000000"/>
    <x v="0"/>
  </r>
  <r>
    <x v="1"/>
    <x v="1"/>
    <x v="13"/>
    <n v="1451000000"/>
    <x v="1"/>
  </r>
  <r>
    <x v="1"/>
    <x v="1"/>
    <x v="13"/>
    <n v="-106000000"/>
    <x v="2"/>
  </r>
  <r>
    <x v="1"/>
    <x v="1"/>
    <x v="14"/>
    <n v="24108000000"/>
    <x v="0"/>
  </r>
  <r>
    <x v="1"/>
    <x v="1"/>
    <x v="14"/>
    <n v="24504000000"/>
    <x v="1"/>
  </r>
  <r>
    <x v="1"/>
    <x v="1"/>
    <x v="14"/>
    <n v="2264000000"/>
    <x v="2"/>
  </r>
  <r>
    <x v="1"/>
    <x v="1"/>
    <x v="15"/>
    <n v="0"/>
    <x v="0"/>
  </r>
  <r>
    <x v="1"/>
    <x v="1"/>
    <x v="15"/>
    <n v="0"/>
    <x v="1"/>
  </r>
  <r>
    <x v="1"/>
    <x v="1"/>
    <x v="15"/>
    <n v="6000000"/>
    <x v="2"/>
  </r>
  <r>
    <x v="1"/>
    <x v="1"/>
    <x v="16"/>
    <n v="5934000000"/>
    <x v="0"/>
  </r>
  <r>
    <x v="1"/>
    <x v="1"/>
    <x v="16"/>
    <n v="6766000000"/>
    <x v="1"/>
  </r>
  <r>
    <x v="1"/>
    <x v="1"/>
    <x v="16"/>
    <n v="5095000000"/>
    <x v="2"/>
  </r>
  <r>
    <x v="1"/>
    <x v="1"/>
    <x v="17"/>
    <n v="5934000000"/>
    <x v="0"/>
  </r>
  <r>
    <x v="1"/>
    <x v="1"/>
    <x v="17"/>
    <n v="6766000000"/>
    <x v="1"/>
  </r>
  <r>
    <x v="1"/>
    <x v="1"/>
    <x v="17"/>
    <n v="5101000000"/>
    <x v="2"/>
  </r>
  <r>
    <x v="1"/>
    <x v="1"/>
    <x v="18"/>
    <n v="7718000000"/>
    <x v="0"/>
  </r>
  <r>
    <x v="1"/>
    <x v="1"/>
    <x v="18"/>
    <n v="7439000000"/>
    <x v="1"/>
  </r>
  <r>
    <x v="1"/>
    <x v="1"/>
    <x v="18"/>
    <n v="15387000000"/>
    <x v="2"/>
  </r>
  <r>
    <x v="1"/>
    <x v="1"/>
    <x v="19"/>
    <n v="26370000000"/>
    <x v="0"/>
  </r>
  <r>
    <x v="1"/>
    <x v="1"/>
    <x v="19"/>
    <n v="20283000000"/>
    <x v="1"/>
  </r>
  <r>
    <x v="1"/>
    <x v="1"/>
    <x v="19"/>
    <n v="34441000000"/>
    <x v="2"/>
  </r>
  <r>
    <x v="1"/>
    <x v="1"/>
    <x v="20"/>
    <n v="16945000000"/>
    <x v="0"/>
  </r>
  <r>
    <x v="1"/>
    <x v="1"/>
    <x v="20"/>
    <n v="49519000000"/>
    <x v="1"/>
  </r>
  <r>
    <x v="1"/>
    <x v="1"/>
    <x v="20"/>
    <n v="24173000000"/>
    <x v="2"/>
  </r>
  <r>
    <x v="1"/>
    <x v="1"/>
    <x v="21"/>
    <n v="17239000000"/>
    <x v="0"/>
  </r>
  <r>
    <x v="1"/>
    <x v="1"/>
    <x v="21"/>
    <n v="15585000000"/>
    <x v="1"/>
  </r>
  <r>
    <x v="1"/>
    <x v="1"/>
    <x v="21"/>
    <n v="28661000000"/>
    <x v="2"/>
  </r>
  <r>
    <x v="1"/>
    <x v="1"/>
    <x v="22"/>
    <n v="0"/>
    <x v="0"/>
  </r>
  <r>
    <x v="1"/>
    <x v="1"/>
    <x v="22"/>
    <n v="0"/>
    <x v="2"/>
  </r>
  <r>
    <x v="1"/>
    <x v="1"/>
    <x v="23"/>
    <n v="0"/>
    <x v="0"/>
  </r>
  <r>
    <x v="1"/>
    <x v="1"/>
    <x v="23"/>
    <n v="0"/>
    <x v="1"/>
  </r>
  <r>
    <x v="1"/>
    <x v="1"/>
    <x v="23"/>
    <n v="0"/>
    <x v="1"/>
  </r>
  <r>
    <x v="1"/>
    <x v="1"/>
    <x v="23"/>
    <n v="0"/>
    <x v="2"/>
  </r>
  <r>
    <x v="1"/>
    <x v="1"/>
    <x v="24"/>
    <n v="5197000000"/>
    <x v="0"/>
  </r>
  <r>
    <x v="1"/>
    <x v="1"/>
    <x v="24"/>
    <n v="8426000000"/>
    <x v="1"/>
  </r>
  <r>
    <x v="1"/>
    <x v="1"/>
    <x v="24"/>
    <n v="3398000000"/>
    <x v="2"/>
  </r>
  <r>
    <x v="1"/>
    <x v="1"/>
    <x v="25"/>
    <n v="0"/>
    <x v="0"/>
  </r>
  <r>
    <x v="1"/>
    <x v="1"/>
    <x v="25"/>
    <n v="0"/>
    <x v="1"/>
  </r>
  <r>
    <x v="1"/>
    <x v="1"/>
    <x v="25"/>
    <n v="0"/>
    <x v="2"/>
  </r>
  <r>
    <x v="1"/>
    <x v="1"/>
    <x v="26"/>
    <n v="43465"/>
    <x v="0"/>
  </r>
  <r>
    <x v="1"/>
    <x v="1"/>
    <x v="26"/>
    <n v="43830"/>
    <x v="1"/>
  </r>
  <r>
    <x v="1"/>
    <x v="1"/>
    <x v="26"/>
    <n v="44196"/>
    <x v="2"/>
  </r>
  <r>
    <x v="1"/>
    <x v="1"/>
    <x v="27"/>
    <n v="0"/>
    <x v="0"/>
  </r>
  <r>
    <x v="1"/>
    <x v="1"/>
    <x v="27"/>
    <n v="0"/>
    <x v="1"/>
  </r>
  <r>
    <x v="1"/>
    <x v="1"/>
    <x v="27"/>
    <n v="21000000"/>
    <x v="2"/>
  </r>
  <r>
    <x v="1"/>
    <x v="1"/>
    <x v="28"/>
    <n v="-8446000000"/>
    <x v="0"/>
  </r>
  <r>
    <x v="1"/>
    <x v="1"/>
    <x v="28"/>
    <n v="-8172000000"/>
    <x v="1"/>
  </r>
  <r>
    <x v="1"/>
    <x v="1"/>
    <x v="28"/>
    <n v="13076000000"/>
    <x v="2"/>
  </r>
  <r>
    <x v="1"/>
    <x v="1"/>
    <x v="29"/>
    <n v="0"/>
    <x v="0"/>
  </r>
  <r>
    <x v="1"/>
    <x v="1"/>
    <x v="29"/>
    <n v="0"/>
    <x v="1"/>
  </r>
  <r>
    <x v="1"/>
    <x v="1"/>
    <x v="29"/>
    <n v="0"/>
    <x v="2"/>
  </r>
  <r>
    <x v="1"/>
    <x v="1"/>
    <x v="30"/>
    <n v="15663000000"/>
    <x v="0"/>
  </r>
  <r>
    <x v="1"/>
    <x v="1"/>
    <x v="30"/>
    <n v="15604000000"/>
    <x v="1"/>
  </r>
  <r>
    <x v="1"/>
    <x v="1"/>
    <x v="30"/>
    <n v="33124000000"/>
    <x v="2"/>
  </r>
  <r>
    <x v="1"/>
    <x v="1"/>
    <x v="31"/>
    <n v="25035000000"/>
    <x v="0"/>
  </r>
  <r>
    <x v="1"/>
    <x v="1"/>
    <x v="31"/>
    <n v="25827000000"/>
    <x v="1"/>
  </r>
  <r>
    <x v="1"/>
    <x v="1"/>
    <x v="31"/>
    <n v="30417000000"/>
    <x v="2"/>
  </r>
  <r>
    <x v="1"/>
    <x v="1"/>
    <x v="32"/>
    <n v="5687000000"/>
    <x v="0"/>
  </r>
  <r>
    <x v="1"/>
    <x v="1"/>
    <x v="32"/>
    <n v="7882000000"/>
    <x v="1"/>
  </r>
  <r>
    <x v="1"/>
    <x v="1"/>
    <x v="32"/>
    <n v="4622000000"/>
    <x v="2"/>
  </r>
  <r>
    <x v="1"/>
    <x v="1"/>
    <x v="33"/>
    <n v="0"/>
    <x v="0"/>
  </r>
  <r>
    <x v="1"/>
    <x v="1"/>
    <x v="33"/>
    <n v="0"/>
    <x v="1"/>
  </r>
  <r>
    <x v="1"/>
    <x v="1"/>
    <x v="33"/>
    <n v="0"/>
    <x v="2"/>
  </r>
  <r>
    <x v="1"/>
    <x v="1"/>
    <x v="34"/>
    <n v="-490000000"/>
    <x v="0"/>
  </r>
  <r>
    <x v="1"/>
    <x v="1"/>
    <x v="34"/>
    <n v="544000000"/>
    <x v="1"/>
  </r>
  <r>
    <x v="1"/>
    <x v="1"/>
    <x v="34"/>
    <n v="-1224000000"/>
    <x v="2"/>
  </r>
  <r>
    <x v="1"/>
    <x v="1"/>
    <x v="35"/>
    <n v="21233000000"/>
    <x v="0"/>
  </r>
  <r>
    <x v="1"/>
    <x v="1"/>
    <x v="35"/>
    <n v="18649000000"/>
    <x v="1"/>
  </r>
  <r>
    <x v="1"/>
    <x v="1"/>
    <x v="35"/>
    <n v="82876000000"/>
    <x v="2"/>
  </r>
  <r>
    <x v="1"/>
    <x v="1"/>
    <x v="36"/>
    <n v="-1144000000"/>
    <x v="0"/>
  </r>
  <r>
    <x v="1"/>
    <x v="1"/>
    <x v="36"/>
    <n v="-1509000000"/>
    <x v="1"/>
  </r>
  <r>
    <x v="1"/>
    <x v="1"/>
    <x v="36"/>
    <n v="-2280000000"/>
    <x v="2"/>
  </r>
  <r>
    <x v="1"/>
    <x v="1"/>
    <x v="37"/>
    <n v="1215000000"/>
    <x v="0"/>
  </r>
  <r>
    <x v="1"/>
    <x v="1"/>
    <x v="37"/>
    <n v="1794000000"/>
    <x v="1"/>
  </r>
  <r>
    <x v="1"/>
    <x v="1"/>
    <x v="37"/>
    <n v="2619000000"/>
    <x v="2"/>
  </r>
  <r>
    <x v="1"/>
    <x v="1"/>
    <x v="38"/>
    <n v="1605000000"/>
    <x v="0"/>
  </r>
  <r>
    <x v="1"/>
    <x v="1"/>
    <x v="38"/>
    <n v="1813000000"/>
    <x v="1"/>
  </r>
  <r>
    <x v="1"/>
    <x v="1"/>
    <x v="38"/>
    <n v="3310000000"/>
    <x v="2"/>
  </r>
  <r>
    <x v="1"/>
    <x v="1"/>
    <x v="39"/>
    <n v="59352000000"/>
    <x v="0"/>
  </r>
  <r>
    <x v="1"/>
    <x v="1"/>
    <x v="39"/>
    <n v="89115000000"/>
    <x v="1"/>
  </r>
  <r>
    <x v="1"/>
    <x v="1"/>
    <x v="39"/>
    <n v="150565000000"/>
    <x v="2"/>
  </r>
  <r>
    <x v="1"/>
    <x v="1"/>
    <x v="40"/>
    <n v="67798000000"/>
    <x v="0"/>
  </r>
  <r>
    <x v="1"/>
    <x v="1"/>
    <x v="40"/>
    <n v="97287000000"/>
    <x v="1"/>
  </r>
  <r>
    <x v="1"/>
    <x v="1"/>
    <x v="40"/>
    <n v="137468000000"/>
    <x v="2"/>
  </r>
  <r>
    <x v="1"/>
    <x v="1"/>
    <x v="41"/>
    <n v="1609000000"/>
    <x v="0"/>
  </r>
  <r>
    <x v="1"/>
    <x v="1"/>
    <x v="41"/>
    <n v="3753000000"/>
    <x v="1"/>
  </r>
  <r>
    <x v="1"/>
    <x v="1"/>
    <x v="41"/>
    <n v="8468000000"/>
    <x v="2"/>
  </r>
  <r>
    <x v="1"/>
    <x v="1"/>
    <x v="42"/>
    <n v="1420000000"/>
    <x v="0"/>
  </r>
  <r>
    <x v="1"/>
    <x v="1"/>
    <x v="42"/>
    <n v="93000000"/>
    <x v="1"/>
  </r>
  <r>
    <x v="1"/>
    <x v="1"/>
    <x v="42"/>
    <n v="293000000"/>
    <x v="2"/>
  </r>
  <r>
    <x v="1"/>
    <x v="1"/>
    <x v="43"/>
    <n v="3229000000"/>
    <x v="0"/>
  </r>
  <r>
    <x v="1"/>
    <x v="1"/>
    <x v="43"/>
    <n v="26247000000"/>
    <x v="1"/>
  </r>
  <r>
    <x v="1"/>
    <x v="1"/>
    <x v="43"/>
    <n v="-2683000000"/>
    <x v="2"/>
  </r>
  <r>
    <x v="1"/>
    <x v="1"/>
    <x v="44"/>
    <n v="12421000000"/>
    <x v="0"/>
  </r>
  <r>
    <x v="1"/>
    <x v="1"/>
    <x v="44"/>
    <n v="0"/>
    <x v="1"/>
  </r>
  <r>
    <x v="1"/>
    <x v="1"/>
    <x v="44"/>
    <n v="0"/>
    <x v="2"/>
  </r>
  <r>
    <x v="1"/>
    <x v="1"/>
    <x v="45"/>
    <n v="0"/>
    <x v="0"/>
  </r>
  <r>
    <x v="1"/>
    <x v="1"/>
    <x v="45"/>
    <n v="0"/>
    <x v="1"/>
  </r>
  <r>
    <x v="1"/>
    <x v="1"/>
    <x v="45"/>
    <n v="0"/>
    <x v="2"/>
  </r>
  <r>
    <x v="1"/>
    <x v="1"/>
    <x v="46"/>
    <n v="-14396000000"/>
    <x v="0"/>
  </r>
  <r>
    <x v="1"/>
    <x v="1"/>
    <x v="46"/>
    <n v="18708000000"/>
    <x v="1"/>
  </r>
  <r>
    <x v="1"/>
    <x v="1"/>
    <x v="46"/>
    <n v="-11501000000"/>
    <x v="2"/>
  </r>
  <r>
    <x v="1"/>
    <x v="1"/>
    <x v="47"/>
    <n v="0"/>
    <x v="0"/>
  </r>
  <r>
    <x v="1"/>
    <x v="1"/>
    <x v="47"/>
    <n v="0"/>
    <x v="1"/>
  </r>
  <r>
    <x v="1"/>
    <x v="1"/>
    <x v="47"/>
    <n v="0"/>
    <x v="2"/>
  </r>
  <r>
    <x v="1"/>
    <x v="1"/>
    <x v="48"/>
    <n v="-1006000000"/>
    <x v="0"/>
  </r>
  <r>
    <x v="1"/>
    <x v="1"/>
    <x v="48"/>
    <n v="596000000"/>
    <x v="1"/>
  </r>
  <r>
    <x v="1"/>
    <x v="1"/>
    <x v="48"/>
    <n v="-37557000000"/>
    <x v="2"/>
  </r>
  <r>
    <x v="1"/>
    <x v="1"/>
    <x v="49"/>
    <n v="0"/>
    <x v="0"/>
  </r>
  <r>
    <x v="1"/>
    <x v="1"/>
    <x v="49"/>
    <n v="0"/>
    <x v="1"/>
  </r>
  <r>
    <x v="1"/>
    <x v="1"/>
    <x v="49"/>
    <n v="0"/>
    <x v="2"/>
  </r>
  <r>
    <x v="1"/>
    <x v="1"/>
    <x v="50"/>
    <n v="13427000000"/>
    <x v="0"/>
  </r>
  <r>
    <x v="1"/>
    <x v="1"/>
    <x v="50"/>
    <n v="-3241000000"/>
    <x v="1"/>
  </r>
  <r>
    <x v="1"/>
    <x v="1"/>
    <x v="50"/>
    <n v="-4293000000"/>
    <x v="2"/>
  </r>
  <r>
    <x v="1"/>
    <x v="1"/>
    <x v="51"/>
    <n v="0"/>
    <x v="0"/>
  </r>
  <r>
    <x v="1"/>
    <x v="1"/>
    <x v="51"/>
    <n v="0"/>
    <x v="1"/>
  </r>
  <r>
    <x v="1"/>
    <x v="1"/>
    <x v="51"/>
    <n v="0"/>
    <x v="2"/>
  </r>
  <r>
    <x v="1"/>
    <x v="1"/>
    <x v="52"/>
    <n v="0"/>
    <x v="0"/>
  </r>
  <r>
    <x v="1"/>
    <x v="1"/>
    <x v="52"/>
    <n v="0"/>
    <x v="1"/>
  </r>
  <r>
    <x v="1"/>
    <x v="1"/>
    <x v="52"/>
    <n v="6000000"/>
    <x v="2"/>
  </r>
  <r>
    <x v="1"/>
    <x v="1"/>
    <x v="53"/>
    <n v="5687000000"/>
    <x v="0"/>
  </r>
  <r>
    <x v="1"/>
    <x v="1"/>
    <x v="53"/>
    <n v="7882000000"/>
    <x v="1"/>
  </r>
  <r>
    <x v="1"/>
    <x v="1"/>
    <x v="53"/>
    <n v="4616000000"/>
    <x v="2"/>
  </r>
  <r>
    <x v="1"/>
    <x v="1"/>
    <x v="54"/>
    <n v="5687000000"/>
    <x v="0"/>
  </r>
  <r>
    <x v="1"/>
    <x v="1"/>
    <x v="54"/>
    <n v="7882000000"/>
    <x v="1"/>
  </r>
  <r>
    <x v="1"/>
    <x v="1"/>
    <x v="54"/>
    <n v="4622000000"/>
    <x v="2"/>
  </r>
  <r>
    <x v="1"/>
    <x v="1"/>
    <x v="55"/>
    <n v="2883000000"/>
    <x v="0"/>
  </r>
  <r>
    <x v="1"/>
    <x v="1"/>
    <x v="55"/>
    <n v="2962000000"/>
    <x v="1"/>
  </r>
  <r>
    <x v="1"/>
    <x v="1"/>
    <x v="55"/>
    <n v="5248000000"/>
    <x v="2"/>
  </r>
  <r>
    <x v="1"/>
    <x v="1"/>
    <x v="56"/>
    <n v="42407000000"/>
    <x v="0"/>
  </r>
  <r>
    <x v="1"/>
    <x v="1"/>
    <x v="56"/>
    <n v="39596000000"/>
    <x v="1"/>
  </r>
  <r>
    <x v="1"/>
    <x v="1"/>
    <x v="56"/>
    <n v="126392000000"/>
    <x v="2"/>
  </r>
  <r>
    <x v="1"/>
    <x v="1"/>
    <x v="57"/>
    <n v="49492000000"/>
    <x v="0"/>
  </r>
  <r>
    <x v="1"/>
    <x v="1"/>
    <x v="57"/>
    <n v="81702000000"/>
    <x v="1"/>
  </r>
  <r>
    <x v="1"/>
    <x v="1"/>
    <x v="57"/>
    <n v="108807000000"/>
    <x v="2"/>
  </r>
  <r>
    <x v="1"/>
    <x v="1"/>
    <x v="58"/>
    <n v="7399000000"/>
    <x v="0"/>
  </r>
  <r>
    <x v="1"/>
    <x v="1"/>
    <x v="58"/>
    <n v="6942000000"/>
    <x v="1"/>
  </r>
  <r>
    <x v="1"/>
    <x v="1"/>
    <x v="58"/>
    <n v="11299000000"/>
    <x v="2"/>
  </r>
  <r>
    <x v="1"/>
    <x v="1"/>
    <x v="59"/>
    <n v="0"/>
    <x v="0"/>
  </r>
  <r>
    <x v="1"/>
    <x v="1"/>
    <x v="59"/>
    <n v="0"/>
    <x v="2"/>
  </r>
  <r>
    <x v="1"/>
    <x v="1"/>
    <x v="60"/>
    <n v="0"/>
    <x v="1"/>
  </r>
  <r>
    <x v="1"/>
    <x v="1"/>
    <x v="61"/>
    <n v="26370000000"/>
    <x v="0"/>
  </r>
  <r>
    <x v="1"/>
    <x v="1"/>
    <x v="61"/>
    <n v="20283000000"/>
    <x v="1"/>
  </r>
  <r>
    <x v="1"/>
    <x v="1"/>
    <x v="61"/>
    <n v="34441000000"/>
    <x v="2"/>
  </r>
  <r>
    <x v="1"/>
    <x v="1"/>
    <x v="62"/>
    <n v="6383000000"/>
    <x v="0"/>
  </r>
  <r>
    <x v="1"/>
    <x v="1"/>
    <x v="62"/>
    <n v="12983000000"/>
    <x v="1"/>
  </r>
  <r>
    <x v="1"/>
    <x v="1"/>
    <x v="62"/>
    <n v="11363000000"/>
    <x v="2"/>
  </r>
  <r>
    <x v="1"/>
    <x v="1"/>
    <x v="63"/>
    <n v="-35253000000"/>
    <x v="0"/>
  </r>
  <r>
    <x v="1"/>
    <x v="1"/>
    <x v="63"/>
    <n v="-14549000000"/>
    <x v="1"/>
  </r>
  <r>
    <x v="1"/>
    <x v="1"/>
    <x v="63"/>
    <n v="-17716000000"/>
    <x v="2"/>
  </r>
  <r>
    <x v="1"/>
    <x v="1"/>
    <x v="64"/>
    <n v="-736000000"/>
    <x v="0"/>
  </r>
  <r>
    <x v="1"/>
    <x v="1"/>
    <x v="64"/>
    <n v="2129000000"/>
    <x v="1"/>
  </r>
  <r>
    <x v="1"/>
    <x v="1"/>
    <x v="64"/>
    <n v="-36645000000"/>
    <x v="2"/>
  </r>
  <r>
    <x v="1"/>
    <x v="1"/>
    <x v="65"/>
    <n v="8475000000"/>
    <x v="0"/>
  </r>
  <r>
    <x v="1"/>
    <x v="1"/>
    <x v="65"/>
    <n v="8681000000"/>
    <x v="1"/>
  </r>
  <r>
    <x v="1"/>
    <x v="1"/>
    <x v="65"/>
    <n v="5262000000"/>
    <x v="2"/>
  </r>
  <r>
    <x v="1"/>
    <x v="1"/>
    <x v="66"/>
    <n v="247000000"/>
    <x v="0"/>
  </r>
  <r>
    <x v="1"/>
    <x v="1"/>
    <x v="66"/>
    <n v="-1116000000"/>
    <x v="1"/>
  </r>
  <r>
    <x v="1"/>
    <x v="1"/>
    <x v="66"/>
    <n v="479000000"/>
    <x v="2"/>
  </r>
  <r>
    <x v="1"/>
    <x v="1"/>
    <x v="67"/>
    <n v="2667000000"/>
    <x v="0"/>
  </r>
  <r>
    <x v="1"/>
    <x v="1"/>
    <x v="67"/>
    <n v="2354000000"/>
    <x v="1"/>
  </r>
  <r>
    <x v="1"/>
    <x v="1"/>
    <x v="67"/>
    <n v="3592000000"/>
    <x v="2"/>
  </r>
  <r>
    <x v="1"/>
    <x v="1"/>
    <x v="68"/>
    <n v="0"/>
    <x v="0"/>
  </r>
  <r>
    <x v="1"/>
    <x v="1"/>
    <x v="68"/>
    <n v="0"/>
    <x v="1"/>
  </r>
  <r>
    <x v="1"/>
    <x v="1"/>
    <x v="68"/>
    <n v="0"/>
    <x v="2"/>
  </r>
  <r>
    <x v="1"/>
    <x v="1"/>
    <x v="69"/>
    <n v="1208000000"/>
    <x v="0"/>
  </r>
  <r>
    <x v="1"/>
    <x v="1"/>
    <x v="69"/>
    <n v="2288000000"/>
    <x v="1"/>
  </r>
  <r>
    <x v="1"/>
    <x v="1"/>
    <x v="69"/>
    <n v="4851000000"/>
    <x v="2"/>
  </r>
  <r>
    <x v="1"/>
    <x v="1"/>
    <x v="70"/>
    <n v="14490000000"/>
    <x v="0"/>
  </r>
  <r>
    <x v="1"/>
    <x v="1"/>
    <x v="70"/>
    <n v="18727000000"/>
    <x v="1"/>
  </r>
  <r>
    <x v="1"/>
    <x v="1"/>
    <x v="70"/>
    <n v="31253000000"/>
    <x v="2"/>
  </r>
  <r>
    <x v="1"/>
    <x v="1"/>
    <x v="71"/>
    <n v="8642000000"/>
    <x v="0"/>
  </r>
  <r>
    <x v="1"/>
    <x v="1"/>
    <x v="71"/>
    <n v="6934000000"/>
    <x v="1"/>
  </r>
  <r>
    <x v="1"/>
    <x v="1"/>
    <x v="71"/>
    <n v="16585000000"/>
    <x v="2"/>
  </r>
  <r>
    <x v="1"/>
    <x v="1"/>
    <x v="72"/>
    <n v="-500000000"/>
    <x v="0"/>
  </r>
  <r>
    <x v="1"/>
    <x v="1"/>
    <x v="72"/>
    <n v="890000000"/>
    <x v="1"/>
  </r>
  <r>
    <x v="1"/>
    <x v="1"/>
    <x v="72"/>
    <n v="0"/>
    <x v="2"/>
  </r>
  <r>
    <x v="1"/>
    <x v="1"/>
    <x v="73"/>
    <n v="5580000000"/>
    <x v="0"/>
  </r>
  <r>
    <x v="1"/>
    <x v="1"/>
    <x v="73"/>
    <n v="6366000000"/>
    <x v="1"/>
  </r>
  <r>
    <x v="1"/>
    <x v="1"/>
    <x v="73"/>
    <n v="7716000000"/>
    <x v="2"/>
  </r>
  <r>
    <x v="1"/>
    <x v="1"/>
    <x v="74"/>
    <n v="2528000000"/>
    <x v="0"/>
  </r>
  <r>
    <x v="1"/>
    <x v="1"/>
    <x v="74"/>
    <n v="1718000000"/>
    <x v="1"/>
  </r>
  <r>
    <x v="1"/>
    <x v="1"/>
    <x v="74"/>
    <n v="1411000000"/>
    <x v="2"/>
  </r>
  <r>
    <x v="1"/>
    <x v="1"/>
    <x v="75"/>
    <n v="0"/>
    <x v="0"/>
  </r>
  <r>
    <x v="1"/>
    <x v="1"/>
    <x v="75"/>
    <n v="0"/>
    <x v="1"/>
  </r>
  <r>
    <x v="1"/>
    <x v="1"/>
    <x v="75"/>
    <n v="0"/>
    <x v="2"/>
  </r>
  <r>
    <x v="1"/>
    <x v="1"/>
    <x v="76"/>
    <n v="0"/>
    <x v="0"/>
  </r>
  <r>
    <x v="1"/>
    <x v="1"/>
    <x v="76"/>
    <n v="0"/>
    <x v="1"/>
  </r>
  <r>
    <x v="1"/>
    <x v="1"/>
    <x v="76"/>
    <n v="0"/>
    <x v="2"/>
  </r>
  <r>
    <x v="1"/>
    <x v="1"/>
    <x v="77"/>
    <n v="0"/>
    <x v="0"/>
  </r>
  <r>
    <x v="1"/>
    <x v="1"/>
    <x v="77"/>
    <n v="0"/>
    <x v="1"/>
  </r>
  <r>
    <x v="1"/>
    <x v="1"/>
    <x v="77"/>
    <n v="0"/>
    <x v="2"/>
  </r>
  <r>
    <x v="1"/>
    <x v="1"/>
    <x v="78"/>
    <n v="2160000000"/>
    <x v="0"/>
  </r>
  <r>
    <x v="1"/>
    <x v="1"/>
    <x v="78"/>
    <n v="2699000000"/>
    <x v="1"/>
  </r>
  <r>
    <x v="1"/>
    <x v="1"/>
    <x v="78"/>
    <n v="1525000000"/>
    <x v="2"/>
  </r>
  <r>
    <x v="1"/>
    <x v="1"/>
    <x v="79"/>
    <n v="73000000"/>
    <x v="0"/>
  </r>
  <r>
    <x v="1"/>
    <x v="1"/>
    <x v="79"/>
    <n v="8000000"/>
    <x v="1"/>
  </r>
  <r>
    <x v="1"/>
    <x v="1"/>
    <x v="79"/>
    <n v="209000000"/>
    <x v="2"/>
  </r>
  <r>
    <x v="1"/>
    <x v="1"/>
    <x v="80"/>
    <n v="0"/>
    <x v="0"/>
  </r>
  <r>
    <x v="1"/>
    <x v="1"/>
    <x v="80"/>
    <n v="0"/>
    <x v="1"/>
  </r>
  <r>
    <x v="1"/>
    <x v="1"/>
    <x v="80"/>
    <n v="0"/>
    <x v="2"/>
  </r>
  <r>
    <x v="1"/>
    <x v="1"/>
    <x v="81"/>
    <n v="12014000000"/>
    <x v="0"/>
  </r>
  <r>
    <x v="1"/>
    <x v="1"/>
    <x v="81"/>
    <n v="629000000"/>
    <x v="1"/>
  </r>
  <r>
    <x v="1"/>
    <x v="1"/>
    <x v="81"/>
    <n v="978000000"/>
    <x v="2"/>
  </r>
  <r>
    <x v="1"/>
    <x v="1"/>
    <x v="82"/>
    <n v="10329000000"/>
    <x v="0"/>
  </r>
  <r>
    <x v="1"/>
    <x v="1"/>
    <x v="82"/>
    <n v="6407000000"/>
    <x v="1"/>
  </r>
  <r>
    <x v="1"/>
    <x v="1"/>
    <x v="82"/>
    <n v="6557000000"/>
    <x v="2"/>
  </r>
  <r>
    <x v="1"/>
    <x v="1"/>
    <x v="83"/>
    <n v="3368000000"/>
    <x v="0"/>
  </r>
  <r>
    <x v="1"/>
    <x v="1"/>
    <x v="83"/>
    <n v="4717000000"/>
    <x v="1"/>
  </r>
  <r>
    <x v="1"/>
    <x v="1"/>
    <x v="83"/>
    <n v="1055000000"/>
    <x v="2"/>
  </r>
  <r>
    <x v="1"/>
    <x v="1"/>
    <x v="84"/>
    <n v="32753000000"/>
    <x v="0"/>
  </r>
  <r>
    <x v="1"/>
    <x v="1"/>
    <x v="84"/>
    <n v="33266000000"/>
    <x v="1"/>
  </r>
  <r>
    <x v="1"/>
    <x v="1"/>
    <x v="84"/>
    <n v="45804000000"/>
    <x v="2"/>
  </r>
  <r>
    <x v="1"/>
    <x v="1"/>
    <x v="85"/>
    <n v="7399000000"/>
    <x v="0"/>
  </r>
  <r>
    <x v="1"/>
    <x v="1"/>
    <x v="85"/>
    <n v="6942000000"/>
    <x v="1"/>
  </r>
  <r>
    <x v="1"/>
    <x v="1"/>
    <x v="85"/>
    <n v="11299000000"/>
    <x v="2"/>
  </r>
  <r>
    <x v="1"/>
    <x v="1"/>
    <x v="86"/>
    <n v="3699000000"/>
    <x v="0"/>
  </r>
  <r>
    <x v="1"/>
    <x v="1"/>
    <x v="86"/>
    <n v="0"/>
    <x v="1"/>
  </r>
  <r>
    <x v="1"/>
    <x v="1"/>
    <x v="86"/>
    <n v="34000000"/>
    <x v="2"/>
  </r>
  <r>
    <x v="1"/>
    <x v="1"/>
    <x v="87"/>
    <n v="772000000"/>
    <x v="0"/>
  </r>
  <r>
    <x v="1"/>
    <x v="1"/>
    <x v="87"/>
    <n v="0"/>
    <x v="1"/>
  </r>
  <r>
    <x v="1"/>
    <x v="1"/>
    <x v="87"/>
    <n v="30000000"/>
    <x v="2"/>
  </r>
  <r>
    <x v="1"/>
    <x v="1"/>
    <x v="88"/>
    <n v="421000000"/>
    <x v="0"/>
  </r>
  <r>
    <x v="1"/>
    <x v="1"/>
    <x v="88"/>
    <n v="430000000"/>
    <x v="1"/>
  </r>
  <r>
    <x v="1"/>
    <x v="1"/>
    <x v="88"/>
    <n v="753000000"/>
    <x v="2"/>
  </r>
  <r>
    <x v="1"/>
    <x v="1"/>
    <x v="89"/>
    <n v="-8446000000"/>
    <x v="0"/>
  </r>
  <r>
    <x v="1"/>
    <x v="1"/>
    <x v="89"/>
    <n v="13076000000"/>
    <x v="2"/>
  </r>
  <r>
    <x v="1"/>
    <x v="1"/>
    <x v="90"/>
    <n v="0"/>
    <x v="1"/>
  </r>
  <r>
    <x v="1"/>
    <x v="1"/>
    <x v="91"/>
    <n v="-2014000000"/>
    <x v="0"/>
  </r>
  <r>
    <x v="1"/>
    <x v="1"/>
    <x v="91"/>
    <n v="32635000000"/>
    <x v="1"/>
  </r>
  <r>
    <x v="1"/>
    <x v="1"/>
    <x v="91"/>
    <n v="-31475000000"/>
    <x v="2"/>
  </r>
  <r>
    <x v="2"/>
    <x v="2"/>
    <x v="0"/>
    <n v="12585000000"/>
    <x v="0"/>
  </r>
  <r>
    <x v="2"/>
    <x v="2"/>
    <x v="0"/>
    <n v="9385000000"/>
    <x v="1"/>
  </r>
  <r>
    <x v="2"/>
    <x v="2"/>
    <x v="0"/>
    <n v="11687000000"/>
    <x v="2"/>
  </r>
  <r>
    <x v="2"/>
    <x v="2"/>
    <x v="1"/>
    <n v="5182000000"/>
    <x v="0"/>
  </r>
  <r>
    <x v="2"/>
    <x v="2"/>
    <x v="1"/>
    <n v="5425000000"/>
    <x v="1"/>
  </r>
  <r>
    <x v="2"/>
    <x v="2"/>
    <x v="1"/>
    <n v="6414000000"/>
    <x v="2"/>
  </r>
  <r>
    <x v="2"/>
    <x v="2"/>
    <x v="2"/>
    <n v="0"/>
    <x v="0"/>
  </r>
  <r>
    <x v="2"/>
    <x v="2"/>
    <x v="2"/>
    <n v="0"/>
    <x v="1"/>
  </r>
  <r>
    <x v="2"/>
    <x v="2"/>
    <x v="2"/>
    <n v="0"/>
    <x v="2"/>
  </r>
  <r>
    <x v="2"/>
    <x v="2"/>
    <x v="3"/>
    <n v="3755000000"/>
    <x v="0"/>
  </r>
  <r>
    <x v="2"/>
    <x v="2"/>
    <x v="3"/>
    <n v="3533000000"/>
    <x v="1"/>
  </r>
  <r>
    <x v="2"/>
    <x v="2"/>
    <x v="3"/>
    <n v="3873000000"/>
    <x v="2"/>
  </r>
  <r>
    <x v="2"/>
    <x v="2"/>
    <x v="4"/>
    <n v="67173000000"/>
    <x v="0"/>
  </r>
  <r>
    <x v="2"/>
    <x v="2"/>
    <x v="4"/>
    <n v="67887000000"/>
    <x v="1"/>
  </r>
  <r>
    <x v="2"/>
    <x v="2"/>
    <x v="4"/>
    <n v="72548000000"/>
    <x v="2"/>
  </r>
  <r>
    <x v="2"/>
    <x v="2"/>
    <x v="5"/>
    <n v="-1394000000"/>
    <x v="0"/>
  </r>
  <r>
    <x v="2"/>
    <x v="2"/>
    <x v="5"/>
    <n v="-1638000000"/>
    <x v="1"/>
  </r>
  <r>
    <x v="2"/>
    <x v="2"/>
    <x v="5"/>
    <n v="-2177000000"/>
    <x v="2"/>
  </r>
  <r>
    <x v="2"/>
    <x v="2"/>
    <x v="6"/>
    <n v="-10391000000"/>
    <x v="0"/>
  </r>
  <r>
    <x v="2"/>
    <x v="2"/>
    <x v="6"/>
    <n v="-4289000000"/>
    <x v="1"/>
  </r>
  <r>
    <x v="2"/>
    <x v="2"/>
    <x v="6"/>
    <n v="-2779000000"/>
    <x v="2"/>
  </r>
  <r>
    <x v="2"/>
    <x v="2"/>
    <x v="7"/>
    <n v="-1356000000"/>
    <x v="0"/>
  </r>
  <r>
    <x v="2"/>
    <x v="2"/>
    <x v="7"/>
    <n v="-1815000000"/>
    <x v="1"/>
  </r>
  <r>
    <x v="2"/>
    <x v="2"/>
    <x v="7"/>
    <n v="-2215000000"/>
    <x v="2"/>
  </r>
  <r>
    <x v="2"/>
    <x v="2"/>
    <x v="8"/>
    <n v="6300000000"/>
    <x v="0"/>
  </r>
  <r>
    <x v="2"/>
    <x v="2"/>
    <x v="8"/>
    <n v="6136000000"/>
    <x v="1"/>
  </r>
  <r>
    <x v="2"/>
    <x v="2"/>
    <x v="8"/>
    <n v="7901000000"/>
    <x v="2"/>
  </r>
  <r>
    <x v="2"/>
    <x v="2"/>
    <x v="9"/>
    <n v="3844000000"/>
    <x v="0"/>
  </r>
  <r>
    <x v="2"/>
    <x v="2"/>
    <x v="9"/>
    <n v="3860000000"/>
    <x v="1"/>
  </r>
  <r>
    <x v="2"/>
    <x v="2"/>
    <x v="9"/>
    <n v="6838000000"/>
    <x v="2"/>
  </r>
  <r>
    <x v="2"/>
    <x v="2"/>
    <x v="10"/>
    <n v="190000000"/>
    <x v="0"/>
  </r>
  <r>
    <x v="2"/>
    <x v="2"/>
    <x v="10"/>
    <n v="275000000"/>
    <x v="1"/>
  </r>
  <r>
    <x v="2"/>
    <x v="2"/>
    <x v="10"/>
    <n v="924000000"/>
    <x v="2"/>
  </r>
  <r>
    <x v="2"/>
    <x v="2"/>
    <x v="11"/>
    <n v="514000000"/>
    <x v="0"/>
  </r>
  <r>
    <x v="2"/>
    <x v="2"/>
    <x v="11"/>
    <n v="593000000"/>
    <x v="1"/>
  </r>
  <r>
    <x v="2"/>
    <x v="2"/>
    <x v="11"/>
    <n v="493000000"/>
    <x v="2"/>
  </r>
  <r>
    <x v="2"/>
    <x v="2"/>
    <x v="12"/>
    <n v="533000000"/>
    <x v="0"/>
  </r>
  <r>
    <x v="2"/>
    <x v="2"/>
    <x v="12"/>
    <n v="-325000000"/>
    <x v="1"/>
  </r>
  <r>
    <x v="2"/>
    <x v="2"/>
    <x v="12"/>
    <n v="1152000000"/>
    <x v="2"/>
  </r>
  <r>
    <x v="2"/>
    <x v="2"/>
    <x v="13"/>
    <n v="148000000"/>
    <x v="0"/>
  </r>
  <r>
    <x v="2"/>
    <x v="2"/>
    <x v="13"/>
    <n v="1331000000"/>
    <x v="1"/>
  </r>
  <r>
    <x v="2"/>
    <x v="2"/>
    <x v="13"/>
    <n v="892000000"/>
    <x v="2"/>
  </r>
  <r>
    <x v="2"/>
    <x v="2"/>
    <x v="14"/>
    <n v="23512000000"/>
    <x v="0"/>
  </r>
  <r>
    <x v="2"/>
    <x v="2"/>
    <x v="14"/>
    <n v="23853000000"/>
    <x v="1"/>
  </r>
  <r>
    <x v="2"/>
    <x v="2"/>
    <x v="14"/>
    <n v="24145000000"/>
    <x v="2"/>
  </r>
  <r>
    <x v="2"/>
    <x v="2"/>
    <x v="15"/>
    <n v="0"/>
    <x v="0"/>
  </r>
  <r>
    <x v="2"/>
    <x v="2"/>
    <x v="15"/>
    <n v="0"/>
    <x v="1"/>
  </r>
  <r>
    <x v="2"/>
    <x v="2"/>
    <x v="15"/>
    <n v="0"/>
    <x v="2"/>
  </r>
  <r>
    <x v="2"/>
    <x v="2"/>
    <x v="16"/>
    <n v="1176000000"/>
    <x v="0"/>
  </r>
  <r>
    <x v="2"/>
    <x v="2"/>
    <x v="16"/>
    <n v="2808000000"/>
    <x v="1"/>
  </r>
  <r>
    <x v="2"/>
    <x v="2"/>
    <x v="16"/>
    <n v="4014000000"/>
    <x v="2"/>
  </r>
  <r>
    <x v="2"/>
    <x v="2"/>
    <x v="17"/>
    <n v="-97000000"/>
    <x v="0"/>
  </r>
  <r>
    <x v="2"/>
    <x v="2"/>
    <x v="17"/>
    <n v="255000000"/>
    <x v="1"/>
  </r>
  <r>
    <x v="2"/>
    <x v="2"/>
    <x v="17"/>
    <n v="166000000"/>
    <x v="2"/>
  </r>
  <r>
    <x v="2"/>
    <x v="2"/>
    <x v="18"/>
    <n v="12706000000"/>
    <x v="0"/>
  </r>
  <r>
    <x v="2"/>
    <x v="2"/>
    <x v="18"/>
    <n v="13231000000"/>
    <x v="1"/>
  </r>
  <r>
    <x v="2"/>
    <x v="2"/>
    <x v="18"/>
    <n v="15003000000"/>
    <x v="2"/>
  </r>
  <r>
    <x v="2"/>
    <x v="2"/>
    <x v="19"/>
    <n v="26928000000"/>
    <x v="0"/>
  </r>
  <r>
    <x v="2"/>
    <x v="2"/>
    <x v="19"/>
    <n v="27372000000"/>
    <x v="1"/>
  </r>
  <r>
    <x v="2"/>
    <x v="2"/>
    <x v="19"/>
    <n v="29251000000"/>
    <x v="2"/>
  </r>
  <r>
    <x v="2"/>
    <x v="2"/>
    <x v="20"/>
    <n v="14632000000"/>
    <x v="0"/>
  </r>
  <r>
    <x v="2"/>
    <x v="2"/>
    <x v="20"/>
    <n v="15667000000"/>
    <x v="1"/>
  </r>
  <r>
    <x v="2"/>
    <x v="2"/>
    <x v="20"/>
    <n v="20441000000"/>
    <x v="2"/>
  </r>
  <r>
    <x v="2"/>
    <x v="2"/>
    <x v="21"/>
    <n v="9012000000"/>
    <x v="0"/>
  </r>
  <r>
    <x v="2"/>
    <x v="2"/>
    <x v="21"/>
    <n v="10863000000"/>
    <x v="1"/>
  </r>
  <r>
    <x v="2"/>
    <x v="2"/>
    <x v="21"/>
    <n v="11907000000"/>
    <x v="2"/>
  </r>
  <r>
    <x v="2"/>
    <x v="2"/>
    <x v="22"/>
    <n v="0"/>
    <x v="0"/>
  </r>
  <r>
    <x v="2"/>
    <x v="2"/>
    <x v="22"/>
    <n v="0"/>
    <x v="2"/>
  </r>
  <r>
    <x v="2"/>
    <x v="2"/>
    <x v="23"/>
    <n v="0"/>
    <x v="0"/>
  </r>
  <r>
    <x v="2"/>
    <x v="2"/>
    <x v="23"/>
    <n v="0"/>
    <x v="1"/>
  </r>
  <r>
    <x v="2"/>
    <x v="2"/>
    <x v="23"/>
    <n v="0"/>
    <x v="1"/>
  </r>
  <r>
    <x v="2"/>
    <x v="2"/>
    <x v="23"/>
    <n v="0"/>
    <x v="2"/>
  </r>
  <r>
    <x v="2"/>
    <x v="2"/>
    <x v="24"/>
    <n v="2873000000"/>
    <x v="0"/>
  </r>
  <r>
    <x v="2"/>
    <x v="2"/>
    <x v="24"/>
    <n v="4077000000"/>
    <x v="1"/>
  </r>
  <r>
    <x v="2"/>
    <x v="2"/>
    <x v="24"/>
    <n v="4968000000"/>
    <x v="2"/>
  </r>
  <r>
    <x v="2"/>
    <x v="2"/>
    <x v="25"/>
    <n v="0"/>
    <x v="0"/>
  </r>
  <r>
    <x v="2"/>
    <x v="2"/>
    <x v="25"/>
    <n v="0"/>
    <x v="1"/>
  </r>
  <r>
    <x v="2"/>
    <x v="2"/>
    <x v="25"/>
    <n v="0"/>
    <x v="2"/>
  </r>
  <r>
    <x v="2"/>
    <x v="2"/>
    <x v="26"/>
    <n v="43465"/>
    <x v="0"/>
  </r>
  <r>
    <x v="2"/>
    <x v="2"/>
    <x v="26"/>
    <n v="43830"/>
    <x v="1"/>
  </r>
  <r>
    <x v="2"/>
    <x v="2"/>
    <x v="26"/>
    <n v="44196"/>
    <x v="2"/>
  </r>
  <r>
    <x v="2"/>
    <x v="2"/>
    <x v="27"/>
    <n v="198000000"/>
    <x v="0"/>
  </r>
  <r>
    <x v="2"/>
    <x v="2"/>
    <x v="27"/>
    <n v="213000000"/>
    <x v="1"/>
  </r>
  <r>
    <x v="2"/>
    <x v="2"/>
    <x v="27"/>
    <n v="219000000"/>
    <x v="2"/>
  </r>
  <r>
    <x v="2"/>
    <x v="2"/>
    <x v="28"/>
    <n v="30524000000"/>
    <x v="0"/>
  </r>
  <r>
    <x v="2"/>
    <x v="2"/>
    <x v="28"/>
    <n v="31088000000"/>
    <x v="1"/>
  </r>
  <r>
    <x v="2"/>
    <x v="2"/>
    <x v="28"/>
    <n v="32784000000"/>
    <x v="2"/>
  </r>
  <r>
    <x v="2"/>
    <x v="2"/>
    <x v="29"/>
    <n v="0"/>
    <x v="0"/>
  </r>
  <r>
    <x v="2"/>
    <x v="2"/>
    <x v="29"/>
    <n v="0"/>
    <x v="1"/>
  </r>
  <r>
    <x v="2"/>
    <x v="2"/>
    <x v="29"/>
    <n v="0"/>
    <x v="2"/>
  </r>
  <r>
    <x v="2"/>
    <x v="2"/>
    <x v="30"/>
    <n v="23254000000"/>
    <x v="0"/>
  </r>
  <r>
    <x v="2"/>
    <x v="2"/>
    <x v="30"/>
    <n v="23195000000"/>
    <x v="1"/>
  </r>
  <r>
    <x v="2"/>
    <x v="2"/>
    <x v="30"/>
    <n v="23744000000"/>
    <x v="2"/>
  </r>
  <r>
    <x v="2"/>
    <x v="2"/>
    <x v="31"/>
    <n v="17872000000"/>
    <x v="0"/>
  </r>
  <r>
    <x v="2"/>
    <x v="2"/>
    <x v="31"/>
    <n v="18673000000"/>
    <x v="1"/>
  </r>
  <r>
    <x v="2"/>
    <x v="2"/>
    <x v="31"/>
    <n v="19605000000"/>
    <x v="2"/>
  </r>
  <r>
    <x v="2"/>
    <x v="2"/>
    <x v="32"/>
    <n v="2334000000"/>
    <x v="0"/>
  </r>
  <r>
    <x v="2"/>
    <x v="2"/>
    <x v="32"/>
    <n v="3687000000"/>
    <x v="1"/>
  </r>
  <r>
    <x v="2"/>
    <x v="2"/>
    <x v="32"/>
    <n v="4471000000"/>
    <x v="2"/>
  </r>
  <r>
    <x v="2"/>
    <x v="2"/>
    <x v="33"/>
    <n v="34000000"/>
    <x v="0"/>
  </r>
  <r>
    <x v="2"/>
    <x v="2"/>
    <x v="33"/>
    <n v="0"/>
    <x v="1"/>
  </r>
  <r>
    <x v="2"/>
    <x v="2"/>
    <x v="33"/>
    <n v="24000000"/>
    <x v="2"/>
  </r>
  <r>
    <x v="2"/>
    <x v="2"/>
    <x v="34"/>
    <n v="539000000"/>
    <x v="0"/>
  </r>
  <r>
    <x v="2"/>
    <x v="2"/>
    <x v="34"/>
    <n v="390000000"/>
    <x v="1"/>
  </r>
  <r>
    <x v="2"/>
    <x v="2"/>
    <x v="34"/>
    <n v="497000000"/>
    <x v="2"/>
  </r>
  <r>
    <x v="2"/>
    <x v="2"/>
    <x v="35"/>
    <n v="18942000000"/>
    <x v="0"/>
  </r>
  <r>
    <x v="2"/>
    <x v="2"/>
    <x v="35"/>
    <n v="17025000000"/>
    <x v="1"/>
  </r>
  <r>
    <x v="2"/>
    <x v="2"/>
    <x v="35"/>
    <n v="14784000000"/>
    <x v="2"/>
  </r>
  <r>
    <x v="2"/>
    <x v="2"/>
    <x v="36"/>
    <n v="826000000"/>
    <x v="0"/>
  </r>
  <r>
    <x v="2"/>
    <x v="2"/>
    <x v="36"/>
    <n v="670000000"/>
    <x v="1"/>
  </r>
  <r>
    <x v="2"/>
    <x v="2"/>
    <x v="36"/>
    <n v="546000000"/>
    <x v="2"/>
  </r>
  <r>
    <x v="2"/>
    <x v="2"/>
    <x v="37"/>
    <n v="845000000"/>
    <x v="0"/>
  </r>
  <r>
    <x v="2"/>
    <x v="2"/>
    <x v="37"/>
    <n v="677000000"/>
    <x v="1"/>
  </r>
  <r>
    <x v="2"/>
    <x v="2"/>
    <x v="37"/>
    <n v="549000000"/>
    <x v="2"/>
  </r>
  <r>
    <x v="2"/>
    <x v="2"/>
    <x v="38"/>
    <n v="3796000000"/>
    <x v="0"/>
  </r>
  <r>
    <x v="2"/>
    <x v="2"/>
    <x v="38"/>
    <n v="4316000000"/>
    <x v="1"/>
  </r>
  <r>
    <x v="2"/>
    <x v="2"/>
    <x v="38"/>
    <n v="5012000000"/>
    <x v="2"/>
  </r>
  <r>
    <x v="2"/>
    <x v="2"/>
    <x v="39"/>
    <n v="67173000000"/>
    <x v="0"/>
  </r>
  <r>
    <x v="2"/>
    <x v="2"/>
    <x v="39"/>
    <n v="67887000000"/>
    <x v="1"/>
  </r>
  <r>
    <x v="2"/>
    <x v="2"/>
    <x v="39"/>
    <n v="72548000000"/>
    <x v="2"/>
  </r>
  <r>
    <x v="2"/>
    <x v="2"/>
    <x v="40"/>
    <n v="36451000000"/>
    <x v="0"/>
  </r>
  <r>
    <x v="2"/>
    <x v="2"/>
    <x v="40"/>
    <n v="36586000000"/>
    <x v="1"/>
  </r>
  <r>
    <x v="2"/>
    <x v="2"/>
    <x v="40"/>
    <n v="39545000000"/>
    <x v="2"/>
  </r>
  <r>
    <x v="2"/>
    <x v="2"/>
    <x v="41"/>
    <n v="7000000"/>
    <x v="0"/>
  </r>
  <r>
    <x v="2"/>
    <x v="2"/>
    <x v="41"/>
    <n v="1277000000"/>
    <x v="1"/>
  </r>
  <r>
    <x v="2"/>
    <x v="2"/>
    <x v="41"/>
    <n v="7000000"/>
    <x v="2"/>
  </r>
  <r>
    <x v="2"/>
    <x v="2"/>
    <x v="42"/>
    <n v="897000000"/>
    <x v="0"/>
  </r>
  <r>
    <x v="2"/>
    <x v="2"/>
    <x v="42"/>
    <n v="883000000"/>
    <x v="1"/>
  </r>
  <r>
    <x v="2"/>
    <x v="2"/>
    <x v="42"/>
    <n v="821000000"/>
    <x v="2"/>
  </r>
  <r>
    <x v="2"/>
    <x v="2"/>
    <x v="43"/>
    <n v="-8450000000"/>
    <x v="0"/>
  </r>
  <r>
    <x v="2"/>
    <x v="2"/>
    <x v="43"/>
    <n v="-1599000000"/>
    <x v="1"/>
  </r>
  <r>
    <x v="2"/>
    <x v="2"/>
    <x v="43"/>
    <n v="-50000000"/>
    <x v="2"/>
  </r>
  <r>
    <x v="2"/>
    <x v="2"/>
    <x v="44"/>
    <n v="0"/>
    <x v="0"/>
  </r>
  <r>
    <x v="2"/>
    <x v="2"/>
    <x v="44"/>
    <n v="0"/>
    <x v="1"/>
  </r>
  <r>
    <x v="2"/>
    <x v="2"/>
    <x v="44"/>
    <n v="0"/>
    <x v="2"/>
  </r>
  <r>
    <x v="2"/>
    <x v="2"/>
    <x v="45"/>
    <n v="0"/>
    <x v="0"/>
  </r>
  <r>
    <x v="2"/>
    <x v="2"/>
    <x v="45"/>
    <n v="0"/>
    <x v="1"/>
  </r>
  <r>
    <x v="2"/>
    <x v="2"/>
    <x v="45"/>
    <n v="0"/>
    <x v="2"/>
  </r>
  <r>
    <x v="2"/>
    <x v="2"/>
    <x v="46"/>
    <n v="-10365000000"/>
    <x v="0"/>
  </r>
  <r>
    <x v="2"/>
    <x v="2"/>
    <x v="46"/>
    <n v="-4289000000"/>
    <x v="1"/>
  </r>
  <r>
    <x v="2"/>
    <x v="2"/>
    <x v="46"/>
    <n v="-2779000000"/>
    <x v="2"/>
  </r>
  <r>
    <x v="2"/>
    <x v="2"/>
    <x v="47"/>
    <n v="0"/>
    <x v="0"/>
  </r>
  <r>
    <x v="2"/>
    <x v="2"/>
    <x v="47"/>
    <n v="0"/>
    <x v="1"/>
  </r>
  <r>
    <x v="2"/>
    <x v="2"/>
    <x v="47"/>
    <n v="0"/>
    <x v="2"/>
  </r>
  <r>
    <x v="2"/>
    <x v="2"/>
    <x v="48"/>
    <n v="-1350000000"/>
    <x v="0"/>
  </r>
  <r>
    <x v="2"/>
    <x v="2"/>
    <x v="48"/>
    <n v="-1693000000"/>
    <x v="1"/>
  </r>
  <r>
    <x v="2"/>
    <x v="2"/>
    <x v="48"/>
    <n v="-2231000000"/>
    <x v="2"/>
  </r>
  <r>
    <x v="2"/>
    <x v="2"/>
    <x v="49"/>
    <n v="0"/>
    <x v="0"/>
  </r>
  <r>
    <x v="2"/>
    <x v="2"/>
    <x v="49"/>
    <n v="0"/>
    <x v="1"/>
  </r>
  <r>
    <x v="2"/>
    <x v="2"/>
    <x v="49"/>
    <n v="0"/>
    <x v="2"/>
  </r>
  <r>
    <x v="2"/>
    <x v="2"/>
    <x v="50"/>
    <n v="-845000000"/>
    <x v="0"/>
  </r>
  <r>
    <x v="2"/>
    <x v="2"/>
    <x v="50"/>
    <n v="-677000000"/>
    <x v="1"/>
  </r>
  <r>
    <x v="2"/>
    <x v="2"/>
    <x v="50"/>
    <n v="-549000000"/>
    <x v="2"/>
  </r>
  <r>
    <x v="2"/>
    <x v="2"/>
    <x v="51"/>
    <n v="0"/>
    <x v="0"/>
  </r>
  <r>
    <x v="2"/>
    <x v="2"/>
    <x v="51"/>
    <n v="0"/>
    <x v="1"/>
  </r>
  <r>
    <x v="2"/>
    <x v="2"/>
    <x v="51"/>
    <n v="0"/>
    <x v="2"/>
  </r>
  <r>
    <x v="2"/>
    <x v="2"/>
    <x v="52"/>
    <n v="0"/>
    <x v="0"/>
  </r>
  <r>
    <x v="2"/>
    <x v="2"/>
    <x v="52"/>
    <n v="0"/>
    <x v="1"/>
  </r>
  <r>
    <x v="2"/>
    <x v="2"/>
    <x v="52"/>
    <n v="0"/>
    <x v="2"/>
  </r>
  <r>
    <x v="2"/>
    <x v="2"/>
    <x v="53"/>
    <n v="2368000000"/>
    <x v="0"/>
  </r>
  <r>
    <x v="2"/>
    <x v="2"/>
    <x v="53"/>
    <n v="3687000000"/>
    <x v="1"/>
  </r>
  <r>
    <x v="2"/>
    <x v="2"/>
    <x v="53"/>
    <n v="4495000000"/>
    <x v="2"/>
  </r>
  <r>
    <x v="2"/>
    <x v="2"/>
    <x v="54"/>
    <n v="2368000000"/>
    <x v="0"/>
  </r>
  <r>
    <x v="2"/>
    <x v="2"/>
    <x v="54"/>
    <n v="3687000000"/>
    <x v="1"/>
  </r>
  <r>
    <x v="2"/>
    <x v="2"/>
    <x v="54"/>
    <n v="4495000000"/>
    <x v="2"/>
  </r>
  <r>
    <x v="2"/>
    <x v="2"/>
    <x v="55"/>
    <n v="7563000000"/>
    <x v="0"/>
  </r>
  <r>
    <x v="2"/>
    <x v="2"/>
    <x v="55"/>
    <n v="8038000000"/>
    <x v="1"/>
  </r>
  <r>
    <x v="2"/>
    <x v="2"/>
    <x v="55"/>
    <n v="9029000000"/>
    <x v="2"/>
  </r>
  <r>
    <x v="2"/>
    <x v="2"/>
    <x v="56"/>
    <n v="52541000000"/>
    <x v="0"/>
  </r>
  <r>
    <x v="2"/>
    <x v="2"/>
    <x v="56"/>
    <n v="52220000000"/>
    <x v="1"/>
  </r>
  <r>
    <x v="2"/>
    <x v="2"/>
    <x v="56"/>
    <n v="52107000000"/>
    <x v="2"/>
  </r>
  <r>
    <x v="2"/>
    <x v="2"/>
    <x v="57"/>
    <n v="19359000000"/>
    <x v="0"/>
  </r>
  <r>
    <x v="2"/>
    <x v="2"/>
    <x v="57"/>
    <n v="16661000000"/>
    <x v="1"/>
  </r>
  <r>
    <x v="2"/>
    <x v="2"/>
    <x v="57"/>
    <n v="18527000000"/>
    <x v="2"/>
  </r>
  <r>
    <x v="2"/>
    <x v="2"/>
    <x v="58"/>
    <n v="9744000000"/>
    <x v="0"/>
  </r>
  <r>
    <x v="2"/>
    <x v="2"/>
    <x v="58"/>
    <n v="9765000000"/>
    <x v="1"/>
  </r>
  <r>
    <x v="2"/>
    <x v="2"/>
    <x v="58"/>
    <n v="9696000000"/>
    <x v="2"/>
  </r>
  <r>
    <x v="2"/>
    <x v="2"/>
    <x v="59"/>
    <n v="0"/>
    <x v="0"/>
  </r>
  <r>
    <x v="2"/>
    <x v="2"/>
    <x v="59"/>
    <n v="0"/>
    <x v="2"/>
  </r>
  <r>
    <x v="2"/>
    <x v="2"/>
    <x v="60"/>
    <n v="0"/>
    <x v="1"/>
  </r>
  <r>
    <x v="2"/>
    <x v="2"/>
    <x v="61"/>
    <n v="26928000000"/>
    <x v="0"/>
  </r>
  <r>
    <x v="2"/>
    <x v="2"/>
    <x v="61"/>
    <n v="27372000000"/>
    <x v="1"/>
  </r>
  <r>
    <x v="2"/>
    <x v="2"/>
    <x v="61"/>
    <n v="29251000000"/>
    <x v="2"/>
  </r>
  <r>
    <x v="2"/>
    <x v="2"/>
    <x v="62"/>
    <n v="3650000000"/>
    <x v="0"/>
  </r>
  <r>
    <x v="2"/>
    <x v="2"/>
    <x v="62"/>
    <n v="4532000000"/>
    <x v="1"/>
  </r>
  <r>
    <x v="2"/>
    <x v="2"/>
    <x v="62"/>
    <n v="5357000000"/>
    <x v="2"/>
  </r>
  <r>
    <x v="2"/>
    <x v="2"/>
    <x v="63"/>
    <n v="-4424000000"/>
    <x v="0"/>
  </r>
  <r>
    <x v="2"/>
    <x v="2"/>
    <x v="63"/>
    <n v="-5976000000"/>
    <x v="1"/>
  </r>
  <r>
    <x v="2"/>
    <x v="2"/>
    <x v="63"/>
    <n v="-5937000000"/>
    <x v="2"/>
  </r>
  <r>
    <x v="2"/>
    <x v="2"/>
    <x v="64"/>
    <n v="-20000000"/>
    <x v="0"/>
  </r>
  <r>
    <x v="2"/>
    <x v="2"/>
    <x v="64"/>
    <n v="-259000000"/>
    <x v="1"/>
  </r>
  <r>
    <x v="2"/>
    <x v="2"/>
    <x v="64"/>
    <n v="-111000000"/>
    <x v="2"/>
  </r>
  <r>
    <x v="2"/>
    <x v="2"/>
    <x v="65"/>
    <n v="463000000"/>
    <x v="0"/>
  </r>
  <r>
    <x v="2"/>
    <x v="2"/>
    <x v="65"/>
    <n v="1383000000"/>
    <x v="1"/>
  </r>
  <r>
    <x v="2"/>
    <x v="2"/>
    <x v="65"/>
    <n v="910000000"/>
    <x v="2"/>
  </r>
  <r>
    <x v="2"/>
    <x v="2"/>
    <x v="66"/>
    <n v="-97000000"/>
    <x v="0"/>
  </r>
  <r>
    <x v="2"/>
    <x v="2"/>
    <x v="66"/>
    <n v="255000000"/>
    <x v="1"/>
  </r>
  <r>
    <x v="2"/>
    <x v="2"/>
    <x v="66"/>
    <n v="166000000"/>
    <x v="2"/>
  </r>
  <r>
    <x v="2"/>
    <x v="2"/>
    <x v="67"/>
    <n v="1810000000"/>
    <x v="0"/>
  </r>
  <r>
    <x v="2"/>
    <x v="2"/>
    <x v="67"/>
    <n v="2066000000"/>
    <x v="1"/>
  </r>
  <r>
    <x v="2"/>
    <x v="2"/>
    <x v="67"/>
    <n v="2177000000"/>
    <x v="2"/>
  </r>
  <r>
    <x v="2"/>
    <x v="2"/>
    <x v="68"/>
    <n v="-3780000000"/>
    <x v="0"/>
  </r>
  <r>
    <x v="2"/>
    <x v="2"/>
    <x v="68"/>
    <n v="0"/>
    <x v="1"/>
  </r>
  <r>
    <x v="2"/>
    <x v="2"/>
    <x v="68"/>
    <n v="0"/>
    <x v="2"/>
  </r>
  <r>
    <x v="2"/>
    <x v="2"/>
    <x v="69"/>
    <n v="67173000000"/>
    <x v="0"/>
  </r>
  <r>
    <x v="2"/>
    <x v="2"/>
    <x v="69"/>
    <n v="3079000000"/>
    <x v="1"/>
  </r>
  <r>
    <x v="2"/>
    <x v="2"/>
    <x v="69"/>
    <n v="3729000000"/>
    <x v="2"/>
  </r>
  <r>
    <x v="2"/>
    <x v="2"/>
    <x v="70"/>
    <n v="0"/>
    <x v="0"/>
  </r>
  <r>
    <x v="2"/>
    <x v="2"/>
    <x v="70"/>
    <n v="0"/>
    <x v="1"/>
  </r>
  <r>
    <x v="2"/>
    <x v="2"/>
    <x v="70"/>
    <n v="0"/>
    <x v="2"/>
  </r>
  <r>
    <x v="2"/>
    <x v="2"/>
    <x v="71"/>
    <n v="14884000000"/>
    <x v="0"/>
  </r>
  <r>
    <x v="2"/>
    <x v="2"/>
    <x v="71"/>
    <n v="15167000000"/>
    <x v="1"/>
  </r>
  <r>
    <x v="2"/>
    <x v="2"/>
    <x v="71"/>
    <n v="17135000000"/>
    <x v="2"/>
  </r>
  <r>
    <x v="2"/>
    <x v="2"/>
    <x v="72"/>
    <n v="0"/>
    <x v="0"/>
  </r>
  <r>
    <x v="2"/>
    <x v="2"/>
    <x v="72"/>
    <n v="0"/>
    <x v="1"/>
  </r>
  <r>
    <x v="2"/>
    <x v="2"/>
    <x v="72"/>
    <n v="0"/>
    <x v="2"/>
  </r>
  <r>
    <x v="2"/>
    <x v="2"/>
    <x v="73"/>
    <n v="1974000000"/>
    <x v="0"/>
  </r>
  <r>
    <x v="2"/>
    <x v="2"/>
    <x v="73"/>
    <n v="2270000000"/>
    <x v="1"/>
  </r>
  <r>
    <x v="2"/>
    <x v="2"/>
    <x v="73"/>
    <n v="2560000000"/>
    <x v="2"/>
  </r>
  <r>
    <x v="2"/>
    <x v="2"/>
    <x v="74"/>
    <n v="131000000"/>
    <x v="0"/>
  </r>
  <r>
    <x v="2"/>
    <x v="2"/>
    <x v="74"/>
    <n v="103000000"/>
    <x v="1"/>
  </r>
  <r>
    <x v="2"/>
    <x v="2"/>
    <x v="74"/>
    <n v="83000000"/>
    <x v="2"/>
  </r>
  <r>
    <x v="2"/>
    <x v="2"/>
    <x v="75"/>
    <n v="0"/>
    <x v="0"/>
  </r>
  <r>
    <x v="2"/>
    <x v="2"/>
    <x v="75"/>
    <n v="0"/>
    <x v="1"/>
  </r>
  <r>
    <x v="2"/>
    <x v="2"/>
    <x v="75"/>
    <n v="0"/>
    <x v="2"/>
  </r>
  <r>
    <x v="2"/>
    <x v="2"/>
    <x v="76"/>
    <n v="0"/>
    <x v="0"/>
  </r>
  <r>
    <x v="2"/>
    <x v="2"/>
    <x v="76"/>
    <n v="0"/>
    <x v="1"/>
  </r>
  <r>
    <x v="2"/>
    <x v="2"/>
    <x v="76"/>
    <n v="0"/>
    <x v="2"/>
  </r>
  <r>
    <x v="2"/>
    <x v="2"/>
    <x v="77"/>
    <n v="0"/>
    <x v="0"/>
  </r>
  <r>
    <x v="2"/>
    <x v="2"/>
    <x v="77"/>
    <n v="0"/>
    <x v="1"/>
  </r>
  <r>
    <x v="2"/>
    <x v="2"/>
    <x v="77"/>
    <n v="0"/>
    <x v="2"/>
  </r>
  <r>
    <x v="2"/>
    <x v="2"/>
    <x v="78"/>
    <n v="73000000"/>
    <x v="0"/>
  </r>
  <r>
    <x v="2"/>
    <x v="2"/>
    <x v="78"/>
    <n v="21000000"/>
    <x v="1"/>
  </r>
  <r>
    <x v="2"/>
    <x v="2"/>
    <x v="78"/>
    <n v="10000000"/>
    <x v="2"/>
  </r>
  <r>
    <x v="2"/>
    <x v="2"/>
    <x v="79"/>
    <n v="271000000"/>
    <x v="0"/>
  </r>
  <r>
    <x v="2"/>
    <x v="2"/>
    <x v="79"/>
    <n v="298000000"/>
    <x v="1"/>
  </r>
  <r>
    <x v="2"/>
    <x v="2"/>
    <x v="79"/>
    <n v="245000000"/>
    <x v="2"/>
  </r>
  <r>
    <x v="2"/>
    <x v="2"/>
    <x v="80"/>
    <n v="0"/>
    <x v="0"/>
  </r>
  <r>
    <x v="2"/>
    <x v="2"/>
    <x v="80"/>
    <n v="0"/>
    <x v="1"/>
  </r>
  <r>
    <x v="2"/>
    <x v="2"/>
    <x v="80"/>
    <n v="0"/>
    <x v="2"/>
  </r>
  <r>
    <x v="2"/>
    <x v="2"/>
    <x v="81"/>
    <n v="238000000"/>
    <x v="0"/>
  </r>
  <r>
    <x v="2"/>
    <x v="2"/>
    <x v="81"/>
    <n v="718000000"/>
    <x v="1"/>
  </r>
  <r>
    <x v="2"/>
    <x v="2"/>
    <x v="81"/>
    <n v="403000000"/>
    <x v="2"/>
  </r>
  <r>
    <x v="2"/>
    <x v="2"/>
    <x v="82"/>
    <n v="2300000000"/>
    <x v="0"/>
  </r>
  <r>
    <x v="2"/>
    <x v="2"/>
    <x v="82"/>
    <n v="2440000000"/>
    <x v="1"/>
  </r>
  <r>
    <x v="2"/>
    <x v="2"/>
    <x v="82"/>
    <n v="2420000000"/>
    <x v="2"/>
  </r>
  <r>
    <x v="2"/>
    <x v="2"/>
    <x v="83"/>
    <n v="24560000000"/>
    <x v="0"/>
  </r>
  <r>
    <x v="2"/>
    <x v="2"/>
    <x v="83"/>
    <n v="25847000000"/>
    <x v="1"/>
  </r>
  <r>
    <x v="2"/>
    <x v="2"/>
    <x v="83"/>
    <n v="27627000000"/>
    <x v="2"/>
  </r>
  <r>
    <x v="2"/>
    <x v="2"/>
    <x v="84"/>
    <n v="30578000000"/>
    <x v="0"/>
  </r>
  <r>
    <x v="2"/>
    <x v="2"/>
    <x v="84"/>
    <n v="31904000000"/>
    <x v="1"/>
  </r>
  <r>
    <x v="2"/>
    <x v="2"/>
    <x v="84"/>
    <n v="34608000000"/>
    <x v="2"/>
  </r>
  <r>
    <x v="2"/>
    <x v="2"/>
    <x v="85"/>
    <n v="9744000000"/>
    <x v="0"/>
  </r>
  <r>
    <x v="2"/>
    <x v="2"/>
    <x v="85"/>
    <n v="9765000000"/>
    <x v="1"/>
  </r>
  <r>
    <x v="2"/>
    <x v="2"/>
    <x v="85"/>
    <n v="9696000000"/>
    <x v="2"/>
  </r>
  <r>
    <x v="2"/>
    <x v="2"/>
    <x v="86"/>
    <n v="200000000"/>
    <x v="0"/>
  </r>
  <r>
    <x v="2"/>
    <x v="2"/>
    <x v="86"/>
    <n v="201000000"/>
    <x v="1"/>
  </r>
  <r>
    <x v="2"/>
    <x v="2"/>
    <x v="86"/>
    <n v="213000000"/>
    <x v="2"/>
  </r>
  <r>
    <x v="2"/>
    <x v="2"/>
    <x v="87"/>
    <n v="242000000"/>
    <x v="0"/>
  </r>
  <r>
    <x v="2"/>
    <x v="2"/>
    <x v="87"/>
    <n v="280000000"/>
    <x v="1"/>
  </r>
  <r>
    <x v="2"/>
    <x v="2"/>
    <x v="87"/>
    <n v="310000000"/>
    <x v="2"/>
  </r>
  <r>
    <x v="2"/>
    <x v="2"/>
    <x v="88"/>
    <n v="477000000"/>
    <x v="0"/>
  </r>
  <r>
    <x v="2"/>
    <x v="2"/>
    <x v="88"/>
    <n v="519000000"/>
    <x v="1"/>
  </r>
  <r>
    <x v="2"/>
    <x v="2"/>
    <x v="88"/>
    <n v="546000000"/>
    <x v="2"/>
  </r>
  <r>
    <x v="2"/>
    <x v="2"/>
    <x v="89"/>
    <n v="30524000000"/>
    <x v="0"/>
  </r>
  <r>
    <x v="2"/>
    <x v="2"/>
    <x v="89"/>
    <n v="32784000000"/>
    <x v="2"/>
  </r>
  <r>
    <x v="2"/>
    <x v="2"/>
    <x v="90"/>
    <n v="0"/>
    <x v="1"/>
  </r>
  <r>
    <x v="2"/>
    <x v="2"/>
    <x v="91"/>
    <n v="-5447000000"/>
    <x v="0"/>
  </r>
  <r>
    <x v="2"/>
    <x v="2"/>
    <x v="91"/>
    <n v="32000000"/>
    <x v="1"/>
  </r>
  <r>
    <x v="2"/>
    <x v="2"/>
    <x v="91"/>
    <n v="2907000000"/>
    <x v="2"/>
  </r>
  <r>
    <x v="3"/>
    <x v="3"/>
    <x v="0"/>
    <n v="6415859000"/>
    <x v="0"/>
  </r>
  <r>
    <x v="3"/>
    <x v="3"/>
    <x v="0"/>
    <n v="7361899000"/>
    <x v="1"/>
  </r>
  <r>
    <x v="3"/>
    <x v="3"/>
    <x v="0"/>
    <n v="7549775000"/>
    <x v="2"/>
  </r>
  <r>
    <x v="3"/>
    <x v="3"/>
    <x v="1"/>
    <n v="4996454000"/>
    <x v="0"/>
  </r>
  <r>
    <x v="3"/>
    <x v="3"/>
    <x v="1"/>
    <n v="0"/>
    <x v="1"/>
  </r>
  <r>
    <x v="3"/>
    <x v="3"/>
    <x v="1"/>
    <n v="0"/>
    <x v="2"/>
  </r>
  <r>
    <x v="3"/>
    <x v="3"/>
    <x v="2"/>
    <n v="4870764000"/>
    <x v="0"/>
  </r>
  <r>
    <x v="3"/>
    <x v="3"/>
    <x v="2"/>
    <n v="5804448000"/>
    <x v="1"/>
  </r>
  <r>
    <x v="3"/>
    <x v="3"/>
    <x v="2"/>
    <n v="7167227000"/>
    <x v="2"/>
  </r>
  <r>
    <x v="3"/>
    <x v="3"/>
    <x v="3"/>
    <n v="984517000"/>
    <x v="0"/>
  </r>
  <r>
    <x v="3"/>
    <x v="3"/>
    <x v="3"/>
    <n v="1005731000"/>
    <x v="1"/>
  </r>
  <r>
    <x v="3"/>
    <x v="3"/>
    <x v="3"/>
    <n v="953939000"/>
    <x v="2"/>
  </r>
  <r>
    <x v="3"/>
    <x v="3"/>
    <x v="4"/>
    <n v="24449083000"/>
    <x v="0"/>
  </r>
  <r>
    <x v="3"/>
    <x v="3"/>
    <x v="4"/>
    <n v="29789880000"/>
    <x v="1"/>
  </r>
  <r>
    <x v="3"/>
    <x v="3"/>
    <x v="4"/>
    <n v="37078593000"/>
    <x v="2"/>
  </r>
  <r>
    <x v="3"/>
    <x v="3"/>
    <x v="5"/>
    <n v="-619187000"/>
    <x v="0"/>
  </r>
  <r>
    <x v="3"/>
    <x v="3"/>
    <x v="5"/>
    <n v="-599009000"/>
    <x v="1"/>
  </r>
  <r>
    <x v="3"/>
    <x v="3"/>
    <x v="5"/>
    <n v="-599132000"/>
    <x v="2"/>
  </r>
  <r>
    <x v="3"/>
    <x v="3"/>
    <x v="6"/>
    <n v="-3709028000"/>
    <x v="0"/>
  </r>
  <r>
    <x v="3"/>
    <x v="3"/>
    <x v="6"/>
    <n v="-3767171000"/>
    <x v="1"/>
  </r>
  <r>
    <x v="3"/>
    <x v="3"/>
    <x v="6"/>
    <n v="-4049092000"/>
    <x v="2"/>
  </r>
  <r>
    <x v="3"/>
    <x v="3"/>
    <x v="7"/>
    <n v="-1249604000"/>
    <x v="0"/>
  </r>
  <r>
    <x v="3"/>
    <x v="3"/>
    <x v="7"/>
    <n v="-1755576000"/>
    <x v="1"/>
  </r>
  <r>
    <x v="3"/>
    <x v="3"/>
    <x v="7"/>
    <n v="-1894519000"/>
    <x v="2"/>
  </r>
  <r>
    <x v="3"/>
    <x v="3"/>
    <x v="8"/>
    <n v="6026691000"/>
    <x v="0"/>
  </r>
  <r>
    <x v="3"/>
    <x v="3"/>
    <x v="8"/>
    <n v="6626953000"/>
    <x v="1"/>
  </r>
  <r>
    <x v="3"/>
    <x v="3"/>
    <x v="8"/>
    <n v="8215152000"/>
    <x v="2"/>
  </r>
  <r>
    <x v="3"/>
    <x v="3"/>
    <x v="9"/>
    <n v="5061360000"/>
    <x v="0"/>
  </r>
  <r>
    <x v="3"/>
    <x v="3"/>
    <x v="9"/>
    <n v="6126853000"/>
    <x v="1"/>
  </r>
  <r>
    <x v="3"/>
    <x v="3"/>
    <x v="9"/>
    <n v="8415330000"/>
    <x v="2"/>
  </r>
  <r>
    <x v="3"/>
    <x v="3"/>
    <x v="10"/>
    <n v="710804000"/>
    <x v="0"/>
  </r>
  <r>
    <x v="3"/>
    <x v="3"/>
    <x v="10"/>
    <n v="526297000"/>
    <x v="1"/>
  </r>
  <r>
    <x v="3"/>
    <x v="3"/>
    <x v="10"/>
    <n v="-721500000"/>
    <x v="2"/>
  </r>
  <r>
    <x v="3"/>
    <x v="3"/>
    <x v="11"/>
    <n v="0"/>
    <x v="0"/>
  </r>
  <r>
    <x v="3"/>
    <x v="3"/>
    <x v="11"/>
    <n v="0"/>
    <x v="1"/>
  </r>
  <r>
    <x v="3"/>
    <x v="3"/>
    <x v="11"/>
    <n v="0"/>
    <x v="2"/>
  </r>
  <r>
    <x v="3"/>
    <x v="3"/>
    <x v="12"/>
    <n v="850857000"/>
    <x v="0"/>
  </r>
  <r>
    <x v="3"/>
    <x v="3"/>
    <x v="12"/>
    <n v="736628000"/>
    <x v="1"/>
  </r>
  <r>
    <x v="3"/>
    <x v="3"/>
    <x v="12"/>
    <n v="-322400000"/>
    <x v="2"/>
  </r>
  <r>
    <x v="3"/>
    <x v="3"/>
    <x v="13"/>
    <n v="276049000"/>
    <x v="0"/>
  </r>
  <r>
    <x v="3"/>
    <x v="3"/>
    <x v="13"/>
    <n v="375846000"/>
    <x v="1"/>
  </r>
  <r>
    <x v="3"/>
    <x v="3"/>
    <x v="13"/>
    <n v="-66569000"/>
    <x v="2"/>
  </r>
  <r>
    <x v="3"/>
    <x v="3"/>
    <x v="14"/>
    <n v="72000"/>
    <x v="0"/>
  </r>
  <r>
    <x v="3"/>
    <x v="3"/>
    <x v="14"/>
    <n v="72000"/>
    <x v="1"/>
  </r>
  <r>
    <x v="3"/>
    <x v="3"/>
    <x v="14"/>
    <n v="72000"/>
    <x v="2"/>
  </r>
  <r>
    <x v="3"/>
    <x v="3"/>
    <x v="15"/>
    <n v="152454000"/>
    <x v="0"/>
  </r>
  <r>
    <x v="3"/>
    <x v="3"/>
    <x v="15"/>
    <n v="60380000"/>
    <x v="1"/>
  </r>
  <r>
    <x v="3"/>
    <x v="3"/>
    <x v="15"/>
    <n v="85717000"/>
    <x v="2"/>
  </r>
  <r>
    <x v="3"/>
    <x v="3"/>
    <x v="16"/>
    <n v="3578520000"/>
    <x v="0"/>
  </r>
  <r>
    <x v="3"/>
    <x v="3"/>
    <x v="16"/>
    <n v="4514706000"/>
    <x v="1"/>
  </r>
  <r>
    <x v="3"/>
    <x v="3"/>
    <x v="16"/>
    <n v="5386579000"/>
    <x v="2"/>
  </r>
  <r>
    <x v="3"/>
    <x v="3"/>
    <x v="17"/>
    <n v="3730974000"/>
    <x v="0"/>
  </r>
  <r>
    <x v="3"/>
    <x v="3"/>
    <x v="17"/>
    <n v="4575086000"/>
    <x v="1"/>
  </r>
  <r>
    <x v="3"/>
    <x v="3"/>
    <x v="17"/>
    <n v="5472296000"/>
    <x v="2"/>
  </r>
  <r>
    <x v="3"/>
    <x v="3"/>
    <x v="18"/>
    <n v="28499170000"/>
    <x v="0"/>
  </r>
  <r>
    <x v="3"/>
    <x v="3"/>
    <x v="18"/>
    <n v="29900325000"/>
    <x v="1"/>
  </r>
  <r>
    <x v="3"/>
    <x v="3"/>
    <x v="18"/>
    <n v="30350881000"/>
    <x v="2"/>
  </r>
  <r>
    <x v="3"/>
    <x v="3"/>
    <x v="19"/>
    <n v="35093755000"/>
    <x v="0"/>
  </r>
  <r>
    <x v="3"/>
    <x v="3"/>
    <x v="19"/>
    <n v="36909939000"/>
    <x v="1"/>
  </r>
  <r>
    <x v="3"/>
    <x v="3"/>
    <x v="19"/>
    <n v="37813395000"/>
    <x v="2"/>
  </r>
  <r>
    <x v="3"/>
    <x v="3"/>
    <x v="20"/>
    <n v="13585559000"/>
    <x v="0"/>
  </r>
  <r>
    <x v="3"/>
    <x v="3"/>
    <x v="20"/>
    <n v="15450601000"/>
    <x v="1"/>
  </r>
  <r>
    <x v="3"/>
    <x v="3"/>
    <x v="20"/>
    <n v="17749756000"/>
    <x v="2"/>
  </r>
  <r>
    <x v="3"/>
    <x v="3"/>
    <x v="21"/>
    <n v="10151751000"/>
    <x v="0"/>
  </r>
  <r>
    <x v="3"/>
    <x v="3"/>
    <x v="21"/>
    <n v="11061896000"/>
    <x v="1"/>
  </r>
  <r>
    <x v="3"/>
    <x v="3"/>
    <x v="21"/>
    <n v="12662590000"/>
    <x v="2"/>
  </r>
  <r>
    <x v="3"/>
    <x v="3"/>
    <x v="22"/>
    <n v="926776000"/>
    <x v="0"/>
  </r>
  <r>
    <x v="3"/>
    <x v="3"/>
    <x v="22"/>
    <n v="1022399000"/>
    <x v="2"/>
  </r>
  <r>
    <x v="3"/>
    <x v="3"/>
    <x v="23"/>
    <n v="926776000"/>
    <x v="0"/>
  </r>
  <r>
    <x v="3"/>
    <x v="3"/>
    <x v="23"/>
    <n v="892760000"/>
    <x v="1"/>
  </r>
  <r>
    <x v="3"/>
    <x v="3"/>
    <x v="23"/>
    <n v="892760000"/>
    <x v="1"/>
  </r>
  <r>
    <x v="3"/>
    <x v="3"/>
    <x v="23"/>
    <n v="1022399000"/>
    <x v="2"/>
  </r>
  <r>
    <x v="3"/>
    <x v="3"/>
    <x v="24"/>
    <n v="5808093000"/>
    <x v="0"/>
  </r>
  <r>
    <x v="3"/>
    <x v="3"/>
    <x v="24"/>
    <n v="6251797000"/>
    <x v="1"/>
  </r>
  <r>
    <x v="3"/>
    <x v="3"/>
    <x v="24"/>
    <n v="6774331000"/>
    <x v="2"/>
  </r>
  <r>
    <x v="3"/>
    <x v="3"/>
    <x v="25"/>
    <n v="0"/>
    <x v="0"/>
  </r>
  <r>
    <x v="3"/>
    <x v="3"/>
    <x v="25"/>
    <n v="0"/>
    <x v="1"/>
  </r>
  <r>
    <x v="3"/>
    <x v="3"/>
    <x v="25"/>
    <n v="0"/>
    <x v="2"/>
  </r>
  <r>
    <x v="3"/>
    <x v="3"/>
    <x v="26"/>
    <n v="43343"/>
    <x v="0"/>
  </r>
  <r>
    <x v="3"/>
    <x v="3"/>
    <x v="26"/>
    <n v="43708"/>
    <x v="1"/>
  </r>
  <r>
    <x v="3"/>
    <x v="3"/>
    <x v="26"/>
    <n v="44074"/>
    <x v="2"/>
  </r>
  <r>
    <x v="3"/>
    <x v="3"/>
    <x v="27"/>
    <n v="359835000"/>
    <x v="0"/>
  </r>
  <r>
    <x v="3"/>
    <x v="3"/>
    <x v="27"/>
    <n v="418683000"/>
    <x v="1"/>
  </r>
  <r>
    <x v="3"/>
    <x v="3"/>
    <x v="27"/>
    <n v="498637000"/>
    <x v="2"/>
  </r>
  <r>
    <x v="3"/>
    <x v="3"/>
    <x v="28"/>
    <n v="10364753000"/>
    <x v="0"/>
  </r>
  <r>
    <x v="3"/>
    <x v="3"/>
    <x v="28"/>
    <n v="14409008000"/>
    <x v="1"/>
  </r>
  <r>
    <x v="3"/>
    <x v="3"/>
    <x v="28"/>
    <n v="17000536000"/>
    <x v="2"/>
  </r>
  <r>
    <x v="3"/>
    <x v="3"/>
    <x v="29"/>
    <n v="0"/>
    <x v="0"/>
  </r>
  <r>
    <x v="3"/>
    <x v="3"/>
    <x v="29"/>
    <n v="0"/>
    <x v="1"/>
  </r>
  <r>
    <x v="3"/>
    <x v="3"/>
    <x v="29"/>
    <n v="0"/>
    <x v="2"/>
  </r>
  <r>
    <x v="3"/>
    <x v="3"/>
    <x v="30"/>
    <n v="5383012000"/>
    <x v="0"/>
  </r>
  <r>
    <x v="3"/>
    <x v="3"/>
    <x v="30"/>
    <n v="6205550000"/>
    <x v="1"/>
  </r>
  <r>
    <x v="3"/>
    <x v="3"/>
    <x v="30"/>
    <n v="7709820000"/>
    <x v="2"/>
  </r>
  <r>
    <x v="3"/>
    <x v="3"/>
    <x v="31"/>
    <n v="12493364000"/>
    <x v="0"/>
  </r>
  <r>
    <x v="3"/>
    <x v="3"/>
    <x v="31"/>
    <n v="13314688000"/>
    <x v="1"/>
  </r>
  <r>
    <x v="3"/>
    <x v="3"/>
    <x v="31"/>
    <n v="13976158000"/>
    <x v="2"/>
  </r>
  <r>
    <x v="3"/>
    <x v="3"/>
    <x v="32"/>
    <n v="4214594000"/>
    <x v="0"/>
  </r>
  <r>
    <x v="3"/>
    <x v="3"/>
    <x v="32"/>
    <n v="4846241000"/>
    <x v="1"/>
  </r>
  <r>
    <x v="3"/>
    <x v="3"/>
    <x v="32"/>
    <n v="5185313000"/>
    <x v="2"/>
  </r>
  <r>
    <x v="3"/>
    <x v="3"/>
    <x v="33"/>
    <n v="0"/>
    <x v="0"/>
  </r>
  <r>
    <x v="3"/>
    <x v="3"/>
    <x v="33"/>
    <n v="0"/>
    <x v="1"/>
  </r>
  <r>
    <x v="3"/>
    <x v="3"/>
    <x v="33"/>
    <n v="0"/>
    <x v="2"/>
  </r>
  <r>
    <x v="3"/>
    <x v="3"/>
    <x v="34"/>
    <n v="1593499000"/>
    <x v="0"/>
  </r>
  <r>
    <x v="3"/>
    <x v="3"/>
    <x v="34"/>
    <n v="1405556000"/>
    <x v="1"/>
  </r>
  <r>
    <x v="3"/>
    <x v="3"/>
    <x v="34"/>
    <n v="1589018000"/>
    <x v="2"/>
  </r>
  <r>
    <x v="3"/>
    <x v="3"/>
    <x v="35"/>
    <n v="0"/>
    <x v="0"/>
  </r>
  <r>
    <x v="3"/>
    <x v="3"/>
    <x v="35"/>
    <n v="0"/>
    <x v="1"/>
  </r>
  <r>
    <x v="3"/>
    <x v="3"/>
    <x v="35"/>
    <n v="0"/>
    <x v="2"/>
  </r>
  <r>
    <x v="3"/>
    <x v="3"/>
    <x v="36"/>
    <n v="19539000"/>
    <x v="0"/>
  </r>
  <r>
    <x v="3"/>
    <x v="3"/>
    <x v="36"/>
    <n v="22963000"/>
    <x v="1"/>
  </r>
  <r>
    <x v="3"/>
    <x v="3"/>
    <x v="36"/>
    <n v="33071000"/>
    <x v="2"/>
  </r>
  <r>
    <x v="3"/>
    <x v="3"/>
    <x v="37"/>
    <n v="19673000"/>
    <x v="0"/>
  </r>
  <r>
    <x v="3"/>
    <x v="3"/>
    <x v="37"/>
    <n v="22624000"/>
    <x v="1"/>
  </r>
  <r>
    <x v="3"/>
    <x v="3"/>
    <x v="37"/>
    <n v="28493000"/>
    <x v="2"/>
  </r>
  <r>
    <x v="3"/>
    <x v="3"/>
    <x v="38"/>
    <n v="0"/>
    <x v="0"/>
  </r>
  <r>
    <x v="3"/>
    <x v="3"/>
    <x v="38"/>
    <n v="0"/>
    <x v="1"/>
  </r>
  <r>
    <x v="3"/>
    <x v="3"/>
    <x v="38"/>
    <n v="0"/>
    <x v="2"/>
  </r>
  <r>
    <x v="3"/>
    <x v="3"/>
    <x v="39"/>
    <n v="24449083000"/>
    <x v="0"/>
  </r>
  <r>
    <x v="3"/>
    <x v="3"/>
    <x v="39"/>
    <n v="29789880000"/>
    <x v="1"/>
  </r>
  <r>
    <x v="3"/>
    <x v="3"/>
    <x v="39"/>
    <n v="37078593000"/>
    <x v="2"/>
  </r>
  <r>
    <x v="3"/>
    <x v="3"/>
    <x v="40"/>
    <n v="13724495000"/>
    <x v="0"/>
  </r>
  <r>
    <x v="3"/>
    <x v="3"/>
    <x v="40"/>
    <n v="14962189000"/>
    <x v="1"/>
  </r>
  <r>
    <x v="3"/>
    <x v="3"/>
    <x v="40"/>
    <n v="19579420000"/>
    <x v="2"/>
  </r>
  <r>
    <x v="3"/>
    <x v="3"/>
    <x v="41"/>
    <n v="0"/>
    <x v="0"/>
  </r>
  <r>
    <x v="3"/>
    <x v="3"/>
    <x v="41"/>
    <n v="0"/>
    <x v="1"/>
  </r>
  <r>
    <x v="3"/>
    <x v="3"/>
    <x v="41"/>
    <n v="738642000"/>
    <x v="2"/>
  </r>
  <r>
    <x v="3"/>
    <x v="3"/>
    <x v="42"/>
    <n v="215532000"/>
    <x v="0"/>
  </r>
  <r>
    <x v="3"/>
    <x v="3"/>
    <x v="42"/>
    <n v="240313000"/>
    <x v="1"/>
  </r>
  <r>
    <x v="3"/>
    <x v="3"/>
    <x v="42"/>
    <n v="324514000"/>
    <x v="2"/>
  </r>
  <r>
    <x v="3"/>
    <x v="3"/>
    <x v="43"/>
    <n v="-4195000"/>
    <x v="0"/>
  </r>
  <r>
    <x v="3"/>
    <x v="3"/>
    <x v="43"/>
    <n v="-4772000"/>
    <x v="1"/>
  </r>
  <r>
    <x v="3"/>
    <x v="3"/>
    <x v="43"/>
    <n v="-6719000"/>
    <x v="2"/>
  </r>
  <r>
    <x v="3"/>
    <x v="3"/>
    <x v="44"/>
    <n v="0"/>
    <x v="0"/>
  </r>
  <r>
    <x v="3"/>
    <x v="3"/>
    <x v="44"/>
    <n v="0"/>
    <x v="1"/>
  </r>
  <r>
    <x v="3"/>
    <x v="3"/>
    <x v="44"/>
    <n v="0"/>
    <x v="2"/>
  </r>
  <r>
    <x v="3"/>
    <x v="3"/>
    <x v="45"/>
    <n v="0"/>
    <x v="0"/>
  </r>
  <r>
    <x v="3"/>
    <x v="3"/>
    <x v="45"/>
    <n v="0"/>
    <x v="1"/>
  </r>
  <r>
    <x v="3"/>
    <x v="3"/>
    <x v="45"/>
    <n v="0"/>
    <x v="2"/>
  </r>
  <r>
    <x v="3"/>
    <x v="3"/>
    <x v="46"/>
    <n v="-3709028000"/>
    <x v="0"/>
  </r>
  <r>
    <x v="3"/>
    <x v="3"/>
    <x v="46"/>
    <n v="-3767171000"/>
    <x v="1"/>
  </r>
  <r>
    <x v="3"/>
    <x v="3"/>
    <x v="46"/>
    <n v="-4049092000"/>
    <x v="2"/>
  </r>
  <r>
    <x v="3"/>
    <x v="3"/>
    <x v="47"/>
    <n v="0"/>
    <x v="0"/>
  </r>
  <r>
    <x v="3"/>
    <x v="3"/>
    <x v="47"/>
    <n v="0"/>
    <x v="1"/>
  </r>
  <r>
    <x v="3"/>
    <x v="3"/>
    <x v="47"/>
    <n v="0"/>
    <x v="2"/>
  </r>
  <r>
    <x v="3"/>
    <x v="3"/>
    <x v="48"/>
    <n v="-1249604000"/>
    <x v="0"/>
  </r>
  <r>
    <x v="3"/>
    <x v="3"/>
    <x v="48"/>
    <n v="-1755576000"/>
    <x v="1"/>
  </r>
  <r>
    <x v="3"/>
    <x v="3"/>
    <x v="48"/>
    <n v="-1894519000"/>
    <x v="2"/>
  </r>
  <r>
    <x v="3"/>
    <x v="3"/>
    <x v="49"/>
    <n v="0"/>
    <x v="0"/>
  </r>
  <r>
    <x v="3"/>
    <x v="3"/>
    <x v="49"/>
    <n v="0"/>
    <x v="1"/>
  </r>
  <r>
    <x v="3"/>
    <x v="3"/>
    <x v="49"/>
    <n v="0"/>
    <x v="2"/>
  </r>
  <r>
    <x v="3"/>
    <x v="3"/>
    <x v="50"/>
    <n v="-1373244000"/>
    <x v="0"/>
  </r>
  <r>
    <x v="3"/>
    <x v="3"/>
    <x v="50"/>
    <n v="-1609897000"/>
    <x v="1"/>
  </r>
  <r>
    <x v="3"/>
    <x v="3"/>
    <x v="50"/>
    <n v="-1360030000"/>
    <x v="2"/>
  </r>
  <r>
    <x v="3"/>
    <x v="3"/>
    <x v="51"/>
    <n v="0"/>
    <x v="0"/>
  </r>
  <r>
    <x v="3"/>
    <x v="3"/>
    <x v="51"/>
    <n v="0"/>
    <x v="1"/>
  </r>
  <r>
    <x v="3"/>
    <x v="3"/>
    <x v="51"/>
    <n v="0"/>
    <x v="2"/>
  </r>
  <r>
    <x v="3"/>
    <x v="3"/>
    <x v="52"/>
    <n v="-328933000"/>
    <x v="0"/>
  </r>
  <r>
    <x v="3"/>
    <x v="3"/>
    <x v="52"/>
    <n v="-204026000"/>
    <x v="1"/>
  </r>
  <r>
    <x v="3"/>
    <x v="3"/>
    <x v="52"/>
    <n v="364457000"/>
    <x v="2"/>
  </r>
  <r>
    <x v="3"/>
    <x v="3"/>
    <x v="53"/>
    <n v="4059907000"/>
    <x v="0"/>
  </r>
  <r>
    <x v="3"/>
    <x v="3"/>
    <x v="53"/>
    <n v="4779112000"/>
    <x v="1"/>
  </r>
  <r>
    <x v="3"/>
    <x v="3"/>
    <x v="53"/>
    <n v="5107839000"/>
    <x v="2"/>
  </r>
  <r>
    <x v="3"/>
    <x v="3"/>
    <x v="54"/>
    <n v="3730974000"/>
    <x v="0"/>
  </r>
  <r>
    <x v="3"/>
    <x v="3"/>
    <x v="54"/>
    <n v="4575086000"/>
    <x v="1"/>
  </r>
  <r>
    <x v="3"/>
    <x v="3"/>
    <x v="54"/>
    <n v="5472296000"/>
    <x v="2"/>
  </r>
  <r>
    <x v="3"/>
    <x v="3"/>
    <x v="55"/>
    <n v="1264020000"/>
    <x v="0"/>
  </r>
  <r>
    <x v="3"/>
    <x v="3"/>
    <x v="55"/>
    <n v="1391166000"/>
    <x v="1"/>
  </r>
  <r>
    <x v="3"/>
    <x v="3"/>
    <x v="55"/>
    <n v="1545568000"/>
    <x v="2"/>
  </r>
  <r>
    <x v="3"/>
    <x v="3"/>
    <x v="56"/>
    <n v="10863524000"/>
    <x v="0"/>
  </r>
  <r>
    <x v="3"/>
    <x v="3"/>
    <x v="56"/>
    <n v="14339279000"/>
    <x v="1"/>
  </r>
  <r>
    <x v="3"/>
    <x v="3"/>
    <x v="56"/>
    <n v="19328837000"/>
    <x v="2"/>
  </r>
  <r>
    <x v="3"/>
    <x v="3"/>
    <x v="57"/>
    <n v="3572744000"/>
    <x v="0"/>
  </r>
  <r>
    <x v="3"/>
    <x v="3"/>
    <x v="57"/>
    <n v="3900293000"/>
    <x v="1"/>
  </r>
  <r>
    <x v="3"/>
    <x v="3"/>
    <x v="57"/>
    <n v="6916830000"/>
    <x v="2"/>
  </r>
  <r>
    <x v="3"/>
    <x v="3"/>
    <x v="58"/>
    <n v="0"/>
    <x v="0"/>
  </r>
  <r>
    <x v="3"/>
    <x v="3"/>
    <x v="58"/>
    <n v="0"/>
    <x v="1"/>
  </r>
  <r>
    <x v="3"/>
    <x v="3"/>
    <x v="58"/>
    <n v="0"/>
    <x v="2"/>
  </r>
  <r>
    <x v="3"/>
    <x v="3"/>
    <x v="59"/>
    <n v="0"/>
    <x v="0"/>
  </r>
  <r>
    <x v="3"/>
    <x v="3"/>
    <x v="59"/>
    <n v="0"/>
    <x v="2"/>
  </r>
  <r>
    <x v="3"/>
    <x v="3"/>
    <x v="60"/>
    <n v="0"/>
    <x v="1"/>
  </r>
  <r>
    <x v="3"/>
    <x v="3"/>
    <x v="61"/>
    <n v="35093755000"/>
    <x v="0"/>
  </r>
  <r>
    <x v="3"/>
    <x v="3"/>
    <x v="61"/>
    <n v="36909939000"/>
    <x v="1"/>
  </r>
  <r>
    <x v="3"/>
    <x v="3"/>
    <x v="61"/>
    <n v="37813395000"/>
    <x v="2"/>
  </r>
  <r>
    <x v="3"/>
    <x v="3"/>
    <x v="62"/>
    <n v="5898779000"/>
    <x v="0"/>
  </r>
  <r>
    <x v="3"/>
    <x v="3"/>
    <x v="62"/>
    <n v="6305074000"/>
    <x v="1"/>
  </r>
  <r>
    <x v="3"/>
    <x v="3"/>
    <x v="62"/>
    <n v="6513644000"/>
    <x v="2"/>
  </r>
  <r>
    <x v="3"/>
    <x v="3"/>
    <x v="63"/>
    <n v="-8672238000"/>
    <x v="0"/>
  </r>
  <r>
    <x v="3"/>
    <x v="3"/>
    <x v="63"/>
    <n v="-9127598000"/>
    <x v="1"/>
  </r>
  <r>
    <x v="3"/>
    <x v="3"/>
    <x v="63"/>
    <n v="-9968197000"/>
    <x v="2"/>
  </r>
  <r>
    <x v="3"/>
    <x v="3"/>
    <x v="64"/>
    <n v="-650614000"/>
    <x v="0"/>
  </r>
  <r>
    <x v="3"/>
    <x v="3"/>
    <x v="64"/>
    <n v="-1184518000"/>
    <x v="1"/>
  </r>
  <r>
    <x v="3"/>
    <x v="3"/>
    <x v="64"/>
    <n v="-1525780000"/>
    <x v="2"/>
  </r>
  <r>
    <x v="3"/>
    <x v="3"/>
    <x v="65"/>
    <n v="2541673000"/>
    <x v="0"/>
  </r>
  <r>
    <x v="3"/>
    <x v="3"/>
    <x v="65"/>
    <n v="3355391000"/>
    <x v="1"/>
  </r>
  <r>
    <x v="3"/>
    <x v="3"/>
    <x v="65"/>
    <n v="6259629000"/>
    <x v="2"/>
  </r>
  <r>
    <x v="3"/>
    <x v="3"/>
    <x v="66"/>
    <n v="-282742000"/>
    <x v="0"/>
  </r>
  <r>
    <x v="3"/>
    <x v="3"/>
    <x v="66"/>
    <n v="-387409000"/>
    <x v="1"/>
  </r>
  <r>
    <x v="3"/>
    <x v="3"/>
    <x v="66"/>
    <n v="254019000"/>
    <x v="2"/>
  </r>
  <r>
    <x v="3"/>
    <x v="3"/>
    <x v="67"/>
    <n v="13539901000"/>
    <x v="0"/>
  </r>
  <r>
    <x v="3"/>
    <x v="3"/>
    <x v="67"/>
    <n v="9323748000"/>
    <x v="1"/>
  </r>
  <r>
    <x v="3"/>
    <x v="3"/>
    <x v="67"/>
    <n v="9334426000"/>
    <x v="2"/>
  </r>
  <r>
    <x v="3"/>
    <x v="3"/>
    <x v="68"/>
    <n v="3730555000"/>
    <x v="0"/>
  </r>
  <r>
    <x v="3"/>
    <x v="3"/>
    <x v="68"/>
    <n v="3693586000"/>
    <x v="1"/>
  </r>
  <r>
    <x v="3"/>
    <x v="3"/>
    <x v="68"/>
    <n v="5104995000"/>
    <x v="2"/>
  </r>
  <r>
    <x v="3"/>
    <x v="3"/>
    <x v="69"/>
    <n v="4000960000"/>
    <x v="0"/>
  </r>
  <r>
    <x v="3"/>
    <x v="3"/>
    <x v="69"/>
    <n v="6502250000"/>
    <x v="1"/>
  </r>
  <r>
    <x v="3"/>
    <x v="3"/>
    <x v="69"/>
    <n v="9748935000"/>
    <x v="2"/>
  </r>
  <r>
    <x v="3"/>
    <x v="3"/>
    <x v="70"/>
    <n v="2596232000"/>
    <x v="0"/>
  </r>
  <r>
    <x v="3"/>
    <x v="3"/>
    <x v="70"/>
    <n v="2991358000"/>
    <x v="1"/>
  </r>
  <r>
    <x v="3"/>
    <x v="3"/>
    <x v="70"/>
    <n v="5932083000"/>
    <x v="2"/>
  </r>
  <r>
    <x v="3"/>
    <x v="3"/>
    <x v="71"/>
    <n v="28499170000"/>
    <x v="0"/>
  </r>
  <r>
    <x v="3"/>
    <x v="3"/>
    <x v="71"/>
    <n v="29900325000"/>
    <x v="1"/>
  </r>
  <r>
    <x v="3"/>
    <x v="3"/>
    <x v="71"/>
    <n v="30350881000"/>
    <x v="2"/>
  </r>
  <r>
    <x v="3"/>
    <x v="3"/>
    <x v="72"/>
    <n v="0"/>
    <x v="0"/>
  </r>
  <r>
    <x v="3"/>
    <x v="3"/>
    <x v="72"/>
    <n v="0"/>
    <x v="1"/>
  </r>
  <r>
    <x v="3"/>
    <x v="3"/>
    <x v="72"/>
    <n v="0"/>
    <x v="2"/>
  </r>
  <r>
    <x v="3"/>
    <x v="3"/>
    <x v="73"/>
    <n v="1708724000"/>
    <x v="0"/>
  </r>
  <r>
    <x v="3"/>
    <x v="3"/>
    <x v="73"/>
    <n v="1864353000"/>
    <x v="1"/>
  </r>
  <r>
    <x v="3"/>
    <x v="3"/>
    <x v="73"/>
    <n v="2037733000"/>
    <x v="2"/>
  </r>
  <r>
    <x v="3"/>
    <x v="3"/>
    <x v="74"/>
    <n v="0"/>
    <x v="0"/>
  </r>
  <r>
    <x v="3"/>
    <x v="3"/>
    <x v="74"/>
    <n v="0"/>
    <x v="1"/>
  </r>
  <r>
    <x v="3"/>
    <x v="3"/>
    <x v="74"/>
    <n v="0"/>
    <x v="2"/>
  </r>
  <r>
    <x v="3"/>
    <x v="3"/>
    <x v="75"/>
    <n v="0"/>
    <x v="0"/>
  </r>
  <r>
    <x v="3"/>
    <x v="3"/>
    <x v="75"/>
    <n v="0"/>
    <x v="1"/>
  </r>
  <r>
    <x v="3"/>
    <x v="3"/>
    <x v="75"/>
    <n v="0"/>
    <x v="2"/>
  </r>
  <r>
    <x v="3"/>
    <x v="3"/>
    <x v="76"/>
    <n v="0"/>
    <x v="0"/>
  </r>
  <r>
    <x v="3"/>
    <x v="3"/>
    <x v="76"/>
    <n v="0"/>
    <x v="1"/>
  </r>
  <r>
    <x v="3"/>
    <x v="3"/>
    <x v="76"/>
    <n v="0"/>
    <x v="2"/>
  </r>
  <r>
    <x v="3"/>
    <x v="3"/>
    <x v="77"/>
    <n v="0"/>
    <x v="0"/>
  </r>
  <r>
    <x v="3"/>
    <x v="3"/>
    <x v="77"/>
    <n v="0"/>
    <x v="1"/>
  </r>
  <r>
    <x v="3"/>
    <x v="3"/>
    <x v="77"/>
    <n v="0"/>
    <x v="2"/>
  </r>
  <r>
    <x v="3"/>
    <x v="3"/>
    <x v="78"/>
    <n v="0"/>
    <x v="0"/>
  </r>
  <r>
    <x v="3"/>
    <x v="3"/>
    <x v="78"/>
    <n v="0"/>
    <x v="1"/>
  </r>
  <r>
    <x v="3"/>
    <x v="3"/>
    <x v="78"/>
    <n v="0"/>
    <x v="2"/>
  </r>
  <r>
    <x v="3"/>
    <x v="3"/>
    <x v="79"/>
    <n v="753146000"/>
    <x v="0"/>
  </r>
  <r>
    <x v="3"/>
    <x v="3"/>
    <x v="79"/>
    <n v="848445000"/>
    <x v="1"/>
  </r>
  <r>
    <x v="3"/>
    <x v="3"/>
    <x v="79"/>
    <n v="955308000"/>
    <x v="2"/>
  </r>
  <r>
    <x v="3"/>
    <x v="3"/>
    <x v="80"/>
    <n v="0"/>
    <x v="0"/>
  </r>
  <r>
    <x v="3"/>
    <x v="3"/>
    <x v="80"/>
    <n v="0"/>
    <x v="1"/>
  </r>
  <r>
    <x v="3"/>
    <x v="3"/>
    <x v="80"/>
    <n v="0"/>
    <x v="2"/>
  </r>
  <r>
    <x v="3"/>
    <x v="3"/>
    <x v="81"/>
    <n v="2639094000"/>
    <x v="0"/>
  </r>
  <r>
    <x v="3"/>
    <x v="3"/>
    <x v="81"/>
    <n v="2691114000"/>
    <x v="1"/>
  </r>
  <r>
    <x v="3"/>
    <x v="3"/>
    <x v="81"/>
    <n v="2915847000"/>
    <x v="2"/>
  </r>
  <r>
    <x v="3"/>
    <x v="3"/>
    <x v="82"/>
    <n v="0"/>
    <x v="0"/>
  </r>
  <r>
    <x v="3"/>
    <x v="3"/>
    <x v="82"/>
    <n v="0"/>
    <x v="1"/>
  </r>
  <r>
    <x v="3"/>
    <x v="3"/>
    <x v="82"/>
    <n v="0"/>
    <x v="2"/>
  </r>
  <r>
    <x v="3"/>
    <x v="3"/>
    <x v="83"/>
    <n v="7952413000"/>
    <x v="0"/>
  </r>
  <r>
    <x v="3"/>
    <x v="3"/>
    <x v="83"/>
    <n v="10421538000"/>
    <x v="1"/>
  </r>
  <r>
    <x v="3"/>
    <x v="3"/>
    <x v="83"/>
    <n v="12375533000"/>
    <x v="2"/>
  </r>
  <r>
    <x v="3"/>
    <x v="3"/>
    <x v="84"/>
    <n v="40992534000"/>
    <x v="0"/>
  </r>
  <r>
    <x v="3"/>
    <x v="3"/>
    <x v="84"/>
    <n v="43215013000"/>
    <x v="1"/>
  </r>
  <r>
    <x v="3"/>
    <x v="3"/>
    <x v="84"/>
    <n v="44327039000"/>
    <x v="2"/>
  </r>
  <r>
    <x v="3"/>
    <x v="3"/>
    <x v="85"/>
    <n v="6594585000"/>
    <x v="0"/>
  </r>
  <r>
    <x v="3"/>
    <x v="3"/>
    <x v="85"/>
    <n v="7009614000"/>
    <x v="1"/>
  </r>
  <r>
    <x v="3"/>
    <x v="3"/>
    <x v="85"/>
    <n v="7462514000"/>
    <x v="2"/>
  </r>
  <r>
    <x v="3"/>
    <x v="3"/>
    <x v="86"/>
    <n v="0"/>
    <x v="0"/>
  </r>
  <r>
    <x v="3"/>
    <x v="3"/>
    <x v="86"/>
    <n v="0"/>
    <x v="1"/>
  </r>
  <r>
    <x v="3"/>
    <x v="3"/>
    <x v="86"/>
    <n v="0"/>
    <x v="2"/>
  </r>
  <r>
    <x v="3"/>
    <x v="3"/>
    <x v="87"/>
    <n v="3192000"/>
    <x v="0"/>
  </r>
  <r>
    <x v="3"/>
    <x v="3"/>
    <x v="87"/>
    <n v="3313000"/>
    <x v="1"/>
  </r>
  <r>
    <x v="3"/>
    <x v="3"/>
    <x v="87"/>
    <n v="94309000"/>
    <x v="2"/>
  </r>
  <r>
    <x v="3"/>
    <x v="3"/>
    <x v="88"/>
    <n v="976908000"/>
    <x v="0"/>
  </r>
  <r>
    <x v="3"/>
    <x v="3"/>
    <x v="88"/>
    <n v="1093253000"/>
    <x v="1"/>
  </r>
  <r>
    <x v="3"/>
    <x v="3"/>
    <x v="88"/>
    <n v="1197806000"/>
    <x v="2"/>
  </r>
  <r>
    <x v="3"/>
    <x v="3"/>
    <x v="89"/>
    <n v="10364753000"/>
    <x v="0"/>
  </r>
  <r>
    <x v="3"/>
    <x v="3"/>
    <x v="89"/>
    <n v="17000536000"/>
    <x v="2"/>
  </r>
  <r>
    <x v="3"/>
    <x v="3"/>
    <x v="90"/>
    <n v="0"/>
    <x v="1"/>
  </r>
  <r>
    <x v="3"/>
    <x v="3"/>
    <x v="91"/>
    <n v="934500000"/>
    <x v="0"/>
  </r>
  <r>
    <x v="3"/>
    <x v="3"/>
    <x v="91"/>
    <n v="1065493000"/>
    <x v="1"/>
  </r>
  <r>
    <x v="3"/>
    <x v="3"/>
    <x v="91"/>
    <n v="2288477000"/>
    <x v="2"/>
  </r>
  <r>
    <x v="4"/>
    <x v="4"/>
    <x v="0"/>
    <n v="0"/>
    <x v="0"/>
  </r>
  <r>
    <x v="4"/>
    <x v="4"/>
    <x v="0"/>
    <n v="0"/>
    <x v="1"/>
  </r>
  <r>
    <x v="4"/>
    <x v="4"/>
    <x v="0"/>
    <n v="0"/>
    <x v="2"/>
  </r>
  <r>
    <x v="4"/>
    <x v="4"/>
    <x v="1"/>
    <n v="43135000000"/>
    <x v="0"/>
  </r>
  <r>
    <x v="4"/>
    <x v="4"/>
    <x v="1"/>
    <n v="46984000000"/>
    <x v="1"/>
  </r>
  <r>
    <x v="4"/>
    <x v="4"/>
    <x v="1"/>
    <n v="45562000000"/>
    <x v="2"/>
  </r>
  <r>
    <x v="4"/>
    <x v="4"/>
    <x v="2"/>
    <n v="0"/>
    <x v="0"/>
  </r>
  <r>
    <x v="4"/>
    <x v="4"/>
    <x v="2"/>
    <n v="0"/>
    <x v="1"/>
  </r>
  <r>
    <x v="4"/>
    <x v="4"/>
    <x v="2"/>
    <n v="0"/>
    <x v="2"/>
  </r>
  <r>
    <x v="4"/>
    <x v="4"/>
    <x v="3"/>
    <n v="571000000"/>
    <x v="0"/>
  </r>
  <r>
    <x v="4"/>
    <x v="4"/>
    <x v="3"/>
    <n v="-640000000"/>
    <x v="1"/>
  </r>
  <r>
    <x v="4"/>
    <x v="4"/>
    <x v="3"/>
    <n v="8146000000"/>
    <x v="2"/>
  </r>
  <r>
    <x v="4"/>
    <x v="4"/>
    <x v="4"/>
    <n v="491984000000"/>
    <x v="0"/>
  </r>
  <r>
    <x v="4"/>
    <x v="4"/>
    <x v="4"/>
    <n v="525064000000"/>
    <x v="1"/>
  </r>
  <r>
    <x v="4"/>
    <x v="4"/>
    <x v="4"/>
    <n v="586481000000"/>
    <x v="2"/>
  </r>
  <r>
    <x v="4"/>
    <x v="4"/>
    <x v="5"/>
    <n v="0"/>
    <x v="0"/>
  </r>
  <r>
    <x v="4"/>
    <x v="4"/>
    <x v="5"/>
    <n v="0"/>
    <x v="1"/>
  </r>
  <r>
    <x v="4"/>
    <x v="4"/>
    <x v="5"/>
    <n v="0"/>
    <x v="2"/>
  </r>
  <r>
    <x v="4"/>
    <x v="4"/>
    <x v="6"/>
    <n v="1249000000"/>
    <x v="0"/>
  </r>
  <r>
    <x v="4"/>
    <x v="4"/>
    <x v="6"/>
    <n v="7258000000"/>
    <x v="1"/>
  </r>
  <r>
    <x v="4"/>
    <x v="4"/>
    <x v="6"/>
    <n v="5058000000"/>
    <x v="2"/>
  </r>
  <r>
    <x v="4"/>
    <x v="4"/>
    <x v="7"/>
    <n v="-223000000"/>
    <x v="0"/>
  </r>
  <r>
    <x v="4"/>
    <x v="4"/>
    <x v="7"/>
    <n v="-5475000000"/>
    <x v="1"/>
  </r>
  <r>
    <x v="4"/>
    <x v="4"/>
    <x v="7"/>
    <n v="-6202000000"/>
    <x v="2"/>
  </r>
  <r>
    <x v="4"/>
    <x v="4"/>
    <x v="8"/>
    <n v="-394000000"/>
    <x v="0"/>
  </r>
  <r>
    <x v="4"/>
    <x v="4"/>
    <x v="8"/>
    <n v="-1807000000"/>
    <x v="1"/>
  </r>
  <r>
    <x v="4"/>
    <x v="4"/>
    <x v="8"/>
    <n v="1038000000"/>
    <x v="2"/>
  </r>
  <r>
    <x v="4"/>
    <x v="4"/>
    <x v="9"/>
    <n v="0"/>
    <x v="0"/>
  </r>
  <r>
    <x v="4"/>
    <x v="4"/>
    <x v="9"/>
    <n v="0"/>
    <x v="1"/>
  </r>
  <r>
    <x v="4"/>
    <x v="4"/>
    <x v="9"/>
    <n v="0"/>
    <x v="2"/>
  </r>
  <r>
    <x v="4"/>
    <x v="4"/>
    <x v="10"/>
    <n v="0"/>
    <x v="0"/>
  </r>
  <r>
    <x v="4"/>
    <x v="4"/>
    <x v="10"/>
    <n v="0"/>
    <x v="1"/>
  </r>
  <r>
    <x v="4"/>
    <x v="4"/>
    <x v="10"/>
    <n v="0"/>
    <x v="2"/>
  </r>
  <r>
    <x v="4"/>
    <x v="4"/>
    <x v="11"/>
    <n v="0"/>
    <x v="0"/>
  </r>
  <r>
    <x v="4"/>
    <x v="4"/>
    <x v="11"/>
    <n v="0"/>
    <x v="1"/>
  </r>
  <r>
    <x v="4"/>
    <x v="4"/>
    <x v="11"/>
    <n v="0"/>
    <x v="2"/>
  </r>
  <r>
    <x v="4"/>
    <x v="4"/>
    <x v="12"/>
    <n v="1239000000"/>
    <x v="0"/>
  </r>
  <r>
    <x v="4"/>
    <x v="4"/>
    <x v="12"/>
    <n v="-4590000000"/>
    <x v="1"/>
  </r>
  <r>
    <x v="4"/>
    <x v="4"/>
    <x v="12"/>
    <n v="461000000"/>
    <x v="2"/>
  </r>
  <r>
    <x v="4"/>
    <x v="4"/>
    <x v="13"/>
    <n v="4126000000"/>
    <x v="0"/>
  </r>
  <r>
    <x v="4"/>
    <x v="4"/>
    <x v="13"/>
    <n v="10998000000"/>
    <x v="1"/>
  </r>
  <r>
    <x v="4"/>
    <x v="4"/>
    <x v="13"/>
    <n v="3675000000"/>
    <x v="2"/>
  </r>
  <r>
    <x v="4"/>
    <x v="4"/>
    <x v="14"/>
    <n v="4766000000"/>
    <x v="0"/>
  </r>
  <r>
    <x v="4"/>
    <x v="4"/>
    <x v="14"/>
    <n v="4766000000"/>
    <x v="1"/>
  </r>
  <r>
    <x v="4"/>
    <x v="4"/>
    <x v="14"/>
    <n v="4766000000"/>
    <x v="2"/>
  </r>
  <r>
    <x v="4"/>
    <x v="4"/>
    <x v="15"/>
    <n v="76000000"/>
    <x v="0"/>
  </r>
  <r>
    <x v="4"/>
    <x v="4"/>
    <x v="15"/>
    <n v="841000000"/>
    <x v="1"/>
  </r>
  <r>
    <x v="4"/>
    <x v="4"/>
    <x v="15"/>
    <n v="99000000"/>
    <x v="2"/>
  </r>
  <r>
    <x v="4"/>
    <x v="4"/>
    <x v="16"/>
    <n v="-6308000000"/>
    <x v="0"/>
  </r>
  <r>
    <x v="4"/>
    <x v="4"/>
    <x v="16"/>
    <n v="9743000000"/>
    <x v="1"/>
  </r>
  <r>
    <x v="4"/>
    <x v="4"/>
    <x v="16"/>
    <n v="2585000000"/>
    <x v="2"/>
  </r>
  <r>
    <x v="4"/>
    <x v="4"/>
    <x v="17"/>
    <n v="-6232000000"/>
    <x v="0"/>
  </r>
  <r>
    <x v="4"/>
    <x v="4"/>
    <x v="17"/>
    <n v="10584000000"/>
    <x v="1"/>
  </r>
  <r>
    <x v="4"/>
    <x v="4"/>
    <x v="17"/>
    <n v="2684000000"/>
    <x v="2"/>
  </r>
  <r>
    <x v="4"/>
    <x v="4"/>
    <x v="18"/>
    <n v="36552000000"/>
    <x v="0"/>
  </r>
  <r>
    <x v="4"/>
    <x v="4"/>
    <x v="18"/>
    <n v="34398000000"/>
    <x v="1"/>
  </r>
  <r>
    <x v="4"/>
    <x v="4"/>
    <x v="18"/>
    <n v="32639000000"/>
    <x v="2"/>
  </r>
  <r>
    <x v="4"/>
    <x v="4"/>
    <x v="19"/>
    <n v="47132000000"/>
    <x v="0"/>
  </r>
  <r>
    <x v="4"/>
    <x v="4"/>
    <x v="19"/>
    <n v="44459000000"/>
    <x v="1"/>
  </r>
  <r>
    <x v="4"/>
    <x v="4"/>
    <x v="19"/>
    <n v="51029000000"/>
    <x v="2"/>
  </r>
  <r>
    <x v="4"/>
    <x v="4"/>
    <x v="20"/>
    <n v="11604000000"/>
    <x v="0"/>
  </r>
  <r>
    <x v="4"/>
    <x v="4"/>
    <x v="20"/>
    <n v="0"/>
    <x v="1"/>
  </r>
  <r>
    <x v="4"/>
    <x v="4"/>
    <x v="20"/>
    <n v="0"/>
    <x v="2"/>
  </r>
  <r>
    <x v="4"/>
    <x v="4"/>
    <x v="21"/>
    <n v="0"/>
    <x v="0"/>
  </r>
  <r>
    <x v="4"/>
    <x v="4"/>
    <x v="21"/>
    <n v="0"/>
    <x v="1"/>
  </r>
  <r>
    <x v="4"/>
    <x v="4"/>
    <x v="21"/>
    <n v="0"/>
    <x v="2"/>
  </r>
  <r>
    <x v="4"/>
    <x v="4"/>
    <x v="22"/>
    <n v="0"/>
    <x v="0"/>
  </r>
  <r>
    <x v="4"/>
    <x v="4"/>
    <x v="22"/>
    <n v="0"/>
    <x v="2"/>
  </r>
  <r>
    <x v="4"/>
    <x v="4"/>
    <x v="23"/>
    <n v="0"/>
    <x v="0"/>
  </r>
  <r>
    <x v="4"/>
    <x v="4"/>
    <x v="23"/>
    <n v="0"/>
    <x v="1"/>
  </r>
  <r>
    <x v="4"/>
    <x v="4"/>
    <x v="23"/>
    <n v="0"/>
    <x v="1"/>
  </r>
  <r>
    <x v="4"/>
    <x v="4"/>
    <x v="23"/>
    <n v="0"/>
    <x v="2"/>
  </r>
  <r>
    <x v="4"/>
    <x v="4"/>
    <x v="24"/>
    <n v="257000000"/>
    <x v="0"/>
  </r>
  <r>
    <x v="4"/>
    <x v="4"/>
    <x v="24"/>
    <n v="5287000000"/>
    <x v="1"/>
  </r>
  <r>
    <x v="4"/>
    <x v="4"/>
    <x v="24"/>
    <n v="-7293000000"/>
    <x v="2"/>
  </r>
  <r>
    <x v="4"/>
    <x v="4"/>
    <x v="25"/>
    <n v="0"/>
    <x v="0"/>
  </r>
  <r>
    <x v="4"/>
    <x v="4"/>
    <x v="25"/>
    <n v="0"/>
    <x v="1"/>
  </r>
  <r>
    <x v="4"/>
    <x v="4"/>
    <x v="25"/>
    <n v="0"/>
    <x v="2"/>
  </r>
  <r>
    <x v="4"/>
    <x v="4"/>
    <x v="26"/>
    <n v="43465"/>
    <x v="0"/>
  </r>
  <r>
    <x v="4"/>
    <x v="4"/>
    <x v="26"/>
    <n v="43830"/>
    <x v="1"/>
  </r>
  <r>
    <x v="4"/>
    <x v="4"/>
    <x v="26"/>
    <n v="44196"/>
    <x v="2"/>
  </r>
  <r>
    <x v="4"/>
    <x v="4"/>
    <x v="27"/>
    <n v="948000000"/>
    <x v="0"/>
  </r>
  <r>
    <x v="4"/>
    <x v="4"/>
    <x v="27"/>
    <n v="1752000000"/>
    <x v="1"/>
  </r>
  <r>
    <x v="4"/>
    <x v="4"/>
    <x v="27"/>
    <n v="837000000"/>
    <x v="2"/>
  </r>
  <r>
    <x v="4"/>
    <x v="4"/>
    <x v="28"/>
    <n v="56361000000"/>
    <x v="0"/>
  </r>
  <r>
    <x v="4"/>
    <x v="4"/>
    <x v="28"/>
    <n v="65675000000"/>
    <x v="1"/>
  </r>
  <r>
    <x v="4"/>
    <x v="4"/>
    <x v="28"/>
    <n v="66362000000"/>
    <x v="2"/>
  </r>
  <r>
    <x v="4"/>
    <x v="4"/>
    <x v="29"/>
    <n v="0"/>
    <x v="0"/>
  </r>
  <r>
    <x v="4"/>
    <x v="4"/>
    <x v="29"/>
    <n v="0"/>
    <x v="1"/>
  </r>
  <r>
    <x v="4"/>
    <x v="4"/>
    <x v="29"/>
    <n v="0"/>
    <x v="2"/>
  </r>
  <r>
    <x v="4"/>
    <x v="4"/>
    <x v="30"/>
    <n v="0"/>
    <x v="0"/>
  </r>
  <r>
    <x v="4"/>
    <x v="4"/>
    <x v="30"/>
    <n v="0"/>
    <x v="1"/>
  </r>
  <r>
    <x v="4"/>
    <x v="4"/>
    <x v="30"/>
    <n v="0"/>
    <x v="2"/>
  </r>
  <r>
    <x v="4"/>
    <x v="4"/>
    <x v="31"/>
    <n v="10837000000"/>
    <x v="0"/>
  </r>
  <r>
    <x v="4"/>
    <x v="4"/>
    <x v="31"/>
    <n v="15348000000"/>
    <x v="1"/>
  </r>
  <r>
    <x v="4"/>
    <x v="4"/>
    <x v="31"/>
    <n v="11097000000"/>
    <x v="2"/>
  </r>
  <r>
    <x v="4"/>
    <x v="4"/>
    <x v="32"/>
    <n v="103000000"/>
    <x v="0"/>
  </r>
  <r>
    <x v="4"/>
    <x v="4"/>
    <x v="32"/>
    <n v="4121000000"/>
    <x v="1"/>
  </r>
  <r>
    <x v="4"/>
    <x v="4"/>
    <x v="32"/>
    <n v="-5833000000"/>
    <x v="2"/>
  </r>
  <r>
    <x v="4"/>
    <x v="4"/>
    <x v="33"/>
    <n v="-42000000"/>
    <x v="0"/>
  </r>
  <r>
    <x v="4"/>
    <x v="4"/>
    <x v="33"/>
    <n v="48000000"/>
    <x v="1"/>
  </r>
  <r>
    <x v="4"/>
    <x v="4"/>
    <x v="33"/>
    <n v="4000000"/>
    <x v="2"/>
  </r>
  <r>
    <x v="4"/>
    <x v="4"/>
    <x v="34"/>
    <n v="154000000"/>
    <x v="0"/>
  </r>
  <r>
    <x v="4"/>
    <x v="4"/>
    <x v="34"/>
    <n v="1166000000"/>
    <x v="1"/>
  </r>
  <r>
    <x v="4"/>
    <x v="4"/>
    <x v="34"/>
    <n v="-1460000000"/>
    <x v="2"/>
  </r>
  <r>
    <x v="4"/>
    <x v="4"/>
    <x v="35"/>
    <n v="0"/>
    <x v="0"/>
  </r>
  <r>
    <x v="4"/>
    <x v="4"/>
    <x v="35"/>
    <n v="0"/>
    <x v="1"/>
  </r>
  <r>
    <x v="4"/>
    <x v="4"/>
    <x v="35"/>
    <n v="0"/>
    <x v="2"/>
  </r>
  <r>
    <x v="4"/>
    <x v="4"/>
    <x v="36"/>
    <n v="1316000000"/>
    <x v="0"/>
  </r>
  <r>
    <x v="4"/>
    <x v="4"/>
    <x v="36"/>
    <n v="1449000000"/>
    <x v="1"/>
  </r>
  <r>
    <x v="4"/>
    <x v="4"/>
    <x v="36"/>
    <n v="1469000000"/>
    <x v="2"/>
  </r>
  <r>
    <x v="4"/>
    <x v="4"/>
    <x v="37"/>
    <n v="1312000000"/>
    <x v="0"/>
  </r>
  <r>
    <x v="4"/>
    <x v="4"/>
    <x v="37"/>
    <n v="1326000000"/>
    <x v="1"/>
  </r>
  <r>
    <x v="4"/>
    <x v="4"/>
    <x v="37"/>
    <n v="1147000000"/>
    <x v="2"/>
  </r>
  <r>
    <x v="4"/>
    <x v="4"/>
    <x v="38"/>
    <n v="0"/>
    <x v="0"/>
  </r>
  <r>
    <x v="4"/>
    <x v="4"/>
    <x v="38"/>
    <n v="0"/>
    <x v="1"/>
  </r>
  <r>
    <x v="4"/>
    <x v="4"/>
    <x v="38"/>
    <n v="0"/>
    <x v="2"/>
  </r>
  <r>
    <x v="4"/>
    <x v="4"/>
    <x v="39"/>
    <n v="491984000000"/>
    <x v="0"/>
  </r>
  <r>
    <x v="4"/>
    <x v="4"/>
    <x v="39"/>
    <n v="525064000000"/>
    <x v="1"/>
  </r>
  <r>
    <x v="4"/>
    <x v="4"/>
    <x v="39"/>
    <n v="586481000000"/>
    <x v="2"/>
  </r>
  <r>
    <x v="4"/>
    <x v="4"/>
    <x v="40"/>
    <n v="434675000000"/>
    <x v="0"/>
  </r>
  <r>
    <x v="4"/>
    <x v="4"/>
    <x v="40"/>
    <n v="457637000000"/>
    <x v="1"/>
  </r>
  <r>
    <x v="4"/>
    <x v="4"/>
    <x v="40"/>
    <n v="519282000000"/>
    <x v="2"/>
  </r>
  <r>
    <x v="4"/>
    <x v="4"/>
    <x v="41"/>
    <n v="0"/>
    <x v="0"/>
  </r>
  <r>
    <x v="4"/>
    <x v="4"/>
    <x v="41"/>
    <n v="0"/>
    <x v="1"/>
  </r>
  <r>
    <x v="4"/>
    <x v="4"/>
    <x v="41"/>
    <n v="0"/>
    <x v="2"/>
  </r>
  <r>
    <x v="4"/>
    <x v="4"/>
    <x v="42"/>
    <n v="304535000000"/>
    <x v="0"/>
  </r>
  <r>
    <x v="4"/>
    <x v="4"/>
    <x v="42"/>
    <n v="316862000000"/>
    <x v="1"/>
  </r>
  <r>
    <x v="4"/>
    <x v="4"/>
    <x v="42"/>
    <n v="336118000000"/>
    <x v="2"/>
  </r>
  <r>
    <x v="4"/>
    <x v="4"/>
    <x v="43"/>
    <n v="6634000000"/>
    <x v="0"/>
  </r>
  <r>
    <x v="4"/>
    <x v="4"/>
    <x v="43"/>
    <n v="5630000000"/>
    <x v="1"/>
  </r>
  <r>
    <x v="4"/>
    <x v="4"/>
    <x v="43"/>
    <n v="4531000000"/>
    <x v="2"/>
  </r>
  <r>
    <x v="4"/>
    <x v="4"/>
    <x v="44"/>
    <n v="0"/>
    <x v="0"/>
  </r>
  <r>
    <x v="4"/>
    <x v="4"/>
    <x v="44"/>
    <n v="0"/>
    <x v="1"/>
  </r>
  <r>
    <x v="4"/>
    <x v="4"/>
    <x v="44"/>
    <n v="0"/>
    <x v="2"/>
  </r>
  <r>
    <x v="4"/>
    <x v="4"/>
    <x v="45"/>
    <n v="0"/>
    <x v="0"/>
  </r>
  <r>
    <x v="4"/>
    <x v="4"/>
    <x v="45"/>
    <n v="0"/>
    <x v="1"/>
  </r>
  <r>
    <x v="4"/>
    <x v="4"/>
    <x v="45"/>
    <n v="0"/>
    <x v="2"/>
  </r>
  <r>
    <x v="4"/>
    <x v="4"/>
    <x v="46"/>
    <n v="187000000"/>
    <x v="0"/>
  </r>
  <r>
    <x v="4"/>
    <x v="4"/>
    <x v="46"/>
    <n v="6579000000"/>
    <x v="1"/>
  </r>
  <r>
    <x v="4"/>
    <x v="4"/>
    <x v="46"/>
    <n v="3440000000"/>
    <x v="2"/>
  </r>
  <r>
    <x v="4"/>
    <x v="4"/>
    <x v="47"/>
    <n v="0"/>
    <x v="0"/>
  </r>
  <r>
    <x v="4"/>
    <x v="4"/>
    <x v="47"/>
    <n v="0"/>
    <x v="1"/>
  </r>
  <r>
    <x v="4"/>
    <x v="4"/>
    <x v="47"/>
    <n v="0"/>
    <x v="2"/>
  </r>
  <r>
    <x v="4"/>
    <x v="4"/>
    <x v="48"/>
    <n v="19478000000"/>
    <x v="0"/>
  </r>
  <r>
    <x v="4"/>
    <x v="4"/>
    <x v="48"/>
    <n v="26194000000"/>
    <x v="1"/>
  </r>
  <r>
    <x v="4"/>
    <x v="4"/>
    <x v="48"/>
    <n v="29556000000"/>
    <x v="2"/>
  </r>
  <r>
    <x v="4"/>
    <x v="4"/>
    <x v="49"/>
    <n v="0"/>
    <x v="0"/>
  </r>
  <r>
    <x v="4"/>
    <x v="4"/>
    <x v="49"/>
    <n v="0"/>
    <x v="1"/>
  </r>
  <r>
    <x v="4"/>
    <x v="4"/>
    <x v="49"/>
    <n v="0"/>
    <x v="2"/>
  </r>
  <r>
    <x v="4"/>
    <x v="4"/>
    <x v="50"/>
    <n v="-1312000000"/>
    <x v="0"/>
  </r>
  <r>
    <x v="4"/>
    <x v="4"/>
    <x v="50"/>
    <n v="-1326000000"/>
    <x v="1"/>
  </r>
  <r>
    <x v="4"/>
    <x v="4"/>
    <x v="50"/>
    <n v="-1147000000"/>
    <x v="2"/>
  </r>
  <r>
    <x v="4"/>
    <x v="4"/>
    <x v="51"/>
    <n v="0"/>
    <x v="0"/>
  </r>
  <r>
    <x v="4"/>
    <x v="4"/>
    <x v="51"/>
    <n v="0"/>
    <x v="1"/>
  </r>
  <r>
    <x v="4"/>
    <x v="4"/>
    <x v="51"/>
    <n v="0"/>
    <x v="2"/>
  </r>
  <r>
    <x v="4"/>
    <x v="4"/>
    <x v="52"/>
    <n v="67000000"/>
    <x v="0"/>
  </r>
  <r>
    <x v="4"/>
    <x v="4"/>
    <x v="52"/>
    <n v="821000000"/>
    <x v="1"/>
  </r>
  <r>
    <x v="4"/>
    <x v="4"/>
    <x v="52"/>
    <n v="115000000"/>
    <x v="2"/>
  </r>
  <r>
    <x v="4"/>
    <x v="4"/>
    <x v="53"/>
    <n v="-6000000"/>
    <x v="0"/>
  </r>
  <r>
    <x v="4"/>
    <x v="4"/>
    <x v="53"/>
    <n v="3348000000"/>
    <x v="1"/>
  </r>
  <r>
    <x v="4"/>
    <x v="4"/>
    <x v="53"/>
    <n v="-5944000000"/>
    <x v="2"/>
  </r>
  <r>
    <x v="4"/>
    <x v="4"/>
    <x v="54"/>
    <n v="61000000"/>
    <x v="0"/>
  </r>
  <r>
    <x v="4"/>
    <x v="4"/>
    <x v="54"/>
    <n v="4169000000"/>
    <x v="1"/>
  </r>
  <r>
    <x v="4"/>
    <x v="4"/>
    <x v="54"/>
    <n v="-5829000000"/>
    <x v="2"/>
  </r>
  <r>
    <x v="4"/>
    <x v="4"/>
    <x v="55"/>
    <n v="0"/>
    <x v="0"/>
  </r>
  <r>
    <x v="4"/>
    <x v="4"/>
    <x v="55"/>
    <n v="0"/>
    <x v="1"/>
  </r>
  <r>
    <x v="4"/>
    <x v="4"/>
    <x v="55"/>
    <n v="0"/>
    <x v="2"/>
  </r>
  <r>
    <x v="4"/>
    <x v="4"/>
    <x v="56"/>
    <n v="479437000000"/>
    <x v="0"/>
  </r>
  <r>
    <x v="4"/>
    <x v="4"/>
    <x v="56"/>
    <n v="501455000000"/>
    <x v="1"/>
  </r>
  <r>
    <x v="4"/>
    <x v="4"/>
    <x v="56"/>
    <n v="559104000000"/>
    <x v="2"/>
  </r>
  <r>
    <x v="4"/>
    <x v="4"/>
    <x v="57"/>
    <n v="434675000000"/>
    <x v="0"/>
  </r>
  <r>
    <x v="4"/>
    <x v="4"/>
    <x v="57"/>
    <n v="457637000000"/>
    <x v="1"/>
  </r>
  <r>
    <x v="4"/>
    <x v="4"/>
    <x v="57"/>
    <n v="519282000000"/>
    <x v="2"/>
  </r>
  <r>
    <x v="4"/>
    <x v="4"/>
    <x v="58"/>
    <n v="36714000000"/>
    <x v="0"/>
  </r>
  <r>
    <x v="4"/>
    <x v="4"/>
    <x v="58"/>
    <n v="33939000000"/>
    <x v="1"/>
  </r>
  <r>
    <x v="4"/>
    <x v="4"/>
    <x v="58"/>
    <n v="33202000000"/>
    <x v="2"/>
  </r>
  <r>
    <x v="4"/>
    <x v="4"/>
    <x v="59"/>
    <n v="0"/>
    <x v="0"/>
  </r>
  <r>
    <x v="4"/>
    <x v="4"/>
    <x v="59"/>
    <n v="0"/>
    <x v="2"/>
  </r>
  <r>
    <x v="4"/>
    <x v="4"/>
    <x v="60"/>
    <n v="0"/>
    <x v="1"/>
  </r>
  <r>
    <x v="4"/>
    <x v="4"/>
    <x v="61"/>
    <n v="9302000000"/>
    <x v="0"/>
  </r>
  <r>
    <x v="4"/>
    <x v="4"/>
    <x v="61"/>
    <n v="8537000000"/>
    <x v="1"/>
  </r>
  <r>
    <x v="4"/>
    <x v="4"/>
    <x v="61"/>
    <n v="8396000000"/>
    <x v="2"/>
  </r>
  <r>
    <x v="4"/>
    <x v="4"/>
    <x v="62"/>
    <n v="1535000000"/>
    <x v="0"/>
  </r>
  <r>
    <x v="4"/>
    <x v="4"/>
    <x v="62"/>
    <n v="6811000000"/>
    <x v="1"/>
  </r>
  <r>
    <x v="4"/>
    <x v="4"/>
    <x v="62"/>
    <n v="2701000000"/>
    <x v="2"/>
  </r>
  <r>
    <x v="4"/>
    <x v="4"/>
    <x v="63"/>
    <n v="-8262000000"/>
    <x v="0"/>
  </r>
  <r>
    <x v="4"/>
    <x v="4"/>
    <x v="63"/>
    <n v="7000000"/>
    <x v="1"/>
  </r>
  <r>
    <x v="4"/>
    <x v="4"/>
    <x v="63"/>
    <n v="-1105000000"/>
    <x v="2"/>
  </r>
  <r>
    <x v="4"/>
    <x v="4"/>
    <x v="64"/>
    <n v="24762000000"/>
    <x v="0"/>
  </r>
  <r>
    <x v="4"/>
    <x v="4"/>
    <x v="64"/>
    <n v="19214000000"/>
    <x v="1"/>
  </r>
  <r>
    <x v="4"/>
    <x v="4"/>
    <x v="64"/>
    <n v="21175000000"/>
    <x v="2"/>
  </r>
  <r>
    <x v="4"/>
    <x v="4"/>
    <x v="65"/>
    <n v="-8307000000"/>
    <x v="0"/>
  </r>
  <r>
    <x v="4"/>
    <x v="4"/>
    <x v="65"/>
    <n v="-3549000000"/>
    <x v="1"/>
  </r>
  <r>
    <x v="4"/>
    <x v="4"/>
    <x v="65"/>
    <n v="-4690000000"/>
    <x v="2"/>
  </r>
  <r>
    <x v="4"/>
    <x v="4"/>
    <x v="66"/>
    <n v="-6293000000"/>
    <x v="0"/>
  </r>
  <r>
    <x v="4"/>
    <x v="4"/>
    <x v="66"/>
    <n v="6415000000"/>
    <x v="1"/>
  </r>
  <r>
    <x v="4"/>
    <x v="4"/>
    <x v="66"/>
    <n v="8513000000"/>
    <x v="2"/>
  </r>
  <r>
    <x v="4"/>
    <x v="4"/>
    <x v="67"/>
    <n v="0"/>
    <x v="0"/>
  </r>
  <r>
    <x v="4"/>
    <x v="4"/>
    <x v="67"/>
    <n v="0"/>
    <x v="1"/>
  </r>
  <r>
    <x v="4"/>
    <x v="4"/>
    <x v="67"/>
    <n v="0"/>
    <x v="2"/>
  </r>
  <r>
    <x v="4"/>
    <x v="4"/>
    <x v="68"/>
    <n v="0"/>
    <x v="0"/>
  </r>
  <r>
    <x v="4"/>
    <x v="4"/>
    <x v="68"/>
    <n v="0"/>
    <x v="1"/>
  </r>
  <r>
    <x v="4"/>
    <x v="4"/>
    <x v="68"/>
    <n v="0"/>
    <x v="2"/>
  </r>
  <r>
    <x v="4"/>
    <x v="4"/>
    <x v="69"/>
    <n v="177193000000"/>
    <x v="0"/>
  </r>
  <r>
    <x v="4"/>
    <x v="4"/>
    <x v="69"/>
    <n v="0"/>
    <x v="1"/>
  </r>
  <r>
    <x v="4"/>
    <x v="4"/>
    <x v="69"/>
    <n v="0"/>
    <x v="2"/>
  </r>
  <r>
    <x v="4"/>
    <x v="4"/>
    <x v="70"/>
    <n v="400135000000"/>
    <x v="0"/>
  </r>
  <r>
    <x v="4"/>
    <x v="4"/>
    <x v="70"/>
    <n v="422287000000"/>
    <x v="1"/>
  </r>
  <r>
    <x v="4"/>
    <x v="4"/>
    <x v="70"/>
    <n v="481748000000"/>
    <x v="2"/>
  </r>
  <r>
    <x v="4"/>
    <x v="4"/>
    <x v="71"/>
    <n v="0"/>
    <x v="0"/>
  </r>
  <r>
    <x v="4"/>
    <x v="4"/>
    <x v="71"/>
    <n v="0"/>
    <x v="1"/>
  </r>
  <r>
    <x v="4"/>
    <x v="4"/>
    <x v="71"/>
    <n v="95000000"/>
    <x v="2"/>
  </r>
  <r>
    <x v="4"/>
    <x v="4"/>
    <x v="72"/>
    <n v="0"/>
    <x v="0"/>
  </r>
  <r>
    <x v="4"/>
    <x v="4"/>
    <x v="72"/>
    <n v="0"/>
    <x v="1"/>
  </r>
  <r>
    <x v="4"/>
    <x v="4"/>
    <x v="72"/>
    <n v="0"/>
    <x v="2"/>
  </r>
  <r>
    <x v="4"/>
    <x v="4"/>
    <x v="73"/>
    <n v="1138000000"/>
    <x v="0"/>
  </r>
  <r>
    <x v="4"/>
    <x v="4"/>
    <x v="73"/>
    <n v="1136000000"/>
    <x v="1"/>
  </r>
  <r>
    <x v="4"/>
    <x v="4"/>
    <x v="73"/>
    <n v="1132000000"/>
    <x v="2"/>
  </r>
  <r>
    <x v="4"/>
    <x v="4"/>
    <x v="74"/>
    <n v="4157000000"/>
    <x v="0"/>
  </r>
  <r>
    <x v="4"/>
    <x v="4"/>
    <x v="74"/>
    <n v="4984000000"/>
    <x v="1"/>
  </r>
  <r>
    <x v="4"/>
    <x v="4"/>
    <x v="74"/>
    <n v="4139000000"/>
    <x v="2"/>
  </r>
  <r>
    <x v="4"/>
    <x v="4"/>
    <x v="75"/>
    <n v="0"/>
    <x v="0"/>
  </r>
  <r>
    <x v="4"/>
    <x v="4"/>
    <x v="75"/>
    <n v="0"/>
    <x v="1"/>
  </r>
  <r>
    <x v="4"/>
    <x v="4"/>
    <x v="75"/>
    <n v="0"/>
    <x v="2"/>
  </r>
  <r>
    <x v="4"/>
    <x v="4"/>
    <x v="76"/>
    <n v="0"/>
    <x v="0"/>
  </r>
  <r>
    <x v="4"/>
    <x v="4"/>
    <x v="76"/>
    <n v="22000000"/>
    <x v="1"/>
  </r>
  <r>
    <x v="4"/>
    <x v="4"/>
    <x v="76"/>
    <n v="29000000"/>
    <x v="2"/>
  </r>
  <r>
    <x v="4"/>
    <x v="4"/>
    <x v="77"/>
    <n v="0"/>
    <x v="0"/>
  </r>
  <r>
    <x v="4"/>
    <x v="4"/>
    <x v="77"/>
    <n v="485000000"/>
    <x v="1"/>
  </r>
  <r>
    <x v="4"/>
    <x v="4"/>
    <x v="77"/>
    <n v="485000000"/>
    <x v="2"/>
  </r>
  <r>
    <x v="4"/>
    <x v="4"/>
    <x v="78"/>
    <n v="29142000000"/>
    <x v="0"/>
  </r>
  <r>
    <x v="4"/>
    <x v="4"/>
    <x v="78"/>
    <n v="29673000000"/>
    <x v="1"/>
  </r>
  <r>
    <x v="4"/>
    <x v="4"/>
    <x v="78"/>
    <n v="31516000000"/>
    <x v="2"/>
  </r>
  <r>
    <x v="4"/>
    <x v="4"/>
    <x v="79"/>
    <n v="0"/>
    <x v="0"/>
  </r>
  <r>
    <x v="4"/>
    <x v="4"/>
    <x v="79"/>
    <n v="485000000"/>
    <x v="1"/>
  </r>
  <r>
    <x v="4"/>
    <x v="4"/>
    <x v="79"/>
    <n v="0"/>
    <x v="2"/>
  </r>
  <r>
    <x v="4"/>
    <x v="4"/>
    <x v="80"/>
    <n v="0"/>
    <x v="0"/>
  </r>
  <r>
    <x v="4"/>
    <x v="4"/>
    <x v="80"/>
    <n v="0"/>
    <x v="1"/>
  </r>
  <r>
    <x v="4"/>
    <x v="4"/>
    <x v="80"/>
    <n v="0"/>
    <x v="2"/>
  </r>
  <r>
    <x v="4"/>
    <x v="4"/>
    <x v="81"/>
    <n v="1739000000"/>
    <x v="0"/>
  </r>
  <r>
    <x v="4"/>
    <x v="4"/>
    <x v="81"/>
    <n v="0"/>
    <x v="1"/>
  </r>
  <r>
    <x v="4"/>
    <x v="4"/>
    <x v="81"/>
    <n v="500000000"/>
    <x v="2"/>
  </r>
  <r>
    <x v="4"/>
    <x v="4"/>
    <x v="82"/>
    <n v="0"/>
    <x v="0"/>
  </r>
  <r>
    <x v="4"/>
    <x v="4"/>
    <x v="82"/>
    <n v="0"/>
    <x v="1"/>
  </r>
  <r>
    <x v="4"/>
    <x v="4"/>
    <x v="82"/>
    <n v="0"/>
    <x v="2"/>
  </r>
  <r>
    <x v="4"/>
    <x v="4"/>
    <x v="83"/>
    <n v="20884000000"/>
    <x v="0"/>
  </r>
  <r>
    <x v="4"/>
    <x v="4"/>
    <x v="83"/>
    <n v="23084000000"/>
    <x v="1"/>
  </r>
  <r>
    <x v="4"/>
    <x v="4"/>
    <x v="83"/>
    <n v="15504000000"/>
    <x v="2"/>
  </r>
  <r>
    <x v="4"/>
    <x v="4"/>
    <x v="84"/>
    <n v="47389000000"/>
    <x v="0"/>
  </r>
  <r>
    <x v="4"/>
    <x v="4"/>
    <x v="84"/>
    <n v="49746000000"/>
    <x v="1"/>
  </r>
  <r>
    <x v="4"/>
    <x v="4"/>
    <x v="84"/>
    <n v="43736000000"/>
    <x v="2"/>
  </r>
  <r>
    <x v="4"/>
    <x v="4"/>
    <x v="85"/>
    <n v="9302000000"/>
    <x v="0"/>
  </r>
  <r>
    <x v="4"/>
    <x v="4"/>
    <x v="85"/>
    <n v="8537000000"/>
    <x v="1"/>
  </r>
  <r>
    <x v="4"/>
    <x v="4"/>
    <x v="85"/>
    <n v="8396000000"/>
    <x v="2"/>
  </r>
  <r>
    <x v="4"/>
    <x v="4"/>
    <x v="86"/>
    <n v="0"/>
    <x v="0"/>
  </r>
  <r>
    <x v="4"/>
    <x v="4"/>
    <x v="86"/>
    <n v="0"/>
    <x v="1"/>
  </r>
  <r>
    <x v="4"/>
    <x v="4"/>
    <x v="86"/>
    <n v="0"/>
    <x v="2"/>
  </r>
  <r>
    <x v="4"/>
    <x v="4"/>
    <x v="87"/>
    <n v="9674000000"/>
    <x v="0"/>
  </r>
  <r>
    <x v="4"/>
    <x v="4"/>
    <x v="87"/>
    <n v="20753000000"/>
    <x v="1"/>
  </r>
  <r>
    <x v="4"/>
    <x v="4"/>
    <x v="87"/>
    <n v="24550000000"/>
    <x v="2"/>
  </r>
  <r>
    <x v="4"/>
    <x v="4"/>
    <x v="88"/>
    <n v="0"/>
    <x v="0"/>
  </r>
  <r>
    <x v="4"/>
    <x v="4"/>
    <x v="88"/>
    <n v="0"/>
    <x v="1"/>
  </r>
  <r>
    <x v="4"/>
    <x v="4"/>
    <x v="88"/>
    <n v="0"/>
    <x v="2"/>
  </r>
  <r>
    <x v="4"/>
    <x v="4"/>
    <x v="89"/>
    <n v="56361000000"/>
    <x v="0"/>
  </r>
  <r>
    <x v="4"/>
    <x v="4"/>
    <x v="89"/>
    <n v="66362000000"/>
    <x v="2"/>
  </r>
  <r>
    <x v="4"/>
    <x v="4"/>
    <x v="90"/>
    <n v="0"/>
    <x v="1"/>
  </r>
  <r>
    <x v="4"/>
    <x v="4"/>
    <x v="91"/>
    <n v="632000000"/>
    <x v="0"/>
  </r>
  <r>
    <x v="4"/>
    <x v="4"/>
    <x v="91"/>
    <n v="-24000000"/>
    <x v="1"/>
  </r>
  <r>
    <x v="4"/>
    <x v="4"/>
    <x v="91"/>
    <n v="-106000000"/>
    <x v="2"/>
  </r>
  <r>
    <x v="5"/>
    <x v="5"/>
    <x v="0"/>
    <n v="0"/>
    <x v="0"/>
  </r>
  <r>
    <x v="5"/>
    <x v="5"/>
    <x v="0"/>
    <n v="0"/>
    <x v="1"/>
  </r>
  <r>
    <x v="5"/>
    <x v="5"/>
    <x v="0"/>
    <n v="0"/>
    <x v="2"/>
  </r>
  <r>
    <x v="5"/>
    <x v="5"/>
    <x v="1"/>
    <n v="15719000000"/>
    <x v="0"/>
  </r>
  <r>
    <x v="5"/>
    <x v="5"/>
    <x v="1"/>
    <n v="15921000000"/>
    <x v="1"/>
  </r>
  <r>
    <x v="5"/>
    <x v="5"/>
    <x v="1"/>
    <n v="0"/>
    <x v="2"/>
  </r>
  <r>
    <x v="5"/>
    <x v="5"/>
    <x v="2"/>
    <n v="0"/>
    <x v="0"/>
  </r>
  <r>
    <x v="5"/>
    <x v="5"/>
    <x v="2"/>
    <n v="0"/>
    <x v="1"/>
  </r>
  <r>
    <x v="5"/>
    <x v="5"/>
    <x v="2"/>
    <n v="0"/>
    <x v="2"/>
  </r>
  <r>
    <x v="5"/>
    <x v="5"/>
    <x v="3"/>
    <n v="0"/>
    <x v="0"/>
  </r>
  <r>
    <x v="5"/>
    <x v="5"/>
    <x v="3"/>
    <n v="0"/>
    <x v="1"/>
  </r>
  <r>
    <x v="5"/>
    <x v="5"/>
    <x v="3"/>
    <n v="0"/>
    <x v="2"/>
  </r>
  <r>
    <x v="5"/>
    <x v="5"/>
    <x v="4"/>
    <n v="112249000000"/>
    <x v="0"/>
  </r>
  <r>
    <x v="5"/>
    <x v="5"/>
    <x v="4"/>
    <n v="119950000000"/>
    <x v="1"/>
  </r>
  <r>
    <x v="5"/>
    <x v="5"/>
    <x v="4"/>
    <n v="125987000000"/>
    <x v="2"/>
  </r>
  <r>
    <x v="5"/>
    <x v="5"/>
    <x v="5"/>
    <n v="-277000000"/>
    <x v="0"/>
  </r>
  <r>
    <x v="5"/>
    <x v="5"/>
    <x v="5"/>
    <n v="-433000000"/>
    <x v="1"/>
  </r>
  <r>
    <x v="5"/>
    <x v="5"/>
    <x v="5"/>
    <n v="-308000000"/>
    <x v="2"/>
  </r>
  <r>
    <x v="5"/>
    <x v="5"/>
    <x v="6"/>
    <n v="-3574000000"/>
    <x v="0"/>
  </r>
  <r>
    <x v="5"/>
    <x v="5"/>
    <x v="6"/>
    <n v="-2483000000"/>
    <x v="1"/>
  </r>
  <r>
    <x v="5"/>
    <x v="5"/>
    <x v="6"/>
    <n v="-2011000000"/>
    <x v="2"/>
  </r>
  <r>
    <x v="5"/>
    <x v="5"/>
    <x v="7"/>
    <n v="-1719000000"/>
    <x v="0"/>
  </r>
  <r>
    <x v="5"/>
    <x v="5"/>
    <x v="7"/>
    <n v="-2807000000"/>
    <x v="1"/>
  </r>
  <r>
    <x v="5"/>
    <x v="5"/>
    <x v="7"/>
    <n v="-3441000000"/>
    <x v="2"/>
  </r>
  <r>
    <x v="5"/>
    <x v="5"/>
    <x v="8"/>
    <n v="5175000000"/>
    <x v="0"/>
  </r>
  <r>
    <x v="5"/>
    <x v="5"/>
    <x v="8"/>
    <n v="5129000000"/>
    <x v="1"/>
  </r>
  <r>
    <x v="5"/>
    <x v="5"/>
    <x v="8"/>
    <n v="5491000000"/>
    <x v="2"/>
  </r>
  <r>
    <x v="5"/>
    <x v="5"/>
    <x v="9"/>
    <n v="0"/>
    <x v="0"/>
  </r>
  <r>
    <x v="5"/>
    <x v="5"/>
    <x v="9"/>
    <n v="0"/>
    <x v="1"/>
  </r>
  <r>
    <x v="5"/>
    <x v="5"/>
    <x v="9"/>
    <n v="0"/>
    <x v="2"/>
  </r>
  <r>
    <x v="5"/>
    <x v="5"/>
    <x v="10"/>
    <n v="0"/>
    <x v="0"/>
  </r>
  <r>
    <x v="5"/>
    <x v="5"/>
    <x v="10"/>
    <n v="0"/>
    <x v="1"/>
  </r>
  <r>
    <x v="5"/>
    <x v="5"/>
    <x v="10"/>
    <n v="0"/>
    <x v="2"/>
  </r>
  <r>
    <x v="5"/>
    <x v="5"/>
    <x v="11"/>
    <n v="0"/>
    <x v="0"/>
  </r>
  <r>
    <x v="5"/>
    <x v="5"/>
    <x v="11"/>
    <n v="0"/>
    <x v="1"/>
  </r>
  <r>
    <x v="5"/>
    <x v="5"/>
    <x v="11"/>
    <n v="0"/>
    <x v="2"/>
  </r>
  <r>
    <x v="5"/>
    <x v="5"/>
    <x v="12"/>
    <n v="1384000000"/>
    <x v="0"/>
  </r>
  <r>
    <x v="5"/>
    <x v="5"/>
    <x v="12"/>
    <n v="293000000"/>
    <x v="1"/>
  </r>
  <r>
    <x v="5"/>
    <x v="5"/>
    <x v="12"/>
    <n v="-84000000"/>
    <x v="2"/>
  </r>
  <r>
    <x v="5"/>
    <x v="5"/>
    <x v="13"/>
    <n v="-511000000"/>
    <x v="0"/>
  </r>
  <r>
    <x v="5"/>
    <x v="5"/>
    <x v="13"/>
    <n v="-666000000"/>
    <x v="1"/>
  </r>
  <r>
    <x v="5"/>
    <x v="5"/>
    <x v="13"/>
    <n v="-2000000"/>
    <x v="2"/>
  </r>
  <r>
    <x v="5"/>
    <x v="5"/>
    <x v="14"/>
    <n v="9000000"/>
    <x v="0"/>
  </r>
  <r>
    <x v="5"/>
    <x v="5"/>
    <x v="14"/>
    <n v="9000000"/>
    <x v="1"/>
  </r>
  <r>
    <x v="5"/>
    <x v="5"/>
    <x v="14"/>
    <n v="9000000"/>
    <x v="2"/>
  </r>
  <r>
    <x v="5"/>
    <x v="5"/>
    <x v="15"/>
    <n v="0"/>
    <x v="0"/>
  </r>
  <r>
    <x v="5"/>
    <x v="5"/>
    <x v="15"/>
    <n v="0"/>
    <x v="1"/>
  </r>
  <r>
    <x v="5"/>
    <x v="5"/>
    <x v="15"/>
    <n v="0"/>
    <x v="2"/>
  </r>
  <r>
    <x v="5"/>
    <x v="5"/>
    <x v="16"/>
    <n v="1299000000"/>
    <x v="0"/>
  </r>
  <r>
    <x v="5"/>
    <x v="5"/>
    <x v="16"/>
    <n v="6679000000"/>
    <x v="1"/>
  </r>
  <r>
    <x v="5"/>
    <x v="5"/>
    <x v="16"/>
    <n v="6930000000"/>
    <x v="2"/>
  </r>
  <r>
    <x v="5"/>
    <x v="5"/>
    <x v="17"/>
    <n v="1299000000"/>
    <x v="0"/>
  </r>
  <r>
    <x v="5"/>
    <x v="5"/>
    <x v="17"/>
    <n v="6679000000"/>
    <x v="1"/>
  </r>
  <r>
    <x v="5"/>
    <x v="5"/>
    <x v="17"/>
    <n v="6930000000"/>
    <x v="2"/>
  </r>
  <r>
    <x v="5"/>
    <x v="5"/>
    <x v="18"/>
    <n v="25405000000"/>
    <x v="0"/>
  </r>
  <r>
    <x v="5"/>
    <x v="5"/>
    <x v="18"/>
    <n v="26655000000"/>
    <x v="1"/>
  </r>
  <r>
    <x v="5"/>
    <x v="5"/>
    <x v="18"/>
    <n v="24882000000"/>
    <x v="2"/>
  </r>
  <r>
    <x v="5"/>
    <x v="5"/>
    <x v="19"/>
    <n v="37193000000"/>
    <x v="0"/>
  </r>
  <r>
    <x v="5"/>
    <x v="5"/>
    <x v="19"/>
    <n v="38592000000"/>
    <x v="1"/>
  </r>
  <r>
    <x v="5"/>
    <x v="5"/>
    <x v="19"/>
    <n v="37836000000"/>
    <x v="2"/>
  </r>
  <r>
    <x v="5"/>
    <x v="5"/>
    <x v="20"/>
    <n v="0"/>
    <x v="0"/>
  </r>
  <r>
    <x v="5"/>
    <x v="5"/>
    <x v="20"/>
    <n v="12756000000"/>
    <x v="1"/>
  </r>
  <r>
    <x v="5"/>
    <x v="5"/>
    <x v="20"/>
    <n v="10103000000"/>
    <x v="2"/>
  </r>
  <r>
    <x v="5"/>
    <x v="5"/>
    <x v="21"/>
    <n v="0"/>
    <x v="0"/>
  </r>
  <r>
    <x v="5"/>
    <x v="5"/>
    <x v="21"/>
    <n v="0"/>
    <x v="1"/>
  </r>
  <r>
    <x v="5"/>
    <x v="5"/>
    <x v="21"/>
    <n v="0"/>
    <x v="2"/>
  </r>
  <r>
    <x v="5"/>
    <x v="5"/>
    <x v="22"/>
    <n v="0"/>
    <x v="0"/>
  </r>
  <r>
    <x v="5"/>
    <x v="5"/>
    <x v="22"/>
    <n v="0"/>
    <x v="2"/>
  </r>
  <r>
    <x v="5"/>
    <x v="5"/>
    <x v="23"/>
    <n v="0"/>
    <x v="0"/>
  </r>
  <r>
    <x v="5"/>
    <x v="5"/>
    <x v="23"/>
    <n v="0"/>
    <x v="1"/>
  </r>
  <r>
    <x v="5"/>
    <x v="5"/>
    <x v="23"/>
    <n v="0"/>
    <x v="1"/>
  </r>
  <r>
    <x v="5"/>
    <x v="5"/>
    <x v="23"/>
    <n v="0"/>
    <x v="2"/>
  </r>
  <r>
    <x v="5"/>
    <x v="5"/>
    <x v="24"/>
    <n v="33069000000"/>
    <x v="0"/>
  </r>
  <r>
    <x v="5"/>
    <x v="5"/>
    <x v="24"/>
    <n v="37751000000"/>
    <x v="1"/>
  </r>
  <r>
    <x v="5"/>
    <x v="5"/>
    <x v="24"/>
    <n v="37730000000"/>
    <x v="2"/>
  </r>
  <r>
    <x v="5"/>
    <x v="5"/>
    <x v="25"/>
    <n v="0"/>
    <x v="0"/>
  </r>
  <r>
    <x v="5"/>
    <x v="5"/>
    <x v="25"/>
    <n v="0"/>
    <x v="1"/>
  </r>
  <r>
    <x v="5"/>
    <x v="5"/>
    <x v="25"/>
    <n v="0"/>
    <x v="2"/>
  </r>
  <r>
    <x v="5"/>
    <x v="5"/>
    <x v="26"/>
    <n v="43465"/>
    <x v="0"/>
  </r>
  <r>
    <x v="5"/>
    <x v="5"/>
    <x v="26"/>
    <n v="43830"/>
    <x v="1"/>
  </r>
  <r>
    <x v="5"/>
    <x v="5"/>
    <x v="26"/>
    <n v="44196"/>
    <x v="2"/>
  </r>
  <r>
    <x v="5"/>
    <x v="5"/>
    <x v="27"/>
    <n v="0"/>
    <x v="0"/>
  </r>
  <r>
    <x v="5"/>
    <x v="5"/>
    <x v="27"/>
    <n v="0"/>
    <x v="1"/>
  </r>
  <r>
    <x v="5"/>
    <x v="5"/>
    <x v="27"/>
    <n v="0"/>
    <x v="2"/>
  </r>
  <r>
    <x v="5"/>
    <x v="5"/>
    <x v="28"/>
    <n v="21312000000"/>
    <x v="0"/>
  </r>
  <r>
    <x v="5"/>
    <x v="5"/>
    <x v="28"/>
    <n v="25998000000"/>
    <x v="1"/>
  </r>
  <r>
    <x v="5"/>
    <x v="5"/>
    <x v="28"/>
    <n v="30217000000"/>
    <x v="2"/>
  </r>
  <r>
    <x v="5"/>
    <x v="5"/>
    <x v="29"/>
    <n v="0"/>
    <x v="0"/>
  </r>
  <r>
    <x v="5"/>
    <x v="5"/>
    <x v="29"/>
    <n v="0"/>
    <x v="1"/>
  </r>
  <r>
    <x v="5"/>
    <x v="5"/>
    <x v="29"/>
    <n v="0"/>
    <x v="2"/>
  </r>
  <r>
    <x v="5"/>
    <x v="5"/>
    <x v="30"/>
    <n v="2530000000"/>
    <x v="0"/>
  </r>
  <r>
    <x v="5"/>
    <x v="5"/>
    <x v="30"/>
    <n v="2545000000"/>
    <x v="1"/>
  </r>
  <r>
    <x v="5"/>
    <x v="5"/>
    <x v="30"/>
    <n v="2544000000"/>
    <x v="2"/>
  </r>
  <r>
    <x v="5"/>
    <x v="5"/>
    <x v="31"/>
    <n v="14410000000"/>
    <x v="0"/>
  </r>
  <r>
    <x v="5"/>
    <x v="5"/>
    <x v="31"/>
    <n v="18020000000"/>
    <x v="1"/>
  </r>
  <r>
    <x v="5"/>
    <x v="5"/>
    <x v="31"/>
    <n v="19909000000"/>
    <x v="2"/>
  </r>
  <r>
    <x v="5"/>
    <x v="5"/>
    <x v="32"/>
    <n v="32601000000"/>
    <x v="0"/>
  </r>
  <r>
    <x v="5"/>
    <x v="5"/>
    <x v="32"/>
    <n v="36509000000"/>
    <x v="1"/>
  </r>
  <r>
    <x v="5"/>
    <x v="5"/>
    <x v="32"/>
    <n v="36347000000"/>
    <x v="2"/>
  </r>
  <r>
    <x v="5"/>
    <x v="5"/>
    <x v="33"/>
    <n v="0"/>
    <x v="0"/>
  </r>
  <r>
    <x v="5"/>
    <x v="5"/>
    <x v="33"/>
    <n v="0"/>
    <x v="1"/>
  </r>
  <r>
    <x v="5"/>
    <x v="5"/>
    <x v="33"/>
    <n v="0"/>
    <x v="2"/>
  </r>
  <r>
    <x v="5"/>
    <x v="5"/>
    <x v="34"/>
    <n v="468000000"/>
    <x v="0"/>
  </r>
  <r>
    <x v="5"/>
    <x v="5"/>
    <x v="34"/>
    <n v="1242000000"/>
    <x v="1"/>
  </r>
  <r>
    <x v="5"/>
    <x v="5"/>
    <x v="34"/>
    <n v="1383000000"/>
    <x v="2"/>
  </r>
  <r>
    <x v="5"/>
    <x v="5"/>
    <x v="35"/>
    <n v="0"/>
    <x v="0"/>
  </r>
  <r>
    <x v="5"/>
    <x v="5"/>
    <x v="35"/>
    <n v="0"/>
    <x v="1"/>
  </r>
  <r>
    <x v="5"/>
    <x v="5"/>
    <x v="35"/>
    <n v="0"/>
    <x v="2"/>
  </r>
  <r>
    <x v="5"/>
    <x v="5"/>
    <x v="36"/>
    <n v="332000000"/>
    <x v="0"/>
  </r>
  <r>
    <x v="5"/>
    <x v="5"/>
    <x v="36"/>
    <n v="327000000"/>
    <x v="1"/>
  </r>
  <r>
    <x v="5"/>
    <x v="5"/>
    <x v="36"/>
    <n v="318000000"/>
    <x v="2"/>
  </r>
  <r>
    <x v="5"/>
    <x v="5"/>
    <x v="37"/>
    <n v="0"/>
    <x v="0"/>
  </r>
  <r>
    <x v="5"/>
    <x v="5"/>
    <x v="37"/>
    <n v="0"/>
    <x v="1"/>
  </r>
  <r>
    <x v="5"/>
    <x v="5"/>
    <x v="37"/>
    <n v="0"/>
    <x v="2"/>
  </r>
  <r>
    <x v="5"/>
    <x v="5"/>
    <x v="38"/>
    <n v="0"/>
    <x v="0"/>
  </r>
  <r>
    <x v="5"/>
    <x v="5"/>
    <x v="38"/>
    <n v="0"/>
    <x v="1"/>
  </r>
  <r>
    <x v="5"/>
    <x v="5"/>
    <x v="38"/>
    <n v="0"/>
    <x v="2"/>
  </r>
  <r>
    <x v="5"/>
    <x v="5"/>
    <x v="39"/>
    <n v="112249000000"/>
    <x v="0"/>
  </r>
  <r>
    <x v="5"/>
    <x v="5"/>
    <x v="39"/>
    <n v="119950000000"/>
    <x v="1"/>
  </r>
  <r>
    <x v="5"/>
    <x v="5"/>
    <x v="39"/>
    <n v="125987000000"/>
    <x v="2"/>
  </r>
  <r>
    <x v="5"/>
    <x v="5"/>
    <x v="40"/>
    <n v="90937000000"/>
    <x v="0"/>
  </r>
  <r>
    <x v="5"/>
    <x v="5"/>
    <x v="40"/>
    <n v="93952000000"/>
    <x v="1"/>
  </r>
  <r>
    <x v="5"/>
    <x v="5"/>
    <x v="40"/>
    <n v="95770000000"/>
    <x v="2"/>
  </r>
  <r>
    <x v="5"/>
    <x v="5"/>
    <x v="41"/>
    <n v="0"/>
    <x v="0"/>
  </r>
  <r>
    <x v="5"/>
    <x v="5"/>
    <x v="41"/>
    <n v="0"/>
    <x v="1"/>
  </r>
  <r>
    <x v="5"/>
    <x v="5"/>
    <x v="41"/>
    <n v="0"/>
    <x v="2"/>
  </r>
  <r>
    <x v="5"/>
    <x v="5"/>
    <x v="42"/>
    <n v="7505000000"/>
    <x v="0"/>
  </r>
  <r>
    <x v="5"/>
    <x v="5"/>
    <x v="42"/>
    <n v="8078000000"/>
    <x v="1"/>
  </r>
  <r>
    <x v="5"/>
    <x v="5"/>
    <x v="42"/>
    <n v="7609000000"/>
    <x v="2"/>
  </r>
  <r>
    <x v="5"/>
    <x v="5"/>
    <x v="43"/>
    <n v="-859000000"/>
    <x v="0"/>
  </r>
  <r>
    <x v="5"/>
    <x v="5"/>
    <x v="43"/>
    <n v="-492000000"/>
    <x v="1"/>
  </r>
  <r>
    <x v="5"/>
    <x v="5"/>
    <x v="43"/>
    <n v="686000000"/>
    <x v="2"/>
  </r>
  <r>
    <x v="5"/>
    <x v="5"/>
    <x v="44"/>
    <n v="0"/>
    <x v="0"/>
  </r>
  <r>
    <x v="5"/>
    <x v="5"/>
    <x v="44"/>
    <n v="0"/>
    <x v="1"/>
  </r>
  <r>
    <x v="5"/>
    <x v="5"/>
    <x v="44"/>
    <n v="0"/>
    <x v="2"/>
  </r>
  <r>
    <x v="5"/>
    <x v="5"/>
    <x v="45"/>
    <n v="0"/>
    <x v="0"/>
  </r>
  <r>
    <x v="5"/>
    <x v="5"/>
    <x v="45"/>
    <n v="0"/>
    <x v="1"/>
  </r>
  <r>
    <x v="5"/>
    <x v="5"/>
    <x v="45"/>
    <n v="0"/>
    <x v="2"/>
  </r>
  <r>
    <x v="5"/>
    <x v="5"/>
    <x v="46"/>
    <n v="-3574000000"/>
    <x v="0"/>
  </r>
  <r>
    <x v="5"/>
    <x v="5"/>
    <x v="46"/>
    <n v="-2483000000"/>
    <x v="1"/>
  </r>
  <r>
    <x v="5"/>
    <x v="5"/>
    <x v="46"/>
    <n v="-2011000000"/>
    <x v="2"/>
  </r>
  <r>
    <x v="5"/>
    <x v="5"/>
    <x v="47"/>
    <n v="0"/>
    <x v="0"/>
  </r>
  <r>
    <x v="5"/>
    <x v="5"/>
    <x v="47"/>
    <n v="0"/>
    <x v="1"/>
  </r>
  <r>
    <x v="5"/>
    <x v="5"/>
    <x v="47"/>
    <n v="0"/>
    <x v="2"/>
  </r>
  <r>
    <x v="5"/>
    <x v="5"/>
    <x v="48"/>
    <n v="-1346000000"/>
    <x v="0"/>
  </r>
  <r>
    <x v="5"/>
    <x v="5"/>
    <x v="48"/>
    <n v="-16000000"/>
    <x v="1"/>
  </r>
  <r>
    <x v="5"/>
    <x v="5"/>
    <x v="48"/>
    <n v="-3981000000"/>
    <x v="2"/>
  </r>
  <r>
    <x v="5"/>
    <x v="5"/>
    <x v="49"/>
    <n v="0"/>
    <x v="0"/>
  </r>
  <r>
    <x v="5"/>
    <x v="5"/>
    <x v="49"/>
    <n v="0"/>
    <x v="1"/>
  </r>
  <r>
    <x v="5"/>
    <x v="5"/>
    <x v="49"/>
    <n v="0"/>
    <x v="2"/>
  </r>
  <r>
    <x v="5"/>
    <x v="5"/>
    <x v="50"/>
    <n v="0"/>
    <x v="0"/>
  </r>
  <r>
    <x v="5"/>
    <x v="5"/>
    <x v="50"/>
    <n v="0"/>
    <x v="1"/>
  </r>
  <r>
    <x v="5"/>
    <x v="5"/>
    <x v="50"/>
    <n v="0"/>
    <x v="2"/>
  </r>
  <r>
    <x v="5"/>
    <x v="5"/>
    <x v="51"/>
    <n v="0"/>
    <x v="0"/>
  </r>
  <r>
    <x v="5"/>
    <x v="5"/>
    <x v="51"/>
    <n v="0"/>
    <x v="1"/>
  </r>
  <r>
    <x v="5"/>
    <x v="5"/>
    <x v="51"/>
    <n v="0"/>
    <x v="2"/>
  </r>
  <r>
    <x v="5"/>
    <x v="5"/>
    <x v="52"/>
    <n v="0"/>
    <x v="0"/>
  </r>
  <r>
    <x v="5"/>
    <x v="5"/>
    <x v="52"/>
    <n v="0"/>
    <x v="1"/>
  </r>
  <r>
    <x v="5"/>
    <x v="5"/>
    <x v="52"/>
    <n v="0"/>
    <x v="2"/>
  </r>
  <r>
    <x v="5"/>
    <x v="5"/>
    <x v="53"/>
    <n v="2160000000"/>
    <x v="0"/>
  </r>
  <r>
    <x v="5"/>
    <x v="5"/>
    <x v="53"/>
    <n v="4847000000"/>
    <x v="1"/>
  </r>
  <r>
    <x v="5"/>
    <x v="5"/>
    <x v="53"/>
    <n v="5576000000"/>
    <x v="2"/>
  </r>
  <r>
    <x v="5"/>
    <x v="5"/>
    <x v="54"/>
    <n v="2160000000"/>
    <x v="0"/>
  </r>
  <r>
    <x v="5"/>
    <x v="5"/>
    <x v="54"/>
    <n v="4847000000"/>
    <x v="1"/>
  </r>
  <r>
    <x v="5"/>
    <x v="5"/>
    <x v="54"/>
    <n v="5576000000"/>
    <x v="2"/>
  </r>
  <r>
    <x v="5"/>
    <x v="5"/>
    <x v="55"/>
    <n v="1045000000"/>
    <x v="0"/>
  </r>
  <r>
    <x v="5"/>
    <x v="5"/>
    <x v="55"/>
    <n v="1145000000"/>
    <x v="1"/>
  </r>
  <r>
    <x v="5"/>
    <x v="5"/>
    <x v="55"/>
    <n v="1057000000"/>
    <x v="2"/>
  </r>
  <r>
    <x v="5"/>
    <x v="5"/>
    <x v="56"/>
    <n v="103687000000"/>
    <x v="0"/>
  </r>
  <r>
    <x v="5"/>
    <x v="5"/>
    <x v="56"/>
    <n v="107194000000"/>
    <x v="1"/>
  </r>
  <r>
    <x v="5"/>
    <x v="5"/>
    <x v="56"/>
    <n v="113100000000"/>
    <x v="2"/>
  </r>
  <r>
    <x v="5"/>
    <x v="5"/>
    <x v="57"/>
    <n v="90937000000"/>
    <x v="0"/>
  </r>
  <r>
    <x v="5"/>
    <x v="5"/>
    <x v="57"/>
    <n v="93952000000"/>
    <x v="1"/>
  </r>
  <r>
    <x v="5"/>
    <x v="5"/>
    <x v="57"/>
    <n v="95770000000"/>
    <x v="2"/>
  </r>
  <r>
    <x v="5"/>
    <x v="5"/>
    <x v="58"/>
    <n v="0"/>
    <x v="0"/>
  </r>
  <r>
    <x v="5"/>
    <x v="5"/>
    <x v="58"/>
    <n v="0"/>
    <x v="1"/>
  </r>
  <r>
    <x v="5"/>
    <x v="5"/>
    <x v="58"/>
    <n v="0"/>
    <x v="2"/>
  </r>
  <r>
    <x v="5"/>
    <x v="5"/>
    <x v="59"/>
    <n v="0"/>
    <x v="0"/>
  </r>
  <r>
    <x v="5"/>
    <x v="5"/>
    <x v="59"/>
    <n v="0"/>
    <x v="2"/>
  </r>
  <r>
    <x v="5"/>
    <x v="5"/>
    <x v="60"/>
    <n v="0"/>
    <x v="1"/>
  </r>
  <r>
    <x v="5"/>
    <x v="5"/>
    <x v="61"/>
    <n v="5766000000"/>
    <x v="0"/>
  </r>
  <r>
    <x v="5"/>
    <x v="5"/>
    <x v="61"/>
    <n v="5963000000"/>
    <x v="1"/>
  </r>
  <r>
    <x v="5"/>
    <x v="5"/>
    <x v="61"/>
    <n v="6109000000"/>
    <x v="2"/>
  </r>
  <r>
    <x v="5"/>
    <x v="5"/>
    <x v="62"/>
    <n v="33395000000"/>
    <x v="0"/>
  </r>
  <r>
    <x v="5"/>
    <x v="5"/>
    <x v="62"/>
    <n v="38072000000"/>
    <x v="1"/>
  </r>
  <r>
    <x v="5"/>
    <x v="5"/>
    <x v="62"/>
    <n v="38044000000"/>
    <x v="2"/>
  </r>
  <r>
    <x v="5"/>
    <x v="5"/>
    <x v="63"/>
    <n v="-6396000000"/>
    <x v="0"/>
  </r>
  <r>
    <x v="5"/>
    <x v="5"/>
    <x v="63"/>
    <n v="-6047000000"/>
    <x v="1"/>
  </r>
  <r>
    <x v="5"/>
    <x v="5"/>
    <x v="63"/>
    <n v="-5273000000"/>
    <x v="2"/>
  </r>
  <r>
    <x v="5"/>
    <x v="5"/>
    <x v="64"/>
    <n v="-1596000000"/>
    <x v="0"/>
  </r>
  <r>
    <x v="5"/>
    <x v="5"/>
    <x v="64"/>
    <n v="-1381000000"/>
    <x v="1"/>
  </r>
  <r>
    <x v="5"/>
    <x v="5"/>
    <x v="64"/>
    <n v="-6891000000"/>
    <x v="2"/>
  </r>
  <r>
    <x v="5"/>
    <x v="5"/>
    <x v="65"/>
    <n v="3207000000"/>
    <x v="0"/>
  </r>
  <r>
    <x v="5"/>
    <x v="5"/>
    <x v="65"/>
    <n v="4069000000"/>
    <x v="1"/>
  </r>
  <r>
    <x v="5"/>
    <x v="5"/>
    <x v="65"/>
    <n v="4826000000"/>
    <x v="2"/>
  </r>
  <r>
    <x v="5"/>
    <x v="5"/>
    <x v="66"/>
    <n v="-107000000"/>
    <x v="0"/>
  </r>
  <r>
    <x v="5"/>
    <x v="5"/>
    <x v="66"/>
    <n v="-57000000"/>
    <x v="1"/>
  </r>
  <r>
    <x v="5"/>
    <x v="5"/>
    <x v="66"/>
    <n v="61000000"/>
    <x v="2"/>
  </r>
  <r>
    <x v="5"/>
    <x v="5"/>
    <x v="67"/>
    <n v="-12119000000"/>
    <x v="0"/>
  </r>
  <r>
    <x v="5"/>
    <x v="5"/>
    <x v="67"/>
    <n v="12418000000"/>
    <x v="1"/>
  </r>
  <r>
    <x v="5"/>
    <x v="5"/>
    <x v="67"/>
    <n v="9556000000"/>
    <x v="2"/>
  </r>
  <r>
    <x v="5"/>
    <x v="5"/>
    <x v="68"/>
    <n v="0"/>
    <x v="0"/>
  </r>
  <r>
    <x v="5"/>
    <x v="5"/>
    <x v="68"/>
    <n v="0"/>
    <x v="1"/>
  </r>
  <r>
    <x v="5"/>
    <x v="5"/>
    <x v="68"/>
    <n v="0"/>
    <x v="2"/>
  </r>
  <r>
    <x v="5"/>
    <x v="5"/>
    <x v="69"/>
    <n v="100136000000"/>
    <x v="0"/>
  </r>
  <r>
    <x v="5"/>
    <x v="5"/>
    <x v="69"/>
    <n v="95426000000"/>
    <x v="1"/>
  </r>
  <r>
    <x v="5"/>
    <x v="5"/>
    <x v="69"/>
    <n v="100578000000"/>
    <x v="2"/>
  </r>
  <r>
    <x v="5"/>
    <x v="5"/>
    <x v="70"/>
    <n v="84061000000"/>
    <x v="0"/>
  </r>
  <r>
    <x v="5"/>
    <x v="5"/>
    <x v="70"/>
    <n v="86167000000"/>
    <x v="1"/>
  </r>
  <r>
    <x v="5"/>
    <x v="5"/>
    <x v="70"/>
    <n v="86590000000"/>
    <x v="2"/>
  </r>
  <r>
    <x v="5"/>
    <x v="5"/>
    <x v="71"/>
    <n v="67000000"/>
    <x v="0"/>
  </r>
  <r>
    <x v="5"/>
    <x v="5"/>
    <x v="71"/>
    <n v="147000000"/>
    <x v="1"/>
  </r>
  <r>
    <x v="5"/>
    <x v="5"/>
    <x v="71"/>
    <n v="259000000"/>
    <x v="2"/>
  </r>
  <r>
    <x v="5"/>
    <x v="5"/>
    <x v="72"/>
    <n v="0"/>
    <x v="0"/>
  </r>
  <r>
    <x v="5"/>
    <x v="5"/>
    <x v="72"/>
    <n v="0"/>
    <x v="1"/>
  </r>
  <r>
    <x v="5"/>
    <x v="5"/>
    <x v="72"/>
    <n v="0"/>
    <x v="2"/>
  </r>
  <r>
    <x v="5"/>
    <x v="5"/>
    <x v="73"/>
    <n v="748000000"/>
    <x v="0"/>
  </r>
  <r>
    <x v="5"/>
    <x v="5"/>
    <x v="73"/>
    <n v="787000000"/>
    <x v="1"/>
  </r>
  <r>
    <x v="5"/>
    <x v="5"/>
    <x v="73"/>
    <n v="776000000"/>
    <x v="2"/>
  </r>
  <r>
    <x v="5"/>
    <x v="5"/>
    <x v="74"/>
    <n v="37824000000"/>
    <x v="0"/>
  </r>
  <r>
    <x v="5"/>
    <x v="5"/>
    <x v="74"/>
    <n v="31983000000"/>
    <x v="1"/>
  </r>
  <r>
    <x v="5"/>
    <x v="5"/>
    <x v="74"/>
    <n v="38492000000"/>
    <x v="2"/>
  </r>
  <r>
    <x v="5"/>
    <x v="5"/>
    <x v="75"/>
    <n v="0"/>
    <x v="0"/>
  </r>
  <r>
    <x v="5"/>
    <x v="5"/>
    <x v="75"/>
    <n v="0"/>
    <x v="1"/>
  </r>
  <r>
    <x v="5"/>
    <x v="5"/>
    <x v="75"/>
    <n v="0"/>
    <x v="2"/>
  </r>
  <r>
    <x v="5"/>
    <x v="5"/>
    <x v="76"/>
    <n v="148000000"/>
    <x v="0"/>
  </r>
  <r>
    <x v="5"/>
    <x v="5"/>
    <x v="76"/>
    <n v="169000000"/>
    <x v="1"/>
  </r>
  <r>
    <x v="5"/>
    <x v="5"/>
    <x v="76"/>
    <n v="115000000"/>
    <x v="2"/>
  </r>
  <r>
    <x v="5"/>
    <x v="5"/>
    <x v="77"/>
    <n v="1995000000"/>
    <x v="0"/>
  </r>
  <r>
    <x v="5"/>
    <x v="5"/>
    <x v="77"/>
    <n v="2313000000"/>
    <x v="1"/>
  </r>
  <r>
    <x v="5"/>
    <x v="5"/>
    <x v="77"/>
    <n v="2025000000"/>
    <x v="2"/>
  </r>
  <r>
    <x v="5"/>
    <x v="5"/>
    <x v="78"/>
    <n v="37670000000"/>
    <x v="0"/>
  </r>
  <r>
    <x v="5"/>
    <x v="5"/>
    <x v="78"/>
    <n v="32976000000"/>
    <x v="1"/>
  </r>
  <r>
    <x v="5"/>
    <x v="5"/>
    <x v="78"/>
    <n v="34734000000"/>
    <x v="2"/>
  </r>
  <r>
    <x v="5"/>
    <x v="5"/>
    <x v="79"/>
    <n v="630000000"/>
    <x v="0"/>
  </r>
  <r>
    <x v="5"/>
    <x v="5"/>
    <x v="79"/>
    <n v="1534000000"/>
    <x v="1"/>
  </r>
  <r>
    <x v="5"/>
    <x v="5"/>
    <x v="79"/>
    <n v="63000000"/>
    <x v="2"/>
  </r>
  <r>
    <x v="5"/>
    <x v="5"/>
    <x v="80"/>
    <n v="0"/>
    <x v="0"/>
  </r>
  <r>
    <x v="5"/>
    <x v="5"/>
    <x v="80"/>
    <n v="0"/>
    <x v="1"/>
  </r>
  <r>
    <x v="5"/>
    <x v="5"/>
    <x v="80"/>
    <n v="0"/>
    <x v="2"/>
  </r>
  <r>
    <x v="5"/>
    <x v="5"/>
    <x v="81"/>
    <n v="2303000000"/>
    <x v="0"/>
  </r>
  <r>
    <x v="5"/>
    <x v="5"/>
    <x v="81"/>
    <n v="1735000000"/>
    <x v="1"/>
  </r>
  <r>
    <x v="5"/>
    <x v="5"/>
    <x v="81"/>
    <n v="1737000000"/>
    <x v="2"/>
  </r>
  <r>
    <x v="5"/>
    <x v="5"/>
    <x v="82"/>
    <n v="0"/>
    <x v="0"/>
  </r>
  <r>
    <x v="5"/>
    <x v="5"/>
    <x v="82"/>
    <n v="0"/>
    <x v="1"/>
  </r>
  <r>
    <x v="5"/>
    <x v="5"/>
    <x v="82"/>
    <n v="0"/>
    <x v="2"/>
  </r>
  <r>
    <x v="5"/>
    <x v="5"/>
    <x v="83"/>
    <n v="44033000000"/>
    <x v="0"/>
  </r>
  <r>
    <x v="5"/>
    <x v="5"/>
    <x v="83"/>
    <n v="48074000000"/>
    <x v="1"/>
  </r>
  <r>
    <x v="5"/>
    <x v="5"/>
    <x v="83"/>
    <n v="52767000000"/>
    <x v="2"/>
  </r>
  <r>
    <x v="5"/>
    <x v="5"/>
    <x v="84"/>
    <n v="39815000000"/>
    <x v="0"/>
  </r>
  <r>
    <x v="5"/>
    <x v="5"/>
    <x v="84"/>
    <n v="44675000000"/>
    <x v="1"/>
  </r>
  <r>
    <x v="5"/>
    <x v="5"/>
    <x v="84"/>
    <n v="44791000000"/>
    <x v="2"/>
  </r>
  <r>
    <x v="5"/>
    <x v="5"/>
    <x v="85"/>
    <n v="5594000000"/>
    <x v="0"/>
  </r>
  <r>
    <x v="5"/>
    <x v="5"/>
    <x v="85"/>
    <n v="5690000000"/>
    <x v="1"/>
  </r>
  <r>
    <x v="5"/>
    <x v="5"/>
    <x v="85"/>
    <n v="5732000000"/>
    <x v="2"/>
  </r>
  <r>
    <x v="5"/>
    <x v="5"/>
    <x v="86"/>
    <n v="0"/>
    <x v="0"/>
  </r>
  <r>
    <x v="5"/>
    <x v="5"/>
    <x v="86"/>
    <n v="0"/>
    <x v="1"/>
  </r>
  <r>
    <x v="5"/>
    <x v="5"/>
    <x v="86"/>
    <n v="0"/>
    <x v="2"/>
  </r>
  <r>
    <x v="5"/>
    <x v="5"/>
    <x v="87"/>
    <n v="3027000000"/>
    <x v="0"/>
  </r>
  <r>
    <x v="5"/>
    <x v="5"/>
    <x v="87"/>
    <n v="4260000000"/>
    <x v="1"/>
  </r>
  <r>
    <x v="5"/>
    <x v="5"/>
    <x v="87"/>
    <n v="7800000000"/>
    <x v="2"/>
  </r>
  <r>
    <x v="5"/>
    <x v="5"/>
    <x v="88"/>
    <n v="0"/>
    <x v="0"/>
  </r>
  <r>
    <x v="5"/>
    <x v="5"/>
    <x v="88"/>
    <n v="0"/>
    <x v="1"/>
  </r>
  <r>
    <x v="5"/>
    <x v="5"/>
    <x v="88"/>
    <n v="0"/>
    <x v="2"/>
  </r>
  <r>
    <x v="5"/>
    <x v="5"/>
    <x v="89"/>
    <n v="21312000000"/>
    <x v="0"/>
  </r>
  <r>
    <x v="5"/>
    <x v="5"/>
    <x v="89"/>
    <n v="30217000000"/>
    <x v="2"/>
  </r>
  <r>
    <x v="5"/>
    <x v="5"/>
    <x v="90"/>
    <n v="0"/>
    <x v="1"/>
  </r>
  <r>
    <x v="5"/>
    <x v="5"/>
    <x v="91"/>
    <n v="-118000000"/>
    <x v="0"/>
  </r>
  <r>
    <x v="5"/>
    <x v="5"/>
    <x v="91"/>
    <n v="-161000000"/>
    <x v="1"/>
  </r>
  <r>
    <x v="5"/>
    <x v="5"/>
    <x v="91"/>
    <n v="39000000"/>
    <x v="2"/>
  </r>
  <r>
    <x v="6"/>
    <x v="6"/>
    <x v="0"/>
    <n v="9069000000"/>
    <x v="0"/>
  </r>
  <r>
    <x v="6"/>
    <x v="6"/>
    <x v="0"/>
    <n v="9882000000"/>
    <x v="1"/>
  </r>
  <r>
    <x v="6"/>
    <x v="6"/>
    <x v="0"/>
    <n v="11562000000"/>
    <x v="2"/>
  </r>
  <r>
    <x v="6"/>
    <x v="6"/>
    <x v="1"/>
    <n v="3580000000"/>
    <x v="0"/>
  </r>
  <r>
    <x v="6"/>
    <x v="6"/>
    <x v="1"/>
    <n v="4057000000"/>
    <x v="1"/>
  </r>
  <r>
    <x v="6"/>
    <x v="6"/>
    <x v="1"/>
    <n v="4525000000"/>
    <x v="2"/>
  </r>
  <r>
    <x v="6"/>
    <x v="6"/>
    <x v="2"/>
    <n v="0"/>
    <x v="0"/>
  </r>
  <r>
    <x v="6"/>
    <x v="6"/>
    <x v="2"/>
    <n v="0"/>
    <x v="1"/>
  </r>
  <r>
    <x v="6"/>
    <x v="6"/>
    <x v="2"/>
    <n v="0"/>
    <x v="2"/>
  </r>
  <r>
    <x v="6"/>
    <x v="6"/>
    <x v="3"/>
    <n v="2280000000"/>
    <x v="0"/>
  </r>
  <r>
    <x v="6"/>
    <x v="6"/>
    <x v="3"/>
    <n v="2039000000"/>
    <x v="1"/>
  </r>
  <r>
    <x v="6"/>
    <x v="6"/>
    <x v="3"/>
    <n v="3449000000"/>
    <x v="2"/>
  </r>
  <r>
    <x v="6"/>
    <x v="6"/>
    <x v="4"/>
    <n v="66416000000"/>
    <x v="0"/>
  </r>
  <r>
    <x v="6"/>
    <x v="6"/>
    <x v="4"/>
    <n v="59707000000"/>
    <x v="1"/>
  </r>
  <r>
    <x v="6"/>
    <x v="6"/>
    <x v="4"/>
    <n v="62948000000"/>
    <x v="2"/>
  </r>
  <r>
    <x v="6"/>
    <x v="6"/>
    <x v="5"/>
    <n v="-738000000"/>
    <x v="0"/>
  </r>
  <r>
    <x v="6"/>
    <x v="6"/>
    <x v="5"/>
    <n v="-618000000"/>
    <x v="1"/>
  </r>
  <r>
    <x v="6"/>
    <x v="6"/>
    <x v="5"/>
    <n v="-608000000"/>
    <x v="2"/>
  </r>
  <r>
    <x v="6"/>
    <x v="6"/>
    <x v="6"/>
    <n v="-22490000000"/>
    <x v="0"/>
  </r>
  <r>
    <x v="6"/>
    <x v="6"/>
    <x v="6"/>
    <n v="-15767000000"/>
    <x v="1"/>
  </r>
  <r>
    <x v="6"/>
    <x v="6"/>
    <x v="6"/>
    <n v="-4867000000"/>
    <x v="2"/>
  </r>
  <r>
    <x v="6"/>
    <x v="6"/>
    <x v="7"/>
    <n v="14339000000"/>
    <x v="0"/>
  </r>
  <r>
    <x v="6"/>
    <x v="6"/>
    <x v="7"/>
    <n v="5709000000"/>
    <x v="1"/>
  </r>
  <r>
    <x v="6"/>
    <x v="6"/>
    <x v="7"/>
    <n v="-5401000000"/>
    <x v="2"/>
  </r>
  <r>
    <x v="6"/>
    <x v="6"/>
    <x v="8"/>
    <n v="11296000000"/>
    <x v="0"/>
  </r>
  <r>
    <x v="6"/>
    <x v="6"/>
    <x v="8"/>
    <n v="9150000000"/>
    <x v="1"/>
  </r>
  <r>
    <x v="6"/>
    <x v="6"/>
    <x v="8"/>
    <n v="10497000000"/>
    <x v="2"/>
  </r>
  <r>
    <x v="6"/>
    <x v="6"/>
    <x v="9"/>
    <n v="6945000000"/>
    <x v="0"/>
  </r>
  <r>
    <x v="6"/>
    <x v="6"/>
    <x v="9"/>
    <n v="6037000000"/>
    <x v="1"/>
  </r>
  <r>
    <x v="6"/>
    <x v="6"/>
    <x v="9"/>
    <n v="6266000000"/>
    <x v="2"/>
  </r>
  <r>
    <x v="6"/>
    <x v="6"/>
    <x v="10"/>
    <n v="378000000"/>
    <x v="0"/>
  </r>
  <r>
    <x v="6"/>
    <x v="6"/>
    <x v="10"/>
    <n v="504000000"/>
    <x v="1"/>
  </r>
  <r>
    <x v="6"/>
    <x v="6"/>
    <x v="10"/>
    <n v="427000000"/>
    <x v="2"/>
  </r>
  <r>
    <x v="6"/>
    <x v="6"/>
    <x v="11"/>
    <n v="3000000"/>
    <x v="0"/>
  </r>
  <r>
    <x v="6"/>
    <x v="6"/>
    <x v="11"/>
    <n v="66000000"/>
    <x v="1"/>
  </r>
  <r>
    <x v="6"/>
    <x v="6"/>
    <x v="11"/>
    <n v="215000000"/>
    <x v="2"/>
  </r>
  <r>
    <x v="6"/>
    <x v="6"/>
    <x v="12"/>
    <n v="710000000"/>
    <x v="0"/>
  </r>
  <r>
    <x v="6"/>
    <x v="6"/>
    <x v="12"/>
    <n v="-25000000"/>
    <x v="1"/>
  </r>
  <r>
    <x v="6"/>
    <x v="6"/>
    <x v="12"/>
    <n v="779000000"/>
    <x v="2"/>
  </r>
  <r>
    <x v="6"/>
    <x v="6"/>
    <x v="13"/>
    <n v="-364000000"/>
    <x v="0"/>
  </r>
  <r>
    <x v="6"/>
    <x v="6"/>
    <x v="13"/>
    <n v="585000000"/>
    <x v="1"/>
  </r>
  <r>
    <x v="6"/>
    <x v="6"/>
    <x v="13"/>
    <n v="-266000000"/>
    <x v="2"/>
  </r>
  <r>
    <x v="6"/>
    <x v="6"/>
    <x v="14"/>
    <n v="31246000000"/>
    <x v="0"/>
  </r>
  <r>
    <x v="6"/>
    <x v="6"/>
    <x v="14"/>
    <n v="31531000000"/>
    <x v="1"/>
  </r>
  <r>
    <x v="6"/>
    <x v="6"/>
    <x v="14"/>
    <n v="31802000000"/>
    <x v="2"/>
  </r>
  <r>
    <x v="6"/>
    <x v="6"/>
    <x v="15"/>
    <n v="0"/>
    <x v="0"/>
  </r>
  <r>
    <x v="6"/>
    <x v="6"/>
    <x v="15"/>
    <n v="0"/>
    <x v="1"/>
  </r>
  <r>
    <x v="6"/>
    <x v="6"/>
    <x v="15"/>
    <n v="0"/>
    <x v="2"/>
  </r>
  <r>
    <x v="6"/>
    <x v="6"/>
    <x v="16"/>
    <n v="8313000000"/>
    <x v="0"/>
  </r>
  <r>
    <x v="6"/>
    <x v="6"/>
    <x v="16"/>
    <n v="8083000000"/>
    <x v="1"/>
  </r>
  <r>
    <x v="6"/>
    <x v="6"/>
    <x v="16"/>
    <n v="6807000000"/>
    <x v="2"/>
  </r>
  <r>
    <x v="6"/>
    <x v="6"/>
    <x v="17"/>
    <n v="8313000000"/>
    <x v="0"/>
  </r>
  <r>
    <x v="6"/>
    <x v="6"/>
    <x v="17"/>
    <n v="8083000000"/>
    <x v="1"/>
  </r>
  <r>
    <x v="6"/>
    <x v="6"/>
    <x v="17"/>
    <n v="6807000000"/>
    <x v="2"/>
  </r>
  <r>
    <x v="6"/>
    <x v="6"/>
    <x v="18"/>
    <n v="4101000000"/>
    <x v="0"/>
  </r>
  <r>
    <x v="6"/>
    <x v="6"/>
    <x v="18"/>
    <n v="4356000000"/>
    <x v="1"/>
  </r>
  <r>
    <x v="6"/>
    <x v="6"/>
    <x v="18"/>
    <n v="6159000000"/>
    <x v="2"/>
  </r>
  <r>
    <x v="6"/>
    <x v="6"/>
    <x v="19"/>
    <n v="13484000000"/>
    <x v="0"/>
  </r>
  <r>
    <x v="6"/>
    <x v="6"/>
    <x v="19"/>
    <n v="13688000000"/>
    <x v="1"/>
  </r>
  <r>
    <x v="6"/>
    <x v="6"/>
    <x v="19"/>
    <n v="16285000000"/>
    <x v="2"/>
  </r>
  <r>
    <x v="6"/>
    <x v="6"/>
    <x v="20"/>
    <n v="37618000000"/>
    <x v="0"/>
  </r>
  <r>
    <x v="6"/>
    <x v="6"/>
    <x v="20"/>
    <n v="18440000000"/>
    <x v="1"/>
  </r>
  <r>
    <x v="6"/>
    <x v="6"/>
    <x v="20"/>
    <n v="21144000000"/>
    <x v="2"/>
  </r>
  <r>
    <x v="6"/>
    <x v="6"/>
    <x v="21"/>
    <n v="13488000000"/>
    <x v="0"/>
  </r>
  <r>
    <x v="6"/>
    <x v="6"/>
    <x v="21"/>
    <n v="12835000000"/>
    <x v="1"/>
  </r>
  <r>
    <x v="6"/>
    <x v="6"/>
    <x v="21"/>
    <n v="11653000000"/>
    <x v="2"/>
  </r>
  <r>
    <x v="6"/>
    <x v="6"/>
    <x v="22"/>
    <n v="1946000000"/>
    <x v="0"/>
  </r>
  <r>
    <x v="6"/>
    <x v="6"/>
    <x v="22"/>
    <n v="3601000000"/>
    <x v="2"/>
  </r>
  <r>
    <x v="6"/>
    <x v="6"/>
    <x v="23"/>
    <n v="1946000000"/>
    <x v="0"/>
  </r>
  <r>
    <x v="6"/>
    <x v="6"/>
    <x v="23"/>
    <n v="2206000000"/>
    <x v="1"/>
  </r>
  <r>
    <x v="6"/>
    <x v="6"/>
    <x v="23"/>
    <n v="2206000000"/>
    <x v="1"/>
  </r>
  <r>
    <x v="6"/>
    <x v="6"/>
    <x v="23"/>
    <n v="3601000000"/>
    <x v="2"/>
  </r>
  <r>
    <x v="6"/>
    <x v="6"/>
    <x v="24"/>
    <n v="9545000000"/>
    <x v="0"/>
  </r>
  <r>
    <x v="6"/>
    <x v="6"/>
    <x v="24"/>
    <n v="9138000000"/>
    <x v="1"/>
  </r>
  <r>
    <x v="6"/>
    <x v="6"/>
    <x v="24"/>
    <n v="8133000000"/>
    <x v="2"/>
  </r>
  <r>
    <x v="6"/>
    <x v="6"/>
    <x v="25"/>
    <n v="0"/>
    <x v="0"/>
  </r>
  <r>
    <x v="6"/>
    <x v="6"/>
    <x v="25"/>
    <n v="0"/>
    <x v="1"/>
  </r>
  <r>
    <x v="6"/>
    <x v="6"/>
    <x v="25"/>
    <n v="0"/>
    <x v="2"/>
  </r>
  <r>
    <x v="6"/>
    <x v="6"/>
    <x v="26"/>
    <n v="43465"/>
    <x v="0"/>
  </r>
  <r>
    <x v="6"/>
    <x v="6"/>
    <x v="26"/>
    <n v="43830"/>
    <x v="1"/>
  </r>
  <r>
    <x v="6"/>
    <x v="6"/>
    <x v="26"/>
    <n v="44196"/>
    <x v="2"/>
  </r>
  <r>
    <x v="6"/>
    <x v="6"/>
    <x v="27"/>
    <n v="0"/>
    <x v="0"/>
  </r>
  <r>
    <x v="6"/>
    <x v="6"/>
    <x v="27"/>
    <n v="0"/>
    <x v="1"/>
  </r>
  <r>
    <x v="6"/>
    <x v="6"/>
    <x v="27"/>
    <n v="0"/>
    <x v="2"/>
  </r>
  <r>
    <x v="6"/>
    <x v="6"/>
    <x v="28"/>
    <n v="12500000000"/>
    <x v="0"/>
  </r>
  <r>
    <x v="6"/>
    <x v="6"/>
    <x v="28"/>
    <n v="9673000000"/>
    <x v="1"/>
  </r>
  <r>
    <x v="6"/>
    <x v="6"/>
    <x v="28"/>
    <n v="9409000000"/>
    <x v="2"/>
  </r>
  <r>
    <x v="6"/>
    <x v="6"/>
    <x v="29"/>
    <n v="0"/>
    <x v="0"/>
  </r>
  <r>
    <x v="6"/>
    <x v="6"/>
    <x v="29"/>
    <n v="0"/>
    <x v="1"/>
  </r>
  <r>
    <x v="6"/>
    <x v="6"/>
    <x v="29"/>
    <n v="0"/>
    <x v="2"/>
  </r>
  <r>
    <x v="6"/>
    <x v="6"/>
    <x v="30"/>
    <n v="14699000000"/>
    <x v="0"/>
  </r>
  <r>
    <x v="6"/>
    <x v="6"/>
    <x v="30"/>
    <n v="14703000000"/>
    <x v="1"/>
  </r>
  <r>
    <x v="6"/>
    <x v="6"/>
    <x v="30"/>
    <n v="14689000000"/>
    <x v="2"/>
  </r>
  <r>
    <x v="6"/>
    <x v="6"/>
    <x v="31"/>
    <n v="19646000000"/>
    <x v="0"/>
  </r>
  <r>
    <x v="6"/>
    <x v="6"/>
    <x v="31"/>
    <n v="19006000000"/>
    <x v="1"/>
  </r>
  <r>
    <x v="6"/>
    <x v="6"/>
    <x v="31"/>
    <n v="19265000000"/>
    <x v="2"/>
  </r>
  <r>
    <x v="6"/>
    <x v="6"/>
    <x v="32"/>
    <n v="8394000000"/>
    <x v="0"/>
  </r>
  <r>
    <x v="6"/>
    <x v="6"/>
    <x v="32"/>
    <n v="7842000000"/>
    <x v="1"/>
  </r>
  <r>
    <x v="6"/>
    <x v="6"/>
    <x v="32"/>
    <n v="7264000000"/>
    <x v="2"/>
  </r>
  <r>
    <x v="6"/>
    <x v="6"/>
    <x v="33"/>
    <n v="0"/>
    <x v="0"/>
  </r>
  <r>
    <x v="6"/>
    <x v="6"/>
    <x v="33"/>
    <n v="0"/>
    <x v="1"/>
  </r>
  <r>
    <x v="6"/>
    <x v="6"/>
    <x v="33"/>
    <n v="0"/>
    <x v="2"/>
  </r>
  <r>
    <x v="6"/>
    <x v="6"/>
    <x v="34"/>
    <n v="1151000000"/>
    <x v="0"/>
  </r>
  <r>
    <x v="6"/>
    <x v="6"/>
    <x v="34"/>
    <n v="1296000000"/>
    <x v="1"/>
  </r>
  <r>
    <x v="6"/>
    <x v="6"/>
    <x v="34"/>
    <n v="869000000"/>
    <x v="2"/>
  </r>
  <r>
    <x v="6"/>
    <x v="6"/>
    <x v="35"/>
    <n v="7443000000"/>
    <x v="0"/>
  </r>
  <r>
    <x v="6"/>
    <x v="6"/>
    <x v="35"/>
    <n v="19413000000"/>
    <x v="1"/>
  </r>
  <r>
    <x v="6"/>
    <x v="6"/>
    <x v="35"/>
    <n v="16587000000"/>
    <x v="2"/>
  </r>
  <r>
    <x v="6"/>
    <x v="6"/>
    <x v="36"/>
    <n v="1392000000"/>
    <x v="0"/>
  </r>
  <r>
    <x v="6"/>
    <x v="6"/>
    <x v="36"/>
    <n v="1289000000"/>
    <x v="1"/>
  </r>
  <r>
    <x v="6"/>
    <x v="6"/>
    <x v="36"/>
    <n v="1262000000"/>
    <x v="2"/>
  </r>
  <r>
    <x v="6"/>
    <x v="6"/>
    <x v="37"/>
    <n v="0"/>
    <x v="0"/>
  </r>
  <r>
    <x v="6"/>
    <x v="6"/>
    <x v="37"/>
    <n v="0"/>
    <x v="1"/>
  </r>
  <r>
    <x v="6"/>
    <x v="6"/>
    <x v="37"/>
    <n v="0"/>
    <x v="2"/>
  </r>
  <r>
    <x v="6"/>
    <x v="6"/>
    <x v="38"/>
    <n v="2940000000"/>
    <x v="0"/>
  </r>
  <r>
    <x v="6"/>
    <x v="6"/>
    <x v="38"/>
    <n v="3584000000"/>
    <x v="1"/>
  </r>
  <r>
    <x v="6"/>
    <x v="6"/>
    <x v="38"/>
    <n v="3893000000"/>
    <x v="2"/>
  </r>
  <r>
    <x v="6"/>
    <x v="6"/>
    <x v="39"/>
    <n v="66416000000"/>
    <x v="0"/>
  </r>
  <r>
    <x v="6"/>
    <x v="6"/>
    <x v="39"/>
    <n v="59707000000"/>
    <x v="1"/>
  </r>
  <r>
    <x v="6"/>
    <x v="6"/>
    <x v="39"/>
    <n v="62948000000"/>
    <x v="2"/>
  </r>
  <r>
    <x v="6"/>
    <x v="6"/>
    <x v="40"/>
    <n v="53916000000"/>
    <x v="0"/>
  </r>
  <r>
    <x v="6"/>
    <x v="6"/>
    <x v="40"/>
    <n v="50034000000"/>
    <x v="1"/>
  </r>
  <r>
    <x v="6"/>
    <x v="6"/>
    <x v="40"/>
    <n v="53539000000"/>
    <x v="2"/>
  </r>
  <r>
    <x v="6"/>
    <x v="6"/>
    <x v="41"/>
    <n v="4419000000"/>
    <x v="0"/>
  </r>
  <r>
    <x v="6"/>
    <x v="6"/>
    <x v="41"/>
    <n v="2953000000"/>
    <x v="1"/>
  </r>
  <r>
    <x v="6"/>
    <x v="6"/>
    <x v="41"/>
    <n v="91000000"/>
    <x v="2"/>
  </r>
  <r>
    <x v="6"/>
    <x v="6"/>
    <x v="42"/>
    <n v="0"/>
    <x v="0"/>
  </r>
  <r>
    <x v="6"/>
    <x v="6"/>
    <x v="42"/>
    <n v="0"/>
    <x v="1"/>
  </r>
  <r>
    <x v="6"/>
    <x v="6"/>
    <x v="42"/>
    <n v="0"/>
    <x v="2"/>
  </r>
  <r>
    <x v="6"/>
    <x v="6"/>
    <x v="43"/>
    <n v="-1121000000"/>
    <x v="0"/>
  </r>
  <r>
    <x v="6"/>
    <x v="6"/>
    <x v="43"/>
    <n v="-4514000000"/>
    <x v="1"/>
  </r>
  <r>
    <x v="6"/>
    <x v="6"/>
    <x v="43"/>
    <n v="2464000000"/>
    <x v="2"/>
  </r>
  <r>
    <x v="6"/>
    <x v="6"/>
    <x v="44"/>
    <n v="0"/>
    <x v="0"/>
  </r>
  <r>
    <x v="6"/>
    <x v="6"/>
    <x v="44"/>
    <n v="0"/>
    <x v="1"/>
  </r>
  <r>
    <x v="6"/>
    <x v="6"/>
    <x v="44"/>
    <n v="0"/>
    <x v="2"/>
  </r>
  <r>
    <x v="6"/>
    <x v="6"/>
    <x v="45"/>
    <n v="0"/>
    <x v="0"/>
  </r>
  <r>
    <x v="6"/>
    <x v="6"/>
    <x v="45"/>
    <n v="0"/>
    <x v="1"/>
  </r>
  <r>
    <x v="6"/>
    <x v="6"/>
    <x v="45"/>
    <n v="0"/>
    <x v="2"/>
  </r>
  <r>
    <x v="6"/>
    <x v="6"/>
    <x v="46"/>
    <n v="-22490000000"/>
    <x v="0"/>
  </r>
  <r>
    <x v="6"/>
    <x v="6"/>
    <x v="46"/>
    <n v="-15767000000"/>
    <x v="1"/>
  </r>
  <r>
    <x v="6"/>
    <x v="6"/>
    <x v="46"/>
    <n v="-4867000000"/>
    <x v="2"/>
  </r>
  <r>
    <x v="6"/>
    <x v="6"/>
    <x v="47"/>
    <n v="0"/>
    <x v="0"/>
  </r>
  <r>
    <x v="6"/>
    <x v="6"/>
    <x v="47"/>
    <n v="0"/>
    <x v="1"/>
  </r>
  <r>
    <x v="6"/>
    <x v="6"/>
    <x v="47"/>
    <n v="0"/>
    <x v="2"/>
  </r>
  <r>
    <x v="6"/>
    <x v="6"/>
    <x v="48"/>
    <n v="14339000000"/>
    <x v="0"/>
  </r>
  <r>
    <x v="6"/>
    <x v="6"/>
    <x v="48"/>
    <n v="5709000000"/>
    <x v="1"/>
  </r>
  <r>
    <x v="6"/>
    <x v="6"/>
    <x v="48"/>
    <n v="-5401000000"/>
    <x v="2"/>
  </r>
  <r>
    <x v="6"/>
    <x v="6"/>
    <x v="49"/>
    <n v="0"/>
    <x v="0"/>
  </r>
  <r>
    <x v="6"/>
    <x v="6"/>
    <x v="49"/>
    <n v="0"/>
    <x v="1"/>
  </r>
  <r>
    <x v="6"/>
    <x v="6"/>
    <x v="49"/>
    <n v="0"/>
    <x v="2"/>
  </r>
  <r>
    <x v="6"/>
    <x v="6"/>
    <x v="50"/>
    <n v="0"/>
    <x v="0"/>
  </r>
  <r>
    <x v="6"/>
    <x v="6"/>
    <x v="50"/>
    <n v="0"/>
    <x v="1"/>
  </r>
  <r>
    <x v="6"/>
    <x v="6"/>
    <x v="50"/>
    <n v="0"/>
    <x v="2"/>
  </r>
  <r>
    <x v="6"/>
    <x v="6"/>
    <x v="51"/>
    <n v="0"/>
    <x v="0"/>
  </r>
  <r>
    <x v="6"/>
    <x v="6"/>
    <x v="51"/>
    <n v="0"/>
    <x v="1"/>
  </r>
  <r>
    <x v="6"/>
    <x v="6"/>
    <x v="51"/>
    <n v="0"/>
    <x v="2"/>
  </r>
  <r>
    <x v="6"/>
    <x v="6"/>
    <x v="52"/>
    <n v="0"/>
    <x v="0"/>
  </r>
  <r>
    <x v="6"/>
    <x v="6"/>
    <x v="52"/>
    <n v="0"/>
    <x v="1"/>
  </r>
  <r>
    <x v="6"/>
    <x v="6"/>
    <x v="52"/>
    <n v="0"/>
    <x v="2"/>
  </r>
  <r>
    <x v="6"/>
    <x v="6"/>
    <x v="53"/>
    <n v="8394000000"/>
    <x v="0"/>
  </r>
  <r>
    <x v="6"/>
    <x v="6"/>
    <x v="53"/>
    <n v="7842000000"/>
    <x v="1"/>
  </r>
  <r>
    <x v="6"/>
    <x v="6"/>
    <x v="53"/>
    <n v="7264000000"/>
    <x v="2"/>
  </r>
  <r>
    <x v="6"/>
    <x v="6"/>
    <x v="54"/>
    <n v="8394000000"/>
    <x v="0"/>
  </r>
  <r>
    <x v="6"/>
    <x v="6"/>
    <x v="54"/>
    <n v="7842000000"/>
    <x v="1"/>
  </r>
  <r>
    <x v="6"/>
    <x v="6"/>
    <x v="54"/>
    <n v="7264000000"/>
    <x v="2"/>
  </r>
  <r>
    <x v="6"/>
    <x v="6"/>
    <x v="55"/>
    <n v="4958000000"/>
    <x v="0"/>
  </r>
  <r>
    <x v="6"/>
    <x v="6"/>
    <x v="55"/>
    <n v="4928000000"/>
    <x v="1"/>
  </r>
  <r>
    <x v="6"/>
    <x v="6"/>
    <x v="55"/>
    <n v="4889000000"/>
    <x v="2"/>
  </r>
  <r>
    <x v="6"/>
    <x v="6"/>
    <x v="56"/>
    <n v="28798000000"/>
    <x v="0"/>
  </r>
  <r>
    <x v="6"/>
    <x v="6"/>
    <x v="56"/>
    <n v="41267000000"/>
    <x v="1"/>
  </r>
  <r>
    <x v="6"/>
    <x v="6"/>
    <x v="56"/>
    <n v="41804000000"/>
    <x v="2"/>
  </r>
  <r>
    <x v="6"/>
    <x v="6"/>
    <x v="57"/>
    <n v="39564000000"/>
    <x v="0"/>
  </r>
  <r>
    <x v="6"/>
    <x v="6"/>
    <x v="57"/>
    <n v="37199000000"/>
    <x v="1"/>
  </r>
  <r>
    <x v="6"/>
    <x v="6"/>
    <x v="57"/>
    <n v="41886000000"/>
    <x v="2"/>
  </r>
  <r>
    <x v="6"/>
    <x v="6"/>
    <x v="58"/>
    <n v="5332000000"/>
    <x v="0"/>
  </r>
  <r>
    <x v="6"/>
    <x v="6"/>
    <x v="58"/>
    <n v="5150000000"/>
    <x v="1"/>
  </r>
  <r>
    <x v="6"/>
    <x v="6"/>
    <x v="58"/>
    <n v="5730000000"/>
    <x v="2"/>
  </r>
  <r>
    <x v="6"/>
    <x v="6"/>
    <x v="59"/>
    <n v="674000000"/>
    <x v="0"/>
  </r>
  <r>
    <x v="6"/>
    <x v="6"/>
    <x v="59"/>
    <n v="256000000"/>
    <x v="2"/>
  </r>
  <r>
    <x v="6"/>
    <x v="6"/>
    <x v="60"/>
    <n v="0"/>
    <x v="1"/>
  </r>
  <r>
    <x v="6"/>
    <x v="6"/>
    <x v="61"/>
    <n v="13484000000"/>
    <x v="0"/>
  </r>
  <r>
    <x v="6"/>
    <x v="6"/>
    <x v="61"/>
    <n v="13688000000"/>
    <x v="1"/>
  </r>
  <r>
    <x v="6"/>
    <x v="6"/>
    <x v="61"/>
    <n v="16285000000"/>
    <x v="2"/>
  </r>
  <r>
    <x v="6"/>
    <x v="6"/>
    <x v="62"/>
    <n v="10263000000"/>
    <x v="0"/>
  </r>
  <r>
    <x v="6"/>
    <x v="6"/>
    <x v="62"/>
    <n v="9674000000"/>
    <x v="1"/>
  </r>
  <r>
    <x v="6"/>
    <x v="6"/>
    <x v="62"/>
    <n v="9139000000"/>
    <x v="2"/>
  </r>
  <r>
    <x v="6"/>
    <x v="6"/>
    <x v="63"/>
    <n v="-42670000000"/>
    <x v="0"/>
  </r>
  <r>
    <x v="6"/>
    <x v="6"/>
    <x v="63"/>
    <n v="-22464000000"/>
    <x v="1"/>
  </r>
  <r>
    <x v="6"/>
    <x v="6"/>
    <x v="63"/>
    <n v="-14572000000"/>
    <x v="2"/>
  </r>
  <r>
    <x v="6"/>
    <x v="6"/>
    <x v="64"/>
    <n v="30104000000"/>
    <x v="0"/>
  </r>
  <r>
    <x v="6"/>
    <x v="6"/>
    <x v="64"/>
    <n v="26323000000"/>
    <x v="1"/>
  </r>
  <r>
    <x v="6"/>
    <x v="6"/>
    <x v="64"/>
    <n v="-6292000000"/>
    <x v="2"/>
  </r>
  <r>
    <x v="6"/>
    <x v="6"/>
    <x v="65"/>
    <n v="7948000000"/>
    <x v="0"/>
  </r>
  <r>
    <x v="6"/>
    <x v="6"/>
    <x v="65"/>
    <n v="6091000000"/>
    <x v="1"/>
  </r>
  <r>
    <x v="6"/>
    <x v="6"/>
    <x v="65"/>
    <n v="5145000000"/>
    <x v="2"/>
  </r>
  <r>
    <x v="6"/>
    <x v="6"/>
    <x v="66"/>
    <n v="0"/>
    <x v="0"/>
  </r>
  <r>
    <x v="6"/>
    <x v="6"/>
    <x v="66"/>
    <n v="0"/>
    <x v="1"/>
  </r>
  <r>
    <x v="6"/>
    <x v="6"/>
    <x v="66"/>
    <n v="0"/>
    <x v="2"/>
  </r>
  <r>
    <x v="6"/>
    <x v="6"/>
    <x v="67"/>
    <n v="24153000000"/>
    <x v="0"/>
  </r>
  <r>
    <x v="6"/>
    <x v="6"/>
    <x v="67"/>
    <n v="4762000000"/>
    <x v="1"/>
  </r>
  <r>
    <x v="6"/>
    <x v="6"/>
    <x v="67"/>
    <n v="6460000000"/>
    <x v="2"/>
  </r>
  <r>
    <x v="6"/>
    <x v="6"/>
    <x v="68"/>
    <n v="0"/>
    <x v="0"/>
  </r>
  <r>
    <x v="6"/>
    <x v="6"/>
    <x v="68"/>
    <n v="0"/>
    <x v="1"/>
  </r>
  <r>
    <x v="6"/>
    <x v="6"/>
    <x v="68"/>
    <n v="0"/>
    <x v="2"/>
  </r>
  <r>
    <x v="6"/>
    <x v="6"/>
    <x v="69"/>
    <n v="1698000000"/>
    <x v="0"/>
  </r>
  <r>
    <x v="6"/>
    <x v="6"/>
    <x v="69"/>
    <n v="2223000000"/>
    <x v="1"/>
  </r>
  <r>
    <x v="6"/>
    <x v="6"/>
    <x v="69"/>
    <n v="5639000000"/>
    <x v="2"/>
  </r>
  <r>
    <x v="6"/>
    <x v="6"/>
    <x v="70"/>
    <n v="10054000000"/>
    <x v="0"/>
  </r>
  <r>
    <x v="6"/>
    <x v="6"/>
    <x v="70"/>
    <n v="10249000000"/>
    <x v="1"/>
  </r>
  <r>
    <x v="6"/>
    <x v="6"/>
    <x v="70"/>
    <n v="8991000000"/>
    <x v="2"/>
  </r>
  <r>
    <x v="6"/>
    <x v="6"/>
    <x v="71"/>
    <n v="4415000000"/>
    <x v="0"/>
  </r>
  <r>
    <x v="6"/>
    <x v="6"/>
    <x v="71"/>
    <n v="4422000000"/>
    <x v="1"/>
  </r>
  <r>
    <x v="6"/>
    <x v="6"/>
    <x v="71"/>
    <n v="6348000000"/>
    <x v="2"/>
  </r>
  <r>
    <x v="6"/>
    <x v="6"/>
    <x v="72"/>
    <n v="0"/>
    <x v="0"/>
  </r>
  <r>
    <x v="6"/>
    <x v="6"/>
    <x v="72"/>
    <n v="0"/>
    <x v="1"/>
  </r>
  <r>
    <x v="6"/>
    <x v="6"/>
    <x v="72"/>
    <n v="0"/>
    <x v="2"/>
  </r>
  <r>
    <x v="6"/>
    <x v="6"/>
    <x v="73"/>
    <n v="3507000000"/>
    <x v="0"/>
  </r>
  <r>
    <x v="6"/>
    <x v="6"/>
    <x v="73"/>
    <n v="3509000000"/>
    <x v="1"/>
  </r>
  <r>
    <x v="6"/>
    <x v="6"/>
    <x v="73"/>
    <n v="3755000000"/>
    <x v="2"/>
  </r>
  <r>
    <x v="6"/>
    <x v="6"/>
    <x v="74"/>
    <n v="18741000000"/>
    <x v="0"/>
  </r>
  <r>
    <x v="6"/>
    <x v="6"/>
    <x v="74"/>
    <n v="9394000000"/>
    <x v="1"/>
  </r>
  <r>
    <x v="6"/>
    <x v="6"/>
    <x v="74"/>
    <n v="8477000000"/>
    <x v="2"/>
  </r>
  <r>
    <x v="6"/>
    <x v="6"/>
    <x v="75"/>
    <n v="0"/>
    <x v="0"/>
  </r>
  <r>
    <x v="6"/>
    <x v="6"/>
    <x v="75"/>
    <n v="0"/>
    <x v="1"/>
  </r>
  <r>
    <x v="6"/>
    <x v="6"/>
    <x v="75"/>
    <n v="0"/>
    <x v="2"/>
  </r>
  <r>
    <x v="6"/>
    <x v="6"/>
    <x v="76"/>
    <n v="0"/>
    <x v="0"/>
  </r>
  <r>
    <x v="6"/>
    <x v="6"/>
    <x v="76"/>
    <n v="0"/>
    <x v="1"/>
  </r>
  <r>
    <x v="6"/>
    <x v="6"/>
    <x v="76"/>
    <n v="0"/>
    <x v="2"/>
  </r>
  <r>
    <x v="6"/>
    <x v="6"/>
    <x v="77"/>
    <n v="0"/>
    <x v="0"/>
  </r>
  <r>
    <x v="6"/>
    <x v="6"/>
    <x v="77"/>
    <n v="0"/>
    <x v="1"/>
  </r>
  <r>
    <x v="6"/>
    <x v="6"/>
    <x v="77"/>
    <n v="0"/>
    <x v="2"/>
  </r>
  <r>
    <x v="6"/>
    <x v="6"/>
    <x v="78"/>
    <n v="33768000000"/>
    <x v="0"/>
  </r>
  <r>
    <x v="6"/>
    <x v="6"/>
    <x v="78"/>
    <n v="29390000000"/>
    <x v="1"/>
  </r>
  <r>
    <x v="6"/>
    <x v="6"/>
    <x v="78"/>
    <n v="6978000000"/>
    <x v="2"/>
  </r>
  <r>
    <x v="6"/>
    <x v="6"/>
    <x v="79"/>
    <n v="0"/>
    <x v="0"/>
  </r>
  <r>
    <x v="6"/>
    <x v="6"/>
    <x v="79"/>
    <n v="0"/>
    <x v="1"/>
  </r>
  <r>
    <x v="6"/>
    <x v="6"/>
    <x v="79"/>
    <n v="0"/>
    <x v="2"/>
  </r>
  <r>
    <x v="6"/>
    <x v="6"/>
    <x v="80"/>
    <n v="0"/>
    <x v="0"/>
  </r>
  <r>
    <x v="6"/>
    <x v="6"/>
    <x v="80"/>
    <n v="0"/>
    <x v="1"/>
  </r>
  <r>
    <x v="6"/>
    <x v="6"/>
    <x v="80"/>
    <n v="0"/>
    <x v="2"/>
  </r>
  <r>
    <x v="6"/>
    <x v="6"/>
    <x v="81"/>
    <n v="17794000000"/>
    <x v="0"/>
  </r>
  <r>
    <x v="6"/>
    <x v="6"/>
    <x v="81"/>
    <n v="7702000000"/>
    <x v="1"/>
  </r>
  <r>
    <x v="6"/>
    <x v="6"/>
    <x v="81"/>
    <n v="3486000000"/>
    <x v="2"/>
  </r>
  <r>
    <x v="6"/>
    <x v="6"/>
    <x v="82"/>
    <n v="3737000000"/>
    <x v="0"/>
  </r>
  <r>
    <x v="6"/>
    <x v="6"/>
    <x v="82"/>
    <n v="4116000000"/>
    <x v="1"/>
  </r>
  <r>
    <x v="6"/>
    <x v="6"/>
    <x v="82"/>
    <n v="4207000000"/>
    <x v="2"/>
  </r>
  <r>
    <x v="6"/>
    <x v="6"/>
    <x v="83"/>
    <n v="-17977000000"/>
    <x v="0"/>
  </r>
  <r>
    <x v="6"/>
    <x v="6"/>
    <x v="83"/>
    <n v="-21330000000"/>
    <x v="1"/>
  </r>
  <r>
    <x v="6"/>
    <x v="6"/>
    <x v="83"/>
    <n v="-21408000000"/>
    <x v="2"/>
  </r>
  <r>
    <x v="6"/>
    <x v="6"/>
    <x v="84"/>
    <n v="23747000000"/>
    <x v="0"/>
  </r>
  <r>
    <x v="6"/>
    <x v="6"/>
    <x v="84"/>
    <n v="23362000000"/>
    <x v="1"/>
  </r>
  <r>
    <x v="6"/>
    <x v="6"/>
    <x v="84"/>
    <n v="25424000000"/>
    <x v="2"/>
  </r>
  <r>
    <x v="6"/>
    <x v="6"/>
    <x v="85"/>
    <n v="5332000000"/>
    <x v="0"/>
  </r>
  <r>
    <x v="6"/>
    <x v="6"/>
    <x v="85"/>
    <n v="5150000000"/>
    <x v="1"/>
  </r>
  <r>
    <x v="6"/>
    <x v="6"/>
    <x v="85"/>
    <n v="5730000000"/>
    <x v="2"/>
  </r>
  <r>
    <x v="6"/>
    <x v="6"/>
    <x v="86"/>
    <n v="0"/>
    <x v="0"/>
  </r>
  <r>
    <x v="6"/>
    <x v="6"/>
    <x v="86"/>
    <n v="0"/>
    <x v="1"/>
  </r>
  <r>
    <x v="6"/>
    <x v="6"/>
    <x v="86"/>
    <n v="0"/>
    <x v="2"/>
  </r>
  <r>
    <x v="6"/>
    <x v="6"/>
    <x v="87"/>
    <n v="22359000000"/>
    <x v="0"/>
  </r>
  <r>
    <x v="6"/>
    <x v="6"/>
    <x v="87"/>
    <n v="2874000000"/>
    <x v="1"/>
  </r>
  <r>
    <x v="6"/>
    <x v="6"/>
    <x v="87"/>
    <n v="4381000000"/>
    <x v="2"/>
  </r>
  <r>
    <x v="6"/>
    <x v="6"/>
    <x v="88"/>
    <n v="311000000"/>
    <x v="0"/>
  </r>
  <r>
    <x v="6"/>
    <x v="6"/>
    <x v="88"/>
    <n v="308000000"/>
    <x v="1"/>
  </r>
  <r>
    <x v="6"/>
    <x v="6"/>
    <x v="88"/>
    <n v="330000000"/>
    <x v="2"/>
  </r>
  <r>
    <x v="6"/>
    <x v="6"/>
    <x v="89"/>
    <n v="12500000000"/>
    <x v="0"/>
  </r>
  <r>
    <x v="6"/>
    <x v="6"/>
    <x v="89"/>
    <n v="9409000000"/>
    <x v="2"/>
  </r>
  <r>
    <x v="6"/>
    <x v="6"/>
    <x v="90"/>
    <n v="0"/>
    <x v="1"/>
  </r>
  <r>
    <x v="6"/>
    <x v="6"/>
    <x v="91"/>
    <n v="3145000000"/>
    <x v="0"/>
  </r>
  <r>
    <x v="6"/>
    <x v="6"/>
    <x v="91"/>
    <n v="-908000000"/>
    <x v="1"/>
  </r>
  <r>
    <x v="6"/>
    <x v="6"/>
    <x v="91"/>
    <n v="229000000"/>
    <x v="2"/>
  </r>
  <r>
    <x v="7"/>
    <x v="7"/>
    <x v="0"/>
    <n v="61855000000"/>
    <x v="0"/>
  </r>
  <r>
    <x v="7"/>
    <x v="7"/>
    <x v="0"/>
    <n v="79622000000"/>
    <x v="1"/>
  </r>
  <r>
    <x v="7"/>
    <x v="7"/>
    <x v="0"/>
    <n v="116677000000"/>
    <x v="2"/>
  </r>
  <r>
    <x v="7"/>
    <x v="7"/>
    <x v="1"/>
    <n v="16677000000"/>
    <x v="0"/>
  </r>
  <r>
    <x v="7"/>
    <x v="7"/>
    <x v="1"/>
    <n v="20816000000"/>
    <x v="1"/>
  </r>
  <r>
    <x v="7"/>
    <x v="7"/>
    <x v="1"/>
    <n v="24542000000"/>
    <x v="2"/>
  </r>
  <r>
    <x v="7"/>
    <x v="7"/>
    <x v="2"/>
    <n v="26791000000"/>
    <x v="0"/>
  </r>
  <r>
    <x v="7"/>
    <x v="7"/>
    <x v="2"/>
    <n v="33658000000"/>
    <x v="1"/>
  </r>
  <r>
    <x v="7"/>
    <x v="7"/>
    <x v="2"/>
    <n v="42865000000"/>
    <x v="2"/>
  </r>
  <r>
    <x v="7"/>
    <x v="7"/>
    <x v="3"/>
    <n v="21419000000"/>
    <x v="0"/>
  </r>
  <r>
    <x v="7"/>
    <x v="7"/>
    <x v="3"/>
    <n v="29200000000"/>
    <x v="1"/>
  </r>
  <r>
    <x v="7"/>
    <x v="7"/>
    <x v="3"/>
    <n v="31323000000"/>
    <x v="2"/>
  </r>
  <r>
    <x v="7"/>
    <x v="7"/>
    <x v="4"/>
    <n v="162648000000"/>
    <x v="0"/>
  </r>
  <r>
    <x v="7"/>
    <x v="7"/>
    <x v="4"/>
    <n v="225248000000"/>
    <x v="1"/>
  </r>
  <r>
    <x v="7"/>
    <x v="7"/>
    <x v="4"/>
    <n v="321195000000"/>
    <x v="2"/>
  </r>
  <r>
    <x v="7"/>
    <x v="7"/>
    <x v="5"/>
    <n v="-13427000000"/>
    <x v="0"/>
  </r>
  <r>
    <x v="7"/>
    <x v="7"/>
    <x v="5"/>
    <n v="-16861000000"/>
    <x v="1"/>
  </r>
  <r>
    <x v="7"/>
    <x v="7"/>
    <x v="5"/>
    <n v="-40140000000"/>
    <x v="2"/>
  </r>
  <r>
    <x v="7"/>
    <x v="7"/>
    <x v="6"/>
    <n v="-7686000000"/>
    <x v="0"/>
  </r>
  <r>
    <x v="7"/>
    <x v="7"/>
    <x v="6"/>
    <n v="-10066000000"/>
    <x v="1"/>
  </r>
  <r>
    <x v="7"/>
    <x v="7"/>
    <x v="6"/>
    <n v="-1104000000"/>
    <x v="2"/>
  </r>
  <r>
    <x v="7"/>
    <x v="7"/>
    <x v="7"/>
    <n v="-12369000000"/>
    <x v="0"/>
  </r>
  <r>
    <x v="7"/>
    <x v="7"/>
    <x v="7"/>
    <n v="-24281000000"/>
    <x v="1"/>
  </r>
  <r>
    <x v="7"/>
    <x v="7"/>
    <x v="7"/>
    <n v="-59611000000"/>
    <x v="2"/>
  </r>
  <r>
    <x v="7"/>
    <x v="7"/>
    <x v="8"/>
    <n v="30723000000"/>
    <x v="0"/>
  </r>
  <r>
    <x v="7"/>
    <x v="7"/>
    <x v="8"/>
    <n v="38514000000"/>
    <x v="1"/>
  </r>
  <r>
    <x v="7"/>
    <x v="7"/>
    <x v="8"/>
    <n v="66064000000"/>
    <x v="2"/>
  </r>
  <r>
    <x v="7"/>
    <x v="7"/>
    <x v="9"/>
    <n v="31750000000"/>
    <x v="0"/>
  </r>
  <r>
    <x v="7"/>
    <x v="7"/>
    <x v="9"/>
    <n v="36092000000"/>
    <x v="1"/>
  </r>
  <r>
    <x v="7"/>
    <x v="7"/>
    <x v="9"/>
    <n v="42122000000"/>
    <x v="2"/>
  </r>
  <r>
    <x v="7"/>
    <x v="7"/>
    <x v="10"/>
    <n v="0"/>
    <x v="0"/>
  </r>
  <r>
    <x v="7"/>
    <x v="7"/>
    <x v="10"/>
    <n v="0"/>
    <x v="1"/>
  </r>
  <r>
    <x v="7"/>
    <x v="7"/>
    <x v="10"/>
    <n v="0"/>
    <x v="2"/>
  </r>
  <r>
    <x v="7"/>
    <x v="7"/>
    <x v="11"/>
    <n v="1314000000"/>
    <x v="0"/>
  </r>
  <r>
    <x v="7"/>
    <x v="7"/>
    <x v="11"/>
    <n v="3278000000"/>
    <x v="1"/>
  </r>
  <r>
    <x v="7"/>
    <x v="7"/>
    <x v="11"/>
    <n v="2849000000"/>
    <x v="2"/>
  </r>
  <r>
    <x v="7"/>
    <x v="7"/>
    <x v="12"/>
    <n v="4414000000"/>
    <x v="0"/>
  </r>
  <r>
    <x v="7"/>
    <x v="7"/>
    <x v="12"/>
    <n v="9904000000"/>
    <x v="1"/>
  </r>
  <r>
    <x v="7"/>
    <x v="7"/>
    <x v="12"/>
    <n v="18745000000"/>
    <x v="2"/>
  </r>
  <r>
    <x v="7"/>
    <x v="7"/>
    <x v="13"/>
    <n v="-3100000000"/>
    <x v="0"/>
  </r>
  <r>
    <x v="7"/>
    <x v="7"/>
    <x v="13"/>
    <n v="-6626000000"/>
    <x v="1"/>
  </r>
  <r>
    <x v="7"/>
    <x v="7"/>
    <x v="13"/>
    <n v="-15896000000"/>
    <x v="2"/>
  </r>
  <r>
    <x v="7"/>
    <x v="7"/>
    <x v="14"/>
    <n v="5000000"/>
    <x v="0"/>
  </r>
  <r>
    <x v="7"/>
    <x v="7"/>
    <x v="14"/>
    <n v="5000000"/>
    <x v="1"/>
  </r>
  <r>
    <x v="7"/>
    <x v="7"/>
    <x v="14"/>
    <n v="5000000"/>
    <x v="2"/>
  </r>
  <r>
    <x v="7"/>
    <x v="7"/>
    <x v="15"/>
    <n v="0"/>
    <x v="0"/>
  </r>
  <r>
    <x v="7"/>
    <x v="7"/>
    <x v="15"/>
    <n v="0"/>
    <x v="1"/>
  </r>
  <r>
    <x v="7"/>
    <x v="7"/>
    <x v="15"/>
    <n v="0"/>
    <x v="2"/>
  </r>
  <r>
    <x v="7"/>
    <x v="7"/>
    <x v="16"/>
    <n v="9526000000"/>
    <x v="0"/>
  </r>
  <r>
    <x v="7"/>
    <x v="7"/>
    <x v="16"/>
    <n v="11637000000"/>
    <x v="1"/>
  </r>
  <r>
    <x v="7"/>
    <x v="7"/>
    <x v="16"/>
    <n v="22137000000"/>
    <x v="2"/>
  </r>
  <r>
    <x v="7"/>
    <x v="7"/>
    <x v="17"/>
    <n v="-547000000"/>
    <x v="0"/>
  </r>
  <r>
    <x v="7"/>
    <x v="7"/>
    <x v="17"/>
    <n v="49000000"/>
    <x v="1"/>
  </r>
  <r>
    <x v="7"/>
    <x v="7"/>
    <x v="17"/>
    <n v="806000000"/>
    <x v="2"/>
  </r>
  <r>
    <x v="7"/>
    <x v="7"/>
    <x v="18"/>
    <n v="139156000000"/>
    <x v="0"/>
  </r>
  <r>
    <x v="7"/>
    <x v="7"/>
    <x v="18"/>
    <n v="165536000000"/>
    <x v="1"/>
  </r>
  <r>
    <x v="7"/>
    <x v="7"/>
    <x v="18"/>
    <n v="233307000000"/>
    <x v="2"/>
  </r>
  <r>
    <x v="7"/>
    <x v="7"/>
    <x v="19"/>
    <n v="220466000000"/>
    <x v="0"/>
  </r>
  <r>
    <x v="7"/>
    <x v="7"/>
    <x v="19"/>
    <n v="265981000000"/>
    <x v="1"/>
  </r>
  <r>
    <x v="7"/>
    <x v="7"/>
    <x v="19"/>
    <n v="363165000000"/>
    <x v="2"/>
  </r>
  <r>
    <x v="7"/>
    <x v="7"/>
    <x v="20"/>
    <n v="75101000000"/>
    <x v="0"/>
  </r>
  <r>
    <x v="7"/>
    <x v="7"/>
    <x v="20"/>
    <n v="96334000000"/>
    <x v="1"/>
  </r>
  <r>
    <x v="7"/>
    <x v="7"/>
    <x v="20"/>
    <n v="132733000000"/>
    <x v="2"/>
  </r>
  <r>
    <x v="7"/>
    <x v="7"/>
    <x v="21"/>
    <n v="68391000000"/>
    <x v="0"/>
  </r>
  <r>
    <x v="7"/>
    <x v="7"/>
    <x v="21"/>
    <n v="87812000000"/>
    <x v="1"/>
  </r>
  <r>
    <x v="7"/>
    <x v="7"/>
    <x v="21"/>
    <n v="126385000000"/>
    <x v="2"/>
  </r>
  <r>
    <x v="7"/>
    <x v="7"/>
    <x v="22"/>
    <n v="15341000000"/>
    <x v="0"/>
  </r>
  <r>
    <x v="7"/>
    <x v="7"/>
    <x v="22"/>
    <n v="25251000000"/>
    <x v="2"/>
  </r>
  <r>
    <x v="7"/>
    <x v="7"/>
    <x v="23"/>
    <n v="15341000000"/>
    <x v="0"/>
  </r>
  <r>
    <x v="7"/>
    <x v="7"/>
    <x v="23"/>
    <n v="21789000000"/>
    <x v="1"/>
  </r>
  <r>
    <x v="7"/>
    <x v="7"/>
    <x v="23"/>
    <n v="21789000000"/>
    <x v="1"/>
  </r>
  <r>
    <x v="7"/>
    <x v="7"/>
    <x v="23"/>
    <n v="25251000000"/>
    <x v="2"/>
  </r>
  <r>
    <x v="7"/>
    <x v="7"/>
    <x v="24"/>
    <n v="11261000000"/>
    <x v="0"/>
  </r>
  <r>
    <x v="7"/>
    <x v="7"/>
    <x v="24"/>
    <n v="13976000000"/>
    <x v="1"/>
  </r>
  <r>
    <x v="7"/>
    <x v="7"/>
    <x v="24"/>
    <n v="24178000000"/>
    <x v="2"/>
  </r>
  <r>
    <x v="7"/>
    <x v="7"/>
    <x v="25"/>
    <n v="0"/>
    <x v="0"/>
  </r>
  <r>
    <x v="7"/>
    <x v="7"/>
    <x v="25"/>
    <n v="0"/>
    <x v="1"/>
  </r>
  <r>
    <x v="7"/>
    <x v="7"/>
    <x v="25"/>
    <n v="0"/>
    <x v="2"/>
  </r>
  <r>
    <x v="7"/>
    <x v="7"/>
    <x v="26"/>
    <n v="43465"/>
    <x v="0"/>
  </r>
  <r>
    <x v="7"/>
    <x v="7"/>
    <x v="26"/>
    <n v="43830"/>
    <x v="1"/>
  </r>
  <r>
    <x v="7"/>
    <x v="7"/>
    <x v="26"/>
    <n v="44196"/>
    <x v="2"/>
  </r>
  <r>
    <x v="7"/>
    <x v="7"/>
    <x v="27"/>
    <n v="0"/>
    <x v="0"/>
  </r>
  <r>
    <x v="7"/>
    <x v="7"/>
    <x v="27"/>
    <n v="0"/>
    <x v="1"/>
  </r>
  <r>
    <x v="7"/>
    <x v="7"/>
    <x v="27"/>
    <n v="0"/>
    <x v="2"/>
  </r>
  <r>
    <x v="7"/>
    <x v="7"/>
    <x v="28"/>
    <n v="43549000000"/>
    <x v="0"/>
  </r>
  <r>
    <x v="7"/>
    <x v="7"/>
    <x v="28"/>
    <n v="62060000000"/>
    <x v="1"/>
  </r>
  <r>
    <x v="7"/>
    <x v="7"/>
    <x v="28"/>
    <n v="93404000000"/>
    <x v="2"/>
  </r>
  <r>
    <x v="7"/>
    <x v="7"/>
    <x v="29"/>
    <n v="0"/>
    <x v="0"/>
  </r>
  <r>
    <x v="7"/>
    <x v="7"/>
    <x v="29"/>
    <n v="0"/>
    <x v="1"/>
  </r>
  <r>
    <x v="7"/>
    <x v="7"/>
    <x v="29"/>
    <n v="0"/>
    <x v="2"/>
  </r>
  <r>
    <x v="7"/>
    <x v="7"/>
    <x v="30"/>
    <n v="14548000000"/>
    <x v="0"/>
  </r>
  <r>
    <x v="7"/>
    <x v="7"/>
    <x v="30"/>
    <n v="14754000000"/>
    <x v="1"/>
  </r>
  <r>
    <x v="7"/>
    <x v="7"/>
    <x v="30"/>
    <n v="15017000000"/>
    <x v="2"/>
  </r>
  <r>
    <x v="7"/>
    <x v="7"/>
    <x v="31"/>
    <n v="93731000000"/>
    <x v="0"/>
  </r>
  <r>
    <x v="7"/>
    <x v="7"/>
    <x v="31"/>
    <n v="114986000000"/>
    <x v="1"/>
  </r>
  <r>
    <x v="7"/>
    <x v="7"/>
    <x v="31"/>
    <n v="152757000000"/>
    <x v="2"/>
  </r>
  <r>
    <x v="7"/>
    <x v="7"/>
    <x v="32"/>
    <n v="10064000000"/>
    <x v="0"/>
  </r>
  <r>
    <x v="7"/>
    <x v="7"/>
    <x v="32"/>
    <n v="11602000000"/>
    <x v="1"/>
  </r>
  <r>
    <x v="7"/>
    <x v="7"/>
    <x v="32"/>
    <n v="21315000000"/>
    <x v="2"/>
  </r>
  <r>
    <x v="7"/>
    <x v="7"/>
    <x v="33"/>
    <n v="0"/>
    <x v="0"/>
  </r>
  <r>
    <x v="7"/>
    <x v="7"/>
    <x v="33"/>
    <n v="0"/>
    <x v="1"/>
  </r>
  <r>
    <x v="7"/>
    <x v="7"/>
    <x v="33"/>
    <n v="0"/>
    <x v="2"/>
  </r>
  <r>
    <x v="7"/>
    <x v="7"/>
    <x v="34"/>
    <n v="1197000000"/>
    <x v="0"/>
  </r>
  <r>
    <x v="7"/>
    <x v="7"/>
    <x v="34"/>
    <n v="2374000000"/>
    <x v="1"/>
  </r>
  <r>
    <x v="7"/>
    <x v="7"/>
    <x v="34"/>
    <n v="2863000000"/>
    <x v="2"/>
  </r>
  <r>
    <x v="7"/>
    <x v="7"/>
    <x v="35"/>
    <n v="0"/>
    <x v="0"/>
  </r>
  <r>
    <x v="7"/>
    <x v="7"/>
    <x v="35"/>
    <n v="0"/>
    <x v="1"/>
  </r>
  <r>
    <x v="7"/>
    <x v="7"/>
    <x v="35"/>
    <n v="0"/>
    <x v="2"/>
  </r>
  <r>
    <x v="7"/>
    <x v="7"/>
    <x v="36"/>
    <n v="1417000000"/>
    <x v="0"/>
  </r>
  <r>
    <x v="7"/>
    <x v="7"/>
    <x v="36"/>
    <n v="1600000000"/>
    <x v="1"/>
  </r>
  <r>
    <x v="7"/>
    <x v="7"/>
    <x v="36"/>
    <n v="1647000000"/>
    <x v="2"/>
  </r>
  <r>
    <x v="7"/>
    <x v="7"/>
    <x v="37"/>
    <n v="854000000"/>
    <x v="0"/>
  </r>
  <r>
    <x v="7"/>
    <x v="7"/>
    <x v="37"/>
    <n v="875000000"/>
    <x v="1"/>
  </r>
  <r>
    <x v="7"/>
    <x v="7"/>
    <x v="37"/>
    <n v="139000000"/>
    <x v="2"/>
  </r>
  <r>
    <x v="7"/>
    <x v="7"/>
    <x v="38"/>
    <n v="17174000000"/>
    <x v="0"/>
  </r>
  <r>
    <x v="7"/>
    <x v="7"/>
    <x v="38"/>
    <n v="20497000000"/>
    <x v="1"/>
  </r>
  <r>
    <x v="7"/>
    <x v="7"/>
    <x v="38"/>
    <n v="23795000000"/>
    <x v="2"/>
  </r>
  <r>
    <x v="7"/>
    <x v="7"/>
    <x v="39"/>
    <n v="162648000000"/>
    <x v="0"/>
  </r>
  <r>
    <x v="7"/>
    <x v="7"/>
    <x v="39"/>
    <n v="225248000000"/>
    <x v="1"/>
  </r>
  <r>
    <x v="7"/>
    <x v="7"/>
    <x v="39"/>
    <n v="321195000000"/>
    <x v="2"/>
  </r>
  <r>
    <x v="7"/>
    <x v="7"/>
    <x v="40"/>
    <n v="119099000000"/>
    <x v="0"/>
  </r>
  <r>
    <x v="7"/>
    <x v="7"/>
    <x v="40"/>
    <n v="163188000000"/>
    <x v="1"/>
  </r>
  <r>
    <x v="7"/>
    <x v="7"/>
    <x v="40"/>
    <n v="227791000000"/>
    <x v="2"/>
  </r>
  <r>
    <x v="7"/>
    <x v="7"/>
    <x v="41"/>
    <n v="0"/>
    <x v="0"/>
  </r>
  <r>
    <x v="7"/>
    <x v="7"/>
    <x v="41"/>
    <n v="0"/>
    <x v="1"/>
  </r>
  <r>
    <x v="7"/>
    <x v="7"/>
    <x v="41"/>
    <n v="0"/>
    <x v="2"/>
  </r>
  <r>
    <x v="7"/>
    <x v="7"/>
    <x v="42"/>
    <n v="0"/>
    <x v="0"/>
  </r>
  <r>
    <x v="7"/>
    <x v="7"/>
    <x v="42"/>
    <n v="0"/>
    <x v="1"/>
  </r>
  <r>
    <x v="7"/>
    <x v="7"/>
    <x v="42"/>
    <n v="0"/>
    <x v="2"/>
  </r>
  <r>
    <x v="7"/>
    <x v="7"/>
    <x v="43"/>
    <n v="-7267000000"/>
    <x v="0"/>
  </r>
  <r>
    <x v="7"/>
    <x v="7"/>
    <x v="43"/>
    <n v="-8757000000"/>
    <x v="1"/>
  </r>
  <r>
    <x v="7"/>
    <x v="7"/>
    <x v="43"/>
    <n v="-117000000"/>
    <x v="2"/>
  </r>
  <r>
    <x v="7"/>
    <x v="7"/>
    <x v="44"/>
    <n v="0"/>
    <x v="0"/>
  </r>
  <r>
    <x v="7"/>
    <x v="7"/>
    <x v="44"/>
    <n v="0"/>
    <x v="1"/>
  </r>
  <r>
    <x v="7"/>
    <x v="7"/>
    <x v="44"/>
    <n v="0"/>
    <x v="2"/>
  </r>
  <r>
    <x v="7"/>
    <x v="7"/>
    <x v="45"/>
    <n v="0"/>
    <x v="0"/>
  </r>
  <r>
    <x v="7"/>
    <x v="7"/>
    <x v="45"/>
    <n v="0"/>
    <x v="1"/>
  </r>
  <r>
    <x v="7"/>
    <x v="7"/>
    <x v="45"/>
    <n v="0"/>
    <x v="2"/>
  </r>
  <r>
    <x v="7"/>
    <x v="7"/>
    <x v="46"/>
    <n v="-7267000000"/>
    <x v="0"/>
  </r>
  <r>
    <x v="7"/>
    <x v="7"/>
    <x v="46"/>
    <n v="-8757000000"/>
    <x v="1"/>
  </r>
  <r>
    <x v="7"/>
    <x v="7"/>
    <x v="46"/>
    <n v="-117000000"/>
    <x v="2"/>
  </r>
  <r>
    <x v="7"/>
    <x v="7"/>
    <x v="47"/>
    <n v="0"/>
    <x v="0"/>
  </r>
  <r>
    <x v="7"/>
    <x v="7"/>
    <x v="47"/>
    <n v="0"/>
    <x v="1"/>
  </r>
  <r>
    <x v="7"/>
    <x v="7"/>
    <x v="47"/>
    <n v="0"/>
    <x v="2"/>
  </r>
  <r>
    <x v="7"/>
    <x v="7"/>
    <x v="48"/>
    <n v="-12287000000"/>
    <x v="0"/>
  </r>
  <r>
    <x v="7"/>
    <x v="7"/>
    <x v="48"/>
    <n v="-25992000000"/>
    <x v="1"/>
  </r>
  <r>
    <x v="7"/>
    <x v="7"/>
    <x v="48"/>
    <n v="-62382000000"/>
    <x v="2"/>
  </r>
  <r>
    <x v="7"/>
    <x v="7"/>
    <x v="49"/>
    <n v="0"/>
    <x v="0"/>
  </r>
  <r>
    <x v="7"/>
    <x v="7"/>
    <x v="49"/>
    <n v="0"/>
    <x v="1"/>
  </r>
  <r>
    <x v="7"/>
    <x v="7"/>
    <x v="49"/>
    <n v="0"/>
    <x v="2"/>
  </r>
  <r>
    <x v="7"/>
    <x v="7"/>
    <x v="50"/>
    <n v="-118000000"/>
    <x v="0"/>
  </r>
  <r>
    <x v="7"/>
    <x v="7"/>
    <x v="50"/>
    <n v="-4008000000"/>
    <x v="1"/>
  </r>
  <r>
    <x v="7"/>
    <x v="7"/>
    <x v="50"/>
    <n v="-1247000000"/>
    <x v="2"/>
  </r>
  <r>
    <x v="7"/>
    <x v="7"/>
    <x v="51"/>
    <n v="0"/>
    <x v="0"/>
  </r>
  <r>
    <x v="7"/>
    <x v="7"/>
    <x v="51"/>
    <n v="0"/>
    <x v="1"/>
  </r>
  <r>
    <x v="7"/>
    <x v="7"/>
    <x v="51"/>
    <n v="0"/>
    <x v="2"/>
  </r>
  <r>
    <x v="7"/>
    <x v="7"/>
    <x v="52"/>
    <n v="0"/>
    <x v="0"/>
  </r>
  <r>
    <x v="7"/>
    <x v="7"/>
    <x v="52"/>
    <n v="0"/>
    <x v="1"/>
  </r>
  <r>
    <x v="7"/>
    <x v="7"/>
    <x v="52"/>
    <n v="0"/>
    <x v="2"/>
  </r>
  <r>
    <x v="7"/>
    <x v="7"/>
    <x v="53"/>
    <n v="10073000000"/>
    <x v="0"/>
  </r>
  <r>
    <x v="7"/>
    <x v="7"/>
    <x v="53"/>
    <n v="11588000000"/>
    <x v="1"/>
  </r>
  <r>
    <x v="7"/>
    <x v="7"/>
    <x v="53"/>
    <n v="21331000000"/>
    <x v="2"/>
  </r>
  <r>
    <x v="7"/>
    <x v="7"/>
    <x v="54"/>
    <n v="10073000000"/>
    <x v="0"/>
  </r>
  <r>
    <x v="7"/>
    <x v="7"/>
    <x v="54"/>
    <n v="11588000000"/>
    <x v="1"/>
  </r>
  <r>
    <x v="7"/>
    <x v="7"/>
    <x v="54"/>
    <n v="21331000000"/>
    <x v="2"/>
  </r>
  <r>
    <x v="7"/>
    <x v="7"/>
    <x v="55"/>
    <n v="61797000000"/>
    <x v="0"/>
  </r>
  <r>
    <x v="7"/>
    <x v="7"/>
    <x v="55"/>
    <n v="72705000000"/>
    <x v="1"/>
  </r>
  <r>
    <x v="7"/>
    <x v="7"/>
    <x v="55"/>
    <n v="99981000000"/>
    <x v="2"/>
  </r>
  <r>
    <x v="7"/>
    <x v="7"/>
    <x v="56"/>
    <n v="87547000000"/>
    <x v="0"/>
  </r>
  <r>
    <x v="7"/>
    <x v="7"/>
    <x v="56"/>
    <n v="128914000000"/>
    <x v="1"/>
  </r>
  <r>
    <x v="7"/>
    <x v="7"/>
    <x v="56"/>
    <n v="188462000000"/>
    <x v="2"/>
  </r>
  <r>
    <x v="7"/>
    <x v="7"/>
    <x v="57"/>
    <n v="41058000000"/>
    <x v="0"/>
  </r>
  <r>
    <x v="7"/>
    <x v="7"/>
    <x v="57"/>
    <n v="35585000000"/>
    <x v="1"/>
  </r>
  <r>
    <x v="7"/>
    <x v="7"/>
    <x v="57"/>
    <n v="48833000000"/>
    <x v="2"/>
  </r>
  <r>
    <x v="7"/>
    <x v="7"/>
    <x v="58"/>
    <n v="0"/>
    <x v="0"/>
  </r>
  <r>
    <x v="7"/>
    <x v="7"/>
    <x v="58"/>
    <n v="0"/>
    <x v="1"/>
  </r>
  <r>
    <x v="7"/>
    <x v="7"/>
    <x v="58"/>
    <n v="0"/>
    <x v="2"/>
  </r>
  <r>
    <x v="7"/>
    <x v="7"/>
    <x v="59"/>
    <n v="-1160000000"/>
    <x v="0"/>
  </r>
  <r>
    <x v="7"/>
    <x v="7"/>
    <x v="59"/>
    <n v="1279000000"/>
    <x v="2"/>
  </r>
  <r>
    <x v="7"/>
    <x v="7"/>
    <x v="60"/>
    <n v="0"/>
    <x v="1"/>
  </r>
  <r>
    <x v="7"/>
    <x v="7"/>
    <x v="61"/>
    <n v="220466000000"/>
    <x v="0"/>
  </r>
  <r>
    <x v="7"/>
    <x v="7"/>
    <x v="61"/>
    <n v="265981000000"/>
    <x v="1"/>
  </r>
  <r>
    <x v="7"/>
    <x v="7"/>
    <x v="61"/>
    <n v="363165000000"/>
    <x v="2"/>
  </r>
  <r>
    <x v="7"/>
    <x v="7"/>
    <x v="62"/>
    <n v="12421000000"/>
    <x v="0"/>
  </r>
  <r>
    <x v="7"/>
    <x v="7"/>
    <x v="62"/>
    <n v="14541000000"/>
    <x v="1"/>
  </r>
  <r>
    <x v="7"/>
    <x v="7"/>
    <x v="62"/>
    <n v="22899000000"/>
    <x v="2"/>
  </r>
  <r>
    <x v="7"/>
    <x v="7"/>
    <x v="63"/>
    <n v="-68000000"/>
    <x v="0"/>
  </r>
  <r>
    <x v="7"/>
    <x v="7"/>
    <x v="63"/>
    <n v="-1379000000"/>
    <x v="1"/>
  </r>
  <r>
    <x v="7"/>
    <x v="7"/>
    <x v="63"/>
    <n v="-1605000000"/>
    <x v="2"/>
  </r>
  <r>
    <x v="7"/>
    <x v="7"/>
    <x v="64"/>
    <n v="2198000000"/>
    <x v="0"/>
  </r>
  <r>
    <x v="7"/>
    <x v="7"/>
    <x v="64"/>
    <n v="-16551000000"/>
    <x v="1"/>
  </r>
  <r>
    <x v="7"/>
    <x v="7"/>
    <x v="64"/>
    <n v="-41713000000"/>
    <x v="2"/>
  </r>
  <r>
    <x v="7"/>
    <x v="7"/>
    <x v="65"/>
    <n v="4236000000"/>
    <x v="0"/>
  </r>
  <r>
    <x v="7"/>
    <x v="7"/>
    <x v="65"/>
    <n v="-3321000000"/>
    <x v="1"/>
  </r>
  <r>
    <x v="7"/>
    <x v="7"/>
    <x v="65"/>
    <n v="10011000000"/>
    <x v="2"/>
  </r>
  <r>
    <x v="7"/>
    <x v="7"/>
    <x v="66"/>
    <n v="-547000000"/>
    <x v="0"/>
  </r>
  <r>
    <x v="7"/>
    <x v="7"/>
    <x v="66"/>
    <n v="49000000"/>
    <x v="1"/>
  </r>
  <r>
    <x v="7"/>
    <x v="7"/>
    <x v="66"/>
    <n v="806000000"/>
    <x v="2"/>
  </r>
  <r>
    <x v="7"/>
    <x v="7"/>
    <x v="67"/>
    <n v="9500000000"/>
    <x v="0"/>
  </r>
  <r>
    <x v="7"/>
    <x v="7"/>
    <x v="67"/>
    <n v="18929000000"/>
    <x v="1"/>
  </r>
  <r>
    <x v="7"/>
    <x v="7"/>
    <x v="67"/>
    <n v="42274000000"/>
    <x v="2"/>
  </r>
  <r>
    <x v="7"/>
    <x v="7"/>
    <x v="68"/>
    <n v="6536000000"/>
    <x v="0"/>
  </r>
  <r>
    <x v="7"/>
    <x v="7"/>
    <x v="68"/>
    <n v="8190000000"/>
    <x v="1"/>
  </r>
  <r>
    <x v="7"/>
    <x v="7"/>
    <x v="68"/>
    <n v="9708000000"/>
    <x v="2"/>
  </r>
  <r>
    <x v="7"/>
    <x v="7"/>
    <x v="69"/>
    <n v="148100000000"/>
    <x v="0"/>
  </r>
  <r>
    <x v="7"/>
    <x v="7"/>
    <x v="69"/>
    <n v="114160000000"/>
    <x v="1"/>
  </r>
  <r>
    <x v="7"/>
    <x v="7"/>
    <x v="69"/>
    <n v="173445000000"/>
    <x v="2"/>
  </r>
  <r>
    <x v="7"/>
    <x v="7"/>
    <x v="70"/>
    <n v="17563000000"/>
    <x v="0"/>
  </r>
  <r>
    <x v="7"/>
    <x v="7"/>
    <x v="70"/>
    <n v="12171000000"/>
    <x v="1"/>
  </r>
  <r>
    <x v="7"/>
    <x v="7"/>
    <x v="70"/>
    <n v="17017000000"/>
    <x v="2"/>
  </r>
  <r>
    <x v="7"/>
    <x v="7"/>
    <x v="71"/>
    <n v="202316000000"/>
    <x v="0"/>
  </r>
  <r>
    <x v="7"/>
    <x v="7"/>
    <x v="71"/>
    <n v="241900000000"/>
    <x v="1"/>
  </r>
  <r>
    <x v="7"/>
    <x v="7"/>
    <x v="71"/>
    <n v="334489000000"/>
    <x v="2"/>
  </r>
  <r>
    <x v="7"/>
    <x v="7"/>
    <x v="72"/>
    <n v="-296000000"/>
    <x v="0"/>
  </r>
  <r>
    <x v="7"/>
    <x v="7"/>
    <x v="72"/>
    <n v="-201000000"/>
    <x v="1"/>
  </r>
  <r>
    <x v="7"/>
    <x v="7"/>
    <x v="72"/>
    <n v="75000000"/>
    <x v="2"/>
  </r>
  <r>
    <x v="7"/>
    <x v="7"/>
    <x v="73"/>
    <n v="0"/>
    <x v="0"/>
  </r>
  <r>
    <x v="7"/>
    <x v="7"/>
    <x v="73"/>
    <n v="0"/>
    <x v="1"/>
  </r>
  <r>
    <x v="7"/>
    <x v="7"/>
    <x v="73"/>
    <n v="0"/>
    <x v="2"/>
  </r>
  <r>
    <x v="7"/>
    <x v="7"/>
    <x v="74"/>
    <n v="7100000000"/>
    <x v="0"/>
  </r>
  <r>
    <x v="7"/>
    <x v="7"/>
    <x v="74"/>
    <n v="31812000000"/>
    <x v="1"/>
  </r>
  <r>
    <x v="7"/>
    <x v="7"/>
    <x v="74"/>
    <n v="72479000000"/>
    <x v="2"/>
  </r>
  <r>
    <x v="7"/>
    <x v="7"/>
    <x v="75"/>
    <n v="0"/>
    <x v="0"/>
  </r>
  <r>
    <x v="7"/>
    <x v="7"/>
    <x v="75"/>
    <n v="0"/>
    <x v="1"/>
  </r>
  <r>
    <x v="7"/>
    <x v="7"/>
    <x v="75"/>
    <n v="0"/>
    <x v="2"/>
  </r>
  <r>
    <x v="7"/>
    <x v="7"/>
    <x v="76"/>
    <n v="0"/>
    <x v="0"/>
  </r>
  <r>
    <x v="7"/>
    <x v="7"/>
    <x v="76"/>
    <n v="0"/>
    <x v="1"/>
  </r>
  <r>
    <x v="7"/>
    <x v="7"/>
    <x v="76"/>
    <n v="0"/>
    <x v="2"/>
  </r>
  <r>
    <x v="7"/>
    <x v="7"/>
    <x v="77"/>
    <n v="0"/>
    <x v="0"/>
  </r>
  <r>
    <x v="7"/>
    <x v="7"/>
    <x v="77"/>
    <n v="0"/>
    <x v="1"/>
  </r>
  <r>
    <x v="7"/>
    <x v="7"/>
    <x v="77"/>
    <n v="0"/>
    <x v="2"/>
  </r>
  <r>
    <x v="7"/>
    <x v="7"/>
    <x v="78"/>
    <n v="8240000000"/>
    <x v="0"/>
  </r>
  <r>
    <x v="7"/>
    <x v="7"/>
    <x v="78"/>
    <n v="22681000000"/>
    <x v="1"/>
  </r>
  <r>
    <x v="7"/>
    <x v="7"/>
    <x v="78"/>
    <n v="50237000000"/>
    <x v="2"/>
  </r>
  <r>
    <x v="7"/>
    <x v="7"/>
    <x v="79"/>
    <n v="0"/>
    <x v="0"/>
  </r>
  <r>
    <x v="7"/>
    <x v="7"/>
    <x v="79"/>
    <n v="0"/>
    <x v="1"/>
  </r>
  <r>
    <x v="7"/>
    <x v="7"/>
    <x v="79"/>
    <n v="0"/>
    <x v="2"/>
  </r>
  <r>
    <x v="7"/>
    <x v="7"/>
    <x v="80"/>
    <n v="0"/>
    <x v="0"/>
  </r>
  <r>
    <x v="7"/>
    <x v="7"/>
    <x v="80"/>
    <n v="0"/>
    <x v="1"/>
  </r>
  <r>
    <x v="7"/>
    <x v="7"/>
    <x v="80"/>
    <n v="0"/>
    <x v="2"/>
  </r>
  <r>
    <x v="7"/>
    <x v="7"/>
    <x v="81"/>
    <n v="0"/>
    <x v="0"/>
  </r>
  <r>
    <x v="7"/>
    <x v="7"/>
    <x v="81"/>
    <n v="0"/>
    <x v="1"/>
  </r>
  <r>
    <x v="7"/>
    <x v="7"/>
    <x v="81"/>
    <n v="0"/>
    <x v="2"/>
  </r>
  <r>
    <x v="7"/>
    <x v="7"/>
    <x v="82"/>
    <n v="0"/>
    <x v="0"/>
  </r>
  <r>
    <x v="7"/>
    <x v="7"/>
    <x v="82"/>
    <n v="0"/>
    <x v="1"/>
  </r>
  <r>
    <x v="7"/>
    <x v="7"/>
    <x v="82"/>
    <n v="0"/>
    <x v="2"/>
  </r>
  <r>
    <x v="7"/>
    <x v="7"/>
    <x v="83"/>
    <n v="19625000000"/>
    <x v="0"/>
  </r>
  <r>
    <x v="7"/>
    <x v="7"/>
    <x v="83"/>
    <n v="31220000000"/>
    <x v="1"/>
  </r>
  <r>
    <x v="7"/>
    <x v="7"/>
    <x v="83"/>
    <n v="52551000000"/>
    <x v="2"/>
  </r>
  <r>
    <x v="7"/>
    <x v="7"/>
    <x v="84"/>
    <n v="232887000000"/>
    <x v="0"/>
  </r>
  <r>
    <x v="7"/>
    <x v="7"/>
    <x v="84"/>
    <n v="280522000000"/>
    <x v="1"/>
  </r>
  <r>
    <x v="7"/>
    <x v="7"/>
    <x v="84"/>
    <n v="386064000000"/>
    <x v="2"/>
  </r>
  <r>
    <x v="7"/>
    <x v="7"/>
    <x v="85"/>
    <n v="18150000000"/>
    <x v="0"/>
  </r>
  <r>
    <x v="7"/>
    <x v="7"/>
    <x v="85"/>
    <n v="24081000000"/>
    <x v="1"/>
  </r>
  <r>
    <x v="7"/>
    <x v="7"/>
    <x v="85"/>
    <n v="28676000000"/>
    <x v="2"/>
  </r>
  <r>
    <x v="7"/>
    <x v="7"/>
    <x v="86"/>
    <n v="0"/>
    <x v="0"/>
  </r>
  <r>
    <x v="7"/>
    <x v="7"/>
    <x v="86"/>
    <n v="0"/>
    <x v="1"/>
  </r>
  <r>
    <x v="7"/>
    <x v="7"/>
    <x v="86"/>
    <n v="0"/>
    <x v="2"/>
  </r>
  <r>
    <x v="7"/>
    <x v="7"/>
    <x v="87"/>
    <n v="9500000000"/>
    <x v="0"/>
  </r>
  <r>
    <x v="7"/>
    <x v="7"/>
    <x v="87"/>
    <n v="18929000000"/>
    <x v="1"/>
  </r>
  <r>
    <x v="7"/>
    <x v="7"/>
    <x v="87"/>
    <n v="42274000000"/>
    <x v="2"/>
  </r>
  <r>
    <x v="7"/>
    <x v="7"/>
    <x v="88"/>
    <n v="5418000000"/>
    <x v="0"/>
  </r>
  <r>
    <x v="7"/>
    <x v="7"/>
    <x v="88"/>
    <n v="6864000000"/>
    <x v="1"/>
  </r>
  <r>
    <x v="7"/>
    <x v="7"/>
    <x v="88"/>
    <n v="9208000000"/>
    <x v="2"/>
  </r>
  <r>
    <x v="7"/>
    <x v="7"/>
    <x v="89"/>
    <n v="43549000000"/>
    <x v="0"/>
  </r>
  <r>
    <x v="7"/>
    <x v="7"/>
    <x v="89"/>
    <n v="93404000000"/>
    <x v="2"/>
  </r>
  <r>
    <x v="7"/>
    <x v="7"/>
    <x v="90"/>
    <n v="0"/>
    <x v="1"/>
  </r>
  <r>
    <x v="7"/>
    <x v="7"/>
    <x v="91"/>
    <n v="10317000000"/>
    <x v="0"/>
  </r>
  <r>
    <x v="7"/>
    <x v="7"/>
    <x v="91"/>
    <n v="4237000000"/>
    <x v="1"/>
  </r>
  <r>
    <x v="7"/>
    <x v="7"/>
    <x v="91"/>
    <n v="5967000000"/>
    <x v="2"/>
  </r>
  <r>
    <x v="8"/>
    <x v="8"/>
    <x v="0"/>
    <n v="0"/>
    <x v="0"/>
  </r>
  <r>
    <x v="8"/>
    <x v="8"/>
    <x v="0"/>
    <n v="0"/>
    <x v="1"/>
  </r>
  <r>
    <x v="8"/>
    <x v="8"/>
    <x v="0"/>
    <n v="0"/>
    <x v="2"/>
  </r>
  <r>
    <x v="8"/>
    <x v="8"/>
    <x v="1"/>
    <n v="55320000000"/>
    <x v="0"/>
  </r>
  <r>
    <x v="8"/>
    <x v="8"/>
    <x v="1"/>
    <n v="146418000000"/>
    <x v="1"/>
  </r>
  <r>
    <x v="8"/>
    <x v="8"/>
    <x v="1"/>
    <n v="114077000000"/>
    <x v="2"/>
  </r>
  <r>
    <x v="8"/>
    <x v="8"/>
    <x v="2"/>
    <n v="12218000000"/>
    <x v="0"/>
  </r>
  <r>
    <x v="8"/>
    <x v="8"/>
    <x v="2"/>
    <n v="11774000000"/>
    <x v="1"/>
  </r>
  <r>
    <x v="8"/>
    <x v="8"/>
    <x v="2"/>
    <n v="11881000000"/>
    <x v="2"/>
  </r>
  <r>
    <x v="8"/>
    <x v="8"/>
    <x v="3"/>
    <n v="738000000"/>
    <x v="0"/>
  </r>
  <r>
    <x v="8"/>
    <x v="8"/>
    <x v="3"/>
    <n v="709000000"/>
    <x v="1"/>
  </r>
  <r>
    <x v="8"/>
    <x v="8"/>
    <x v="3"/>
    <n v="-7000000"/>
    <x v="2"/>
  </r>
  <r>
    <x v="8"/>
    <x v="8"/>
    <x v="4"/>
    <n v="189000000000"/>
    <x v="0"/>
  </r>
  <r>
    <x v="8"/>
    <x v="8"/>
    <x v="4"/>
    <n v="198321000000"/>
    <x v="1"/>
  </r>
  <r>
    <x v="8"/>
    <x v="8"/>
    <x v="4"/>
    <n v="191367000000"/>
    <x v="2"/>
  </r>
  <r>
    <x v="8"/>
    <x v="8"/>
    <x v="5"/>
    <n v="-1310000000"/>
    <x v="0"/>
  </r>
  <r>
    <x v="8"/>
    <x v="8"/>
    <x v="5"/>
    <n v="-1645000000"/>
    <x v="1"/>
  </r>
  <r>
    <x v="8"/>
    <x v="8"/>
    <x v="5"/>
    <n v="-1478000000"/>
    <x v="2"/>
  </r>
  <r>
    <x v="8"/>
    <x v="8"/>
    <x v="6"/>
    <n v="5101000000"/>
    <x v="0"/>
  </r>
  <r>
    <x v="8"/>
    <x v="8"/>
    <x v="6"/>
    <n v="-519000000"/>
    <x v="1"/>
  </r>
  <r>
    <x v="8"/>
    <x v="8"/>
    <x v="6"/>
    <n v="-9068000000"/>
    <x v="2"/>
  </r>
  <r>
    <x v="8"/>
    <x v="8"/>
    <x v="7"/>
    <n v="-19615000000"/>
    <x v="0"/>
  </r>
  <r>
    <x v="8"/>
    <x v="8"/>
    <x v="7"/>
    <n v="-16707000000"/>
    <x v="1"/>
  </r>
  <r>
    <x v="8"/>
    <x v="8"/>
    <x v="7"/>
    <n v="11632000000"/>
    <x v="2"/>
  </r>
  <r>
    <x v="8"/>
    <x v="8"/>
    <x v="8"/>
    <n v="8930000000"/>
    <x v="0"/>
  </r>
  <r>
    <x v="8"/>
    <x v="8"/>
    <x v="8"/>
    <n v="13632000000"/>
    <x v="1"/>
  </r>
  <r>
    <x v="8"/>
    <x v="8"/>
    <x v="8"/>
    <n v="5591000000"/>
    <x v="2"/>
  </r>
  <r>
    <x v="8"/>
    <x v="8"/>
    <x v="9"/>
    <n v="0"/>
    <x v="0"/>
  </r>
  <r>
    <x v="8"/>
    <x v="8"/>
    <x v="9"/>
    <n v="0"/>
    <x v="1"/>
  </r>
  <r>
    <x v="8"/>
    <x v="8"/>
    <x v="9"/>
    <n v="0"/>
    <x v="2"/>
  </r>
  <r>
    <x v="8"/>
    <x v="8"/>
    <x v="10"/>
    <n v="-248000000"/>
    <x v="0"/>
  </r>
  <r>
    <x v="8"/>
    <x v="8"/>
    <x v="10"/>
    <n v="-289000000"/>
    <x v="1"/>
  </r>
  <r>
    <x v="8"/>
    <x v="8"/>
    <x v="10"/>
    <n v="0"/>
    <x v="2"/>
  </r>
  <r>
    <x v="8"/>
    <x v="8"/>
    <x v="11"/>
    <n v="0"/>
    <x v="0"/>
  </r>
  <r>
    <x v="8"/>
    <x v="8"/>
    <x v="11"/>
    <n v="0"/>
    <x v="1"/>
  </r>
  <r>
    <x v="8"/>
    <x v="8"/>
    <x v="11"/>
    <n v="0"/>
    <x v="2"/>
  </r>
  <r>
    <x v="8"/>
    <x v="8"/>
    <x v="12"/>
    <n v="-4365000000"/>
    <x v="0"/>
  </r>
  <r>
    <x v="8"/>
    <x v="8"/>
    <x v="12"/>
    <n v="1771000000"/>
    <x v="1"/>
  </r>
  <r>
    <x v="8"/>
    <x v="8"/>
    <x v="12"/>
    <n v="-2025000000"/>
    <x v="2"/>
  </r>
  <r>
    <x v="8"/>
    <x v="8"/>
    <x v="13"/>
    <n v="3374000000"/>
    <x v="0"/>
  </r>
  <r>
    <x v="8"/>
    <x v="8"/>
    <x v="13"/>
    <n v="-1403000000"/>
    <x v="1"/>
  </r>
  <r>
    <x v="8"/>
    <x v="8"/>
    <x v="13"/>
    <n v="3810000000"/>
    <x v="2"/>
  </r>
  <r>
    <x v="8"/>
    <x v="8"/>
    <x v="14"/>
    <n v="170000000"/>
    <x v="0"/>
  </r>
  <r>
    <x v="8"/>
    <x v="8"/>
    <x v="14"/>
    <n v="163000000"/>
    <x v="1"/>
  </r>
  <r>
    <x v="8"/>
    <x v="8"/>
    <x v="14"/>
    <n v="161000000"/>
    <x v="2"/>
  </r>
  <r>
    <x v="8"/>
    <x v="8"/>
    <x v="15"/>
    <n v="0"/>
    <x v="0"/>
  </r>
  <r>
    <x v="8"/>
    <x v="8"/>
    <x v="15"/>
    <n v="0"/>
    <x v="1"/>
  </r>
  <r>
    <x v="8"/>
    <x v="8"/>
    <x v="15"/>
    <n v="0"/>
    <x v="2"/>
  </r>
  <r>
    <x v="8"/>
    <x v="8"/>
    <x v="16"/>
    <n v="6752000000"/>
    <x v="0"/>
  </r>
  <r>
    <x v="8"/>
    <x v="8"/>
    <x v="16"/>
    <n v="6619000000"/>
    <x v="1"/>
  </r>
  <r>
    <x v="8"/>
    <x v="8"/>
    <x v="16"/>
    <n v="2977000000"/>
    <x v="2"/>
  </r>
  <r>
    <x v="8"/>
    <x v="8"/>
    <x v="17"/>
    <n v="-169000000"/>
    <x v="0"/>
  </r>
  <r>
    <x v="8"/>
    <x v="8"/>
    <x v="17"/>
    <n v="-140000000"/>
    <x v="1"/>
  </r>
  <r>
    <x v="8"/>
    <x v="8"/>
    <x v="17"/>
    <n v="-158000000"/>
    <x v="2"/>
  </r>
  <r>
    <x v="8"/>
    <x v="8"/>
    <x v="18"/>
    <n v="3352000000"/>
    <x v="0"/>
  </r>
  <r>
    <x v="8"/>
    <x v="8"/>
    <x v="18"/>
    <n v="3573000000"/>
    <x v="1"/>
  </r>
  <r>
    <x v="8"/>
    <x v="8"/>
    <x v="18"/>
    <n v="4730000000"/>
    <x v="2"/>
  </r>
  <r>
    <x v="8"/>
    <x v="8"/>
    <x v="19"/>
    <n v="28864000000"/>
    <x v="0"/>
  </r>
  <r>
    <x v="8"/>
    <x v="8"/>
    <x v="19"/>
    <n v="31554000000"/>
    <x v="1"/>
  </r>
  <r>
    <x v="8"/>
    <x v="8"/>
    <x v="19"/>
    <n v="27061000000"/>
    <x v="2"/>
  </r>
  <r>
    <x v="8"/>
    <x v="8"/>
    <x v="20"/>
    <n v="0"/>
    <x v="0"/>
  </r>
  <r>
    <x v="8"/>
    <x v="8"/>
    <x v="20"/>
    <n v="23932000000"/>
    <x v="1"/>
  </r>
  <r>
    <x v="8"/>
    <x v="8"/>
    <x v="20"/>
    <n v="33030000000"/>
    <x v="2"/>
  </r>
  <r>
    <x v="8"/>
    <x v="8"/>
    <x v="21"/>
    <n v="87610000000"/>
    <x v="0"/>
  </r>
  <r>
    <x v="8"/>
    <x v="8"/>
    <x v="21"/>
    <n v="6442000000"/>
    <x v="1"/>
  </r>
  <r>
    <x v="8"/>
    <x v="8"/>
    <x v="21"/>
    <n v="1716000000"/>
    <x v="2"/>
  </r>
  <r>
    <x v="8"/>
    <x v="8"/>
    <x v="22"/>
    <n v="0"/>
    <x v="0"/>
  </r>
  <r>
    <x v="8"/>
    <x v="8"/>
    <x v="22"/>
    <n v="0"/>
    <x v="2"/>
  </r>
  <r>
    <x v="8"/>
    <x v="8"/>
    <x v="23"/>
    <n v="0"/>
    <x v="0"/>
  </r>
  <r>
    <x v="8"/>
    <x v="8"/>
    <x v="23"/>
    <n v="0"/>
    <x v="1"/>
  </r>
  <r>
    <x v="8"/>
    <x v="8"/>
    <x v="23"/>
    <n v="0"/>
    <x v="1"/>
  </r>
  <r>
    <x v="8"/>
    <x v="8"/>
    <x v="23"/>
    <n v="0"/>
    <x v="2"/>
  </r>
  <r>
    <x v="8"/>
    <x v="8"/>
    <x v="24"/>
    <n v="8122000000"/>
    <x v="0"/>
  </r>
  <r>
    <x v="8"/>
    <x v="8"/>
    <x v="24"/>
    <n v="8429000000"/>
    <x v="1"/>
  </r>
  <r>
    <x v="8"/>
    <x v="8"/>
    <x v="24"/>
    <n v="4296000000"/>
    <x v="2"/>
  </r>
  <r>
    <x v="8"/>
    <x v="8"/>
    <x v="25"/>
    <n v="0"/>
    <x v="0"/>
  </r>
  <r>
    <x v="8"/>
    <x v="8"/>
    <x v="25"/>
    <n v="0"/>
    <x v="1"/>
  </r>
  <r>
    <x v="8"/>
    <x v="8"/>
    <x v="25"/>
    <n v="0"/>
    <x v="2"/>
  </r>
  <r>
    <x v="8"/>
    <x v="8"/>
    <x v="26"/>
    <n v="43465"/>
    <x v="0"/>
  </r>
  <r>
    <x v="8"/>
    <x v="8"/>
    <x v="26"/>
    <n v="43830"/>
    <x v="1"/>
  </r>
  <r>
    <x v="8"/>
    <x v="8"/>
    <x v="26"/>
    <n v="44196"/>
    <x v="2"/>
  </r>
  <r>
    <x v="8"/>
    <x v="8"/>
    <x v="27"/>
    <n v="0"/>
    <x v="0"/>
  </r>
  <r>
    <x v="8"/>
    <x v="8"/>
    <x v="27"/>
    <n v="0"/>
    <x v="1"/>
  </r>
  <r>
    <x v="8"/>
    <x v="8"/>
    <x v="27"/>
    <n v="0"/>
    <x v="2"/>
  </r>
  <r>
    <x v="8"/>
    <x v="8"/>
    <x v="28"/>
    <n v="22290000000"/>
    <x v="0"/>
  </r>
  <r>
    <x v="8"/>
    <x v="8"/>
    <x v="28"/>
    <n v="23071000000"/>
    <x v="1"/>
  </r>
  <r>
    <x v="8"/>
    <x v="8"/>
    <x v="28"/>
    <n v="22984000000"/>
    <x v="2"/>
  </r>
  <r>
    <x v="8"/>
    <x v="8"/>
    <x v="29"/>
    <n v="0"/>
    <x v="0"/>
  </r>
  <r>
    <x v="8"/>
    <x v="8"/>
    <x v="29"/>
    <n v="0"/>
    <x v="1"/>
  </r>
  <r>
    <x v="8"/>
    <x v="8"/>
    <x v="29"/>
    <n v="0"/>
    <x v="2"/>
  </r>
  <r>
    <x v="8"/>
    <x v="8"/>
    <x v="30"/>
    <n v="0"/>
    <x v="0"/>
  </r>
  <r>
    <x v="8"/>
    <x v="8"/>
    <x v="30"/>
    <n v="0"/>
    <x v="1"/>
  </r>
  <r>
    <x v="8"/>
    <x v="8"/>
    <x v="30"/>
    <n v="0"/>
    <x v="2"/>
  </r>
  <r>
    <x v="8"/>
    <x v="8"/>
    <x v="31"/>
    <n v="33634000000"/>
    <x v="0"/>
  </r>
  <r>
    <x v="8"/>
    <x v="8"/>
    <x v="31"/>
    <n v="36410000000"/>
    <x v="1"/>
  </r>
  <r>
    <x v="8"/>
    <x v="8"/>
    <x v="31"/>
    <n v="26627000000"/>
    <x v="2"/>
  </r>
  <r>
    <x v="8"/>
    <x v="8"/>
    <x v="32"/>
    <n v="6921000000"/>
    <x v="0"/>
  </r>
  <r>
    <x v="8"/>
    <x v="8"/>
    <x v="32"/>
    <n v="6759000000"/>
    <x v="1"/>
  </r>
  <r>
    <x v="8"/>
    <x v="8"/>
    <x v="32"/>
    <n v="3135000000"/>
    <x v="2"/>
  </r>
  <r>
    <x v="8"/>
    <x v="8"/>
    <x v="33"/>
    <n v="0"/>
    <x v="0"/>
  </r>
  <r>
    <x v="8"/>
    <x v="8"/>
    <x v="33"/>
    <n v="0"/>
    <x v="1"/>
  </r>
  <r>
    <x v="8"/>
    <x v="8"/>
    <x v="33"/>
    <n v="0"/>
    <x v="2"/>
  </r>
  <r>
    <x v="8"/>
    <x v="8"/>
    <x v="34"/>
    <n v="1201000000"/>
    <x v="0"/>
  </r>
  <r>
    <x v="8"/>
    <x v="8"/>
    <x v="34"/>
    <n v="1670000000"/>
    <x v="1"/>
  </r>
  <r>
    <x v="8"/>
    <x v="8"/>
    <x v="34"/>
    <n v="1161000000"/>
    <x v="2"/>
  </r>
  <r>
    <x v="8"/>
    <x v="8"/>
    <x v="35"/>
    <n v="0"/>
    <x v="0"/>
  </r>
  <r>
    <x v="8"/>
    <x v="8"/>
    <x v="35"/>
    <n v="0"/>
    <x v="1"/>
  </r>
  <r>
    <x v="8"/>
    <x v="8"/>
    <x v="35"/>
    <n v="0"/>
    <x v="2"/>
  </r>
  <r>
    <x v="8"/>
    <x v="8"/>
    <x v="36"/>
    <n v="2943000000"/>
    <x v="0"/>
  </r>
  <r>
    <x v="8"/>
    <x v="8"/>
    <x v="36"/>
    <n v="3464000000"/>
    <x v="1"/>
  </r>
  <r>
    <x v="8"/>
    <x v="8"/>
    <x v="36"/>
    <n v="2098000000"/>
    <x v="2"/>
  </r>
  <r>
    <x v="8"/>
    <x v="8"/>
    <x v="37"/>
    <n v="0"/>
    <x v="0"/>
  </r>
  <r>
    <x v="8"/>
    <x v="8"/>
    <x v="37"/>
    <n v="0"/>
    <x v="1"/>
  </r>
  <r>
    <x v="8"/>
    <x v="8"/>
    <x v="37"/>
    <n v="0"/>
    <x v="2"/>
  </r>
  <r>
    <x v="8"/>
    <x v="8"/>
    <x v="38"/>
    <n v="0"/>
    <x v="0"/>
  </r>
  <r>
    <x v="8"/>
    <x v="8"/>
    <x v="38"/>
    <n v="0"/>
    <x v="1"/>
  </r>
  <r>
    <x v="8"/>
    <x v="8"/>
    <x v="38"/>
    <n v="0"/>
    <x v="2"/>
  </r>
  <r>
    <x v="8"/>
    <x v="8"/>
    <x v="39"/>
    <n v="188602000000"/>
    <x v="0"/>
  </r>
  <r>
    <x v="8"/>
    <x v="8"/>
    <x v="39"/>
    <n v="198321000000"/>
    <x v="1"/>
  </r>
  <r>
    <x v="8"/>
    <x v="8"/>
    <x v="39"/>
    <n v="191367000000"/>
    <x v="2"/>
  </r>
  <r>
    <x v="8"/>
    <x v="8"/>
    <x v="40"/>
    <n v="166312000000"/>
    <x v="0"/>
  </r>
  <r>
    <x v="8"/>
    <x v="8"/>
    <x v="40"/>
    <n v="175250000000"/>
    <x v="1"/>
  </r>
  <r>
    <x v="8"/>
    <x v="8"/>
    <x v="40"/>
    <n v="168383000000"/>
    <x v="2"/>
  </r>
  <r>
    <x v="8"/>
    <x v="8"/>
    <x v="41"/>
    <n v="0"/>
    <x v="0"/>
  </r>
  <r>
    <x v="8"/>
    <x v="8"/>
    <x v="41"/>
    <n v="0"/>
    <x v="1"/>
  </r>
  <r>
    <x v="8"/>
    <x v="8"/>
    <x v="41"/>
    <n v="0"/>
    <x v="2"/>
  </r>
  <r>
    <x v="8"/>
    <x v="8"/>
    <x v="42"/>
    <n v="55727000000"/>
    <x v="0"/>
  </r>
  <r>
    <x v="8"/>
    <x v="8"/>
    <x v="42"/>
    <n v="57275000000"/>
    <x v="1"/>
  </r>
  <r>
    <x v="8"/>
    <x v="8"/>
    <x v="42"/>
    <n v="44581000000"/>
    <x v="2"/>
  </r>
  <r>
    <x v="8"/>
    <x v="8"/>
    <x v="43"/>
    <n v="2481000000"/>
    <x v="0"/>
  </r>
  <r>
    <x v="8"/>
    <x v="8"/>
    <x v="43"/>
    <n v="2172000000"/>
    <x v="1"/>
  </r>
  <r>
    <x v="8"/>
    <x v="8"/>
    <x v="43"/>
    <n v="-20151000000"/>
    <x v="2"/>
  </r>
  <r>
    <x v="8"/>
    <x v="8"/>
    <x v="44"/>
    <n v="-5584000000"/>
    <x v="0"/>
  </r>
  <r>
    <x v="8"/>
    <x v="8"/>
    <x v="44"/>
    <n v="5755000000"/>
    <x v="1"/>
  </r>
  <r>
    <x v="8"/>
    <x v="8"/>
    <x v="44"/>
    <n v="0"/>
    <x v="2"/>
  </r>
  <r>
    <x v="8"/>
    <x v="8"/>
    <x v="45"/>
    <n v="0"/>
    <x v="0"/>
  </r>
  <r>
    <x v="8"/>
    <x v="8"/>
    <x v="45"/>
    <n v="0"/>
    <x v="1"/>
  </r>
  <r>
    <x v="8"/>
    <x v="8"/>
    <x v="45"/>
    <n v="0"/>
    <x v="2"/>
  </r>
  <r>
    <x v="8"/>
    <x v="8"/>
    <x v="46"/>
    <n v="6786000000"/>
    <x v="0"/>
  </r>
  <r>
    <x v="8"/>
    <x v="8"/>
    <x v="46"/>
    <n v="4166000000"/>
    <x v="1"/>
  </r>
  <r>
    <x v="8"/>
    <x v="8"/>
    <x v="46"/>
    <n v="-8039000000"/>
    <x v="2"/>
  </r>
  <r>
    <x v="8"/>
    <x v="8"/>
    <x v="47"/>
    <n v="0"/>
    <x v="0"/>
  </r>
  <r>
    <x v="8"/>
    <x v="8"/>
    <x v="47"/>
    <n v="0"/>
    <x v="1"/>
  </r>
  <r>
    <x v="8"/>
    <x v="8"/>
    <x v="47"/>
    <n v="0"/>
    <x v="2"/>
  </r>
  <r>
    <x v="8"/>
    <x v="8"/>
    <x v="48"/>
    <n v="-19615000000"/>
    <x v="0"/>
  </r>
  <r>
    <x v="8"/>
    <x v="8"/>
    <x v="48"/>
    <n v="-16707000000"/>
    <x v="1"/>
  </r>
  <r>
    <x v="8"/>
    <x v="8"/>
    <x v="48"/>
    <n v="11632000000"/>
    <x v="2"/>
  </r>
  <r>
    <x v="8"/>
    <x v="8"/>
    <x v="49"/>
    <n v="0"/>
    <x v="0"/>
  </r>
  <r>
    <x v="8"/>
    <x v="8"/>
    <x v="49"/>
    <n v="0"/>
    <x v="1"/>
  </r>
  <r>
    <x v="8"/>
    <x v="8"/>
    <x v="49"/>
    <n v="0"/>
    <x v="2"/>
  </r>
  <r>
    <x v="8"/>
    <x v="8"/>
    <x v="50"/>
    <n v="8930000000"/>
    <x v="0"/>
  </r>
  <r>
    <x v="8"/>
    <x v="8"/>
    <x v="50"/>
    <n v="8547000000"/>
    <x v="1"/>
  </r>
  <r>
    <x v="8"/>
    <x v="8"/>
    <x v="50"/>
    <n v="0"/>
    <x v="2"/>
  </r>
  <r>
    <x v="8"/>
    <x v="8"/>
    <x v="51"/>
    <n v="0"/>
    <x v="0"/>
  </r>
  <r>
    <x v="8"/>
    <x v="8"/>
    <x v="51"/>
    <n v="0"/>
    <x v="1"/>
  </r>
  <r>
    <x v="8"/>
    <x v="8"/>
    <x v="51"/>
    <n v="0"/>
    <x v="2"/>
  </r>
  <r>
    <x v="8"/>
    <x v="8"/>
    <x v="52"/>
    <n v="0"/>
    <x v="0"/>
  </r>
  <r>
    <x v="8"/>
    <x v="8"/>
    <x v="52"/>
    <n v="0"/>
    <x v="1"/>
  </r>
  <r>
    <x v="8"/>
    <x v="8"/>
    <x v="52"/>
    <n v="0"/>
    <x v="2"/>
  </r>
  <r>
    <x v="8"/>
    <x v="8"/>
    <x v="53"/>
    <n v="6921000000"/>
    <x v="0"/>
  </r>
  <r>
    <x v="8"/>
    <x v="8"/>
    <x v="53"/>
    <n v="6759000000"/>
    <x v="1"/>
  </r>
  <r>
    <x v="8"/>
    <x v="8"/>
    <x v="53"/>
    <n v="3135000000"/>
    <x v="2"/>
  </r>
  <r>
    <x v="8"/>
    <x v="8"/>
    <x v="54"/>
    <n v="6921000000"/>
    <x v="0"/>
  </r>
  <r>
    <x v="8"/>
    <x v="8"/>
    <x v="54"/>
    <n v="6759000000"/>
    <x v="1"/>
  </r>
  <r>
    <x v="8"/>
    <x v="8"/>
    <x v="54"/>
    <n v="3135000000"/>
    <x v="2"/>
  </r>
  <r>
    <x v="8"/>
    <x v="8"/>
    <x v="55"/>
    <n v="4416000000"/>
    <x v="0"/>
  </r>
  <r>
    <x v="8"/>
    <x v="8"/>
    <x v="55"/>
    <n v="4834000000"/>
    <x v="1"/>
  </r>
  <r>
    <x v="8"/>
    <x v="8"/>
    <x v="55"/>
    <n v="5015000000"/>
    <x v="2"/>
  </r>
  <r>
    <x v="8"/>
    <x v="8"/>
    <x v="56"/>
    <n v="161157000000"/>
    <x v="0"/>
  </r>
  <r>
    <x v="8"/>
    <x v="8"/>
    <x v="56"/>
    <n v="173875000000"/>
    <x v="1"/>
  </r>
  <r>
    <x v="8"/>
    <x v="8"/>
    <x v="56"/>
    <n v="158402000000"/>
    <x v="2"/>
  </r>
  <r>
    <x v="8"/>
    <x v="8"/>
    <x v="57"/>
    <n v="163212000000"/>
    <x v="0"/>
  </r>
  <r>
    <x v="8"/>
    <x v="8"/>
    <x v="57"/>
    <n v="168808000000"/>
    <x v="1"/>
  </r>
  <r>
    <x v="8"/>
    <x v="8"/>
    <x v="57"/>
    <n v="166505000000"/>
    <x v="2"/>
  </r>
  <r>
    <x v="8"/>
    <x v="8"/>
    <x v="58"/>
    <n v="28864000000"/>
    <x v="0"/>
  </r>
  <r>
    <x v="8"/>
    <x v="8"/>
    <x v="58"/>
    <n v="31554000000"/>
    <x v="1"/>
  </r>
  <r>
    <x v="8"/>
    <x v="8"/>
    <x v="58"/>
    <n v="27061000000"/>
    <x v="2"/>
  </r>
  <r>
    <x v="8"/>
    <x v="8"/>
    <x v="59"/>
    <n v="0"/>
    <x v="0"/>
  </r>
  <r>
    <x v="8"/>
    <x v="8"/>
    <x v="59"/>
    <n v="0"/>
    <x v="2"/>
  </r>
  <r>
    <x v="8"/>
    <x v="8"/>
    <x v="60"/>
    <n v="0"/>
    <x v="1"/>
  </r>
  <r>
    <x v="8"/>
    <x v="8"/>
    <x v="61"/>
    <n v="6477000000"/>
    <x v="0"/>
  </r>
  <r>
    <x v="8"/>
    <x v="8"/>
    <x v="61"/>
    <n v="7125000000"/>
    <x v="1"/>
  </r>
  <r>
    <x v="8"/>
    <x v="8"/>
    <x v="61"/>
    <n v="6747000000"/>
    <x v="2"/>
  </r>
  <r>
    <x v="8"/>
    <x v="8"/>
    <x v="62"/>
    <n v="2019000000"/>
    <x v="0"/>
  </r>
  <r>
    <x v="8"/>
    <x v="8"/>
    <x v="62"/>
    <n v="2628000000"/>
    <x v="1"/>
  </r>
  <r>
    <x v="8"/>
    <x v="8"/>
    <x v="62"/>
    <n v="-647000000"/>
    <x v="2"/>
  </r>
  <r>
    <x v="8"/>
    <x v="8"/>
    <x v="63"/>
    <n v="1209000000"/>
    <x v="0"/>
  </r>
  <r>
    <x v="8"/>
    <x v="8"/>
    <x v="63"/>
    <n v="-4199000000"/>
    <x v="1"/>
  </r>
  <r>
    <x v="8"/>
    <x v="8"/>
    <x v="63"/>
    <n v="9565000000"/>
    <x v="2"/>
  </r>
  <r>
    <x v="8"/>
    <x v="8"/>
    <x v="64"/>
    <n v="-20236000000"/>
    <x v="0"/>
  </r>
  <r>
    <x v="8"/>
    <x v="8"/>
    <x v="64"/>
    <n v="-18877000000"/>
    <x v="1"/>
  </r>
  <r>
    <x v="8"/>
    <x v="8"/>
    <x v="64"/>
    <n v="-224000000"/>
    <x v="2"/>
  </r>
  <r>
    <x v="8"/>
    <x v="8"/>
    <x v="65"/>
    <n v="11719000000"/>
    <x v="0"/>
  </r>
  <r>
    <x v="8"/>
    <x v="8"/>
    <x v="65"/>
    <n v="10390000000"/>
    <x v="1"/>
  </r>
  <r>
    <x v="8"/>
    <x v="8"/>
    <x v="65"/>
    <n v="5824000000"/>
    <x v="2"/>
  </r>
  <r>
    <x v="8"/>
    <x v="8"/>
    <x v="66"/>
    <n v="-169000000"/>
    <x v="0"/>
  </r>
  <r>
    <x v="8"/>
    <x v="8"/>
    <x v="66"/>
    <n v="-140000000"/>
    <x v="1"/>
  </r>
  <r>
    <x v="8"/>
    <x v="8"/>
    <x v="66"/>
    <n v="-158000000"/>
    <x v="2"/>
  </r>
  <r>
    <x v="8"/>
    <x v="8"/>
    <x v="67"/>
    <n v="0"/>
    <x v="0"/>
  </r>
  <r>
    <x v="8"/>
    <x v="8"/>
    <x v="67"/>
    <n v="-56794000000"/>
    <x v="1"/>
  </r>
  <r>
    <x v="8"/>
    <x v="8"/>
    <x v="67"/>
    <n v="-40389000000"/>
    <x v="2"/>
  </r>
  <r>
    <x v="8"/>
    <x v="8"/>
    <x v="68"/>
    <n v="0"/>
    <x v="0"/>
  </r>
  <r>
    <x v="8"/>
    <x v="8"/>
    <x v="68"/>
    <n v="-73287000000"/>
    <x v="1"/>
  </r>
  <r>
    <x v="8"/>
    <x v="8"/>
    <x v="68"/>
    <n v="-85461000000"/>
    <x v="2"/>
  </r>
  <r>
    <x v="8"/>
    <x v="8"/>
    <x v="69"/>
    <n v="13378000000"/>
    <x v="0"/>
  </r>
  <r>
    <x v="8"/>
    <x v="8"/>
    <x v="69"/>
    <n v="14217000000"/>
    <x v="1"/>
  </r>
  <r>
    <x v="8"/>
    <x v="8"/>
    <x v="69"/>
    <n v="17679000000"/>
    <x v="2"/>
  </r>
  <r>
    <x v="8"/>
    <x v="8"/>
    <x v="70"/>
    <n v="22574000000"/>
    <x v="0"/>
  </r>
  <r>
    <x v="8"/>
    <x v="8"/>
    <x v="70"/>
    <n v="24948000000"/>
    <x v="1"/>
  </r>
  <r>
    <x v="8"/>
    <x v="8"/>
    <x v="70"/>
    <n v="27234000000"/>
    <x v="2"/>
  </r>
  <r>
    <x v="8"/>
    <x v="8"/>
    <x v="71"/>
    <n v="0"/>
    <x v="0"/>
  </r>
  <r>
    <x v="8"/>
    <x v="8"/>
    <x v="71"/>
    <n v="0"/>
    <x v="1"/>
  </r>
  <r>
    <x v="8"/>
    <x v="8"/>
    <x v="71"/>
    <n v="0"/>
    <x v="2"/>
  </r>
  <r>
    <x v="8"/>
    <x v="8"/>
    <x v="72"/>
    <n v="1360000000"/>
    <x v="0"/>
  </r>
  <r>
    <x v="8"/>
    <x v="8"/>
    <x v="72"/>
    <n v="1430000000"/>
    <x v="1"/>
  </r>
  <r>
    <x v="8"/>
    <x v="8"/>
    <x v="72"/>
    <n v="874000000"/>
    <x v="2"/>
  </r>
  <r>
    <x v="8"/>
    <x v="8"/>
    <x v="73"/>
    <n v="1324000000"/>
    <x v="0"/>
  </r>
  <r>
    <x v="8"/>
    <x v="8"/>
    <x v="73"/>
    <n v="1422000000"/>
    <x v="1"/>
  </r>
  <r>
    <x v="8"/>
    <x v="8"/>
    <x v="73"/>
    <n v="1474000000"/>
    <x v="2"/>
  </r>
  <r>
    <x v="8"/>
    <x v="8"/>
    <x v="74"/>
    <n v="5434000000"/>
    <x v="0"/>
  </r>
  <r>
    <x v="8"/>
    <x v="8"/>
    <x v="74"/>
    <n v="11166000000"/>
    <x v="1"/>
  </r>
  <r>
    <x v="8"/>
    <x v="8"/>
    <x v="74"/>
    <n v="20562000000"/>
    <x v="2"/>
  </r>
  <r>
    <x v="8"/>
    <x v="8"/>
    <x v="75"/>
    <n v="0"/>
    <x v="0"/>
  </r>
  <r>
    <x v="8"/>
    <x v="8"/>
    <x v="75"/>
    <n v="0"/>
    <x v="1"/>
  </r>
  <r>
    <x v="8"/>
    <x v="8"/>
    <x v="75"/>
    <n v="0"/>
    <x v="2"/>
  </r>
  <r>
    <x v="8"/>
    <x v="8"/>
    <x v="76"/>
    <n v="80000000"/>
    <x v="0"/>
  </r>
  <r>
    <x v="8"/>
    <x v="8"/>
    <x v="76"/>
    <n v="81000000"/>
    <x v="1"/>
  </r>
  <r>
    <x v="8"/>
    <x v="8"/>
    <x v="76"/>
    <n v="79000000"/>
    <x v="2"/>
  </r>
  <r>
    <x v="8"/>
    <x v="8"/>
    <x v="77"/>
    <n v="0"/>
    <x v="0"/>
  </r>
  <r>
    <x v="8"/>
    <x v="8"/>
    <x v="77"/>
    <n v="0"/>
    <x v="1"/>
  </r>
  <r>
    <x v="8"/>
    <x v="8"/>
    <x v="77"/>
    <n v="0"/>
    <x v="2"/>
  </r>
  <r>
    <x v="8"/>
    <x v="8"/>
    <x v="78"/>
    <n v="3503000000"/>
    <x v="0"/>
  </r>
  <r>
    <x v="8"/>
    <x v="8"/>
    <x v="78"/>
    <n v="7351000000"/>
    <x v="1"/>
  </r>
  <r>
    <x v="8"/>
    <x v="8"/>
    <x v="78"/>
    <n v="7228000000"/>
    <x v="2"/>
  </r>
  <r>
    <x v="8"/>
    <x v="8"/>
    <x v="79"/>
    <n v="87000000"/>
    <x v="0"/>
  </r>
  <r>
    <x v="8"/>
    <x v="8"/>
    <x v="79"/>
    <n v="86000000"/>
    <x v="1"/>
  </r>
  <r>
    <x v="8"/>
    <x v="8"/>
    <x v="79"/>
    <n v="44000000"/>
    <x v="2"/>
  </r>
  <r>
    <x v="8"/>
    <x v="8"/>
    <x v="80"/>
    <n v="3352000000"/>
    <x v="0"/>
  </r>
  <r>
    <x v="8"/>
    <x v="8"/>
    <x v="80"/>
    <n v="3573000000"/>
    <x v="1"/>
  </r>
  <r>
    <x v="8"/>
    <x v="8"/>
    <x v="80"/>
    <n v="665000000"/>
    <x v="2"/>
  </r>
  <r>
    <x v="8"/>
    <x v="8"/>
    <x v="81"/>
    <n v="779000000"/>
    <x v="0"/>
  </r>
  <r>
    <x v="8"/>
    <x v="8"/>
    <x v="81"/>
    <n v="0"/>
    <x v="1"/>
  </r>
  <r>
    <x v="8"/>
    <x v="8"/>
    <x v="81"/>
    <n v="0"/>
    <x v="2"/>
  </r>
  <r>
    <x v="8"/>
    <x v="8"/>
    <x v="82"/>
    <n v="0"/>
    <x v="0"/>
  </r>
  <r>
    <x v="8"/>
    <x v="8"/>
    <x v="82"/>
    <n v="0"/>
    <x v="1"/>
  </r>
  <r>
    <x v="8"/>
    <x v="8"/>
    <x v="82"/>
    <n v="0"/>
    <x v="2"/>
  </r>
  <r>
    <x v="8"/>
    <x v="8"/>
    <x v="83"/>
    <n v="12499000000"/>
    <x v="0"/>
  </r>
  <r>
    <x v="8"/>
    <x v="8"/>
    <x v="83"/>
    <n v="13871000000"/>
    <x v="1"/>
  </r>
  <r>
    <x v="8"/>
    <x v="8"/>
    <x v="83"/>
    <n v="13837000000"/>
    <x v="2"/>
  </r>
  <r>
    <x v="8"/>
    <x v="8"/>
    <x v="84"/>
    <n v="36986000000"/>
    <x v="0"/>
  </r>
  <r>
    <x v="8"/>
    <x v="8"/>
    <x v="84"/>
    <n v="39983000000"/>
    <x v="1"/>
  </r>
  <r>
    <x v="8"/>
    <x v="8"/>
    <x v="84"/>
    <n v="31357000000"/>
    <x v="2"/>
  </r>
  <r>
    <x v="8"/>
    <x v="8"/>
    <x v="85"/>
    <n v="6477000000"/>
    <x v="0"/>
  </r>
  <r>
    <x v="8"/>
    <x v="8"/>
    <x v="85"/>
    <n v="7125000000"/>
    <x v="1"/>
  </r>
  <r>
    <x v="8"/>
    <x v="8"/>
    <x v="85"/>
    <n v="6747000000"/>
    <x v="2"/>
  </r>
  <r>
    <x v="8"/>
    <x v="8"/>
    <x v="86"/>
    <n v="3100000000"/>
    <x v="0"/>
  </r>
  <r>
    <x v="8"/>
    <x v="8"/>
    <x v="86"/>
    <n v="6442000000"/>
    <x v="1"/>
  </r>
  <r>
    <x v="8"/>
    <x v="8"/>
    <x v="86"/>
    <n v="1878000000"/>
    <x v="2"/>
  </r>
  <r>
    <x v="8"/>
    <x v="8"/>
    <x v="87"/>
    <n v="166000000"/>
    <x v="0"/>
  </r>
  <r>
    <x v="8"/>
    <x v="8"/>
    <x v="87"/>
    <n v="223000000"/>
    <x v="1"/>
  </r>
  <r>
    <x v="8"/>
    <x v="8"/>
    <x v="87"/>
    <n v="157000000"/>
    <x v="2"/>
  </r>
  <r>
    <x v="8"/>
    <x v="8"/>
    <x v="88"/>
    <n v="283000000"/>
    <x v="0"/>
  </r>
  <r>
    <x v="8"/>
    <x v="8"/>
    <x v="88"/>
    <n v="283000000"/>
    <x v="1"/>
  </r>
  <r>
    <x v="8"/>
    <x v="8"/>
    <x v="88"/>
    <n v="249000000"/>
    <x v="2"/>
  </r>
  <r>
    <x v="8"/>
    <x v="8"/>
    <x v="89"/>
    <n v="22290000000"/>
    <x v="0"/>
  </r>
  <r>
    <x v="8"/>
    <x v="8"/>
    <x v="89"/>
    <n v="22984000000"/>
    <x v="2"/>
  </r>
  <r>
    <x v="8"/>
    <x v="8"/>
    <x v="90"/>
    <n v="0"/>
    <x v="1"/>
  </r>
  <r>
    <x v="8"/>
    <x v="8"/>
    <x v="91"/>
    <n v="-5584000000"/>
    <x v="0"/>
  </r>
  <r>
    <x v="8"/>
    <x v="8"/>
    <x v="91"/>
    <n v="-3594000000"/>
    <x v="1"/>
  </r>
  <r>
    <x v="8"/>
    <x v="8"/>
    <x v="91"/>
    <n v="8155000000"/>
    <x v="2"/>
  </r>
  <r>
    <x v="9"/>
    <x v="9"/>
    <x v="0"/>
    <n v="27724000000"/>
    <x v="0"/>
  </r>
  <r>
    <x v="9"/>
    <x v="9"/>
    <x v="0"/>
    <n v="38421000000"/>
    <x v="1"/>
  </r>
  <r>
    <x v="9"/>
    <x v="9"/>
    <x v="0"/>
    <n v="35099000000"/>
    <x v="2"/>
  </r>
  <r>
    <x v="9"/>
    <x v="9"/>
    <x v="1"/>
    <n v="3879000000"/>
    <x v="0"/>
  </r>
  <r>
    <x v="9"/>
    <x v="9"/>
    <x v="1"/>
    <n v="3266000000"/>
    <x v="1"/>
  </r>
  <r>
    <x v="9"/>
    <x v="9"/>
    <x v="1"/>
    <n v="1955000000"/>
    <x v="2"/>
  </r>
  <r>
    <x v="9"/>
    <x v="9"/>
    <x v="2"/>
    <n v="6768000000"/>
    <x v="0"/>
  </r>
  <r>
    <x v="9"/>
    <x v="9"/>
    <x v="2"/>
    <n v="6745000000"/>
    <x v="1"/>
  </r>
  <r>
    <x v="9"/>
    <x v="9"/>
    <x v="2"/>
    <n v="7787000000"/>
    <x v="2"/>
  </r>
  <r>
    <x v="9"/>
    <x v="9"/>
    <x v="3"/>
    <n v="2656000000"/>
    <x v="0"/>
  </r>
  <r>
    <x v="9"/>
    <x v="9"/>
    <x v="3"/>
    <n v="3260000000"/>
    <x v="1"/>
  </r>
  <r>
    <x v="9"/>
    <x v="9"/>
    <x v="3"/>
    <n v="4368000000"/>
    <x v="2"/>
  </r>
  <r>
    <x v="9"/>
    <x v="9"/>
    <x v="4"/>
    <n v="117359000000"/>
    <x v="0"/>
  </r>
  <r>
    <x v="9"/>
    <x v="9"/>
    <x v="4"/>
    <n v="133625000000"/>
    <x v="1"/>
  </r>
  <r>
    <x v="9"/>
    <x v="9"/>
    <x v="4"/>
    <n v="152136000000"/>
    <x v="2"/>
  </r>
  <r>
    <x v="9"/>
    <x v="9"/>
    <x v="5"/>
    <n v="-1722000000"/>
    <x v="0"/>
  </r>
  <r>
    <x v="9"/>
    <x v="9"/>
    <x v="5"/>
    <n v="-1834000000"/>
    <x v="1"/>
  </r>
  <r>
    <x v="9"/>
    <x v="9"/>
    <x v="5"/>
    <n v="-1303000000"/>
    <x v="2"/>
  </r>
  <r>
    <x v="9"/>
    <x v="9"/>
    <x v="6"/>
    <n v="-11722000000"/>
    <x v="0"/>
  </r>
  <r>
    <x v="9"/>
    <x v="9"/>
    <x v="6"/>
    <n v="5739000000"/>
    <x v="1"/>
  </r>
  <r>
    <x v="9"/>
    <x v="9"/>
    <x v="6"/>
    <n v="34955000000"/>
    <x v="2"/>
  </r>
  <r>
    <x v="9"/>
    <x v="9"/>
    <x v="7"/>
    <n v="-4621000000"/>
    <x v="0"/>
  </r>
  <r>
    <x v="9"/>
    <x v="9"/>
    <x v="7"/>
    <n v="-1530000000"/>
    <x v="1"/>
  </r>
  <r>
    <x v="9"/>
    <x v="9"/>
    <x v="7"/>
    <n v="-18366000000"/>
    <x v="2"/>
  </r>
  <r>
    <x v="9"/>
    <x v="9"/>
    <x v="8"/>
    <n v="15322000000"/>
    <x v="0"/>
  </r>
  <r>
    <x v="9"/>
    <x v="9"/>
    <x v="8"/>
    <n v="-2446000000"/>
    <x v="1"/>
  </r>
  <r>
    <x v="9"/>
    <x v="9"/>
    <x v="8"/>
    <n v="-18410000000"/>
    <x v="2"/>
  </r>
  <r>
    <x v="9"/>
    <x v="9"/>
    <x v="9"/>
    <n v="7637000000"/>
    <x v="0"/>
  </r>
  <r>
    <x v="9"/>
    <x v="9"/>
    <x v="9"/>
    <n v="9485000000"/>
    <x v="1"/>
  </r>
  <r>
    <x v="9"/>
    <x v="9"/>
    <x v="9"/>
    <n v="7752000000"/>
    <x v="2"/>
  </r>
  <r>
    <x v="9"/>
    <x v="9"/>
    <x v="10"/>
    <n v="795000000"/>
    <x v="0"/>
  </r>
  <r>
    <x v="9"/>
    <x v="9"/>
    <x v="10"/>
    <n v="-603000000"/>
    <x v="1"/>
  </r>
  <r>
    <x v="9"/>
    <x v="9"/>
    <x v="10"/>
    <n v="-909000000"/>
    <x v="2"/>
  </r>
  <r>
    <x v="9"/>
    <x v="9"/>
    <x v="11"/>
    <n v="-568000000"/>
    <x v="0"/>
  </r>
  <r>
    <x v="9"/>
    <x v="9"/>
    <x v="11"/>
    <n v="12391000000"/>
    <x v="1"/>
  </r>
  <r>
    <x v="9"/>
    <x v="9"/>
    <x v="11"/>
    <n v="11002000000"/>
    <x v="2"/>
  </r>
  <r>
    <x v="9"/>
    <x v="9"/>
    <x v="12"/>
    <n v="3689000000"/>
    <x v="0"/>
  </r>
  <r>
    <x v="9"/>
    <x v="9"/>
    <x v="12"/>
    <n v="8720000000"/>
    <x v="1"/>
  </r>
  <r>
    <x v="9"/>
    <x v="9"/>
    <x v="12"/>
    <n v="-6365000000"/>
    <x v="2"/>
  </r>
  <r>
    <x v="9"/>
    <x v="9"/>
    <x v="13"/>
    <n v="-2344000000"/>
    <x v="0"/>
  </r>
  <r>
    <x v="9"/>
    <x v="9"/>
    <x v="13"/>
    <n v="2572000000"/>
    <x v="1"/>
  </r>
  <r>
    <x v="9"/>
    <x v="9"/>
    <x v="13"/>
    <n v="14932000000"/>
    <x v="2"/>
  </r>
  <r>
    <x v="9"/>
    <x v="9"/>
    <x v="14"/>
    <n v="5061000000"/>
    <x v="0"/>
  </r>
  <r>
    <x v="9"/>
    <x v="9"/>
    <x v="14"/>
    <n v="5061000000"/>
    <x v="1"/>
  </r>
  <r>
    <x v="9"/>
    <x v="9"/>
    <x v="14"/>
    <n v="5061000000"/>
    <x v="2"/>
  </r>
  <r>
    <x v="9"/>
    <x v="9"/>
    <x v="15"/>
    <n v="-21000000"/>
    <x v="0"/>
  </r>
  <r>
    <x v="9"/>
    <x v="9"/>
    <x v="15"/>
    <n v="-41000000"/>
    <x v="1"/>
  </r>
  <r>
    <x v="9"/>
    <x v="9"/>
    <x v="15"/>
    <n v="-68000000"/>
    <x v="2"/>
  </r>
  <r>
    <x v="9"/>
    <x v="9"/>
    <x v="16"/>
    <n v="11750000000"/>
    <x v="0"/>
  </r>
  <r>
    <x v="9"/>
    <x v="9"/>
    <x v="16"/>
    <n v="-1706000000"/>
    <x v="1"/>
  </r>
  <r>
    <x v="9"/>
    <x v="9"/>
    <x v="16"/>
    <n v="-12853000000"/>
    <x v="2"/>
  </r>
  <r>
    <x v="9"/>
    <x v="9"/>
    <x v="17"/>
    <n v="11729000000"/>
    <x v="0"/>
  </r>
  <r>
    <x v="9"/>
    <x v="9"/>
    <x v="17"/>
    <n v="-1747000000"/>
    <x v="1"/>
  </r>
  <r>
    <x v="9"/>
    <x v="9"/>
    <x v="17"/>
    <n v="-12921000000"/>
    <x v="2"/>
  </r>
  <r>
    <x v="9"/>
    <x v="9"/>
    <x v="18"/>
    <n v="81490000000"/>
    <x v="0"/>
  </r>
  <r>
    <x v="9"/>
    <x v="9"/>
    <x v="18"/>
    <n v="72093000000"/>
    <x v="1"/>
  </r>
  <r>
    <x v="9"/>
    <x v="9"/>
    <x v="18"/>
    <n v="63843000000"/>
    <x v="2"/>
  </r>
  <r>
    <x v="9"/>
    <x v="9"/>
    <x v="19"/>
    <n v="81490000000"/>
    <x v="0"/>
  </r>
  <r>
    <x v="9"/>
    <x v="9"/>
    <x v="19"/>
    <n v="72093000000"/>
    <x v="1"/>
  </r>
  <r>
    <x v="9"/>
    <x v="9"/>
    <x v="19"/>
    <n v="63843000000"/>
    <x v="2"/>
  </r>
  <r>
    <x v="9"/>
    <x v="9"/>
    <x v="20"/>
    <n v="87830000000"/>
    <x v="0"/>
  </r>
  <r>
    <x v="9"/>
    <x v="9"/>
    <x v="20"/>
    <n v="102229000000"/>
    <x v="1"/>
  </r>
  <r>
    <x v="9"/>
    <x v="9"/>
    <x v="20"/>
    <n v="121642000000"/>
    <x v="2"/>
  </r>
  <r>
    <x v="9"/>
    <x v="9"/>
    <x v="21"/>
    <n v="81590000000"/>
    <x v="0"/>
  </r>
  <r>
    <x v="9"/>
    <x v="9"/>
    <x v="21"/>
    <n v="97312000000"/>
    <x v="1"/>
  </r>
  <r>
    <x v="9"/>
    <x v="9"/>
    <x v="21"/>
    <n v="87280000000"/>
    <x v="2"/>
  </r>
  <r>
    <x v="9"/>
    <x v="9"/>
    <x v="22"/>
    <n v="2114000000"/>
    <x v="0"/>
  </r>
  <r>
    <x v="9"/>
    <x v="9"/>
    <x v="22"/>
    <n v="2246000000"/>
    <x v="2"/>
  </r>
  <r>
    <x v="9"/>
    <x v="9"/>
    <x v="23"/>
    <n v="2114000000"/>
    <x v="0"/>
  </r>
  <r>
    <x v="9"/>
    <x v="9"/>
    <x v="23"/>
    <n v="2271000000"/>
    <x v="1"/>
  </r>
  <r>
    <x v="9"/>
    <x v="9"/>
    <x v="23"/>
    <n v="2271000000"/>
    <x v="1"/>
  </r>
  <r>
    <x v="9"/>
    <x v="9"/>
    <x v="23"/>
    <n v="2246000000"/>
    <x v="2"/>
  </r>
  <r>
    <x v="9"/>
    <x v="9"/>
    <x v="24"/>
    <n v="11604000000"/>
    <x v="0"/>
  </r>
  <r>
    <x v="9"/>
    <x v="9"/>
    <x v="24"/>
    <n v="-2259000000"/>
    <x v="1"/>
  </r>
  <r>
    <x v="9"/>
    <x v="9"/>
    <x v="24"/>
    <n v="-14476000000"/>
    <x v="2"/>
  </r>
  <r>
    <x v="9"/>
    <x v="9"/>
    <x v="25"/>
    <n v="0"/>
    <x v="0"/>
  </r>
  <r>
    <x v="9"/>
    <x v="9"/>
    <x v="25"/>
    <n v="0"/>
    <x v="1"/>
  </r>
  <r>
    <x v="9"/>
    <x v="9"/>
    <x v="25"/>
    <n v="0"/>
    <x v="2"/>
  </r>
  <r>
    <x v="9"/>
    <x v="9"/>
    <x v="26"/>
    <n v="43465"/>
    <x v="0"/>
  </r>
  <r>
    <x v="9"/>
    <x v="9"/>
    <x v="26"/>
    <n v="43830"/>
    <x v="1"/>
  </r>
  <r>
    <x v="9"/>
    <x v="9"/>
    <x v="26"/>
    <n v="44196"/>
    <x v="2"/>
  </r>
  <r>
    <x v="9"/>
    <x v="9"/>
    <x v="27"/>
    <n v="71000000"/>
    <x v="0"/>
  </r>
  <r>
    <x v="9"/>
    <x v="9"/>
    <x v="27"/>
    <n v="317000000"/>
    <x v="1"/>
  </r>
  <r>
    <x v="9"/>
    <x v="9"/>
    <x v="27"/>
    <n v="241000000"/>
    <x v="2"/>
  </r>
  <r>
    <x v="9"/>
    <x v="9"/>
    <x v="28"/>
    <n v="339000000"/>
    <x v="0"/>
  </r>
  <r>
    <x v="9"/>
    <x v="9"/>
    <x v="28"/>
    <n v="-8617000000"/>
    <x v="1"/>
  </r>
  <r>
    <x v="9"/>
    <x v="9"/>
    <x v="28"/>
    <n v="-18316000000"/>
    <x v="2"/>
  </r>
  <r>
    <x v="9"/>
    <x v="9"/>
    <x v="29"/>
    <n v="0"/>
    <x v="0"/>
  </r>
  <r>
    <x v="9"/>
    <x v="9"/>
    <x v="29"/>
    <n v="0"/>
    <x v="1"/>
  </r>
  <r>
    <x v="9"/>
    <x v="9"/>
    <x v="29"/>
    <n v="0"/>
    <x v="2"/>
  </r>
  <r>
    <x v="9"/>
    <x v="9"/>
    <x v="30"/>
    <n v="7840000000"/>
    <x v="0"/>
  </r>
  <r>
    <x v="9"/>
    <x v="9"/>
    <x v="30"/>
    <n v="8060000000"/>
    <x v="1"/>
  </r>
  <r>
    <x v="9"/>
    <x v="9"/>
    <x v="30"/>
    <n v="8081000000"/>
    <x v="2"/>
  </r>
  <r>
    <x v="9"/>
    <x v="9"/>
    <x v="31"/>
    <n v="19637000000"/>
    <x v="0"/>
  </r>
  <r>
    <x v="9"/>
    <x v="9"/>
    <x v="31"/>
    <n v="4466000000"/>
    <x v="1"/>
  </r>
  <r>
    <x v="9"/>
    <x v="9"/>
    <x v="31"/>
    <n v="-5685000000"/>
    <x v="2"/>
  </r>
  <r>
    <x v="9"/>
    <x v="9"/>
    <x v="32"/>
    <n v="10460000000"/>
    <x v="0"/>
  </r>
  <r>
    <x v="9"/>
    <x v="9"/>
    <x v="32"/>
    <n v="-636000000"/>
    <x v="1"/>
  </r>
  <r>
    <x v="9"/>
    <x v="9"/>
    <x v="32"/>
    <n v="-11941000000"/>
    <x v="2"/>
  </r>
  <r>
    <x v="9"/>
    <x v="9"/>
    <x v="33"/>
    <n v="0"/>
    <x v="0"/>
  </r>
  <r>
    <x v="9"/>
    <x v="9"/>
    <x v="33"/>
    <n v="0"/>
    <x v="1"/>
  </r>
  <r>
    <x v="9"/>
    <x v="9"/>
    <x v="33"/>
    <n v="0"/>
    <x v="2"/>
  </r>
  <r>
    <x v="9"/>
    <x v="9"/>
    <x v="34"/>
    <n v="1144000000"/>
    <x v="0"/>
  </r>
  <r>
    <x v="9"/>
    <x v="9"/>
    <x v="34"/>
    <n v="-1623000000"/>
    <x v="1"/>
  </r>
  <r>
    <x v="9"/>
    <x v="9"/>
    <x v="34"/>
    <n v="-2535000000"/>
    <x v="2"/>
  </r>
  <r>
    <x v="9"/>
    <x v="9"/>
    <x v="35"/>
    <n v="3429000000"/>
    <x v="0"/>
  </r>
  <r>
    <x v="9"/>
    <x v="9"/>
    <x v="35"/>
    <n v="3338000000"/>
    <x v="1"/>
  </r>
  <r>
    <x v="9"/>
    <x v="9"/>
    <x v="35"/>
    <n v="2843000000"/>
    <x v="2"/>
  </r>
  <r>
    <x v="9"/>
    <x v="9"/>
    <x v="36"/>
    <n v="475000000"/>
    <x v="0"/>
  </r>
  <r>
    <x v="9"/>
    <x v="9"/>
    <x v="36"/>
    <n v="722000000"/>
    <x v="1"/>
  </r>
  <r>
    <x v="9"/>
    <x v="9"/>
    <x v="36"/>
    <n v="2156000000"/>
    <x v="2"/>
  </r>
  <r>
    <x v="9"/>
    <x v="9"/>
    <x v="37"/>
    <n v="0"/>
    <x v="0"/>
  </r>
  <r>
    <x v="9"/>
    <x v="9"/>
    <x v="37"/>
    <n v="0"/>
    <x v="1"/>
  </r>
  <r>
    <x v="9"/>
    <x v="9"/>
    <x v="37"/>
    <n v="0"/>
    <x v="2"/>
  </r>
  <r>
    <x v="9"/>
    <x v="9"/>
    <x v="38"/>
    <n v="62567000000"/>
    <x v="0"/>
  </r>
  <r>
    <x v="9"/>
    <x v="9"/>
    <x v="38"/>
    <n v="76622000000"/>
    <x v="1"/>
  </r>
  <r>
    <x v="9"/>
    <x v="9"/>
    <x v="38"/>
    <n v="81715000000"/>
    <x v="2"/>
  </r>
  <r>
    <x v="9"/>
    <x v="9"/>
    <x v="39"/>
    <n v="117359000000"/>
    <x v="0"/>
  </r>
  <r>
    <x v="9"/>
    <x v="9"/>
    <x v="39"/>
    <n v="133625000000"/>
    <x v="1"/>
  </r>
  <r>
    <x v="9"/>
    <x v="9"/>
    <x v="39"/>
    <n v="152136000000"/>
    <x v="2"/>
  </r>
  <r>
    <x v="9"/>
    <x v="9"/>
    <x v="40"/>
    <n v="116949000000"/>
    <x v="0"/>
  </r>
  <r>
    <x v="9"/>
    <x v="9"/>
    <x v="40"/>
    <n v="141925000000"/>
    <x v="1"/>
  </r>
  <r>
    <x v="9"/>
    <x v="9"/>
    <x v="40"/>
    <n v="170211000000"/>
    <x v="2"/>
  </r>
  <r>
    <x v="9"/>
    <x v="9"/>
    <x v="41"/>
    <n v="0"/>
    <x v="0"/>
  </r>
  <r>
    <x v="9"/>
    <x v="9"/>
    <x v="41"/>
    <n v="0"/>
    <x v="1"/>
  </r>
  <r>
    <x v="9"/>
    <x v="9"/>
    <x v="41"/>
    <n v="0"/>
    <x v="2"/>
  </r>
  <r>
    <x v="9"/>
    <x v="9"/>
    <x v="42"/>
    <n v="1087000000"/>
    <x v="0"/>
  </r>
  <r>
    <x v="9"/>
    <x v="9"/>
    <x v="42"/>
    <n v="1092000000"/>
    <x v="1"/>
  </r>
  <r>
    <x v="9"/>
    <x v="9"/>
    <x v="42"/>
    <n v="1016000000"/>
    <x v="2"/>
  </r>
  <r>
    <x v="9"/>
    <x v="9"/>
    <x v="43"/>
    <n v="1365000000"/>
    <x v="0"/>
  </r>
  <r>
    <x v="9"/>
    <x v="9"/>
    <x v="43"/>
    <n v="13218000000"/>
    <x v="1"/>
  </r>
  <r>
    <x v="9"/>
    <x v="9"/>
    <x v="43"/>
    <n v="36250000000"/>
    <x v="2"/>
  </r>
  <r>
    <x v="9"/>
    <x v="9"/>
    <x v="44"/>
    <n v="0"/>
    <x v="0"/>
  </r>
  <r>
    <x v="9"/>
    <x v="9"/>
    <x v="44"/>
    <n v="0"/>
    <x v="1"/>
  </r>
  <r>
    <x v="9"/>
    <x v="9"/>
    <x v="44"/>
    <n v="0"/>
    <x v="2"/>
  </r>
  <r>
    <x v="9"/>
    <x v="9"/>
    <x v="45"/>
    <n v="0"/>
    <x v="0"/>
  </r>
  <r>
    <x v="9"/>
    <x v="9"/>
    <x v="45"/>
    <n v="0"/>
    <x v="1"/>
  </r>
  <r>
    <x v="9"/>
    <x v="9"/>
    <x v="45"/>
    <n v="0"/>
    <x v="2"/>
  </r>
  <r>
    <x v="9"/>
    <x v="9"/>
    <x v="46"/>
    <n v="-4122000000"/>
    <x v="0"/>
  </r>
  <r>
    <x v="9"/>
    <x v="9"/>
    <x v="46"/>
    <n v="-4820000000"/>
    <x v="1"/>
  </r>
  <r>
    <x v="9"/>
    <x v="9"/>
    <x v="46"/>
    <n v="-1295000000"/>
    <x v="2"/>
  </r>
  <r>
    <x v="9"/>
    <x v="9"/>
    <x v="47"/>
    <n v="0"/>
    <x v="0"/>
  </r>
  <r>
    <x v="9"/>
    <x v="9"/>
    <x v="47"/>
    <n v="0"/>
    <x v="1"/>
  </r>
  <r>
    <x v="9"/>
    <x v="9"/>
    <x v="47"/>
    <n v="0"/>
    <x v="2"/>
  </r>
  <r>
    <x v="9"/>
    <x v="9"/>
    <x v="48"/>
    <n v="-1322000000"/>
    <x v="0"/>
  </r>
  <r>
    <x v="9"/>
    <x v="9"/>
    <x v="48"/>
    <n v="-1412000000"/>
    <x v="1"/>
  </r>
  <r>
    <x v="9"/>
    <x v="9"/>
    <x v="48"/>
    <n v="-18366000000"/>
    <x v="2"/>
  </r>
  <r>
    <x v="9"/>
    <x v="9"/>
    <x v="49"/>
    <n v="0"/>
    <x v="0"/>
  </r>
  <r>
    <x v="9"/>
    <x v="9"/>
    <x v="49"/>
    <n v="0"/>
    <x v="1"/>
  </r>
  <r>
    <x v="9"/>
    <x v="9"/>
    <x v="49"/>
    <n v="0"/>
    <x v="2"/>
  </r>
  <r>
    <x v="9"/>
    <x v="9"/>
    <x v="50"/>
    <n v="0"/>
    <x v="0"/>
  </r>
  <r>
    <x v="9"/>
    <x v="9"/>
    <x v="50"/>
    <n v="0"/>
    <x v="1"/>
  </r>
  <r>
    <x v="9"/>
    <x v="9"/>
    <x v="50"/>
    <n v="0"/>
    <x v="2"/>
  </r>
  <r>
    <x v="9"/>
    <x v="9"/>
    <x v="51"/>
    <n v="0"/>
    <x v="0"/>
  </r>
  <r>
    <x v="9"/>
    <x v="9"/>
    <x v="51"/>
    <n v="0"/>
    <x v="1"/>
  </r>
  <r>
    <x v="9"/>
    <x v="9"/>
    <x v="51"/>
    <n v="0"/>
    <x v="2"/>
  </r>
  <r>
    <x v="9"/>
    <x v="9"/>
    <x v="52"/>
    <n v="0"/>
    <x v="0"/>
  </r>
  <r>
    <x v="9"/>
    <x v="9"/>
    <x v="52"/>
    <n v="0"/>
    <x v="1"/>
  </r>
  <r>
    <x v="9"/>
    <x v="9"/>
    <x v="52"/>
    <n v="0"/>
    <x v="2"/>
  </r>
  <r>
    <x v="9"/>
    <x v="9"/>
    <x v="53"/>
    <n v="10460000000"/>
    <x v="0"/>
  </r>
  <r>
    <x v="9"/>
    <x v="9"/>
    <x v="53"/>
    <n v="-636000000"/>
    <x v="1"/>
  </r>
  <r>
    <x v="9"/>
    <x v="9"/>
    <x v="53"/>
    <n v="-11873000000"/>
    <x v="2"/>
  </r>
  <r>
    <x v="9"/>
    <x v="9"/>
    <x v="54"/>
    <n v="10460000000"/>
    <x v="0"/>
  </r>
  <r>
    <x v="9"/>
    <x v="9"/>
    <x v="54"/>
    <n v="-636000000"/>
    <x v="1"/>
  </r>
  <r>
    <x v="9"/>
    <x v="9"/>
    <x v="54"/>
    <n v="-11873000000"/>
    <x v="2"/>
  </r>
  <r>
    <x v="9"/>
    <x v="9"/>
    <x v="55"/>
    <n v="12645000000"/>
    <x v="0"/>
  </r>
  <r>
    <x v="9"/>
    <x v="9"/>
    <x v="55"/>
    <n v="12502000000"/>
    <x v="1"/>
  </r>
  <r>
    <x v="9"/>
    <x v="9"/>
    <x v="55"/>
    <n v="11820000000"/>
    <x v="2"/>
  </r>
  <r>
    <x v="9"/>
    <x v="9"/>
    <x v="56"/>
    <n v="29529000000"/>
    <x v="0"/>
  </r>
  <r>
    <x v="9"/>
    <x v="9"/>
    <x v="56"/>
    <n v="31396000000"/>
    <x v="1"/>
  </r>
  <r>
    <x v="9"/>
    <x v="9"/>
    <x v="56"/>
    <n v="30494000000"/>
    <x v="2"/>
  </r>
  <r>
    <x v="9"/>
    <x v="9"/>
    <x v="57"/>
    <n v="33623000000"/>
    <x v="0"/>
  </r>
  <r>
    <x v="9"/>
    <x v="9"/>
    <x v="57"/>
    <n v="44613000000"/>
    <x v="1"/>
  </r>
  <r>
    <x v="9"/>
    <x v="9"/>
    <x v="57"/>
    <n v="82931000000"/>
    <x v="2"/>
  </r>
  <r>
    <x v="9"/>
    <x v="9"/>
    <x v="58"/>
    <n v="0"/>
    <x v="0"/>
  </r>
  <r>
    <x v="9"/>
    <x v="9"/>
    <x v="58"/>
    <n v="0"/>
    <x v="1"/>
  </r>
  <r>
    <x v="9"/>
    <x v="9"/>
    <x v="58"/>
    <n v="0"/>
    <x v="2"/>
  </r>
  <r>
    <x v="9"/>
    <x v="9"/>
    <x v="59"/>
    <n v="0"/>
    <x v="0"/>
  </r>
  <r>
    <x v="9"/>
    <x v="9"/>
    <x v="59"/>
    <n v="0"/>
    <x v="2"/>
  </r>
  <r>
    <x v="9"/>
    <x v="9"/>
    <x v="60"/>
    <n v="0"/>
    <x v="1"/>
  </r>
  <r>
    <x v="9"/>
    <x v="9"/>
    <x v="61"/>
    <n v="7761000000"/>
    <x v="0"/>
  </r>
  <r>
    <x v="9"/>
    <x v="9"/>
    <x v="61"/>
    <n v="6437000000"/>
    <x v="1"/>
  </r>
  <r>
    <x v="9"/>
    <x v="9"/>
    <x v="61"/>
    <n v="7091000000"/>
    <x v="2"/>
  </r>
  <r>
    <x v="9"/>
    <x v="9"/>
    <x v="62"/>
    <n v="11987000000"/>
    <x v="0"/>
  </r>
  <r>
    <x v="9"/>
    <x v="9"/>
    <x v="62"/>
    <n v="-1975000000"/>
    <x v="1"/>
  </r>
  <r>
    <x v="9"/>
    <x v="9"/>
    <x v="62"/>
    <n v="-12767000000"/>
    <x v="2"/>
  </r>
  <r>
    <x v="9"/>
    <x v="9"/>
    <x v="63"/>
    <n v="-17114000000"/>
    <x v="0"/>
  </r>
  <r>
    <x v="9"/>
    <x v="9"/>
    <x v="63"/>
    <n v="-12167000000"/>
    <x v="1"/>
  </r>
  <r>
    <x v="9"/>
    <x v="9"/>
    <x v="63"/>
    <n v="-2489000000"/>
    <x v="2"/>
  </r>
  <r>
    <x v="9"/>
    <x v="9"/>
    <x v="64"/>
    <n v="-2608000000"/>
    <x v="0"/>
  </r>
  <r>
    <x v="9"/>
    <x v="9"/>
    <x v="64"/>
    <n v="405000000"/>
    <x v="1"/>
  </r>
  <r>
    <x v="9"/>
    <x v="9"/>
    <x v="64"/>
    <n v="-34404000000"/>
    <x v="2"/>
  </r>
  <r>
    <x v="9"/>
    <x v="9"/>
    <x v="65"/>
    <n v="9093000000"/>
    <x v="0"/>
  </r>
  <r>
    <x v="9"/>
    <x v="9"/>
    <x v="65"/>
    <n v="-25687000000"/>
    <x v="1"/>
  </r>
  <r>
    <x v="9"/>
    <x v="9"/>
    <x v="65"/>
    <n v="-24646000000"/>
    <x v="2"/>
  </r>
  <r>
    <x v="9"/>
    <x v="9"/>
    <x v="66"/>
    <n v="1403000000"/>
    <x v="0"/>
  </r>
  <r>
    <x v="9"/>
    <x v="9"/>
    <x v="66"/>
    <n v="-1049000000"/>
    <x v="1"/>
  </r>
  <r>
    <x v="9"/>
    <x v="9"/>
    <x v="66"/>
    <n v="-1021000000"/>
    <x v="2"/>
  </r>
  <r>
    <x v="9"/>
    <x v="9"/>
    <x v="67"/>
    <n v="21208000000"/>
    <x v="0"/>
  </r>
  <r>
    <x v="9"/>
    <x v="9"/>
    <x v="67"/>
    <n v="22255000000"/>
    <x v="1"/>
  </r>
  <r>
    <x v="9"/>
    <x v="9"/>
    <x v="67"/>
    <n v="37889000000"/>
    <x v="2"/>
  </r>
  <r>
    <x v="9"/>
    <x v="9"/>
    <x v="68"/>
    <n v="50676000000"/>
    <x v="0"/>
  </r>
  <r>
    <x v="9"/>
    <x v="9"/>
    <x v="68"/>
    <n v="51551000000"/>
    <x v="1"/>
  </r>
  <r>
    <x v="9"/>
    <x v="9"/>
    <x v="68"/>
    <n v="50488000000"/>
    <x v="2"/>
  </r>
  <r>
    <x v="9"/>
    <x v="9"/>
    <x v="69"/>
    <n v="4528000000"/>
    <x v="0"/>
  </r>
  <r>
    <x v="9"/>
    <x v="9"/>
    <x v="69"/>
    <n v="6404000000"/>
    <x v="1"/>
  </r>
  <r>
    <x v="9"/>
    <x v="9"/>
    <x v="69"/>
    <n v="6734000000"/>
    <x v="2"/>
  </r>
  <r>
    <x v="9"/>
    <x v="9"/>
    <x v="70"/>
    <n v="22966000000"/>
    <x v="0"/>
  </r>
  <r>
    <x v="9"/>
    <x v="9"/>
    <x v="70"/>
    <n v="24651000000"/>
    <x v="1"/>
  </r>
  <r>
    <x v="9"/>
    <x v="9"/>
    <x v="70"/>
    <n v="21041000000"/>
    <x v="2"/>
  </r>
  <r>
    <x v="9"/>
    <x v="9"/>
    <x v="71"/>
    <n v="-75000000"/>
    <x v="0"/>
  </r>
  <r>
    <x v="9"/>
    <x v="9"/>
    <x v="71"/>
    <n v="-691000000"/>
    <x v="1"/>
  </r>
  <r>
    <x v="9"/>
    <x v="9"/>
    <x v="71"/>
    <n v="-202000000"/>
    <x v="2"/>
  </r>
  <r>
    <x v="9"/>
    <x v="9"/>
    <x v="72"/>
    <n v="0"/>
    <x v="0"/>
  </r>
  <r>
    <x v="9"/>
    <x v="9"/>
    <x v="72"/>
    <n v="0"/>
    <x v="1"/>
  </r>
  <r>
    <x v="9"/>
    <x v="9"/>
    <x v="72"/>
    <n v="0"/>
    <x v="2"/>
  </r>
  <r>
    <x v="9"/>
    <x v="9"/>
    <x v="73"/>
    <n v="3946000000"/>
    <x v="0"/>
  </r>
  <r>
    <x v="9"/>
    <x v="9"/>
    <x v="73"/>
    <n v="4630000000"/>
    <x v="1"/>
  </r>
  <r>
    <x v="9"/>
    <x v="9"/>
    <x v="73"/>
    <n v="1158000000"/>
    <x v="2"/>
  </r>
  <r>
    <x v="9"/>
    <x v="9"/>
    <x v="74"/>
    <n v="2607000000"/>
    <x v="0"/>
  </r>
  <r>
    <x v="9"/>
    <x v="9"/>
    <x v="74"/>
    <n v="1658000000"/>
    <x v="1"/>
  </r>
  <r>
    <x v="9"/>
    <x v="9"/>
    <x v="74"/>
    <n v="37616000000"/>
    <x v="2"/>
  </r>
  <r>
    <x v="9"/>
    <x v="9"/>
    <x v="75"/>
    <n v="0"/>
    <x v="0"/>
  </r>
  <r>
    <x v="9"/>
    <x v="9"/>
    <x v="75"/>
    <n v="0"/>
    <x v="1"/>
  </r>
  <r>
    <x v="9"/>
    <x v="9"/>
    <x v="75"/>
    <n v="0"/>
    <x v="2"/>
  </r>
  <r>
    <x v="9"/>
    <x v="9"/>
    <x v="76"/>
    <n v="0"/>
    <x v="0"/>
  </r>
  <r>
    <x v="9"/>
    <x v="9"/>
    <x v="76"/>
    <n v="0"/>
    <x v="1"/>
  </r>
  <r>
    <x v="9"/>
    <x v="9"/>
    <x v="76"/>
    <n v="0"/>
    <x v="2"/>
  </r>
  <r>
    <x v="9"/>
    <x v="9"/>
    <x v="77"/>
    <n v="0"/>
    <x v="0"/>
  </r>
  <r>
    <x v="9"/>
    <x v="9"/>
    <x v="77"/>
    <n v="0"/>
    <x v="1"/>
  </r>
  <r>
    <x v="9"/>
    <x v="9"/>
    <x v="77"/>
    <n v="0"/>
    <x v="2"/>
  </r>
  <r>
    <x v="9"/>
    <x v="9"/>
    <x v="78"/>
    <n v="2898000000"/>
    <x v="0"/>
  </r>
  <r>
    <x v="9"/>
    <x v="9"/>
    <x v="78"/>
    <n v="1759000000"/>
    <x v="1"/>
  </r>
  <r>
    <x v="9"/>
    <x v="9"/>
    <x v="78"/>
    <n v="20275000000"/>
    <x v="2"/>
  </r>
  <r>
    <x v="9"/>
    <x v="9"/>
    <x v="79"/>
    <n v="81000000"/>
    <x v="0"/>
  </r>
  <r>
    <x v="9"/>
    <x v="9"/>
    <x v="79"/>
    <n v="58000000"/>
    <x v="1"/>
  </r>
  <r>
    <x v="9"/>
    <x v="9"/>
    <x v="79"/>
    <n v="36000000"/>
    <x v="2"/>
  </r>
  <r>
    <x v="9"/>
    <x v="9"/>
    <x v="80"/>
    <n v="-3000000"/>
    <x v="0"/>
  </r>
  <r>
    <x v="9"/>
    <x v="9"/>
    <x v="80"/>
    <n v="250000000"/>
    <x v="1"/>
  </r>
  <r>
    <x v="9"/>
    <x v="9"/>
    <x v="80"/>
    <n v="12000000"/>
    <x v="2"/>
  </r>
  <r>
    <x v="9"/>
    <x v="9"/>
    <x v="81"/>
    <n v="9000000000"/>
    <x v="0"/>
  </r>
  <r>
    <x v="9"/>
    <x v="9"/>
    <x v="81"/>
    <n v="2651000000"/>
    <x v="1"/>
  </r>
  <r>
    <x v="9"/>
    <x v="9"/>
    <x v="81"/>
    <n v="0"/>
    <x v="2"/>
  </r>
  <r>
    <x v="9"/>
    <x v="9"/>
    <x v="82"/>
    <n v="3269000000"/>
    <x v="0"/>
  </r>
  <r>
    <x v="9"/>
    <x v="9"/>
    <x v="82"/>
    <n v="3219000000"/>
    <x v="1"/>
  </r>
  <r>
    <x v="9"/>
    <x v="9"/>
    <x v="82"/>
    <n v="2476000000"/>
    <x v="2"/>
  </r>
  <r>
    <x v="9"/>
    <x v="9"/>
    <x v="83"/>
    <n v="55941000000"/>
    <x v="0"/>
  </r>
  <r>
    <x v="9"/>
    <x v="9"/>
    <x v="83"/>
    <n v="50644000000"/>
    <x v="1"/>
  </r>
  <r>
    <x v="9"/>
    <x v="9"/>
    <x v="83"/>
    <n v="38610000000"/>
    <x v="2"/>
  </r>
  <r>
    <x v="9"/>
    <x v="9"/>
    <x v="84"/>
    <n v="101127000000"/>
    <x v="0"/>
  </r>
  <r>
    <x v="9"/>
    <x v="9"/>
    <x v="84"/>
    <n v="76559000000"/>
    <x v="1"/>
  </r>
  <r>
    <x v="9"/>
    <x v="9"/>
    <x v="84"/>
    <n v="58158000000"/>
    <x v="2"/>
  </r>
  <r>
    <x v="9"/>
    <x v="9"/>
    <x v="85"/>
    <n v="4567000000"/>
    <x v="0"/>
  </r>
  <r>
    <x v="9"/>
    <x v="9"/>
    <x v="85"/>
    <n v="3909000000"/>
    <x v="1"/>
  </r>
  <r>
    <x v="9"/>
    <x v="9"/>
    <x v="85"/>
    <n v="4817000000"/>
    <x v="2"/>
  </r>
  <r>
    <x v="9"/>
    <x v="9"/>
    <x v="86"/>
    <n v="0"/>
    <x v="0"/>
  </r>
  <r>
    <x v="9"/>
    <x v="9"/>
    <x v="86"/>
    <n v="0"/>
    <x v="1"/>
  </r>
  <r>
    <x v="9"/>
    <x v="9"/>
    <x v="86"/>
    <n v="0"/>
    <x v="2"/>
  </r>
  <r>
    <x v="9"/>
    <x v="9"/>
    <x v="87"/>
    <n v="927000000"/>
    <x v="0"/>
  </r>
  <r>
    <x v="9"/>
    <x v="9"/>
    <x v="87"/>
    <n v="545000000"/>
    <x v="1"/>
  </r>
  <r>
    <x v="9"/>
    <x v="9"/>
    <x v="87"/>
    <n v="17838000000"/>
    <x v="2"/>
  </r>
  <r>
    <x v="9"/>
    <x v="9"/>
    <x v="88"/>
    <n v="202000000"/>
    <x v="0"/>
  </r>
  <r>
    <x v="9"/>
    <x v="9"/>
    <x v="88"/>
    <n v="212000000"/>
    <x v="1"/>
  </r>
  <r>
    <x v="9"/>
    <x v="9"/>
    <x v="88"/>
    <n v="250000000"/>
    <x v="2"/>
  </r>
  <r>
    <x v="9"/>
    <x v="9"/>
    <x v="89"/>
    <n v="339000000"/>
    <x v="0"/>
  </r>
  <r>
    <x v="9"/>
    <x v="9"/>
    <x v="89"/>
    <n v="-18316000000"/>
    <x v="2"/>
  </r>
  <r>
    <x v="9"/>
    <x v="9"/>
    <x v="90"/>
    <n v="0"/>
    <x v="1"/>
  </r>
  <r>
    <x v="9"/>
    <x v="9"/>
    <x v="91"/>
    <n v="-1021000000"/>
    <x v="0"/>
  </r>
  <r>
    <x v="9"/>
    <x v="9"/>
    <x v="91"/>
    <n v="1763000000"/>
    <x v="1"/>
  </r>
  <r>
    <x v="9"/>
    <x v="9"/>
    <x v="91"/>
    <n v="-1821000000"/>
    <x v="2"/>
  </r>
  <r>
    <x v="10"/>
    <x v="10"/>
    <x v="0"/>
    <n v="0"/>
    <x v="0"/>
  </r>
  <r>
    <x v="10"/>
    <x v="10"/>
    <x v="0"/>
    <n v="0"/>
    <x v="1"/>
  </r>
  <r>
    <x v="10"/>
    <x v="10"/>
    <x v="0"/>
    <n v="0"/>
    <x v="2"/>
  </r>
  <r>
    <x v="10"/>
    <x v="10"/>
    <x v="1"/>
    <n v="937294000000"/>
    <x v="0"/>
  </r>
  <r>
    <x v="10"/>
    <x v="10"/>
    <x v="1"/>
    <n v="974010000000"/>
    <x v="1"/>
  </r>
  <r>
    <x v="10"/>
    <x v="10"/>
    <x v="1"/>
    <n v="909059000000"/>
    <x v="2"/>
  </r>
  <r>
    <x v="10"/>
    <x v="10"/>
    <x v="2"/>
    <n v="0"/>
    <x v="0"/>
  </r>
  <r>
    <x v="10"/>
    <x v="10"/>
    <x v="2"/>
    <n v="0"/>
    <x v="1"/>
  </r>
  <r>
    <x v="10"/>
    <x v="10"/>
    <x v="2"/>
    <n v="0"/>
    <x v="2"/>
  </r>
  <r>
    <x v="10"/>
    <x v="10"/>
    <x v="3"/>
    <n v="6833000000"/>
    <x v="0"/>
  </r>
  <r>
    <x v="10"/>
    <x v="10"/>
    <x v="3"/>
    <n v="6138000000"/>
    <x v="1"/>
  </r>
  <r>
    <x v="10"/>
    <x v="10"/>
    <x v="3"/>
    <n v="2137000000"/>
    <x v="2"/>
  </r>
  <r>
    <x v="10"/>
    <x v="10"/>
    <x v="4"/>
    <n v="2354507000000"/>
    <x v="0"/>
  </r>
  <r>
    <x v="10"/>
    <x v="10"/>
    <x v="4"/>
    <n v="2434079000000"/>
    <x v="1"/>
  </r>
  <r>
    <x v="10"/>
    <x v="10"/>
    <x v="4"/>
    <n v="2819627000000"/>
    <x v="2"/>
  </r>
  <r>
    <x v="10"/>
    <x v="10"/>
    <x v="5"/>
    <n v="0"/>
    <x v="0"/>
  </r>
  <r>
    <x v="10"/>
    <x v="10"/>
    <x v="5"/>
    <n v="0"/>
    <x v="1"/>
  </r>
  <r>
    <x v="10"/>
    <x v="10"/>
    <x v="5"/>
    <n v="0"/>
    <x v="2"/>
  </r>
  <r>
    <x v="10"/>
    <x v="10"/>
    <x v="6"/>
    <n v="53118000000"/>
    <x v="0"/>
  </r>
  <r>
    <x v="10"/>
    <x v="10"/>
    <x v="6"/>
    <n v="3377000000"/>
    <x v="1"/>
  </r>
  <r>
    <x v="10"/>
    <x v="10"/>
    <x v="6"/>
    <n v="355819000000"/>
    <x v="2"/>
  </r>
  <r>
    <x v="10"/>
    <x v="10"/>
    <x v="7"/>
    <n v="-71468000000"/>
    <x v="0"/>
  </r>
  <r>
    <x v="10"/>
    <x v="10"/>
    <x v="7"/>
    <n v="-80630000000"/>
    <x v="1"/>
  </r>
  <r>
    <x v="10"/>
    <x v="10"/>
    <x v="7"/>
    <n v="-177665000000"/>
    <x v="2"/>
  </r>
  <r>
    <x v="10"/>
    <x v="10"/>
    <x v="8"/>
    <n v="39520000000"/>
    <x v="0"/>
  </r>
  <r>
    <x v="10"/>
    <x v="10"/>
    <x v="8"/>
    <n v="61777000000"/>
    <x v="1"/>
  </r>
  <r>
    <x v="10"/>
    <x v="10"/>
    <x v="8"/>
    <n v="37993000000"/>
    <x v="2"/>
  </r>
  <r>
    <x v="10"/>
    <x v="10"/>
    <x v="9"/>
    <n v="177404000000"/>
    <x v="0"/>
  </r>
  <r>
    <x v="10"/>
    <x v="10"/>
    <x v="9"/>
    <n v="161560000000"/>
    <x v="1"/>
  </r>
  <r>
    <x v="10"/>
    <x v="10"/>
    <x v="9"/>
    <n v="0"/>
    <x v="2"/>
  </r>
  <r>
    <x v="10"/>
    <x v="10"/>
    <x v="10"/>
    <n v="0"/>
    <x v="0"/>
  </r>
  <r>
    <x v="10"/>
    <x v="10"/>
    <x v="10"/>
    <n v="0"/>
    <x v="1"/>
  </r>
  <r>
    <x v="10"/>
    <x v="10"/>
    <x v="10"/>
    <n v="0"/>
    <x v="2"/>
  </r>
  <r>
    <x v="10"/>
    <x v="10"/>
    <x v="11"/>
    <n v="0"/>
    <x v="0"/>
  </r>
  <r>
    <x v="10"/>
    <x v="10"/>
    <x v="11"/>
    <n v="0"/>
    <x v="1"/>
  </r>
  <r>
    <x v="10"/>
    <x v="10"/>
    <x v="11"/>
    <n v="0"/>
    <x v="2"/>
  </r>
  <r>
    <x v="10"/>
    <x v="10"/>
    <x v="12"/>
    <n v="0"/>
    <x v="0"/>
  </r>
  <r>
    <x v="10"/>
    <x v="10"/>
    <x v="12"/>
    <n v="0"/>
    <x v="1"/>
  </r>
  <r>
    <x v="10"/>
    <x v="10"/>
    <x v="12"/>
    <n v="0"/>
    <x v="2"/>
  </r>
  <r>
    <x v="10"/>
    <x v="10"/>
    <x v="13"/>
    <n v="18721000000"/>
    <x v="0"/>
  </r>
  <r>
    <x v="10"/>
    <x v="10"/>
    <x v="13"/>
    <n v="33776000000"/>
    <x v="1"/>
  </r>
  <r>
    <x v="10"/>
    <x v="10"/>
    <x v="13"/>
    <n v="28654000000"/>
    <x v="2"/>
  </r>
  <r>
    <x v="10"/>
    <x v="10"/>
    <x v="14"/>
    <n v="118896000000"/>
    <x v="0"/>
  </r>
  <r>
    <x v="10"/>
    <x v="10"/>
    <x v="14"/>
    <n v="91723000000"/>
    <x v="1"/>
  </r>
  <r>
    <x v="10"/>
    <x v="10"/>
    <x v="14"/>
    <n v="85982000000"/>
    <x v="2"/>
  </r>
  <r>
    <x v="10"/>
    <x v="10"/>
    <x v="15"/>
    <n v="0"/>
    <x v="0"/>
  </r>
  <r>
    <x v="10"/>
    <x v="10"/>
    <x v="15"/>
    <n v="0"/>
    <x v="1"/>
  </r>
  <r>
    <x v="10"/>
    <x v="10"/>
    <x v="15"/>
    <n v="0"/>
    <x v="2"/>
  </r>
  <r>
    <x v="10"/>
    <x v="10"/>
    <x v="16"/>
    <n v="24231000000"/>
    <x v="0"/>
  </r>
  <r>
    <x v="10"/>
    <x v="10"/>
    <x v="16"/>
    <n v="33008000000"/>
    <x v="1"/>
  </r>
  <r>
    <x v="10"/>
    <x v="10"/>
    <x v="16"/>
    <n v="22871000000"/>
    <x v="2"/>
  </r>
  <r>
    <x v="10"/>
    <x v="10"/>
    <x v="17"/>
    <n v="24231000000"/>
    <x v="0"/>
  </r>
  <r>
    <x v="10"/>
    <x v="10"/>
    <x v="17"/>
    <n v="33008000000"/>
    <x v="1"/>
  </r>
  <r>
    <x v="10"/>
    <x v="10"/>
    <x v="17"/>
    <n v="22871000000"/>
    <x v="2"/>
  </r>
  <r>
    <x v="10"/>
    <x v="10"/>
    <x v="18"/>
    <n v="3282000000"/>
    <x v="0"/>
  </r>
  <r>
    <x v="10"/>
    <x v="10"/>
    <x v="18"/>
    <n v="3590000000"/>
    <x v="1"/>
  </r>
  <r>
    <x v="10"/>
    <x v="10"/>
    <x v="18"/>
    <n v="0"/>
    <x v="2"/>
  </r>
  <r>
    <x v="10"/>
    <x v="10"/>
    <x v="19"/>
    <n v="17590000000"/>
    <x v="0"/>
  </r>
  <r>
    <x v="10"/>
    <x v="10"/>
    <x v="19"/>
    <n v="18355000000"/>
    <x v="1"/>
  </r>
  <r>
    <x v="10"/>
    <x v="10"/>
    <x v="19"/>
    <n v="0"/>
    <x v="2"/>
  </r>
  <r>
    <x v="10"/>
    <x v="10"/>
    <x v="20"/>
    <n v="0"/>
    <x v="0"/>
  </r>
  <r>
    <x v="10"/>
    <x v="10"/>
    <x v="20"/>
    <n v="0"/>
    <x v="1"/>
  </r>
  <r>
    <x v="10"/>
    <x v="10"/>
    <x v="20"/>
    <n v="0"/>
    <x v="2"/>
  </r>
  <r>
    <x v="10"/>
    <x v="10"/>
    <x v="21"/>
    <n v="0"/>
    <x v="0"/>
  </r>
  <r>
    <x v="10"/>
    <x v="10"/>
    <x v="21"/>
    <n v="0"/>
    <x v="1"/>
  </r>
  <r>
    <x v="10"/>
    <x v="10"/>
    <x v="21"/>
    <n v="0"/>
    <x v="2"/>
  </r>
  <r>
    <x v="10"/>
    <x v="10"/>
    <x v="22"/>
    <n v="2063000000"/>
    <x v="0"/>
  </r>
  <r>
    <x v="10"/>
    <x v="10"/>
    <x v="22"/>
    <n v="1843000000"/>
    <x v="2"/>
  </r>
  <r>
    <x v="10"/>
    <x v="10"/>
    <x v="23"/>
    <n v="2063000000"/>
    <x v="0"/>
  </r>
  <r>
    <x v="10"/>
    <x v="10"/>
    <x v="23"/>
    <n v="1729000000"/>
    <x v="1"/>
  </r>
  <r>
    <x v="10"/>
    <x v="10"/>
    <x v="23"/>
    <n v="1729000000"/>
    <x v="1"/>
  </r>
  <r>
    <x v="10"/>
    <x v="10"/>
    <x v="23"/>
    <n v="1843000000"/>
    <x v="2"/>
  </r>
  <r>
    <x v="10"/>
    <x v="10"/>
    <x v="24"/>
    <n v="34584000000"/>
    <x v="0"/>
  </r>
  <r>
    <x v="10"/>
    <x v="10"/>
    <x v="24"/>
    <n v="32754000000"/>
    <x v="1"/>
  </r>
  <r>
    <x v="10"/>
    <x v="10"/>
    <x v="24"/>
    <n v="18995000000"/>
    <x v="2"/>
  </r>
  <r>
    <x v="10"/>
    <x v="10"/>
    <x v="25"/>
    <n v="0"/>
    <x v="0"/>
  </r>
  <r>
    <x v="10"/>
    <x v="10"/>
    <x v="25"/>
    <n v="0"/>
    <x v="1"/>
  </r>
  <r>
    <x v="10"/>
    <x v="10"/>
    <x v="25"/>
    <n v="0"/>
    <x v="2"/>
  </r>
  <r>
    <x v="10"/>
    <x v="10"/>
    <x v="26"/>
    <n v="43465"/>
    <x v="0"/>
  </r>
  <r>
    <x v="10"/>
    <x v="10"/>
    <x v="26"/>
    <n v="43830"/>
    <x v="1"/>
  </r>
  <r>
    <x v="10"/>
    <x v="10"/>
    <x v="26"/>
    <n v="44196"/>
    <x v="2"/>
  </r>
  <r>
    <x v="10"/>
    <x v="10"/>
    <x v="27"/>
    <n v="0"/>
    <x v="0"/>
  </r>
  <r>
    <x v="10"/>
    <x v="10"/>
    <x v="27"/>
    <n v="0"/>
    <x v="1"/>
  </r>
  <r>
    <x v="10"/>
    <x v="10"/>
    <x v="27"/>
    <n v="0"/>
    <x v="2"/>
  </r>
  <r>
    <x v="10"/>
    <x v="10"/>
    <x v="28"/>
    <n v="265325000000"/>
    <x v="0"/>
  </r>
  <r>
    <x v="10"/>
    <x v="10"/>
    <x v="28"/>
    <n v="264810000000"/>
    <x v="1"/>
  </r>
  <r>
    <x v="10"/>
    <x v="10"/>
    <x v="28"/>
    <n v="272924000000"/>
    <x v="2"/>
  </r>
  <r>
    <x v="10"/>
    <x v="10"/>
    <x v="29"/>
    <n v="0"/>
    <x v="0"/>
  </r>
  <r>
    <x v="10"/>
    <x v="10"/>
    <x v="29"/>
    <n v="0"/>
    <x v="1"/>
  </r>
  <r>
    <x v="10"/>
    <x v="10"/>
    <x v="29"/>
    <n v="0"/>
    <x v="2"/>
  </r>
  <r>
    <x v="10"/>
    <x v="10"/>
    <x v="30"/>
    <n v="68951000000"/>
    <x v="0"/>
  </r>
  <r>
    <x v="10"/>
    <x v="10"/>
    <x v="30"/>
    <n v="68951000000"/>
    <x v="1"/>
  </r>
  <r>
    <x v="10"/>
    <x v="10"/>
    <x v="30"/>
    <n v="68951000000"/>
    <x v="2"/>
  </r>
  <r>
    <x v="10"/>
    <x v="10"/>
    <x v="31"/>
    <n v="84456000000"/>
    <x v="0"/>
  </r>
  <r>
    <x v="10"/>
    <x v="10"/>
    <x v="31"/>
    <n v="84064000000"/>
    <x v="1"/>
  </r>
  <r>
    <x v="10"/>
    <x v="10"/>
    <x v="31"/>
    <n v="0"/>
    <x v="2"/>
  </r>
  <r>
    <x v="10"/>
    <x v="10"/>
    <x v="32"/>
    <n v="28147000000"/>
    <x v="0"/>
  </r>
  <r>
    <x v="10"/>
    <x v="10"/>
    <x v="32"/>
    <n v="27430000000"/>
    <x v="1"/>
  </r>
  <r>
    <x v="10"/>
    <x v="10"/>
    <x v="32"/>
    <n v="17894000000"/>
    <x v="2"/>
  </r>
  <r>
    <x v="10"/>
    <x v="10"/>
    <x v="33"/>
    <n v="0"/>
    <x v="0"/>
  </r>
  <r>
    <x v="10"/>
    <x v="10"/>
    <x v="33"/>
    <n v="0"/>
    <x v="1"/>
  </r>
  <r>
    <x v="10"/>
    <x v="10"/>
    <x v="33"/>
    <n v="0"/>
    <x v="2"/>
  </r>
  <r>
    <x v="10"/>
    <x v="10"/>
    <x v="34"/>
    <n v="6437000000"/>
    <x v="0"/>
  </r>
  <r>
    <x v="10"/>
    <x v="10"/>
    <x v="34"/>
    <n v="5324000000"/>
    <x v="1"/>
  </r>
  <r>
    <x v="10"/>
    <x v="10"/>
    <x v="34"/>
    <n v="1101000000"/>
    <x v="2"/>
  </r>
  <r>
    <x v="10"/>
    <x v="10"/>
    <x v="35"/>
    <n v="0"/>
    <x v="0"/>
  </r>
  <r>
    <x v="10"/>
    <x v="10"/>
    <x v="35"/>
    <n v="0"/>
    <x v="1"/>
  </r>
  <r>
    <x v="10"/>
    <x v="10"/>
    <x v="35"/>
    <n v="0"/>
    <x v="2"/>
  </r>
  <r>
    <x v="10"/>
    <x v="10"/>
    <x v="36"/>
    <n v="18607000000"/>
    <x v="0"/>
  </r>
  <r>
    <x v="10"/>
    <x v="10"/>
    <x v="36"/>
    <n v="22345000000"/>
    <x v="1"/>
  </r>
  <r>
    <x v="10"/>
    <x v="10"/>
    <x v="36"/>
    <n v="8225000000"/>
    <x v="2"/>
  </r>
  <r>
    <x v="10"/>
    <x v="10"/>
    <x v="37"/>
    <n v="19087000000"/>
    <x v="0"/>
  </r>
  <r>
    <x v="10"/>
    <x v="10"/>
    <x v="37"/>
    <n v="22196000000"/>
    <x v="1"/>
  </r>
  <r>
    <x v="10"/>
    <x v="10"/>
    <x v="37"/>
    <n v="8662000000"/>
    <x v="2"/>
  </r>
  <r>
    <x v="10"/>
    <x v="10"/>
    <x v="38"/>
    <n v="0"/>
    <x v="0"/>
  </r>
  <r>
    <x v="10"/>
    <x v="10"/>
    <x v="38"/>
    <n v="0"/>
    <x v="1"/>
  </r>
  <r>
    <x v="10"/>
    <x v="10"/>
    <x v="38"/>
    <n v="0"/>
    <x v="2"/>
  </r>
  <r>
    <x v="10"/>
    <x v="10"/>
    <x v="39"/>
    <n v="2354507000000"/>
    <x v="0"/>
  </r>
  <r>
    <x v="10"/>
    <x v="10"/>
    <x v="39"/>
    <n v="2434079000000"/>
    <x v="1"/>
  </r>
  <r>
    <x v="10"/>
    <x v="10"/>
    <x v="39"/>
    <n v="2819627000000"/>
    <x v="2"/>
  </r>
  <r>
    <x v="10"/>
    <x v="10"/>
    <x v="40"/>
    <n v="2089182000000"/>
    <x v="0"/>
  </r>
  <r>
    <x v="10"/>
    <x v="10"/>
    <x v="40"/>
    <n v="2169269000000"/>
    <x v="1"/>
  </r>
  <r>
    <x v="10"/>
    <x v="10"/>
    <x v="40"/>
    <n v="2546703000000"/>
    <x v="2"/>
  </r>
  <r>
    <x v="10"/>
    <x v="10"/>
    <x v="41"/>
    <n v="186988000000"/>
    <x v="0"/>
  </r>
  <r>
    <x v="10"/>
    <x v="10"/>
    <x v="41"/>
    <n v="165109000000"/>
    <x v="1"/>
  </r>
  <r>
    <x v="10"/>
    <x v="10"/>
    <x v="41"/>
    <n v="170323000000"/>
    <x v="2"/>
  </r>
  <r>
    <x v="10"/>
    <x v="10"/>
    <x v="42"/>
    <n v="859753000000"/>
    <x v="0"/>
  </r>
  <r>
    <x v="10"/>
    <x v="10"/>
    <x v="42"/>
    <n v="1496108000000"/>
    <x v="1"/>
  </r>
  <r>
    <x v="10"/>
    <x v="10"/>
    <x v="42"/>
    <n v="1659890000000"/>
    <x v="2"/>
  </r>
  <r>
    <x v="10"/>
    <x v="10"/>
    <x v="43"/>
    <n v="8824000000"/>
    <x v="0"/>
  </r>
  <r>
    <x v="10"/>
    <x v="10"/>
    <x v="43"/>
    <n v="-16249000000"/>
    <x v="1"/>
  </r>
  <r>
    <x v="10"/>
    <x v="10"/>
    <x v="43"/>
    <n v="9386000000"/>
    <x v="2"/>
  </r>
  <r>
    <x v="10"/>
    <x v="10"/>
    <x v="44"/>
    <n v="0"/>
    <x v="0"/>
  </r>
  <r>
    <x v="10"/>
    <x v="10"/>
    <x v="44"/>
    <n v="0"/>
    <x v="1"/>
  </r>
  <r>
    <x v="10"/>
    <x v="10"/>
    <x v="44"/>
    <n v="0"/>
    <x v="2"/>
  </r>
  <r>
    <x v="10"/>
    <x v="10"/>
    <x v="45"/>
    <n v="0"/>
    <x v="0"/>
  </r>
  <r>
    <x v="10"/>
    <x v="10"/>
    <x v="45"/>
    <n v="0"/>
    <x v="1"/>
  </r>
  <r>
    <x v="10"/>
    <x v="10"/>
    <x v="45"/>
    <n v="0"/>
    <x v="2"/>
  </r>
  <r>
    <x v="10"/>
    <x v="10"/>
    <x v="46"/>
    <n v="53118000000"/>
    <x v="0"/>
  </r>
  <r>
    <x v="10"/>
    <x v="10"/>
    <x v="46"/>
    <n v="3377000000"/>
    <x v="1"/>
  </r>
  <r>
    <x v="10"/>
    <x v="10"/>
    <x v="46"/>
    <n v="355819000000"/>
    <x v="2"/>
  </r>
  <r>
    <x v="10"/>
    <x v="10"/>
    <x v="47"/>
    <n v="0"/>
    <x v="0"/>
  </r>
  <r>
    <x v="10"/>
    <x v="10"/>
    <x v="47"/>
    <n v="0"/>
    <x v="1"/>
  </r>
  <r>
    <x v="10"/>
    <x v="10"/>
    <x v="47"/>
    <n v="0"/>
    <x v="2"/>
  </r>
  <r>
    <x v="10"/>
    <x v="10"/>
    <x v="48"/>
    <n v="-82117000000"/>
    <x v="0"/>
  </r>
  <r>
    <x v="10"/>
    <x v="10"/>
    <x v="48"/>
    <n v="-59355000000"/>
    <x v="1"/>
  </r>
  <r>
    <x v="10"/>
    <x v="10"/>
    <x v="48"/>
    <n v="-151957000000"/>
    <x v="2"/>
  </r>
  <r>
    <x v="10"/>
    <x v="10"/>
    <x v="49"/>
    <n v="0"/>
    <x v="0"/>
  </r>
  <r>
    <x v="10"/>
    <x v="10"/>
    <x v="49"/>
    <n v="0"/>
    <x v="1"/>
  </r>
  <r>
    <x v="10"/>
    <x v="10"/>
    <x v="49"/>
    <n v="0"/>
    <x v="2"/>
  </r>
  <r>
    <x v="10"/>
    <x v="10"/>
    <x v="50"/>
    <n v="-19087000000"/>
    <x v="0"/>
  </r>
  <r>
    <x v="10"/>
    <x v="10"/>
    <x v="50"/>
    <n v="-22196000000"/>
    <x v="1"/>
  </r>
  <r>
    <x v="10"/>
    <x v="10"/>
    <x v="50"/>
    <n v="-8662000000"/>
    <x v="2"/>
  </r>
  <r>
    <x v="10"/>
    <x v="10"/>
    <x v="51"/>
    <n v="0"/>
    <x v="0"/>
  </r>
  <r>
    <x v="10"/>
    <x v="10"/>
    <x v="51"/>
    <n v="0"/>
    <x v="1"/>
  </r>
  <r>
    <x v="10"/>
    <x v="10"/>
    <x v="51"/>
    <n v="0"/>
    <x v="2"/>
  </r>
  <r>
    <x v="10"/>
    <x v="10"/>
    <x v="52"/>
    <n v="0"/>
    <x v="0"/>
  </r>
  <r>
    <x v="10"/>
    <x v="10"/>
    <x v="52"/>
    <n v="0"/>
    <x v="1"/>
  </r>
  <r>
    <x v="10"/>
    <x v="10"/>
    <x v="52"/>
    <n v="0"/>
    <x v="2"/>
  </r>
  <r>
    <x v="10"/>
    <x v="10"/>
    <x v="53"/>
    <n v="28147000000"/>
    <x v="0"/>
  </r>
  <r>
    <x v="10"/>
    <x v="10"/>
    <x v="53"/>
    <n v="27430000000"/>
    <x v="1"/>
  </r>
  <r>
    <x v="10"/>
    <x v="10"/>
    <x v="53"/>
    <n v="17894000000"/>
    <x v="2"/>
  </r>
  <r>
    <x v="10"/>
    <x v="10"/>
    <x v="54"/>
    <n v="28147000000"/>
    <x v="0"/>
  </r>
  <r>
    <x v="10"/>
    <x v="10"/>
    <x v="54"/>
    <n v="27430000000"/>
    <x v="1"/>
  </r>
  <r>
    <x v="10"/>
    <x v="10"/>
    <x v="54"/>
    <n v="17894000000"/>
    <x v="2"/>
  </r>
  <r>
    <x v="10"/>
    <x v="10"/>
    <x v="55"/>
    <n v="9906000000"/>
    <x v="0"/>
  </r>
  <r>
    <x v="10"/>
    <x v="10"/>
    <x v="55"/>
    <n v="10561000000"/>
    <x v="1"/>
  </r>
  <r>
    <x v="10"/>
    <x v="10"/>
    <x v="55"/>
    <n v="11000000000"/>
    <x v="2"/>
  </r>
  <r>
    <x v="10"/>
    <x v="10"/>
    <x v="56"/>
    <n v="2177103000000"/>
    <x v="0"/>
  </r>
  <r>
    <x v="10"/>
    <x v="10"/>
    <x v="56"/>
    <n v="2272519000000"/>
    <x v="1"/>
  </r>
  <r>
    <x v="10"/>
    <x v="10"/>
    <x v="56"/>
    <n v="2439164000000"/>
    <x v="2"/>
  </r>
  <r>
    <x v="10"/>
    <x v="10"/>
    <x v="57"/>
    <n v="2068993000000"/>
    <x v="0"/>
  </r>
  <r>
    <x v="10"/>
    <x v="10"/>
    <x v="57"/>
    <n v="2145065000000"/>
    <x v="1"/>
  </r>
  <r>
    <x v="10"/>
    <x v="10"/>
    <x v="57"/>
    <n v="2527382000000"/>
    <x v="2"/>
  </r>
  <r>
    <x v="10"/>
    <x v="10"/>
    <x v="58"/>
    <n v="53154000000"/>
    <x v="0"/>
  </r>
  <r>
    <x v="10"/>
    <x v="10"/>
    <x v="58"/>
    <n v="54900000000"/>
    <x v="1"/>
  </r>
  <r>
    <x v="10"/>
    <x v="10"/>
    <x v="58"/>
    <n v="55213000000"/>
    <x v="2"/>
  </r>
  <r>
    <x v="10"/>
    <x v="10"/>
    <x v="59"/>
    <n v="0"/>
    <x v="0"/>
  </r>
  <r>
    <x v="10"/>
    <x v="10"/>
    <x v="59"/>
    <n v="0"/>
    <x v="2"/>
  </r>
  <r>
    <x v="10"/>
    <x v="10"/>
    <x v="60"/>
    <n v="0"/>
    <x v="1"/>
  </r>
  <r>
    <x v="10"/>
    <x v="10"/>
    <x v="61"/>
    <n v="14308000000"/>
    <x v="0"/>
  </r>
  <r>
    <x v="10"/>
    <x v="10"/>
    <x v="61"/>
    <n v="14765000000"/>
    <x v="1"/>
  </r>
  <r>
    <x v="10"/>
    <x v="10"/>
    <x v="61"/>
    <n v="15758000000"/>
    <x v="2"/>
  </r>
  <r>
    <x v="10"/>
    <x v="10"/>
    <x v="62"/>
    <n v="77484000000"/>
    <x v="0"/>
  </r>
  <r>
    <x v="10"/>
    <x v="10"/>
    <x v="62"/>
    <n v="76783000000"/>
    <x v="1"/>
  </r>
  <r>
    <x v="10"/>
    <x v="10"/>
    <x v="62"/>
    <n v="69032000000"/>
    <x v="2"/>
  </r>
  <r>
    <x v="10"/>
    <x v="10"/>
    <x v="63"/>
    <n v="8278000000"/>
    <x v="0"/>
  </r>
  <r>
    <x v="10"/>
    <x v="10"/>
    <x v="63"/>
    <n v="-20663000000"/>
    <x v="1"/>
  </r>
  <r>
    <x v="10"/>
    <x v="10"/>
    <x v="63"/>
    <n v="328428000000"/>
    <x v="2"/>
  </r>
  <r>
    <x v="10"/>
    <x v="10"/>
    <x v="64"/>
    <n v="-88659000000"/>
    <x v="0"/>
  </r>
  <r>
    <x v="10"/>
    <x v="10"/>
    <x v="64"/>
    <n v="-82975000000"/>
    <x v="1"/>
  </r>
  <r>
    <x v="10"/>
    <x v="10"/>
    <x v="64"/>
    <n v="-341365000000"/>
    <x v="2"/>
  </r>
  <r>
    <x v="10"/>
    <x v="10"/>
    <x v="65"/>
    <n v="16641000000"/>
    <x v="0"/>
  </r>
  <r>
    <x v="10"/>
    <x v="10"/>
    <x v="65"/>
    <n v="35878000000"/>
    <x v="1"/>
  </r>
  <r>
    <x v="10"/>
    <x v="10"/>
    <x v="65"/>
    <n v="25457000000"/>
    <x v="2"/>
  </r>
  <r>
    <x v="10"/>
    <x v="10"/>
    <x v="66"/>
    <n v="0"/>
    <x v="0"/>
  </r>
  <r>
    <x v="10"/>
    <x v="10"/>
    <x v="66"/>
    <n v="0"/>
    <x v="1"/>
  </r>
  <r>
    <x v="10"/>
    <x v="10"/>
    <x v="66"/>
    <n v="0"/>
    <x v="2"/>
  </r>
  <r>
    <x v="10"/>
    <x v="10"/>
    <x v="67"/>
    <n v="0"/>
    <x v="0"/>
  </r>
  <r>
    <x v="10"/>
    <x v="10"/>
    <x v="67"/>
    <n v="0"/>
    <x v="1"/>
  </r>
  <r>
    <x v="10"/>
    <x v="10"/>
    <x v="67"/>
    <n v="0"/>
    <x v="2"/>
  </r>
  <r>
    <x v="10"/>
    <x v="10"/>
    <x v="68"/>
    <n v="1381476000000"/>
    <x v="0"/>
  </r>
  <r>
    <x v="10"/>
    <x v="10"/>
    <x v="68"/>
    <n v="1434803000000"/>
    <x v="1"/>
  </r>
  <r>
    <x v="10"/>
    <x v="10"/>
    <x v="68"/>
    <n v="1795480000000"/>
    <x v="2"/>
  </r>
  <r>
    <x v="10"/>
    <x v="10"/>
    <x v="69"/>
    <n v="0"/>
    <x v="0"/>
  </r>
  <r>
    <x v="10"/>
    <x v="10"/>
    <x v="69"/>
    <n v="0"/>
    <x v="1"/>
  </r>
  <r>
    <x v="10"/>
    <x v="10"/>
    <x v="69"/>
    <n v="0"/>
    <x v="2"/>
  </r>
  <r>
    <x v="10"/>
    <x v="10"/>
    <x v="70"/>
    <n v="0"/>
    <x v="0"/>
  </r>
  <r>
    <x v="10"/>
    <x v="10"/>
    <x v="70"/>
    <n v="0"/>
    <x v="1"/>
  </r>
  <r>
    <x v="10"/>
    <x v="10"/>
    <x v="70"/>
    <n v="0"/>
    <x v="2"/>
  </r>
  <r>
    <x v="10"/>
    <x v="10"/>
    <x v="71"/>
    <n v="0"/>
    <x v="0"/>
  </r>
  <r>
    <x v="10"/>
    <x v="10"/>
    <x v="71"/>
    <n v="0"/>
    <x v="1"/>
  </r>
  <r>
    <x v="10"/>
    <x v="10"/>
    <x v="71"/>
    <n v="0"/>
    <x v="2"/>
  </r>
  <r>
    <x v="10"/>
    <x v="10"/>
    <x v="72"/>
    <n v="772000000"/>
    <x v="0"/>
  </r>
  <r>
    <x v="10"/>
    <x v="10"/>
    <x v="72"/>
    <n v="304000000"/>
    <x v="1"/>
  </r>
  <r>
    <x v="10"/>
    <x v="10"/>
    <x v="72"/>
    <n v="-738000000"/>
    <x v="2"/>
  </r>
  <r>
    <x v="10"/>
    <x v="10"/>
    <x v="73"/>
    <n v="6895000000"/>
    <x v="0"/>
  </r>
  <r>
    <x v="10"/>
    <x v="10"/>
    <x v="73"/>
    <n v="5934000000"/>
    <x v="1"/>
  </r>
  <r>
    <x v="10"/>
    <x v="10"/>
    <x v="73"/>
    <n v="7727000000"/>
    <x v="2"/>
  </r>
  <r>
    <x v="10"/>
    <x v="10"/>
    <x v="74"/>
    <n v="35980000000"/>
    <x v="0"/>
  </r>
  <r>
    <x v="10"/>
    <x v="10"/>
    <x v="74"/>
    <n v="37115000000"/>
    <x v="1"/>
  </r>
  <r>
    <x v="10"/>
    <x v="10"/>
    <x v="74"/>
    <n v="257535000000"/>
    <x v="2"/>
  </r>
  <r>
    <x v="10"/>
    <x v="10"/>
    <x v="75"/>
    <n v="0"/>
    <x v="0"/>
  </r>
  <r>
    <x v="10"/>
    <x v="10"/>
    <x v="75"/>
    <n v="0"/>
    <x v="1"/>
  </r>
  <r>
    <x v="10"/>
    <x v="10"/>
    <x v="75"/>
    <n v="0"/>
    <x v="2"/>
  </r>
  <r>
    <x v="10"/>
    <x v="10"/>
    <x v="76"/>
    <n v="1451000000"/>
    <x v="0"/>
  </r>
  <r>
    <x v="10"/>
    <x v="10"/>
    <x v="76"/>
    <n v="1432000000"/>
    <x v="1"/>
  </r>
  <r>
    <x v="10"/>
    <x v="10"/>
    <x v="76"/>
    <n v="1421000000"/>
    <x v="2"/>
  </r>
  <r>
    <x v="10"/>
    <x v="10"/>
    <x v="77"/>
    <n v="22326000000"/>
    <x v="0"/>
  </r>
  <r>
    <x v="10"/>
    <x v="10"/>
    <x v="77"/>
    <n v="23401000000"/>
    <x v="1"/>
  </r>
  <r>
    <x v="10"/>
    <x v="10"/>
    <x v="77"/>
    <n v="24510000000"/>
    <x v="2"/>
  </r>
  <r>
    <x v="10"/>
    <x v="10"/>
    <x v="78"/>
    <n v="18789000000"/>
    <x v="0"/>
  </r>
  <r>
    <x v="10"/>
    <x v="10"/>
    <x v="78"/>
    <n v="34770000000"/>
    <x v="1"/>
  </r>
  <r>
    <x v="10"/>
    <x v="10"/>
    <x v="78"/>
    <n v="93835000000"/>
    <x v="2"/>
  </r>
  <r>
    <x v="10"/>
    <x v="10"/>
    <x v="79"/>
    <n v="4515000000"/>
    <x v="0"/>
  </r>
  <r>
    <x v="10"/>
    <x v="10"/>
    <x v="79"/>
    <n v="3643000000"/>
    <x v="1"/>
  </r>
  <r>
    <x v="10"/>
    <x v="10"/>
    <x v="79"/>
    <n v="2181000000"/>
    <x v="2"/>
  </r>
  <r>
    <x v="10"/>
    <x v="10"/>
    <x v="80"/>
    <n v="3282000000"/>
    <x v="0"/>
  </r>
  <r>
    <x v="10"/>
    <x v="10"/>
    <x v="80"/>
    <n v="3590000000"/>
    <x v="1"/>
  </r>
  <r>
    <x v="10"/>
    <x v="10"/>
    <x v="80"/>
    <n v="0"/>
    <x v="2"/>
  </r>
  <r>
    <x v="10"/>
    <x v="10"/>
    <x v="81"/>
    <n v="24606000000"/>
    <x v="0"/>
  </r>
  <r>
    <x v="10"/>
    <x v="10"/>
    <x v="81"/>
    <n v="30712000000"/>
    <x v="1"/>
  </r>
  <r>
    <x v="10"/>
    <x v="10"/>
    <x v="81"/>
    <n v="8097000000"/>
    <x v="2"/>
  </r>
  <r>
    <x v="10"/>
    <x v="10"/>
    <x v="82"/>
    <n v="0"/>
    <x v="0"/>
  </r>
  <r>
    <x v="10"/>
    <x v="10"/>
    <x v="82"/>
    <n v="0"/>
    <x v="1"/>
  </r>
  <r>
    <x v="10"/>
    <x v="10"/>
    <x v="82"/>
    <n v="0"/>
    <x v="2"/>
  </r>
  <r>
    <x v="10"/>
    <x v="10"/>
    <x v="83"/>
    <n v="136314000000"/>
    <x v="0"/>
  </r>
  <r>
    <x v="10"/>
    <x v="10"/>
    <x v="83"/>
    <n v="156319000000"/>
    <x v="1"/>
  </r>
  <r>
    <x v="10"/>
    <x v="10"/>
    <x v="83"/>
    <n v="164088000000"/>
    <x v="2"/>
  </r>
  <r>
    <x v="10"/>
    <x v="10"/>
    <x v="84"/>
    <n v="91020000000"/>
    <x v="0"/>
  </r>
  <r>
    <x v="10"/>
    <x v="10"/>
    <x v="84"/>
    <n v="91244000000"/>
    <x v="1"/>
  </r>
  <r>
    <x v="10"/>
    <x v="10"/>
    <x v="84"/>
    <n v="85528000000"/>
    <x v="2"/>
  </r>
  <r>
    <x v="10"/>
    <x v="10"/>
    <x v="85"/>
    <n v="14308000000"/>
    <x v="0"/>
  </r>
  <r>
    <x v="10"/>
    <x v="10"/>
    <x v="85"/>
    <n v="14765000000"/>
    <x v="1"/>
  </r>
  <r>
    <x v="10"/>
    <x v="10"/>
    <x v="85"/>
    <n v="15758000000"/>
    <x v="2"/>
  </r>
  <r>
    <x v="10"/>
    <x v="10"/>
    <x v="86"/>
    <n v="20189000000"/>
    <x v="0"/>
  </r>
  <r>
    <x v="10"/>
    <x v="10"/>
    <x v="86"/>
    <n v="24204000000"/>
    <x v="1"/>
  </r>
  <r>
    <x v="10"/>
    <x v="10"/>
    <x v="86"/>
    <n v="19321000000"/>
    <x v="2"/>
  </r>
  <r>
    <x v="10"/>
    <x v="10"/>
    <x v="87"/>
    <n v="0"/>
    <x v="0"/>
  </r>
  <r>
    <x v="10"/>
    <x v="10"/>
    <x v="87"/>
    <n v="0"/>
    <x v="1"/>
  </r>
  <r>
    <x v="10"/>
    <x v="10"/>
    <x v="87"/>
    <n v="0"/>
    <x v="2"/>
  </r>
  <r>
    <x v="10"/>
    <x v="10"/>
    <x v="88"/>
    <n v="1729000000"/>
    <x v="0"/>
  </r>
  <r>
    <x v="10"/>
    <x v="10"/>
    <x v="88"/>
    <n v="1974000000"/>
    <x v="1"/>
  </r>
  <r>
    <x v="10"/>
    <x v="10"/>
    <x v="88"/>
    <n v="2031000000"/>
    <x v="2"/>
  </r>
  <r>
    <x v="10"/>
    <x v="10"/>
    <x v="89"/>
    <n v="265325000000"/>
    <x v="0"/>
  </r>
  <r>
    <x v="10"/>
    <x v="10"/>
    <x v="89"/>
    <n v="272924000000"/>
    <x v="2"/>
  </r>
  <r>
    <x v="10"/>
    <x v="10"/>
    <x v="90"/>
    <n v="0"/>
    <x v="1"/>
  </r>
  <r>
    <x v="10"/>
    <x v="10"/>
    <x v="91"/>
    <n v="21170000000"/>
    <x v="0"/>
  </r>
  <r>
    <x v="10"/>
    <x v="10"/>
    <x v="91"/>
    <n v="-15476000000"/>
    <x v="1"/>
  </r>
  <r>
    <x v="10"/>
    <x v="10"/>
    <x v="91"/>
    <n v="216147000000"/>
    <x v="2"/>
  </r>
  <r>
    <x v="11"/>
    <x v="11"/>
    <x v="0"/>
    <n v="434000000"/>
    <x v="0"/>
  </r>
  <r>
    <x v="11"/>
    <x v="11"/>
    <x v="0"/>
    <n v="602200000"/>
    <x v="1"/>
  </r>
  <r>
    <x v="11"/>
    <x v="11"/>
    <x v="0"/>
    <n v="596900000"/>
    <x v="2"/>
  </r>
  <r>
    <x v="11"/>
    <x v="11"/>
    <x v="1"/>
    <n v="1958500000"/>
    <x v="0"/>
  </r>
  <r>
    <x v="11"/>
    <x v="11"/>
    <x v="1"/>
    <n v="1880500000"/>
    <x v="1"/>
  </r>
  <r>
    <x v="11"/>
    <x v="11"/>
    <x v="1"/>
    <n v="1913800000"/>
    <x v="2"/>
  </r>
  <r>
    <x v="11"/>
    <x v="11"/>
    <x v="2"/>
    <n v="0"/>
    <x v="0"/>
  </r>
  <r>
    <x v="11"/>
    <x v="11"/>
    <x v="2"/>
    <n v="0"/>
    <x v="1"/>
  </r>
  <r>
    <x v="11"/>
    <x v="11"/>
    <x v="2"/>
    <n v="0"/>
    <x v="2"/>
  </r>
  <r>
    <x v="11"/>
    <x v="11"/>
    <x v="3"/>
    <n v="1084500000"/>
    <x v="0"/>
  </r>
  <r>
    <x v="11"/>
    <x v="11"/>
    <x v="3"/>
    <n v="930600000"/>
    <x v="1"/>
  </r>
  <r>
    <x v="11"/>
    <x v="11"/>
    <x v="3"/>
    <n v="1007400000"/>
    <x v="2"/>
  </r>
  <r>
    <x v="11"/>
    <x v="11"/>
    <x v="4"/>
    <n v="25288900000"/>
    <x v="0"/>
  </r>
  <r>
    <x v="11"/>
    <x v="11"/>
    <x v="4"/>
    <n v="27234300000"/>
    <x v="1"/>
  </r>
  <r>
    <x v="11"/>
    <x v="11"/>
    <x v="4"/>
    <n v="24618900000"/>
    <x v="2"/>
  </r>
  <r>
    <x v="11"/>
    <x v="11"/>
    <x v="5"/>
    <n v="-770600000"/>
    <x v="0"/>
  </r>
  <r>
    <x v="11"/>
    <x v="11"/>
    <x v="5"/>
    <n v="-514500000"/>
    <x v="1"/>
  </r>
  <r>
    <x v="11"/>
    <x v="11"/>
    <x v="5"/>
    <n v="-424800000"/>
    <x v="2"/>
  </r>
  <r>
    <x v="11"/>
    <x v="11"/>
    <x v="6"/>
    <n v="-4472000000"/>
    <x v="0"/>
  </r>
  <r>
    <x v="11"/>
    <x v="11"/>
    <x v="6"/>
    <n v="-5860400000"/>
    <x v="1"/>
  </r>
  <r>
    <x v="11"/>
    <x v="11"/>
    <x v="6"/>
    <n v="-5272700000"/>
    <x v="2"/>
  </r>
  <r>
    <x v="11"/>
    <x v="11"/>
    <x v="7"/>
    <n v="-2046300000"/>
    <x v="0"/>
  </r>
  <r>
    <x v="11"/>
    <x v="11"/>
    <x v="7"/>
    <n v="470500000"/>
    <x v="1"/>
  </r>
  <r>
    <x v="11"/>
    <x v="11"/>
    <x v="7"/>
    <n v="-608600000"/>
    <x v="2"/>
  </r>
  <r>
    <x v="11"/>
    <x v="11"/>
    <x v="8"/>
    <n v="6187700000"/>
    <x v="0"/>
  </r>
  <r>
    <x v="11"/>
    <x v="11"/>
    <x v="8"/>
    <n v="7078600000"/>
    <x v="1"/>
  </r>
  <r>
    <x v="11"/>
    <x v="11"/>
    <x v="8"/>
    <n v="4229800000"/>
    <x v="2"/>
  </r>
  <r>
    <x v="11"/>
    <x v="11"/>
    <x v="9"/>
    <n v="1224600000"/>
    <x v="0"/>
  </r>
  <r>
    <x v="11"/>
    <x v="11"/>
    <x v="9"/>
    <n v="2913700000"/>
    <x v="1"/>
  </r>
  <r>
    <x v="11"/>
    <x v="11"/>
    <x v="9"/>
    <n v="0"/>
    <x v="2"/>
  </r>
  <r>
    <x v="11"/>
    <x v="11"/>
    <x v="10"/>
    <n v="205200000"/>
    <x v="0"/>
  </r>
  <r>
    <x v="11"/>
    <x v="11"/>
    <x v="10"/>
    <n v="-68800000"/>
    <x v="1"/>
  </r>
  <r>
    <x v="11"/>
    <x v="11"/>
    <x v="10"/>
    <n v="-2800000"/>
    <x v="2"/>
  </r>
  <r>
    <x v="11"/>
    <x v="11"/>
    <x v="11"/>
    <n v="52100000"/>
    <x v="0"/>
  </r>
  <r>
    <x v="11"/>
    <x v="11"/>
    <x v="11"/>
    <n v="19200000"/>
    <x v="1"/>
  </r>
  <r>
    <x v="11"/>
    <x v="11"/>
    <x v="11"/>
    <n v="316300000"/>
    <x v="2"/>
  </r>
  <r>
    <x v="11"/>
    <x v="11"/>
    <x v="12"/>
    <n v="651800000"/>
    <x v="0"/>
  </r>
  <r>
    <x v="11"/>
    <x v="11"/>
    <x v="12"/>
    <n v="213000000"/>
    <x v="1"/>
  </r>
  <r>
    <x v="11"/>
    <x v="11"/>
    <x v="12"/>
    <n v="-50400000"/>
    <x v="2"/>
  </r>
  <r>
    <x v="11"/>
    <x v="11"/>
    <x v="13"/>
    <n v="-275400000"/>
    <x v="0"/>
  </r>
  <r>
    <x v="11"/>
    <x v="11"/>
    <x v="13"/>
    <n v="-52000000"/>
    <x v="1"/>
  </r>
  <r>
    <x v="11"/>
    <x v="11"/>
    <x v="13"/>
    <n v="869000000"/>
    <x v="2"/>
  </r>
  <r>
    <x v="11"/>
    <x v="11"/>
    <x v="14"/>
    <n v="100000"/>
    <x v="0"/>
  </r>
  <r>
    <x v="11"/>
    <x v="11"/>
    <x v="14"/>
    <n v="100000"/>
    <x v="1"/>
  </r>
  <r>
    <x v="11"/>
    <x v="11"/>
    <x v="14"/>
    <n v="100000"/>
    <x v="2"/>
  </r>
  <r>
    <x v="11"/>
    <x v="11"/>
    <x v="15"/>
    <n v="42900000"/>
    <x v="0"/>
  </r>
  <r>
    <x v="11"/>
    <x v="11"/>
    <x v="15"/>
    <n v="-400000"/>
    <x v="1"/>
  </r>
  <r>
    <x v="11"/>
    <x v="11"/>
    <x v="15"/>
    <n v="60900000"/>
    <x v="2"/>
  </r>
  <r>
    <x v="11"/>
    <x v="11"/>
    <x v="16"/>
    <n v="4507200000"/>
    <x v="0"/>
  </r>
  <r>
    <x v="11"/>
    <x v="11"/>
    <x v="16"/>
    <n v="5993700000"/>
    <x v="1"/>
  </r>
  <r>
    <x v="11"/>
    <x v="11"/>
    <x v="16"/>
    <n v="3836800000"/>
    <x v="2"/>
  </r>
  <r>
    <x v="11"/>
    <x v="11"/>
    <x v="17"/>
    <n v="4550100000"/>
    <x v="0"/>
  </r>
  <r>
    <x v="11"/>
    <x v="11"/>
    <x v="17"/>
    <n v="5993300000"/>
    <x v="1"/>
  </r>
  <r>
    <x v="11"/>
    <x v="11"/>
    <x v="17"/>
    <n v="3897700000"/>
    <x v="2"/>
  </r>
  <r>
    <x v="11"/>
    <x v="11"/>
    <x v="18"/>
    <n v="1816300000"/>
    <x v="0"/>
  </r>
  <r>
    <x v="11"/>
    <x v="11"/>
    <x v="18"/>
    <n v="1955400000"/>
    <x v="1"/>
  </r>
  <r>
    <x v="11"/>
    <x v="11"/>
    <x v="18"/>
    <n v="1805200000"/>
    <x v="2"/>
  </r>
  <r>
    <x v="11"/>
    <x v="11"/>
    <x v="19"/>
    <n v="7564300000"/>
    <x v="0"/>
  </r>
  <r>
    <x v="11"/>
    <x v="11"/>
    <x v="19"/>
    <n v="7335300000"/>
    <x v="1"/>
  </r>
  <r>
    <x v="11"/>
    <x v="11"/>
    <x v="19"/>
    <n v="8894500000"/>
    <x v="2"/>
  </r>
  <r>
    <x v="11"/>
    <x v="11"/>
    <x v="20"/>
    <n v="7640900000"/>
    <x v="0"/>
  </r>
  <r>
    <x v="11"/>
    <x v="11"/>
    <x v="20"/>
    <n v="8381800000"/>
    <x v="1"/>
  </r>
  <r>
    <x v="11"/>
    <x v="11"/>
    <x v="20"/>
    <n v="6887100000"/>
    <x v="2"/>
  </r>
  <r>
    <x v="11"/>
    <x v="11"/>
    <x v="21"/>
    <n v="3295200000"/>
    <x v="0"/>
  </r>
  <r>
    <x v="11"/>
    <x v="11"/>
    <x v="21"/>
    <n v="4863800000"/>
    <x v="1"/>
  </r>
  <r>
    <x v="11"/>
    <x v="11"/>
    <x v="21"/>
    <n v="3742200000"/>
    <x v="2"/>
  </r>
  <r>
    <x v="11"/>
    <x v="11"/>
    <x v="22"/>
    <n v="650500000"/>
    <x v="0"/>
  </r>
  <r>
    <x v="11"/>
    <x v="11"/>
    <x v="22"/>
    <n v="457200000"/>
    <x v="2"/>
  </r>
  <r>
    <x v="11"/>
    <x v="11"/>
    <x v="23"/>
    <n v="650500000"/>
    <x v="0"/>
  </r>
  <r>
    <x v="11"/>
    <x v="11"/>
    <x v="23"/>
    <n v="464700000"/>
    <x v="1"/>
  </r>
  <r>
    <x v="11"/>
    <x v="11"/>
    <x v="23"/>
    <n v="464700000"/>
    <x v="1"/>
  </r>
  <r>
    <x v="11"/>
    <x v="11"/>
    <x v="23"/>
    <n v="457200000"/>
    <x v="2"/>
  </r>
  <r>
    <x v="11"/>
    <x v="11"/>
    <x v="24"/>
    <n v="5899600000"/>
    <x v="0"/>
  </r>
  <r>
    <x v="11"/>
    <x v="11"/>
    <x v="24"/>
    <n v="7125900000"/>
    <x v="1"/>
  </r>
  <r>
    <x v="11"/>
    <x v="11"/>
    <x v="24"/>
    <n v="5047500000"/>
    <x v="2"/>
  </r>
  <r>
    <x v="11"/>
    <x v="11"/>
    <x v="25"/>
    <n v="0"/>
    <x v="0"/>
  </r>
  <r>
    <x v="11"/>
    <x v="11"/>
    <x v="25"/>
    <n v="0"/>
    <x v="1"/>
  </r>
  <r>
    <x v="11"/>
    <x v="11"/>
    <x v="25"/>
    <n v="0"/>
    <x v="2"/>
  </r>
  <r>
    <x v="11"/>
    <x v="11"/>
    <x v="26"/>
    <n v="43465"/>
    <x v="0"/>
  </r>
  <r>
    <x v="11"/>
    <x v="11"/>
    <x v="26"/>
    <n v="43830"/>
    <x v="1"/>
  </r>
  <r>
    <x v="11"/>
    <x v="11"/>
    <x v="26"/>
    <n v="44196"/>
    <x v="2"/>
  </r>
  <r>
    <x v="11"/>
    <x v="11"/>
    <x v="27"/>
    <n v="-8000000"/>
    <x v="0"/>
  </r>
  <r>
    <x v="11"/>
    <x v="11"/>
    <x v="27"/>
    <n v="-4100000"/>
    <x v="1"/>
  </r>
  <r>
    <x v="11"/>
    <x v="11"/>
    <x v="27"/>
    <n v="-14200000"/>
    <x v="2"/>
  </r>
  <r>
    <x v="11"/>
    <x v="11"/>
    <x v="28"/>
    <n v="13039600000"/>
    <x v="0"/>
  </r>
  <r>
    <x v="11"/>
    <x v="11"/>
    <x v="28"/>
    <n v="13343200000"/>
    <x v="1"/>
  </r>
  <r>
    <x v="11"/>
    <x v="11"/>
    <x v="28"/>
    <n v="10700300000"/>
    <x v="2"/>
  </r>
  <r>
    <x v="11"/>
    <x v="11"/>
    <x v="29"/>
    <n v="0"/>
    <x v="0"/>
  </r>
  <r>
    <x v="11"/>
    <x v="11"/>
    <x v="29"/>
    <n v="0"/>
    <x v="1"/>
  </r>
  <r>
    <x v="11"/>
    <x v="11"/>
    <x v="29"/>
    <n v="0"/>
    <x v="2"/>
  </r>
  <r>
    <x v="11"/>
    <x v="11"/>
    <x v="30"/>
    <n v="5706400000"/>
    <x v="0"/>
  </r>
  <r>
    <x v="11"/>
    <x v="11"/>
    <x v="30"/>
    <n v="5757800000"/>
    <x v="1"/>
  </r>
  <r>
    <x v="11"/>
    <x v="11"/>
    <x v="30"/>
    <n v="5762100000"/>
    <x v="2"/>
  </r>
  <r>
    <x v="11"/>
    <x v="11"/>
    <x v="31"/>
    <n v="11636600000"/>
    <x v="0"/>
  </r>
  <r>
    <x v="11"/>
    <x v="11"/>
    <x v="31"/>
    <n v="12422500000"/>
    <x v="1"/>
  </r>
  <r>
    <x v="11"/>
    <x v="11"/>
    <x v="31"/>
    <n v="11639400000"/>
    <x v="2"/>
  </r>
  <r>
    <x v="11"/>
    <x v="11"/>
    <x v="32"/>
    <n v="4474000000"/>
    <x v="0"/>
  </r>
  <r>
    <x v="11"/>
    <x v="11"/>
    <x v="32"/>
    <n v="5967900000"/>
    <x v="1"/>
  </r>
  <r>
    <x v="11"/>
    <x v="11"/>
    <x v="32"/>
    <n v="4055200000"/>
    <x v="2"/>
  </r>
  <r>
    <x v="11"/>
    <x v="11"/>
    <x v="33"/>
    <n v="0"/>
    <x v="0"/>
  </r>
  <r>
    <x v="11"/>
    <x v="11"/>
    <x v="33"/>
    <n v="0"/>
    <x v="1"/>
  </r>
  <r>
    <x v="11"/>
    <x v="11"/>
    <x v="33"/>
    <n v="0"/>
    <x v="2"/>
  </r>
  <r>
    <x v="11"/>
    <x v="11"/>
    <x v="34"/>
    <n v="1425600000"/>
    <x v="0"/>
  </r>
  <r>
    <x v="11"/>
    <x v="11"/>
    <x v="34"/>
    <n v="1158000000"/>
    <x v="1"/>
  </r>
  <r>
    <x v="11"/>
    <x v="11"/>
    <x v="34"/>
    <n v="992300000"/>
    <x v="2"/>
  </r>
  <r>
    <x v="11"/>
    <x v="11"/>
    <x v="35"/>
    <n v="3120000000"/>
    <x v="0"/>
  </r>
  <r>
    <x v="11"/>
    <x v="11"/>
    <x v="35"/>
    <n v="3527400000"/>
    <x v="1"/>
  </r>
  <r>
    <x v="11"/>
    <x v="11"/>
    <x v="35"/>
    <n v="3084300000"/>
    <x v="2"/>
  </r>
  <r>
    <x v="11"/>
    <x v="11"/>
    <x v="36"/>
    <n v="0"/>
    <x v="0"/>
  </r>
  <r>
    <x v="11"/>
    <x v="11"/>
    <x v="36"/>
    <n v="0"/>
    <x v="1"/>
  </r>
  <r>
    <x v="11"/>
    <x v="11"/>
    <x v="36"/>
    <n v="0"/>
    <x v="2"/>
  </r>
  <r>
    <x v="11"/>
    <x v="11"/>
    <x v="37"/>
    <n v="0"/>
    <x v="0"/>
  </r>
  <r>
    <x v="11"/>
    <x v="11"/>
    <x v="37"/>
    <n v="0"/>
    <x v="1"/>
  </r>
  <r>
    <x v="11"/>
    <x v="11"/>
    <x v="37"/>
    <n v="0"/>
    <x v="2"/>
  </r>
  <r>
    <x v="11"/>
    <x v="11"/>
    <x v="38"/>
    <n v="929900000"/>
    <x v="0"/>
  </r>
  <r>
    <x v="11"/>
    <x v="11"/>
    <x v="38"/>
    <n v="804200000"/>
    <x v="1"/>
  </r>
  <r>
    <x v="11"/>
    <x v="11"/>
    <x v="38"/>
    <n v="1068600000"/>
    <x v="2"/>
  </r>
  <r>
    <x v="11"/>
    <x v="11"/>
    <x v="39"/>
    <n v="25288900000"/>
    <x v="0"/>
  </r>
  <r>
    <x v="11"/>
    <x v="11"/>
    <x v="39"/>
    <n v="27234300000"/>
    <x v="1"/>
  </r>
  <r>
    <x v="11"/>
    <x v="11"/>
    <x v="39"/>
    <n v="24618900000"/>
    <x v="2"/>
  </r>
  <r>
    <x v="11"/>
    <x v="11"/>
    <x v="40"/>
    <n v="12257300000"/>
    <x v="0"/>
  </r>
  <r>
    <x v="11"/>
    <x v="11"/>
    <x v="40"/>
    <n v="13895200000"/>
    <x v="1"/>
  </r>
  <r>
    <x v="11"/>
    <x v="11"/>
    <x v="40"/>
    <n v="13932800000"/>
    <x v="2"/>
  </r>
  <r>
    <x v="11"/>
    <x v="11"/>
    <x v="41"/>
    <n v="0"/>
    <x v="0"/>
  </r>
  <r>
    <x v="11"/>
    <x v="11"/>
    <x v="41"/>
    <n v="1495800000"/>
    <x v="1"/>
  </r>
  <r>
    <x v="11"/>
    <x v="11"/>
    <x v="41"/>
    <n v="0"/>
    <x v="2"/>
  </r>
  <r>
    <x v="11"/>
    <x v="11"/>
    <x v="42"/>
    <n v="1375900000"/>
    <x v="0"/>
  </r>
  <r>
    <x v="11"/>
    <x v="11"/>
    <x v="42"/>
    <n v="1408100000"/>
    <x v="1"/>
  </r>
  <r>
    <x v="11"/>
    <x v="11"/>
    <x v="42"/>
    <n v="772100000"/>
    <x v="2"/>
  </r>
  <r>
    <x v="11"/>
    <x v="11"/>
    <x v="43"/>
    <n v="0"/>
    <x v="0"/>
  </r>
  <r>
    <x v="11"/>
    <x v="11"/>
    <x v="43"/>
    <n v="0"/>
    <x v="1"/>
  </r>
  <r>
    <x v="11"/>
    <x v="11"/>
    <x v="43"/>
    <n v="2967400000"/>
    <x v="2"/>
  </r>
  <r>
    <x v="11"/>
    <x v="11"/>
    <x v="44"/>
    <n v="0"/>
    <x v="0"/>
  </r>
  <r>
    <x v="11"/>
    <x v="11"/>
    <x v="44"/>
    <n v="0"/>
    <x v="1"/>
  </r>
  <r>
    <x v="11"/>
    <x v="11"/>
    <x v="44"/>
    <n v="0"/>
    <x v="2"/>
  </r>
  <r>
    <x v="11"/>
    <x v="11"/>
    <x v="45"/>
    <n v="0"/>
    <x v="0"/>
  </r>
  <r>
    <x v="11"/>
    <x v="11"/>
    <x v="45"/>
    <n v="0"/>
    <x v="1"/>
  </r>
  <r>
    <x v="11"/>
    <x v="11"/>
    <x v="45"/>
    <n v="0"/>
    <x v="2"/>
  </r>
  <r>
    <x v="11"/>
    <x v="11"/>
    <x v="46"/>
    <n v="-4468800000"/>
    <x v="0"/>
  </r>
  <r>
    <x v="11"/>
    <x v="11"/>
    <x v="46"/>
    <n v="-5860400000"/>
    <x v="1"/>
  </r>
  <r>
    <x v="11"/>
    <x v="11"/>
    <x v="46"/>
    <n v="-3772700000"/>
    <x v="2"/>
  </r>
  <r>
    <x v="11"/>
    <x v="11"/>
    <x v="47"/>
    <n v="0"/>
    <x v="0"/>
  </r>
  <r>
    <x v="11"/>
    <x v="11"/>
    <x v="47"/>
    <n v="0"/>
    <x v="1"/>
  </r>
  <r>
    <x v="11"/>
    <x v="11"/>
    <x v="47"/>
    <n v="0"/>
    <x v="2"/>
  </r>
  <r>
    <x v="11"/>
    <x v="11"/>
    <x v="48"/>
    <n v="-1583400000"/>
    <x v="0"/>
  </r>
  <r>
    <x v="11"/>
    <x v="11"/>
    <x v="48"/>
    <n v="1214900000"/>
    <x v="1"/>
  </r>
  <r>
    <x v="11"/>
    <x v="11"/>
    <x v="48"/>
    <n v="397900000"/>
    <x v="2"/>
  </r>
  <r>
    <x v="11"/>
    <x v="11"/>
    <x v="49"/>
    <n v="0"/>
    <x v="0"/>
  </r>
  <r>
    <x v="11"/>
    <x v="11"/>
    <x v="49"/>
    <n v="0"/>
    <x v="1"/>
  </r>
  <r>
    <x v="11"/>
    <x v="11"/>
    <x v="49"/>
    <n v="0"/>
    <x v="2"/>
  </r>
  <r>
    <x v="11"/>
    <x v="11"/>
    <x v="50"/>
    <n v="0"/>
    <x v="0"/>
  </r>
  <r>
    <x v="11"/>
    <x v="11"/>
    <x v="50"/>
    <n v="0"/>
    <x v="1"/>
  </r>
  <r>
    <x v="11"/>
    <x v="11"/>
    <x v="50"/>
    <n v="0"/>
    <x v="2"/>
  </r>
  <r>
    <x v="11"/>
    <x v="11"/>
    <x v="51"/>
    <n v="0"/>
    <x v="0"/>
  </r>
  <r>
    <x v="11"/>
    <x v="11"/>
    <x v="51"/>
    <n v="0"/>
    <x v="1"/>
  </r>
  <r>
    <x v="11"/>
    <x v="11"/>
    <x v="51"/>
    <n v="0"/>
    <x v="2"/>
  </r>
  <r>
    <x v="11"/>
    <x v="11"/>
    <x v="52"/>
    <n v="43300000"/>
    <x v="0"/>
  </r>
  <r>
    <x v="11"/>
    <x v="11"/>
    <x v="52"/>
    <n v="0"/>
    <x v="1"/>
  </r>
  <r>
    <x v="11"/>
    <x v="11"/>
    <x v="52"/>
    <n v="59900000"/>
    <x v="2"/>
  </r>
  <r>
    <x v="11"/>
    <x v="11"/>
    <x v="53"/>
    <n v="4430700000"/>
    <x v="0"/>
  </r>
  <r>
    <x v="11"/>
    <x v="11"/>
    <x v="53"/>
    <n v="5888500000"/>
    <x v="1"/>
  </r>
  <r>
    <x v="11"/>
    <x v="11"/>
    <x v="53"/>
    <n v="4000600000"/>
    <x v="2"/>
  </r>
  <r>
    <x v="11"/>
    <x v="11"/>
    <x v="54"/>
    <n v="4474000000"/>
    <x v="0"/>
  </r>
  <r>
    <x v="11"/>
    <x v="11"/>
    <x v="54"/>
    <n v="5888500000"/>
    <x v="1"/>
  </r>
  <r>
    <x v="11"/>
    <x v="11"/>
    <x v="54"/>
    <n v="4060500000"/>
    <x v="2"/>
  </r>
  <r>
    <x v="11"/>
    <x v="11"/>
    <x v="55"/>
    <n v="3601200000"/>
    <x v="0"/>
  </r>
  <r>
    <x v="11"/>
    <x v="11"/>
    <x v="55"/>
    <n v="3247300000"/>
    <x v="1"/>
  </r>
  <r>
    <x v="11"/>
    <x v="11"/>
    <x v="55"/>
    <n v="3411500000"/>
    <x v="2"/>
  </r>
  <r>
    <x v="11"/>
    <x v="11"/>
    <x v="56"/>
    <n v="17648000000"/>
    <x v="0"/>
  </r>
  <r>
    <x v="11"/>
    <x v="11"/>
    <x v="56"/>
    <n v="18852500000"/>
    <x v="1"/>
  </r>
  <r>
    <x v="11"/>
    <x v="11"/>
    <x v="56"/>
    <n v="17731800000"/>
    <x v="2"/>
  </r>
  <r>
    <x v="11"/>
    <x v="11"/>
    <x v="57"/>
    <n v="8962100000"/>
    <x v="0"/>
  </r>
  <r>
    <x v="11"/>
    <x v="11"/>
    <x v="57"/>
    <n v="9031400000"/>
    <x v="1"/>
  </r>
  <r>
    <x v="11"/>
    <x v="11"/>
    <x v="57"/>
    <n v="10190600000"/>
    <x v="2"/>
  </r>
  <r>
    <x v="11"/>
    <x v="11"/>
    <x v="58"/>
    <n v="2106300000"/>
    <x v="0"/>
  </r>
  <r>
    <x v="11"/>
    <x v="11"/>
    <x v="58"/>
    <n v="2374700000"/>
    <x v="1"/>
  </r>
  <r>
    <x v="11"/>
    <x v="11"/>
    <x v="58"/>
    <n v="2504500000"/>
    <x v="2"/>
  </r>
  <r>
    <x v="11"/>
    <x v="11"/>
    <x v="59"/>
    <n v="11000000"/>
    <x v="0"/>
  </r>
  <r>
    <x v="11"/>
    <x v="11"/>
    <x v="59"/>
    <n v="497400000"/>
    <x v="2"/>
  </r>
  <r>
    <x v="11"/>
    <x v="11"/>
    <x v="60"/>
    <n v="0"/>
    <x v="1"/>
  </r>
  <r>
    <x v="11"/>
    <x v="11"/>
    <x v="61"/>
    <n v="4828000000"/>
    <x v="0"/>
  </r>
  <r>
    <x v="11"/>
    <x v="11"/>
    <x v="61"/>
    <n v="4712100000"/>
    <x v="1"/>
  </r>
  <r>
    <x v="11"/>
    <x v="11"/>
    <x v="61"/>
    <n v="6477900000"/>
    <x v="2"/>
  </r>
  <r>
    <x v="11"/>
    <x v="11"/>
    <x v="62"/>
    <n v="5888600000"/>
    <x v="0"/>
  </r>
  <r>
    <x v="11"/>
    <x v="11"/>
    <x v="62"/>
    <n v="7042600000"/>
    <x v="1"/>
  </r>
  <r>
    <x v="11"/>
    <x v="11"/>
    <x v="62"/>
    <n v="4550100000"/>
    <x v="2"/>
  </r>
  <r>
    <x v="11"/>
    <x v="11"/>
    <x v="63"/>
    <n v="-8861000000"/>
    <x v="0"/>
  </r>
  <r>
    <x v="11"/>
    <x v="11"/>
    <x v="63"/>
    <n v="-11728700000"/>
    <x v="1"/>
  </r>
  <r>
    <x v="11"/>
    <x v="11"/>
    <x v="63"/>
    <n v="-14990200000"/>
    <x v="2"/>
  </r>
  <r>
    <x v="11"/>
    <x v="11"/>
    <x v="64"/>
    <n v="203200000"/>
    <x v="0"/>
  </r>
  <r>
    <x v="11"/>
    <x v="11"/>
    <x v="64"/>
    <n v="1739400000"/>
    <x v="1"/>
  </r>
  <r>
    <x v="11"/>
    <x v="11"/>
    <x v="64"/>
    <n v="717900000"/>
    <x v="2"/>
  </r>
  <r>
    <x v="11"/>
    <x v="11"/>
    <x v="65"/>
    <n v="4470600000"/>
    <x v="0"/>
  </r>
  <r>
    <x v="11"/>
    <x v="11"/>
    <x v="65"/>
    <n v="6268200000"/>
    <x v="1"/>
  </r>
  <r>
    <x v="11"/>
    <x v="11"/>
    <x v="65"/>
    <n v="3311200000"/>
    <x v="2"/>
  </r>
  <r>
    <x v="11"/>
    <x v="11"/>
    <x v="66"/>
    <n v="-62700000"/>
    <x v="0"/>
  </r>
  <r>
    <x v="11"/>
    <x v="11"/>
    <x v="66"/>
    <n v="132100000"/>
    <x v="1"/>
  </r>
  <r>
    <x v="11"/>
    <x v="11"/>
    <x v="66"/>
    <n v="23000000"/>
    <x v="2"/>
  </r>
  <r>
    <x v="11"/>
    <x v="11"/>
    <x v="67"/>
    <n v="3527900000"/>
    <x v="0"/>
  </r>
  <r>
    <x v="11"/>
    <x v="11"/>
    <x v="67"/>
    <n v="2783400000"/>
    <x v="1"/>
  </r>
  <r>
    <x v="11"/>
    <x v="11"/>
    <x v="67"/>
    <n v="2573500000"/>
    <x v="2"/>
  </r>
  <r>
    <x v="11"/>
    <x v="11"/>
    <x v="68"/>
    <n v="2861200000"/>
    <x v="0"/>
  </r>
  <r>
    <x v="11"/>
    <x v="11"/>
    <x v="68"/>
    <n v="2765800000"/>
    <x v="1"/>
  </r>
  <r>
    <x v="11"/>
    <x v="11"/>
    <x v="68"/>
    <n v="3145300000"/>
    <x v="2"/>
  </r>
  <r>
    <x v="11"/>
    <x v="11"/>
    <x v="69"/>
    <n v="5220400000"/>
    <x v="0"/>
  </r>
  <r>
    <x v="11"/>
    <x v="11"/>
    <x v="69"/>
    <n v="4911900000"/>
    <x v="1"/>
  </r>
  <r>
    <x v="11"/>
    <x v="11"/>
    <x v="69"/>
    <n v="4701800000"/>
    <x v="2"/>
  </r>
  <r>
    <x v="11"/>
    <x v="11"/>
    <x v="70"/>
    <n v="3025600000"/>
    <x v="0"/>
  </r>
  <r>
    <x v="11"/>
    <x v="11"/>
    <x v="70"/>
    <n v="4572400000"/>
    <x v="1"/>
  </r>
  <r>
    <x v="11"/>
    <x v="11"/>
    <x v="70"/>
    <n v="2764400000"/>
    <x v="2"/>
  </r>
  <r>
    <x v="11"/>
    <x v="11"/>
    <x v="71"/>
    <n v="124500000"/>
    <x v="0"/>
  </r>
  <r>
    <x v="11"/>
    <x v="11"/>
    <x v="71"/>
    <n v="56800000"/>
    <x v="1"/>
  </r>
  <r>
    <x v="11"/>
    <x v="11"/>
    <x v="71"/>
    <n v="-17500000"/>
    <x v="2"/>
  </r>
  <r>
    <x v="11"/>
    <x v="11"/>
    <x v="72"/>
    <n v="0"/>
    <x v="0"/>
  </r>
  <r>
    <x v="11"/>
    <x v="11"/>
    <x v="72"/>
    <n v="0"/>
    <x v="1"/>
  </r>
  <r>
    <x v="11"/>
    <x v="11"/>
    <x v="72"/>
    <n v="0"/>
    <x v="2"/>
  </r>
  <r>
    <x v="11"/>
    <x v="11"/>
    <x v="73"/>
    <n v="36400000"/>
    <x v="0"/>
  </r>
  <r>
    <x v="11"/>
    <x v="11"/>
    <x v="73"/>
    <n v="0"/>
    <x v="1"/>
  </r>
  <r>
    <x v="11"/>
    <x v="11"/>
    <x v="73"/>
    <n v="71000000"/>
    <x v="2"/>
  </r>
  <r>
    <x v="11"/>
    <x v="11"/>
    <x v="74"/>
    <n v="7694800000"/>
    <x v="0"/>
  </r>
  <r>
    <x v="11"/>
    <x v="11"/>
    <x v="74"/>
    <n v="5252600000"/>
    <x v="1"/>
  </r>
  <r>
    <x v="11"/>
    <x v="11"/>
    <x v="74"/>
    <n v="6397700000"/>
    <x v="2"/>
  </r>
  <r>
    <x v="11"/>
    <x v="11"/>
    <x v="75"/>
    <n v="0"/>
    <x v="0"/>
  </r>
  <r>
    <x v="11"/>
    <x v="11"/>
    <x v="75"/>
    <n v="0"/>
    <x v="1"/>
  </r>
  <r>
    <x v="11"/>
    <x v="11"/>
    <x v="75"/>
    <n v="0"/>
    <x v="2"/>
  </r>
  <r>
    <x v="11"/>
    <x v="11"/>
    <x v="76"/>
    <n v="0"/>
    <x v="0"/>
  </r>
  <r>
    <x v="11"/>
    <x v="11"/>
    <x v="76"/>
    <n v="0"/>
    <x v="1"/>
  </r>
  <r>
    <x v="11"/>
    <x v="11"/>
    <x v="76"/>
    <n v="0"/>
    <x v="2"/>
  </r>
  <r>
    <x v="11"/>
    <x v="11"/>
    <x v="77"/>
    <n v="0"/>
    <x v="0"/>
  </r>
  <r>
    <x v="11"/>
    <x v="11"/>
    <x v="77"/>
    <n v="0"/>
    <x v="1"/>
  </r>
  <r>
    <x v="11"/>
    <x v="11"/>
    <x v="77"/>
    <n v="0"/>
    <x v="2"/>
  </r>
  <r>
    <x v="11"/>
    <x v="11"/>
    <x v="78"/>
    <n v="9173700000"/>
    <x v="0"/>
  </r>
  <r>
    <x v="11"/>
    <x v="11"/>
    <x v="78"/>
    <n v="6007000000"/>
    <x v="1"/>
  </r>
  <r>
    <x v="11"/>
    <x v="11"/>
    <x v="78"/>
    <n v="7299400000"/>
    <x v="2"/>
  </r>
  <r>
    <x v="11"/>
    <x v="11"/>
    <x v="79"/>
    <n v="0"/>
    <x v="0"/>
  </r>
  <r>
    <x v="11"/>
    <x v="11"/>
    <x v="79"/>
    <n v="0"/>
    <x v="1"/>
  </r>
  <r>
    <x v="11"/>
    <x v="11"/>
    <x v="79"/>
    <n v="0"/>
    <x v="2"/>
  </r>
  <r>
    <x v="11"/>
    <x v="11"/>
    <x v="80"/>
    <n v="0"/>
    <x v="0"/>
  </r>
  <r>
    <x v="11"/>
    <x v="11"/>
    <x v="80"/>
    <n v="0"/>
    <x v="1"/>
  </r>
  <r>
    <x v="11"/>
    <x v="11"/>
    <x v="80"/>
    <n v="0"/>
    <x v="2"/>
  </r>
  <r>
    <x v="11"/>
    <x v="11"/>
    <x v="81"/>
    <n v="4352600000"/>
    <x v="0"/>
  </r>
  <r>
    <x v="11"/>
    <x v="11"/>
    <x v="81"/>
    <n v="5868300000"/>
    <x v="1"/>
  </r>
  <r>
    <x v="11"/>
    <x v="11"/>
    <x v="81"/>
    <n v="6679100000"/>
    <x v="2"/>
  </r>
  <r>
    <x v="11"/>
    <x v="11"/>
    <x v="82"/>
    <n v="2597200000"/>
    <x v="0"/>
  </r>
  <r>
    <x v="11"/>
    <x v="11"/>
    <x v="82"/>
    <n v="2280600000"/>
    <x v="1"/>
  </r>
  <r>
    <x v="11"/>
    <x v="11"/>
    <x v="82"/>
    <n v="3990900000"/>
    <x v="2"/>
  </r>
  <r>
    <x v="11"/>
    <x v="11"/>
    <x v="83"/>
    <n v="16257000000"/>
    <x v="0"/>
  </r>
  <r>
    <x v="11"/>
    <x v="11"/>
    <x v="83"/>
    <n v="16455400000"/>
    <x v="1"/>
  </r>
  <r>
    <x v="11"/>
    <x v="11"/>
    <x v="83"/>
    <n v="13976300000"/>
    <x v="2"/>
  </r>
  <r>
    <x v="11"/>
    <x v="11"/>
    <x v="84"/>
    <n v="13452900000"/>
    <x v="0"/>
  </r>
  <r>
    <x v="11"/>
    <x v="11"/>
    <x v="84"/>
    <n v="14377900000"/>
    <x v="1"/>
  </r>
  <r>
    <x v="11"/>
    <x v="11"/>
    <x v="84"/>
    <n v="13444600000"/>
    <x v="2"/>
  </r>
  <r>
    <x v="11"/>
    <x v="11"/>
    <x v="85"/>
    <n v="2106300000"/>
    <x v="0"/>
  </r>
  <r>
    <x v="11"/>
    <x v="11"/>
    <x v="85"/>
    <n v="2374700000"/>
    <x v="1"/>
  </r>
  <r>
    <x v="11"/>
    <x v="11"/>
    <x v="85"/>
    <n v="2504500000"/>
    <x v="2"/>
  </r>
  <r>
    <x v="11"/>
    <x v="11"/>
    <x v="86"/>
    <n v="0"/>
    <x v="0"/>
  </r>
  <r>
    <x v="11"/>
    <x v="11"/>
    <x v="86"/>
    <n v="0"/>
    <x v="1"/>
  </r>
  <r>
    <x v="11"/>
    <x v="11"/>
    <x v="86"/>
    <n v="0"/>
    <x v="2"/>
  </r>
  <r>
    <x v="11"/>
    <x v="11"/>
    <x v="87"/>
    <n v="2313400000"/>
    <x v="0"/>
  </r>
  <r>
    <x v="11"/>
    <x v="11"/>
    <x v="87"/>
    <n v="1562200000"/>
    <x v="1"/>
  </r>
  <r>
    <x v="11"/>
    <x v="11"/>
    <x v="87"/>
    <n v="1278900000"/>
    <x v="2"/>
  </r>
  <r>
    <x v="11"/>
    <x v="11"/>
    <x v="88"/>
    <n v="157500000"/>
    <x v="0"/>
  </r>
  <r>
    <x v="11"/>
    <x v="11"/>
    <x v="88"/>
    <n v="182300000"/>
    <x v="1"/>
  </r>
  <r>
    <x v="11"/>
    <x v="11"/>
    <x v="88"/>
    <n v="198300000"/>
    <x v="2"/>
  </r>
  <r>
    <x v="11"/>
    <x v="11"/>
    <x v="89"/>
    <n v="13039600000"/>
    <x v="0"/>
  </r>
  <r>
    <x v="11"/>
    <x v="11"/>
    <x v="89"/>
    <n v="10700300000"/>
    <x v="2"/>
  </r>
  <r>
    <x v="11"/>
    <x v="11"/>
    <x v="90"/>
    <n v="0"/>
    <x v="1"/>
  </r>
  <r>
    <x v="11"/>
    <x v="11"/>
    <x v="91"/>
    <n v="-330600000"/>
    <x v="0"/>
  </r>
  <r>
    <x v="11"/>
    <x v="11"/>
    <x v="91"/>
    <n v="1688700000"/>
    <x v="1"/>
  </r>
  <r>
    <x v="11"/>
    <x v="11"/>
    <x v="91"/>
    <n v="-1651500000"/>
    <x v="2"/>
  </r>
  <r>
    <x v="12"/>
    <x v="12"/>
    <x v="0"/>
    <n v="0"/>
    <x v="0"/>
  </r>
  <r>
    <x v="12"/>
    <x v="12"/>
    <x v="0"/>
    <n v="0"/>
    <x v="1"/>
  </r>
  <r>
    <x v="12"/>
    <x v="12"/>
    <x v="0"/>
    <n v="0"/>
    <x v="2"/>
  </r>
  <r>
    <x v="12"/>
    <x v="12"/>
    <x v="1"/>
    <n v="56418000000"/>
    <x v="0"/>
  </r>
  <r>
    <x v="12"/>
    <x v="12"/>
    <x v="1"/>
    <n v="54831000000"/>
    <x v="1"/>
  </r>
  <r>
    <x v="12"/>
    <x v="12"/>
    <x v="1"/>
    <n v="56111000000"/>
    <x v="2"/>
  </r>
  <r>
    <x v="12"/>
    <x v="12"/>
    <x v="2"/>
    <n v="27118000000"/>
    <x v="0"/>
  </r>
  <r>
    <x v="12"/>
    <x v="12"/>
    <x v="2"/>
    <n v="27515000000"/>
    <x v="1"/>
  </r>
  <r>
    <x v="12"/>
    <x v="12"/>
    <x v="2"/>
    <n v="27823000000"/>
    <x v="2"/>
  </r>
  <r>
    <x v="12"/>
    <x v="12"/>
    <x v="3"/>
    <n v="-536000000"/>
    <x v="0"/>
  </r>
  <r>
    <x v="12"/>
    <x v="12"/>
    <x v="3"/>
    <n v="-94000000"/>
    <x v="1"/>
  </r>
  <r>
    <x v="12"/>
    <x v="12"/>
    <x v="3"/>
    <n v="143000000"/>
    <x v="2"/>
  </r>
  <r>
    <x v="12"/>
    <x v="12"/>
    <x v="4"/>
    <n v="362873000000"/>
    <x v="0"/>
  </r>
  <r>
    <x v="12"/>
    <x v="12"/>
    <x v="4"/>
    <n v="381508000000"/>
    <x v="1"/>
  </r>
  <r>
    <x v="12"/>
    <x v="12"/>
    <x v="4"/>
    <n v="469633000000"/>
    <x v="2"/>
  </r>
  <r>
    <x v="12"/>
    <x v="12"/>
    <x v="5"/>
    <n v="-1108000000"/>
    <x v="0"/>
  </r>
  <r>
    <x v="12"/>
    <x v="12"/>
    <x v="5"/>
    <n v="-1210000000"/>
    <x v="1"/>
  </r>
  <r>
    <x v="12"/>
    <x v="12"/>
    <x v="5"/>
    <n v="-1222000000"/>
    <x v="2"/>
  </r>
  <r>
    <x v="12"/>
    <x v="12"/>
    <x v="6"/>
    <n v="-8098000000"/>
    <x v="0"/>
  </r>
  <r>
    <x v="12"/>
    <x v="12"/>
    <x v="6"/>
    <n v="9459000000"/>
    <x v="1"/>
  </r>
  <r>
    <x v="12"/>
    <x v="12"/>
    <x v="6"/>
    <n v="75508000000"/>
    <x v="2"/>
  </r>
  <r>
    <x v="12"/>
    <x v="12"/>
    <x v="7"/>
    <n v="3299000000"/>
    <x v="0"/>
  </r>
  <r>
    <x v="12"/>
    <x v="12"/>
    <x v="7"/>
    <n v="-10548000000"/>
    <x v="1"/>
  </r>
  <r>
    <x v="12"/>
    <x v="12"/>
    <x v="7"/>
    <n v="-78455000000"/>
    <x v="2"/>
  </r>
  <r>
    <x v="12"/>
    <x v="12"/>
    <x v="8"/>
    <n v="5996000000"/>
    <x v="0"/>
  </r>
  <r>
    <x v="12"/>
    <x v="12"/>
    <x v="8"/>
    <n v="96000000"/>
    <x v="1"/>
  </r>
  <r>
    <x v="12"/>
    <x v="12"/>
    <x v="8"/>
    <n v="5038000000"/>
    <x v="2"/>
  </r>
  <r>
    <x v="12"/>
    <x v="12"/>
    <x v="9"/>
    <n v="5864000000"/>
    <x v="0"/>
  </r>
  <r>
    <x v="12"/>
    <x v="12"/>
    <x v="9"/>
    <n v="4830000000"/>
    <x v="1"/>
  </r>
  <r>
    <x v="12"/>
    <x v="12"/>
    <x v="9"/>
    <n v="6252000000"/>
    <x v="2"/>
  </r>
  <r>
    <x v="12"/>
    <x v="12"/>
    <x v="10"/>
    <n v="0"/>
    <x v="0"/>
  </r>
  <r>
    <x v="12"/>
    <x v="12"/>
    <x v="10"/>
    <n v="0"/>
    <x v="1"/>
  </r>
  <r>
    <x v="12"/>
    <x v="12"/>
    <x v="10"/>
    <n v="0"/>
    <x v="2"/>
  </r>
  <r>
    <x v="12"/>
    <x v="12"/>
    <x v="11"/>
    <n v="0"/>
    <x v="0"/>
  </r>
  <r>
    <x v="12"/>
    <x v="12"/>
    <x v="11"/>
    <n v="0"/>
    <x v="1"/>
  </r>
  <r>
    <x v="12"/>
    <x v="12"/>
    <x v="11"/>
    <n v="0"/>
    <x v="2"/>
  </r>
  <r>
    <x v="12"/>
    <x v="12"/>
    <x v="12"/>
    <n v="1075000000"/>
    <x v="0"/>
  </r>
  <r>
    <x v="12"/>
    <x v="12"/>
    <x v="12"/>
    <n v="-1353000000"/>
    <x v="1"/>
  </r>
  <r>
    <x v="12"/>
    <x v="12"/>
    <x v="12"/>
    <n v="6179000000"/>
    <x v="2"/>
  </r>
  <r>
    <x v="12"/>
    <x v="12"/>
    <x v="13"/>
    <n v="-501000000"/>
    <x v="0"/>
  </r>
  <r>
    <x v="12"/>
    <x v="12"/>
    <x v="13"/>
    <n v="6520000000"/>
    <x v="1"/>
  </r>
  <r>
    <x v="12"/>
    <x v="12"/>
    <x v="13"/>
    <n v="-5683000000"/>
    <x v="2"/>
  </r>
  <r>
    <x v="12"/>
    <x v="12"/>
    <x v="14"/>
    <n v="14000000"/>
    <x v="0"/>
  </r>
  <r>
    <x v="12"/>
    <x v="12"/>
    <x v="14"/>
    <n v="14000000"/>
    <x v="1"/>
  </r>
  <r>
    <x v="12"/>
    <x v="12"/>
    <x v="14"/>
    <n v="14000000"/>
    <x v="2"/>
  </r>
  <r>
    <x v="12"/>
    <x v="12"/>
    <x v="15"/>
    <n v="-23000000"/>
    <x v="0"/>
  </r>
  <r>
    <x v="12"/>
    <x v="12"/>
    <x v="15"/>
    <n v="29000000"/>
    <x v="1"/>
  </r>
  <r>
    <x v="12"/>
    <x v="12"/>
    <x v="15"/>
    <n v="11000000"/>
    <x v="2"/>
  </r>
  <r>
    <x v="12"/>
    <x v="12"/>
    <x v="16"/>
    <n v="3454000000"/>
    <x v="0"/>
  </r>
  <r>
    <x v="12"/>
    <x v="12"/>
    <x v="16"/>
    <n v="5064000000"/>
    <x v="1"/>
  </r>
  <r>
    <x v="12"/>
    <x v="12"/>
    <x v="16"/>
    <n v="5275000000"/>
    <x v="2"/>
  </r>
  <r>
    <x v="12"/>
    <x v="12"/>
    <x v="17"/>
    <n v="3431000000"/>
    <x v="0"/>
  </r>
  <r>
    <x v="12"/>
    <x v="12"/>
    <x v="17"/>
    <n v="5093000000"/>
    <x v="1"/>
  </r>
  <r>
    <x v="12"/>
    <x v="12"/>
    <x v="17"/>
    <n v="5286000000"/>
    <x v="2"/>
  </r>
  <r>
    <x v="12"/>
    <x v="12"/>
    <x v="18"/>
    <n v="-11000000"/>
    <x v="0"/>
  </r>
  <r>
    <x v="12"/>
    <x v="12"/>
    <x v="18"/>
    <n v="-25000000"/>
    <x v="1"/>
  </r>
  <r>
    <x v="12"/>
    <x v="12"/>
    <x v="18"/>
    <n v="336000000"/>
    <x v="2"/>
  </r>
  <r>
    <x v="12"/>
    <x v="12"/>
    <x v="19"/>
    <n v="978000000"/>
    <x v="0"/>
  </r>
  <r>
    <x v="12"/>
    <x v="12"/>
    <x v="19"/>
    <n v="929000000"/>
    <x v="1"/>
  </r>
  <r>
    <x v="12"/>
    <x v="12"/>
    <x v="19"/>
    <n v="883000000"/>
    <x v="2"/>
  </r>
  <r>
    <x v="12"/>
    <x v="12"/>
    <x v="20"/>
    <n v="0"/>
    <x v="0"/>
  </r>
  <r>
    <x v="12"/>
    <x v="12"/>
    <x v="20"/>
    <n v="0"/>
    <x v="1"/>
  </r>
  <r>
    <x v="12"/>
    <x v="12"/>
    <x v="20"/>
    <n v="0"/>
    <x v="2"/>
  </r>
  <r>
    <x v="12"/>
    <x v="12"/>
    <x v="21"/>
    <n v="0"/>
    <x v="0"/>
  </r>
  <r>
    <x v="12"/>
    <x v="12"/>
    <x v="21"/>
    <n v="0"/>
    <x v="1"/>
  </r>
  <r>
    <x v="12"/>
    <x v="12"/>
    <x v="21"/>
    <n v="0"/>
    <x v="2"/>
  </r>
  <r>
    <x v="12"/>
    <x v="12"/>
    <x v="22"/>
    <n v="0"/>
    <x v="0"/>
  </r>
  <r>
    <x v="12"/>
    <x v="12"/>
    <x v="22"/>
    <n v="0"/>
    <x v="2"/>
  </r>
  <r>
    <x v="12"/>
    <x v="12"/>
    <x v="23"/>
    <n v="0"/>
    <x v="0"/>
  </r>
  <r>
    <x v="12"/>
    <x v="12"/>
    <x v="23"/>
    <n v="0"/>
    <x v="1"/>
  </r>
  <r>
    <x v="12"/>
    <x v="12"/>
    <x v="23"/>
    <n v="0"/>
    <x v="1"/>
  </r>
  <r>
    <x v="12"/>
    <x v="12"/>
    <x v="23"/>
    <n v="0"/>
    <x v="2"/>
  </r>
  <r>
    <x v="12"/>
    <x v="12"/>
    <x v="24"/>
    <n v="5192000000"/>
    <x v="0"/>
  </r>
  <r>
    <x v="12"/>
    <x v="12"/>
    <x v="24"/>
    <n v="5587000000"/>
    <x v="1"/>
  </r>
  <r>
    <x v="12"/>
    <x v="12"/>
    <x v="24"/>
    <n v="4468000000"/>
    <x v="2"/>
  </r>
  <r>
    <x v="12"/>
    <x v="12"/>
    <x v="25"/>
    <n v="0"/>
    <x v="0"/>
  </r>
  <r>
    <x v="12"/>
    <x v="12"/>
    <x v="25"/>
    <n v="0"/>
    <x v="1"/>
  </r>
  <r>
    <x v="12"/>
    <x v="12"/>
    <x v="25"/>
    <n v="0"/>
    <x v="2"/>
  </r>
  <r>
    <x v="12"/>
    <x v="12"/>
    <x v="26"/>
    <n v="43465"/>
    <x v="0"/>
  </r>
  <r>
    <x v="12"/>
    <x v="12"/>
    <x v="26"/>
    <n v="43830"/>
    <x v="1"/>
  </r>
  <r>
    <x v="12"/>
    <x v="12"/>
    <x v="26"/>
    <n v="44196"/>
    <x v="2"/>
  </r>
  <r>
    <x v="12"/>
    <x v="12"/>
    <x v="27"/>
    <n v="101000000"/>
    <x v="0"/>
  </r>
  <r>
    <x v="12"/>
    <x v="12"/>
    <x v="27"/>
    <n v="102000000"/>
    <x v="1"/>
  </r>
  <r>
    <x v="12"/>
    <x v="12"/>
    <x v="27"/>
    <n v="143000000"/>
    <x v="2"/>
  </r>
  <r>
    <x v="12"/>
    <x v="12"/>
    <x v="28"/>
    <n v="40638000000"/>
    <x v="0"/>
  </r>
  <r>
    <x v="12"/>
    <x v="12"/>
    <x v="28"/>
    <n v="41483000000"/>
    <x v="1"/>
  </r>
  <r>
    <x v="12"/>
    <x v="12"/>
    <x v="28"/>
    <n v="45801000000"/>
    <x v="2"/>
  </r>
  <r>
    <x v="12"/>
    <x v="12"/>
    <x v="29"/>
    <n v="0"/>
    <x v="0"/>
  </r>
  <r>
    <x v="12"/>
    <x v="12"/>
    <x v="29"/>
    <n v="0"/>
    <x v="1"/>
  </r>
  <r>
    <x v="12"/>
    <x v="12"/>
    <x v="29"/>
    <n v="0"/>
    <x v="2"/>
  </r>
  <r>
    <x v="12"/>
    <x v="12"/>
    <x v="30"/>
    <n v="17350000000"/>
    <x v="0"/>
  </r>
  <r>
    <x v="12"/>
    <x v="12"/>
    <x v="30"/>
    <n v="17386000000"/>
    <x v="1"/>
  </r>
  <r>
    <x v="12"/>
    <x v="12"/>
    <x v="30"/>
    <n v="17496000000"/>
    <x v="2"/>
  </r>
  <r>
    <x v="12"/>
    <x v="12"/>
    <x v="31"/>
    <n v="4031000000"/>
    <x v="0"/>
  </r>
  <r>
    <x v="12"/>
    <x v="12"/>
    <x v="31"/>
    <n v="4777000000"/>
    <x v="1"/>
  </r>
  <r>
    <x v="12"/>
    <x v="12"/>
    <x v="31"/>
    <n v="3802000000"/>
    <x v="2"/>
  </r>
  <r>
    <x v="12"/>
    <x v="12"/>
    <x v="32"/>
    <n v="870000000"/>
    <x v="0"/>
  </r>
  <r>
    <x v="12"/>
    <x v="12"/>
    <x v="32"/>
    <n v="1449000000"/>
    <x v="1"/>
  </r>
  <r>
    <x v="12"/>
    <x v="12"/>
    <x v="32"/>
    <n v="944000000"/>
    <x v="2"/>
  </r>
  <r>
    <x v="12"/>
    <x v="12"/>
    <x v="33"/>
    <n v="0"/>
    <x v="0"/>
  </r>
  <r>
    <x v="12"/>
    <x v="12"/>
    <x v="33"/>
    <n v="0"/>
    <x v="1"/>
  </r>
  <r>
    <x v="12"/>
    <x v="12"/>
    <x v="33"/>
    <n v="0"/>
    <x v="2"/>
  </r>
  <r>
    <x v="12"/>
    <x v="12"/>
    <x v="34"/>
    <n v="938000000"/>
    <x v="0"/>
  </r>
  <r>
    <x v="12"/>
    <x v="12"/>
    <x v="34"/>
    <n v="1120000000"/>
    <x v="1"/>
  </r>
  <r>
    <x v="12"/>
    <x v="12"/>
    <x v="34"/>
    <n v="842000000"/>
    <x v="2"/>
  </r>
  <r>
    <x v="12"/>
    <x v="12"/>
    <x v="35"/>
    <n v="3220000000"/>
    <x v="0"/>
  </r>
  <r>
    <x v="12"/>
    <x v="12"/>
    <x v="35"/>
    <n v="3107000000"/>
    <x v="1"/>
  </r>
  <r>
    <x v="12"/>
    <x v="12"/>
    <x v="35"/>
    <n v="3012000000"/>
    <x v="2"/>
  </r>
  <r>
    <x v="12"/>
    <x v="12"/>
    <x v="36"/>
    <n v="2821000000"/>
    <x v="0"/>
  </r>
  <r>
    <x v="12"/>
    <x v="12"/>
    <x v="36"/>
    <n v="4360000000"/>
    <x v="1"/>
  </r>
  <r>
    <x v="12"/>
    <x v="12"/>
    <x v="36"/>
    <n v="1132000000"/>
    <x v="2"/>
  </r>
  <r>
    <x v="12"/>
    <x v="12"/>
    <x v="37"/>
    <n v="2711000000"/>
    <x v="0"/>
  </r>
  <r>
    <x v="12"/>
    <x v="12"/>
    <x v="37"/>
    <n v="4400000000"/>
    <x v="1"/>
  </r>
  <r>
    <x v="12"/>
    <x v="12"/>
    <x v="37"/>
    <n v="1236000000"/>
    <x v="2"/>
  </r>
  <r>
    <x v="12"/>
    <x v="12"/>
    <x v="38"/>
    <n v="0"/>
    <x v="0"/>
  </r>
  <r>
    <x v="12"/>
    <x v="12"/>
    <x v="38"/>
    <n v="0"/>
    <x v="1"/>
  </r>
  <r>
    <x v="12"/>
    <x v="12"/>
    <x v="38"/>
    <n v="0"/>
    <x v="2"/>
  </r>
  <r>
    <x v="12"/>
    <x v="12"/>
    <x v="39"/>
    <n v="362873000000"/>
    <x v="0"/>
  </r>
  <r>
    <x v="12"/>
    <x v="12"/>
    <x v="39"/>
    <n v="381508000000"/>
    <x v="1"/>
  </r>
  <r>
    <x v="12"/>
    <x v="12"/>
    <x v="39"/>
    <n v="469633000000"/>
    <x v="2"/>
  </r>
  <r>
    <x v="12"/>
    <x v="12"/>
    <x v="40"/>
    <n v="322005000000"/>
    <x v="0"/>
  </r>
  <r>
    <x v="12"/>
    <x v="12"/>
    <x v="40"/>
    <n v="339780000000"/>
    <x v="1"/>
  </r>
  <r>
    <x v="12"/>
    <x v="12"/>
    <x v="40"/>
    <n v="423513000000"/>
    <x v="2"/>
  </r>
  <r>
    <x v="12"/>
    <x v="12"/>
    <x v="41"/>
    <n v="14243000000"/>
    <x v="0"/>
  </r>
  <r>
    <x v="12"/>
    <x v="12"/>
    <x v="41"/>
    <n v="11401000000"/>
    <x v="1"/>
  </r>
  <r>
    <x v="12"/>
    <x v="12"/>
    <x v="41"/>
    <n v="11305000000"/>
    <x v="2"/>
  </r>
  <r>
    <x v="12"/>
    <x v="12"/>
    <x v="42"/>
    <n v="119791000000"/>
    <x v="0"/>
  </r>
  <r>
    <x v="12"/>
    <x v="12"/>
    <x v="42"/>
    <n v="177986000000"/>
    <x v="1"/>
  </r>
  <r>
    <x v="12"/>
    <x v="12"/>
    <x v="42"/>
    <n v="212910000000"/>
    <x v="2"/>
  </r>
  <r>
    <x v="12"/>
    <x v="12"/>
    <x v="43"/>
    <n v="-399000000"/>
    <x v="0"/>
  </r>
  <r>
    <x v="12"/>
    <x v="12"/>
    <x v="43"/>
    <n v="-5710000000"/>
    <x v="1"/>
  </r>
  <r>
    <x v="12"/>
    <x v="12"/>
    <x v="43"/>
    <n v="-6797000000"/>
    <x v="2"/>
  </r>
  <r>
    <x v="12"/>
    <x v="12"/>
    <x v="44"/>
    <n v="0"/>
    <x v="0"/>
  </r>
  <r>
    <x v="12"/>
    <x v="12"/>
    <x v="44"/>
    <n v="0"/>
    <x v="1"/>
  </r>
  <r>
    <x v="12"/>
    <x v="12"/>
    <x v="44"/>
    <n v="0"/>
    <x v="2"/>
  </r>
  <r>
    <x v="12"/>
    <x v="12"/>
    <x v="45"/>
    <n v="0"/>
    <x v="0"/>
  </r>
  <r>
    <x v="12"/>
    <x v="12"/>
    <x v="45"/>
    <n v="0"/>
    <x v="1"/>
  </r>
  <r>
    <x v="12"/>
    <x v="12"/>
    <x v="45"/>
    <n v="0"/>
    <x v="2"/>
  </r>
  <r>
    <x v="12"/>
    <x v="12"/>
    <x v="46"/>
    <n v="-7665000000"/>
    <x v="0"/>
  </r>
  <r>
    <x v="12"/>
    <x v="12"/>
    <x v="46"/>
    <n v="10440000000"/>
    <x v="1"/>
  </r>
  <r>
    <x v="12"/>
    <x v="12"/>
    <x v="46"/>
    <n v="69516000000"/>
    <x v="2"/>
  </r>
  <r>
    <x v="12"/>
    <x v="12"/>
    <x v="47"/>
    <n v="0"/>
    <x v="0"/>
  </r>
  <r>
    <x v="12"/>
    <x v="12"/>
    <x v="47"/>
    <n v="0"/>
    <x v="1"/>
  </r>
  <r>
    <x v="12"/>
    <x v="12"/>
    <x v="47"/>
    <n v="0"/>
    <x v="2"/>
  </r>
  <r>
    <x v="12"/>
    <x v="12"/>
    <x v="48"/>
    <n v="-41810000000"/>
    <x v="0"/>
  </r>
  <r>
    <x v="12"/>
    <x v="12"/>
    <x v="48"/>
    <n v="-21071000000"/>
    <x v="1"/>
  </r>
  <r>
    <x v="12"/>
    <x v="12"/>
    <x v="48"/>
    <n v="-80781000000"/>
    <x v="2"/>
  </r>
  <r>
    <x v="12"/>
    <x v="12"/>
    <x v="49"/>
    <n v="0"/>
    <x v="0"/>
  </r>
  <r>
    <x v="12"/>
    <x v="12"/>
    <x v="49"/>
    <n v="0"/>
    <x v="1"/>
  </r>
  <r>
    <x v="12"/>
    <x v="12"/>
    <x v="49"/>
    <n v="0"/>
    <x v="2"/>
  </r>
  <r>
    <x v="12"/>
    <x v="12"/>
    <x v="50"/>
    <n v="-3574000000"/>
    <x v="0"/>
  </r>
  <r>
    <x v="12"/>
    <x v="12"/>
    <x v="50"/>
    <n v="-4765000000"/>
    <x v="1"/>
  </r>
  <r>
    <x v="12"/>
    <x v="12"/>
    <x v="50"/>
    <n v="-2542000000"/>
    <x v="2"/>
  </r>
  <r>
    <x v="12"/>
    <x v="12"/>
    <x v="51"/>
    <n v="0"/>
    <x v="0"/>
  </r>
  <r>
    <x v="12"/>
    <x v="12"/>
    <x v="51"/>
    <n v="0"/>
    <x v="1"/>
  </r>
  <r>
    <x v="12"/>
    <x v="12"/>
    <x v="51"/>
    <n v="0"/>
    <x v="2"/>
  </r>
  <r>
    <x v="12"/>
    <x v="12"/>
    <x v="52"/>
    <n v="-11000000"/>
    <x v="0"/>
  </r>
  <r>
    <x v="12"/>
    <x v="12"/>
    <x v="52"/>
    <n v="9000000"/>
    <x v="1"/>
  </r>
  <r>
    <x v="12"/>
    <x v="12"/>
    <x v="52"/>
    <n v="7000000"/>
    <x v="2"/>
  </r>
  <r>
    <x v="12"/>
    <x v="12"/>
    <x v="53"/>
    <n v="4266000000"/>
    <x v="0"/>
  </r>
  <r>
    <x v="12"/>
    <x v="12"/>
    <x v="53"/>
    <n v="4441000000"/>
    <x v="1"/>
  </r>
  <r>
    <x v="12"/>
    <x v="12"/>
    <x v="53"/>
    <n v="3617000000"/>
    <x v="2"/>
  </r>
  <r>
    <x v="12"/>
    <x v="12"/>
    <x v="54"/>
    <n v="4254000000"/>
    <x v="0"/>
  </r>
  <r>
    <x v="12"/>
    <x v="12"/>
    <x v="54"/>
    <n v="4467000000"/>
    <x v="1"/>
  </r>
  <r>
    <x v="12"/>
    <x v="12"/>
    <x v="54"/>
    <n v="3626000000"/>
    <x v="2"/>
  </r>
  <r>
    <x v="12"/>
    <x v="12"/>
    <x v="55"/>
    <n v="1832000000"/>
    <x v="0"/>
  </r>
  <r>
    <x v="12"/>
    <x v="12"/>
    <x v="55"/>
    <n v="3625000000"/>
    <x v="1"/>
  </r>
  <r>
    <x v="12"/>
    <x v="12"/>
    <x v="55"/>
    <n v="3602000000"/>
    <x v="2"/>
  </r>
  <r>
    <x v="12"/>
    <x v="12"/>
    <x v="56"/>
    <n v="362873000000"/>
    <x v="0"/>
  </r>
  <r>
    <x v="12"/>
    <x v="12"/>
    <x v="56"/>
    <n v="381508000000"/>
    <x v="1"/>
  </r>
  <r>
    <x v="12"/>
    <x v="12"/>
    <x v="56"/>
    <n v="469633000000"/>
    <x v="2"/>
  </r>
  <r>
    <x v="12"/>
    <x v="12"/>
    <x v="57"/>
    <n v="322005000000"/>
    <x v="0"/>
  </r>
  <r>
    <x v="12"/>
    <x v="12"/>
    <x v="57"/>
    <n v="339780000000"/>
    <x v="1"/>
  </r>
  <r>
    <x v="12"/>
    <x v="12"/>
    <x v="57"/>
    <n v="423513000000"/>
    <x v="2"/>
  </r>
  <r>
    <x v="12"/>
    <x v="12"/>
    <x v="58"/>
    <n v="11211000000"/>
    <x v="0"/>
  </r>
  <r>
    <x v="12"/>
    <x v="12"/>
    <x v="58"/>
    <n v="10900000000"/>
    <x v="1"/>
  </r>
  <r>
    <x v="12"/>
    <x v="12"/>
    <x v="58"/>
    <n v="11004000000"/>
    <x v="2"/>
  </r>
  <r>
    <x v="12"/>
    <x v="12"/>
    <x v="59"/>
    <n v="0"/>
    <x v="0"/>
  </r>
  <r>
    <x v="12"/>
    <x v="12"/>
    <x v="59"/>
    <n v="0"/>
    <x v="2"/>
  </r>
  <r>
    <x v="12"/>
    <x v="12"/>
    <x v="60"/>
    <n v="0"/>
    <x v="1"/>
  </r>
  <r>
    <x v="12"/>
    <x v="12"/>
    <x v="61"/>
    <n v="3434000000"/>
    <x v="0"/>
  </r>
  <r>
    <x v="12"/>
    <x v="12"/>
    <x v="61"/>
    <n v="3461000000"/>
    <x v="1"/>
  </r>
  <r>
    <x v="12"/>
    <x v="12"/>
    <x v="61"/>
    <n v="3563000000"/>
    <x v="2"/>
  </r>
  <r>
    <x v="12"/>
    <x v="12"/>
    <x v="62"/>
    <n v="5192000000"/>
    <x v="0"/>
  </r>
  <r>
    <x v="12"/>
    <x v="12"/>
    <x v="62"/>
    <n v="5587000000"/>
    <x v="1"/>
  </r>
  <r>
    <x v="12"/>
    <x v="12"/>
    <x v="62"/>
    <n v="4468000000"/>
    <x v="2"/>
  </r>
  <r>
    <x v="12"/>
    <x v="12"/>
    <x v="63"/>
    <n v="-12309000000"/>
    <x v="0"/>
  </r>
  <r>
    <x v="12"/>
    <x v="12"/>
    <x v="63"/>
    <n v="10467000000"/>
    <x v="1"/>
  </r>
  <r>
    <x v="12"/>
    <x v="12"/>
    <x v="63"/>
    <n v="77812000000"/>
    <x v="2"/>
  </r>
  <r>
    <x v="12"/>
    <x v="12"/>
    <x v="64"/>
    <n v="-20459000000"/>
    <x v="0"/>
  </r>
  <r>
    <x v="12"/>
    <x v="12"/>
    <x v="64"/>
    <n v="-48002000000"/>
    <x v="1"/>
  </r>
  <r>
    <x v="12"/>
    <x v="12"/>
    <x v="64"/>
    <n v="-152707000000"/>
    <x v="2"/>
  </r>
  <r>
    <x v="12"/>
    <x v="12"/>
    <x v="65"/>
    <n v="882000000"/>
    <x v="0"/>
  </r>
  <r>
    <x v="12"/>
    <x v="12"/>
    <x v="65"/>
    <n v="-4241000000"/>
    <x v="1"/>
  </r>
  <r>
    <x v="12"/>
    <x v="12"/>
    <x v="65"/>
    <n v="-4343000000"/>
    <x v="2"/>
  </r>
  <r>
    <x v="12"/>
    <x v="12"/>
    <x v="66"/>
    <n v="-823000000"/>
    <x v="0"/>
  </r>
  <r>
    <x v="12"/>
    <x v="12"/>
    <x v="66"/>
    <n v="626000000"/>
    <x v="1"/>
  </r>
  <r>
    <x v="12"/>
    <x v="12"/>
    <x v="66"/>
    <n v="1660000000"/>
    <x v="2"/>
  </r>
  <r>
    <x v="12"/>
    <x v="12"/>
    <x v="67"/>
    <n v="0"/>
    <x v="0"/>
  </r>
  <r>
    <x v="12"/>
    <x v="12"/>
    <x v="67"/>
    <n v="0"/>
    <x v="1"/>
  </r>
  <r>
    <x v="12"/>
    <x v="12"/>
    <x v="67"/>
    <n v="0"/>
    <x v="2"/>
  </r>
  <r>
    <x v="12"/>
    <x v="12"/>
    <x v="68"/>
    <n v="0"/>
    <x v="0"/>
  </r>
  <r>
    <x v="12"/>
    <x v="12"/>
    <x v="68"/>
    <n v="0"/>
    <x v="1"/>
  </r>
  <r>
    <x v="12"/>
    <x v="12"/>
    <x v="68"/>
    <n v="0"/>
    <x v="2"/>
  </r>
  <r>
    <x v="12"/>
    <x v="12"/>
    <x v="69"/>
    <n v="0"/>
    <x v="0"/>
  </r>
  <r>
    <x v="12"/>
    <x v="12"/>
    <x v="69"/>
    <n v="357390000000"/>
    <x v="1"/>
  </r>
  <r>
    <x v="12"/>
    <x v="12"/>
    <x v="69"/>
    <n v="418420000000"/>
    <x v="2"/>
  </r>
  <r>
    <x v="12"/>
    <x v="12"/>
    <x v="70"/>
    <n v="0"/>
    <x v="0"/>
  </r>
  <r>
    <x v="12"/>
    <x v="12"/>
    <x v="70"/>
    <n v="312279000000"/>
    <x v="1"/>
  </r>
  <r>
    <x v="12"/>
    <x v="12"/>
    <x v="70"/>
    <n v="370784000000"/>
    <x v="2"/>
  </r>
  <r>
    <x v="12"/>
    <x v="12"/>
    <x v="71"/>
    <n v="-64000000"/>
    <x v="0"/>
  </r>
  <r>
    <x v="12"/>
    <x v="12"/>
    <x v="71"/>
    <n v="-65000000"/>
    <x v="1"/>
  </r>
  <r>
    <x v="12"/>
    <x v="12"/>
    <x v="71"/>
    <n v="-17000000"/>
    <x v="2"/>
  </r>
  <r>
    <x v="12"/>
    <x v="12"/>
    <x v="72"/>
    <n v="0"/>
    <x v="0"/>
  </r>
  <r>
    <x v="12"/>
    <x v="12"/>
    <x v="72"/>
    <n v="0"/>
    <x v="1"/>
  </r>
  <r>
    <x v="12"/>
    <x v="12"/>
    <x v="72"/>
    <n v="0"/>
    <x v="2"/>
  </r>
  <r>
    <x v="12"/>
    <x v="12"/>
    <x v="73"/>
    <n v="1221000000"/>
    <x v="0"/>
  </r>
  <r>
    <x v="12"/>
    <x v="12"/>
    <x v="73"/>
    <n v="1289000000"/>
    <x v="1"/>
  </r>
  <r>
    <x v="12"/>
    <x v="12"/>
    <x v="73"/>
    <n v="1296000000"/>
    <x v="2"/>
  </r>
  <r>
    <x v="12"/>
    <x v="12"/>
    <x v="74"/>
    <n v="37459000000"/>
    <x v="0"/>
  </r>
  <r>
    <x v="12"/>
    <x v="12"/>
    <x v="74"/>
    <n v="55257000000"/>
    <x v="1"/>
  </r>
  <r>
    <x v="12"/>
    <x v="12"/>
    <x v="74"/>
    <n v="98081000000"/>
    <x v="2"/>
  </r>
  <r>
    <x v="12"/>
    <x v="12"/>
    <x v="75"/>
    <n v="0"/>
    <x v="0"/>
  </r>
  <r>
    <x v="12"/>
    <x v="12"/>
    <x v="75"/>
    <n v="0"/>
    <x v="1"/>
  </r>
  <r>
    <x v="12"/>
    <x v="12"/>
    <x v="75"/>
    <n v="0"/>
    <x v="2"/>
  </r>
  <r>
    <x v="12"/>
    <x v="12"/>
    <x v="76"/>
    <n v="169000000"/>
    <x v="0"/>
  </r>
  <r>
    <x v="12"/>
    <x v="12"/>
    <x v="76"/>
    <n v="169000000"/>
    <x v="1"/>
  </r>
  <r>
    <x v="12"/>
    <x v="12"/>
    <x v="76"/>
    <n v="194000000"/>
    <x v="2"/>
  </r>
  <r>
    <x v="12"/>
    <x v="12"/>
    <x v="77"/>
    <n v="3542000000"/>
    <x v="0"/>
  </r>
  <r>
    <x v="12"/>
    <x v="12"/>
    <x v="77"/>
    <n v="3542000000"/>
    <x v="1"/>
  </r>
  <r>
    <x v="12"/>
    <x v="12"/>
    <x v="77"/>
    <n v="4541000000"/>
    <x v="2"/>
  </r>
  <r>
    <x v="12"/>
    <x v="12"/>
    <x v="78"/>
    <n v="12593000000"/>
    <x v="0"/>
  </r>
  <r>
    <x v="12"/>
    <x v="12"/>
    <x v="78"/>
    <n v="16593000000"/>
    <x v="1"/>
  </r>
  <r>
    <x v="12"/>
    <x v="12"/>
    <x v="78"/>
    <n v="22607000000"/>
    <x v="2"/>
  </r>
  <r>
    <x v="12"/>
    <x v="12"/>
    <x v="79"/>
    <n v="120000000"/>
    <x v="0"/>
  </r>
  <r>
    <x v="12"/>
    <x v="12"/>
    <x v="79"/>
    <n v="86000000"/>
    <x v="1"/>
  </r>
  <r>
    <x v="12"/>
    <x v="12"/>
    <x v="79"/>
    <n v="1625000000"/>
    <x v="2"/>
  </r>
  <r>
    <x v="12"/>
    <x v="12"/>
    <x v="80"/>
    <n v="-11000000"/>
    <x v="0"/>
  </r>
  <r>
    <x v="12"/>
    <x v="12"/>
    <x v="80"/>
    <n v="-25000000"/>
    <x v="1"/>
  </r>
  <r>
    <x v="12"/>
    <x v="12"/>
    <x v="80"/>
    <n v="336000000"/>
    <x v="2"/>
  </r>
  <r>
    <x v="12"/>
    <x v="12"/>
    <x v="81"/>
    <n v="3269000000"/>
    <x v="0"/>
  </r>
  <r>
    <x v="12"/>
    <x v="12"/>
    <x v="81"/>
    <n v="3327000000"/>
    <x v="1"/>
  </r>
  <r>
    <x v="12"/>
    <x v="12"/>
    <x v="81"/>
    <n v="1572000000"/>
    <x v="2"/>
  </r>
  <r>
    <x v="12"/>
    <x v="12"/>
    <x v="82"/>
    <n v="228000000"/>
    <x v="0"/>
  </r>
  <r>
    <x v="12"/>
    <x v="12"/>
    <x v="82"/>
    <n v="213000000"/>
    <x v="1"/>
  </r>
  <r>
    <x v="12"/>
    <x v="12"/>
    <x v="82"/>
    <n v="105000000"/>
    <x v="2"/>
  </r>
  <r>
    <x v="12"/>
    <x v="12"/>
    <x v="83"/>
    <n v="28652000000"/>
    <x v="0"/>
  </r>
  <r>
    <x v="12"/>
    <x v="12"/>
    <x v="83"/>
    <n v="31894000000"/>
    <x v="1"/>
  </r>
  <r>
    <x v="12"/>
    <x v="12"/>
    <x v="83"/>
    <n v="34241000000"/>
    <x v="2"/>
  </r>
  <r>
    <x v="12"/>
    <x v="12"/>
    <x v="84"/>
    <n v="16416000000"/>
    <x v="0"/>
  </r>
  <r>
    <x v="12"/>
    <x v="12"/>
    <x v="84"/>
    <n v="16431000000"/>
    <x v="1"/>
  </r>
  <r>
    <x v="12"/>
    <x v="12"/>
    <x v="84"/>
    <n v="15388000000"/>
    <x v="2"/>
  </r>
  <r>
    <x v="12"/>
    <x v="12"/>
    <x v="85"/>
    <n v="3254000000"/>
    <x v="0"/>
  </r>
  <r>
    <x v="12"/>
    <x v="12"/>
    <x v="85"/>
    <n v="3344000000"/>
    <x v="1"/>
  </r>
  <r>
    <x v="12"/>
    <x v="12"/>
    <x v="85"/>
    <n v="3459000000"/>
    <x v="2"/>
  </r>
  <r>
    <x v="12"/>
    <x v="12"/>
    <x v="86"/>
    <n v="0"/>
    <x v="0"/>
  </r>
  <r>
    <x v="12"/>
    <x v="12"/>
    <x v="86"/>
    <n v="0"/>
    <x v="1"/>
  </r>
  <r>
    <x v="12"/>
    <x v="12"/>
    <x v="86"/>
    <n v="0"/>
    <x v="2"/>
  </r>
  <r>
    <x v="12"/>
    <x v="12"/>
    <x v="87"/>
    <n v="0"/>
    <x v="0"/>
  </r>
  <r>
    <x v="12"/>
    <x v="12"/>
    <x v="87"/>
    <n v="0"/>
    <x v="1"/>
  </r>
  <r>
    <x v="12"/>
    <x v="12"/>
    <x v="87"/>
    <n v="0"/>
    <x v="2"/>
  </r>
  <r>
    <x v="12"/>
    <x v="12"/>
    <x v="88"/>
    <n v="0"/>
    <x v="0"/>
  </r>
  <r>
    <x v="12"/>
    <x v="12"/>
    <x v="88"/>
    <n v="0"/>
    <x v="1"/>
  </r>
  <r>
    <x v="12"/>
    <x v="12"/>
    <x v="88"/>
    <n v="0"/>
    <x v="2"/>
  </r>
  <r>
    <x v="12"/>
    <x v="12"/>
    <x v="89"/>
    <n v="40638000000"/>
    <x v="0"/>
  </r>
  <r>
    <x v="12"/>
    <x v="12"/>
    <x v="89"/>
    <n v="45801000000"/>
    <x v="2"/>
  </r>
  <r>
    <x v="12"/>
    <x v="12"/>
    <x v="90"/>
    <n v="0"/>
    <x v="1"/>
  </r>
  <r>
    <x v="12"/>
    <x v="12"/>
    <x v="91"/>
    <n v="1197000000"/>
    <x v="0"/>
  </r>
  <r>
    <x v="12"/>
    <x v="12"/>
    <x v="91"/>
    <n v="-993000000"/>
    <x v="1"/>
  </r>
  <r>
    <x v="12"/>
    <x v="12"/>
    <x v="91"/>
    <n v="2091000000"/>
    <x v="2"/>
  </r>
  <r>
    <x v="13"/>
    <x v="13"/>
    <x v="0"/>
    <n v="1892000000"/>
    <x v="0"/>
  </r>
  <r>
    <x v="13"/>
    <x v="13"/>
    <x v="0"/>
    <n v="2445000000"/>
    <x v="1"/>
  </r>
  <r>
    <x v="13"/>
    <x v="13"/>
    <x v="0"/>
    <n v="2713000000"/>
    <x v="2"/>
  </r>
  <r>
    <x v="13"/>
    <x v="13"/>
    <x v="1"/>
    <n v="5747000000"/>
    <x v="0"/>
  </r>
  <r>
    <x v="13"/>
    <x v="13"/>
    <x v="1"/>
    <n v="7685000000"/>
    <x v="1"/>
  </r>
  <r>
    <x v="13"/>
    <x v="13"/>
    <x v="1"/>
    <n v="8501000000"/>
    <x v="2"/>
  </r>
  <r>
    <x v="13"/>
    <x v="13"/>
    <x v="2"/>
    <n v="2081000000"/>
    <x v="0"/>
  </r>
  <r>
    <x v="13"/>
    <x v="13"/>
    <x v="2"/>
    <n v="43709000000"/>
    <x v="1"/>
  </r>
  <r>
    <x v="13"/>
    <x v="13"/>
    <x v="2"/>
    <n v="44325000000"/>
    <x v="2"/>
  </r>
  <r>
    <x v="13"/>
    <x v="13"/>
    <x v="3"/>
    <n v="858000000"/>
    <x v="0"/>
  </r>
  <r>
    <x v="13"/>
    <x v="13"/>
    <x v="3"/>
    <n v="1760000000"/>
    <x v="1"/>
  </r>
  <r>
    <x v="13"/>
    <x v="13"/>
    <x v="3"/>
    <n v="10208000000"/>
    <x v="2"/>
  </r>
  <r>
    <x v="13"/>
    <x v="13"/>
    <x v="4"/>
    <n v="34986000000"/>
    <x v="0"/>
  </r>
  <r>
    <x v="13"/>
    <x v="13"/>
    <x v="4"/>
    <n v="129944000000"/>
    <x v="1"/>
  </r>
  <r>
    <x v="13"/>
    <x v="13"/>
    <x v="4"/>
    <n v="118481000000"/>
    <x v="2"/>
  </r>
  <r>
    <x v="13"/>
    <x v="13"/>
    <x v="5"/>
    <n v="-951000000"/>
    <x v="0"/>
  </r>
  <r>
    <x v="13"/>
    <x v="13"/>
    <x v="5"/>
    <n v="-836000000"/>
    <x v="1"/>
  </r>
  <r>
    <x v="13"/>
    <x v="13"/>
    <x v="5"/>
    <n v="-753000000"/>
    <x v="2"/>
  </r>
  <r>
    <x v="13"/>
    <x v="13"/>
    <x v="6"/>
    <n v="-3535000000"/>
    <x v="0"/>
  </r>
  <r>
    <x v="13"/>
    <x v="13"/>
    <x v="6"/>
    <n v="7621000000"/>
    <x v="1"/>
  </r>
  <r>
    <x v="13"/>
    <x v="13"/>
    <x v="6"/>
    <n v="-1151000000"/>
    <x v="2"/>
  </r>
  <r>
    <x v="13"/>
    <x v="13"/>
    <x v="7"/>
    <n v="-2000000000"/>
    <x v="0"/>
  </r>
  <r>
    <x v="13"/>
    <x v="13"/>
    <x v="7"/>
    <n v="-9913000000"/>
    <x v="1"/>
  </r>
  <r>
    <x v="13"/>
    <x v="13"/>
    <x v="7"/>
    <n v="-10859000000"/>
    <x v="2"/>
  </r>
  <r>
    <x v="13"/>
    <x v="13"/>
    <x v="8"/>
    <n v="7066000000"/>
    <x v="0"/>
  </r>
  <r>
    <x v="13"/>
    <x v="13"/>
    <x v="8"/>
    <n v="8210000000"/>
    <x v="1"/>
  </r>
  <r>
    <x v="13"/>
    <x v="13"/>
    <x v="8"/>
    <n v="14052000000"/>
    <x v="2"/>
  </r>
  <r>
    <x v="13"/>
    <x v="13"/>
    <x v="9"/>
    <n v="6911000000"/>
    <x v="0"/>
  </r>
  <r>
    <x v="13"/>
    <x v="13"/>
    <x v="9"/>
    <n v="12346000000"/>
    <x v="1"/>
  </r>
  <r>
    <x v="13"/>
    <x v="13"/>
    <x v="9"/>
    <n v="14546000000"/>
    <x v="2"/>
  </r>
  <r>
    <x v="13"/>
    <x v="13"/>
    <x v="10"/>
    <n v="429000000"/>
    <x v="0"/>
  </r>
  <r>
    <x v="13"/>
    <x v="13"/>
    <x v="10"/>
    <n v="-752000000"/>
    <x v="1"/>
  </r>
  <r>
    <x v="13"/>
    <x v="13"/>
    <x v="10"/>
    <n v="646000000"/>
    <x v="2"/>
  </r>
  <r>
    <x v="13"/>
    <x v="13"/>
    <x v="11"/>
    <n v="216000000"/>
    <x v="0"/>
  </r>
  <r>
    <x v="13"/>
    <x v="13"/>
    <x v="11"/>
    <n v="-463000000"/>
    <x v="1"/>
  </r>
  <r>
    <x v="13"/>
    <x v="13"/>
    <x v="11"/>
    <n v="-2672000000"/>
    <x v="2"/>
  </r>
  <r>
    <x v="13"/>
    <x v="13"/>
    <x v="12"/>
    <n v="144000000"/>
    <x v="0"/>
  </r>
  <r>
    <x v="13"/>
    <x v="13"/>
    <x v="12"/>
    <n v="1136000000"/>
    <x v="1"/>
  </r>
  <r>
    <x v="13"/>
    <x v="13"/>
    <x v="12"/>
    <n v="-2117000000"/>
    <x v="2"/>
  </r>
  <r>
    <x v="13"/>
    <x v="13"/>
    <x v="13"/>
    <n v="-217000000"/>
    <x v="0"/>
  </r>
  <r>
    <x v="13"/>
    <x v="13"/>
    <x v="13"/>
    <n v="-3170000000"/>
    <x v="1"/>
  </r>
  <r>
    <x v="13"/>
    <x v="13"/>
    <x v="13"/>
    <n v="-983000000"/>
    <x v="2"/>
  </r>
  <r>
    <x v="13"/>
    <x v="13"/>
    <x v="14"/>
    <n v="221000000"/>
    <x v="0"/>
  </r>
  <r>
    <x v="13"/>
    <x v="13"/>
    <x v="14"/>
    <n v="292000000"/>
    <x v="1"/>
  </r>
  <r>
    <x v="13"/>
    <x v="13"/>
    <x v="14"/>
    <n v="292000000"/>
    <x v="2"/>
  </r>
  <r>
    <x v="13"/>
    <x v="13"/>
    <x v="15"/>
    <n v="27000000"/>
    <x v="0"/>
  </r>
  <r>
    <x v="13"/>
    <x v="13"/>
    <x v="15"/>
    <n v="21000000"/>
    <x v="1"/>
  </r>
  <r>
    <x v="13"/>
    <x v="13"/>
    <x v="15"/>
    <n v="20000000"/>
    <x v="2"/>
  </r>
  <r>
    <x v="13"/>
    <x v="13"/>
    <x v="16"/>
    <n v="4764000000"/>
    <x v="0"/>
  </r>
  <r>
    <x v="13"/>
    <x v="13"/>
    <x v="16"/>
    <n v="4681000000"/>
    <x v="1"/>
  </r>
  <r>
    <x v="13"/>
    <x v="13"/>
    <x v="16"/>
    <n v="-9334000000"/>
    <x v="2"/>
  </r>
  <r>
    <x v="13"/>
    <x v="13"/>
    <x v="17"/>
    <n v="4791000000"/>
    <x v="0"/>
  </r>
  <r>
    <x v="13"/>
    <x v="13"/>
    <x v="17"/>
    <n v="4702000000"/>
    <x v="1"/>
  </r>
  <r>
    <x v="13"/>
    <x v="13"/>
    <x v="17"/>
    <n v="-9314000000"/>
    <x v="2"/>
  </r>
  <r>
    <x v="13"/>
    <x v="13"/>
    <x v="18"/>
    <n v="6467000000"/>
    <x v="0"/>
  </r>
  <r>
    <x v="13"/>
    <x v="13"/>
    <x v="18"/>
    <n v="8078000000"/>
    <x v="1"/>
  </r>
  <r>
    <x v="13"/>
    <x v="13"/>
    <x v="18"/>
    <n v="11773000000"/>
    <x v="2"/>
  </r>
  <r>
    <x v="13"/>
    <x v="13"/>
    <x v="19"/>
    <n v="16593000000"/>
    <x v="0"/>
  </r>
  <r>
    <x v="13"/>
    <x v="13"/>
    <x v="19"/>
    <n v="21170000000"/>
    <x v="1"/>
  </r>
  <r>
    <x v="13"/>
    <x v="13"/>
    <x v="19"/>
    <n v="49389000000"/>
    <x v="2"/>
  </r>
  <r>
    <x v="13"/>
    <x v="13"/>
    <x v="20"/>
    <n v="17716000000"/>
    <x v="0"/>
  </r>
  <r>
    <x v="13"/>
    <x v="13"/>
    <x v="20"/>
    <n v="29354000000"/>
    <x v="1"/>
  </r>
  <r>
    <x v="13"/>
    <x v="13"/>
    <x v="20"/>
    <n v="30192000000"/>
    <x v="2"/>
  </r>
  <r>
    <x v="13"/>
    <x v="13"/>
    <x v="21"/>
    <n v="10654000000"/>
    <x v="0"/>
  </r>
  <r>
    <x v="13"/>
    <x v="13"/>
    <x v="21"/>
    <n v="18304000000"/>
    <x v="1"/>
  </r>
  <r>
    <x v="13"/>
    <x v="13"/>
    <x v="21"/>
    <n v="19080000000"/>
    <x v="2"/>
  </r>
  <r>
    <x v="13"/>
    <x v="13"/>
    <x v="22"/>
    <n v="637000000"/>
    <x v="0"/>
  </r>
  <r>
    <x v="13"/>
    <x v="13"/>
    <x v="22"/>
    <n v="10380000000"/>
    <x v="2"/>
  </r>
  <r>
    <x v="13"/>
    <x v="13"/>
    <x v="23"/>
    <n v="637000000"/>
    <x v="0"/>
  </r>
  <r>
    <x v="13"/>
    <x v="13"/>
    <x v="23"/>
    <n v="1746000000"/>
    <x v="1"/>
  </r>
  <r>
    <x v="13"/>
    <x v="13"/>
    <x v="23"/>
    <n v="1746000000"/>
    <x v="1"/>
  </r>
  <r>
    <x v="13"/>
    <x v="13"/>
    <x v="23"/>
    <n v="10380000000"/>
    <x v="2"/>
  </r>
  <r>
    <x v="13"/>
    <x v="13"/>
    <x v="24"/>
    <n v="5968000000"/>
    <x v="0"/>
  </r>
  <r>
    <x v="13"/>
    <x v="13"/>
    <x v="24"/>
    <n v="4975000000"/>
    <x v="1"/>
  </r>
  <r>
    <x v="13"/>
    <x v="13"/>
    <x v="24"/>
    <n v="-6871000000"/>
    <x v="2"/>
  </r>
  <r>
    <x v="13"/>
    <x v="13"/>
    <x v="25"/>
    <n v="0"/>
    <x v="0"/>
  </r>
  <r>
    <x v="13"/>
    <x v="13"/>
    <x v="25"/>
    <n v="0"/>
    <x v="1"/>
  </r>
  <r>
    <x v="13"/>
    <x v="13"/>
    <x v="25"/>
    <n v="0"/>
    <x v="2"/>
  </r>
  <r>
    <x v="13"/>
    <x v="13"/>
    <x v="26"/>
    <n v="43465"/>
    <x v="0"/>
  </r>
  <r>
    <x v="13"/>
    <x v="13"/>
    <x v="26"/>
    <n v="43830"/>
    <x v="1"/>
  </r>
  <r>
    <x v="13"/>
    <x v="13"/>
    <x v="26"/>
    <n v="44196"/>
    <x v="2"/>
  </r>
  <r>
    <x v="13"/>
    <x v="13"/>
    <x v="27"/>
    <n v="96000000"/>
    <x v="0"/>
  </r>
  <r>
    <x v="13"/>
    <x v="13"/>
    <x v="27"/>
    <n v="100000000"/>
    <x v="1"/>
  </r>
  <r>
    <x v="13"/>
    <x v="13"/>
    <x v="27"/>
    <n v="60000000"/>
    <x v="2"/>
  </r>
  <r>
    <x v="13"/>
    <x v="13"/>
    <x v="28"/>
    <n v="14031000000"/>
    <x v="0"/>
  </r>
  <r>
    <x v="13"/>
    <x v="13"/>
    <x v="28"/>
    <n v="51598000000"/>
    <x v="1"/>
  </r>
  <r>
    <x v="13"/>
    <x v="13"/>
    <x v="28"/>
    <n v="37822000000"/>
    <x v="2"/>
  </r>
  <r>
    <x v="13"/>
    <x v="13"/>
    <x v="29"/>
    <n v="0"/>
    <x v="0"/>
  </r>
  <r>
    <x v="13"/>
    <x v="13"/>
    <x v="29"/>
    <n v="0"/>
    <x v="1"/>
  </r>
  <r>
    <x v="13"/>
    <x v="13"/>
    <x v="29"/>
    <n v="0"/>
    <x v="2"/>
  </r>
  <r>
    <x v="13"/>
    <x v="13"/>
    <x v="30"/>
    <n v="6538000000"/>
    <x v="0"/>
  </r>
  <r>
    <x v="13"/>
    <x v="13"/>
    <x v="30"/>
    <n v="22488000000"/>
    <x v="1"/>
  </r>
  <r>
    <x v="13"/>
    <x v="13"/>
    <x v="30"/>
    <n v="20547000000"/>
    <x v="2"/>
  </r>
  <r>
    <x v="13"/>
    <x v="13"/>
    <x v="31"/>
    <n v="16094000000"/>
    <x v="0"/>
  </r>
  <r>
    <x v="13"/>
    <x v="13"/>
    <x v="31"/>
    <n v="18067000000"/>
    <x v="1"/>
  </r>
  <r>
    <x v="13"/>
    <x v="13"/>
    <x v="31"/>
    <n v="30745000000"/>
    <x v="2"/>
  </r>
  <r>
    <x v="13"/>
    <x v="13"/>
    <x v="32"/>
    <n v="4947000000"/>
    <x v="0"/>
  </r>
  <r>
    <x v="13"/>
    <x v="13"/>
    <x v="32"/>
    <n v="3460000000"/>
    <x v="1"/>
  </r>
  <r>
    <x v="13"/>
    <x v="13"/>
    <x v="32"/>
    <n v="-8995000000"/>
    <x v="2"/>
  </r>
  <r>
    <x v="13"/>
    <x v="13"/>
    <x v="33"/>
    <n v="0"/>
    <x v="0"/>
  </r>
  <r>
    <x v="13"/>
    <x v="13"/>
    <x v="33"/>
    <n v="0"/>
    <x v="1"/>
  </r>
  <r>
    <x v="13"/>
    <x v="13"/>
    <x v="33"/>
    <n v="0"/>
    <x v="2"/>
  </r>
  <r>
    <x v="13"/>
    <x v="13"/>
    <x v="34"/>
    <n v="1021000000"/>
    <x v="0"/>
  </r>
  <r>
    <x v="13"/>
    <x v="13"/>
    <x v="34"/>
    <n v="1515000000"/>
    <x v="1"/>
  </r>
  <r>
    <x v="13"/>
    <x v="13"/>
    <x v="34"/>
    <n v="2124000000"/>
    <x v="2"/>
  </r>
  <r>
    <x v="13"/>
    <x v="13"/>
    <x v="35"/>
    <n v="1091000000"/>
    <x v="0"/>
  </r>
  <r>
    <x v="13"/>
    <x v="13"/>
    <x v="35"/>
    <n v="63969000000"/>
    <x v="1"/>
  </r>
  <r>
    <x v="13"/>
    <x v="13"/>
    <x v="35"/>
    <n v="53243000000"/>
    <x v="2"/>
  </r>
  <r>
    <x v="13"/>
    <x v="13"/>
    <x v="36"/>
    <n v="0"/>
    <x v="0"/>
  </r>
  <r>
    <x v="13"/>
    <x v="13"/>
    <x v="36"/>
    <n v="0"/>
    <x v="1"/>
  </r>
  <r>
    <x v="13"/>
    <x v="13"/>
    <x v="36"/>
    <n v="0"/>
    <x v="2"/>
  </r>
  <r>
    <x v="13"/>
    <x v="13"/>
    <x v="37"/>
    <n v="0"/>
    <x v="0"/>
  </r>
  <r>
    <x v="13"/>
    <x v="13"/>
    <x v="37"/>
    <n v="0"/>
    <x v="1"/>
  </r>
  <r>
    <x v="13"/>
    <x v="13"/>
    <x v="37"/>
    <n v="0"/>
    <x v="2"/>
  </r>
  <r>
    <x v="13"/>
    <x v="13"/>
    <x v="38"/>
    <n v="1195000000"/>
    <x v="0"/>
  </r>
  <r>
    <x v="13"/>
    <x v="13"/>
    <x v="38"/>
    <n v="4293000000"/>
    <x v="1"/>
  </r>
  <r>
    <x v="13"/>
    <x v="13"/>
    <x v="38"/>
    <n v="2074000000"/>
    <x v="2"/>
  </r>
  <r>
    <x v="13"/>
    <x v="13"/>
    <x v="39"/>
    <n v="34986000000"/>
    <x v="0"/>
  </r>
  <r>
    <x v="13"/>
    <x v="13"/>
    <x v="39"/>
    <n v="129944000000"/>
    <x v="1"/>
  </r>
  <r>
    <x v="13"/>
    <x v="13"/>
    <x v="39"/>
    <n v="118481000000"/>
    <x v="2"/>
  </r>
  <r>
    <x v="13"/>
    <x v="13"/>
    <x v="40"/>
    <n v="20859000000"/>
    <x v="0"/>
  </r>
  <r>
    <x v="13"/>
    <x v="13"/>
    <x v="40"/>
    <n v="78246000000"/>
    <x v="1"/>
  </r>
  <r>
    <x v="13"/>
    <x v="13"/>
    <x v="40"/>
    <n v="80599000000"/>
    <x v="2"/>
  </r>
  <r>
    <x v="13"/>
    <x v="13"/>
    <x v="41"/>
    <n v="0"/>
    <x v="0"/>
  </r>
  <r>
    <x v="13"/>
    <x v="13"/>
    <x v="41"/>
    <n v="0"/>
    <x v="1"/>
  </r>
  <r>
    <x v="13"/>
    <x v="13"/>
    <x v="41"/>
    <n v="0"/>
    <x v="2"/>
  </r>
  <r>
    <x v="13"/>
    <x v="13"/>
    <x v="42"/>
    <n v="1775000000"/>
    <x v="0"/>
  </r>
  <r>
    <x v="13"/>
    <x v="13"/>
    <x v="42"/>
    <n v="767000000"/>
    <x v="1"/>
  </r>
  <r>
    <x v="13"/>
    <x v="13"/>
    <x v="42"/>
    <n v="433000000"/>
    <x v="2"/>
  </r>
  <r>
    <x v="13"/>
    <x v="13"/>
    <x v="43"/>
    <n v="-548000000"/>
    <x v="0"/>
  </r>
  <r>
    <x v="13"/>
    <x v="13"/>
    <x v="43"/>
    <n v="17653000000"/>
    <x v="1"/>
  </r>
  <r>
    <x v="13"/>
    <x v="13"/>
    <x v="43"/>
    <n v="3928000000"/>
    <x v="2"/>
  </r>
  <r>
    <x v="13"/>
    <x v="13"/>
    <x v="44"/>
    <n v="0"/>
    <x v="0"/>
  </r>
  <r>
    <x v="13"/>
    <x v="13"/>
    <x v="44"/>
    <n v="0"/>
    <x v="1"/>
  </r>
  <r>
    <x v="13"/>
    <x v="13"/>
    <x v="44"/>
    <n v="0"/>
    <x v="2"/>
  </r>
  <r>
    <x v="13"/>
    <x v="13"/>
    <x v="45"/>
    <n v="0"/>
    <x v="0"/>
  </r>
  <r>
    <x v="13"/>
    <x v="13"/>
    <x v="45"/>
    <n v="0"/>
    <x v="1"/>
  </r>
  <r>
    <x v="13"/>
    <x v="13"/>
    <x v="45"/>
    <n v="0"/>
    <x v="2"/>
  </r>
  <r>
    <x v="13"/>
    <x v="13"/>
    <x v="46"/>
    <n v="-3535000000"/>
    <x v="0"/>
  </r>
  <r>
    <x v="13"/>
    <x v="13"/>
    <x v="46"/>
    <n v="7621000000"/>
    <x v="1"/>
  </r>
  <r>
    <x v="13"/>
    <x v="13"/>
    <x v="46"/>
    <n v="-1151000000"/>
    <x v="2"/>
  </r>
  <r>
    <x v="13"/>
    <x v="13"/>
    <x v="47"/>
    <n v="0"/>
    <x v="0"/>
  </r>
  <r>
    <x v="13"/>
    <x v="13"/>
    <x v="47"/>
    <n v="0"/>
    <x v="1"/>
  </r>
  <r>
    <x v="13"/>
    <x v="13"/>
    <x v="47"/>
    <n v="0"/>
    <x v="2"/>
  </r>
  <r>
    <x v="13"/>
    <x v="13"/>
    <x v="48"/>
    <n v="-3249000000"/>
    <x v="0"/>
  </r>
  <r>
    <x v="13"/>
    <x v="13"/>
    <x v="48"/>
    <n v="-25765000000"/>
    <x v="1"/>
  </r>
  <r>
    <x v="13"/>
    <x v="13"/>
    <x v="48"/>
    <n v="-11729000000"/>
    <x v="2"/>
  </r>
  <r>
    <x v="13"/>
    <x v="13"/>
    <x v="49"/>
    <n v="0"/>
    <x v="0"/>
  </r>
  <r>
    <x v="13"/>
    <x v="13"/>
    <x v="49"/>
    <n v="0"/>
    <x v="1"/>
  </r>
  <r>
    <x v="13"/>
    <x v="13"/>
    <x v="49"/>
    <n v="0"/>
    <x v="2"/>
  </r>
  <r>
    <x v="13"/>
    <x v="13"/>
    <x v="50"/>
    <n v="0"/>
    <x v="0"/>
  </r>
  <r>
    <x v="13"/>
    <x v="13"/>
    <x v="50"/>
    <n v="0"/>
    <x v="1"/>
  </r>
  <r>
    <x v="13"/>
    <x v="13"/>
    <x v="50"/>
    <n v="0"/>
    <x v="2"/>
  </r>
  <r>
    <x v="13"/>
    <x v="13"/>
    <x v="51"/>
    <n v="0"/>
    <x v="0"/>
  </r>
  <r>
    <x v="13"/>
    <x v="13"/>
    <x v="51"/>
    <n v="0"/>
    <x v="1"/>
  </r>
  <r>
    <x v="13"/>
    <x v="13"/>
    <x v="51"/>
    <n v="0"/>
    <x v="2"/>
  </r>
  <r>
    <x v="13"/>
    <x v="13"/>
    <x v="52"/>
    <n v="27000000"/>
    <x v="0"/>
  </r>
  <r>
    <x v="13"/>
    <x v="13"/>
    <x v="52"/>
    <n v="21000000"/>
    <x v="1"/>
  </r>
  <r>
    <x v="13"/>
    <x v="13"/>
    <x v="52"/>
    <n v="20000000"/>
    <x v="2"/>
  </r>
  <r>
    <x v="13"/>
    <x v="13"/>
    <x v="53"/>
    <n v="4920000000"/>
    <x v="0"/>
  </r>
  <r>
    <x v="13"/>
    <x v="13"/>
    <x v="53"/>
    <n v="3439000000"/>
    <x v="1"/>
  </r>
  <r>
    <x v="13"/>
    <x v="13"/>
    <x v="53"/>
    <n v="-9015000000"/>
    <x v="2"/>
  </r>
  <r>
    <x v="13"/>
    <x v="13"/>
    <x v="54"/>
    <n v="4947000000"/>
    <x v="0"/>
  </r>
  <r>
    <x v="13"/>
    <x v="13"/>
    <x v="54"/>
    <n v="3460000000"/>
    <x v="1"/>
  </r>
  <r>
    <x v="13"/>
    <x v="13"/>
    <x v="54"/>
    <n v="-8995000000"/>
    <x v="2"/>
  </r>
  <r>
    <x v="13"/>
    <x v="13"/>
    <x v="55"/>
    <n v="5027000000"/>
    <x v="0"/>
  </r>
  <r>
    <x v="13"/>
    <x v="13"/>
    <x v="55"/>
    <n v="6252000000"/>
    <x v="1"/>
  </r>
  <r>
    <x v="13"/>
    <x v="13"/>
    <x v="55"/>
    <n v="5886000000"/>
    <x v="2"/>
  </r>
  <r>
    <x v="13"/>
    <x v="13"/>
    <x v="56"/>
    <n v="17270000000"/>
    <x v="0"/>
  </r>
  <r>
    <x v="13"/>
    <x v="13"/>
    <x v="56"/>
    <n v="100590000000"/>
    <x v="1"/>
  </r>
  <r>
    <x v="13"/>
    <x v="13"/>
    <x v="56"/>
    <n v="88289000000"/>
    <x v="2"/>
  </r>
  <r>
    <x v="13"/>
    <x v="13"/>
    <x v="57"/>
    <n v="10205000000"/>
    <x v="0"/>
  </r>
  <r>
    <x v="13"/>
    <x v="13"/>
    <x v="57"/>
    <n v="59942000000"/>
    <x v="1"/>
  </r>
  <r>
    <x v="13"/>
    <x v="13"/>
    <x v="57"/>
    <n v="61519000000"/>
    <x v="2"/>
  </r>
  <r>
    <x v="13"/>
    <x v="13"/>
    <x v="58"/>
    <n v="4551000000"/>
    <x v="0"/>
  </r>
  <r>
    <x v="13"/>
    <x v="13"/>
    <x v="58"/>
    <n v="4871000000"/>
    <x v="1"/>
  </r>
  <r>
    <x v="13"/>
    <x v="13"/>
    <x v="58"/>
    <n v="7661000000"/>
    <x v="2"/>
  </r>
  <r>
    <x v="13"/>
    <x v="13"/>
    <x v="59"/>
    <n v="0"/>
    <x v="0"/>
  </r>
  <r>
    <x v="13"/>
    <x v="13"/>
    <x v="59"/>
    <n v="0"/>
    <x v="2"/>
  </r>
  <r>
    <x v="13"/>
    <x v="13"/>
    <x v="60"/>
    <n v="0"/>
    <x v="1"/>
  </r>
  <r>
    <x v="13"/>
    <x v="13"/>
    <x v="61"/>
    <n v="10883000000"/>
    <x v="0"/>
  </r>
  <r>
    <x v="13"/>
    <x v="13"/>
    <x v="61"/>
    <n v="11019000000"/>
    <x v="1"/>
  </r>
  <r>
    <x v="13"/>
    <x v="13"/>
    <x v="61"/>
    <n v="18804000000"/>
    <x v="2"/>
  </r>
  <r>
    <x v="13"/>
    <x v="13"/>
    <x v="62"/>
    <n v="5211000000"/>
    <x v="0"/>
  </r>
  <r>
    <x v="13"/>
    <x v="13"/>
    <x v="62"/>
    <n v="7048000000"/>
    <x v="1"/>
  </r>
  <r>
    <x v="13"/>
    <x v="13"/>
    <x v="62"/>
    <n v="11941000000"/>
    <x v="2"/>
  </r>
  <r>
    <x v="13"/>
    <x v="13"/>
    <x v="63"/>
    <n v="-5920000000"/>
    <x v="0"/>
  </r>
  <r>
    <x v="13"/>
    <x v="13"/>
    <x v="63"/>
    <n v="-20011000000"/>
    <x v="1"/>
  </r>
  <r>
    <x v="13"/>
    <x v="13"/>
    <x v="63"/>
    <n v="-10700000000"/>
    <x v="2"/>
  </r>
  <r>
    <x v="13"/>
    <x v="13"/>
    <x v="64"/>
    <n v="-975000000"/>
    <x v="0"/>
  </r>
  <r>
    <x v="13"/>
    <x v="13"/>
    <x v="64"/>
    <n v="-9229000000"/>
    <x v="1"/>
  </r>
  <r>
    <x v="13"/>
    <x v="13"/>
    <x v="64"/>
    <n v="-7998000000"/>
    <x v="2"/>
  </r>
  <r>
    <x v="13"/>
    <x v="13"/>
    <x v="65"/>
    <n v="5419000000"/>
    <x v="0"/>
  </r>
  <r>
    <x v="13"/>
    <x v="13"/>
    <x v="65"/>
    <n v="6102000000"/>
    <x v="1"/>
  </r>
  <r>
    <x v="13"/>
    <x v="13"/>
    <x v="65"/>
    <n v="7036000000"/>
    <x v="2"/>
  </r>
  <r>
    <x v="13"/>
    <x v="13"/>
    <x v="66"/>
    <n v="-156000000"/>
    <x v="0"/>
  </r>
  <r>
    <x v="13"/>
    <x v="13"/>
    <x v="66"/>
    <n v="1242000000"/>
    <x v="1"/>
  </r>
  <r>
    <x v="13"/>
    <x v="13"/>
    <x v="66"/>
    <n v="-319000000"/>
    <x v="2"/>
  </r>
  <r>
    <x v="13"/>
    <x v="13"/>
    <x v="67"/>
    <n v="3863000000"/>
    <x v="0"/>
  </r>
  <r>
    <x v="13"/>
    <x v="13"/>
    <x v="67"/>
    <n v="5030000000"/>
    <x v="1"/>
  </r>
  <r>
    <x v="13"/>
    <x v="13"/>
    <x v="67"/>
    <n v="5071000000"/>
    <x v="2"/>
  </r>
  <r>
    <x v="13"/>
    <x v="13"/>
    <x v="68"/>
    <n v="7059000000"/>
    <x v="0"/>
  </r>
  <r>
    <x v="13"/>
    <x v="13"/>
    <x v="68"/>
    <n v="12513000000"/>
    <x v="1"/>
  </r>
  <r>
    <x v="13"/>
    <x v="13"/>
    <x v="68"/>
    <n v="14027000000"/>
    <x v="2"/>
  </r>
  <r>
    <x v="13"/>
    <x v="13"/>
    <x v="69"/>
    <n v="2839000000"/>
    <x v="0"/>
  </r>
  <r>
    <x v="13"/>
    <x v="13"/>
    <x v="69"/>
    <n v="7114000000"/>
    <x v="1"/>
  </r>
  <r>
    <x v="13"/>
    <x v="13"/>
    <x v="69"/>
    <n v="8180000000"/>
    <x v="2"/>
  </r>
  <r>
    <x v="13"/>
    <x v="13"/>
    <x v="70"/>
    <n v="4559000000"/>
    <x v="0"/>
  </r>
  <r>
    <x v="13"/>
    <x v="13"/>
    <x v="70"/>
    <n v="16555000000"/>
    <x v="1"/>
  </r>
  <r>
    <x v="13"/>
    <x v="13"/>
    <x v="70"/>
    <n v="13183000000"/>
    <x v="2"/>
  </r>
  <r>
    <x v="13"/>
    <x v="13"/>
    <x v="71"/>
    <n v="0"/>
    <x v="0"/>
  </r>
  <r>
    <x v="13"/>
    <x v="13"/>
    <x v="71"/>
    <n v="0"/>
    <x v="1"/>
  </r>
  <r>
    <x v="13"/>
    <x v="13"/>
    <x v="71"/>
    <n v="0"/>
    <x v="2"/>
  </r>
  <r>
    <x v="13"/>
    <x v="13"/>
    <x v="72"/>
    <n v="0"/>
    <x v="0"/>
  </r>
  <r>
    <x v="13"/>
    <x v="13"/>
    <x v="72"/>
    <n v="0"/>
    <x v="1"/>
  </r>
  <r>
    <x v="13"/>
    <x v="13"/>
    <x v="72"/>
    <n v="0"/>
    <x v="2"/>
  </r>
  <r>
    <x v="13"/>
    <x v="13"/>
    <x v="73"/>
    <n v="2613000000"/>
    <x v="0"/>
  </r>
  <r>
    <x v="13"/>
    <x v="13"/>
    <x v="73"/>
    <n v="2679000000"/>
    <x v="1"/>
  </r>
  <r>
    <x v="13"/>
    <x v="13"/>
    <x v="73"/>
    <n v="4075000000"/>
    <x v="2"/>
  </r>
  <r>
    <x v="13"/>
    <x v="13"/>
    <x v="74"/>
    <n v="2305000000"/>
    <x v="0"/>
  </r>
  <r>
    <x v="13"/>
    <x v="13"/>
    <x v="74"/>
    <n v="3961000000"/>
    <x v="1"/>
  </r>
  <r>
    <x v="13"/>
    <x v="13"/>
    <x v="74"/>
    <n v="4172000000"/>
    <x v="2"/>
  </r>
  <r>
    <x v="13"/>
    <x v="13"/>
    <x v="75"/>
    <n v="0"/>
    <x v="0"/>
  </r>
  <r>
    <x v="13"/>
    <x v="13"/>
    <x v="75"/>
    <n v="0"/>
    <x v="1"/>
  </r>
  <r>
    <x v="13"/>
    <x v="13"/>
    <x v="75"/>
    <n v="0"/>
    <x v="2"/>
  </r>
  <r>
    <x v="13"/>
    <x v="13"/>
    <x v="76"/>
    <n v="0"/>
    <x v="0"/>
  </r>
  <r>
    <x v="13"/>
    <x v="13"/>
    <x v="76"/>
    <n v="0"/>
    <x v="1"/>
  </r>
  <r>
    <x v="13"/>
    <x v="13"/>
    <x v="76"/>
    <n v="0"/>
    <x v="2"/>
  </r>
  <r>
    <x v="13"/>
    <x v="13"/>
    <x v="77"/>
    <n v="0"/>
    <x v="0"/>
  </r>
  <r>
    <x v="13"/>
    <x v="13"/>
    <x v="77"/>
    <n v="0"/>
    <x v="1"/>
  </r>
  <r>
    <x v="13"/>
    <x v="13"/>
    <x v="77"/>
    <n v="0"/>
    <x v="2"/>
  </r>
  <r>
    <x v="13"/>
    <x v="13"/>
    <x v="78"/>
    <n v="2379000000"/>
    <x v="0"/>
  </r>
  <r>
    <x v="13"/>
    <x v="13"/>
    <x v="78"/>
    <n v="3809000000"/>
    <x v="1"/>
  </r>
  <r>
    <x v="13"/>
    <x v="13"/>
    <x v="78"/>
    <n v="6280000000"/>
    <x v="2"/>
  </r>
  <r>
    <x v="13"/>
    <x v="13"/>
    <x v="79"/>
    <n v="0"/>
    <x v="0"/>
  </r>
  <r>
    <x v="13"/>
    <x v="13"/>
    <x v="79"/>
    <n v="0"/>
    <x v="1"/>
  </r>
  <r>
    <x v="13"/>
    <x v="13"/>
    <x v="79"/>
    <n v="0"/>
    <x v="2"/>
  </r>
  <r>
    <x v="13"/>
    <x v="13"/>
    <x v="80"/>
    <n v="0"/>
    <x v="0"/>
  </r>
  <r>
    <x v="13"/>
    <x v="13"/>
    <x v="80"/>
    <n v="0"/>
    <x v="1"/>
  </r>
  <r>
    <x v="13"/>
    <x v="13"/>
    <x v="80"/>
    <n v="0"/>
    <x v="2"/>
  </r>
  <r>
    <x v="13"/>
    <x v="13"/>
    <x v="81"/>
    <n v="320000000"/>
    <x v="0"/>
  </r>
  <r>
    <x v="13"/>
    <x v="13"/>
    <x v="81"/>
    <n v="7300000000"/>
    <x v="1"/>
  </r>
  <r>
    <x v="13"/>
    <x v="13"/>
    <x v="81"/>
    <n v="1546000000"/>
    <x v="2"/>
  </r>
  <r>
    <x v="13"/>
    <x v="13"/>
    <x v="82"/>
    <n v="6332000000"/>
    <x v="0"/>
  </r>
  <r>
    <x v="13"/>
    <x v="13"/>
    <x v="82"/>
    <n v="6148000000"/>
    <x v="1"/>
  </r>
  <r>
    <x v="13"/>
    <x v="13"/>
    <x v="82"/>
    <n v="11143000000"/>
    <x v="2"/>
  </r>
  <r>
    <x v="13"/>
    <x v="13"/>
    <x v="83"/>
    <n v="34065000000"/>
    <x v="0"/>
  </r>
  <r>
    <x v="13"/>
    <x v="13"/>
    <x v="83"/>
    <n v="34474000000"/>
    <x v="1"/>
  </r>
  <r>
    <x v="13"/>
    <x v="13"/>
    <x v="83"/>
    <n v="21281000000"/>
    <x v="2"/>
  </r>
  <r>
    <x v="13"/>
    <x v="13"/>
    <x v="84"/>
    <n v="22561000000"/>
    <x v="0"/>
  </r>
  <r>
    <x v="13"/>
    <x v="13"/>
    <x v="84"/>
    <n v="26145000000"/>
    <x v="1"/>
  </r>
  <r>
    <x v="13"/>
    <x v="13"/>
    <x v="84"/>
    <n v="42518000000"/>
    <x v="2"/>
  </r>
  <r>
    <x v="13"/>
    <x v="13"/>
    <x v="85"/>
    <n v="4551000000"/>
    <x v="0"/>
  </r>
  <r>
    <x v="13"/>
    <x v="13"/>
    <x v="85"/>
    <n v="4871000000"/>
    <x v="1"/>
  </r>
  <r>
    <x v="13"/>
    <x v="13"/>
    <x v="85"/>
    <n v="7661000000"/>
    <x v="2"/>
  </r>
  <r>
    <x v="13"/>
    <x v="13"/>
    <x v="86"/>
    <n v="0"/>
    <x v="0"/>
  </r>
  <r>
    <x v="13"/>
    <x v="13"/>
    <x v="86"/>
    <n v="0"/>
    <x v="1"/>
  </r>
  <r>
    <x v="13"/>
    <x v="13"/>
    <x v="86"/>
    <n v="0"/>
    <x v="2"/>
  </r>
  <r>
    <x v="13"/>
    <x v="13"/>
    <x v="87"/>
    <n v="1848000000"/>
    <x v="0"/>
  </r>
  <r>
    <x v="13"/>
    <x v="13"/>
    <x v="87"/>
    <n v="2195000000"/>
    <x v="1"/>
  </r>
  <r>
    <x v="13"/>
    <x v="13"/>
    <x v="87"/>
    <n v="3452000000"/>
    <x v="2"/>
  </r>
  <r>
    <x v="13"/>
    <x v="13"/>
    <x v="88"/>
    <n v="221000000"/>
    <x v="0"/>
  </r>
  <r>
    <x v="13"/>
    <x v="13"/>
    <x v="88"/>
    <n v="441000000"/>
    <x v="1"/>
  </r>
  <r>
    <x v="13"/>
    <x v="13"/>
    <x v="88"/>
    <n v="779000000"/>
    <x v="2"/>
  </r>
  <r>
    <x v="13"/>
    <x v="13"/>
    <x v="89"/>
    <n v="14031000000"/>
    <x v="0"/>
  </r>
  <r>
    <x v="13"/>
    <x v="13"/>
    <x v="89"/>
    <n v="37822000000"/>
    <x v="2"/>
  </r>
  <r>
    <x v="13"/>
    <x v="13"/>
    <x v="90"/>
    <n v="0"/>
    <x v="1"/>
  </r>
  <r>
    <x v="13"/>
    <x v="13"/>
    <x v="91"/>
    <n v="1531000000"/>
    <x v="0"/>
  </r>
  <r>
    <x v="13"/>
    <x v="13"/>
    <x v="91"/>
    <n v="5918000000"/>
    <x v="1"/>
  </r>
  <r>
    <x v="13"/>
    <x v="13"/>
    <x v="91"/>
    <n v="2042000000"/>
    <x v="2"/>
  </r>
  <r>
    <x v="14"/>
    <x v="14"/>
    <x v="0"/>
    <n v="37186000000"/>
    <x v="0"/>
  </r>
  <r>
    <x v="14"/>
    <x v="14"/>
    <x v="0"/>
    <n v="42319000000"/>
    <x v="1"/>
  </r>
  <r>
    <x v="14"/>
    <x v="14"/>
    <x v="0"/>
    <n v="44503000000"/>
    <x v="2"/>
  </r>
  <r>
    <x v="14"/>
    <x v="14"/>
    <x v="1"/>
    <n v="16280000000"/>
    <x v="0"/>
  </r>
  <r>
    <x v="14"/>
    <x v="14"/>
    <x v="1"/>
    <n v="17527000000"/>
    <x v="1"/>
  </r>
  <r>
    <x v="14"/>
    <x v="14"/>
    <x v="1"/>
    <n v="19201000000"/>
    <x v="2"/>
  </r>
  <r>
    <x v="14"/>
    <x v="14"/>
    <x v="2"/>
    <n v="0"/>
    <x v="0"/>
  </r>
  <r>
    <x v="14"/>
    <x v="14"/>
    <x v="2"/>
    <n v="0"/>
    <x v="1"/>
  </r>
  <r>
    <x v="14"/>
    <x v="14"/>
    <x v="2"/>
    <n v="0"/>
    <x v="2"/>
  </r>
  <r>
    <x v="14"/>
    <x v="14"/>
    <x v="3"/>
    <n v="31934000000"/>
    <x v="0"/>
  </r>
  <r>
    <x v="14"/>
    <x v="14"/>
    <x v="3"/>
    <n v="-61059000000"/>
    <x v="1"/>
  </r>
  <r>
    <x v="14"/>
    <x v="14"/>
    <x v="3"/>
    <n v="-30309000000"/>
    <x v="2"/>
  </r>
  <r>
    <x v="14"/>
    <x v="14"/>
    <x v="4"/>
    <n v="707794000000"/>
    <x v="0"/>
  </r>
  <r>
    <x v="14"/>
    <x v="14"/>
    <x v="4"/>
    <n v="817729000000"/>
    <x v="1"/>
  </r>
  <r>
    <x v="14"/>
    <x v="14"/>
    <x v="4"/>
    <n v="873729000000"/>
    <x v="2"/>
  </r>
  <r>
    <x v="14"/>
    <x v="14"/>
    <x v="5"/>
    <n v="-14537000000"/>
    <x v="0"/>
  </r>
  <r>
    <x v="14"/>
    <x v="14"/>
    <x v="5"/>
    <n v="-15979000000"/>
    <x v="1"/>
  </r>
  <r>
    <x v="14"/>
    <x v="14"/>
    <x v="5"/>
    <n v="-13012000000"/>
    <x v="2"/>
  </r>
  <r>
    <x v="14"/>
    <x v="14"/>
    <x v="6"/>
    <n v="-5812000000"/>
    <x v="0"/>
  </r>
  <r>
    <x v="14"/>
    <x v="14"/>
    <x v="6"/>
    <n v="730000000"/>
    <x v="1"/>
  </r>
  <r>
    <x v="14"/>
    <x v="14"/>
    <x v="6"/>
    <n v="-18344000000"/>
    <x v="2"/>
  </r>
  <r>
    <x v="14"/>
    <x v="14"/>
    <x v="7"/>
    <n v="-32849000000"/>
    <x v="0"/>
  </r>
  <r>
    <x v="14"/>
    <x v="14"/>
    <x v="7"/>
    <n v="-5621000000"/>
    <x v="1"/>
  </r>
  <r>
    <x v="14"/>
    <x v="14"/>
    <x v="7"/>
    <n v="-37757000000"/>
    <x v="2"/>
  </r>
  <r>
    <x v="14"/>
    <x v="14"/>
    <x v="8"/>
    <n v="37400000000"/>
    <x v="0"/>
  </r>
  <r>
    <x v="14"/>
    <x v="14"/>
    <x v="8"/>
    <n v="38687000000"/>
    <x v="1"/>
  </r>
  <r>
    <x v="14"/>
    <x v="14"/>
    <x v="8"/>
    <n v="39773000000"/>
    <x v="2"/>
  </r>
  <r>
    <x v="14"/>
    <x v="14"/>
    <x v="9"/>
    <n v="0"/>
    <x v="0"/>
  </r>
  <r>
    <x v="14"/>
    <x v="14"/>
    <x v="9"/>
    <n v="0"/>
    <x v="1"/>
  </r>
  <r>
    <x v="14"/>
    <x v="14"/>
    <x v="9"/>
    <n v="0"/>
    <x v="2"/>
  </r>
  <r>
    <x v="14"/>
    <x v="14"/>
    <x v="10"/>
    <n v="3443000000"/>
    <x v="0"/>
  </r>
  <r>
    <x v="14"/>
    <x v="14"/>
    <x v="10"/>
    <n v="2303000000"/>
    <x v="1"/>
  </r>
  <r>
    <x v="14"/>
    <x v="14"/>
    <x v="10"/>
    <n v="1609000000"/>
    <x v="2"/>
  </r>
  <r>
    <x v="14"/>
    <x v="14"/>
    <x v="11"/>
    <n v="0"/>
    <x v="0"/>
  </r>
  <r>
    <x v="14"/>
    <x v="14"/>
    <x v="11"/>
    <n v="0"/>
    <x v="1"/>
  </r>
  <r>
    <x v="14"/>
    <x v="14"/>
    <x v="11"/>
    <n v="0"/>
    <x v="2"/>
  </r>
  <r>
    <x v="14"/>
    <x v="14"/>
    <x v="12"/>
    <n v="7245000000"/>
    <x v="0"/>
  </r>
  <r>
    <x v="14"/>
    <x v="14"/>
    <x v="12"/>
    <n v="7984000000"/>
    <x v="1"/>
  </r>
  <r>
    <x v="14"/>
    <x v="14"/>
    <x v="12"/>
    <n v="9782000000"/>
    <x v="2"/>
  </r>
  <r>
    <x v="14"/>
    <x v="14"/>
    <x v="13"/>
    <n v="-1970000000"/>
    <x v="0"/>
  </r>
  <r>
    <x v="14"/>
    <x v="14"/>
    <x v="13"/>
    <n v="-3670000000"/>
    <x v="1"/>
  </r>
  <r>
    <x v="14"/>
    <x v="14"/>
    <x v="13"/>
    <n v="-7064000000"/>
    <x v="2"/>
  </r>
  <r>
    <x v="14"/>
    <x v="14"/>
    <x v="14"/>
    <n v="8000000"/>
    <x v="0"/>
  </r>
  <r>
    <x v="14"/>
    <x v="14"/>
    <x v="14"/>
    <n v="8000000"/>
    <x v="1"/>
  </r>
  <r>
    <x v="14"/>
    <x v="14"/>
    <x v="14"/>
    <n v="8000000"/>
    <x v="2"/>
  </r>
  <r>
    <x v="14"/>
    <x v="14"/>
    <x v="15"/>
    <n v="249000000"/>
    <x v="0"/>
  </r>
  <r>
    <x v="14"/>
    <x v="14"/>
    <x v="15"/>
    <n v="405000000"/>
    <x v="1"/>
  </r>
  <r>
    <x v="14"/>
    <x v="14"/>
    <x v="15"/>
    <n v="751000000"/>
    <x v="2"/>
  </r>
  <r>
    <x v="14"/>
    <x v="14"/>
    <x v="16"/>
    <n v="1810000000"/>
    <x v="0"/>
  </r>
  <r>
    <x v="14"/>
    <x v="14"/>
    <x v="16"/>
    <n v="81189000000"/>
    <x v="1"/>
  </r>
  <r>
    <x v="14"/>
    <x v="14"/>
    <x v="16"/>
    <n v="43521000000"/>
    <x v="2"/>
  </r>
  <r>
    <x v="14"/>
    <x v="14"/>
    <x v="17"/>
    <n v="2059000000"/>
    <x v="0"/>
  </r>
  <r>
    <x v="14"/>
    <x v="14"/>
    <x v="17"/>
    <n v="81594000000"/>
    <x v="1"/>
  </r>
  <r>
    <x v="14"/>
    <x v="14"/>
    <x v="17"/>
    <n v="44272000000"/>
    <x v="2"/>
  </r>
  <r>
    <x v="14"/>
    <x v="14"/>
    <x v="18"/>
    <n v="106083000000"/>
    <x v="0"/>
  </r>
  <r>
    <x v="14"/>
    <x v="14"/>
    <x v="18"/>
    <n v="107041000000"/>
    <x v="1"/>
  </r>
  <r>
    <x v="14"/>
    <x v="14"/>
    <x v="18"/>
    <n v="101091000000"/>
    <x v="2"/>
  </r>
  <r>
    <x v="14"/>
    <x v="14"/>
    <x v="19"/>
    <n v="219214000000"/>
    <x v="0"/>
  </r>
  <r>
    <x v="14"/>
    <x v="14"/>
    <x v="19"/>
    <n v="225703000000"/>
    <x v="1"/>
  </r>
  <r>
    <x v="14"/>
    <x v="14"/>
    <x v="19"/>
    <n v="231289000000"/>
    <x v="2"/>
  </r>
  <r>
    <x v="14"/>
    <x v="14"/>
    <x v="20"/>
    <n v="224125000000"/>
    <x v="0"/>
  </r>
  <r>
    <x v="14"/>
    <x v="14"/>
    <x v="20"/>
    <n v="267879000000"/>
    <x v="1"/>
  </r>
  <r>
    <x v="14"/>
    <x v="14"/>
    <x v="20"/>
    <n v="226731000000"/>
    <x v="2"/>
  </r>
  <r>
    <x v="14"/>
    <x v="14"/>
    <x v="21"/>
    <n v="0"/>
    <x v="0"/>
  </r>
  <r>
    <x v="14"/>
    <x v="14"/>
    <x v="21"/>
    <n v="0"/>
    <x v="1"/>
  </r>
  <r>
    <x v="14"/>
    <x v="14"/>
    <x v="21"/>
    <n v="0"/>
    <x v="2"/>
  </r>
  <r>
    <x v="14"/>
    <x v="14"/>
    <x v="22"/>
    <n v="9779000000"/>
    <x v="0"/>
  </r>
  <r>
    <x v="14"/>
    <x v="14"/>
    <x v="22"/>
    <n v="10596000000"/>
    <x v="2"/>
  </r>
  <r>
    <x v="14"/>
    <x v="14"/>
    <x v="23"/>
    <n v="9779000000"/>
    <x v="0"/>
  </r>
  <r>
    <x v="14"/>
    <x v="14"/>
    <x v="23"/>
    <n v="10064000000"/>
    <x v="1"/>
  </r>
  <r>
    <x v="14"/>
    <x v="14"/>
    <x v="23"/>
    <n v="10064000000"/>
    <x v="1"/>
  </r>
  <r>
    <x v="14"/>
    <x v="14"/>
    <x v="23"/>
    <n v="10596000000"/>
    <x v="2"/>
  </r>
  <r>
    <x v="14"/>
    <x v="14"/>
    <x v="24"/>
    <n v="4001000000"/>
    <x v="0"/>
  </r>
  <r>
    <x v="14"/>
    <x v="14"/>
    <x v="24"/>
    <n v="102696000000"/>
    <x v="1"/>
  </r>
  <r>
    <x v="14"/>
    <x v="14"/>
    <x v="24"/>
    <n v="55693000000"/>
    <x v="2"/>
  </r>
  <r>
    <x v="14"/>
    <x v="14"/>
    <x v="25"/>
    <n v="0"/>
    <x v="0"/>
  </r>
  <r>
    <x v="14"/>
    <x v="14"/>
    <x v="25"/>
    <n v="0"/>
    <x v="1"/>
  </r>
  <r>
    <x v="14"/>
    <x v="14"/>
    <x v="25"/>
    <n v="0"/>
    <x v="2"/>
  </r>
  <r>
    <x v="14"/>
    <x v="14"/>
    <x v="26"/>
    <n v="43465"/>
    <x v="0"/>
  </r>
  <r>
    <x v="14"/>
    <x v="14"/>
    <x v="26"/>
    <n v="43646"/>
    <x v="1"/>
  </r>
  <r>
    <x v="14"/>
    <x v="14"/>
    <x v="26"/>
    <n v="44196"/>
    <x v="2"/>
  </r>
  <r>
    <x v="14"/>
    <x v="14"/>
    <x v="27"/>
    <n v="3797000000"/>
    <x v="0"/>
  </r>
  <r>
    <x v="14"/>
    <x v="14"/>
    <x v="27"/>
    <n v="3772000000"/>
    <x v="1"/>
  </r>
  <r>
    <x v="14"/>
    <x v="14"/>
    <x v="27"/>
    <n v="8172000000"/>
    <x v="2"/>
  </r>
  <r>
    <x v="14"/>
    <x v="14"/>
    <x v="28"/>
    <n v="348703000000"/>
    <x v="0"/>
  </r>
  <r>
    <x v="14"/>
    <x v="14"/>
    <x v="28"/>
    <n v="424791000000"/>
    <x v="1"/>
  </r>
  <r>
    <x v="14"/>
    <x v="14"/>
    <x v="28"/>
    <n v="443164000000"/>
    <x v="2"/>
  </r>
  <r>
    <x v="14"/>
    <x v="14"/>
    <x v="29"/>
    <n v="0"/>
    <x v="0"/>
  </r>
  <r>
    <x v="14"/>
    <x v="14"/>
    <x v="29"/>
    <n v="0"/>
    <x v="1"/>
  </r>
  <r>
    <x v="14"/>
    <x v="14"/>
    <x v="29"/>
    <n v="0"/>
    <x v="2"/>
  </r>
  <r>
    <x v="14"/>
    <x v="14"/>
    <x v="30"/>
    <n v="81025000000"/>
    <x v="0"/>
  </r>
  <r>
    <x v="14"/>
    <x v="14"/>
    <x v="30"/>
    <n v="81882000000"/>
    <x v="1"/>
  </r>
  <r>
    <x v="14"/>
    <x v="14"/>
    <x v="30"/>
    <n v="73734000000"/>
    <x v="2"/>
  </r>
  <r>
    <x v="14"/>
    <x v="14"/>
    <x v="31"/>
    <n v="141754000000"/>
    <x v="0"/>
  </r>
  <r>
    <x v="14"/>
    <x v="14"/>
    <x v="31"/>
    <n v="147575000000"/>
    <x v="1"/>
  </r>
  <r>
    <x v="14"/>
    <x v="14"/>
    <x v="31"/>
    <n v="144419000000"/>
    <x v="2"/>
  </r>
  <r>
    <x v="14"/>
    <x v="14"/>
    <x v="32"/>
    <n v="4322000000"/>
    <x v="0"/>
  </r>
  <r>
    <x v="14"/>
    <x v="14"/>
    <x v="32"/>
    <n v="81792000000"/>
    <x v="1"/>
  </r>
  <r>
    <x v="14"/>
    <x v="14"/>
    <x v="32"/>
    <n v="43253000000"/>
    <x v="2"/>
  </r>
  <r>
    <x v="14"/>
    <x v="14"/>
    <x v="33"/>
    <n v="0"/>
    <x v="0"/>
  </r>
  <r>
    <x v="14"/>
    <x v="14"/>
    <x v="33"/>
    <n v="0"/>
    <x v="1"/>
  </r>
  <r>
    <x v="14"/>
    <x v="14"/>
    <x v="33"/>
    <n v="0"/>
    <x v="2"/>
  </r>
  <r>
    <x v="14"/>
    <x v="14"/>
    <x v="34"/>
    <n v="-321000000"/>
    <x v="0"/>
  </r>
  <r>
    <x v="14"/>
    <x v="14"/>
    <x v="34"/>
    <n v="20904000000"/>
    <x v="1"/>
  </r>
  <r>
    <x v="14"/>
    <x v="14"/>
    <x v="34"/>
    <n v="12440000000"/>
    <x v="2"/>
  </r>
  <r>
    <x v="14"/>
    <x v="14"/>
    <x v="35"/>
    <n v="31499000000"/>
    <x v="0"/>
  </r>
  <r>
    <x v="14"/>
    <x v="14"/>
    <x v="35"/>
    <n v="31051000000"/>
    <x v="1"/>
  </r>
  <r>
    <x v="14"/>
    <x v="14"/>
    <x v="35"/>
    <n v="29462000000"/>
    <x v="2"/>
  </r>
  <r>
    <x v="14"/>
    <x v="14"/>
    <x v="36"/>
    <n v="3853000000"/>
    <x v="0"/>
  </r>
  <r>
    <x v="14"/>
    <x v="14"/>
    <x v="36"/>
    <n v="3961000000"/>
    <x v="1"/>
  </r>
  <r>
    <x v="14"/>
    <x v="14"/>
    <x v="36"/>
    <n v="4083000000"/>
    <x v="2"/>
  </r>
  <r>
    <x v="14"/>
    <x v="14"/>
    <x v="37"/>
    <n v="0"/>
    <x v="0"/>
  </r>
  <r>
    <x v="14"/>
    <x v="14"/>
    <x v="37"/>
    <n v="0"/>
    <x v="1"/>
  </r>
  <r>
    <x v="14"/>
    <x v="14"/>
    <x v="37"/>
    <n v="0"/>
    <x v="2"/>
  </r>
  <r>
    <x v="14"/>
    <x v="14"/>
    <x v="38"/>
    <n v="19069000000"/>
    <x v="0"/>
  </r>
  <r>
    <x v="14"/>
    <x v="14"/>
    <x v="38"/>
    <n v="19852000000"/>
    <x v="1"/>
  </r>
  <r>
    <x v="14"/>
    <x v="14"/>
    <x v="38"/>
    <n v="19208000000"/>
    <x v="2"/>
  </r>
  <r>
    <x v="14"/>
    <x v="14"/>
    <x v="39"/>
    <n v="707794000000"/>
    <x v="0"/>
  </r>
  <r>
    <x v="14"/>
    <x v="14"/>
    <x v="39"/>
    <n v="817729000000"/>
    <x v="1"/>
  </r>
  <r>
    <x v="14"/>
    <x v="14"/>
    <x v="39"/>
    <n v="873729000000"/>
    <x v="2"/>
  </r>
  <r>
    <x v="14"/>
    <x v="14"/>
    <x v="40"/>
    <n v="355294000000"/>
    <x v="0"/>
  </r>
  <r>
    <x v="14"/>
    <x v="14"/>
    <x v="40"/>
    <n v="389166000000"/>
    <x v="1"/>
  </r>
  <r>
    <x v="14"/>
    <x v="14"/>
    <x v="40"/>
    <n v="422393000000"/>
    <x v="2"/>
  </r>
  <r>
    <x v="14"/>
    <x v="14"/>
    <x v="41"/>
    <n v="0"/>
    <x v="0"/>
  </r>
  <r>
    <x v="14"/>
    <x v="14"/>
    <x v="41"/>
    <n v="0"/>
    <x v="1"/>
  </r>
  <r>
    <x v="14"/>
    <x v="14"/>
    <x v="41"/>
    <n v="0"/>
    <x v="2"/>
  </r>
  <r>
    <x v="14"/>
    <x v="14"/>
    <x v="42"/>
    <n v="19898000000"/>
    <x v="0"/>
  </r>
  <r>
    <x v="14"/>
    <x v="14"/>
    <x v="42"/>
    <n v="18685000000"/>
    <x v="1"/>
  </r>
  <r>
    <x v="14"/>
    <x v="14"/>
    <x v="42"/>
    <n v="20410000000"/>
    <x v="2"/>
  </r>
  <r>
    <x v="14"/>
    <x v="14"/>
    <x v="43"/>
    <n v="-1943000000"/>
    <x v="0"/>
  </r>
  <r>
    <x v="14"/>
    <x v="14"/>
    <x v="43"/>
    <n v="266000000"/>
    <x v="1"/>
  </r>
  <r>
    <x v="14"/>
    <x v="14"/>
    <x v="43"/>
    <n v="-1118000000"/>
    <x v="2"/>
  </r>
  <r>
    <x v="14"/>
    <x v="14"/>
    <x v="44"/>
    <n v="0"/>
    <x v="0"/>
  </r>
  <r>
    <x v="14"/>
    <x v="14"/>
    <x v="44"/>
    <n v="0"/>
    <x v="1"/>
  </r>
  <r>
    <x v="14"/>
    <x v="14"/>
    <x v="44"/>
    <n v="0"/>
    <x v="2"/>
  </r>
  <r>
    <x v="14"/>
    <x v="14"/>
    <x v="45"/>
    <n v="0"/>
    <x v="0"/>
  </r>
  <r>
    <x v="14"/>
    <x v="14"/>
    <x v="45"/>
    <n v="0"/>
    <x v="1"/>
  </r>
  <r>
    <x v="14"/>
    <x v="14"/>
    <x v="45"/>
    <n v="0"/>
    <x v="2"/>
  </r>
  <r>
    <x v="14"/>
    <x v="14"/>
    <x v="46"/>
    <n v="-3632000000"/>
    <x v="0"/>
  </r>
  <r>
    <x v="14"/>
    <x v="14"/>
    <x v="46"/>
    <n v="-5081000000"/>
    <x v="1"/>
  </r>
  <r>
    <x v="14"/>
    <x v="14"/>
    <x v="46"/>
    <n v="-26253000000"/>
    <x v="2"/>
  </r>
  <r>
    <x v="14"/>
    <x v="14"/>
    <x v="47"/>
    <n v="0"/>
    <x v="0"/>
  </r>
  <r>
    <x v="14"/>
    <x v="14"/>
    <x v="47"/>
    <n v="0"/>
    <x v="1"/>
  </r>
  <r>
    <x v="14"/>
    <x v="14"/>
    <x v="47"/>
    <n v="0"/>
    <x v="2"/>
  </r>
  <r>
    <x v="14"/>
    <x v="14"/>
    <x v="48"/>
    <n v="-19316000000"/>
    <x v="0"/>
  </r>
  <r>
    <x v="14"/>
    <x v="14"/>
    <x v="48"/>
    <n v="-18888000000"/>
    <x v="1"/>
  </r>
  <r>
    <x v="14"/>
    <x v="14"/>
    <x v="48"/>
    <n v="-19505000000"/>
    <x v="2"/>
  </r>
  <r>
    <x v="14"/>
    <x v="14"/>
    <x v="49"/>
    <n v="0"/>
    <x v="0"/>
  </r>
  <r>
    <x v="14"/>
    <x v="14"/>
    <x v="49"/>
    <n v="0"/>
    <x v="1"/>
  </r>
  <r>
    <x v="14"/>
    <x v="14"/>
    <x v="49"/>
    <n v="0"/>
    <x v="2"/>
  </r>
  <r>
    <x v="14"/>
    <x v="14"/>
    <x v="50"/>
    <n v="0"/>
    <x v="0"/>
  </r>
  <r>
    <x v="14"/>
    <x v="14"/>
    <x v="50"/>
    <n v="0"/>
    <x v="1"/>
  </r>
  <r>
    <x v="14"/>
    <x v="14"/>
    <x v="50"/>
    <n v="0"/>
    <x v="2"/>
  </r>
  <r>
    <x v="14"/>
    <x v="14"/>
    <x v="51"/>
    <n v="0"/>
    <x v="0"/>
  </r>
  <r>
    <x v="14"/>
    <x v="14"/>
    <x v="51"/>
    <n v="0"/>
    <x v="1"/>
  </r>
  <r>
    <x v="14"/>
    <x v="14"/>
    <x v="51"/>
    <n v="0"/>
    <x v="2"/>
  </r>
  <r>
    <x v="14"/>
    <x v="14"/>
    <x v="52"/>
    <n v="301000000"/>
    <x v="0"/>
  </r>
  <r>
    <x v="14"/>
    <x v="14"/>
    <x v="52"/>
    <n v="375000000"/>
    <x v="1"/>
  </r>
  <r>
    <x v="14"/>
    <x v="14"/>
    <x v="52"/>
    <n v="732000000"/>
    <x v="2"/>
  </r>
  <r>
    <x v="14"/>
    <x v="14"/>
    <x v="53"/>
    <n v="4021000000"/>
    <x v="0"/>
  </r>
  <r>
    <x v="14"/>
    <x v="14"/>
    <x v="53"/>
    <n v="81417000000"/>
    <x v="1"/>
  </r>
  <r>
    <x v="14"/>
    <x v="14"/>
    <x v="53"/>
    <n v="42521000000"/>
    <x v="2"/>
  </r>
  <r>
    <x v="14"/>
    <x v="14"/>
    <x v="54"/>
    <n v="4322000000"/>
    <x v="0"/>
  </r>
  <r>
    <x v="14"/>
    <x v="14"/>
    <x v="54"/>
    <n v="81792000000"/>
    <x v="1"/>
  </r>
  <r>
    <x v="14"/>
    <x v="14"/>
    <x v="54"/>
    <n v="43253000000"/>
    <x v="2"/>
  </r>
  <r>
    <x v="14"/>
    <x v="14"/>
    <x v="55"/>
    <n v="284188000000"/>
    <x v="0"/>
  </r>
  <r>
    <x v="14"/>
    <x v="14"/>
    <x v="55"/>
    <n v="297114000000"/>
    <x v="1"/>
  </r>
  <r>
    <x v="14"/>
    <x v="14"/>
    <x v="55"/>
    <n v="323632000000"/>
    <x v="2"/>
  </r>
  <r>
    <x v="14"/>
    <x v="14"/>
    <x v="56"/>
    <n v="515968000000"/>
    <x v="0"/>
  </r>
  <r>
    <x v="14"/>
    <x v="14"/>
    <x v="56"/>
    <n v="549850000000"/>
    <x v="1"/>
  </r>
  <r>
    <x v="14"/>
    <x v="14"/>
    <x v="56"/>
    <n v="573351000000"/>
    <x v="2"/>
  </r>
  <r>
    <x v="14"/>
    <x v="14"/>
    <x v="57"/>
    <n v="355294000000"/>
    <x v="0"/>
  </r>
  <r>
    <x v="14"/>
    <x v="14"/>
    <x v="57"/>
    <n v="389166000000"/>
    <x v="1"/>
  </r>
  <r>
    <x v="14"/>
    <x v="14"/>
    <x v="57"/>
    <n v="422393000000"/>
    <x v="2"/>
  </r>
  <r>
    <x v="14"/>
    <x v="14"/>
    <x v="58"/>
    <n v="0"/>
    <x v="0"/>
  </r>
  <r>
    <x v="14"/>
    <x v="14"/>
    <x v="58"/>
    <n v="0"/>
    <x v="1"/>
  </r>
  <r>
    <x v="14"/>
    <x v="14"/>
    <x v="58"/>
    <n v="0"/>
    <x v="2"/>
  </r>
  <r>
    <x v="14"/>
    <x v="14"/>
    <x v="59"/>
    <n v="-22455000000"/>
    <x v="0"/>
  </r>
  <r>
    <x v="14"/>
    <x v="14"/>
    <x v="59"/>
    <n v="40746000000"/>
    <x v="2"/>
  </r>
  <r>
    <x v="14"/>
    <x v="14"/>
    <x v="60"/>
    <n v="0"/>
    <x v="1"/>
  </r>
  <r>
    <x v="14"/>
    <x v="14"/>
    <x v="61"/>
    <n v="16045000000"/>
    <x v="0"/>
  </r>
  <r>
    <x v="14"/>
    <x v="14"/>
    <x v="61"/>
    <n v="15436000000"/>
    <x v="1"/>
  </r>
  <r>
    <x v="14"/>
    <x v="14"/>
    <x v="61"/>
    <n v="13120000000"/>
    <x v="2"/>
  </r>
  <r>
    <x v="14"/>
    <x v="14"/>
    <x v="62"/>
    <n v="247837000000"/>
    <x v="0"/>
  </r>
  <r>
    <x v="14"/>
    <x v="14"/>
    <x v="62"/>
    <n v="254616000000"/>
    <x v="1"/>
  </r>
  <r>
    <x v="14"/>
    <x v="14"/>
    <x v="62"/>
    <n v="245510000000"/>
    <x v="2"/>
  </r>
  <r>
    <x v="14"/>
    <x v="14"/>
    <x v="63"/>
    <n v="-5215000000"/>
    <x v="0"/>
  </r>
  <r>
    <x v="14"/>
    <x v="14"/>
    <x v="63"/>
    <n v="-4386000000"/>
    <x v="1"/>
  </r>
  <r>
    <x v="14"/>
    <x v="14"/>
    <x v="63"/>
    <n v="-41932000000"/>
    <x v="2"/>
  </r>
  <r>
    <x v="14"/>
    <x v="14"/>
    <x v="64"/>
    <n v="-19741000000"/>
    <x v="0"/>
  </r>
  <r>
    <x v="14"/>
    <x v="14"/>
    <x v="64"/>
    <n v="10628000000"/>
    <x v="1"/>
  </r>
  <r>
    <x v="14"/>
    <x v="14"/>
    <x v="64"/>
    <n v="-25124000000"/>
    <x v="2"/>
  </r>
  <r>
    <x v="14"/>
    <x v="14"/>
    <x v="65"/>
    <n v="16933000000"/>
    <x v="0"/>
  </r>
  <r>
    <x v="14"/>
    <x v="14"/>
    <x v="65"/>
    <n v="18336000000"/>
    <x v="1"/>
  </r>
  <r>
    <x v="14"/>
    <x v="14"/>
    <x v="65"/>
    <n v="17786000000"/>
    <x v="2"/>
  </r>
  <r>
    <x v="14"/>
    <x v="14"/>
    <x v="66"/>
    <n v="-2263000000"/>
    <x v="0"/>
  </r>
  <r>
    <x v="14"/>
    <x v="14"/>
    <x v="66"/>
    <n v="-198000000"/>
    <x v="1"/>
  </r>
  <r>
    <x v="14"/>
    <x v="14"/>
    <x v="66"/>
    <n v="1019000000"/>
    <x v="2"/>
  </r>
  <r>
    <x v="14"/>
    <x v="14"/>
    <x v="67"/>
    <n v="151417000000"/>
    <x v="0"/>
  </r>
  <r>
    <x v="14"/>
    <x v="14"/>
    <x v="67"/>
    <n v="166325000000"/>
    <x v="1"/>
  </r>
  <r>
    <x v="14"/>
    <x v="14"/>
    <x v="67"/>
    <n v="153205000000"/>
    <x v="2"/>
  </r>
  <r>
    <x v="14"/>
    <x v="14"/>
    <x v="68"/>
    <n v="0"/>
    <x v="0"/>
  </r>
  <r>
    <x v="14"/>
    <x v="14"/>
    <x v="68"/>
    <n v="0"/>
    <x v="1"/>
  </r>
  <r>
    <x v="14"/>
    <x v="14"/>
    <x v="68"/>
    <n v="0"/>
    <x v="2"/>
  </r>
  <r>
    <x v="14"/>
    <x v="14"/>
    <x v="69"/>
    <n v="114250000000"/>
    <x v="0"/>
  </r>
  <r>
    <x v="14"/>
    <x v="14"/>
    <x v="69"/>
    <n v="122298000000"/>
    <x v="1"/>
  </r>
  <r>
    <x v="14"/>
    <x v="14"/>
    <x v="69"/>
    <n v="143988000000"/>
    <x v="2"/>
  </r>
  <r>
    <x v="14"/>
    <x v="14"/>
    <x v="70"/>
    <n v="357040000000"/>
    <x v="0"/>
  </r>
  <r>
    <x v="14"/>
    <x v="14"/>
    <x v="70"/>
    <n v="389166000000"/>
    <x v="1"/>
  </r>
  <r>
    <x v="14"/>
    <x v="14"/>
    <x v="70"/>
    <n v="390880000000"/>
    <x v="2"/>
  </r>
  <r>
    <x v="14"/>
    <x v="14"/>
    <x v="71"/>
    <n v="-1811000000"/>
    <x v="0"/>
  </r>
  <r>
    <x v="14"/>
    <x v="14"/>
    <x v="71"/>
    <n v="-3790000000"/>
    <x v="1"/>
  </r>
  <r>
    <x v="14"/>
    <x v="14"/>
    <x v="71"/>
    <n v="-6689000000"/>
    <x v="2"/>
  </r>
  <r>
    <x v="14"/>
    <x v="14"/>
    <x v="72"/>
    <n v="0"/>
    <x v="0"/>
  </r>
  <r>
    <x v="14"/>
    <x v="14"/>
    <x v="72"/>
    <n v="0"/>
    <x v="1"/>
  </r>
  <r>
    <x v="14"/>
    <x v="14"/>
    <x v="72"/>
    <n v="0"/>
    <x v="2"/>
  </r>
  <r>
    <x v="14"/>
    <x v="14"/>
    <x v="73"/>
    <n v="0"/>
    <x v="0"/>
  </r>
  <r>
    <x v="14"/>
    <x v="14"/>
    <x v="73"/>
    <n v="0"/>
    <x v="1"/>
  </r>
  <r>
    <x v="14"/>
    <x v="14"/>
    <x v="73"/>
    <n v="0"/>
    <x v="2"/>
  </r>
  <r>
    <x v="14"/>
    <x v="14"/>
    <x v="74"/>
    <n v="1771000000"/>
    <x v="0"/>
  </r>
  <r>
    <x v="14"/>
    <x v="14"/>
    <x v="74"/>
    <n v="75000000"/>
    <x v="1"/>
  </r>
  <r>
    <x v="14"/>
    <x v="14"/>
    <x v="74"/>
    <n v="772000000"/>
    <x v="2"/>
  </r>
  <r>
    <x v="14"/>
    <x v="14"/>
    <x v="75"/>
    <n v="0"/>
    <x v="0"/>
  </r>
  <r>
    <x v="14"/>
    <x v="14"/>
    <x v="75"/>
    <n v="0"/>
    <x v="1"/>
  </r>
  <r>
    <x v="14"/>
    <x v="14"/>
    <x v="75"/>
    <n v="0"/>
    <x v="2"/>
  </r>
  <r>
    <x v="14"/>
    <x v="14"/>
    <x v="76"/>
    <n v="0"/>
    <x v="0"/>
  </r>
  <r>
    <x v="14"/>
    <x v="14"/>
    <x v="76"/>
    <n v="0"/>
    <x v="1"/>
  </r>
  <r>
    <x v="14"/>
    <x v="14"/>
    <x v="76"/>
    <n v="0"/>
    <x v="2"/>
  </r>
  <r>
    <x v="14"/>
    <x v="14"/>
    <x v="77"/>
    <n v="0"/>
    <x v="0"/>
  </r>
  <r>
    <x v="14"/>
    <x v="14"/>
    <x v="77"/>
    <n v="0"/>
    <x v="1"/>
  </r>
  <r>
    <x v="14"/>
    <x v="14"/>
    <x v="77"/>
    <n v="0"/>
    <x v="2"/>
  </r>
  <r>
    <x v="14"/>
    <x v="14"/>
    <x v="78"/>
    <n v="342000000"/>
    <x v="0"/>
  </r>
  <r>
    <x v="14"/>
    <x v="14"/>
    <x v="78"/>
    <n v="345000000"/>
    <x v="1"/>
  </r>
  <r>
    <x v="14"/>
    <x v="14"/>
    <x v="78"/>
    <n v="393000000"/>
    <x v="2"/>
  </r>
  <r>
    <x v="14"/>
    <x v="14"/>
    <x v="79"/>
    <n v="0"/>
    <x v="0"/>
  </r>
  <r>
    <x v="14"/>
    <x v="14"/>
    <x v="79"/>
    <n v="0"/>
    <x v="1"/>
  </r>
  <r>
    <x v="14"/>
    <x v="14"/>
    <x v="79"/>
    <n v="0"/>
    <x v="2"/>
  </r>
  <r>
    <x v="14"/>
    <x v="14"/>
    <x v="80"/>
    <n v="0"/>
    <x v="0"/>
  </r>
  <r>
    <x v="14"/>
    <x v="14"/>
    <x v="80"/>
    <n v="0"/>
    <x v="1"/>
  </r>
  <r>
    <x v="14"/>
    <x v="14"/>
    <x v="80"/>
    <n v="0"/>
    <x v="2"/>
  </r>
  <r>
    <x v="14"/>
    <x v="14"/>
    <x v="81"/>
    <n v="1346000000"/>
    <x v="0"/>
  </r>
  <r>
    <x v="14"/>
    <x v="14"/>
    <x v="81"/>
    <n v="4850000000"/>
    <x v="1"/>
  </r>
  <r>
    <x v="14"/>
    <x v="14"/>
    <x v="81"/>
    <n v="24706000000"/>
    <x v="2"/>
  </r>
  <r>
    <x v="14"/>
    <x v="14"/>
    <x v="82"/>
    <n v="0"/>
    <x v="0"/>
  </r>
  <r>
    <x v="14"/>
    <x v="14"/>
    <x v="82"/>
    <n v="0"/>
    <x v="1"/>
  </r>
  <r>
    <x v="14"/>
    <x v="14"/>
    <x v="82"/>
    <n v="0"/>
    <x v="2"/>
  </r>
  <r>
    <x v="14"/>
    <x v="14"/>
    <x v="83"/>
    <n v="321112000000"/>
    <x v="0"/>
  </r>
  <r>
    <x v="14"/>
    <x v="14"/>
    <x v="83"/>
    <n v="402493000000"/>
    <x v="1"/>
  </r>
  <r>
    <x v="14"/>
    <x v="14"/>
    <x v="83"/>
    <n v="444626000000"/>
    <x v="2"/>
  </r>
  <r>
    <x v="14"/>
    <x v="14"/>
    <x v="84"/>
    <n v="247837000000"/>
    <x v="0"/>
  </r>
  <r>
    <x v="14"/>
    <x v="14"/>
    <x v="84"/>
    <n v="254616000000"/>
    <x v="1"/>
  </r>
  <r>
    <x v="14"/>
    <x v="14"/>
    <x v="84"/>
    <n v="245510000000"/>
    <x v="2"/>
  </r>
  <r>
    <x v="14"/>
    <x v="14"/>
    <x v="85"/>
    <n v="17856000000"/>
    <x v="0"/>
  </r>
  <r>
    <x v="14"/>
    <x v="14"/>
    <x v="85"/>
    <n v="19226000000"/>
    <x v="1"/>
  </r>
  <r>
    <x v="14"/>
    <x v="14"/>
    <x v="85"/>
    <n v="19809000000"/>
    <x v="2"/>
  </r>
  <r>
    <x v="14"/>
    <x v="14"/>
    <x v="86"/>
    <n v="0"/>
    <x v="0"/>
  </r>
  <r>
    <x v="14"/>
    <x v="14"/>
    <x v="86"/>
    <n v="0"/>
    <x v="1"/>
  </r>
  <r>
    <x v="14"/>
    <x v="14"/>
    <x v="86"/>
    <n v="0"/>
    <x v="2"/>
  </r>
  <r>
    <x v="14"/>
    <x v="14"/>
    <x v="87"/>
    <n v="172757000000"/>
    <x v="0"/>
  </r>
  <r>
    <x v="14"/>
    <x v="14"/>
    <x v="87"/>
    <n v="248027000000"/>
    <x v="1"/>
  </r>
  <r>
    <x v="14"/>
    <x v="14"/>
    <x v="87"/>
    <n v="281170000000"/>
    <x v="2"/>
  </r>
  <r>
    <x v="14"/>
    <x v="14"/>
    <x v="88"/>
    <n v="0"/>
    <x v="0"/>
  </r>
  <r>
    <x v="14"/>
    <x v="14"/>
    <x v="88"/>
    <n v="0"/>
    <x v="1"/>
  </r>
  <r>
    <x v="14"/>
    <x v="14"/>
    <x v="88"/>
    <n v="0"/>
    <x v="2"/>
  </r>
  <r>
    <x v="14"/>
    <x v="14"/>
    <x v="89"/>
    <n v="348703000000"/>
    <x v="0"/>
  </r>
  <r>
    <x v="14"/>
    <x v="14"/>
    <x v="89"/>
    <n v="443164000000"/>
    <x v="2"/>
  </r>
  <r>
    <x v="14"/>
    <x v="14"/>
    <x v="90"/>
    <n v="0"/>
    <x v="1"/>
  </r>
  <r>
    <x v="14"/>
    <x v="14"/>
    <x v="91"/>
    <n v="-1261000000"/>
    <x v="0"/>
  </r>
  <r>
    <x v="14"/>
    <x v="14"/>
    <x v="91"/>
    <n v="33796000000"/>
    <x v="1"/>
  </r>
  <r>
    <x v="14"/>
    <x v="14"/>
    <x v="91"/>
    <n v="-16328000000"/>
    <x v="2"/>
  </r>
  <r>
    <x v="15"/>
    <x v="15"/>
    <x v="0"/>
    <n v="0"/>
    <x v="0"/>
  </r>
  <r>
    <x v="15"/>
    <x v="15"/>
    <x v="0"/>
    <n v="0"/>
    <x v="1"/>
  </r>
  <r>
    <x v="15"/>
    <x v="15"/>
    <x v="0"/>
    <n v="0"/>
    <x v="2"/>
  </r>
  <r>
    <x v="15"/>
    <x v="15"/>
    <x v="1"/>
    <n v="671881000000"/>
    <x v="0"/>
  </r>
  <r>
    <x v="15"/>
    <x v="15"/>
    <x v="1"/>
    <n v="686700000000"/>
    <x v="1"/>
  </r>
  <r>
    <x v="15"/>
    <x v="15"/>
    <x v="1"/>
    <n v="650927000000"/>
    <x v="2"/>
  </r>
  <r>
    <x v="15"/>
    <x v="15"/>
    <x v="2"/>
    <n v="107922000000"/>
    <x v="0"/>
  </r>
  <r>
    <x v="15"/>
    <x v="15"/>
    <x v="2"/>
    <n v="107840000000"/>
    <x v="1"/>
  </r>
  <r>
    <x v="15"/>
    <x v="15"/>
    <x v="2"/>
    <n v="107846000000"/>
    <x v="2"/>
  </r>
  <r>
    <x v="15"/>
    <x v="15"/>
    <x v="3"/>
    <n v="-7725000000"/>
    <x v="0"/>
  </r>
  <r>
    <x v="15"/>
    <x v="15"/>
    <x v="3"/>
    <n v="16377000000"/>
    <x v="1"/>
  </r>
  <r>
    <x v="15"/>
    <x v="15"/>
    <x v="3"/>
    <n v="1945000000"/>
    <x v="2"/>
  </r>
  <r>
    <x v="15"/>
    <x v="15"/>
    <x v="4"/>
    <n v="1917383000000"/>
    <x v="0"/>
  </r>
  <r>
    <x v="15"/>
    <x v="15"/>
    <x v="4"/>
    <n v="1951158000000"/>
    <x v="1"/>
  </r>
  <r>
    <x v="15"/>
    <x v="15"/>
    <x v="4"/>
    <n v="2260090000000"/>
    <x v="2"/>
  </r>
  <r>
    <x v="15"/>
    <x v="15"/>
    <x v="5"/>
    <n v="-3774000000"/>
    <x v="0"/>
  </r>
  <r>
    <x v="15"/>
    <x v="15"/>
    <x v="5"/>
    <n v="-5336000000"/>
    <x v="1"/>
  </r>
  <r>
    <x v="15"/>
    <x v="15"/>
    <x v="5"/>
    <n v="-3446000000"/>
    <x v="2"/>
  </r>
  <r>
    <x v="15"/>
    <x v="15"/>
    <x v="6"/>
    <n v="44528000000"/>
    <x v="0"/>
  </r>
  <r>
    <x v="15"/>
    <x v="15"/>
    <x v="6"/>
    <n v="42933000000"/>
    <x v="1"/>
  </r>
  <r>
    <x v="15"/>
    <x v="15"/>
    <x v="6"/>
    <n v="233595000000"/>
    <x v="2"/>
  </r>
  <r>
    <x v="15"/>
    <x v="15"/>
    <x v="7"/>
    <n v="-73118000000"/>
    <x v="0"/>
  </r>
  <r>
    <x v="15"/>
    <x v="15"/>
    <x v="7"/>
    <n v="-23374000000"/>
    <x v="1"/>
  </r>
  <r>
    <x v="15"/>
    <x v="15"/>
    <x v="7"/>
    <n v="-95312000000"/>
    <x v="2"/>
  </r>
  <r>
    <x v="15"/>
    <x v="15"/>
    <x v="8"/>
    <n v="36952000000"/>
    <x v="0"/>
  </r>
  <r>
    <x v="15"/>
    <x v="15"/>
    <x v="8"/>
    <n v="-12837000000"/>
    <x v="1"/>
  </r>
  <r>
    <x v="15"/>
    <x v="15"/>
    <x v="8"/>
    <n v="-20621000000"/>
    <x v="2"/>
  </r>
  <r>
    <x v="15"/>
    <x v="15"/>
    <x v="9"/>
    <n v="188105000000"/>
    <x v="0"/>
  </r>
  <r>
    <x v="15"/>
    <x v="15"/>
    <x v="9"/>
    <n v="0"/>
    <x v="1"/>
  </r>
  <r>
    <x v="15"/>
    <x v="15"/>
    <x v="9"/>
    <n v="0"/>
    <x v="2"/>
  </r>
  <r>
    <x v="15"/>
    <x v="15"/>
    <x v="10"/>
    <n v="-6163000000"/>
    <x v="0"/>
  </r>
  <r>
    <x v="15"/>
    <x v="15"/>
    <x v="10"/>
    <n v="20377000000"/>
    <x v="1"/>
  </r>
  <r>
    <x v="15"/>
    <x v="15"/>
    <x v="10"/>
    <n v="3066000000"/>
    <x v="2"/>
  </r>
  <r>
    <x v="15"/>
    <x v="15"/>
    <x v="11"/>
    <n v="0"/>
    <x v="0"/>
  </r>
  <r>
    <x v="15"/>
    <x v="15"/>
    <x v="11"/>
    <n v="0"/>
    <x v="1"/>
  </r>
  <r>
    <x v="15"/>
    <x v="15"/>
    <x v="11"/>
    <n v="0"/>
    <x v="2"/>
  </r>
  <r>
    <x v="15"/>
    <x v="15"/>
    <x v="12"/>
    <n v="18151000000"/>
    <x v="0"/>
  </r>
  <r>
    <x v="15"/>
    <x v="15"/>
    <x v="12"/>
    <n v="-22674000000"/>
    <x v="1"/>
  </r>
  <r>
    <x v="15"/>
    <x v="15"/>
    <x v="12"/>
    <n v="48691000000"/>
    <x v="2"/>
  </r>
  <r>
    <x v="15"/>
    <x v="15"/>
    <x v="13"/>
    <n v="-15824000000"/>
    <x v="0"/>
  </r>
  <r>
    <x v="15"/>
    <x v="15"/>
    <x v="13"/>
    <n v="59360000000"/>
    <x v="1"/>
  </r>
  <r>
    <x v="15"/>
    <x v="15"/>
    <x v="13"/>
    <n v="53182000000"/>
    <x v="2"/>
  </r>
  <r>
    <x v="15"/>
    <x v="15"/>
    <x v="14"/>
    <n v="31000000"/>
    <x v="0"/>
  </r>
  <r>
    <x v="15"/>
    <x v="15"/>
    <x v="14"/>
    <n v="31000000"/>
    <x v="1"/>
  </r>
  <r>
    <x v="15"/>
    <x v="15"/>
    <x v="14"/>
    <n v="31000000"/>
    <x v="2"/>
  </r>
  <r>
    <x v="15"/>
    <x v="15"/>
    <x v="15"/>
    <n v="-8000000"/>
    <x v="0"/>
  </r>
  <r>
    <x v="15"/>
    <x v="15"/>
    <x v="15"/>
    <n v="66000000"/>
    <x v="1"/>
  </r>
  <r>
    <x v="15"/>
    <x v="15"/>
    <x v="15"/>
    <n v="66000000"/>
    <x v="2"/>
  </r>
  <r>
    <x v="15"/>
    <x v="15"/>
    <x v="16"/>
    <n v="15546000000"/>
    <x v="0"/>
  </r>
  <r>
    <x v="15"/>
    <x v="15"/>
    <x v="16"/>
    <n v="20253000000"/>
    <x v="1"/>
  </r>
  <r>
    <x v="15"/>
    <x v="15"/>
    <x v="16"/>
    <n v="15307000000"/>
    <x v="2"/>
  </r>
  <r>
    <x v="15"/>
    <x v="15"/>
    <x v="17"/>
    <n v="15538000000"/>
    <x v="0"/>
  </r>
  <r>
    <x v="15"/>
    <x v="15"/>
    <x v="17"/>
    <n v="20319000000"/>
    <x v="1"/>
  </r>
  <r>
    <x v="15"/>
    <x v="15"/>
    <x v="17"/>
    <n v="15373000000"/>
    <x v="2"/>
  </r>
  <r>
    <x v="15"/>
    <x v="15"/>
    <x v="18"/>
    <n v="7568000000"/>
    <x v="0"/>
  </r>
  <r>
    <x v="15"/>
    <x v="15"/>
    <x v="18"/>
    <n v="8383000000"/>
    <x v="1"/>
  </r>
  <r>
    <x v="15"/>
    <x v="15"/>
    <x v="18"/>
    <n v="17495000000"/>
    <x v="2"/>
  </r>
  <r>
    <x v="15"/>
    <x v="15"/>
    <x v="19"/>
    <n v="7568000000"/>
    <x v="0"/>
  </r>
  <r>
    <x v="15"/>
    <x v="15"/>
    <x v="19"/>
    <n v="8383000000"/>
    <x v="1"/>
  </r>
  <r>
    <x v="15"/>
    <x v="15"/>
    <x v="19"/>
    <n v="17495000000"/>
    <x v="2"/>
  </r>
  <r>
    <x v="15"/>
    <x v="15"/>
    <x v="20"/>
    <n v="206768000000"/>
    <x v="0"/>
  </r>
  <r>
    <x v="15"/>
    <x v="15"/>
    <x v="20"/>
    <n v="193919000000"/>
    <x v="1"/>
  </r>
  <r>
    <x v="15"/>
    <x v="15"/>
    <x v="20"/>
    <n v="309773000000"/>
    <x v="2"/>
  </r>
  <r>
    <x v="15"/>
    <x v="15"/>
    <x v="21"/>
    <n v="33770000000"/>
    <x v="0"/>
  </r>
  <r>
    <x v="15"/>
    <x v="15"/>
    <x v="21"/>
    <n v="45049000000"/>
    <x v="1"/>
  </r>
  <r>
    <x v="15"/>
    <x v="15"/>
    <x v="21"/>
    <n v="40156000000"/>
    <x v="2"/>
  </r>
  <r>
    <x v="15"/>
    <x v="15"/>
    <x v="22"/>
    <n v="0"/>
    <x v="0"/>
  </r>
  <r>
    <x v="15"/>
    <x v="15"/>
    <x v="22"/>
    <n v="0"/>
    <x v="2"/>
  </r>
  <r>
    <x v="15"/>
    <x v="15"/>
    <x v="23"/>
    <n v="0"/>
    <x v="0"/>
  </r>
  <r>
    <x v="15"/>
    <x v="15"/>
    <x v="23"/>
    <n v="0"/>
    <x v="1"/>
  </r>
  <r>
    <x v="15"/>
    <x v="15"/>
    <x v="23"/>
    <n v="0"/>
    <x v="1"/>
  </r>
  <r>
    <x v="15"/>
    <x v="15"/>
    <x v="23"/>
    <n v="0"/>
    <x v="2"/>
  </r>
  <r>
    <x v="15"/>
    <x v="15"/>
    <x v="24"/>
    <n v="23445000000"/>
    <x v="0"/>
  </r>
  <r>
    <x v="15"/>
    <x v="15"/>
    <x v="24"/>
    <n v="23901000000"/>
    <x v="1"/>
  </r>
  <r>
    <x v="15"/>
    <x v="15"/>
    <x v="24"/>
    <n v="13632000000"/>
    <x v="2"/>
  </r>
  <r>
    <x v="15"/>
    <x v="15"/>
    <x v="25"/>
    <n v="0"/>
    <x v="0"/>
  </r>
  <r>
    <x v="15"/>
    <x v="15"/>
    <x v="25"/>
    <n v="0"/>
    <x v="1"/>
  </r>
  <r>
    <x v="15"/>
    <x v="15"/>
    <x v="25"/>
    <n v="0"/>
    <x v="2"/>
  </r>
  <r>
    <x v="15"/>
    <x v="15"/>
    <x v="26"/>
    <n v="43465"/>
    <x v="0"/>
  </r>
  <r>
    <x v="15"/>
    <x v="15"/>
    <x v="26"/>
    <n v="43830"/>
    <x v="1"/>
  </r>
  <r>
    <x v="15"/>
    <x v="15"/>
    <x v="26"/>
    <n v="44196"/>
    <x v="2"/>
  </r>
  <r>
    <x v="15"/>
    <x v="15"/>
    <x v="27"/>
    <n v="854000000"/>
    <x v="0"/>
  </r>
  <r>
    <x v="15"/>
    <x v="15"/>
    <x v="27"/>
    <n v="704000000"/>
    <x v="1"/>
  </r>
  <r>
    <x v="15"/>
    <x v="15"/>
    <x v="27"/>
    <n v="758000000"/>
    <x v="2"/>
  </r>
  <r>
    <x v="15"/>
    <x v="15"/>
    <x v="28"/>
    <n v="196220000000"/>
    <x v="0"/>
  </r>
  <r>
    <x v="15"/>
    <x v="15"/>
    <x v="28"/>
    <n v="193242000000"/>
    <x v="1"/>
  </r>
  <r>
    <x v="15"/>
    <x v="15"/>
    <x v="28"/>
    <n v="199442000000"/>
    <x v="2"/>
  </r>
  <r>
    <x v="15"/>
    <x v="15"/>
    <x v="29"/>
    <n v="0"/>
    <x v="0"/>
  </r>
  <r>
    <x v="15"/>
    <x v="15"/>
    <x v="29"/>
    <n v="0"/>
    <x v="1"/>
  </r>
  <r>
    <x v="15"/>
    <x v="15"/>
    <x v="29"/>
    <n v="0"/>
    <x v="2"/>
  </r>
  <r>
    <x v="15"/>
    <x v="15"/>
    <x v="30"/>
    <n v="22046000000"/>
    <x v="0"/>
  </r>
  <r>
    <x v="15"/>
    <x v="15"/>
    <x v="30"/>
    <n v="22126000000"/>
    <x v="1"/>
  </r>
  <r>
    <x v="15"/>
    <x v="15"/>
    <x v="30"/>
    <n v="22162000000"/>
    <x v="2"/>
  </r>
  <r>
    <x v="15"/>
    <x v="15"/>
    <x v="31"/>
    <n v="65286000000"/>
    <x v="0"/>
  </r>
  <r>
    <x v="15"/>
    <x v="15"/>
    <x v="31"/>
    <n v="65903000000"/>
    <x v="1"/>
  </r>
  <r>
    <x v="15"/>
    <x v="15"/>
    <x v="31"/>
    <n v="56803000000"/>
    <x v="2"/>
  </r>
  <r>
    <x v="15"/>
    <x v="15"/>
    <x v="32"/>
    <n v="18088000000"/>
    <x v="0"/>
  </r>
  <r>
    <x v="15"/>
    <x v="15"/>
    <x v="32"/>
    <n v="19471000000"/>
    <x v="1"/>
  </r>
  <r>
    <x v="15"/>
    <x v="15"/>
    <x v="32"/>
    <n v="11107000000"/>
    <x v="2"/>
  </r>
  <r>
    <x v="15"/>
    <x v="15"/>
    <x v="33"/>
    <n v="-8000000"/>
    <x v="0"/>
  </r>
  <r>
    <x v="15"/>
    <x v="15"/>
    <x v="33"/>
    <n v="-4000000"/>
    <x v="1"/>
  </r>
  <r>
    <x v="15"/>
    <x v="15"/>
    <x v="33"/>
    <n v="-20000000"/>
    <x v="2"/>
  </r>
  <r>
    <x v="15"/>
    <x v="15"/>
    <x v="34"/>
    <n v="5357000000"/>
    <x v="0"/>
  </r>
  <r>
    <x v="15"/>
    <x v="15"/>
    <x v="34"/>
    <n v="4430000000"/>
    <x v="1"/>
  </r>
  <r>
    <x v="15"/>
    <x v="15"/>
    <x v="34"/>
    <n v="2525000000"/>
    <x v="2"/>
  </r>
  <r>
    <x v="15"/>
    <x v="15"/>
    <x v="35"/>
    <n v="5220000000"/>
    <x v="0"/>
  </r>
  <r>
    <x v="15"/>
    <x v="15"/>
    <x v="35"/>
    <n v="4822000000"/>
    <x v="1"/>
  </r>
  <r>
    <x v="15"/>
    <x v="15"/>
    <x v="35"/>
    <n v="4747000000"/>
    <x v="2"/>
  </r>
  <r>
    <x v="15"/>
    <x v="15"/>
    <x v="36"/>
    <n v="24266000000"/>
    <x v="0"/>
  </r>
  <r>
    <x v="15"/>
    <x v="15"/>
    <x v="36"/>
    <n v="29163000000"/>
    <x v="1"/>
  </r>
  <r>
    <x v="15"/>
    <x v="15"/>
    <x v="36"/>
    <n v="14541000000"/>
    <x v="2"/>
  </r>
  <r>
    <x v="15"/>
    <x v="15"/>
    <x v="37"/>
    <n v="22963000000"/>
    <x v="0"/>
  </r>
  <r>
    <x v="15"/>
    <x v="15"/>
    <x v="37"/>
    <n v="28682000000"/>
    <x v="1"/>
  </r>
  <r>
    <x v="15"/>
    <x v="15"/>
    <x v="37"/>
    <n v="13298000000"/>
    <x v="2"/>
  </r>
  <r>
    <x v="15"/>
    <x v="15"/>
    <x v="38"/>
    <n v="0"/>
    <x v="0"/>
  </r>
  <r>
    <x v="15"/>
    <x v="15"/>
    <x v="38"/>
    <n v="0"/>
    <x v="1"/>
  </r>
  <r>
    <x v="15"/>
    <x v="15"/>
    <x v="38"/>
    <n v="0"/>
    <x v="2"/>
  </r>
  <r>
    <x v="15"/>
    <x v="15"/>
    <x v="39"/>
    <n v="1917383000000"/>
    <x v="0"/>
  </r>
  <r>
    <x v="15"/>
    <x v="15"/>
    <x v="39"/>
    <n v="1951158000000"/>
    <x v="1"/>
  </r>
  <r>
    <x v="15"/>
    <x v="15"/>
    <x v="39"/>
    <n v="2260090000000"/>
    <x v="2"/>
  </r>
  <r>
    <x v="15"/>
    <x v="15"/>
    <x v="40"/>
    <n v="1720309000000"/>
    <x v="0"/>
  </r>
  <r>
    <x v="15"/>
    <x v="15"/>
    <x v="40"/>
    <n v="1757212000000"/>
    <x v="1"/>
  </r>
  <r>
    <x v="15"/>
    <x v="15"/>
    <x v="40"/>
    <n v="2059890000000"/>
    <x v="2"/>
  </r>
  <r>
    <x v="15"/>
    <x v="15"/>
    <x v="41"/>
    <n v="177768000000"/>
    <x v="0"/>
  </r>
  <r>
    <x v="15"/>
    <x v="15"/>
    <x v="41"/>
    <n v="166339000000"/>
    <x v="1"/>
  </r>
  <r>
    <x v="15"/>
    <x v="15"/>
    <x v="41"/>
    <n v="199525000000"/>
    <x v="2"/>
  </r>
  <r>
    <x v="15"/>
    <x v="15"/>
    <x v="42"/>
    <n v="606403000000"/>
    <x v="0"/>
  </r>
  <r>
    <x v="15"/>
    <x v="15"/>
    <x v="42"/>
    <n v="978586000000"/>
    <x v="1"/>
  </r>
  <r>
    <x v="15"/>
    <x v="15"/>
    <x v="42"/>
    <n v="1009901000000"/>
    <x v="2"/>
  </r>
  <r>
    <x v="15"/>
    <x v="15"/>
    <x v="43"/>
    <n v="24014000000"/>
    <x v="0"/>
  </r>
  <r>
    <x v="15"/>
    <x v="15"/>
    <x v="43"/>
    <n v="-3324000000"/>
    <x v="1"/>
  </r>
  <r>
    <x v="15"/>
    <x v="15"/>
    <x v="43"/>
    <n v="46242000000"/>
    <x v="2"/>
  </r>
  <r>
    <x v="15"/>
    <x v="15"/>
    <x v="44"/>
    <n v="8362000000"/>
    <x v="0"/>
  </r>
  <r>
    <x v="15"/>
    <x v="15"/>
    <x v="44"/>
    <n v="6722000000"/>
    <x v="1"/>
  </r>
  <r>
    <x v="15"/>
    <x v="15"/>
    <x v="44"/>
    <n v="13752000000"/>
    <x v="2"/>
  </r>
  <r>
    <x v="15"/>
    <x v="15"/>
    <x v="45"/>
    <n v="0"/>
    <x v="0"/>
  </r>
  <r>
    <x v="15"/>
    <x v="15"/>
    <x v="45"/>
    <n v="0"/>
    <x v="1"/>
  </r>
  <r>
    <x v="15"/>
    <x v="15"/>
    <x v="45"/>
    <n v="0"/>
    <x v="2"/>
  </r>
  <r>
    <x v="15"/>
    <x v="15"/>
    <x v="46"/>
    <n v="56634000000"/>
    <x v="0"/>
  </r>
  <r>
    <x v="15"/>
    <x v="15"/>
    <x v="46"/>
    <n v="30230000000"/>
    <x v="1"/>
  </r>
  <r>
    <x v="15"/>
    <x v="15"/>
    <x v="46"/>
    <n v="249130000000"/>
    <x v="2"/>
  </r>
  <r>
    <x v="15"/>
    <x v="15"/>
    <x v="47"/>
    <n v="0"/>
    <x v="0"/>
  </r>
  <r>
    <x v="15"/>
    <x v="15"/>
    <x v="47"/>
    <n v="0"/>
    <x v="1"/>
  </r>
  <r>
    <x v="15"/>
    <x v="15"/>
    <x v="47"/>
    <n v="0"/>
    <x v="2"/>
  </r>
  <r>
    <x v="15"/>
    <x v="15"/>
    <x v="48"/>
    <n v="-73118000000"/>
    <x v="0"/>
  </r>
  <r>
    <x v="15"/>
    <x v="15"/>
    <x v="48"/>
    <n v="-23374000000"/>
    <x v="1"/>
  </r>
  <r>
    <x v="15"/>
    <x v="15"/>
    <x v="48"/>
    <n v="-95312000000"/>
    <x v="2"/>
  </r>
  <r>
    <x v="15"/>
    <x v="15"/>
    <x v="49"/>
    <n v="0"/>
    <x v="0"/>
  </r>
  <r>
    <x v="15"/>
    <x v="15"/>
    <x v="49"/>
    <n v="0"/>
    <x v="1"/>
  </r>
  <r>
    <x v="15"/>
    <x v="15"/>
    <x v="49"/>
    <n v="0"/>
    <x v="2"/>
  </r>
  <r>
    <x v="15"/>
    <x v="15"/>
    <x v="50"/>
    <n v="-22963000000"/>
    <x v="0"/>
  </r>
  <r>
    <x v="15"/>
    <x v="15"/>
    <x v="50"/>
    <n v="-28682000000"/>
    <x v="1"/>
  </r>
  <r>
    <x v="15"/>
    <x v="15"/>
    <x v="50"/>
    <n v="-13298000000"/>
    <x v="2"/>
  </r>
  <r>
    <x v="15"/>
    <x v="15"/>
    <x v="51"/>
    <n v="0"/>
    <x v="0"/>
  </r>
  <r>
    <x v="15"/>
    <x v="15"/>
    <x v="51"/>
    <n v="0"/>
    <x v="1"/>
  </r>
  <r>
    <x v="15"/>
    <x v="15"/>
    <x v="51"/>
    <n v="0"/>
    <x v="2"/>
  </r>
  <r>
    <x v="15"/>
    <x v="15"/>
    <x v="52"/>
    <n v="35000000"/>
    <x v="0"/>
  </r>
  <r>
    <x v="15"/>
    <x v="15"/>
    <x v="52"/>
    <n v="66000000"/>
    <x v="1"/>
  </r>
  <r>
    <x v="15"/>
    <x v="15"/>
    <x v="52"/>
    <n v="40000000"/>
    <x v="2"/>
  </r>
  <r>
    <x v="15"/>
    <x v="15"/>
    <x v="53"/>
    <n v="18045000000"/>
    <x v="0"/>
  </r>
  <r>
    <x v="15"/>
    <x v="15"/>
    <x v="53"/>
    <n v="19401000000"/>
    <x v="1"/>
  </r>
  <r>
    <x v="15"/>
    <x v="15"/>
    <x v="53"/>
    <n v="11047000000"/>
    <x v="2"/>
  </r>
  <r>
    <x v="15"/>
    <x v="15"/>
    <x v="54"/>
    <n v="18080000000"/>
    <x v="0"/>
  </r>
  <r>
    <x v="15"/>
    <x v="15"/>
    <x v="54"/>
    <n v="19467000000"/>
    <x v="1"/>
  </r>
  <r>
    <x v="15"/>
    <x v="15"/>
    <x v="54"/>
    <n v="11087000000"/>
    <x v="2"/>
  </r>
  <r>
    <x v="15"/>
    <x v="15"/>
    <x v="55"/>
    <n v="0"/>
    <x v="0"/>
  </r>
  <r>
    <x v="15"/>
    <x v="15"/>
    <x v="55"/>
    <n v="0"/>
    <x v="1"/>
  </r>
  <r>
    <x v="15"/>
    <x v="15"/>
    <x v="55"/>
    <n v="0"/>
    <x v="2"/>
  </r>
  <r>
    <x v="15"/>
    <x v="15"/>
    <x v="56"/>
    <n v="1729278000000"/>
    <x v="0"/>
  </r>
  <r>
    <x v="15"/>
    <x v="15"/>
    <x v="56"/>
    <n v="1757239000000"/>
    <x v="1"/>
  </r>
  <r>
    <x v="15"/>
    <x v="15"/>
    <x v="56"/>
    <n v="1950475000000"/>
    <x v="2"/>
  </r>
  <r>
    <x v="15"/>
    <x v="15"/>
    <x v="57"/>
    <n v="1687963000000"/>
    <x v="0"/>
  </r>
  <r>
    <x v="15"/>
    <x v="15"/>
    <x v="57"/>
    <n v="1712163000000"/>
    <x v="1"/>
  </r>
  <r>
    <x v="15"/>
    <x v="15"/>
    <x v="57"/>
    <n v="2030376000000"/>
    <x v="2"/>
  </r>
  <r>
    <x v="15"/>
    <x v="15"/>
    <x v="58"/>
    <n v="41841000000"/>
    <x v="0"/>
  </r>
  <r>
    <x v="15"/>
    <x v="15"/>
    <x v="58"/>
    <n v="42002000000"/>
    <x v="1"/>
  </r>
  <r>
    <x v="15"/>
    <x v="15"/>
    <x v="58"/>
    <n v="43171000000"/>
    <x v="2"/>
  </r>
  <r>
    <x v="15"/>
    <x v="15"/>
    <x v="59"/>
    <n v="0"/>
    <x v="0"/>
  </r>
  <r>
    <x v="15"/>
    <x v="15"/>
    <x v="59"/>
    <n v="0"/>
    <x v="2"/>
  </r>
  <r>
    <x v="15"/>
    <x v="15"/>
    <x v="60"/>
    <n v="0"/>
    <x v="1"/>
  </r>
  <r>
    <x v="15"/>
    <x v="15"/>
    <x v="61"/>
    <n v="41841000000"/>
    <x v="0"/>
  </r>
  <r>
    <x v="15"/>
    <x v="15"/>
    <x v="61"/>
    <n v="42002000000"/>
    <x v="1"/>
  </r>
  <r>
    <x v="15"/>
    <x v="15"/>
    <x v="61"/>
    <n v="43171000000"/>
    <x v="2"/>
  </r>
  <r>
    <x v="15"/>
    <x v="15"/>
    <x v="62"/>
    <n v="54224000000"/>
    <x v="0"/>
  </r>
  <r>
    <x v="15"/>
    <x v="15"/>
    <x v="62"/>
    <n v="54982000000"/>
    <x v="1"/>
  </r>
  <r>
    <x v="15"/>
    <x v="15"/>
    <x v="62"/>
    <n v="45870000000"/>
    <x v="2"/>
  </r>
  <r>
    <x v="15"/>
    <x v="15"/>
    <x v="63"/>
    <n v="268000000"/>
    <x v="0"/>
  </r>
  <r>
    <x v="15"/>
    <x v="15"/>
    <x v="63"/>
    <n v="19763000000"/>
    <x v="1"/>
  </r>
  <r>
    <x v="15"/>
    <x v="15"/>
    <x v="63"/>
    <n v="174581000000"/>
    <x v="2"/>
  </r>
  <r>
    <x v="15"/>
    <x v="15"/>
    <x v="64"/>
    <n v="-76736000000"/>
    <x v="0"/>
  </r>
  <r>
    <x v="15"/>
    <x v="15"/>
    <x v="64"/>
    <n v="-36305000000"/>
    <x v="1"/>
  </r>
  <r>
    <x v="15"/>
    <x v="15"/>
    <x v="64"/>
    <n v="-156252000000"/>
    <x v="2"/>
  </r>
  <r>
    <x v="15"/>
    <x v="15"/>
    <x v="65"/>
    <n v="-2235000000"/>
    <x v="0"/>
  </r>
  <r>
    <x v="15"/>
    <x v="15"/>
    <x v="65"/>
    <n v="-43491000000"/>
    <x v="1"/>
  </r>
  <r>
    <x v="15"/>
    <x v="15"/>
    <x v="65"/>
    <n v="-90024000000"/>
    <x v="2"/>
  </r>
  <r>
    <x v="15"/>
    <x v="15"/>
    <x v="66"/>
    <n v="0"/>
    <x v="0"/>
  </r>
  <r>
    <x v="15"/>
    <x v="15"/>
    <x v="66"/>
    <n v="0"/>
    <x v="1"/>
  </r>
  <r>
    <x v="15"/>
    <x v="15"/>
    <x v="66"/>
    <n v="0"/>
    <x v="2"/>
  </r>
  <r>
    <x v="15"/>
    <x v="15"/>
    <x v="67"/>
    <n v="0"/>
    <x v="0"/>
  </r>
  <r>
    <x v="15"/>
    <x v="15"/>
    <x v="67"/>
    <n v="-686700000000"/>
    <x v="1"/>
  </r>
  <r>
    <x v="15"/>
    <x v="15"/>
    <x v="67"/>
    <n v="-658872000000"/>
    <x v="2"/>
  </r>
  <r>
    <x v="15"/>
    <x v="15"/>
    <x v="68"/>
    <n v="1013170000000"/>
    <x v="0"/>
  </r>
  <r>
    <x v="15"/>
    <x v="15"/>
    <x v="68"/>
    <n v="1070590000000"/>
    <x v="1"/>
  </r>
  <r>
    <x v="15"/>
    <x v="15"/>
    <x v="68"/>
    <n v="1280671000000"/>
    <x v="2"/>
  </r>
  <r>
    <x v="15"/>
    <x v="15"/>
    <x v="69"/>
    <n v="1346099000000"/>
    <x v="0"/>
  </r>
  <r>
    <x v="15"/>
    <x v="15"/>
    <x v="69"/>
    <n v="1361728000000"/>
    <x v="1"/>
  </r>
  <r>
    <x v="15"/>
    <x v="15"/>
    <x v="69"/>
    <n v="1463839000000"/>
    <x v="2"/>
  </r>
  <r>
    <x v="15"/>
    <x v="15"/>
    <x v="70"/>
    <n v="1458262000000"/>
    <x v="0"/>
  </r>
  <r>
    <x v="15"/>
    <x v="15"/>
    <x v="70"/>
    <n v="1463403000000"/>
    <x v="1"/>
  </r>
  <r>
    <x v="15"/>
    <x v="15"/>
    <x v="70"/>
    <n v="1720482000000"/>
    <x v="2"/>
  </r>
  <r>
    <x v="15"/>
    <x v="15"/>
    <x v="71"/>
    <n v="30779000000"/>
    <x v="0"/>
  </r>
  <r>
    <x v="15"/>
    <x v="15"/>
    <x v="71"/>
    <n v="31081000000"/>
    <x v="1"/>
  </r>
  <r>
    <x v="15"/>
    <x v="15"/>
    <x v="71"/>
    <n v="32238000000"/>
    <x v="2"/>
  </r>
  <r>
    <x v="15"/>
    <x v="15"/>
    <x v="72"/>
    <n v="0"/>
    <x v="0"/>
  </r>
  <r>
    <x v="15"/>
    <x v="15"/>
    <x v="72"/>
    <n v="0"/>
    <x v="1"/>
  </r>
  <r>
    <x v="15"/>
    <x v="15"/>
    <x v="72"/>
    <n v="0"/>
    <x v="2"/>
  </r>
  <r>
    <x v="15"/>
    <x v="15"/>
    <x v="73"/>
    <n v="5020000000"/>
    <x v="0"/>
  </r>
  <r>
    <x v="15"/>
    <x v="15"/>
    <x v="73"/>
    <n v="5447000000"/>
    <x v="1"/>
  </r>
  <r>
    <x v="15"/>
    <x v="15"/>
    <x v="73"/>
    <n v="5352000000"/>
    <x v="2"/>
  </r>
  <r>
    <x v="15"/>
    <x v="15"/>
    <x v="74"/>
    <n v="152487000000"/>
    <x v="0"/>
  </r>
  <r>
    <x v="15"/>
    <x v="15"/>
    <x v="74"/>
    <n v="274491000000"/>
    <x v="1"/>
  </r>
  <r>
    <x v="15"/>
    <x v="15"/>
    <x v="74"/>
    <n v="334900000000"/>
    <x v="2"/>
  </r>
  <r>
    <x v="15"/>
    <x v="15"/>
    <x v="75"/>
    <n v="0"/>
    <x v="0"/>
  </r>
  <r>
    <x v="15"/>
    <x v="15"/>
    <x v="75"/>
    <n v="0"/>
    <x v="1"/>
  </r>
  <r>
    <x v="15"/>
    <x v="15"/>
    <x v="75"/>
    <n v="0"/>
    <x v="2"/>
  </r>
  <r>
    <x v="15"/>
    <x v="15"/>
    <x v="76"/>
    <n v="0"/>
    <x v="0"/>
  </r>
  <r>
    <x v="15"/>
    <x v="15"/>
    <x v="76"/>
    <n v="0"/>
    <x v="1"/>
  </r>
  <r>
    <x v="15"/>
    <x v="15"/>
    <x v="76"/>
    <n v="0"/>
    <x v="2"/>
  </r>
  <r>
    <x v="15"/>
    <x v="15"/>
    <x v="77"/>
    <n v="18460000000"/>
    <x v="0"/>
  </r>
  <r>
    <x v="15"/>
    <x v="15"/>
    <x v="77"/>
    <n v="17980000000"/>
    <x v="1"/>
  </r>
  <r>
    <x v="15"/>
    <x v="15"/>
    <x v="77"/>
    <n v="19480000000"/>
    <x v="2"/>
  </r>
  <r>
    <x v="15"/>
    <x v="15"/>
    <x v="78"/>
    <n v="61491000000"/>
    <x v="0"/>
  </r>
  <r>
    <x v="15"/>
    <x v="15"/>
    <x v="78"/>
    <n v="137173000000"/>
    <x v="1"/>
  </r>
  <r>
    <x v="15"/>
    <x v="15"/>
    <x v="78"/>
    <n v="146285000000"/>
    <x v="2"/>
  </r>
  <r>
    <x v="15"/>
    <x v="15"/>
    <x v="79"/>
    <n v="0"/>
    <x v="0"/>
  </r>
  <r>
    <x v="15"/>
    <x v="15"/>
    <x v="79"/>
    <n v="1496000000"/>
    <x v="1"/>
  </r>
  <r>
    <x v="15"/>
    <x v="15"/>
    <x v="79"/>
    <n v="2995000000"/>
    <x v="2"/>
  </r>
  <r>
    <x v="15"/>
    <x v="15"/>
    <x v="80"/>
    <n v="7354000000"/>
    <x v="0"/>
  </r>
  <r>
    <x v="15"/>
    <x v="15"/>
    <x v="80"/>
    <n v="8218000000"/>
    <x v="1"/>
  </r>
  <r>
    <x v="15"/>
    <x v="15"/>
    <x v="80"/>
    <n v="0"/>
    <x v="2"/>
  </r>
  <r>
    <x v="15"/>
    <x v="15"/>
    <x v="81"/>
    <n v="15226000000"/>
    <x v="0"/>
  </r>
  <r>
    <x v="15"/>
    <x v="15"/>
    <x v="81"/>
    <n v="19551000000"/>
    <x v="1"/>
  </r>
  <r>
    <x v="15"/>
    <x v="15"/>
    <x v="81"/>
    <n v="4425000000"/>
    <x v="2"/>
  </r>
  <r>
    <x v="15"/>
    <x v="15"/>
    <x v="82"/>
    <n v="0"/>
    <x v="0"/>
  </r>
  <r>
    <x v="15"/>
    <x v="15"/>
    <x v="82"/>
    <n v="0"/>
    <x v="1"/>
  </r>
  <r>
    <x v="15"/>
    <x v="15"/>
    <x v="82"/>
    <n v="0"/>
    <x v="2"/>
  </r>
  <r>
    <x v="15"/>
    <x v="15"/>
    <x v="83"/>
    <n v="151347000000"/>
    <x v="0"/>
  </r>
  <r>
    <x v="15"/>
    <x v="15"/>
    <x v="83"/>
    <n v="165369000000"/>
    <x v="1"/>
  </r>
  <r>
    <x v="15"/>
    <x v="15"/>
    <x v="83"/>
    <n v="168272000000"/>
    <x v="2"/>
  </r>
  <r>
    <x v="15"/>
    <x v="15"/>
    <x v="84"/>
    <n v="72854000000"/>
    <x v="0"/>
  </r>
  <r>
    <x v="15"/>
    <x v="15"/>
    <x v="84"/>
    <n v="74286000000"/>
    <x v="1"/>
  </r>
  <r>
    <x v="15"/>
    <x v="15"/>
    <x v="84"/>
    <n v="74298000000"/>
    <x v="2"/>
  </r>
  <r>
    <x v="15"/>
    <x v="15"/>
    <x v="85"/>
    <n v="11062000000"/>
    <x v="0"/>
  </r>
  <r>
    <x v="15"/>
    <x v="15"/>
    <x v="85"/>
    <n v="10921000000"/>
    <x v="1"/>
  </r>
  <r>
    <x v="15"/>
    <x v="15"/>
    <x v="85"/>
    <n v="10933000000"/>
    <x v="2"/>
  </r>
  <r>
    <x v="15"/>
    <x v="15"/>
    <x v="86"/>
    <n v="32346000000"/>
    <x v="0"/>
  </r>
  <r>
    <x v="15"/>
    <x v="15"/>
    <x v="86"/>
    <n v="45049000000"/>
    <x v="1"/>
  </r>
  <r>
    <x v="15"/>
    <x v="15"/>
    <x v="86"/>
    <n v="29514000000"/>
    <x v="2"/>
  </r>
  <r>
    <x v="15"/>
    <x v="15"/>
    <x v="87"/>
    <n v="1109000000"/>
    <x v="0"/>
  </r>
  <r>
    <x v="15"/>
    <x v="15"/>
    <x v="87"/>
    <n v="1162000000"/>
    <x v="1"/>
  </r>
  <r>
    <x v="15"/>
    <x v="15"/>
    <x v="87"/>
    <n v="1066000000"/>
    <x v="2"/>
  </r>
  <r>
    <x v="15"/>
    <x v="15"/>
    <x v="88"/>
    <n v="0"/>
    <x v="0"/>
  </r>
  <r>
    <x v="15"/>
    <x v="15"/>
    <x v="88"/>
    <n v="0"/>
    <x v="1"/>
  </r>
  <r>
    <x v="15"/>
    <x v="15"/>
    <x v="88"/>
    <n v="0"/>
    <x v="2"/>
  </r>
  <r>
    <x v="15"/>
    <x v="15"/>
    <x v="89"/>
    <n v="196220000000"/>
    <x v="0"/>
  </r>
  <r>
    <x v="15"/>
    <x v="15"/>
    <x v="89"/>
    <n v="199442000000"/>
    <x v="2"/>
  </r>
  <r>
    <x v="15"/>
    <x v="15"/>
    <x v="90"/>
    <n v="0"/>
    <x v="1"/>
  </r>
  <r>
    <x v="15"/>
    <x v="15"/>
    <x v="91"/>
    <n v="8362000000"/>
    <x v="0"/>
  </r>
  <r>
    <x v="15"/>
    <x v="15"/>
    <x v="91"/>
    <n v="6722000000"/>
    <x v="1"/>
  </r>
  <r>
    <x v="15"/>
    <x v="15"/>
    <x v="91"/>
    <n v="117662000000"/>
    <x v="2"/>
  </r>
  <r>
    <x v="16"/>
    <x v="16"/>
    <x v="0"/>
    <n v="13503000000"/>
    <x v="0"/>
  </r>
  <r>
    <x v="16"/>
    <x v="16"/>
    <x v="0"/>
    <n v="11903000000"/>
    <x v="1"/>
  </r>
  <r>
    <x v="16"/>
    <x v="16"/>
    <x v="0"/>
    <n v="11428000000"/>
    <x v="2"/>
  </r>
  <r>
    <x v="16"/>
    <x v="16"/>
    <x v="1"/>
    <n v="8802000000"/>
    <x v="0"/>
  </r>
  <r>
    <x v="16"/>
    <x v="16"/>
    <x v="1"/>
    <n v="8568000000"/>
    <x v="1"/>
  </r>
  <r>
    <x v="16"/>
    <x v="16"/>
    <x v="1"/>
    <n v="7317000000"/>
    <x v="2"/>
  </r>
  <r>
    <x v="16"/>
    <x v="16"/>
    <x v="2"/>
    <n v="0"/>
    <x v="0"/>
  </r>
  <r>
    <x v="16"/>
    <x v="16"/>
    <x v="2"/>
    <n v="0"/>
    <x v="1"/>
  </r>
  <r>
    <x v="16"/>
    <x v="16"/>
    <x v="2"/>
    <n v="0"/>
    <x v="2"/>
  </r>
  <r>
    <x v="16"/>
    <x v="16"/>
    <x v="3"/>
    <n v="3992000000"/>
    <x v="0"/>
  </r>
  <r>
    <x v="16"/>
    <x v="16"/>
    <x v="3"/>
    <n v="3280000000"/>
    <x v="1"/>
  </r>
  <r>
    <x v="16"/>
    <x v="16"/>
    <x v="3"/>
    <n v="3358000000"/>
    <x v="2"/>
  </r>
  <r>
    <x v="16"/>
    <x v="16"/>
    <x v="4"/>
    <n v="78509000000"/>
    <x v="0"/>
  </r>
  <r>
    <x v="16"/>
    <x v="16"/>
    <x v="4"/>
    <n v="78453000000"/>
    <x v="1"/>
  </r>
  <r>
    <x v="16"/>
    <x v="16"/>
    <x v="4"/>
    <n v="78324000000"/>
    <x v="2"/>
  </r>
  <r>
    <x v="16"/>
    <x v="16"/>
    <x v="5"/>
    <n v="-1276000000"/>
    <x v="0"/>
  </r>
  <r>
    <x v="16"/>
    <x v="16"/>
    <x v="5"/>
    <n v="-1056000000"/>
    <x v="1"/>
  </r>
  <r>
    <x v="16"/>
    <x v="16"/>
    <x v="5"/>
    <n v="-978000000"/>
    <x v="2"/>
  </r>
  <r>
    <x v="16"/>
    <x v="16"/>
    <x v="6"/>
    <n v="-3650000000"/>
    <x v="0"/>
  </r>
  <r>
    <x v="16"/>
    <x v="16"/>
    <x v="6"/>
    <n v="-4538000000"/>
    <x v="1"/>
  </r>
  <r>
    <x v="16"/>
    <x v="16"/>
    <x v="6"/>
    <n v="-3755000000"/>
    <x v="2"/>
  </r>
  <r>
    <x v="16"/>
    <x v="16"/>
    <x v="7"/>
    <n v="-3212000000"/>
    <x v="0"/>
  </r>
  <r>
    <x v="16"/>
    <x v="16"/>
    <x v="7"/>
    <n v="-1928000000"/>
    <x v="1"/>
  </r>
  <r>
    <x v="16"/>
    <x v="16"/>
    <x v="7"/>
    <n v="-1485000000"/>
    <x v="2"/>
  </r>
  <r>
    <x v="16"/>
    <x v="16"/>
    <x v="8"/>
    <n v="6558000000"/>
    <x v="0"/>
  </r>
  <r>
    <x v="16"/>
    <x v="16"/>
    <x v="8"/>
    <n v="6912000000"/>
    <x v="1"/>
  </r>
  <r>
    <x v="16"/>
    <x v="16"/>
    <x v="8"/>
    <n v="6327000000"/>
    <x v="2"/>
  </r>
  <r>
    <x v="16"/>
    <x v="16"/>
    <x v="9"/>
    <n v="0"/>
    <x v="0"/>
  </r>
  <r>
    <x v="16"/>
    <x v="16"/>
    <x v="9"/>
    <n v="0"/>
    <x v="1"/>
  </r>
  <r>
    <x v="16"/>
    <x v="16"/>
    <x v="9"/>
    <n v="9352000000"/>
    <x v="2"/>
  </r>
  <r>
    <x v="16"/>
    <x v="16"/>
    <x v="10"/>
    <n v="1619000000"/>
    <x v="0"/>
  </r>
  <r>
    <x v="16"/>
    <x v="16"/>
    <x v="10"/>
    <n v="-171000000"/>
    <x v="1"/>
  </r>
  <r>
    <x v="16"/>
    <x v="16"/>
    <x v="10"/>
    <n v="-1442000000"/>
    <x v="2"/>
  </r>
  <r>
    <x v="16"/>
    <x v="16"/>
    <x v="11"/>
    <n v="1579000000"/>
    <x v="0"/>
  </r>
  <r>
    <x v="16"/>
    <x v="16"/>
    <x v="11"/>
    <n v="-274000000"/>
    <x v="1"/>
  </r>
  <r>
    <x v="16"/>
    <x v="16"/>
    <x v="11"/>
    <n v="34000000"/>
    <x v="2"/>
  </r>
  <r>
    <x v="16"/>
    <x v="16"/>
    <x v="12"/>
    <n v="-758000000"/>
    <x v="0"/>
  </r>
  <r>
    <x v="16"/>
    <x v="16"/>
    <x v="12"/>
    <n v="-2525000000"/>
    <x v="1"/>
  </r>
  <r>
    <x v="16"/>
    <x v="16"/>
    <x v="12"/>
    <n v="-1080000000"/>
    <x v="2"/>
  </r>
  <r>
    <x v="16"/>
    <x v="16"/>
    <x v="13"/>
    <n v="3915000000"/>
    <x v="0"/>
  </r>
  <r>
    <x v="16"/>
    <x v="16"/>
    <x v="13"/>
    <n v="2173000000"/>
    <x v="1"/>
  </r>
  <r>
    <x v="16"/>
    <x v="16"/>
    <x v="13"/>
    <n v="-127000000"/>
    <x v="2"/>
  </r>
  <r>
    <x v="16"/>
    <x v="16"/>
    <x v="14"/>
    <n v="5827000000"/>
    <x v="0"/>
  </r>
  <r>
    <x v="16"/>
    <x v="16"/>
    <x v="14"/>
    <n v="5935000000"/>
    <x v="1"/>
  </r>
  <r>
    <x v="16"/>
    <x v="16"/>
    <x v="14"/>
    <n v="6230000000"/>
    <x v="2"/>
  </r>
  <r>
    <x v="16"/>
    <x v="16"/>
    <x v="15"/>
    <n v="1000000"/>
    <x v="0"/>
  </r>
  <r>
    <x v="16"/>
    <x v="16"/>
    <x v="15"/>
    <n v="1000000"/>
    <x v="1"/>
  </r>
  <r>
    <x v="16"/>
    <x v="16"/>
    <x v="15"/>
    <n v="5000000"/>
    <x v="2"/>
  </r>
  <r>
    <x v="16"/>
    <x v="16"/>
    <x v="16"/>
    <n v="5666000000"/>
    <x v="0"/>
  </r>
  <r>
    <x v="16"/>
    <x v="16"/>
    <x v="16"/>
    <n v="6102000000"/>
    <x v="1"/>
  </r>
  <r>
    <x v="16"/>
    <x v="16"/>
    <x v="16"/>
    <n v="3677000000"/>
    <x v="2"/>
  </r>
  <r>
    <x v="16"/>
    <x v="16"/>
    <x v="17"/>
    <n v="5667000000"/>
    <x v="0"/>
  </r>
  <r>
    <x v="16"/>
    <x v="16"/>
    <x v="17"/>
    <n v="6103000000"/>
    <x v="1"/>
  </r>
  <r>
    <x v="16"/>
    <x v="16"/>
    <x v="17"/>
    <n v="3682000000"/>
    <x v="2"/>
  </r>
  <r>
    <x v="16"/>
    <x v="16"/>
    <x v="18"/>
    <n v="36997000000"/>
    <x v="0"/>
  </r>
  <r>
    <x v="16"/>
    <x v="16"/>
    <x v="18"/>
    <n v="36630000000"/>
    <x v="1"/>
  </r>
  <r>
    <x v="16"/>
    <x v="16"/>
    <x v="18"/>
    <n v="29082000000"/>
    <x v="2"/>
  </r>
  <r>
    <x v="16"/>
    <x v="16"/>
    <x v="19"/>
    <n v="46429000000"/>
    <x v="0"/>
  </r>
  <r>
    <x v="16"/>
    <x v="16"/>
    <x v="19"/>
    <n v="45510000000"/>
    <x v="1"/>
  </r>
  <r>
    <x v="16"/>
    <x v="16"/>
    <x v="19"/>
    <n v="37195000000"/>
    <x v="2"/>
  </r>
  <r>
    <x v="16"/>
    <x v="16"/>
    <x v="20"/>
    <n v="38603000000"/>
    <x v="0"/>
  </r>
  <r>
    <x v="16"/>
    <x v="16"/>
    <x v="20"/>
    <n v="39193000000"/>
    <x v="1"/>
  </r>
  <r>
    <x v="16"/>
    <x v="16"/>
    <x v="20"/>
    <n v="39464000000"/>
    <x v="2"/>
  </r>
  <r>
    <x v="16"/>
    <x v="16"/>
    <x v="21"/>
    <n v="28218000000"/>
    <x v="0"/>
  </r>
  <r>
    <x v="16"/>
    <x v="16"/>
    <x v="21"/>
    <n v="26621000000"/>
    <x v="1"/>
  </r>
  <r>
    <x v="16"/>
    <x v="16"/>
    <x v="21"/>
    <n v="25717000000"/>
    <x v="2"/>
  </r>
  <r>
    <x v="16"/>
    <x v="16"/>
    <x v="22"/>
    <n v="2766000000"/>
    <x v="0"/>
  </r>
  <r>
    <x v="16"/>
    <x v="16"/>
    <x v="22"/>
    <n v="2432000000"/>
    <x v="2"/>
  </r>
  <r>
    <x v="16"/>
    <x v="16"/>
    <x v="23"/>
    <n v="2766000000"/>
    <x v="0"/>
  </r>
  <r>
    <x v="16"/>
    <x v="16"/>
    <x v="23"/>
    <n v="2577000000"/>
    <x v="1"/>
  </r>
  <r>
    <x v="16"/>
    <x v="16"/>
    <x v="23"/>
    <n v="2577000000"/>
    <x v="1"/>
  </r>
  <r>
    <x v="16"/>
    <x v="16"/>
    <x v="23"/>
    <n v="2432000000"/>
    <x v="2"/>
  </r>
  <r>
    <x v="16"/>
    <x v="16"/>
    <x v="24"/>
    <n v="7846000000"/>
    <x v="0"/>
  </r>
  <r>
    <x v="16"/>
    <x v="16"/>
    <x v="24"/>
    <n v="7840000000"/>
    <x v="1"/>
  </r>
  <r>
    <x v="16"/>
    <x v="16"/>
    <x v="24"/>
    <n v="4009000000"/>
    <x v="2"/>
  </r>
  <r>
    <x v="16"/>
    <x v="16"/>
    <x v="25"/>
    <n v="0"/>
    <x v="0"/>
  </r>
  <r>
    <x v="16"/>
    <x v="16"/>
    <x v="25"/>
    <n v="0"/>
    <x v="1"/>
  </r>
  <r>
    <x v="16"/>
    <x v="16"/>
    <x v="25"/>
    <n v="0"/>
    <x v="2"/>
  </r>
  <r>
    <x v="16"/>
    <x v="16"/>
    <x v="26"/>
    <n v="43465"/>
    <x v="0"/>
  </r>
  <r>
    <x v="16"/>
    <x v="16"/>
    <x v="26"/>
    <n v="43830"/>
    <x v="1"/>
  </r>
  <r>
    <x v="16"/>
    <x v="16"/>
    <x v="26"/>
    <n v="44196"/>
    <x v="2"/>
  </r>
  <r>
    <x v="16"/>
    <x v="16"/>
    <x v="27"/>
    <n v="41000000"/>
    <x v="0"/>
  </r>
  <r>
    <x v="16"/>
    <x v="16"/>
    <x v="27"/>
    <n v="41000000"/>
    <x v="1"/>
  </r>
  <r>
    <x v="16"/>
    <x v="16"/>
    <x v="27"/>
    <n v="47000000"/>
    <x v="2"/>
  </r>
  <r>
    <x v="16"/>
    <x v="16"/>
    <x v="28"/>
    <n v="14039000000"/>
    <x v="0"/>
  </r>
  <r>
    <x v="16"/>
    <x v="16"/>
    <x v="28"/>
    <n v="14588000000"/>
    <x v="1"/>
  </r>
  <r>
    <x v="16"/>
    <x v="16"/>
    <x v="28"/>
    <n v="15331000000"/>
    <x v="2"/>
  </r>
  <r>
    <x v="16"/>
    <x v="16"/>
    <x v="29"/>
    <n v="0"/>
    <x v="0"/>
  </r>
  <r>
    <x v="16"/>
    <x v="16"/>
    <x v="29"/>
    <n v="0"/>
    <x v="1"/>
  </r>
  <r>
    <x v="16"/>
    <x v="16"/>
    <x v="29"/>
    <n v="0"/>
    <x v="2"/>
  </r>
  <r>
    <x v="16"/>
    <x v="16"/>
    <x v="30"/>
    <n v="6217000000"/>
    <x v="0"/>
  </r>
  <r>
    <x v="16"/>
    <x v="16"/>
    <x v="30"/>
    <n v="6196000000"/>
    <x v="1"/>
  </r>
  <r>
    <x v="16"/>
    <x v="16"/>
    <x v="30"/>
    <n v="6394000000"/>
    <x v="2"/>
  </r>
  <r>
    <x v="16"/>
    <x v="16"/>
    <x v="31"/>
    <n v="17725000000"/>
    <x v="0"/>
  </r>
  <r>
    <x v="16"/>
    <x v="16"/>
    <x v="31"/>
    <n v="17170000000"/>
    <x v="1"/>
  </r>
  <r>
    <x v="16"/>
    <x v="16"/>
    <x v="31"/>
    <n v="12666000000"/>
    <x v="2"/>
  </r>
  <r>
    <x v="16"/>
    <x v="16"/>
    <x v="32"/>
    <n v="6148000000"/>
    <x v="0"/>
  </r>
  <r>
    <x v="16"/>
    <x v="16"/>
    <x v="32"/>
    <n v="6094000000"/>
    <x v="1"/>
  </r>
  <r>
    <x v="16"/>
    <x v="16"/>
    <x v="32"/>
    <n v="3003000000"/>
    <x v="2"/>
  </r>
  <r>
    <x v="16"/>
    <x v="16"/>
    <x v="33"/>
    <n v="0"/>
    <x v="0"/>
  </r>
  <r>
    <x v="16"/>
    <x v="16"/>
    <x v="33"/>
    <n v="0"/>
    <x v="1"/>
  </r>
  <r>
    <x v="16"/>
    <x v="16"/>
    <x v="33"/>
    <n v="0"/>
    <x v="2"/>
  </r>
  <r>
    <x v="16"/>
    <x v="16"/>
    <x v="34"/>
    <n v="1698000000"/>
    <x v="0"/>
  </r>
  <r>
    <x v="16"/>
    <x v="16"/>
    <x v="34"/>
    <n v="1746000000"/>
    <x v="1"/>
  </r>
  <r>
    <x v="16"/>
    <x v="16"/>
    <x v="34"/>
    <n v="1006000000"/>
    <x v="2"/>
  </r>
  <r>
    <x v="16"/>
    <x v="16"/>
    <x v="35"/>
    <n v="1897000000"/>
    <x v="0"/>
  </r>
  <r>
    <x v="16"/>
    <x v="16"/>
    <x v="35"/>
    <n v="1565000000"/>
    <x v="1"/>
  </r>
  <r>
    <x v="16"/>
    <x v="16"/>
    <x v="35"/>
    <n v="1308000000"/>
    <x v="2"/>
  </r>
  <r>
    <x v="16"/>
    <x v="16"/>
    <x v="36"/>
    <n v="1126000000"/>
    <x v="0"/>
  </r>
  <r>
    <x v="16"/>
    <x v="16"/>
    <x v="36"/>
    <n v="1175000000"/>
    <x v="1"/>
  </r>
  <r>
    <x v="16"/>
    <x v="16"/>
    <x v="36"/>
    <n v="1103000000"/>
    <x v="2"/>
  </r>
  <r>
    <x v="16"/>
    <x v="16"/>
    <x v="37"/>
    <n v="0"/>
    <x v="0"/>
  </r>
  <r>
    <x v="16"/>
    <x v="16"/>
    <x v="37"/>
    <n v="0"/>
    <x v="1"/>
  </r>
  <r>
    <x v="16"/>
    <x v="16"/>
    <x v="37"/>
    <n v="0"/>
    <x v="2"/>
  </r>
  <r>
    <x v="16"/>
    <x v="16"/>
    <x v="38"/>
    <n v="11529000000"/>
    <x v="0"/>
  </r>
  <r>
    <x v="16"/>
    <x v="16"/>
    <x v="38"/>
    <n v="11266000000"/>
    <x v="1"/>
  </r>
  <r>
    <x v="16"/>
    <x v="16"/>
    <x v="38"/>
    <n v="11402000000"/>
    <x v="2"/>
  </r>
  <r>
    <x v="16"/>
    <x v="16"/>
    <x v="39"/>
    <n v="78509000000"/>
    <x v="0"/>
  </r>
  <r>
    <x v="16"/>
    <x v="16"/>
    <x v="39"/>
    <n v="78453000000"/>
    <x v="1"/>
  </r>
  <r>
    <x v="16"/>
    <x v="16"/>
    <x v="39"/>
    <n v="78324000000"/>
    <x v="2"/>
  </r>
  <r>
    <x v="16"/>
    <x v="16"/>
    <x v="40"/>
    <n v="64429000000"/>
    <x v="0"/>
  </r>
  <r>
    <x v="16"/>
    <x v="16"/>
    <x v="40"/>
    <n v="63824000000"/>
    <x v="1"/>
  </r>
  <r>
    <x v="16"/>
    <x v="16"/>
    <x v="40"/>
    <n v="62946000000"/>
    <x v="2"/>
  </r>
  <r>
    <x v="16"/>
    <x v="16"/>
    <x v="41"/>
    <n v="11553000000"/>
    <x v="0"/>
  </r>
  <r>
    <x v="16"/>
    <x v="16"/>
    <x v="41"/>
    <n v="6210000000"/>
    <x v="1"/>
  </r>
  <r>
    <x v="16"/>
    <x v="16"/>
    <x v="41"/>
    <n v="9149000000"/>
    <x v="2"/>
  </r>
  <r>
    <x v="16"/>
    <x v="16"/>
    <x v="42"/>
    <n v="14447000000"/>
    <x v="0"/>
  </r>
  <r>
    <x v="16"/>
    <x v="16"/>
    <x v="42"/>
    <n v="13844000000"/>
    <x v="1"/>
  </r>
  <r>
    <x v="16"/>
    <x v="16"/>
    <x v="42"/>
    <n v="13407000000"/>
    <x v="2"/>
  </r>
  <r>
    <x v="16"/>
    <x v="16"/>
    <x v="43"/>
    <n v="762000000"/>
    <x v="0"/>
  </r>
  <r>
    <x v="16"/>
    <x v="16"/>
    <x v="43"/>
    <n v="-138000000"/>
    <x v="1"/>
  </r>
  <r>
    <x v="16"/>
    <x v="16"/>
    <x v="43"/>
    <n v="-2804000000"/>
    <x v="2"/>
  </r>
  <r>
    <x v="16"/>
    <x v="16"/>
    <x v="44"/>
    <n v="-304000000"/>
    <x v="0"/>
  </r>
  <r>
    <x v="16"/>
    <x v="16"/>
    <x v="44"/>
    <n v="314000000"/>
    <x v="1"/>
  </r>
  <r>
    <x v="16"/>
    <x v="16"/>
    <x v="44"/>
    <n v="0"/>
    <x v="2"/>
  </r>
  <r>
    <x v="16"/>
    <x v="16"/>
    <x v="45"/>
    <n v="0"/>
    <x v="0"/>
  </r>
  <r>
    <x v="16"/>
    <x v="16"/>
    <x v="45"/>
    <n v="0"/>
    <x v="1"/>
  </r>
  <r>
    <x v="16"/>
    <x v="16"/>
    <x v="45"/>
    <n v="0"/>
    <x v="2"/>
  </r>
  <r>
    <x v="16"/>
    <x v="16"/>
    <x v="46"/>
    <n v="-5490000000"/>
    <x v="0"/>
  </r>
  <r>
    <x v="16"/>
    <x v="16"/>
    <x v="46"/>
    <n v="-5944000000"/>
    <x v="1"/>
  </r>
  <r>
    <x v="16"/>
    <x v="16"/>
    <x v="46"/>
    <n v="-3145000000"/>
    <x v="2"/>
  </r>
  <r>
    <x v="16"/>
    <x v="16"/>
    <x v="47"/>
    <n v="0"/>
    <x v="0"/>
  </r>
  <r>
    <x v="16"/>
    <x v="16"/>
    <x v="47"/>
    <n v="0"/>
    <x v="1"/>
  </r>
  <r>
    <x v="16"/>
    <x v="16"/>
    <x v="47"/>
    <n v="0"/>
    <x v="2"/>
  </r>
  <r>
    <x v="16"/>
    <x v="16"/>
    <x v="48"/>
    <n v="-3212000000"/>
    <x v="0"/>
  </r>
  <r>
    <x v="16"/>
    <x v="16"/>
    <x v="48"/>
    <n v="-1928000000"/>
    <x v="1"/>
  </r>
  <r>
    <x v="16"/>
    <x v="16"/>
    <x v="48"/>
    <n v="-1485000000"/>
    <x v="2"/>
  </r>
  <r>
    <x v="16"/>
    <x v="16"/>
    <x v="49"/>
    <n v="0"/>
    <x v="0"/>
  </r>
  <r>
    <x v="16"/>
    <x v="16"/>
    <x v="49"/>
    <n v="0"/>
    <x v="1"/>
  </r>
  <r>
    <x v="16"/>
    <x v="16"/>
    <x v="49"/>
    <n v="0"/>
    <x v="2"/>
  </r>
  <r>
    <x v="16"/>
    <x v="16"/>
    <x v="50"/>
    <n v="6558000000"/>
    <x v="0"/>
  </r>
  <r>
    <x v="16"/>
    <x v="16"/>
    <x v="50"/>
    <n v="2588000000"/>
    <x v="1"/>
  </r>
  <r>
    <x v="16"/>
    <x v="16"/>
    <x v="50"/>
    <n v="0"/>
    <x v="2"/>
  </r>
  <r>
    <x v="16"/>
    <x v="16"/>
    <x v="51"/>
    <n v="0"/>
    <x v="0"/>
  </r>
  <r>
    <x v="16"/>
    <x v="16"/>
    <x v="51"/>
    <n v="0"/>
    <x v="1"/>
  </r>
  <r>
    <x v="16"/>
    <x v="16"/>
    <x v="51"/>
    <n v="0"/>
    <x v="2"/>
  </r>
  <r>
    <x v="16"/>
    <x v="16"/>
    <x v="52"/>
    <n v="1000000"/>
    <x v="0"/>
  </r>
  <r>
    <x v="16"/>
    <x v="16"/>
    <x v="52"/>
    <n v="1000000"/>
    <x v="1"/>
  </r>
  <r>
    <x v="16"/>
    <x v="16"/>
    <x v="52"/>
    <n v="5000000"/>
    <x v="2"/>
  </r>
  <r>
    <x v="16"/>
    <x v="16"/>
    <x v="53"/>
    <n v="6147000000"/>
    <x v="0"/>
  </r>
  <r>
    <x v="16"/>
    <x v="16"/>
    <x v="53"/>
    <n v="6093000000"/>
    <x v="1"/>
  </r>
  <r>
    <x v="16"/>
    <x v="16"/>
    <x v="53"/>
    <n v="2998000000"/>
    <x v="2"/>
  </r>
  <r>
    <x v="16"/>
    <x v="16"/>
    <x v="54"/>
    <n v="6148000000"/>
    <x v="0"/>
  </r>
  <r>
    <x v="16"/>
    <x v="16"/>
    <x v="54"/>
    <n v="6094000000"/>
    <x v="1"/>
  </r>
  <r>
    <x v="16"/>
    <x v="16"/>
    <x v="54"/>
    <n v="3003000000"/>
    <x v="2"/>
  </r>
  <r>
    <x v="16"/>
    <x v="16"/>
    <x v="55"/>
    <n v="13574000000"/>
    <x v="0"/>
  </r>
  <r>
    <x v="16"/>
    <x v="16"/>
    <x v="55"/>
    <n v="12904000000"/>
    <x v="1"/>
  </r>
  <r>
    <x v="16"/>
    <x v="16"/>
    <x v="55"/>
    <n v="12401000000"/>
    <x v="2"/>
  </r>
  <r>
    <x v="16"/>
    <x v="16"/>
    <x v="56"/>
    <n v="39906000000"/>
    <x v="0"/>
  </r>
  <r>
    <x v="16"/>
    <x v="16"/>
    <x v="56"/>
    <n v="39260000000"/>
    <x v="1"/>
  </r>
  <r>
    <x v="16"/>
    <x v="16"/>
    <x v="56"/>
    <n v="38860000000"/>
    <x v="2"/>
  </r>
  <r>
    <x v="16"/>
    <x v="16"/>
    <x v="57"/>
    <n v="36211000000"/>
    <x v="0"/>
  </r>
  <r>
    <x v="16"/>
    <x v="16"/>
    <x v="57"/>
    <n v="37203000000"/>
    <x v="1"/>
  </r>
  <r>
    <x v="16"/>
    <x v="16"/>
    <x v="57"/>
    <n v="37229000000"/>
    <x v="2"/>
  </r>
  <r>
    <x v="16"/>
    <x v="16"/>
    <x v="58"/>
    <n v="5478000000"/>
    <x v="0"/>
  </r>
  <r>
    <x v="16"/>
    <x v="16"/>
    <x v="58"/>
    <n v="5162000000"/>
    <x v="1"/>
  </r>
  <r>
    <x v="16"/>
    <x v="16"/>
    <x v="58"/>
    <n v="4642000000"/>
    <x v="2"/>
  </r>
  <r>
    <x v="16"/>
    <x v="16"/>
    <x v="59"/>
    <n v="0"/>
    <x v="0"/>
  </r>
  <r>
    <x v="16"/>
    <x v="16"/>
    <x v="59"/>
    <n v="0"/>
    <x v="2"/>
  </r>
  <r>
    <x v="16"/>
    <x v="16"/>
    <x v="60"/>
    <n v="0"/>
    <x v="1"/>
  </r>
  <r>
    <x v="16"/>
    <x v="16"/>
    <x v="61"/>
    <n v="46429000000"/>
    <x v="0"/>
  </r>
  <r>
    <x v="16"/>
    <x v="16"/>
    <x v="61"/>
    <n v="45510000000"/>
    <x v="1"/>
  </r>
  <r>
    <x v="16"/>
    <x v="16"/>
    <x v="61"/>
    <n v="37195000000"/>
    <x v="2"/>
  </r>
  <r>
    <x v="16"/>
    <x v="16"/>
    <x v="62"/>
    <n v="8293000000"/>
    <x v="0"/>
  </r>
  <r>
    <x v="16"/>
    <x v="16"/>
    <x v="62"/>
    <n v="8290000000"/>
    <x v="1"/>
  </r>
  <r>
    <x v="16"/>
    <x v="16"/>
    <x v="62"/>
    <n v="4553000000"/>
    <x v="2"/>
  </r>
  <r>
    <x v="16"/>
    <x v="16"/>
    <x v="63"/>
    <n v="-10474000000"/>
    <x v="0"/>
  </r>
  <r>
    <x v="16"/>
    <x v="16"/>
    <x v="63"/>
    <n v="-10817000000"/>
    <x v="1"/>
  </r>
  <r>
    <x v="16"/>
    <x v="16"/>
    <x v="63"/>
    <n v="-4553000000"/>
    <x v="2"/>
  </r>
  <r>
    <x v="16"/>
    <x v="16"/>
    <x v="64"/>
    <n v="-2805000000"/>
    <x v="0"/>
  </r>
  <r>
    <x v="16"/>
    <x v="16"/>
    <x v="64"/>
    <n v="-1254000000"/>
    <x v="1"/>
  </r>
  <r>
    <x v="16"/>
    <x v="16"/>
    <x v="64"/>
    <n v="-497000000"/>
    <x v="2"/>
  </r>
  <r>
    <x v="16"/>
    <x v="16"/>
    <x v="65"/>
    <n v="1352000000"/>
    <x v="0"/>
  </r>
  <r>
    <x v="16"/>
    <x v="16"/>
    <x v="65"/>
    <n v="7305000000"/>
    <x v="1"/>
  </r>
  <r>
    <x v="16"/>
    <x v="16"/>
    <x v="65"/>
    <n v="6383000000"/>
    <x v="2"/>
  </r>
  <r>
    <x v="16"/>
    <x v="16"/>
    <x v="66"/>
    <n v="-481000000"/>
    <x v="0"/>
  </r>
  <r>
    <x v="16"/>
    <x v="16"/>
    <x v="66"/>
    <n v="9000000"/>
    <x v="1"/>
  </r>
  <r>
    <x v="16"/>
    <x v="16"/>
    <x v="66"/>
    <n v="679000000"/>
    <x v="2"/>
  </r>
  <r>
    <x v="16"/>
    <x v="16"/>
    <x v="67"/>
    <n v="10415000000"/>
    <x v="0"/>
  </r>
  <r>
    <x v="16"/>
    <x v="16"/>
    <x v="67"/>
    <n v="11075000000"/>
    <x v="1"/>
  </r>
  <r>
    <x v="16"/>
    <x v="16"/>
    <x v="67"/>
    <n v="11393000000"/>
    <x v="2"/>
  </r>
  <r>
    <x v="16"/>
    <x v="16"/>
    <x v="68"/>
    <n v="14715000000"/>
    <x v="0"/>
  </r>
  <r>
    <x v="16"/>
    <x v="16"/>
    <x v="68"/>
    <n v="9552000000"/>
    <x v="1"/>
  </r>
  <r>
    <x v="16"/>
    <x v="16"/>
    <x v="68"/>
    <n v="12274000000"/>
    <x v="2"/>
  </r>
  <r>
    <x v="16"/>
    <x v="16"/>
    <x v="69"/>
    <n v="3771000000"/>
    <x v="0"/>
  </r>
  <r>
    <x v="16"/>
    <x v="16"/>
    <x v="69"/>
    <n v="4751000000"/>
    <x v="1"/>
  </r>
  <r>
    <x v="16"/>
    <x v="16"/>
    <x v="69"/>
    <n v="5350000000"/>
    <x v="2"/>
  </r>
  <r>
    <x v="16"/>
    <x v="16"/>
    <x v="70"/>
    <n v="11211000000"/>
    <x v="0"/>
  </r>
  <r>
    <x v="16"/>
    <x v="16"/>
    <x v="70"/>
    <n v="10922000000"/>
    <x v="1"/>
  </r>
  <r>
    <x v="16"/>
    <x v="16"/>
    <x v="70"/>
    <n v="11230000000"/>
    <x v="2"/>
  </r>
  <r>
    <x v="16"/>
    <x v="16"/>
    <x v="71"/>
    <n v="39101000000"/>
    <x v="0"/>
  </r>
  <r>
    <x v="16"/>
    <x v="16"/>
    <x v="71"/>
    <n v="38655000000"/>
    <x v="1"/>
  </r>
  <r>
    <x v="16"/>
    <x v="16"/>
    <x v="71"/>
    <n v="31138000000"/>
    <x v="2"/>
  </r>
  <r>
    <x v="16"/>
    <x v="16"/>
    <x v="72"/>
    <n v="1382000000"/>
    <x v="0"/>
  </r>
  <r>
    <x v="16"/>
    <x v="16"/>
    <x v="72"/>
    <n v="1271000000"/>
    <x v="1"/>
  </r>
  <r>
    <x v="16"/>
    <x v="16"/>
    <x v="72"/>
    <n v="1467000000"/>
    <x v="2"/>
  </r>
  <r>
    <x v="16"/>
    <x v="16"/>
    <x v="73"/>
    <n v="1951000000"/>
    <x v="0"/>
  </r>
  <r>
    <x v="16"/>
    <x v="16"/>
    <x v="73"/>
    <n v="2132000000"/>
    <x v="1"/>
  </r>
  <r>
    <x v="16"/>
    <x v="16"/>
    <x v="73"/>
    <n v="2243000000"/>
    <x v="2"/>
  </r>
  <r>
    <x v="16"/>
    <x v="16"/>
    <x v="74"/>
    <n v="12689000000"/>
    <x v="0"/>
  </r>
  <r>
    <x v="16"/>
    <x v="16"/>
    <x v="74"/>
    <n v="13329000000"/>
    <x v="1"/>
  </r>
  <r>
    <x v="16"/>
    <x v="16"/>
    <x v="74"/>
    <n v="13023000000"/>
    <x v="2"/>
  </r>
  <r>
    <x v="16"/>
    <x v="16"/>
    <x v="75"/>
    <n v="0"/>
    <x v="0"/>
  </r>
  <r>
    <x v="16"/>
    <x v="16"/>
    <x v="75"/>
    <n v="0"/>
    <x v="1"/>
  </r>
  <r>
    <x v="16"/>
    <x v="16"/>
    <x v="75"/>
    <n v="0"/>
    <x v="2"/>
  </r>
  <r>
    <x v="16"/>
    <x v="16"/>
    <x v="76"/>
    <n v="0"/>
    <x v="0"/>
  </r>
  <r>
    <x v="16"/>
    <x v="16"/>
    <x v="76"/>
    <n v="0"/>
    <x v="1"/>
  </r>
  <r>
    <x v="16"/>
    <x v="16"/>
    <x v="76"/>
    <n v="0"/>
    <x v="2"/>
  </r>
  <r>
    <x v="16"/>
    <x v="16"/>
    <x v="77"/>
    <n v="0"/>
    <x v="0"/>
  </r>
  <r>
    <x v="16"/>
    <x v="16"/>
    <x v="77"/>
    <n v="0"/>
    <x v="1"/>
  </r>
  <r>
    <x v="16"/>
    <x v="16"/>
    <x v="77"/>
    <n v="0"/>
    <x v="2"/>
  </r>
  <r>
    <x v="16"/>
    <x v="16"/>
    <x v="78"/>
    <n v="11820000000"/>
    <x v="0"/>
  </r>
  <r>
    <x v="16"/>
    <x v="16"/>
    <x v="78"/>
    <n v="12947000000"/>
    <x v="1"/>
  </r>
  <r>
    <x v="16"/>
    <x v="16"/>
    <x v="78"/>
    <n v="13033000000"/>
    <x v="2"/>
  </r>
  <r>
    <x v="16"/>
    <x v="16"/>
    <x v="79"/>
    <n v="313000000"/>
    <x v="0"/>
  </r>
  <r>
    <x v="16"/>
    <x v="16"/>
    <x v="79"/>
    <n v="238000000"/>
    <x v="1"/>
  </r>
  <r>
    <x v="16"/>
    <x v="16"/>
    <x v="79"/>
    <n v="229000000"/>
    <x v="2"/>
  </r>
  <r>
    <x v="16"/>
    <x v="16"/>
    <x v="80"/>
    <n v="0"/>
    <x v="0"/>
  </r>
  <r>
    <x v="16"/>
    <x v="16"/>
    <x v="80"/>
    <n v="0"/>
    <x v="1"/>
  </r>
  <r>
    <x v="16"/>
    <x v="16"/>
    <x v="80"/>
    <n v="0"/>
    <x v="2"/>
  </r>
  <r>
    <x v="16"/>
    <x v="16"/>
    <x v="81"/>
    <n v="3798000000"/>
    <x v="0"/>
  </r>
  <r>
    <x v="16"/>
    <x v="16"/>
    <x v="81"/>
    <n v="4047000000"/>
    <x v="1"/>
  </r>
  <r>
    <x v="16"/>
    <x v="16"/>
    <x v="81"/>
    <n v="1130000000"/>
    <x v="2"/>
  </r>
  <r>
    <x v="16"/>
    <x v="16"/>
    <x v="82"/>
    <n v="1850000000"/>
    <x v="0"/>
  </r>
  <r>
    <x v="16"/>
    <x v="16"/>
    <x v="82"/>
    <n v="1693000000"/>
    <x v="1"/>
  </r>
  <r>
    <x v="16"/>
    <x v="16"/>
    <x v="82"/>
    <n v="1415000000"/>
    <x v="2"/>
  </r>
  <r>
    <x v="16"/>
    <x v="16"/>
    <x v="83"/>
    <n v="30427000000"/>
    <x v="0"/>
  </r>
  <r>
    <x v="16"/>
    <x v="16"/>
    <x v="83"/>
    <n v="34437000000"/>
    <x v="1"/>
  </r>
  <r>
    <x v="16"/>
    <x v="16"/>
    <x v="83"/>
    <n v="35167000000"/>
    <x v="2"/>
  </r>
  <r>
    <x v="16"/>
    <x v="16"/>
    <x v="84"/>
    <n v="54722000000"/>
    <x v="0"/>
  </r>
  <r>
    <x v="16"/>
    <x v="16"/>
    <x v="84"/>
    <n v="53800000000"/>
    <x v="1"/>
  </r>
  <r>
    <x v="16"/>
    <x v="16"/>
    <x v="84"/>
    <n v="41748000000"/>
    <x v="2"/>
  </r>
  <r>
    <x v="16"/>
    <x v="16"/>
    <x v="85"/>
    <n v="5478000000"/>
    <x v="0"/>
  </r>
  <r>
    <x v="16"/>
    <x v="16"/>
    <x v="85"/>
    <n v="5162000000"/>
    <x v="1"/>
  </r>
  <r>
    <x v="16"/>
    <x v="16"/>
    <x v="85"/>
    <n v="4642000000"/>
    <x v="2"/>
  </r>
  <r>
    <x v="16"/>
    <x v="16"/>
    <x v="86"/>
    <n v="5723000000"/>
    <x v="0"/>
  </r>
  <r>
    <x v="16"/>
    <x v="16"/>
    <x v="86"/>
    <n v="5166000000"/>
    <x v="1"/>
  </r>
  <r>
    <x v="16"/>
    <x v="16"/>
    <x v="86"/>
    <n v="2015000000"/>
    <x v="2"/>
  </r>
  <r>
    <x v="16"/>
    <x v="16"/>
    <x v="87"/>
    <n v="0"/>
    <x v="0"/>
  </r>
  <r>
    <x v="16"/>
    <x v="16"/>
    <x v="87"/>
    <n v="0"/>
    <x v="1"/>
  </r>
  <r>
    <x v="16"/>
    <x v="16"/>
    <x v="87"/>
    <n v="0"/>
    <x v="2"/>
  </r>
  <r>
    <x v="16"/>
    <x v="16"/>
    <x v="88"/>
    <n v="0"/>
    <x v="0"/>
  </r>
  <r>
    <x v="16"/>
    <x v="16"/>
    <x v="88"/>
    <n v="0"/>
    <x v="1"/>
  </r>
  <r>
    <x v="16"/>
    <x v="16"/>
    <x v="88"/>
    <n v="0"/>
    <x v="2"/>
  </r>
  <r>
    <x v="16"/>
    <x v="16"/>
    <x v="89"/>
    <n v="0"/>
    <x v="0"/>
  </r>
  <r>
    <x v="16"/>
    <x v="16"/>
    <x v="89"/>
    <n v="0"/>
    <x v="2"/>
  </r>
  <r>
    <x v="16"/>
    <x v="16"/>
    <x v="90"/>
    <n v="0"/>
    <x v="1"/>
  </r>
  <r>
    <x v="16"/>
    <x v="16"/>
    <x v="91"/>
    <n v="-304000000"/>
    <x v="0"/>
  </r>
  <r>
    <x v="16"/>
    <x v="16"/>
    <x v="91"/>
    <n v="446000000"/>
    <x v="1"/>
  </r>
  <r>
    <x v="16"/>
    <x v="16"/>
    <x v="91"/>
    <n v="1087000000"/>
    <x v="2"/>
  </r>
  <r>
    <x v="17"/>
    <x v="17"/>
    <x v="0"/>
    <n v="5025000000"/>
    <x v="0"/>
  </r>
  <r>
    <x v="17"/>
    <x v="17"/>
    <x v="0"/>
    <n v="3524000000"/>
    <x v="1"/>
  </r>
  <r>
    <x v="17"/>
    <x v="17"/>
    <x v="0"/>
    <n v="4137000000"/>
    <x v="2"/>
  </r>
  <r>
    <x v="17"/>
    <x v="17"/>
    <x v="1"/>
    <n v="1400000000"/>
    <x v="0"/>
  </r>
  <r>
    <x v="17"/>
    <x v="17"/>
    <x v="1"/>
    <n v="1440000000"/>
    <x v="1"/>
  </r>
  <r>
    <x v="17"/>
    <x v="17"/>
    <x v="1"/>
    <n v="1264000000"/>
    <x v="2"/>
  </r>
  <r>
    <x v="17"/>
    <x v="17"/>
    <x v="2"/>
    <n v="2204000000"/>
    <x v="0"/>
  </r>
  <r>
    <x v="17"/>
    <x v="17"/>
    <x v="2"/>
    <n v="2488000000"/>
    <x v="1"/>
  </r>
  <r>
    <x v="17"/>
    <x v="17"/>
    <x v="2"/>
    <n v="2969000000"/>
    <x v="2"/>
  </r>
  <r>
    <x v="17"/>
    <x v="17"/>
    <x v="3"/>
    <n v="647000000"/>
    <x v="0"/>
  </r>
  <r>
    <x v="17"/>
    <x v="17"/>
    <x v="3"/>
    <n v="636000000"/>
    <x v="1"/>
  </r>
  <r>
    <x v="17"/>
    <x v="17"/>
    <x v="3"/>
    <n v="549000000"/>
    <x v="2"/>
  </r>
  <r>
    <x v="17"/>
    <x v="17"/>
    <x v="4"/>
    <n v="12161000000"/>
    <x v="0"/>
  </r>
  <r>
    <x v="17"/>
    <x v="17"/>
    <x v="4"/>
    <n v="15034000000"/>
    <x v="1"/>
  </r>
  <r>
    <x v="17"/>
    <x v="17"/>
    <x v="4"/>
    <n v="15920000000"/>
    <x v="2"/>
  </r>
  <r>
    <x v="17"/>
    <x v="17"/>
    <x v="5"/>
    <n v="-436000000"/>
    <x v="0"/>
  </r>
  <r>
    <x v="17"/>
    <x v="17"/>
    <x v="5"/>
    <n v="-335000000"/>
    <x v="1"/>
  </r>
  <r>
    <x v="17"/>
    <x v="17"/>
    <x v="5"/>
    <n v="-410000000"/>
    <x v="2"/>
  </r>
  <r>
    <x v="17"/>
    <x v="17"/>
    <x v="6"/>
    <n v="-2679000000"/>
    <x v="0"/>
  </r>
  <r>
    <x v="17"/>
    <x v="17"/>
    <x v="6"/>
    <n v="-870000000"/>
    <x v="1"/>
  </r>
  <r>
    <x v="17"/>
    <x v="17"/>
    <x v="6"/>
    <n v="-2919000000"/>
    <x v="2"/>
  </r>
  <r>
    <x v="17"/>
    <x v="17"/>
    <x v="7"/>
    <n v="-1170000000"/>
    <x v="0"/>
  </r>
  <r>
    <x v="17"/>
    <x v="17"/>
    <x v="7"/>
    <n v="-2099000000"/>
    <x v="1"/>
  </r>
  <r>
    <x v="17"/>
    <x v="17"/>
    <x v="7"/>
    <n v="-779000000"/>
    <x v="2"/>
  </r>
  <r>
    <x v="17"/>
    <x v="17"/>
    <x v="8"/>
    <n v="3056000000"/>
    <x v="0"/>
  </r>
  <r>
    <x v="17"/>
    <x v="17"/>
    <x v="8"/>
    <n v="3133000000"/>
    <x v="1"/>
  </r>
  <r>
    <x v="17"/>
    <x v="17"/>
    <x v="8"/>
    <n v="3719000000"/>
    <x v="2"/>
  </r>
  <r>
    <x v="17"/>
    <x v="17"/>
    <x v="9"/>
    <n v="726000000"/>
    <x v="0"/>
  </r>
  <r>
    <x v="17"/>
    <x v="17"/>
    <x v="9"/>
    <n v="883000000"/>
    <x v="1"/>
  </r>
  <r>
    <x v="17"/>
    <x v="17"/>
    <x v="9"/>
    <n v="888000000"/>
    <x v="2"/>
  </r>
  <r>
    <x v="17"/>
    <x v="17"/>
    <x v="10"/>
    <n v="79000000"/>
    <x v="0"/>
  </r>
  <r>
    <x v="17"/>
    <x v="17"/>
    <x v="10"/>
    <n v="-19000000"/>
    <x v="1"/>
  </r>
  <r>
    <x v="17"/>
    <x v="17"/>
    <x v="10"/>
    <n v="-138000000"/>
    <x v="2"/>
  </r>
  <r>
    <x v="17"/>
    <x v="17"/>
    <x v="11"/>
    <n v="58000000"/>
    <x v="0"/>
  </r>
  <r>
    <x v="17"/>
    <x v="17"/>
    <x v="11"/>
    <n v="77000000"/>
    <x v="1"/>
  </r>
  <r>
    <x v="17"/>
    <x v="17"/>
    <x v="11"/>
    <n v="251000000"/>
    <x v="2"/>
  </r>
  <r>
    <x v="17"/>
    <x v="17"/>
    <x v="12"/>
    <n v="18000000"/>
    <x v="0"/>
  </r>
  <r>
    <x v="17"/>
    <x v="17"/>
    <x v="12"/>
    <n v="36000000"/>
    <x v="1"/>
  </r>
  <r>
    <x v="17"/>
    <x v="17"/>
    <x v="12"/>
    <n v="520000000"/>
    <x v="2"/>
  </r>
  <r>
    <x v="17"/>
    <x v="17"/>
    <x v="13"/>
    <n v="155000000"/>
    <x v="0"/>
  </r>
  <r>
    <x v="17"/>
    <x v="17"/>
    <x v="13"/>
    <n v="-65000000"/>
    <x v="1"/>
  </r>
  <r>
    <x v="17"/>
    <x v="17"/>
    <x v="13"/>
    <n v="-381000000"/>
    <x v="2"/>
  </r>
  <r>
    <x v="17"/>
    <x v="17"/>
    <x v="14"/>
    <n v="1466000000"/>
    <x v="0"/>
  </r>
  <r>
    <x v="17"/>
    <x v="17"/>
    <x v="14"/>
    <n v="1466000000"/>
    <x v="1"/>
  </r>
  <r>
    <x v="17"/>
    <x v="17"/>
    <x v="14"/>
    <n v="1466000000"/>
    <x v="2"/>
  </r>
  <r>
    <x v="17"/>
    <x v="17"/>
    <x v="15"/>
    <n v="139000000"/>
    <x v="0"/>
  </r>
  <r>
    <x v="17"/>
    <x v="17"/>
    <x v="15"/>
    <n v="158000000"/>
    <x v="1"/>
  </r>
  <r>
    <x v="17"/>
    <x v="17"/>
    <x v="15"/>
    <n v="171000000"/>
    <x v="2"/>
  </r>
  <r>
    <x v="17"/>
    <x v="17"/>
    <x v="16"/>
    <n v="2230000000"/>
    <x v="0"/>
  </r>
  <r>
    <x v="17"/>
    <x v="17"/>
    <x v="16"/>
    <n v="2282000000"/>
    <x v="1"/>
  </r>
  <r>
    <x v="17"/>
    <x v="17"/>
    <x v="16"/>
    <n v="2623000000"/>
    <x v="2"/>
  </r>
  <r>
    <x v="17"/>
    <x v="17"/>
    <x v="17"/>
    <n v="2369000000"/>
    <x v="0"/>
  </r>
  <r>
    <x v="17"/>
    <x v="17"/>
    <x v="17"/>
    <n v="2440000000"/>
    <x v="1"/>
  </r>
  <r>
    <x v="17"/>
    <x v="17"/>
    <x v="17"/>
    <n v="2794000000"/>
    <x v="2"/>
  </r>
  <r>
    <x v="17"/>
    <x v="17"/>
    <x v="18"/>
    <n v="6313000000"/>
    <x v="0"/>
  </r>
  <r>
    <x v="17"/>
    <x v="17"/>
    <x v="18"/>
    <n v="6368000000"/>
    <x v="1"/>
  </r>
  <r>
    <x v="17"/>
    <x v="17"/>
    <x v="18"/>
    <n v="6454000000"/>
    <x v="2"/>
  </r>
  <r>
    <x v="17"/>
    <x v="17"/>
    <x v="19"/>
    <n v="6313000000"/>
    <x v="0"/>
  </r>
  <r>
    <x v="17"/>
    <x v="17"/>
    <x v="19"/>
    <n v="6368000000"/>
    <x v="1"/>
  </r>
  <r>
    <x v="17"/>
    <x v="17"/>
    <x v="19"/>
    <n v="6454000000"/>
    <x v="2"/>
  </r>
  <r>
    <x v="17"/>
    <x v="17"/>
    <x v="20"/>
    <n v="3793000000"/>
    <x v="0"/>
  </r>
  <r>
    <x v="17"/>
    <x v="17"/>
    <x v="20"/>
    <n v="4179000000"/>
    <x v="1"/>
  </r>
  <r>
    <x v="17"/>
    <x v="17"/>
    <x v="20"/>
    <n v="4338000000"/>
    <x v="2"/>
  </r>
  <r>
    <x v="17"/>
    <x v="17"/>
    <x v="21"/>
    <n v="3341000000"/>
    <x v="0"/>
  </r>
  <r>
    <x v="17"/>
    <x v="17"/>
    <x v="21"/>
    <n v="4038000000"/>
    <x v="1"/>
  </r>
  <r>
    <x v="17"/>
    <x v="17"/>
    <x v="21"/>
    <n v="4404000000"/>
    <x v="2"/>
  </r>
  <r>
    <x v="17"/>
    <x v="17"/>
    <x v="22"/>
    <n v="511000000"/>
    <x v="0"/>
  </r>
  <r>
    <x v="17"/>
    <x v="17"/>
    <x v="22"/>
    <n v="539000000"/>
    <x v="2"/>
  </r>
  <r>
    <x v="17"/>
    <x v="17"/>
    <x v="23"/>
    <n v="511000000"/>
    <x v="0"/>
  </r>
  <r>
    <x v="17"/>
    <x v="17"/>
    <x v="23"/>
    <n v="519000000"/>
    <x v="1"/>
  </r>
  <r>
    <x v="17"/>
    <x v="17"/>
    <x v="23"/>
    <n v="519000000"/>
    <x v="1"/>
  </r>
  <r>
    <x v="17"/>
    <x v="17"/>
    <x v="23"/>
    <n v="539000000"/>
    <x v="2"/>
  </r>
  <r>
    <x v="17"/>
    <x v="17"/>
    <x v="24"/>
    <n v="3464000000"/>
    <x v="0"/>
  </r>
  <r>
    <x v="17"/>
    <x v="17"/>
    <x v="24"/>
    <n v="3301000000"/>
    <x v="1"/>
  </r>
  <r>
    <x v="17"/>
    <x v="17"/>
    <x v="24"/>
    <n v="3647000000"/>
    <x v="2"/>
  </r>
  <r>
    <x v="17"/>
    <x v="17"/>
    <x v="25"/>
    <n v="0"/>
    <x v="0"/>
  </r>
  <r>
    <x v="17"/>
    <x v="17"/>
    <x v="25"/>
    <n v="0"/>
    <x v="1"/>
  </r>
  <r>
    <x v="17"/>
    <x v="17"/>
    <x v="25"/>
    <n v="0"/>
    <x v="2"/>
  </r>
  <r>
    <x v="17"/>
    <x v="17"/>
    <x v="26"/>
    <n v="43465"/>
    <x v="0"/>
  </r>
  <r>
    <x v="17"/>
    <x v="17"/>
    <x v="26"/>
    <n v="43830"/>
    <x v="1"/>
  </r>
  <r>
    <x v="17"/>
    <x v="17"/>
    <x v="26"/>
    <n v="44196"/>
    <x v="2"/>
  </r>
  <r>
    <x v="17"/>
    <x v="17"/>
    <x v="27"/>
    <n v="299000000"/>
    <x v="0"/>
  </r>
  <r>
    <x v="17"/>
    <x v="17"/>
    <x v="27"/>
    <n v="441000000"/>
    <x v="1"/>
  </r>
  <r>
    <x v="17"/>
    <x v="17"/>
    <x v="27"/>
    <n v="358000000"/>
    <x v="2"/>
  </r>
  <r>
    <x v="17"/>
    <x v="17"/>
    <x v="28"/>
    <n v="-102000000"/>
    <x v="0"/>
  </r>
  <r>
    <x v="17"/>
    <x v="17"/>
    <x v="28"/>
    <n v="117000000"/>
    <x v="1"/>
  </r>
  <r>
    <x v="17"/>
    <x v="17"/>
    <x v="28"/>
    <n v="743000000"/>
    <x v="2"/>
  </r>
  <r>
    <x v="17"/>
    <x v="17"/>
    <x v="29"/>
    <n v="0"/>
    <x v="0"/>
  </r>
  <r>
    <x v="17"/>
    <x v="17"/>
    <x v="29"/>
    <n v="0"/>
    <x v="1"/>
  </r>
  <r>
    <x v="17"/>
    <x v="17"/>
    <x v="29"/>
    <n v="0"/>
    <x v="2"/>
  </r>
  <r>
    <x v="17"/>
    <x v="17"/>
    <x v="30"/>
    <n v="2530000000"/>
    <x v="0"/>
  </r>
  <r>
    <x v="17"/>
    <x v="17"/>
    <x v="30"/>
    <n v="3508000000"/>
    <x v="1"/>
  </r>
  <r>
    <x v="17"/>
    <x v="17"/>
    <x v="30"/>
    <n v="3824000000"/>
    <x v="2"/>
  </r>
  <r>
    <x v="17"/>
    <x v="17"/>
    <x v="31"/>
    <n v="9231000000"/>
    <x v="0"/>
  </r>
  <r>
    <x v="17"/>
    <x v="17"/>
    <x v="31"/>
    <n v="9325000000"/>
    <x v="1"/>
  </r>
  <r>
    <x v="17"/>
    <x v="17"/>
    <x v="31"/>
    <n v="10017000000"/>
    <x v="2"/>
  </r>
  <r>
    <x v="17"/>
    <x v="17"/>
    <x v="32"/>
    <n v="2558000000"/>
    <x v="0"/>
  </r>
  <r>
    <x v="17"/>
    <x v="17"/>
    <x v="32"/>
    <n v="2527000000"/>
    <x v="1"/>
  </r>
  <r>
    <x v="17"/>
    <x v="17"/>
    <x v="32"/>
    <n v="2860000000"/>
    <x v="2"/>
  </r>
  <r>
    <x v="17"/>
    <x v="17"/>
    <x v="33"/>
    <n v="0"/>
    <x v="0"/>
  </r>
  <r>
    <x v="17"/>
    <x v="17"/>
    <x v="33"/>
    <n v="0"/>
    <x v="1"/>
  </r>
  <r>
    <x v="17"/>
    <x v="17"/>
    <x v="33"/>
    <n v="0"/>
    <x v="2"/>
  </r>
  <r>
    <x v="17"/>
    <x v="17"/>
    <x v="34"/>
    <n v="906000000"/>
    <x v="0"/>
  </r>
  <r>
    <x v="17"/>
    <x v="17"/>
    <x v="34"/>
    <n v="774000000"/>
    <x v="1"/>
  </r>
  <r>
    <x v="17"/>
    <x v="17"/>
    <x v="34"/>
    <n v="787000000"/>
    <x v="2"/>
  </r>
  <r>
    <x v="17"/>
    <x v="17"/>
    <x v="35"/>
    <n v="1637000000"/>
    <x v="0"/>
  </r>
  <r>
    <x v="17"/>
    <x v="17"/>
    <x v="35"/>
    <n v="2667000000"/>
    <x v="1"/>
  </r>
  <r>
    <x v="17"/>
    <x v="17"/>
    <x v="35"/>
    <n v="2894000000"/>
    <x v="2"/>
  </r>
  <r>
    <x v="17"/>
    <x v="17"/>
    <x v="36"/>
    <n v="0"/>
    <x v="0"/>
  </r>
  <r>
    <x v="17"/>
    <x v="17"/>
    <x v="36"/>
    <n v="0"/>
    <x v="1"/>
  </r>
  <r>
    <x v="17"/>
    <x v="17"/>
    <x v="36"/>
    <n v="0"/>
    <x v="2"/>
  </r>
  <r>
    <x v="17"/>
    <x v="17"/>
    <x v="37"/>
    <n v="194000000"/>
    <x v="0"/>
  </r>
  <r>
    <x v="17"/>
    <x v="17"/>
    <x v="37"/>
    <n v="185000000"/>
    <x v="1"/>
  </r>
  <r>
    <x v="17"/>
    <x v="17"/>
    <x v="37"/>
    <n v="188000000"/>
    <x v="2"/>
  </r>
  <r>
    <x v="17"/>
    <x v="17"/>
    <x v="38"/>
    <n v="1250000000"/>
    <x v="0"/>
  </r>
  <r>
    <x v="17"/>
    <x v="17"/>
    <x v="38"/>
    <n v="1400000000"/>
    <x v="1"/>
  </r>
  <r>
    <x v="17"/>
    <x v="17"/>
    <x v="38"/>
    <n v="1673000000"/>
    <x v="2"/>
  </r>
  <r>
    <x v="17"/>
    <x v="17"/>
    <x v="39"/>
    <n v="12161000000"/>
    <x v="0"/>
  </r>
  <r>
    <x v="17"/>
    <x v="17"/>
    <x v="39"/>
    <n v="15034000000"/>
    <x v="1"/>
  </r>
  <r>
    <x v="17"/>
    <x v="17"/>
    <x v="39"/>
    <n v="15920000000"/>
    <x v="2"/>
  </r>
  <r>
    <x v="17"/>
    <x v="17"/>
    <x v="40"/>
    <n v="11964000000"/>
    <x v="0"/>
  </r>
  <r>
    <x v="17"/>
    <x v="17"/>
    <x v="40"/>
    <n v="14476000000"/>
    <x v="1"/>
  </r>
  <r>
    <x v="17"/>
    <x v="17"/>
    <x v="40"/>
    <n v="14819000000"/>
    <x v="2"/>
  </r>
  <r>
    <x v="17"/>
    <x v="17"/>
    <x v="41"/>
    <n v="0"/>
    <x v="0"/>
  </r>
  <r>
    <x v="17"/>
    <x v="17"/>
    <x v="41"/>
    <n v="254000000"/>
    <x v="1"/>
  </r>
  <r>
    <x v="17"/>
    <x v="17"/>
    <x v="41"/>
    <n v="9000000"/>
    <x v="2"/>
  </r>
  <r>
    <x v="17"/>
    <x v="17"/>
    <x v="42"/>
    <n v="0"/>
    <x v="0"/>
  </r>
  <r>
    <x v="17"/>
    <x v="17"/>
    <x v="42"/>
    <n v="0"/>
    <x v="1"/>
  </r>
  <r>
    <x v="17"/>
    <x v="17"/>
    <x v="42"/>
    <n v="0"/>
    <x v="2"/>
  </r>
  <r>
    <x v="17"/>
    <x v="17"/>
    <x v="43"/>
    <n v="-179000000"/>
    <x v="0"/>
  </r>
  <r>
    <x v="17"/>
    <x v="17"/>
    <x v="43"/>
    <n v="1448000000"/>
    <x v="1"/>
  </r>
  <r>
    <x v="17"/>
    <x v="17"/>
    <x v="43"/>
    <n v="-564000000"/>
    <x v="2"/>
  </r>
  <r>
    <x v="17"/>
    <x v="17"/>
    <x v="44"/>
    <n v="0"/>
    <x v="0"/>
  </r>
  <r>
    <x v="17"/>
    <x v="17"/>
    <x v="44"/>
    <n v="0"/>
    <x v="1"/>
  </r>
  <r>
    <x v="17"/>
    <x v="17"/>
    <x v="44"/>
    <n v="0"/>
    <x v="2"/>
  </r>
  <r>
    <x v="17"/>
    <x v="17"/>
    <x v="45"/>
    <n v="0"/>
    <x v="0"/>
  </r>
  <r>
    <x v="17"/>
    <x v="17"/>
    <x v="45"/>
    <n v="0"/>
    <x v="1"/>
  </r>
  <r>
    <x v="17"/>
    <x v="17"/>
    <x v="45"/>
    <n v="0"/>
    <x v="2"/>
  </r>
  <r>
    <x v="17"/>
    <x v="17"/>
    <x v="46"/>
    <n v="-2679000000"/>
    <x v="0"/>
  </r>
  <r>
    <x v="17"/>
    <x v="17"/>
    <x v="46"/>
    <n v="-870000000"/>
    <x v="1"/>
  </r>
  <r>
    <x v="17"/>
    <x v="17"/>
    <x v="46"/>
    <n v="-2919000000"/>
    <x v="2"/>
  </r>
  <r>
    <x v="17"/>
    <x v="17"/>
    <x v="47"/>
    <n v="0"/>
    <x v="0"/>
  </r>
  <r>
    <x v="17"/>
    <x v="17"/>
    <x v="47"/>
    <n v="0"/>
    <x v="1"/>
  </r>
  <r>
    <x v="17"/>
    <x v="17"/>
    <x v="47"/>
    <n v="0"/>
    <x v="2"/>
  </r>
  <r>
    <x v="17"/>
    <x v="17"/>
    <x v="48"/>
    <n v="-1170000000"/>
    <x v="0"/>
  </r>
  <r>
    <x v="17"/>
    <x v="17"/>
    <x v="48"/>
    <n v="-2099000000"/>
    <x v="1"/>
  </r>
  <r>
    <x v="17"/>
    <x v="17"/>
    <x v="48"/>
    <n v="-779000000"/>
    <x v="2"/>
  </r>
  <r>
    <x v="17"/>
    <x v="17"/>
    <x v="49"/>
    <n v="0"/>
    <x v="0"/>
  </r>
  <r>
    <x v="17"/>
    <x v="17"/>
    <x v="49"/>
    <n v="0"/>
    <x v="1"/>
  </r>
  <r>
    <x v="17"/>
    <x v="17"/>
    <x v="49"/>
    <n v="0"/>
    <x v="2"/>
  </r>
  <r>
    <x v="17"/>
    <x v="17"/>
    <x v="50"/>
    <n v="-1108000000"/>
    <x v="0"/>
  </r>
  <r>
    <x v="17"/>
    <x v="17"/>
    <x v="50"/>
    <n v="-1101000000"/>
    <x v="1"/>
  </r>
  <r>
    <x v="17"/>
    <x v="17"/>
    <x v="50"/>
    <n v="-1033000000"/>
    <x v="2"/>
  </r>
  <r>
    <x v="17"/>
    <x v="17"/>
    <x v="51"/>
    <n v="0"/>
    <x v="0"/>
  </r>
  <r>
    <x v="17"/>
    <x v="17"/>
    <x v="51"/>
    <n v="0"/>
    <x v="1"/>
  </r>
  <r>
    <x v="17"/>
    <x v="17"/>
    <x v="51"/>
    <n v="0"/>
    <x v="2"/>
  </r>
  <r>
    <x v="17"/>
    <x v="17"/>
    <x v="52"/>
    <n v="158000000"/>
    <x v="0"/>
  </r>
  <r>
    <x v="17"/>
    <x v="17"/>
    <x v="52"/>
    <n v="160000000"/>
    <x v="1"/>
  </r>
  <r>
    <x v="17"/>
    <x v="17"/>
    <x v="52"/>
    <n v="165000000"/>
    <x v="2"/>
  </r>
  <r>
    <x v="17"/>
    <x v="17"/>
    <x v="53"/>
    <n v="2400000000"/>
    <x v="0"/>
  </r>
  <r>
    <x v="17"/>
    <x v="17"/>
    <x v="53"/>
    <n v="2367000000"/>
    <x v="1"/>
  </r>
  <r>
    <x v="17"/>
    <x v="17"/>
    <x v="53"/>
    <n v="2695000000"/>
    <x v="2"/>
  </r>
  <r>
    <x v="17"/>
    <x v="17"/>
    <x v="54"/>
    <n v="2558000000"/>
    <x v="0"/>
  </r>
  <r>
    <x v="17"/>
    <x v="17"/>
    <x v="54"/>
    <n v="2527000000"/>
    <x v="1"/>
  </r>
  <r>
    <x v="17"/>
    <x v="17"/>
    <x v="54"/>
    <n v="2860000000"/>
    <x v="2"/>
  </r>
  <r>
    <x v="17"/>
    <x v="17"/>
    <x v="55"/>
    <n v="3881000000"/>
    <x v="0"/>
  </r>
  <r>
    <x v="17"/>
    <x v="17"/>
    <x v="55"/>
    <n v="3750000000"/>
    <x v="1"/>
  </r>
  <r>
    <x v="17"/>
    <x v="17"/>
    <x v="55"/>
    <n v="3716000000"/>
    <x v="2"/>
  </r>
  <r>
    <x v="17"/>
    <x v="17"/>
    <x v="56"/>
    <n v="8368000000"/>
    <x v="0"/>
  </r>
  <r>
    <x v="17"/>
    <x v="17"/>
    <x v="56"/>
    <n v="10855000000"/>
    <x v="1"/>
  </r>
  <r>
    <x v="17"/>
    <x v="17"/>
    <x v="56"/>
    <n v="11582000000"/>
    <x v="2"/>
  </r>
  <r>
    <x v="17"/>
    <x v="17"/>
    <x v="57"/>
    <n v="8623000000"/>
    <x v="0"/>
  </r>
  <r>
    <x v="17"/>
    <x v="17"/>
    <x v="57"/>
    <n v="10438000000"/>
    <x v="1"/>
  </r>
  <r>
    <x v="17"/>
    <x v="17"/>
    <x v="57"/>
    <n v="10415000000"/>
    <x v="2"/>
  </r>
  <r>
    <x v="17"/>
    <x v="17"/>
    <x v="58"/>
    <n v="5476000000"/>
    <x v="0"/>
  </r>
  <r>
    <x v="17"/>
    <x v="17"/>
    <x v="58"/>
    <n v="5683000000"/>
    <x v="1"/>
  </r>
  <r>
    <x v="17"/>
    <x v="17"/>
    <x v="58"/>
    <n v="6093000000"/>
    <x v="2"/>
  </r>
  <r>
    <x v="17"/>
    <x v="17"/>
    <x v="59"/>
    <n v="0"/>
    <x v="0"/>
  </r>
  <r>
    <x v="17"/>
    <x v="17"/>
    <x v="59"/>
    <n v="0"/>
    <x v="2"/>
  </r>
  <r>
    <x v="17"/>
    <x v="17"/>
    <x v="60"/>
    <n v="0"/>
    <x v="1"/>
  </r>
  <r>
    <x v="17"/>
    <x v="17"/>
    <x v="61"/>
    <n v="5389000000"/>
    <x v="0"/>
  </r>
  <r>
    <x v="17"/>
    <x v="17"/>
    <x v="61"/>
    <n v="5575000000"/>
    <x v="1"/>
  </r>
  <r>
    <x v="17"/>
    <x v="17"/>
    <x v="61"/>
    <n v="6019000000"/>
    <x v="2"/>
  </r>
  <r>
    <x v="17"/>
    <x v="17"/>
    <x v="62"/>
    <n v="3694000000"/>
    <x v="0"/>
  </r>
  <r>
    <x v="17"/>
    <x v="17"/>
    <x v="62"/>
    <n v="3554000000"/>
    <x v="1"/>
  </r>
  <r>
    <x v="17"/>
    <x v="17"/>
    <x v="62"/>
    <n v="3885000000"/>
    <x v="2"/>
  </r>
  <r>
    <x v="17"/>
    <x v="17"/>
    <x v="63"/>
    <n v="-5658000000"/>
    <x v="0"/>
  </r>
  <r>
    <x v="17"/>
    <x v="17"/>
    <x v="63"/>
    <n v="-5632000000"/>
    <x v="1"/>
  </r>
  <r>
    <x v="17"/>
    <x v="17"/>
    <x v="63"/>
    <n v="-6359000000"/>
    <x v="2"/>
  </r>
  <r>
    <x v="17"/>
    <x v="17"/>
    <x v="64"/>
    <n v="-747000000"/>
    <x v="0"/>
  </r>
  <r>
    <x v="17"/>
    <x v="17"/>
    <x v="64"/>
    <n v="-1817000000"/>
    <x v="1"/>
  </r>
  <r>
    <x v="17"/>
    <x v="17"/>
    <x v="64"/>
    <n v="-388000000"/>
    <x v="2"/>
  </r>
  <r>
    <x v="17"/>
    <x v="17"/>
    <x v="65"/>
    <n v="2087000000"/>
    <x v="0"/>
  </r>
  <r>
    <x v="17"/>
    <x v="17"/>
    <x v="65"/>
    <n v="2235000000"/>
    <x v="1"/>
  </r>
  <r>
    <x v="17"/>
    <x v="17"/>
    <x v="65"/>
    <n v="2252000000"/>
    <x v="2"/>
  </r>
  <r>
    <x v="17"/>
    <x v="17"/>
    <x v="66"/>
    <n v="-189000000"/>
    <x v="0"/>
  </r>
  <r>
    <x v="17"/>
    <x v="17"/>
    <x v="66"/>
    <n v="-87000000"/>
    <x v="1"/>
  </r>
  <r>
    <x v="17"/>
    <x v="17"/>
    <x v="66"/>
    <n v="-66000000"/>
    <x v="2"/>
  </r>
  <r>
    <x v="17"/>
    <x v="17"/>
    <x v="67"/>
    <n v="417000000"/>
    <x v="0"/>
  </r>
  <r>
    <x v="17"/>
    <x v="17"/>
    <x v="67"/>
    <n v="456000000"/>
    <x v="1"/>
  </r>
  <r>
    <x v="17"/>
    <x v="17"/>
    <x v="67"/>
    <n v="513000000"/>
    <x v="2"/>
  </r>
  <r>
    <x v="17"/>
    <x v="17"/>
    <x v="68"/>
    <n v="-1696000000"/>
    <x v="0"/>
  </r>
  <r>
    <x v="17"/>
    <x v="17"/>
    <x v="68"/>
    <n v="0"/>
    <x v="1"/>
  </r>
  <r>
    <x v="17"/>
    <x v="17"/>
    <x v="68"/>
    <n v="0"/>
    <x v="2"/>
  </r>
  <r>
    <x v="17"/>
    <x v="17"/>
    <x v="69"/>
    <n v="12161000000"/>
    <x v="0"/>
  </r>
  <r>
    <x v="17"/>
    <x v="17"/>
    <x v="69"/>
    <n v="930000000"/>
    <x v="1"/>
  </r>
  <r>
    <x v="17"/>
    <x v="17"/>
    <x v="69"/>
    <n v="1148000000"/>
    <x v="2"/>
  </r>
  <r>
    <x v="17"/>
    <x v="17"/>
    <x v="70"/>
    <n v="2269000000"/>
    <x v="0"/>
  </r>
  <r>
    <x v="17"/>
    <x v="17"/>
    <x v="70"/>
    <n v="3105000000"/>
    <x v="1"/>
  </r>
  <r>
    <x v="17"/>
    <x v="17"/>
    <x v="70"/>
    <n v="3081000000"/>
    <x v="2"/>
  </r>
  <r>
    <x v="17"/>
    <x v="17"/>
    <x v="71"/>
    <n v="0"/>
    <x v="0"/>
  </r>
  <r>
    <x v="17"/>
    <x v="17"/>
    <x v="71"/>
    <n v="0"/>
    <x v="1"/>
  </r>
  <r>
    <x v="17"/>
    <x v="17"/>
    <x v="71"/>
    <n v="0"/>
    <x v="2"/>
  </r>
  <r>
    <x v="17"/>
    <x v="17"/>
    <x v="72"/>
    <n v="-148000000"/>
    <x v="0"/>
  </r>
  <r>
    <x v="17"/>
    <x v="17"/>
    <x v="72"/>
    <n v="-196000000"/>
    <x v="1"/>
  </r>
  <r>
    <x v="17"/>
    <x v="17"/>
    <x v="72"/>
    <n v="-113000000"/>
    <x v="2"/>
  </r>
  <r>
    <x v="17"/>
    <x v="17"/>
    <x v="73"/>
    <n v="1591000000"/>
    <x v="0"/>
  </r>
  <r>
    <x v="17"/>
    <x v="17"/>
    <x v="73"/>
    <n v="1614000000"/>
    <x v="1"/>
  </r>
  <r>
    <x v="17"/>
    <x v="17"/>
    <x v="73"/>
    <n v="1654000000"/>
    <x v="2"/>
  </r>
  <r>
    <x v="17"/>
    <x v="17"/>
    <x v="74"/>
    <n v="169000000"/>
    <x v="0"/>
  </r>
  <r>
    <x v="17"/>
    <x v="17"/>
    <x v="74"/>
    <n v="184000000"/>
    <x v="1"/>
  </r>
  <r>
    <x v="17"/>
    <x v="17"/>
    <x v="74"/>
    <n v="143000000"/>
    <x v="2"/>
  </r>
  <r>
    <x v="17"/>
    <x v="17"/>
    <x v="75"/>
    <n v="0"/>
    <x v="0"/>
  </r>
  <r>
    <x v="17"/>
    <x v="17"/>
    <x v="75"/>
    <n v="0"/>
    <x v="1"/>
  </r>
  <r>
    <x v="17"/>
    <x v="17"/>
    <x v="75"/>
    <n v="0"/>
    <x v="2"/>
  </r>
  <r>
    <x v="17"/>
    <x v="17"/>
    <x v="76"/>
    <n v="0"/>
    <x v="0"/>
  </r>
  <r>
    <x v="17"/>
    <x v="17"/>
    <x v="76"/>
    <n v="0"/>
    <x v="1"/>
  </r>
  <r>
    <x v="17"/>
    <x v="17"/>
    <x v="76"/>
    <n v="0"/>
    <x v="2"/>
  </r>
  <r>
    <x v="17"/>
    <x v="17"/>
    <x v="77"/>
    <n v="0"/>
    <x v="0"/>
  </r>
  <r>
    <x v="17"/>
    <x v="17"/>
    <x v="77"/>
    <n v="0"/>
    <x v="1"/>
  </r>
  <r>
    <x v="17"/>
    <x v="17"/>
    <x v="77"/>
    <n v="0"/>
    <x v="2"/>
  </r>
  <r>
    <x v="17"/>
    <x v="17"/>
    <x v="78"/>
    <n v="156000000"/>
    <x v="0"/>
  </r>
  <r>
    <x v="17"/>
    <x v="17"/>
    <x v="78"/>
    <n v="131000000"/>
    <x v="1"/>
  </r>
  <r>
    <x v="17"/>
    <x v="17"/>
    <x v="78"/>
    <n v="124000000"/>
    <x v="2"/>
  </r>
  <r>
    <x v="17"/>
    <x v="17"/>
    <x v="79"/>
    <n v="329000000"/>
    <x v="0"/>
  </r>
  <r>
    <x v="17"/>
    <x v="17"/>
    <x v="79"/>
    <n v="498000000"/>
    <x v="1"/>
  </r>
  <r>
    <x v="17"/>
    <x v="17"/>
    <x v="79"/>
    <n v="874000000"/>
    <x v="2"/>
  </r>
  <r>
    <x v="17"/>
    <x v="17"/>
    <x v="80"/>
    <n v="0"/>
    <x v="0"/>
  </r>
  <r>
    <x v="17"/>
    <x v="17"/>
    <x v="80"/>
    <n v="0"/>
    <x v="1"/>
  </r>
  <r>
    <x v="17"/>
    <x v="17"/>
    <x v="80"/>
    <n v="0"/>
    <x v="2"/>
  </r>
  <r>
    <x v="17"/>
    <x v="17"/>
    <x v="81"/>
    <n v="1238000000"/>
    <x v="0"/>
  </r>
  <r>
    <x v="17"/>
    <x v="17"/>
    <x v="81"/>
    <n v="1202000000"/>
    <x v="1"/>
  </r>
  <r>
    <x v="17"/>
    <x v="17"/>
    <x v="81"/>
    <n v="1476000000"/>
    <x v="2"/>
  </r>
  <r>
    <x v="17"/>
    <x v="17"/>
    <x v="82"/>
    <n v="0"/>
    <x v="0"/>
  </r>
  <r>
    <x v="17"/>
    <x v="17"/>
    <x v="82"/>
    <n v="0"/>
    <x v="1"/>
  </r>
  <r>
    <x v="17"/>
    <x v="17"/>
    <x v="82"/>
    <n v="0"/>
    <x v="2"/>
  </r>
  <r>
    <x v="17"/>
    <x v="17"/>
    <x v="83"/>
    <n v="21615000000"/>
    <x v="0"/>
  </r>
  <r>
    <x v="17"/>
    <x v="17"/>
    <x v="83"/>
    <n v="22501000000"/>
    <x v="1"/>
  </r>
  <r>
    <x v="17"/>
    <x v="17"/>
    <x v="83"/>
    <n v="23699000000"/>
    <x v="2"/>
  </r>
  <r>
    <x v="17"/>
    <x v="17"/>
    <x v="84"/>
    <n v="15544000000"/>
    <x v="0"/>
  </r>
  <r>
    <x v="17"/>
    <x v="17"/>
    <x v="84"/>
    <n v="15693000000"/>
    <x v="1"/>
  </r>
  <r>
    <x v="17"/>
    <x v="17"/>
    <x v="84"/>
    <n v="16471000000"/>
    <x v="2"/>
  </r>
  <r>
    <x v="17"/>
    <x v="17"/>
    <x v="85"/>
    <n v="5389000000"/>
    <x v="0"/>
  </r>
  <r>
    <x v="17"/>
    <x v="17"/>
    <x v="85"/>
    <n v="5575000000"/>
    <x v="1"/>
  </r>
  <r>
    <x v="17"/>
    <x v="17"/>
    <x v="85"/>
    <n v="6019000000"/>
    <x v="2"/>
  </r>
  <r>
    <x v="17"/>
    <x v="17"/>
    <x v="86"/>
    <n v="12000000"/>
    <x v="0"/>
  </r>
  <r>
    <x v="17"/>
    <x v="17"/>
    <x v="86"/>
    <n v="260000000"/>
    <x v="1"/>
  </r>
  <r>
    <x v="17"/>
    <x v="17"/>
    <x v="86"/>
    <n v="258000000"/>
    <x v="2"/>
  </r>
  <r>
    <x v="17"/>
    <x v="17"/>
    <x v="87"/>
    <n v="0"/>
    <x v="0"/>
  </r>
  <r>
    <x v="17"/>
    <x v="17"/>
    <x v="87"/>
    <n v="0"/>
    <x v="1"/>
  </r>
  <r>
    <x v="17"/>
    <x v="17"/>
    <x v="87"/>
    <n v="0"/>
    <x v="2"/>
  </r>
  <r>
    <x v="17"/>
    <x v="17"/>
    <x v="88"/>
    <n v="109000000"/>
    <x v="0"/>
  </r>
  <r>
    <x v="17"/>
    <x v="17"/>
    <x v="88"/>
    <n v="100000000"/>
    <x v="1"/>
  </r>
  <r>
    <x v="17"/>
    <x v="17"/>
    <x v="88"/>
    <n v="107000000"/>
    <x v="2"/>
  </r>
  <r>
    <x v="17"/>
    <x v="17"/>
    <x v="89"/>
    <n v="-102000000"/>
    <x v="0"/>
  </r>
  <r>
    <x v="17"/>
    <x v="17"/>
    <x v="89"/>
    <n v="743000000"/>
    <x v="2"/>
  </r>
  <r>
    <x v="17"/>
    <x v="17"/>
    <x v="90"/>
    <n v="0"/>
    <x v="1"/>
  </r>
  <r>
    <x v="17"/>
    <x v="17"/>
    <x v="91"/>
    <n v="-793000000"/>
    <x v="0"/>
  </r>
  <r>
    <x v="17"/>
    <x v="17"/>
    <x v="91"/>
    <n v="164000000"/>
    <x v="1"/>
  </r>
  <r>
    <x v="17"/>
    <x v="17"/>
    <x v="91"/>
    <n v="21000000"/>
    <x v="2"/>
  </r>
  <r>
    <x v="18"/>
    <x v="18"/>
    <x v="0"/>
    <n v="19215000000"/>
    <x v="0"/>
  </r>
  <r>
    <x v="18"/>
    <x v="18"/>
    <x v="0"/>
    <n v="21342000000"/>
    <x v="1"/>
  </r>
  <r>
    <x v="18"/>
    <x v="18"/>
    <x v="0"/>
    <n v="20981000000"/>
    <x v="2"/>
  </r>
  <r>
    <x v="18"/>
    <x v="18"/>
    <x v="1"/>
    <n v="11104000000"/>
    <x v="0"/>
  </r>
  <r>
    <x v="18"/>
    <x v="18"/>
    <x v="1"/>
    <n v="11292000000"/>
    <x v="1"/>
  </r>
  <r>
    <x v="18"/>
    <x v="18"/>
    <x v="1"/>
    <n v="11466000000"/>
    <x v="2"/>
  </r>
  <r>
    <x v="18"/>
    <x v="18"/>
    <x v="2"/>
    <n v="37461000000"/>
    <x v="0"/>
  </r>
  <r>
    <x v="18"/>
    <x v="18"/>
    <x v="2"/>
    <n v="38447000000"/>
    <x v="1"/>
  </r>
  <r>
    <x v="18"/>
    <x v="18"/>
    <x v="2"/>
    <n v="39464000000"/>
    <x v="2"/>
  </r>
  <r>
    <x v="18"/>
    <x v="18"/>
    <x v="3"/>
    <n v="1116000000"/>
    <x v="0"/>
  </r>
  <r>
    <x v="18"/>
    <x v="18"/>
    <x v="3"/>
    <n v="1584000000"/>
    <x v="1"/>
  </r>
  <r>
    <x v="18"/>
    <x v="18"/>
    <x v="3"/>
    <n v="643000000"/>
    <x v="2"/>
  </r>
  <r>
    <x v="18"/>
    <x v="18"/>
    <x v="4"/>
    <n v="251684000000"/>
    <x v="0"/>
  </r>
  <r>
    <x v="18"/>
    <x v="18"/>
    <x v="4"/>
    <n v="263414000000"/>
    <x v="1"/>
  </r>
  <r>
    <x v="18"/>
    <x v="18"/>
    <x v="4"/>
    <n v="273869000000"/>
    <x v="2"/>
  </r>
  <r>
    <x v="18"/>
    <x v="18"/>
    <x v="5"/>
    <n v="-9774000000"/>
    <x v="0"/>
  </r>
  <r>
    <x v="18"/>
    <x v="18"/>
    <x v="5"/>
    <n v="-9953000000"/>
    <x v="1"/>
  </r>
  <r>
    <x v="18"/>
    <x v="18"/>
    <x v="5"/>
    <n v="-9179000000"/>
    <x v="2"/>
  </r>
  <r>
    <x v="18"/>
    <x v="18"/>
    <x v="6"/>
    <n v="27140000000"/>
    <x v="0"/>
  </r>
  <r>
    <x v="18"/>
    <x v="18"/>
    <x v="6"/>
    <n v="-9181000000"/>
    <x v="1"/>
  </r>
  <r>
    <x v="18"/>
    <x v="18"/>
    <x v="6"/>
    <n v="-6513000000"/>
    <x v="2"/>
  </r>
  <r>
    <x v="18"/>
    <x v="18"/>
    <x v="7"/>
    <n v="-50854000000"/>
    <x v="0"/>
  </r>
  <r>
    <x v="18"/>
    <x v="18"/>
    <x v="7"/>
    <n v="-14841000000"/>
    <x v="1"/>
  </r>
  <r>
    <x v="18"/>
    <x v="18"/>
    <x v="7"/>
    <n v="-12047000000"/>
    <x v="2"/>
  </r>
  <r>
    <x v="18"/>
    <x v="18"/>
    <x v="8"/>
    <n v="24297000000"/>
    <x v="0"/>
  </r>
  <r>
    <x v="18"/>
    <x v="18"/>
    <x v="8"/>
    <n v="25697000000"/>
    <x v="1"/>
  </r>
  <r>
    <x v="18"/>
    <x v="18"/>
    <x v="8"/>
    <n v="24737000000"/>
    <x v="2"/>
  </r>
  <r>
    <x v="18"/>
    <x v="18"/>
    <x v="9"/>
    <n v="3814000000"/>
    <x v="0"/>
  </r>
  <r>
    <x v="18"/>
    <x v="18"/>
    <x v="9"/>
    <n v="5500000000"/>
    <x v="1"/>
  </r>
  <r>
    <x v="18"/>
    <x v="18"/>
    <x v="9"/>
    <n v="11740000000"/>
    <x v="2"/>
  </r>
  <r>
    <x v="18"/>
    <x v="18"/>
    <x v="10"/>
    <n v="0"/>
    <x v="0"/>
  </r>
  <r>
    <x v="18"/>
    <x v="18"/>
    <x v="10"/>
    <n v="0"/>
    <x v="1"/>
  </r>
  <r>
    <x v="18"/>
    <x v="18"/>
    <x v="10"/>
    <n v="0"/>
    <x v="2"/>
  </r>
  <r>
    <x v="18"/>
    <x v="18"/>
    <x v="11"/>
    <n v="0"/>
    <x v="0"/>
  </r>
  <r>
    <x v="18"/>
    <x v="18"/>
    <x v="11"/>
    <n v="0"/>
    <x v="1"/>
  </r>
  <r>
    <x v="18"/>
    <x v="18"/>
    <x v="11"/>
    <n v="0"/>
    <x v="2"/>
  </r>
  <r>
    <x v="18"/>
    <x v="18"/>
    <x v="12"/>
    <n v="-394000000"/>
    <x v="0"/>
  </r>
  <r>
    <x v="18"/>
    <x v="18"/>
    <x v="12"/>
    <n v="-347000000"/>
    <x v="1"/>
  </r>
  <r>
    <x v="18"/>
    <x v="18"/>
    <x v="12"/>
    <n v="-266000000"/>
    <x v="2"/>
  </r>
  <r>
    <x v="18"/>
    <x v="18"/>
    <x v="13"/>
    <n v="-900000000"/>
    <x v="0"/>
  </r>
  <r>
    <x v="18"/>
    <x v="18"/>
    <x v="13"/>
    <n v="1574000000"/>
    <x v="1"/>
  </r>
  <r>
    <x v="18"/>
    <x v="18"/>
    <x v="13"/>
    <n v="-830000000"/>
    <x v="2"/>
  </r>
  <r>
    <x v="18"/>
    <x v="18"/>
    <x v="14"/>
    <n v="54000000"/>
    <x v="0"/>
  </r>
  <r>
    <x v="18"/>
    <x v="18"/>
    <x v="14"/>
    <n v="54000000"/>
    <x v="1"/>
  </r>
  <r>
    <x v="18"/>
    <x v="18"/>
    <x v="14"/>
    <n v="54000000"/>
    <x v="2"/>
  </r>
  <r>
    <x v="18"/>
    <x v="18"/>
    <x v="15"/>
    <n v="-41000000"/>
    <x v="0"/>
  </r>
  <r>
    <x v="18"/>
    <x v="18"/>
    <x v="15"/>
    <n v="-13000000"/>
    <x v="1"/>
  </r>
  <r>
    <x v="18"/>
    <x v="18"/>
    <x v="15"/>
    <n v="60000000"/>
    <x v="2"/>
  </r>
  <r>
    <x v="18"/>
    <x v="18"/>
    <x v="16"/>
    <n v="10908000000"/>
    <x v="0"/>
  </r>
  <r>
    <x v="18"/>
    <x v="18"/>
    <x v="16"/>
    <n v="14472000000"/>
    <x v="1"/>
  </r>
  <r>
    <x v="18"/>
    <x v="18"/>
    <x v="16"/>
    <n v="11371000000"/>
    <x v="2"/>
  </r>
  <r>
    <x v="18"/>
    <x v="18"/>
    <x v="17"/>
    <n v="10998000000"/>
    <x v="0"/>
  </r>
  <r>
    <x v="18"/>
    <x v="18"/>
    <x v="17"/>
    <n v="14725000000"/>
    <x v="1"/>
  </r>
  <r>
    <x v="18"/>
    <x v="18"/>
    <x v="17"/>
    <n v="11598000000"/>
    <x v="2"/>
  </r>
  <r>
    <x v="18"/>
    <x v="18"/>
    <x v="18"/>
    <n v="29692000000"/>
    <x v="0"/>
  </r>
  <r>
    <x v="18"/>
    <x v="18"/>
    <x v="18"/>
    <n v="34440000000"/>
    <x v="1"/>
  </r>
  <r>
    <x v="18"/>
    <x v="18"/>
    <x v="18"/>
    <n v="33121000000"/>
    <x v="2"/>
  </r>
  <r>
    <x v="18"/>
    <x v="18"/>
    <x v="19"/>
    <n v="75498000000"/>
    <x v="0"/>
  </r>
  <r>
    <x v="18"/>
    <x v="18"/>
    <x v="19"/>
    <n v="87817000000"/>
    <x v="1"/>
  </r>
  <r>
    <x v="18"/>
    <x v="18"/>
    <x v="19"/>
    <n v="86071000000"/>
    <x v="2"/>
  </r>
  <r>
    <x v="18"/>
    <x v="18"/>
    <x v="20"/>
    <n v="21848000000"/>
    <x v="0"/>
  </r>
  <r>
    <x v="18"/>
    <x v="18"/>
    <x v="20"/>
    <n v="25392000000"/>
    <x v="1"/>
  </r>
  <r>
    <x v="18"/>
    <x v="18"/>
    <x v="20"/>
    <n v="26741000000"/>
    <x v="2"/>
  </r>
  <r>
    <x v="18"/>
    <x v="18"/>
    <x v="21"/>
    <n v="27603000000"/>
    <x v="0"/>
  </r>
  <r>
    <x v="18"/>
    <x v="18"/>
    <x v="21"/>
    <n v="30292000000"/>
    <x v="1"/>
  </r>
  <r>
    <x v="18"/>
    <x v="18"/>
    <x v="21"/>
    <n v="28796000000"/>
    <x v="2"/>
  </r>
  <r>
    <x v="18"/>
    <x v="18"/>
    <x v="22"/>
    <n v="0"/>
    <x v="0"/>
  </r>
  <r>
    <x v="18"/>
    <x v="18"/>
    <x v="22"/>
    <n v="0"/>
    <x v="2"/>
  </r>
  <r>
    <x v="18"/>
    <x v="18"/>
    <x v="23"/>
    <n v="0"/>
    <x v="0"/>
  </r>
  <r>
    <x v="18"/>
    <x v="18"/>
    <x v="23"/>
    <n v="0"/>
    <x v="1"/>
  </r>
  <r>
    <x v="18"/>
    <x v="18"/>
    <x v="23"/>
    <n v="0"/>
    <x v="1"/>
  </r>
  <r>
    <x v="18"/>
    <x v="18"/>
    <x v="23"/>
    <n v="0"/>
    <x v="2"/>
  </r>
  <r>
    <x v="18"/>
    <x v="18"/>
    <x v="24"/>
    <n v="15242000000"/>
    <x v="0"/>
  </r>
  <r>
    <x v="18"/>
    <x v="18"/>
    <x v="24"/>
    <n v="16996000000"/>
    <x v="1"/>
  </r>
  <r>
    <x v="18"/>
    <x v="18"/>
    <x v="24"/>
    <n v="14065000000"/>
    <x v="2"/>
  </r>
  <r>
    <x v="18"/>
    <x v="18"/>
    <x v="25"/>
    <n v="0"/>
    <x v="0"/>
  </r>
  <r>
    <x v="18"/>
    <x v="18"/>
    <x v="25"/>
    <n v="0"/>
    <x v="1"/>
  </r>
  <r>
    <x v="18"/>
    <x v="18"/>
    <x v="25"/>
    <n v="0"/>
    <x v="2"/>
  </r>
  <r>
    <x v="18"/>
    <x v="18"/>
    <x v="26"/>
    <n v="43465"/>
    <x v="0"/>
  </r>
  <r>
    <x v="18"/>
    <x v="18"/>
    <x v="26"/>
    <n v="43830"/>
    <x v="1"/>
  </r>
  <r>
    <x v="18"/>
    <x v="18"/>
    <x v="26"/>
    <n v="44196"/>
    <x v="2"/>
  </r>
  <r>
    <x v="18"/>
    <x v="18"/>
    <x v="27"/>
    <n v="889000000"/>
    <x v="0"/>
  </r>
  <r>
    <x v="18"/>
    <x v="18"/>
    <x v="27"/>
    <n v="1148000000"/>
    <x v="1"/>
  </r>
  <r>
    <x v="18"/>
    <x v="18"/>
    <x v="27"/>
    <n v="1415000000"/>
    <x v="2"/>
  </r>
  <r>
    <x v="18"/>
    <x v="18"/>
    <x v="28"/>
    <n v="71613000000"/>
    <x v="0"/>
  </r>
  <r>
    <x v="18"/>
    <x v="18"/>
    <x v="28"/>
    <n v="82726000000"/>
    <x v="1"/>
  </r>
  <r>
    <x v="18"/>
    <x v="18"/>
    <x v="28"/>
    <n v="90323000000"/>
    <x v="2"/>
  </r>
  <r>
    <x v="18"/>
    <x v="18"/>
    <x v="29"/>
    <n v="0"/>
    <x v="0"/>
  </r>
  <r>
    <x v="18"/>
    <x v="18"/>
    <x v="29"/>
    <n v="0"/>
    <x v="1"/>
  </r>
  <r>
    <x v="18"/>
    <x v="18"/>
    <x v="29"/>
    <n v="0"/>
    <x v="2"/>
  </r>
  <r>
    <x v="18"/>
    <x v="18"/>
    <x v="30"/>
    <n v="66154000000"/>
    <x v="0"/>
  </r>
  <r>
    <x v="18"/>
    <x v="18"/>
    <x v="30"/>
    <n v="68725000000"/>
    <x v="1"/>
  </r>
  <r>
    <x v="18"/>
    <x v="18"/>
    <x v="30"/>
    <n v="70669000000"/>
    <x v="2"/>
  </r>
  <r>
    <x v="18"/>
    <x v="18"/>
    <x v="31"/>
    <n v="64815000000"/>
    <x v="0"/>
  </r>
  <r>
    <x v="18"/>
    <x v="18"/>
    <x v="31"/>
    <n v="74502000000"/>
    <x v="1"/>
  </r>
  <r>
    <x v="18"/>
    <x v="18"/>
    <x v="31"/>
    <n v="70443000000"/>
    <x v="2"/>
  </r>
  <r>
    <x v="18"/>
    <x v="18"/>
    <x v="32"/>
    <n v="11862000000"/>
    <x v="0"/>
  </r>
  <r>
    <x v="18"/>
    <x v="18"/>
    <x v="32"/>
    <n v="13323000000"/>
    <x v="1"/>
  </r>
  <r>
    <x v="18"/>
    <x v="18"/>
    <x v="32"/>
    <n v="10701000000"/>
    <x v="2"/>
  </r>
  <r>
    <x v="18"/>
    <x v="18"/>
    <x v="33"/>
    <n v="0"/>
    <x v="0"/>
  </r>
  <r>
    <x v="18"/>
    <x v="18"/>
    <x v="33"/>
    <n v="0"/>
    <x v="1"/>
  </r>
  <r>
    <x v="18"/>
    <x v="18"/>
    <x v="33"/>
    <n v="0"/>
    <x v="2"/>
  </r>
  <r>
    <x v="18"/>
    <x v="18"/>
    <x v="34"/>
    <n v="3380000000"/>
    <x v="0"/>
  </r>
  <r>
    <x v="18"/>
    <x v="18"/>
    <x v="34"/>
    <n v="3673000000"/>
    <x v="1"/>
  </r>
  <r>
    <x v="18"/>
    <x v="18"/>
    <x v="34"/>
    <n v="3364000000"/>
    <x v="2"/>
  </r>
  <r>
    <x v="18"/>
    <x v="18"/>
    <x v="35"/>
    <n v="13666000000"/>
    <x v="0"/>
  </r>
  <r>
    <x v="18"/>
    <x v="18"/>
    <x v="35"/>
    <n v="95493000000"/>
    <x v="1"/>
  </r>
  <r>
    <x v="18"/>
    <x v="18"/>
    <x v="35"/>
    <n v="94754000000"/>
    <x v="2"/>
  </r>
  <r>
    <x v="18"/>
    <x v="18"/>
    <x v="36"/>
    <n v="3542000000"/>
    <x v="0"/>
  </r>
  <r>
    <x v="18"/>
    <x v="18"/>
    <x v="36"/>
    <n v="4567000000"/>
    <x v="1"/>
  </r>
  <r>
    <x v="18"/>
    <x v="18"/>
    <x v="36"/>
    <n v="4588000000"/>
    <x v="2"/>
  </r>
  <r>
    <x v="18"/>
    <x v="18"/>
    <x v="37"/>
    <n v="0"/>
    <x v="0"/>
  </r>
  <r>
    <x v="18"/>
    <x v="18"/>
    <x v="37"/>
    <n v="0"/>
    <x v="1"/>
  </r>
  <r>
    <x v="18"/>
    <x v="18"/>
    <x v="37"/>
    <n v="0"/>
    <x v="2"/>
  </r>
  <r>
    <x v="18"/>
    <x v="18"/>
    <x v="38"/>
    <n v="0"/>
    <x v="0"/>
  </r>
  <r>
    <x v="18"/>
    <x v="18"/>
    <x v="38"/>
    <n v="0"/>
    <x v="1"/>
  </r>
  <r>
    <x v="18"/>
    <x v="18"/>
    <x v="38"/>
    <n v="0"/>
    <x v="2"/>
  </r>
  <r>
    <x v="18"/>
    <x v="18"/>
    <x v="39"/>
    <n v="251684000000"/>
    <x v="0"/>
  </r>
  <r>
    <x v="18"/>
    <x v="18"/>
    <x v="39"/>
    <n v="263414000000"/>
    <x v="1"/>
  </r>
  <r>
    <x v="18"/>
    <x v="18"/>
    <x v="39"/>
    <n v="273869000000"/>
    <x v="2"/>
  </r>
  <r>
    <x v="18"/>
    <x v="18"/>
    <x v="40"/>
    <n v="177866000000"/>
    <x v="0"/>
  </r>
  <r>
    <x v="18"/>
    <x v="18"/>
    <x v="40"/>
    <n v="178168000000"/>
    <x v="1"/>
  </r>
  <r>
    <x v="18"/>
    <x v="18"/>
    <x v="40"/>
    <n v="180851000000"/>
    <x v="2"/>
  </r>
  <r>
    <x v="18"/>
    <x v="18"/>
    <x v="41"/>
    <n v="4398000000"/>
    <x v="0"/>
  </r>
  <r>
    <x v="18"/>
    <x v="18"/>
    <x v="41"/>
    <n v="4452000000"/>
    <x v="1"/>
  </r>
  <r>
    <x v="18"/>
    <x v="18"/>
    <x v="41"/>
    <n v="3146000000"/>
    <x v="2"/>
  </r>
  <r>
    <x v="18"/>
    <x v="18"/>
    <x v="42"/>
    <n v="7883000000"/>
    <x v="0"/>
  </r>
  <r>
    <x v="18"/>
    <x v="18"/>
    <x v="42"/>
    <n v="6989000000"/>
    <x v="1"/>
  </r>
  <r>
    <x v="18"/>
    <x v="18"/>
    <x v="42"/>
    <n v="7820000000"/>
    <x v="2"/>
  </r>
  <r>
    <x v="18"/>
    <x v="18"/>
    <x v="43"/>
    <n v="36362000000"/>
    <x v="0"/>
  </r>
  <r>
    <x v="18"/>
    <x v="18"/>
    <x v="43"/>
    <n v="-10163000000"/>
    <x v="1"/>
  </r>
  <r>
    <x v="18"/>
    <x v="18"/>
    <x v="43"/>
    <n v="-133000000"/>
    <x v="2"/>
  </r>
  <r>
    <x v="18"/>
    <x v="18"/>
    <x v="44"/>
    <n v="0"/>
    <x v="0"/>
  </r>
  <r>
    <x v="18"/>
    <x v="18"/>
    <x v="44"/>
    <n v="0"/>
    <x v="1"/>
  </r>
  <r>
    <x v="18"/>
    <x v="18"/>
    <x v="44"/>
    <n v="0"/>
    <x v="2"/>
  </r>
  <r>
    <x v="18"/>
    <x v="18"/>
    <x v="45"/>
    <n v="0"/>
    <x v="0"/>
  </r>
  <r>
    <x v="18"/>
    <x v="18"/>
    <x v="45"/>
    <n v="0"/>
    <x v="1"/>
  </r>
  <r>
    <x v="18"/>
    <x v="18"/>
    <x v="45"/>
    <n v="0"/>
    <x v="2"/>
  </r>
  <r>
    <x v="18"/>
    <x v="18"/>
    <x v="46"/>
    <n v="27140000000"/>
    <x v="0"/>
  </r>
  <r>
    <x v="18"/>
    <x v="18"/>
    <x v="46"/>
    <n v="-14356000000"/>
    <x v="1"/>
  </r>
  <r>
    <x v="18"/>
    <x v="18"/>
    <x v="46"/>
    <n v="-6513000000"/>
    <x v="2"/>
  </r>
  <r>
    <x v="18"/>
    <x v="18"/>
    <x v="47"/>
    <n v="0"/>
    <x v="0"/>
  </r>
  <r>
    <x v="18"/>
    <x v="18"/>
    <x v="47"/>
    <n v="0"/>
    <x v="1"/>
  </r>
  <r>
    <x v="18"/>
    <x v="18"/>
    <x v="47"/>
    <n v="0"/>
    <x v="2"/>
  </r>
  <r>
    <x v="18"/>
    <x v="18"/>
    <x v="48"/>
    <n v="0"/>
    <x v="0"/>
  </r>
  <r>
    <x v="18"/>
    <x v="18"/>
    <x v="48"/>
    <n v="0"/>
    <x v="1"/>
  </r>
  <r>
    <x v="18"/>
    <x v="18"/>
    <x v="48"/>
    <n v="0"/>
    <x v="2"/>
  </r>
  <r>
    <x v="18"/>
    <x v="18"/>
    <x v="49"/>
    <n v="0"/>
    <x v="0"/>
  </r>
  <r>
    <x v="18"/>
    <x v="18"/>
    <x v="49"/>
    <n v="0"/>
    <x v="1"/>
  </r>
  <r>
    <x v="18"/>
    <x v="18"/>
    <x v="49"/>
    <n v="0"/>
    <x v="2"/>
  </r>
  <r>
    <x v="18"/>
    <x v="18"/>
    <x v="50"/>
    <n v="0"/>
    <x v="0"/>
  </r>
  <r>
    <x v="18"/>
    <x v="18"/>
    <x v="50"/>
    <n v="0"/>
    <x v="1"/>
  </r>
  <r>
    <x v="18"/>
    <x v="18"/>
    <x v="50"/>
    <n v="0"/>
    <x v="2"/>
  </r>
  <r>
    <x v="18"/>
    <x v="18"/>
    <x v="51"/>
    <n v="0"/>
    <x v="0"/>
  </r>
  <r>
    <x v="18"/>
    <x v="18"/>
    <x v="51"/>
    <n v="0"/>
    <x v="1"/>
  </r>
  <r>
    <x v="18"/>
    <x v="18"/>
    <x v="51"/>
    <n v="0"/>
    <x v="2"/>
  </r>
  <r>
    <x v="18"/>
    <x v="18"/>
    <x v="52"/>
    <n v="131000000"/>
    <x v="0"/>
  </r>
  <r>
    <x v="18"/>
    <x v="18"/>
    <x v="52"/>
    <n v="266000000"/>
    <x v="1"/>
  </r>
  <r>
    <x v="18"/>
    <x v="18"/>
    <x v="52"/>
    <n v="167000000"/>
    <x v="2"/>
  </r>
  <r>
    <x v="18"/>
    <x v="18"/>
    <x v="53"/>
    <n v="11731000000"/>
    <x v="0"/>
  </r>
  <r>
    <x v="18"/>
    <x v="18"/>
    <x v="53"/>
    <n v="13057000000"/>
    <x v="1"/>
  </r>
  <r>
    <x v="18"/>
    <x v="18"/>
    <x v="53"/>
    <n v="10534000000"/>
    <x v="2"/>
  </r>
  <r>
    <x v="18"/>
    <x v="18"/>
    <x v="54"/>
    <n v="11862000000"/>
    <x v="0"/>
  </r>
  <r>
    <x v="18"/>
    <x v="18"/>
    <x v="54"/>
    <n v="13323000000"/>
    <x v="1"/>
  </r>
  <r>
    <x v="18"/>
    <x v="18"/>
    <x v="54"/>
    <n v="10701000000"/>
    <x v="2"/>
  </r>
  <r>
    <x v="18"/>
    <x v="18"/>
    <x v="55"/>
    <n v="44437000000"/>
    <x v="0"/>
  </r>
  <r>
    <x v="18"/>
    <x v="18"/>
    <x v="55"/>
    <n v="48322000000"/>
    <x v="1"/>
  </r>
  <r>
    <x v="18"/>
    <x v="18"/>
    <x v="55"/>
    <n v="51995000000"/>
    <x v="2"/>
  </r>
  <r>
    <x v="18"/>
    <x v="18"/>
    <x v="56"/>
    <n v="229836000000"/>
    <x v="0"/>
  </r>
  <r>
    <x v="18"/>
    <x v="18"/>
    <x v="56"/>
    <n v="238022000000"/>
    <x v="1"/>
  </r>
  <r>
    <x v="18"/>
    <x v="18"/>
    <x v="56"/>
    <n v="247128000000"/>
    <x v="2"/>
  </r>
  <r>
    <x v="18"/>
    <x v="18"/>
    <x v="57"/>
    <n v="150263000000"/>
    <x v="0"/>
  </r>
  <r>
    <x v="18"/>
    <x v="18"/>
    <x v="57"/>
    <n v="142710000000"/>
    <x v="1"/>
  </r>
  <r>
    <x v="18"/>
    <x v="18"/>
    <x v="57"/>
    <n v="146887000000"/>
    <x v="2"/>
  </r>
  <r>
    <x v="18"/>
    <x v="18"/>
    <x v="58"/>
    <n v="7036000000"/>
    <x v="0"/>
  </r>
  <r>
    <x v="18"/>
    <x v="18"/>
    <x v="58"/>
    <n v="7617000000"/>
    <x v="1"/>
  </r>
  <r>
    <x v="18"/>
    <x v="18"/>
    <x v="58"/>
    <n v="6741000000"/>
    <x v="2"/>
  </r>
  <r>
    <x v="18"/>
    <x v="18"/>
    <x v="59"/>
    <n v="-225000000"/>
    <x v="0"/>
  </r>
  <r>
    <x v="18"/>
    <x v="18"/>
    <x v="59"/>
    <n v="1160000000"/>
    <x v="2"/>
  </r>
  <r>
    <x v="18"/>
    <x v="18"/>
    <x v="60"/>
    <n v="0"/>
    <x v="1"/>
  </r>
  <r>
    <x v="18"/>
    <x v="18"/>
    <x v="61"/>
    <n v="9431000000"/>
    <x v="0"/>
  </r>
  <r>
    <x v="18"/>
    <x v="18"/>
    <x v="61"/>
    <n v="11907000000"/>
    <x v="1"/>
  </r>
  <r>
    <x v="18"/>
    <x v="18"/>
    <x v="61"/>
    <n v="11521000000"/>
    <x v="2"/>
  </r>
  <r>
    <x v="18"/>
    <x v="18"/>
    <x v="62"/>
    <n v="19009000000"/>
    <x v="0"/>
  </r>
  <r>
    <x v="18"/>
    <x v="18"/>
    <x v="62"/>
    <n v="21125000000"/>
    <x v="1"/>
  </r>
  <r>
    <x v="18"/>
    <x v="18"/>
    <x v="62"/>
    <n v="17493000000"/>
    <x v="2"/>
  </r>
  <r>
    <x v="18"/>
    <x v="18"/>
    <x v="63"/>
    <n v="-17894000000"/>
    <x v="0"/>
  </r>
  <r>
    <x v="18"/>
    <x v="18"/>
    <x v="63"/>
    <n v="-3257000000"/>
    <x v="1"/>
  </r>
  <r>
    <x v="18"/>
    <x v="18"/>
    <x v="63"/>
    <n v="-11054000000"/>
    <x v="2"/>
  </r>
  <r>
    <x v="18"/>
    <x v="18"/>
    <x v="64"/>
    <n v="-42337000000"/>
    <x v="0"/>
  </r>
  <r>
    <x v="18"/>
    <x v="18"/>
    <x v="64"/>
    <n v="-6787000000"/>
    <x v="1"/>
  </r>
  <r>
    <x v="18"/>
    <x v="18"/>
    <x v="64"/>
    <n v="-3680000000"/>
    <x v="2"/>
  </r>
  <r>
    <x v="18"/>
    <x v="18"/>
    <x v="65"/>
    <n v="13189000000"/>
    <x v="0"/>
  </r>
  <r>
    <x v="18"/>
    <x v="18"/>
    <x v="65"/>
    <n v="12070000000"/>
    <x v="1"/>
  </r>
  <r>
    <x v="18"/>
    <x v="18"/>
    <x v="65"/>
    <n v="10710000000"/>
    <x v="2"/>
  </r>
  <r>
    <x v="18"/>
    <x v="18"/>
    <x v="66"/>
    <n v="-916000000"/>
    <x v="0"/>
  </r>
  <r>
    <x v="18"/>
    <x v="18"/>
    <x v="66"/>
    <n v="1375000000"/>
    <x v="1"/>
  </r>
  <r>
    <x v="18"/>
    <x v="18"/>
    <x v="66"/>
    <n v="1213000000"/>
    <x v="2"/>
  </r>
  <r>
    <x v="18"/>
    <x v="18"/>
    <x v="67"/>
    <n v="6930000000"/>
    <x v="0"/>
  </r>
  <r>
    <x v="18"/>
    <x v="18"/>
    <x v="67"/>
    <n v="8600000000"/>
    <x v="1"/>
  </r>
  <r>
    <x v="18"/>
    <x v="18"/>
    <x v="67"/>
    <n v="3535000000"/>
    <x v="2"/>
  </r>
  <r>
    <x v="18"/>
    <x v="18"/>
    <x v="68"/>
    <n v="3990000000"/>
    <x v="0"/>
  </r>
  <r>
    <x v="18"/>
    <x v="18"/>
    <x v="68"/>
    <n v="4498000000"/>
    <x v="1"/>
  </r>
  <r>
    <x v="18"/>
    <x v="18"/>
    <x v="68"/>
    <n v="4669000000"/>
    <x v="2"/>
  </r>
  <r>
    <x v="18"/>
    <x v="18"/>
    <x v="69"/>
    <n v="97696000000"/>
    <x v="0"/>
  </r>
  <r>
    <x v="18"/>
    <x v="18"/>
    <x v="69"/>
    <n v="18493000000"/>
    <x v="1"/>
  </r>
  <r>
    <x v="18"/>
    <x v="18"/>
    <x v="69"/>
    <n v="21890000000"/>
    <x v="2"/>
  </r>
  <r>
    <x v="18"/>
    <x v="18"/>
    <x v="70"/>
    <n v="42918000000"/>
    <x v="0"/>
  </r>
  <r>
    <x v="18"/>
    <x v="18"/>
    <x v="70"/>
    <n v="44945000000"/>
    <x v="1"/>
  </r>
  <r>
    <x v="18"/>
    <x v="18"/>
    <x v="70"/>
    <n v="46273000000"/>
    <x v="2"/>
  </r>
  <r>
    <x v="18"/>
    <x v="18"/>
    <x v="71"/>
    <n v="-28435000000"/>
    <x v="0"/>
  </r>
  <r>
    <x v="18"/>
    <x v="18"/>
    <x v="71"/>
    <n v="-32807000000"/>
    <x v="1"/>
  </r>
  <r>
    <x v="18"/>
    <x v="18"/>
    <x v="71"/>
    <n v="-33109000000"/>
    <x v="2"/>
  </r>
  <r>
    <x v="18"/>
    <x v="18"/>
    <x v="72"/>
    <n v="0"/>
    <x v="0"/>
  </r>
  <r>
    <x v="18"/>
    <x v="18"/>
    <x v="72"/>
    <n v="0"/>
    <x v="1"/>
  </r>
  <r>
    <x v="18"/>
    <x v="18"/>
    <x v="72"/>
    <n v="0"/>
    <x v="2"/>
  </r>
  <r>
    <x v="18"/>
    <x v="18"/>
    <x v="73"/>
    <n v="3352000000"/>
    <x v="0"/>
  </r>
  <r>
    <x v="18"/>
    <x v="18"/>
    <x v="73"/>
    <n v="3735000000"/>
    <x v="1"/>
  </r>
  <r>
    <x v="18"/>
    <x v="18"/>
    <x v="73"/>
    <n v="4140000000"/>
    <x v="2"/>
  </r>
  <r>
    <x v="18"/>
    <x v="18"/>
    <x v="74"/>
    <n v="1257000000"/>
    <x v="0"/>
  </r>
  <r>
    <x v="18"/>
    <x v="18"/>
    <x v="74"/>
    <n v="1899000000"/>
    <x v="1"/>
  </r>
  <r>
    <x v="18"/>
    <x v="18"/>
    <x v="74"/>
    <n v="812000000"/>
    <x v="2"/>
  </r>
  <r>
    <x v="18"/>
    <x v="18"/>
    <x v="75"/>
    <n v="0"/>
    <x v="0"/>
  </r>
  <r>
    <x v="18"/>
    <x v="18"/>
    <x v="75"/>
    <n v="0"/>
    <x v="1"/>
  </r>
  <r>
    <x v="18"/>
    <x v="18"/>
    <x v="75"/>
    <n v="0"/>
    <x v="2"/>
  </r>
  <r>
    <x v="18"/>
    <x v="18"/>
    <x v="76"/>
    <n v="0"/>
    <x v="0"/>
  </r>
  <r>
    <x v="18"/>
    <x v="18"/>
    <x v="76"/>
    <n v="0"/>
    <x v="1"/>
  </r>
  <r>
    <x v="18"/>
    <x v="18"/>
    <x v="76"/>
    <n v="0"/>
    <x v="2"/>
  </r>
  <r>
    <x v="18"/>
    <x v="18"/>
    <x v="77"/>
    <n v="0"/>
    <x v="0"/>
  </r>
  <r>
    <x v="18"/>
    <x v="18"/>
    <x v="77"/>
    <n v="0"/>
    <x v="1"/>
  </r>
  <r>
    <x v="18"/>
    <x v="18"/>
    <x v="77"/>
    <n v="0"/>
    <x v="2"/>
  </r>
  <r>
    <x v="18"/>
    <x v="18"/>
    <x v="78"/>
    <n v="14000000"/>
    <x v="0"/>
  </r>
  <r>
    <x v="18"/>
    <x v="18"/>
    <x v="78"/>
    <n v="37000000"/>
    <x v="1"/>
  </r>
  <r>
    <x v="18"/>
    <x v="18"/>
    <x v="78"/>
    <n v="0"/>
    <x v="2"/>
  </r>
  <r>
    <x v="18"/>
    <x v="18"/>
    <x v="79"/>
    <n v="0"/>
    <x v="0"/>
  </r>
  <r>
    <x v="18"/>
    <x v="18"/>
    <x v="79"/>
    <n v="0"/>
    <x v="1"/>
  </r>
  <r>
    <x v="18"/>
    <x v="18"/>
    <x v="79"/>
    <n v="0"/>
    <x v="2"/>
  </r>
  <r>
    <x v="18"/>
    <x v="18"/>
    <x v="80"/>
    <n v="0"/>
    <x v="0"/>
  </r>
  <r>
    <x v="18"/>
    <x v="18"/>
    <x v="80"/>
    <n v="0"/>
    <x v="1"/>
  </r>
  <r>
    <x v="18"/>
    <x v="18"/>
    <x v="80"/>
    <n v="0"/>
    <x v="2"/>
  </r>
  <r>
    <x v="18"/>
    <x v="18"/>
    <x v="81"/>
    <n v="5320000000"/>
    <x v="0"/>
  </r>
  <r>
    <x v="18"/>
    <x v="18"/>
    <x v="81"/>
    <n v="504000000"/>
    <x v="1"/>
  </r>
  <r>
    <x v="18"/>
    <x v="18"/>
    <x v="81"/>
    <n v="534000000"/>
    <x v="2"/>
  </r>
  <r>
    <x v="18"/>
    <x v="18"/>
    <x v="82"/>
    <n v="0"/>
    <x v="0"/>
  </r>
  <r>
    <x v="18"/>
    <x v="18"/>
    <x v="82"/>
    <n v="0"/>
    <x v="1"/>
  </r>
  <r>
    <x v="18"/>
    <x v="18"/>
    <x v="82"/>
    <n v="0"/>
    <x v="2"/>
  </r>
  <r>
    <x v="18"/>
    <x v="18"/>
    <x v="83"/>
    <n v="41983000000"/>
    <x v="0"/>
  </r>
  <r>
    <x v="18"/>
    <x v="18"/>
    <x v="83"/>
    <n v="50695000000"/>
    <x v="1"/>
  </r>
  <r>
    <x v="18"/>
    <x v="18"/>
    <x v="83"/>
    <n v="56438000000"/>
    <x v="2"/>
  </r>
  <r>
    <x v="18"/>
    <x v="18"/>
    <x v="84"/>
    <n v="94507000000"/>
    <x v="0"/>
  </r>
  <r>
    <x v="18"/>
    <x v="18"/>
    <x v="84"/>
    <n v="108942000000"/>
    <x v="1"/>
  </r>
  <r>
    <x v="18"/>
    <x v="18"/>
    <x v="84"/>
    <n v="103564000000"/>
    <x v="2"/>
  </r>
  <r>
    <x v="18"/>
    <x v="18"/>
    <x v="85"/>
    <n v="35130000000"/>
    <x v="0"/>
  </r>
  <r>
    <x v="18"/>
    <x v="18"/>
    <x v="85"/>
    <n v="40424000000"/>
    <x v="1"/>
  </r>
  <r>
    <x v="18"/>
    <x v="18"/>
    <x v="85"/>
    <n v="39850000000"/>
    <x v="2"/>
  </r>
  <r>
    <x v="18"/>
    <x v="18"/>
    <x v="86"/>
    <n v="0"/>
    <x v="0"/>
  </r>
  <r>
    <x v="18"/>
    <x v="18"/>
    <x v="86"/>
    <n v="0"/>
    <x v="1"/>
  </r>
  <r>
    <x v="18"/>
    <x v="18"/>
    <x v="86"/>
    <n v="0"/>
    <x v="2"/>
  </r>
  <r>
    <x v="18"/>
    <x v="18"/>
    <x v="87"/>
    <n v="94000000"/>
    <x v="0"/>
  </r>
  <r>
    <x v="18"/>
    <x v="18"/>
    <x v="87"/>
    <n v="1709000000"/>
    <x v="1"/>
  </r>
  <r>
    <x v="18"/>
    <x v="18"/>
    <x v="87"/>
    <n v="292000000"/>
    <x v="2"/>
  </r>
  <r>
    <x v="18"/>
    <x v="18"/>
    <x v="88"/>
    <n v="826000000"/>
    <x v="0"/>
  </r>
  <r>
    <x v="18"/>
    <x v="18"/>
    <x v="88"/>
    <n v="1021000000"/>
    <x v="1"/>
  </r>
  <r>
    <x v="18"/>
    <x v="18"/>
    <x v="88"/>
    <n v="1193000000"/>
    <x v="2"/>
  </r>
  <r>
    <x v="18"/>
    <x v="18"/>
    <x v="89"/>
    <n v="71613000000"/>
    <x v="0"/>
  </r>
  <r>
    <x v="18"/>
    <x v="18"/>
    <x v="89"/>
    <n v="90323000000"/>
    <x v="2"/>
  </r>
  <r>
    <x v="18"/>
    <x v="18"/>
    <x v="90"/>
    <n v="0"/>
    <x v="1"/>
  </r>
  <r>
    <x v="18"/>
    <x v="18"/>
    <x v="91"/>
    <n v="583000000"/>
    <x v="0"/>
  </r>
  <r>
    <x v="18"/>
    <x v="18"/>
    <x v="91"/>
    <n v="1675000000"/>
    <x v="1"/>
  </r>
  <r>
    <x v="18"/>
    <x v="18"/>
    <x v="91"/>
    <n v="6177000000"/>
    <x v="2"/>
  </r>
  <r>
    <x v="19"/>
    <x v="19"/>
    <x v="0"/>
    <n v="0"/>
    <x v="0"/>
  </r>
  <r>
    <x v="19"/>
    <x v="19"/>
    <x v="0"/>
    <n v="0"/>
    <x v="1"/>
  </r>
  <r>
    <x v="19"/>
    <x v="19"/>
    <x v="0"/>
    <n v="0"/>
    <x v="2"/>
  </r>
  <r>
    <x v="19"/>
    <x v="19"/>
    <x v="1"/>
    <n v="238679000000"/>
    <x v="0"/>
  </r>
  <r>
    <x v="19"/>
    <x v="19"/>
    <x v="1"/>
    <n v="258601000000"/>
    <x v="1"/>
  </r>
  <r>
    <x v="19"/>
    <x v="19"/>
    <x v="1"/>
    <n v="236060000000"/>
    <x v="2"/>
  </r>
  <r>
    <x v="19"/>
    <x v="19"/>
    <x v="2"/>
    <n v="32040000000"/>
    <x v="0"/>
  </r>
  <r>
    <x v="19"/>
    <x v="19"/>
    <x v="2"/>
    <n v="32980000000"/>
    <x v="1"/>
  </r>
  <r>
    <x v="19"/>
    <x v="19"/>
    <x v="2"/>
    <n v="33480000000"/>
    <x v="2"/>
  </r>
  <r>
    <x v="19"/>
    <x v="19"/>
    <x v="3"/>
    <n v="211000000"/>
    <x v="0"/>
  </r>
  <r>
    <x v="19"/>
    <x v="19"/>
    <x v="3"/>
    <n v="-107000000"/>
    <x v="1"/>
  </r>
  <r>
    <x v="19"/>
    <x v="19"/>
    <x v="3"/>
    <n v="-1950000000"/>
    <x v="2"/>
  </r>
  <r>
    <x v="19"/>
    <x v="19"/>
    <x v="4"/>
    <n v="372538000000"/>
    <x v="0"/>
  </r>
  <r>
    <x v="19"/>
    <x v="19"/>
    <x v="4"/>
    <n v="390365000000"/>
    <x v="1"/>
  </r>
  <r>
    <x v="19"/>
    <x v="19"/>
    <x v="4"/>
    <n v="421602000000"/>
    <x v="2"/>
  </r>
  <r>
    <x v="19"/>
    <x v="19"/>
    <x v="5"/>
    <n v="-874000000"/>
    <x v="0"/>
  </r>
  <r>
    <x v="19"/>
    <x v="19"/>
    <x v="5"/>
    <n v="-887000000"/>
    <x v="1"/>
  </r>
  <r>
    <x v="19"/>
    <x v="19"/>
    <x v="5"/>
    <n v="-710000000"/>
    <x v="2"/>
  </r>
  <r>
    <x v="19"/>
    <x v="19"/>
    <x v="6"/>
    <n v="1777000000"/>
    <x v="0"/>
  </r>
  <r>
    <x v="19"/>
    <x v="19"/>
    <x v="6"/>
    <n v="6619000000"/>
    <x v="1"/>
  </r>
  <r>
    <x v="19"/>
    <x v="19"/>
    <x v="6"/>
    <n v="25164000000"/>
    <x v="2"/>
  </r>
  <r>
    <x v="19"/>
    <x v="19"/>
    <x v="7"/>
    <n v="-15618000000"/>
    <x v="0"/>
  </r>
  <r>
    <x v="19"/>
    <x v="19"/>
    <x v="7"/>
    <n v="-22998000000"/>
    <x v="1"/>
  </r>
  <r>
    <x v="19"/>
    <x v="19"/>
    <x v="7"/>
    <n v="-14841000000"/>
    <x v="2"/>
  </r>
  <r>
    <x v="19"/>
    <x v="19"/>
    <x v="8"/>
    <n v="12978000000"/>
    <x v="0"/>
  </r>
  <r>
    <x v="19"/>
    <x v="19"/>
    <x v="8"/>
    <n v="16639000000"/>
    <x v="1"/>
  </r>
  <r>
    <x v="19"/>
    <x v="19"/>
    <x v="8"/>
    <n v="16699000000"/>
    <x v="2"/>
  </r>
  <r>
    <x v="19"/>
    <x v="19"/>
    <x v="9"/>
    <n v="0"/>
    <x v="0"/>
  </r>
  <r>
    <x v="19"/>
    <x v="19"/>
    <x v="9"/>
    <n v="0"/>
    <x v="1"/>
  </r>
  <r>
    <x v="19"/>
    <x v="19"/>
    <x v="9"/>
    <n v="0"/>
    <x v="2"/>
  </r>
  <r>
    <x v="19"/>
    <x v="19"/>
    <x v="10"/>
    <n v="74000000"/>
    <x v="0"/>
  </r>
  <r>
    <x v="19"/>
    <x v="19"/>
    <x v="10"/>
    <n v="63000000"/>
    <x v="1"/>
  </r>
  <r>
    <x v="19"/>
    <x v="19"/>
    <x v="10"/>
    <n v="-287000000"/>
    <x v="2"/>
  </r>
  <r>
    <x v="19"/>
    <x v="19"/>
    <x v="11"/>
    <n v="0"/>
    <x v="0"/>
  </r>
  <r>
    <x v="19"/>
    <x v="19"/>
    <x v="11"/>
    <n v="0"/>
    <x v="1"/>
  </r>
  <r>
    <x v="19"/>
    <x v="19"/>
    <x v="11"/>
    <n v="0"/>
    <x v="2"/>
  </r>
  <r>
    <x v="19"/>
    <x v="19"/>
    <x v="12"/>
    <n v="-1508000000"/>
    <x v="0"/>
  </r>
  <r>
    <x v="19"/>
    <x v="19"/>
    <x v="12"/>
    <n v="175000000"/>
    <x v="1"/>
  </r>
  <r>
    <x v="19"/>
    <x v="19"/>
    <x v="12"/>
    <n v="1125000000"/>
    <x v="2"/>
  </r>
  <r>
    <x v="19"/>
    <x v="19"/>
    <x v="13"/>
    <n v="1703000000"/>
    <x v="0"/>
  </r>
  <r>
    <x v="19"/>
    <x v="19"/>
    <x v="13"/>
    <n v="-1644000000"/>
    <x v="1"/>
  </r>
  <r>
    <x v="19"/>
    <x v="19"/>
    <x v="13"/>
    <n v="-2192000000"/>
    <x v="2"/>
  </r>
  <r>
    <x v="19"/>
    <x v="19"/>
    <x v="14"/>
    <n v="7000000"/>
    <x v="0"/>
  </r>
  <r>
    <x v="19"/>
    <x v="19"/>
    <x v="14"/>
    <n v="7000000"/>
    <x v="1"/>
  </r>
  <r>
    <x v="19"/>
    <x v="19"/>
    <x v="14"/>
    <n v="7000000"/>
    <x v="2"/>
  </r>
  <r>
    <x v="19"/>
    <x v="19"/>
    <x v="15"/>
    <n v="0"/>
    <x v="0"/>
  </r>
  <r>
    <x v="19"/>
    <x v="19"/>
    <x v="15"/>
    <n v="0"/>
    <x v="1"/>
  </r>
  <r>
    <x v="19"/>
    <x v="19"/>
    <x v="15"/>
    <n v="0"/>
    <x v="2"/>
  </r>
  <r>
    <x v="19"/>
    <x v="19"/>
    <x v="16"/>
    <n v="5879000000"/>
    <x v="0"/>
  </r>
  <r>
    <x v="19"/>
    <x v="19"/>
    <x v="16"/>
    <n v="7077000000"/>
    <x v="1"/>
  </r>
  <r>
    <x v="19"/>
    <x v="19"/>
    <x v="16"/>
    <n v="5060000000"/>
    <x v="2"/>
  </r>
  <r>
    <x v="19"/>
    <x v="19"/>
    <x v="17"/>
    <n v="5879000000"/>
    <x v="0"/>
  </r>
  <r>
    <x v="19"/>
    <x v="19"/>
    <x v="17"/>
    <n v="7077000000"/>
    <x v="1"/>
  </r>
  <r>
    <x v="19"/>
    <x v="19"/>
    <x v="17"/>
    <n v="5060000000"/>
    <x v="2"/>
  </r>
  <r>
    <x v="19"/>
    <x v="19"/>
    <x v="18"/>
    <n v="5856000000"/>
    <x v="0"/>
  </r>
  <r>
    <x v="19"/>
    <x v="19"/>
    <x v="18"/>
    <n v="6236000000"/>
    <x v="1"/>
  </r>
  <r>
    <x v="19"/>
    <x v="19"/>
    <x v="18"/>
    <n v="10264000000"/>
    <x v="2"/>
  </r>
  <r>
    <x v="19"/>
    <x v="19"/>
    <x v="19"/>
    <n v="12727000000"/>
    <x v="0"/>
  </r>
  <r>
    <x v="19"/>
    <x v="19"/>
    <x v="19"/>
    <n v="13247000000"/>
    <x v="1"/>
  </r>
  <r>
    <x v="19"/>
    <x v="19"/>
    <x v="19"/>
    <n v="16579000000"/>
    <x v="2"/>
  </r>
  <r>
    <x v="19"/>
    <x v="19"/>
    <x v="20"/>
    <n v="10882000000"/>
    <x v="0"/>
  </r>
  <r>
    <x v="19"/>
    <x v="19"/>
    <x v="20"/>
    <n v="13407000000"/>
    <x v="1"/>
  </r>
  <r>
    <x v="19"/>
    <x v="19"/>
    <x v="20"/>
    <n v="55818000000"/>
    <x v="2"/>
  </r>
  <r>
    <x v="19"/>
    <x v="19"/>
    <x v="21"/>
    <n v="0"/>
    <x v="0"/>
  </r>
  <r>
    <x v="19"/>
    <x v="19"/>
    <x v="21"/>
    <n v="0"/>
    <x v="1"/>
  </r>
  <r>
    <x v="19"/>
    <x v="19"/>
    <x v="21"/>
    <n v="0"/>
    <x v="2"/>
  </r>
  <r>
    <x v="19"/>
    <x v="19"/>
    <x v="22"/>
    <n v="0"/>
    <x v="0"/>
  </r>
  <r>
    <x v="19"/>
    <x v="19"/>
    <x v="22"/>
    <n v="0"/>
    <x v="2"/>
  </r>
  <r>
    <x v="19"/>
    <x v="19"/>
    <x v="23"/>
    <n v="0"/>
    <x v="0"/>
  </r>
  <r>
    <x v="19"/>
    <x v="19"/>
    <x v="23"/>
    <n v="0"/>
    <x v="1"/>
  </r>
  <r>
    <x v="19"/>
    <x v="19"/>
    <x v="23"/>
    <n v="0"/>
    <x v="1"/>
  </r>
  <r>
    <x v="19"/>
    <x v="19"/>
    <x v="23"/>
    <n v="0"/>
    <x v="2"/>
  </r>
  <r>
    <x v="19"/>
    <x v="19"/>
    <x v="24"/>
    <n v="7318000000"/>
    <x v="0"/>
  </r>
  <r>
    <x v="19"/>
    <x v="19"/>
    <x v="24"/>
    <n v="6874000000"/>
    <x v="1"/>
  </r>
  <r>
    <x v="19"/>
    <x v="19"/>
    <x v="24"/>
    <n v="3203000000"/>
    <x v="2"/>
  </r>
  <r>
    <x v="19"/>
    <x v="19"/>
    <x v="25"/>
    <n v="0"/>
    <x v="0"/>
  </r>
  <r>
    <x v="19"/>
    <x v="19"/>
    <x v="25"/>
    <n v="0"/>
    <x v="1"/>
  </r>
  <r>
    <x v="19"/>
    <x v="19"/>
    <x v="25"/>
    <n v="0"/>
    <x v="2"/>
  </r>
  <r>
    <x v="19"/>
    <x v="19"/>
    <x v="26"/>
    <n v="43465"/>
    <x v="0"/>
  </r>
  <r>
    <x v="19"/>
    <x v="19"/>
    <x v="26"/>
    <n v="43830"/>
    <x v="1"/>
  </r>
  <r>
    <x v="19"/>
    <x v="19"/>
    <x v="26"/>
    <n v="44196"/>
    <x v="2"/>
  </r>
  <r>
    <x v="19"/>
    <x v="19"/>
    <x v="27"/>
    <n v="0"/>
    <x v="0"/>
  </r>
  <r>
    <x v="19"/>
    <x v="19"/>
    <x v="27"/>
    <n v="0"/>
    <x v="1"/>
  </r>
  <r>
    <x v="19"/>
    <x v="19"/>
    <x v="27"/>
    <n v="0"/>
    <x v="2"/>
  </r>
  <r>
    <x v="19"/>
    <x v="19"/>
    <x v="28"/>
    <n v="51668000000"/>
    <x v="0"/>
  </r>
  <r>
    <x v="19"/>
    <x v="19"/>
    <x v="28"/>
    <n v="58011000000"/>
    <x v="1"/>
  </r>
  <r>
    <x v="19"/>
    <x v="19"/>
    <x v="28"/>
    <n v="60204000000"/>
    <x v="2"/>
  </r>
  <r>
    <x v="19"/>
    <x v="19"/>
    <x v="29"/>
    <n v="0"/>
    <x v="0"/>
  </r>
  <r>
    <x v="19"/>
    <x v="19"/>
    <x v="29"/>
    <n v="0"/>
    <x v="1"/>
  </r>
  <r>
    <x v="19"/>
    <x v="19"/>
    <x v="29"/>
    <n v="0"/>
    <x v="2"/>
  </r>
  <r>
    <x v="19"/>
    <x v="19"/>
    <x v="30"/>
    <n v="14544000000"/>
    <x v="0"/>
  </r>
  <r>
    <x v="19"/>
    <x v="19"/>
    <x v="30"/>
    <n v="14653000000"/>
    <x v="1"/>
  </r>
  <r>
    <x v="19"/>
    <x v="19"/>
    <x v="30"/>
    <n v="14653000000"/>
    <x v="2"/>
  </r>
  <r>
    <x v="19"/>
    <x v="19"/>
    <x v="31"/>
    <n v="16364000000"/>
    <x v="0"/>
  </r>
  <r>
    <x v="19"/>
    <x v="19"/>
    <x v="31"/>
    <n v="16121000000"/>
    <x v="1"/>
  </r>
  <r>
    <x v="19"/>
    <x v="19"/>
    <x v="31"/>
    <n v="7995000000"/>
    <x v="2"/>
  </r>
  <r>
    <x v="19"/>
    <x v="19"/>
    <x v="32"/>
    <n v="6025000000"/>
    <x v="0"/>
  </r>
  <r>
    <x v="19"/>
    <x v="19"/>
    <x v="32"/>
    <n v="5533000000"/>
    <x v="1"/>
  </r>
  <r>
    <x v="19"/>
    <x v="19"/>
    <x v="32"/>
    <n v="2717000000"/>
    <x v="2"/>
  </r>
  <r>
    <x v="19"/>
    <x v="19"/>
    <x v="33"/>
    <n v="-10000000"/>
    <x v="0"/>
  </r>
  <r>
    <x v="19"/>
    <x v="19"/>
    <x v="33"/>
    <n v="13000000"/>
    <x v="1"/>
  </r>
  <r>
    <x v="19"/>
    <x v="19"/>
    <x v="33"/>
    <n v="-3000000"/>
    <x v="2"/>
  </r>
  <r>
    <x v="19"/>
    <x v="19"/>
    <x v="34"/>
    <n v="1293000000"/>
    <x v="0"/>
  </r>
  <r>
    <x v="19"/>
    <x v="19"/>
    <x v="34"/>
    <n v="1341000000"/>
    <x v="1"/>
  </r>
  <r>
    <x v="19"/>
    <x v="19"/>
    <x v="34"/>
    <n v="486000000"/>
    <x v="2"/>
  </r>
  <r>
    <x v="19"/>
    <x v="19"/>
    <x v="35"/>
    <n v="0"/>
    <x v="0"/>
  </r>
  <r>
    <x v="19"/>
    <x v="19"/>
    <x v="35"/>
    <n v="0"/>
    <x v="1"/>
  </r>
  <r>
    <x v="19"/>
    <x v="19"/>
    <x v="35"/>
    <n v="0"/>
    <x v="2"/>
  </r>
  <r>
    <x v="19"/>
    <x v="19"/>
    <x v="36"/>
    <n v="4301000000"/>
    <x v="0"/>
  </r>
  <r>
    <x v="19"/>
    <x v="19"/>
    <x v="36"/>
    <n v="5173000000"/>
    <x v="1"/>
  </r>
  <r>
    <x v="19"/>
    <x v="19"/>
    <x v="36"/>
    <n v="3120000000"/>
    <x v="2"/>
  </r>
  <r>
    <x v="19"/>
    <x v="19"/>
    <x v="37"/>
    <n v="3933000000"/>
    <x v="0"/>
  </r>
  <r>
    <x v="19"/>
    <x v="19"/>
    <x v="37"/>
    <n v="4790000000"/>
    <x v="1"/>
  </r>
  <r>
    <x v="19"/>
    <x v="19"/>
    <x v="37"/>
    <n v="3580000000"/>
    <x v="2"/>
  </r>
  <r>
    <x v="19"/>
    <x v="19"/>
    <x v="38"/>
    <n v="0"/>
    <x v="0"/>
  </r>
  <r>
    <x v="19"/>
    <x v="19"/>
    <x v="38"/>
    <n v="0"/>
    <x v="1"/>
  </r>
  <r>
    <x v="19"/>
    <x v="19"/>
    <x v="38"/>
    <n v="0"/>
    <x v="2"/>
  </r>
  <r>
    <x v="19"/>
    <x v="19"/>
    <x v="39"/>
    <n v="372538000000"/>
    <x v="0"/>
  </r>
  <r>
    <x v="19"/>
    <x v="19"/>
    <x v="39"/>
    <n v="390365000000"/>
    <x v="1"/>
  </r>
  <r>
    <x v="19"/>
    <x v="19"/>
    <x v="39"/>
    <n v="421602000000"/>
    <x v="2"/>
  </r>
  <r>
    <x v="19"/>
    <x v="19"/>
    <x v="40"/>
    <n v="320870000000"/>
    <x v="0"/>
  </r>
  <r>
    <x v="19"/>
    <x v="19"/>
    <x v="40"/>
    <n v="332354000000"/>
    <x v="1"/>
  </r>
  <r>
    <x v="19"/>
    <x v="19"/>
    <x v="40"/>
    <n v="361398000000"/>
    <x v="2"/>
  </r>
  <r>
    <x v="19"/>
    <x v="19"/>
    <x v="41"/>
    <n v="352000000"/>
    <x v="0"/>
  </r>
  <r>
    <x v="19"/>
    <x v="19"/>
    <x v="41"/>
    <n v="314000000"/>
    <x v="1"/>
  </r>
  <r>
    <x v="19"/>
    <x v="19"/>
    <x v="41"/>
    <n v="668000000"/>
    <x v="2"/>
  </r>
  <r>
    <x v="19"/>
    <x v="19"/>
    <x v="42"/>
    <n v="82921000000"/>
    <x v="0"/>
  </r>
  <r>
    <x v="19"/>
    <x v="19"/>
    <x v="42"/>
    <n v="345022000000"/>
    <x v="1"/>
  </r>
  <r>
    <x v="19"/>
    <x v="19"/>
    <x v="42"/>
    <n v="352069000000"/>
    <x v="2"/>
  </r>
  <r>
    <x v="19"/>
    <x v="19"/>
    <x v="43"/>
    <n v="6995000000"/>
    <x v="0"/>
  </r>
  <r>
    <x v="19"/>
    <x v="19"/>
    <x v="43"/>
    <n v="-2733000000"/>
    <x v="1"/>
  </r>
  <r>
    <x v="19"/>
    <x v="19"/>
    <x v="43"/>
    <n v="-12311000000"/>
    <x v="2"/>
  </r>
  <r>
    <x v="19"/>
    <x v="19"/>
    <x v="44"/>
    <n v="0"/>
    <x v="0"/>
  </r>
  <r>
    <x v="19"/>
    <x v="19"/>
    <x v="44"/>
    <n v="0"/>
    <x v="1"/>
  </r>
  <r>
    <x v="19"/>
    <x v="19"/>
    <x v="44"/>
    <n v="0"/>
    <x v="2"/>
  </r>
  <r>
    <x v="19"/>
    <x v="19"/>
    <x v="45"/>
    <n v="-6000000"/>
    <x v="0"/>
  </r>
  <r>
    <x v="19"/>
    <x v="19"/>
    <x v="45"/>
    <n v="7000000"/>
    <x v="1"/>
  </r>
  <r>
    <x v="19"/>
    <x v="19"/>
    <x v="45"/>
    <n v="3000000"/>
    <x v="2"/>
  </r>
  <r>
    <x v="19"/>
    <x v="19"/>
    <x v="46"/>
    <n v="9963000000"/>
    <x v="0"/>
  </r>
  <r>
    <x v="19"/>
    <x v="19"/>
    <x v="46"/>
    <n v="9072000000"/>
    <x v="1"/>
  </r>
  <r>
    <x v="19"/>
    <x v="19"/>
    <x v="46"/>
    <n v="30708000000"/>
    <x v="2"/>
  </r>
  <r>
    <x v="19"/>
    <x v="19"/>
    <x v="47"/>
    <n v="0"/>
    <x v="0"/>
  </r>
  <r>
    <x v="19"/>
    <x v="19"/>
    <x v="47"/>
    <n v="0"/>
    <x v="1"/>
  </r>
  <r>
    <x v="19"/>
    <x v="19"/>
    <x v="47"/>
    <n v="0"/>
    <x v="2"/>
  </r>
  <r>
    <x v="19"/>
    <x v="19"/>
    <x v="48"/>
    <n v="-16633000000"/>
    <x v="0"/>
  </r>
  <r>
    <x v="19"/>
    <x v="19"/>
    <x v="48"/>
    <n v="-1718000000"/>
    <x v="1"/>
  </r>
  <r>
    <x v="19"/>
    <x v="19"/>
    <x v="48"/>
    <n v="-18977000000"/>
    <x v="2"/>
  </r>
  <r>
    <x v="19"/>
    <x v="19"/>
    <x v="49"/>
    <n v="0"/>
    <x v="0"/>
  </r>
  <r>
    <x v="19"/>
    <x v="19"/>
    <x v="49"/>
    <n v="0"/>
    <x v="1"/>
  </r>
  <r>
    <x v="19"/>
    <x v="19"/>
    <x v="49"/>
    <n v="0"/>
    <x v="2"/>
  </r>
  <r>
    <x v="19"/>
    <x v="19"/>
    <x v="50"/>
    <n v="-4340000000"/>
    <x v="0"/>
  </r>
  <r>
    <x v="19"/>
    <x v="19"/>
    <x v="50"/>
    <n v="-5416000000"/>
    <x v="1"/>
  </r>
  <r>
    <x v="19"/>
    <x v="19"/>
    <x v="50"/>
    <n v="-4568000000"/>
    <x v="2"/>
  </r>
  <r>
    <x v="19"/>
    <x v="19"/>
    <x v="51"/>
    <n v="-6000000"/>
    <x v="0"/>
  </r>
  <r>
    <x v="19"/>
    <x v="19"/>
    <x v="51"/>
    <n v="7000000"/>
    <x v="1"/>
  </r>
  <r>
    <x v="19"/>
    <x v="19"/>
    <x v="51"/>
    <n v="3000000"/>
    <x v="2"/>
  </r>
  <r>
    <x v="19"/>
    <x v="19"/>
    <x v="52"/>
    <n v="0"/>
    <x v="0"/>
  </r>
  <r>
    <x v="19"/>
    <x v="19"/>
    <x v="52"/>
    <n v="0"/>
    <x v="1"/>
  </r>
  <r>
    <x v="19"/>
    <x v="19"/>
    <x v="52"/>
    <n v="0"/>
    <x v="2"/>
  </r>
  <r>
    <x v="19"/>
    <x v="19"/>
    <x v="53"/>
    <n v="6015000000"/>
    <x v="0"/>
  </r>
  <r>
    <x v="19"/>
    <x v="19"/>
    <x v="53"/>
    <n v="5546000000"/>
    <x v="1"/>
  </r>
  <r>
    <x v="19"/>
    <x v="19"/>
    <x v="53"/>
    <n v="2714000000"/>
    <x v="2"/>
  </r>
  <r>
    <x v="19"/>
    <x v="19"/>
    <x v="54"/>
    <n v="6015000000"/>
    <x v="0"/>
  </r>
  <r>
    <x v="19"/>
    <x v="19"/>
    <x v="54"/>
    <n v="5546000000"/>
    <x v="1"/>
  </r>
  <r>
    <x v="19"/>
    <x v="19"/>
    <x v="54"/>
    <n v="2714000000"/>
    <x v="2"/>
  </r>
  <r>
    <x v="19"/>
    <x v="19"/>
    <x v="55"/>
    <n v="4191000000"/>
    <x v="0"/>
  </r>
  <r>
    <x v="19"/>
    <x v="19"/>
    <x v="55"/>
    <n v="4378000000"/>
    <x v="1"/>
  </r>
  <r>
    <x v="19"/>
    <x v="19"/>
    <x v="55"/>
    <n v="4287000000"/>
    <x v="2"/>
  </r>
  <r>
    <x v="19"/>
    <x v="19"/>
    <x v="56"/>
    <n v="359352000000"/>
    <x v="0"/>
  </r>
  <r>
    <x v="19"/>
    <x v="19"/>
    <x v="56"/>
    <n v="376958000000"/>
    <x v="1"/>
  </r>
  <r>
    <x v="19"/>
    <x v="19"/>
    <x v="56"/>
    <n v="381093000000"/>
    <x v="2"/>
  </r>
  <r>
    <x v="19"/>
    <x v="19"/>
    <x v="57"/>
    <n v="320870000000"/>
    <x v="0"/>
  </r>
  <r>
    <x v="19"/>
    <x v="19"/>
    <x v="57"/>
    <n v="332354000000"/>
    <x v="1"/>
  </r>
  <r>
    <x v="19"/>
    <x v="19"/>
    <x v="57"/>
    <n v="361398000000"/>
    <x v="2"/>
  </r>
  <r>
    <x v="19"/>
    <x v="19"/>
    <x v="58"/>
    <n v="14902000000"/>
    <x v="0"/>
  </r>
  <r>
    <x v="19"/>
    <x v="19"/>
    <x v="58"/>
    <n v="15483000000"/>
    <x v="1"/>
  </r>
  <r>
    <x v="19"/>
    <x v="19"/>
    <x v="58"/>
    <n v="15056000000"/>
    <x v="2"/>
  </r>
  <r>
    <x v="19"/>
    <x v="19"/>
    <x v="59"/>
    <n v="0"/>
    <x v="0"/>
  </r>
  <r>
    <x v="19"/>
    <x v="19"/>
    <x v="59"/>
    <n v="0"/>
    <x v="2"/>
  </r>
  <r>
    <x v="19"/>
    <x v="19"/>
    <x v="60"/>
    <n v="0"/>
    <x v="1"/>
  </r>
  <r>
    <x v="19"/>
    <x v="19"/>
    <x v="61"/>
    <n v="6871000000"/>
    <x v="0"/>
  </r>
  <r>
    <x v="19"/>
    <x v="19"/>
    <x v="61"/>
    <n v="7011000000"/>
    <x v="1"/>
  </r>
  <r>
    <x v="19"/>
    <x v="19"/>
    <x v="61"/>
    <n v="6315000000"/>
    <x v="2"/>
  </r>
  <r>
    <x v="19"/>
    <x v="19"/>
    <x v="62"/>
    <n v="12238000000"/>
    <x v="0"/>
  </r>
  <r>
    <x v="19"/>
    <x v="19"/>
    <x v="62"/>
    <n v="12855000000"/>
    <x v="1"/>
  </r>
  <r>
    <x v="19"/>
    <x v="19"/>
    <x v="62"/>
    <n v="7577000000"/>
    <x v="2"/>
  </r>
  <r>
    <x v="19"/>
    <x v="19"/>
    <x v="63"/>
    <n v="-8488000000"/>
    <x v="0"/>
  </r>
  <r>
    <x v="19"/>
    <x v="19"/>
    <x v="63"/>
    <n v="5440000000"/>
    <x v="1"/>
  </r>
  <r>
    <x v="19"/>
    <x v="19"/>
    <x v="63"/>
    <n v="34989000000"/>
    <x v="2"/>
  </r>
  <r>
    <x v="19"/>
    <x v="19"/>
    <x v="64"/>
    <n v="-31604000000"/>
    <x v="0"/>
  </r>
  <r>
    <x v="19"/>
    <x v="19"/>
    <x v="64"/>
    <n v="-16229000000"/>
    <x v="1"/>
  </r>
  <r>
    <x v="19"/>
    <x v="19"/>
    <x v="64"/>
    <n v="-34021000000"/>
    <x v="2"/>
  </r>
  <r>
    <x v="19"/>
    <x v="19"/>
    <x v="65"/>
    <n v="7913000000"/>
    <x v="0"/>
  </r>
  <r>
    <x v="19"/>
    <x v="19"/>
    <x v="65"/>
    <n v="8033000000"/>
    <x v="1"/>
  </r>
  <r>
    <x v="19"/>
    <x v="19"/>
    <x v="65"/>
    <n v="8577000000"/>
    <x v="2"/>
  </r>
  <r>
    <x v="19"/>
    <x v="19"/>
    <x v="66"/>
    <n v="0"/>
    <x v="0"/>
  </r>
  <r>
    <x v="19"/>
    <x v="19"/>
    <x v="66"/>
    <n v="0"/>
    <x v="1"/>
  </r>
  <r>
    <x v="19"/>
    <x v="19"/>
    <x v="66"/>
    <n v="0"/>
    <x v="2"/>
  </r>
  <r>
    <x v="19"/>
    <x v="19"/>
    <x v="67"/>
    <n v="0"/>
    <x v="0"/>
  </r>
  <r>
    <x v="19"/>
    <x v="19"/>
    <x v="67"/>
    <n v="-258601000000"/>
    <x v="1"/>
  </r>
  <r>
    <x v="19"/>
    <x v="19"/>
    <x v="67"/>
    <n v="-234680000000"/>
    <x v="2"/>
  </r>
  <r>
    <x v="19"/>
    <x v="19"/>
    <x v="68"/>
    <n v="0"/>
    <x v="0"/>
  </r>
  <r>
    <x v="19"/>
    <x v="19"/>
    <x v="68"/>
    <n v="0"/>
    <x v="1"/>
  </r>
  <r>
    <x v="19"/>
    <x v="19"/>
    <x v="68"/>
    <n v="0"/>
    <x v="2"/>
  </r>
  <r>
    <x v="19"/>
    <x v="19"/>
    <x v="69"/>
    <n v="327030000000"/>
    <x v="0"/>
  </r>
  <r>
    <x v="19"/>
    <x v="19"/>
    <x v="69"/>
    <n v="348649000000"/>
    <x v="1"/>
  </r>
  <r>
    <x v="19"/>
    <x v="19"/>
    <x v="69"/>
    <n v="295274000000"/>
    <x v="2"/>
  </r>
  <r>
    <x v="19"/>
    <x v="19"/>
    <x v="70"/>
    <n v="11743000000"/>
    <x v="0"/>
  </r>
  <r>
    <x v="19"/>
    <x v="19"/>
    <x v="70"/>
    <n v="13521000000"/>
    <x v="1"/>
  </r>
  <r>
    <x v="19"/>
    <x v="19"/>
    <x v="70"/>
    <n v="15065000000"/>
    <x v="2"/>
  </r>
  <r>
    <x v="19"/>
    <x v="19"/>
    <x v="71"/>
    <n v="1145000000"/>
    <x v="0"/>
  </r>
  <r>
    <x v="19"/>
    <x v="19"/>
    <x v="71"/>
    <n v="1237000000"/>
    <x v="1"/>
  </r>
  <r>
    <x v="19"/>
    <x v="19"/>
    <x v="71"/>
    <n v="1312000000"/>
    <x v="2"/>
  </r>
  <r>
    <x v="19"/>
    <x v="19"/>
    <x v="72"/>
    <n v="0"/>
    <x v="0"/>
  </r>
  <r>
    <x v="19"/>
    <x v="19"/>
    <x v="72"/>
    <n v="0"/>
    <x v="1"/>
  </r>
  <r>
    <x v="19"/>
    <x v="19"/>
    <x v="72"/>
    <n v="0"/>
    <x v="2"/>
  </r>
  <r>
    <x v="19"/>
    <x v="19"/>
    <x v="73"/>
    <n v="773000000"/>
    <x v="0"/>
  </r>
  <r>
    <x v="19"/>
    <x v="19"/>
    <x v="73"/>
    <n v="753000000"/>
    <x v="1"/>
  </r>
  <r>
    <x v="19"/>
    <x v="19"/>
    <x v="73"/>
    <n v="460000000"/>
    <x v="2"/>
  </r>
  <r>
    <x v="19"/>
    <x v="19"/>
    <x v="74"/>
    <n v="33188000000"/>
    <x v="0"/>
  </r>
  <r>
    <x v="19"/>
    <x v="19"/>
    <x v="74"/>
    <n v="12501000000"/>
    <x v="1"/>
  </r>
  <r>
    <x v="19"/>
    <x v="19"/>
    <x v="74"/>
    <n v="43026000000"/>
    <x v="2"/>
  </r>
  <r>
    <x v="19"/>
    <x v="19"/>
    <x v="75"/>
    <n v="0"/>
    <x v="0"/>
  </r>
  <r>
    <x v="19"/>
    <x v="19"/>
    <x v="75"/>
    <n v="0"/>
    <x v="1"/>
  </r>
  <r>
    <x v="19"/>
    <x v="19"/>
    <x v="75"/>
    <n v="0"/>
    <x v="2"/>
  </r>
  <r>
    <x v="19"/>
    <x v="19"/>
    <x v="76"/>
    <n v="265000000"/>
    <x v="0"/>
  </r>
  <r>
    <x v="19"/>
    <x v="19"/>
    <x v="76"/>
    <n v="282000000"/>
    <x v="1"/>
  </r>
  <r>
    <x v="19"/>
    <x v="19"/>
    <x v="76"/>
    <n v="280000000"/>
    <x v="2"/>
  </r>
  <r>
    <x v="19"/>
    <x v="19"/>
    <x v="77"/>
    <n v="0"/>
    <x v="0"/>
  </r>
  <r>
    <x v="19"/>
    <x v="19"/>
    <x v="77"/>
    <n v="0"/>
    <x v="1"/>
  </r>
  <r>
    <x v="19"/>
    <x v="19"/>
    <x v="77"/>
    <n v="0"/>
    <x v="2"/>
  </r>
  <r>
    <x v="19"/>
    <x v="19"/>
    <x v="78"/>
    <n v="16328000000"/>
    <x v="0"/>
  </r>
  <r>
    <x v="19"/>
    <x v="19"/>
    <x v="78"/>
    <n v="18383000000"/>
    <x v="1"/>
  </r>
  <r>
    <x v="19"/>
    <x v="19"/>
    <x v="78"/>
    <n v="23136000000"/>
    <x v="2"/>
  </r>
  <r>
    <x v="19"/>
    <x v="19"/>
    <x v="79"/>
    <n v="213000000"/>
    <x v="0"/>
  </r>
  <r>
    <x v="19"/>
    <x v="19"/>
    <x v="79"/>
    <n v="1678000000"/>
    <x v="1"/>
  </r>
  <r>
    <x v="19"/>
    <x v="19"/>
    <x v="79"/>
    <n v="1633000000"/>
    <x v="2"/>
  </r>
  <r>
    <x v="19"/>
    <x v="19"/>
    <x v="80"/>
    <n v="5856000000"/>
    <x v="0"/>
  </r>
  <r>
    <x v="19"/>
    <x v="19"/>
    <x v="80"/>
    <n v="6236000000"/>
    <x v="1"/>
  </r>
  <r>
    <x v="19"/>
    <x v="19"/>
    <x v="80"/>
    <n v="5423000000"/>
    <x v="2"/>
  </r>
  <r>
    <x v="19"/>
    <x v="19"/>
    <x v="81"/>
    <n v="2284000000"/>
    <x v="0"/>
  </r>
  <r>
    <x v="19"/>
    <x v="19"/>
    <x v="81"/>
    <n v="1481000000"/>
    <x v="1"/>
  </r>
  <r>
    <x v="19"/>
    <x v="19"/>
    <x v="81"/>
    <n v="393000000"/>
    <x v="2"/>
  </r>
  <r>
    <x v="19"/>
    <x v="19"/>
    <x v="82"/>
    <n v="0"/>
    <x v="0"/>
  </r>
  <r>
    <x v="19"/>
    <x v="19"/>
    <x v="82"/>
    <n v="0"/>
    <x v="1"/>
  </r>
  <r>
    <x v="19"/>
    <x v="19"/>
    <x v="82"/>
    <n v="0"/>
    <x v="2"/>
  </r>
  <r>
    <x v="19"/>
    <x v="19"/>
    <x v="83"/>
    <n v="35875000000"/>
    <x v="0"/>
  </r>
  <r>
    <x v="19"/>
    <x v="19"/>
    <x v="83"/>
    <n v="40340000000"/>
    <x v="1"/>
  </r>
  <r>
    <x v="19"/>
    <x v="19"/>
    <x v="83"/>
    <n v="40088000000"/>
    <x v="2"/>
  </r>
  <r>
    <x v="19"/>
    <x v="19"/>
    <x v="84"/>
    <n v="22220000000"/>
    <x v="0"/>
  </r>
  <r>
    <x v="19"/>
    <x v="19"/>
    <x v="84"/>
    <n v="22357000000"/>
    <x v="1"/>
  </r>
  <r>
    <x v="19"/>
    <x v="19"/>
    <x v="84"/>
    <n v="18259000000"/>
    <x v="2"/>
  </r>
  <r>
    <x v="19"/>
    <x v="19"/>
    <x v="85"/>
    <n v="5552000000"/>
    <x v="0"/>
  </r>
  <r>
    <x v="19"/>
    <x v="19"/>
    <x v="85"/>
    <n v="5662000000"/>
    <x v="1"/>
  </r>
  <r>
    <x v="19"/>
    <x v="19"/>
    <x v="85"/>
    <n v="4943000000"/>
    <x v="2"/>
  </r>
  <r>
    <x v="19"/>
    <x v="19"/>
    <x v="86"/>
    <n v="0"/>
    <x v="0"/>
  </r>
  <r>
    <x v="19"/>
    <x v="19"/>
    <x v="86"/>
    <n v="0"/>
    <x v="1"/>
  </r>
  <r>
    <x v="19"/>
    <x v="19"/>
    <x v="86"/>
    <n v="0"/>
    <x v="2"/>
  </r>
  <r>
    <x v="19"/>
    <x v="19"/>
    <x v="87"/>
    <n v="0"/>
    <x v="0"/>
  </r>
  <r>
    <x v="19"/>
    <x v="19"/>
    <x v="87"/>
    <n v="0"/>
    <x v="1"/>
  </r>
  <r>
    <x v="19"/>
    <x v="19"/>
    <x v="87"/>
    <n v="0"/>
    <x v="2"/>
  </r>
  <r>
    <x v="19"/>
    <x v="19"/>
    <x v="88"/>
    <n v="170000000"/>
    <x v="0"/>
  </r>
  <r>
    <x v="19"/>
    <x v="19"/>
    <x v="88"/>
    <n v="239000000"/>
    <x v="1"/>
  </r>
  <r>
    <x v="19"/>
    <x v="19"/>
    <x v="88"/>
    <n v="203000000"/>
    <x v="2"/>
  </r>
  <r>
    <x v="19"/>
    <x v="19"/>
    <x v="89"/>
    <n v="51668000000"/>
    <x v="0"/>
  </r>
  <r>
    <x v="19"/>
    <x v="19"/>
    <x v="89"/>
    <n v="60204000000"/>
    <x v="2"/>
  </r>
  <r>
    <x v="19"/>
    <x v="19"/>
    <x v="90"/>
    <n v="0"/>
    <x v="1"/>
  </r>
  <r>
    <x v="19"/>
    <x v="19"/>
    <x v="91"/>
    <n v="-863000000"/>
    <x v="0"/>
  </r>
  <r>
    <x v="19"/>
    <x v="19"/>
    <x v="91"/>
    <n v="260000000"/>
    <x v="1"/>
  </r>
  <r>
    <x v="19"/>
    <x v="19"/>
    <x v="91"/>
    <n v="27022000000"/>
    <x v="2"/>
  </r>
  <r>
    <x v="20"/>
    <x v="20"/>
    <x v="0"/>
    <n v="5992000000"/>
    <x v="0"/>
  </r>
  <r>
    <x v="20"/>
    <x v="20"/>
    <x v="0"/>
    <n v="4869000000"/>
    <x v="1"/>
  </r>
  <r>
    <x v="20"/>
    <x v="20"/>
    <x v="0"/>
    <n v="3597000000"/>
    <x v="2"/>
  </r>
  <r>
    <x v="20"/>
    <x v="20"/>
    <x v="1"/>
    <n v="3920000000"/>
    <x v="0"/>
  </r>
  <r>
    <x v="20"/>
    <x v="20"/>
    <x v="1"/>
    <n v="3267000000"/>
    <x v="1"/>
  </r>
  <r>
    <x v="20"/>
    <x v="20"/>
    <x v="1"/>
    <n v="2634000000"/>
    <x v="2"/>
  </r>
  <r>
    <x v="20"/>
    <x v="20"/>
    <x v="2"/>
    <n v="0"/>
    <x v="0"/>
  </r>
  <r>
    <x v="20"/>
    <x v="20"/>
    <x v="2"/>
    <n v="0"/>
    <x v="1"/>
  </r>
  <r>
    <x v="20"/>
    <x v="20"/>
    <x v="2"/>
    <n v="0"/>
    <x v="2"/>
  </r>
  <r>
    <x v="20"/>
    <x v="20"/>
    <x v="3"/>
    <n v="6145000000"/>
    <x v="0"/>
  </r>
  <r>
    <x v="20"/>
    <x v="20"/>
    <x v="3"/>
    <n v="4356000000"/>
    <x v="1"/>
  </r>
  <r>
    <x v="20"/>
    <x v="20"/>
    <x v="3"/>
    <n v="6703000000"/>
    <x v="2"/>
  </r>
  <r>
    <x v="20"/>
    <x v="20"/>
    <x v="4"/>
    <n v="69980000000"/>
    <x v="0"/>
  </r>
  <r>
    <x v="20"/>
    <x v="20"/>
    <x v="4"/>
    <n v="70514000000"/>
    <x v="1"/>
  </r>
  <r>
    <x v="20"/>
    <x v="20"/>
    <x v="4"/>
    <n v="62618000000"/>
    <x v="2"/>
  </r>
  <r>
    <x v="20"/>
    <x v="20"/>
    <x v="5"/>
    <n v="-5668000000"/>
    <x v="0"/>
  </r>
  <r>
    <x v="20"/>
    <x v="20"/>
    <x v="5"/>
    <n v="-3624000000"/>
    <x v="1"/>
  </r>
  <r>
    <x v="20"/>
    <x v="20"/>
    <x v="5"/>
    <n v="-3398000000"/>
    <x v="2"/>
  </r>
  <r>
    <x v="20"/>
    <x v="20"/>
    <x v="6"/>
    <n v="-9359000000"/>
    <x v="0"/>
  </r>
  <r>
    <x v="20"/>
    <x v="20"/>
    <x v="6"/>
    <n v="-5229000000"/>
    <x v="1"/>
  </r>
  <r>
    <x v="20"/>
    <x v="20"/>
    <x v="6"/>
    <n v="-2708000000"/>
    <x v="2"/>
  </r>
  <r>
    <x v="20"/>
    <x v="20"/>
    <x v="7"/>
    <n v="-3843000000"/>
    <x v="0"/>
  </r>
  <r>
    <x v="20"/>
    <x v="20"/>
    <x v="7"/>
    <n v="-6618000000"/>
    <x v="1"/>
  </r>
  <r>
    <x v="20"/>
    <x v="20"/>
    <x v="7"/>
    <n v="-4121000000"/>
    <x v="2"/>
  </r>
  <r>
    <x v="20"/>
    <x v="20"/>
    <x v="8"/>
    <n v="12934000000"/>
    <x v="0"/>
  </r>
  <r>
    <x v="20"/>
    <x v="20"/>
    <x v="8"/>
    <n v="11104000000"/>
    <x v="1"/>
  </r>
  <r>
    <x v="20"/>
    <x v="20"/>
    <x v="8"/>
    <n v="4802000000"/>
    <x v="2"/>
  </r>
  <r>
    <x v="20"/>
    <x v="20"/>
    <x v="9"/>
    <n v="5915000000"/>
    <x v="0"/>
  </r>
  <r>
    <x v="20"/>
    <x v="20"/>
    <x v="9"/>
    <n v="5088000000"/>
    <x v="1"/>
  </r>
  <r>
    <x v="20"/>
    <x v="20"/>
    <x v="9"/>
    <n v="2991000000"/>
    <x v="2"/>
  </r>
  <r>
    <x v="20"/>
    <x v="20"/>
    <x v="10"/>
    <n v="-235000000"/>
    <x v="0"/>
  </r>
  <r>
    <x v="20"/>
    <x v="20"/>
    <x v="10"/>
    <n v="-505000000"/>
    <x v="1"/>
  </r>
  <r>
    <x v="20"/>
    <x v="20"/>
    <x v="10"/>
    <n v="-521000000"/>
    <x v="2"/>
  </r>
  <r>
    <x v="20"/>
    <x v="20"/>
    <x v="11"/>
    <n v="-86000000"/>
    <x v="0"/>
  </r>
  <r>
    <x v="20"/>
    <x v="20"/>
    <x v="11"/>
    <n v="67000000"/>
    <x v="1"/>
  </r>
  <r>
    <x v="20"/>
    <x v="20"/>
    <x v="11"/>
    <n v="25000000"/>
    <x v="2"/>
  </r>
  <r>
    <x v="20"/>
    <x v="20"/>
    <x v="12"/>
    <n v="-52000000"/>
    <x v="0"/>
  </r>
  <r>
    <x v="20"/>
    <x v="20"/>
    <x v="12"/>
    <n v="-378000000"/>
    <x v="1"/>
  </r>
  <r>
    <x v="20"/>
    <x v="20"/>
    <x v="12"/>
    <n v="-249000000"/>
    <x v="2"/>
  </r>
  <r>
    <x v="20"/>
    <x v="20"/>
    <x v="13"/>
    <n v="-635000000"/>
    <x v="0"/>
  </r>
  <r>
    <x v="20"/>
    <x v="20"/>
    <x v="13"/>
    <n v="579000000"/>
    <x v="1"/>
  </r>
  <r>
    <x v="20"/>
    <x v="20"/>
    <x v="13"/>
    <n v="372000000"/>
    <x v="2"/>
  </r>
  <r>
    <x v="20"/>
    <x v="20"/>
    <x v="14"/>
    <n v="18000000"/>
    <x v="0"/>
  </r>
  <r>
    <x v="20"/>
    <x v="20"/>
    <x v="14"/>
    <n v="18000000"/>
    <x v="1"/>
  </r>
  <r>
    <x v="20"/>
    <x v="20"/>
    <x v="14"/>
    <n v="18000000"/>
    <x v="2"/>
  </r>
  <r>
    <x v="20"/>
    <x v="20"/>
    <x v="15"/>
    <n v="48000000"/>
    <x v="0"/>
  </r>
  <r>
    <x v="20"/>
    <x v="20"/>
    <x v="15"/>
    <n v="68000000"/>
    <x v="1"/>
  </r>
  <r>
    <x v="20"/>
    <x v="20"/>
    <x v="15"/>
    <n v="46000000"/>
    <x v="2"/>
  </r>
  <r>
    <x v="20"/>
    <x v="20"/>
    <x v="16"/>
    <n v="5654000000"/>
    <x v="0"/>
  </r>
  <r>
    <x v="20"/>
    <x v="20"/>
    <x v="16"/>
    <n v="7935000000"/>
    <x v="1"/>
  </r>
  <r>
    <x v="20"/>
    <x v="20"/>
    <x v="16"/>
    <n v="-2562000000"/>
    <x v="2"/>
  </r>
  <r>
    <x v="20"/>
    <x v="20"/>
    <x v="17"/>
    <n v="5702000000"/>
    <x v="0"/>
  </r>
  <r>
    <x v="20"/>
    <x v="20"/>
    <x v="17"/>
    <n v="8003000000"/>
    <x v="1"/>
  </r>
  <r>
    <x v="20"/>
    <x v="20"/>
    <x v="17"/>
    <n v="-2516000000"/>
    <x v="2"/>
  </r>
  <r>
    <x v="20"/>
    <x v="20"/>
    <x v="18"/>
    <n v="14294000000"/>
    <x v="0"/>
  </r>
  <r>
    <x v="20"/>
    <x v="20"/>
    <x v="18"/>
    <n v="11842000000"/>
    <x v="1"/>
  </r>
  <r>
    <x v="20"/>
    <x v="20"/>
    <x v="18"/>
    <n v="8078000000"/>
    <x v="2"/>
  </r>
  <r>
    <x v="20"/>
    <x v="20"/>
    <x v="19"/>
    <n v="28754000000"/>
    <x v="0"/>
  </r>
  <r>
    <x v="20"/>
    <x v="20"/>
    <x v="19"/>
    <n v="27146000000"/>
    <x v="1"/>
  </r>
  <r>
    <x v="20"/>
    <x v="20"/>
    <x v="19"/>
    <n v="22396000000"/>
    <x v="2"/>
  </r>
  <r>
    <x v="20"/>
    <x v="20"/>
    <x v="20"/>
    <n v="13274000000"/>
    <x v="0"/>
  </r>
  <r>
    <x v="20"/>
    <x v="20"/>
    <x v="20"/>
    <n v="16913000000"/>
    <x v="1"/>
  </r>
  <r>
    <x v="20"/>
    <x v="20"/>
    <x v="20"/>
    <n v="12066000000"/>
    <x v="2"/>
  </r>
  <r>
    <x v="20"/>
    <x v="20"/>
    <x v="21"/>
    <n v="7395000000"/>
    <x v="0"/>
  </r>
  <r>
    <x v="20"/>
    <x v="20"/>
    <x v="21"/>
    <n v="7043000000"/>
    <x v="1"/>
  </r>
  <r>
    <x v="20"/>
    <x v="20"/>
    <x v="21"/>
    <n v="5366000000"/>
    <x v="2"/>
  </r>
  <r>
    <x v="20"/>
    <x v="20"/>
    <x v="22"/>
    <n v="5956000000"/>
    <x v="0"/>
  </r>
  <r>
    <x v="20"/>
    <x v="20"/>
    <x v="22"/>
    <n v="5521000000"/>
    <x v="2"/>
  </r>
  <r>
    <x v="20"/>
    <x v="20"/>
    <x v="23"/>
    <n v="5956000000"/>
    <x v="0"/>
  </r>
  <r>
    <x v="20"/>
    <x v="20"/>
    <x v="23"/>
    <n v="6090000000"/>
    <x v="1"/>
  </r>
  <r>
    <x v="20"/>
    <x v="20"/>
    <x v="23"/>
    <n v="6090000000"/>
    <x v="1"/>
  </r>
  <r>
    <x v="20"/>
    <x v="20"/>
    <x v="23"/>
    <n v="5521000000"/>
    <x v="2"/>
  </r>
  <r>
    <x v="20"/>
    <x v="20"/>
    <x v="24"/>
    <n v="9973000000"/>
    <x v="0"/>
  </r>
  <r>
    <x v="20"/>
    <x v="20"/>
    <x v="24"/>
    <n v="9524000000"/>
    <x v="1"/>
  </r>
  <r>
    <x v="20"/>
    <x v="20"/>
    <x v="24"/>
    <n v="-3140000000"/>
    <x v="2"/>
  </r>
  <r>
    <x v="20"/>
    <x v="20"/>
    <x v="25"/>
    <n v="0"/>
    <x v="0"/>
  </r>
  <r>
    <x v="20"/>
    <x v="20"/>
    <x v="25"/>
    <n v="0"/>
    <x v="1"/>
  </r>
  <r>
    <x v="20"/>
    <x v="20"/>
    <x v="25"/>
    <n v="0"/>
    <x v="2"/>
  </r>
  <r>
    <x v="20"/>
    <x v="20"/>
    <x v="26"/>
    <n v="43465"/>
    <x v="0"/>
  </r>
  <r>
    <x v="20"/>
    <x v="20"/>
    <x v="26"/>
    <n v="44151"/>
    <x v="1"/>
  </r>
  <r>
    <x v="20"/>
    <x v="20"/>
    <x v="26"/>
    <n v="44196"/>
    <x v="2"/>
  </r>
  <r>
    <x v="20"/>
    <x v="20"/>
    <x v="27"/>
    <n v="125000000"/>
    <x v="0"/>
  </r>
  <r>
    <x v="20"/>
    <x v="20"/>
    <x v="27"/>
    <n v="69000000"/>
    <x v="1"/>
  </r>
  <r>
    <x v="20"/>
    <x v="20"/>
    <x v="27"/>
    <n v="0"/>
    <x v="2"/>
  </r>
  <r>
    <x v="20"/>
    <x v="20"/>
    <x v="28"/>
    <n v="31939000000"/>
    <x v="0"/>
  </r>
  <r>
    <x v="20"/>
    <x v="20"/>
    <x v="28"/>
    <n v="34981000000"/>
    <x v="1"/>
  </r>
  <r>
    <x v="20"/>
    <x v="20"/>
    <x v="28"/>
    <n v="29849000000"/>
    <x v="2"/>
  </r>
  <r>
    <x v="20"/>
    <x v="20"/>
    <x v="29"/>
    <n v="0"/>
    <x v="0"/>
  </r>
  <r>
    <x v="20"/>
    <x v="20"/>
    <x v="29"/>
    <n v="0"/>
    <x v="1"/>
  </r>
  <r>
    <x v="20"/>
    <x v="20"/>
    <x v="29"/>
    <n v="0"/>
    <x v="2"/>
  </r>
  <r>
    <x v="20"/>
    <x v="20"/>
    <x v="30"/>
    <n v="0"/>
    <x v="0"/>
  </r>
  <r>
    <x v="20"/>
    <x v="20"/>
    <x v="30"/>
    <n v="0"/>
    <x v="1"/>
  </r>
  <r>
    <x v="20"/>
    <x v="20"/>
    <x v="30"/>
    <n v="0"/>
    <x v="2"/>
  </r>
  <r>
    <x v="20"/>
    <x v="20"/>
    <x v="31"/>
    <n v="24433000000"/>
    <x v="0"/>
  </r>
  <r>
    <x v="20"/>
    <x v="20"/>
    <x v="31"/>
    <n v="24828000000"/>
    <x v="1"/>
  </r>
  <r>
    <x v="20"/>
    <x v="20"/>
    <x v="31"/>
    <n v="11178000000"/>
    <x v="2"/>
  </r>
  <r>
    <x v="20"/>
    <x v="20"/>
    <x v="32"/>
    <n v="6305000000"/>
    <x v="0"/>
  </r>
  <r>
    <x v="20"/>
    <x v="20"/>
    <x v="32"/>
    <n v="7257000000"/>
    <x v="1"/>
  </r>
  <r>
    <x v="20"/>
    <x v="20"/>
    <x v="32"/>
    <n v="-2655000000"/>
    <x v="2"/>
  </r>
  <r>
    <x v="20"/>
    <x v="20"/>
    <x v="33"/>
    <n v="0"/>
    <x v="0"/>
  </r>
  <r>
    <x v="20"/>
    <x v="20"/>
    <x v="33"/>
    <n v="0"/>
    <x v="1"/>
  </r>
  <r>
    <x v="20"/>
    <x v="20"/>
    <x v="33"/>
    <n v="0"/>
    <x v="2"/>
  </r>
  <r>
    <x v="20"/>
    <x v="20"/>
    <x v="34"/>
    <n v="3668000000"/>
    <x v="0"/>
  </r>
  <r>
    <x v="20"/>
    <x v="20"/>
    <x v="34"/>
    <n v="2267000000"/>
    <x v="1"/>
  </r>
  <r>
    <x v="20"/>
    <x v="20"/>
    <x v="34"/>
    <n v="-485000000"/>
    <x v="2"/>
  </r>
  <r>
    <x v="20"/>
    <x v="20"/>
    <x v="35"/>
    <n v="0"/>
    <x v="0"/>
  </r>
  <r>
    <x v="20"/>
    <x v="20"/>
    <x v="35"/>
    <n v="0"/>
    <x v="1"/>
  </r>
  <r>
    <x v="20"/>
    <x v="20"/>
    <x v="35"/>
    <n v="0"/>
    <x v="2"/>
  </r>
  <r>
    <x v="20"/>
    <x v="20"/>
    <x v="36"/>
    <n v="735000000"/>
    <x v="0"/>
  </r>
  <r>
    <x v="20"/>
    <x v="20"/>
    <x v="36"/>
    <n v="778000000"/>
    <x v="1"/>
  </r>
  <r>
    <x v="20"/>
    <x v="20"/>
    <x v="36"/>
    <n v="806000000"/>
    <x v="2"/>
  </r>
  <r>
    <x v="20"/>
    <x v="20"/>
    <x v="37"/>
    <n v="0"/>
    <x v="0"/>
  </r>
  <r>
    <x v="20"/>
    <x v="20"/>
    <x v="37"/>
    <n v="0"/>
    <x v="1"/>
  </r>
  <r>
    <x v="20"/>
    <x v="20"/>
    <x v="37"/>
    <n v="0"/>
    <x v="2"/>
  </r>
  <r>
    <x v="20"/>
    <x v="20"/>
    <x v="38"/>
    <n v="1007000000"/>
    <x v="0"/>
  </r>
  <r>
    <x v="20"/>
    <x v="20"/>
    <x v="38"/>
    <n v="1026000000"/>
    <x v="1"/>
  </r>
  <r>
    <x v="20"/>
    <x v="20"/>
    <x v="38"/>
    <n v="1002000000"/>
    <x v="2"/>
  </r>
  <r>
    <x v="20"/>
    <x v="20"/>
    <x v="39"/>
    <n v="69980000000"/>
    <x v="0"/>
  </r>
  <r>
    <x v="20"/>
    <x v="20"/>
    <x v="39"/>
    <n v="70514000000"/>
    <x v="1"/>
  </r>
  <r>
    <x v="20"/>
    <x v="20"/>
    <x v="39"/>
    <n v="62618000000"/>
    <x v="2"/>
  </r>
  <r>
    <x v="20"/>
    <x v="20"/>
    <x v="40"/>
    <n v="37916000000"/>
    <x v="0"/>
  </r>
  <r>
    <x v="20"/>
    <x v="20"/>
    <x v="40"/>
    <n v="35464000000"/>
    <x v="1"/>
  </r>
  <r>
    <x v="20"/>
    <x v="20"/>
    <x v="40"/>
    <n v="32769000000"/>
    <x v="2"/>
  </r>
  <r>
    <x v="20"/>
    <x v="20"/>
    <x v="41"/>
    <n v="0"/>
    <x v="0"/>
  </r>
  <r>
    <x v="20"/>
    <x v="20"/>
    <x v="41"/>
    <n v="0"/>
    <x v="1"/>
  </r>
  <r>
    <x v="20"/>
    <x v="20"/>
    <x v="41"/>
    <n v="0"/>
    <x v="2"/>
  </r>
  <r>
    <x v="20"/>
    <x v="20"/>
    <x v="42"/>
    <n v="248000000"/>
    <x v="0"/>
  </r>
  <r>
    <x v="20"/>
    <x v="20"/>
    <x v="42"/>
    <n v="3028000000"/>
    <x v="1"/>
  </r>
  <r>
    <x v="20"/>
    <x v="20"/>
    <x v="42"/>
    <n v="3609000000"/>
    <x v="2"/>
  </r>
  <r>
    <x v="20"/>
    <x v="20"/>
    <x v="43"/>
    <n v="-4995000000"/>
    <x v="0"/>
  </r>
  <r>
    <x v="20"/>
    <x v="20"/>
    <x v="43"/>
    <n v="-80000000"/>
    <x v="1"/>
  </r>
  <r>
    <x v="20"/>
    <x v="20"/>
    <x v="43"/>
    <n v="46000000"/>
    <x v="2"/>
  </r>
  <r>
    <x v="20"/>
    <x v="20"/>
    <x v="44"/>
    <n v="0"/>
    <x v="0"/>
  </r>
  <r>
    <x v="20"/>
    <x v="20"/>
    <x v="44"/>
    <n v="0"/>
    <x v="1"/>
  </r>
  <r>
    <x v="20"/>
    <x v="20"/>
    <x v="44"/>
    <n v="0"/>
    <x v="2"/>
  </r>
  <r>
    <x v="20"/>
    <x v="20"/>
    <x v="45"/>
    <n v="0"/>
    <x v="0"/>
  </r>
  <r>
    <x v="20"/>
    <x v="20"/>
    <x v="45"/>
    <n v="0"/>
    <x v="1"/>
  </r>
  <r>
    <x v="20"/>
    <x v="20"/>
    <x v="45"/>
    <n v="0"/>
    <x v="2"/>
  </r>
  <r>
    <x v="20"/>
    <x v="20"/>
    <x v="46"/>
    <n v="-4364000000"/>
    <x v="0"/>
  </r>
  <r>
    <x v="20"/>
    <x v="20"/>
    <x v="46"/>
    <n v="-5149000000"/>
    <x v="1"/>
  </r>
  <r>
    <x v="20"/>
    <x v="20"/>
    <x v="46"/>
    <n v="-2754000000"/>
    <x v="2"/>
  </r>
  <r>
    <x v="20"/>
    <x v="20"/>
    <x v="47"/>
    <n v="0"/>
    <x v="0"/>
  </r>
  <r>
    <x v="20"/>
    <x v="20"/>
    <x v="47"/>
    <n v="0"/>
    <x v="1"/>
  </r>
  <r>
    <x v="20"/>
    <x v="20"/>
    <x v="47"/>
    <n v="0"/>
    <x v="2"/>
  </r>
  <r>
    <x v="20"/>
    <x v="20"/>
    <x v="48"/>
    <n v="-3775000000"/>
    <x v="0"/>
  </r>
  <r>
    <x v="20"/>
    <x v="20"/>
    <x v="48"/>
    <n v="-6515000000"/>
    <x v="1"/>
  </r>
  <r>
    <x v="20"/>
    <x v="20"/>
    <x v="48"/>
    <n v="-3966000000"/>
    <x v="2"/>
  </r>
  <r>
    <x v="20"/>
    <x v="20"/>
    <x v="49"/>
    <n v="0"/>
    <x v="0"/>
  </r>
  <r>
    <x v="20"/>
    <x v="20"/>
    <x v="49"/>
    <n v="0"/>
    <x v="1"/>
  </r>
  <r>
    <x v="20"/>
    <x v="20"/>
    <x v="49"/>
    <n v="0"/>
    <x v="2"/>
  </r>
  <r>
    <x v="20"/>
    <x v="20"/>
    <x v="50"/>
    <n v="0"/>
    <x v="0"/>
  </r>
  <r>
    <x v="20"/>
    <x v="20"/>
    <x v="50"/>
    <n v="0"/>
    <x v="1"/>
  </r>
  <r>
    <x v="20"/>
    <x v="20"/>
    <x v="50"/>
    <n v="0"/>
    <x v="2"/>
  </r>
  <r>
    <x v="20"/>
    <x v="20"/>
    <x v="51"/>
    <n v="0"/>
    <x v="0"/>
  </r>
  <r>
    <x v="20"/>
    <x v="20"/>
    <x v="51"/>
    <n v="0"/>
    <x v="1"/>
  </r>
  <r>
    <x v="20"/>
    <x v="20"/>
    <x v="51"/>
    <n v="0"/>
    <x v="2"/>
  </r>
  <r>
    <x v="20"/>
    <x v="20"/>
    <x v="52"/>
    <n v="48000000"/>
    <x v="0"/>
  </r>
  <r>
    <x v="20"/>
    <x v="20"/>
    <x v="52"/>
    <n v="68000000"/>
    <x v="1"/>
  </r>
  <r>
    <x v="20"/>
    <x v="20"/>
    <x v="52"/>
    <n v="46000000"/>
    <x v="2"/>
  </r>
  <r>
    <x v="20"/>
    <x v="20"/>
    <x v="53"/>
    <n v="6257000000"/>
    <x v="0"/>
  </r>
  <r>
    <x v="20"/>
    <x v="20"/>
    <x v="53"/>
    <n v="7189000000"/>
    <x v="1"/>
  </r>
  <r>
    <x v="20"/>
    <x v="20"/>
    <x v="53"/>
    <n v="-2701000000"/>
    <x v="2"/>
  </r>
  <r>
    <x v="20"/>
    <x v="20"/>
    <x v="54"/>
    <n v="6305000000"/>
    <x v="0"/>
  </r>
  <r>
    <x v="20"/>
    <x v="20"/>
    <x v="54"/>
    <n v="7257000000"/>
    <x v="1"/>
  </r>
  <r>
    <x v="20"/>
    <x v="20"/>
    <x v="54"/>
    <n v="-2655000000"/>
    <x v="2"/>
  </r>
  <r>
    <x v="20"/>
    <x v="20"/>
    <x v="55"/>
    <n v="45698000000"/>
    <x v="0"/>
  </r>
  <r>
    <x v="20"/>
    <x v="20"/>
    <x v="55"/>
    <n v="42269000000"/>
    <x v="1"/>
  </r>
  <r>
    <x v="20"/>
    <x v="20"/>
    <x v="55"/>
    <n v="39893000000"/>
    <x v="2"/>
  </r>
  <r>
    <x v="20"/>
    <x v="20"/>
    <x v="56"/>
    <n v="56706000000"/>
    <x v="0"/>
  </r>
  <r>
    <x v="20"/>
    <x v="20"/>
    <x v="56"/>
    <n v="53601000000"/>
    <x v="1"/>
  </r>
  <r>
    <x v="20"/>
    <x v="20"/>
    <x v="56"/>
    <n v="50552000000"/>
    <x v="2"/>
  </r>
  <r>
    <x v="20"/>
    <x v="20"/>
    <x v="57"/>
    <n v="30521000000"/>
    <x v="0"/>
  </r>
  <r>
    <x v="20"/>
    <x v="20"/>
    <x v="57"/>
    <n v="28421000000"/>
    <x v="1"/>
  </r>
  <r>
    <x v="20"/>
    <x v="20"/>
    <x v="57"/>
    <n v="27403000000"/>
    <x v="2"/>
  </r>
  <r>
    <x v="20"/>
    <x v="20"/>
    <x v="58"/>
    <n v="1802000000"/>
    <x v="0"/>
  </r>
  <r>
    <x v="20"/>
    <x v="20"/>
    <x v="58"/>
    <n v="1835000000"/>
    <x v="1"/>
  </r>
  <r>
    <x v="20"/>
    <x v="20"/>
    <x v="58"/>
    <n v="1436000000"/>
    <x v="2"/>
  </r>
  <r>
    <x v="20"/>
    <x v="20"/>
    <x v="59"/>
    <n v="0"/>
    <x v="0"/>
  </r>
  <r>
    <x v="20"/>
    <x v="20"/>
    <x v="59"/>
    <n v="0"/>
    <x v="2"/>
  </r>
  <r>
    <x v="20"/>
    <x v="20"/>
    <x v="60"/>
    <n v="0"/>
    <x v="1"/>
  </r>
  <r>
    <x v="20"/>
    <x v="20"/>
    <x v="61"/>
    <n v="5213000000"/>
    <x v="0"/>
  </r>
  <r>
    <x v="20"/>
    <x v="20"/>
    <x v="61"/>
    <n v="5322000000"/>
    <x v="1"/>
  </r>
  <r>
    <x v="20"/>
    <x v="20"/>
    <x v="61"/>
    <n v="4344000000"/>
    <x v="2"/>
  </r>
  <r>
    <x v="20"/>
    <x v="20"/>
    <x v="62"/>
    <n v="19882000000"/>
    <x v="0"/>
  </r>
  <r>
    <x v="20"/>
    <x v="20"/>
    <x v="62"/>
    <n v="20916000000"/>
    <x v="1"/>
  </r>
  <r>
    <x v="20"/>
    <x v="20"/>
    <x v="62"/>
    <n v="6953000000"/>
    <x v="2"/>
  </r>
  <r>
    <x v="20"/>
    <x v="20"/>
    <x v="63"/>
    <n v="-8847000000"/>
    <x v="0"/>
  </r>
  <r>
    <x v="20"/>
    <x v="20"/>
    <x v="63"/>
    <n v="-10119000000"/>
    <x v="1"/>
  </r>
  <r>
    <x v="20"/>
    <x v="20"/>
    <x v="63"/>
    <n v="-5472000000"/>
    <x v="2"/>
  </r>
  <r>
    <x v="20"/>
    <x v="20"/>
    <x v="64"/>
    <n v="3445000000"/>
    <x v="0"/>
  </r>
  <r>
    <x v="20"/>
    <x v="20"/>
    <x v="64"/>
    <n v="-5904000000"/>
    <x v="1"/>
  </r>
  <r>
    <x v="20"/>
    <x v="20"/>
    <x v="64"/>
    <n v="-1381000000"/>
    <x v="2"/>
  </r>
  <r>
    <x v="20"/>
    <x v="20"/>
    <x v="65"/>
    <n v="7351000000"/>
    <x v="0"/>
  </r>
  <r>
    <x v="20"/>
    <x v="20"/>
    <x v="65"/>
    <n v="5830000000"/>
    <x v="1"/>
  </r>
  <r>
    <x v="20"/>
    <x v="20"/>
    <x v="65"/>
    <n v="26000000"/>
    <x v="2"/>
  </r>
  <r>
    <x v="20"/>
    <x v="20"/>
    <x v="66"/>
    <n v="-603000000"/>
    <x v="0"/>
  </r>
  <r>
    <x v="20"/>
    <x v="20"/>
    <x v="66"/>
    <n v="746000000"/>
    <x v="1"/>
  </r>
  <r>
    <x v="20"/>
    <x v="20"/>
    <x v="66"/>
    <n v="139000000"/>
    <x v="2"/>
  </r>
  <r>
    <x v="20"/>
    <x v="20"/>
    <x v="67"/>
    <n v="8347000000"/>
    <x v="0"/>
  </r>
  <r>
    <x v="20"/>
    <x v="20"/>
    <x v="67"/>
    <n v="12611000000"/>
    <x v="1"/>
  </r>
  <r>
    <x v="20"/>
    <x v="20"/>
    <x v="67"/>
    <n v="8417000000"/>
    <x v="2"/>
  </r>
  <r>
    <x v="20"/>
    <x v="20"/>
    <x v="68"/>
    <n v="1291000000"/>
    <x v="0"/>
  </r>
  <r>
    <x v="20"/>
    <x v="20"/>
    <x v="68"/>
    <n v="2069000000"/>
    <x v="1"/>
  </r>
  <r>
    <x v="20"/>
    <x v="20"/>
    <x v="68"/>
    <n v="1150000000"/>
    <x v="2"/>
  </r>
  <r>
    <x v="20"/>
    <x v="20"/>
    <x v="69"/>
    <n v="69980000000"/>
    <x v="0"/>
  </r>
  <r>
    <x v="20"/>
    <x v="20"/>
    <x v="69"/>
    <n v="8304000000"/>
    <x v="1"/>
  </r>
  <r>
    <x v="20"/>
    <x v="20"/>
    <x v="69"/>
    <n v="7050000000"/>
    <x v="2"/>
  </r>
  <r>
    <x v="20"/>
    <x v="20"/>
    <x v="70"/>
    <n v="15665000000"/>
    <x v="0"/>
  </r>
  <r>
    <x v="20"/>
    <x v="20"/>
    <x v="70"/>
    <n v="13631000000"/>
    <x v="1"/>
  </r>
  <r>
    <x v="20"/>
    <x v="20"/>
    <x v="70"/>
    <n v="12653000000"/>
    <x v="2"/>
  </r>
  <r>
    <x v="20"/>
    <x v="20"/>
    <x v="71"/>
    <n v="-1513000000"/>
    <x v="0"/>
  </r>
  <r>
    <x v="20"/>
    <x v="20"/>
    <x v="71"/>
    <n v="-2067000000"/>
    <x v="1"/>
  </r>
  <r>
    <x v="20"/>
    <x v="20"/>
    <x v="71"/>
    <n v="-3064000000"/>
    <x v="2"/>
  </r>
  <r>
    <x v="20"/>
    <x v="20"/>
    <x v="72"/>
    <n v="0"/>
    <x v="0"/>
  </r>
  <r>
    <x v="20"/>
    <x v="20"/>
    <x v="72"/>
    <n v="0"/>
    <x v="1"/>
  </r>
  <r>
    <x v="20"/>
    <x v="20"/>
    <x v="72"/>
    <n v="0"/>
    <x v="2"/>
  </r>
  <r>
    <x v="20"/>
    <x v="20"/>
    <x v="73"/>
    <n v="1363000000"/>
    <x v="0"/>
  </r>
  <r>
    <x v="20"/>
    <x v="20"/>
    <x v="73"/>
    <n v="1500000000"/>
    <x v="1"/>
  </r>
  <r>
    <x v="20"/>
    <x v="20"/>
    <x v="73"/>
    <n v="1831000000"/>
    <x v="2"/>
  </r>
  <r>
    <x v="20"/>
    <x v="20"/>
    <x v="74"/>
    <n v="0"/>
    <x v="0"/>
  </r>
  <r>
    <x v="20"/>
    <x v="20"/>
    <x v="74"/>
    <n v="0"/>
    <x v="1"/>
  </r>
  <r>
    <x v="20"/>
    <x v="20"/>
    <x v="74"/>
    <n v="0"/>
    <x v="2"/>
  </r>
  <r>
    <x v="20"/>
    <x v="20"/>
    <x v="75"/>
    <n v="0"/>
    <x v="0"/>
  </r>
  <r>
    <x v="20"/>
    <x v="20"/>
    <x v="75"/>
    <n v="0"/>
    <x v="1"/>
  </r>
  <r>
    <x v="20"/>
    <x v="20"/>
    <x v="75"/>
    <n v="0"/>
    <x v="2"/>
  </r>
  <r>
    <x v="20"/>
    <x v="20"/>
    <x v="76"/>
    <n v="0"/>
    <x v="0"/>
  </r>
  <r>
    <x v="20"/>
    <x v="20"/>
    <x v="76"/>
    <n v="0"/>
    <x v="1"/>
  </r>
  <r>
    <x v="20"/>
    <x v="20"/>
    <x v="76"/>
    <n v="0"/>
    <x v="2"/>
  </r>
  <r>
    <x v="20"/>
    <x v="20"/>
    <x v="77"/>
    <n v="0"/>
    <x v="0"/>
  </r>
  <r>
    <x v="20"/>
    <x v="20"/>
    <x v="77"/>
    <n v="0"/>
    <x v="1"/>
  </r>
  <r>
    <x v="20"/>
    <x v="20"/>
    <x v="77"/>
    <n v="0"/>
    <x v="2"/>
  </r>
  <r>
    <x v="20"/>
    <x v="20"/>
    <x v="78"/>
    <n v="0"/>
    <x v="0"/>
  </r>
  <r>
    <x v="20"/>
    <x v="20"/>
    <x v="78"/>
    <n v="0"/>
    <x v="1"/>
  </r>
  <r>
    <x v="20"/>
    <x v="20"/>
    <x v="78"/>
    <n v="0"/>
    <x v="2"/>
  </r>
  <r>
    <x v="20"/>
    <x v="20"/>
    <x v="79"/>
    <n v="121000000"/>
    <x v="0"/>
  </r>
  <r>
    <x v="20"/>
    <x v="20"/>
    <x v="79"/>
    <n v="-30000000"/>
    <x v="1"/>
  </r>
  <r>
    <x v="20"/>
    <x v="20"/>
    <x v="79"/>
    <n v="-5000000"/>
    <x v="2"/>
  </r>
  <r>
    <x v="20"/>
    <x v="20"/>
    <x v="80"/>
    <n v="0"/>
    <x v="0"/>
  </r>
  <r>
    <x v="20"/>
    <x v="20"/>
    <x v="80"/>
    <n v="0"/>
    <x v="1"/>
  </r>
  <r>
    <x v="20"/>
    <x v="20"/>
    <x v="80"/>
    <n v="0"/>
    <x v="2"/>
  </r>
  <r>
    <x v="20"/>
    <x v="20"/>
    <x v="81"/>
    <n v="2999000000"/>
    <x v="0"/>
  </r>
  <r>
    <x v="20"/>
    <x v="20"/>
    <x v="81"/>
    <n v="3500000000"/>
    <x v="1"/>
  </r>
  <r>
    <x v="20"/>
    <x v="20"/>
    <x v="81"/>
    <n v="892000000"/>
    <x v="2"/>
  </r>
  <r>
    <x v="20"/>
    <x v="20"/>
    <x v="82"/>
    <n v="369000000"/>
    <x v="0"/>
  </r>
  <r>
    <x v="20"/>
    <x v="20"/>
    <x v="82"/>
    <n v="743000000"/>
    <x v="1"/>
  </r>
  <r>
    <x v="20"/>
    <x v="20"/>
    <x v="82"/>
    <n v="1457000000"/>
    <x v="2"/>
  </r>
  <r>
    <x v="20"/>
    <x v="20"/>
    <x v="83"/>
    <n v="34010000000"/>
    <x v="0"/>
  </r>
  <r>
    <x v="20"/>
    <x v="20"/>
    <x v="83"/>
    <n v="39742000000"/>
    <x v="1"/>
  </r>
  <r>
    <x v="20"/>
    <x v="20"/>
    <x v="83"/>
    <n v="35213000000"/>
    <x v="2"/>
  </r>
  <r>
    <x v="20"/>
    <x v="20"/>
    <x v="84"/>
    <n v="38727000000"/>
    <x v="0"/>
  </r>
  <r>
    <x v="20"/>
    <x v="20"/>
    <x v="84"/>
    <n v="36670000000"/>
    <x v="1"/>
  </r>
  <r>
    <x v="20"/>
    <x v="20"/>
    <x v="84"/>
    <n v="19256000000"/>
    <x v="2"/>
  </r>
  <r>
    <x v="20"/>
    <x v="20"/>
    <x v="85"/>
    <n v="401000000"/>
    <x v="0"/>
  </r>
  <r>
    <x v="20"/>
    <x v="20"/>
    <x v="85"/>
    <n v="556000000"/>
    <x v="1"/>
  </r>
  <r>
    <x v="20"/>
    <x v="20"/>
    <x v="85"/>
    <n v="430000000"/>
    <x v="2"/>
  </r>
  <r>
    <x v="20"/>
    <x v="20"/>
    <x v="86"/>
    <n v="112000000"/>
    <x v="0"/>
  </r>
  <r>
    <x v="20"/>
    <x v="20"/>
    <x v="86"/>
    <n v="105000000"/>
    <x v="1"/>
  </r>
  <r>
    <x v="20"/>
    <x v="20"/>
    <x v="86"/>
    <n v="619000000"/>
    <x v="2"/>
  </r>
  <r>
    <x v="20"/>
    <x v="20"/>
    <x v="87"/>
    <n v="248000000"/>
    <x v="0"/>
  </r>
  <r>
    <x v="20"/>
    <x v="20"/>
    <x v="87"/>
    <n v="3028000000"/>
    <x v="1"/>
  </r>
  <r>
    <x v="20"/>
    <x v="20"/>
    <x v="87"/>
    <n v="3609000000"/>
    <x v="2"/>
  </r>
  <r>
    <x v="20"/>
    <x v="20"/>
    <x v="88"/>
    <n v="0"/>
    <x v="0"/>
  </r>
  <r>
    <x v="20"/>
    <x v="20"/>
    <x v="88"/>
    <n v="0"/>
    <x v="1"/>
  </r>
  <r>
    <x v="20"/>
    <x v="20"/>
    <x v="88"/>
    <n v="0"/>
    <x v="2"/>
  </r>
  <r>
    <x v="20"/>
    <x v="20"/>
    <x v="89"/>
    <n v="31939000000"/>
    <x v="0"/>
  </r>
  <r>
    <x v="20"/>
    <x v="20"/>
    <x v="89"/>
    <n v="29849000000"/>
    <x v="2"/>
  </r>
  <r>
    <x v="20"/>
    <x v="20"/>
    <x v="90"/>
    <n v="0"/>
    <x v="1"/>
  </r>
  <r>
    <x v="20"/>
    <x v="20"/>
    <x v="91"/>
    <n v="-268000000"/>
    <x v="0"/>
  </r>
  <r>
    <x v="20"/>
    <x v="20"/>
    <x v="91"/>
    <n v="-743000000"/>
    <x v="1"/>
  </r>
  <r>
    <x v="20"/>
    <x v="20"/>
    <x v="91"/>
    <n v="-2027000000"/>
    <x v="2"/>
  </r>
  <r>
    <x v="21"/>
    <x v="21"/>
    <x v="0"/>
    <n v="14231000000"/>
    <x v="0"/>
  </r>
  <r>
    <x v="21"/>
    <x v="21"/>
    <x v="0"/>
    <n v="14855000000"/>
    <x v="1"/>
  </r>
  <r>
    <x v="21"/>
    <x v="21"/>
    <x v="0"/>
    <n v="19170000000"/>
    <x v="2"/>
  </r>
  <r>
    <x v="21"/>
    <x v="21"/>
    <x v="1"/>
    <n v="1669000000"/>
    <x v="0"/>
  </r>
  <r>
    <x v="21"/>
    <x v="21"/>
    <x v="1"/>
    <n v="1535000000"/>
    <x v="1"/>
  </r>
  <r>
    <x v="21"/>
    <x v="21"/>
    <x v="1"/>
    <n v="1550000000"/>
    <x v="2"/>
  </r>
  <r>
    <x v="21"/>
    <x v="21"/>
    <x v="2"/>
    <n v="0"/>
    <x v="0"/>
  </r>
  <r>
    <x v="21"/>
    <x v="21"/>
    <x v="2"/>
    <n v="0"/>
    <x v="1"/>
  </r>
  <r>
    <x v="21"/>
    <x v="21"/>
    <x v="2"/>
    <n v="0"/>
    <x v="2"/>
  </r>
  <r>
    <x v="21"/>
    <x v="21"/>
    <x v="3"/>
    <n v="1975000000"/>
    <x v="0"/>
  </r>
  <r>
    <x v="21"/>
    <x v="21"/>
    <x v="3"/>
    <n v="2096000000"/>
    <x v="1"/>
  </r>
  <r>
    <x v="21"/>
    <x v="21"/>
    <x v="3"/>
    <n v="2306000000"/>
    <x v="2"/>
  </r>
  <r>
    <x v="21"/>
    <x v="21"/>
    <x v="4"/>
    <n v="40830000000"/>
    <x v="0"/>
  </r>
  <r>
    <x v="21"/>
    <x v="21"/>
    <x v="4"/>
    <n v="45400000000"/>
    <x v="1"/>
  </r>
  <r>
    <x v="21"/>
    <x v="21"/>
    <x v="4"/>
    <n v="55556000000"/>
    <x v="2"/>
  </r>
  <r>
    <x v="21"/>
    <x v="21"/>
    <x v="5"/>
    <n v="-2969000000"/>
    <x v="0"/>
  </r>
  <r>
    <x v="21"/>
    <x v="21"/>
    <x v="5"/>
    <n v="-2998000000"/>
    <x v="1"/>
  </r>
  <r>
    <x v="21"/>
    <x v="21"/>
    <x v="5"/>
    <n v="-2810000000"/>
    <x v="2"/>
  </r>
  <r>
    <x v="21"/>
    <x v="21"/>
    <x v="6"/>
    <n v="-1281000000"/>
    <x v="0"/>
  </r>
  <r>
    <x v="21"/>
    <x v="21"/>
    <x v="6"/>
    <n v="-1147000000"/>
    <x v="1"/>
  </r>
  <r>
    <x v="21"/>
    <x v="21"/>
    <x v="6"/>
    <n v="-1147000000"/>
    <x v="2"/>
  </r>
  <r>
    <x v="21"/>
    <x v="21"/>
    <x v="7"/>
    <n v="-2947000000"/>
    <x v="0"/>
  </r>
  <r>
    <x v="21"/>
    <x v="21"/>
    <x v="7"/>
    <n v="-2865000000"/>
    <x v="1"/>
  </r>
  <r>
    <x v="21"/>
    <x v="21"/>
    <x v="7"/>
    <n v="-3891000000"/>
    <x v="2"/>
  </r>
  <r>
    <x v="21"/>
    <x v="21"/>
    <x v="8"/>
    <n v="5774000000"/>
    <x v="0"/>
  </r>
  <r>
    <x v="21"/>
    <x v="21"/>
    <x v="8"/>
    <n v="6356000000"/>
    <x v="1"/>
  </r>
  <r>
    <x v="21"/>
    <x v="21"/>
    <x v="8"/>
    <n v="8861000000"/>
    <x v="2"/>
  </r>
  <r>
    <x v="21"/>
    <x v="21"/>
    <x v="9"/>
    <n v="6055000000"/>
    <x v="0"/>
  </r>
  <r>
    <x v="21"/>
    <x v="21"/>
    <x v="9"/>
    <n v="8384000000"/>
    <x v="1"/>
  </r>
  <r>
    <x v="21"/>
    <x v="21"/>
    <x v="9"/>
    <n v="12277000000"/>
    <x v="2"/>
  </r>
  <r>
    <x v="21"/>
    <x v="21"/>
    <x v="10"/>
    <n v="0"/>
    <x v="0"/>
  </r>
  <r>
    <x v="21"/>
    <x v="21"/>
    <x v="10"/>
    <n v="0"/>
    <x v="1"/>
  </r>
  <r>
    <x v="21"/>
    <x v="21"/>
    <x v="10"/>
    <n v="0"/>
    <x v="2"/>
  </r>
  <r>
    <x v="21"/>
    <x v="21"/>
    <x v="11"/>
    <n v="1313000000"/>
    <x v="0"/>
  </r>
  <r>
    <x v="21"/>
    <x v="21"/>
    <x v="11"/>
    <n v="536000000"/>
    <x v="1"/>
  </r>
  <r>
    <x v="21"/>
    <x v="21"/>
    <x v="11"/>
    <n v="791000000"/>
    <x v="2"/>
  </r>
  <r>
    <x v="21"/>
    <x v="21"/>
    <x v="12"/>
    <n v="1561000000"/>
    <x v="0"/>
  </r>
  <r>
    <x v="21"/>
    <x v="21"/>
    <x v="12"/>
    <n v="322000000"/>
    <x v="1"/>
  </r>
  <r>
    <x v="21"/>
    <x v="21"/>
    <x v="12"/>
    <n v="2261000000"/>
    <x v="2"/>
  </r>
  <r>
    <x v="21"/>
    <x v="21"/>
    <x v="13"/>
    <n v="-620000000"/>
    <x v="0"/>
  </r>
  <r>
    <x v="21"/>
    <x v="21"/>
    <x v="13"/>
    <n v="-556000000"/>
    <x v="1"/>
  </r>
  <r>
    <x v="21"/>
    <x v="21"/>
    <x v="13"/>
    <n v="-2302000000"/>
    <x v="2"/>
  </r>
  <r>
    <x v="21"/>
    <x v="21"/>
    <x v="14"/>
    <n v="4000000"/>
    <x v="0"/>
  </r>
  <r>
    <x v="21"/>
    <x v="21"/>
    <x v="14"/>
    <n v="4000000"/>
    <x v="1"/>
  </r>
  <r>
    <x v="21"/>
    <x v="21"/>
    <x v="14"/>
    <n v="4000000"/>
    <x v="2"/>
  </r>
  <r>
    <x v="21"/>
    <x v="21"/>
    <x v="15"/>
    <n v="38000000"/>
    <x v="0"/>
  </r>
  <r>
    <x v="21"/>
    <x v="21"/>
    <x v="15"/>
    <n v="37000000"/>
    <x v="1"/>
  </r>
  <r>
    <x v="21"/>
    <x v="21"/>
    <x v="15"/>
    <n v="80000000"/>
    <x v="2"/>
  </r>
  <r>
    <x v="21"/>
    <x v="21"/>
    <x v="16"/>
    <n v="2949000000"/>
    <x v="0"/>
  </r>
  <r>
    <x v="21"/>
    <x v="21"/>
    <x v="16"/>
    <n v="3422000000"/>
    <x v="1"/>
  </r>
  <r>
    <x v="21"/>
    <x v="21"/>
    <x v="16"/>
    <n v="4141000000"/>
    <x v="2"/>
  </r>
  <r>
    <x v="21"/>
    <x v="21"/>
    <x v="17"/>
    <n v="2987000000"/>
    <x v="0"/>
  </r>
  <r>
    <x v="21"/>
    <x v="21"/>
    <x v="17"/>
    <n v="3459000000"/>
    <x v="1"/>
  </r>
  <r>
    <x v="21"/>
    <x v="21"/>
    <x v="17"/>
    <n v="4221000000"/>
    <x v="2"/>
  </r>
  <r>
    <x v="21"/>
    <x v="21"/>
    <x v="18"/>
    <n v="123152000000"/>
    <x v="0"/>
  </r>
  <r>
    <x v="21"/>
    <x v="21"/>
    <x v="18"/>
    <n v="132886000000"/>
    <x v="1"/>
  </r>
  <r>
    <x v="21"/>
    <x v="21"/>
    <x v="18"/>
    <n v="144939000000"/>
    <x v="2"/>
  </r>
  <r>
    <x v="21"/>
    <x v="21"/>
    <x v="19"/>
    <n v="137096000000"/>
    <x v="0"/>
  </r>
  <r>
    <x v="21"/>
    <x v="21"/>
    <x v="19"/>
    <n v="147966000000"/>
    <x v="1"/>
  </r>
  <r>
    <x v="21"/>
    <x v="21"/>
    <x v="19"/>
    <n v="161326000000"/>
    <x v="2"/>
  </r>
  <r>
    <x v="21"/>
    <x v="21"/>
    <x v="20"/>
    <n v="20289000000"/>
    <x v="0"/>
  </r>
  <r>
    <x v="21"/>
    <x v="21"/>
    <x v="20"/>
    <n v="23485000000"/>
    <x v="1"/>
  </r>
  <r>
    <x v="21"/>
    <x v="21"/>
    <x v="20"/>
    <n v="28120000000"/>
    <x v="2"/>
  </r>
  <r>
    <x v="21"/>
    <x v="21"/>
    <x v="21"/>
    <n v="19926000000"/>
    <x v="0"/>
  </r>
  <r>
    <x v="21"/>
    <x v="21"/>
    <x v="21"/>
    <n v="23237000000"/>
    <x v="1"/>
  </r>
  <r>
    <x v="21"/>
    <x v="21"/>
    <x v="21"/>
    <n v="24844000000"/>
    <x v="2"/>
  </r>
  <r>
    <x v="21"/>
    <x v="21"/>
    <x v="22"/>
    <n v="1437000000"/>
    <x v="0"/>
  </r>
  <r>
    <x v="21"/>
    <x v="21"/>
    <x v="22"/>
    <n v="1645000000"/>
    <x v="2"/>
  </r>
  <r>
    <x v="21"/>
    <x v="21"/>
    <x v="23"/>
    <n v="1437000000"/>
    <x v="0"/>
  </r>
  <r>
    <x v="21"/>
    <x v="21"/>
    <x v="23"/>
    <n v="1492000000"/>
    <x v="1"/>
  </r>
  <r>
    <x v="21"/>
    <x v="21"/>
    <x v="23"/>
    <n v="1492000000"/>
    <x v="1"/>
  </r>
  <r>
    <x v="21"/>
    <x v="21"/>
    <x v="23"/>
    <n v="1645000000"/>
    <x v="2"/>
  </r>
  <r>
    <x v="21"/>
    <x v="21"/>
    <x v="24"/>
    <n v="4442000000"/>
    <x v="0"/>
  </r>
  <r>
    <x v="21"/>
    <x v="21"/>
    <x v="24"/>
    <n v="4765000000"/>
    <x v="1"/>
  </r>
  <r>
    <x v="21"/>
    <x v="21"/>
    <x v="24"/>
    <n v="5367000000"/>
    <x v="2"/>
  </r>
  <r>
    <x v="21"/>
    <x v="21"/>
    <x v="25"/>
    <n v="0"/>
    <x v="0"/>
  </r>
  <r>
    <x v="21"/>
    <x v="21"/>
    <x v="25"/>
    <n v="0"/>
    <x v="1"/>
  </r>
  <r>
    <x v="21"/>
    <x v="21"/>
    <x v="25"/>
    <n v="0"/>
    <x v="2"/>
  </r>
  <r>
    <x v="21"/>
    <x v="21"/>
    <x v="26"/>
    <n v="43345"/>
    <x v="0"/>
  </r>
  <r>
    <x v="21"/>
    <x v="21"/>
    <x v="26"/>
    <n v="43709"/>
    <x v="1"/>
  </r>
  <r>
    <x v="21"/>
    <x v="21"/>
    <x v="26"/>
    <n v="44073"/>
    <x v="2"/>
  </r>
  <r>
    <x v="21"/>
    <x v="21"/>
    <x v="27"/>
    <n v="304000000"/>
    <x v="0"/>
  </r>
  <r>
    <x v="21"/>
    <x v="21"/>
    <x v="27"/>
    <n v="341000000"/>
    <x v="1"/>
  </r>
  <r>
    <x v="21"/>
    <x v="21"/>
    <x v="27"/>
    <n v="421000000"/>
    <x v="2"/>
  </r>
  <r>
    <x v="21"/>
    <x v="21"/>
    <x v="28"/>
    <n v="12799000000"/>
    <x v="0"/>
  </r>
  <r>
    <x v="21"/>
    <x v="21"/>
    <x v="28"/>
    <n v="15243000000"/>
    <x v="1"/>
  </r>
  <r>
    <x v="21"/>
    <x v="21"/>
    <x v="28"/>
    <n v="18284000000"/>
    <x v="2"/>
  </r>
  <r>
    <x v="21"/>
    <x v="21"/>
    <x v="29"/>
    <n v="0"/>
    <x v="0"/>
  </r>
  <r>
    <x v="21"/>
    <x v="21"/>
    <x v="29"/>
    <n v="0"/>
    <x v="1"/>
  </r>
  <r>
    <x v="21"/>
    <x v="21"/>
    <x v="29"/>
    <n v="0"/>
    <x v="2"/>
  </r>
  <r>
    <x v="21"/>
    <x v="21"/>
    <x v="30"/>
    <n v="0"/>
    <x v="0"/>
  </r>
  <r>
    <x v="21"/>
    <x v="21"/>
    <x v="30"/>
    <n v="0"/>
    <x v="1"/>
  </r>
  <r>
    <x v="21"/>
    <x v="21"/>
    <x v="30"/>
    <n v="0"/>
    <x v="2"/>
  </r>
  <r>
    <x v="21"/>
    <x v="21"/>
    <x v="31"/>
    <n v="18424000000"/>
    <x v="0"/>
  </r>
  <r>
    <x v="21"/>
    <x v="21"/>
    <x v="31"/>
    <n v="19817000000"/>
    <x v="1"/>
  </r>
  <r>
    <x v="21"/>
    <x v="21"/>
    <x v="31"/>
    <n v="21822000000"/>
    <x v="2"/>
  </r>
  <r>
    <x v="21"/>
    <x v="21"/>
    <x v="32"/>
    <n v="4480000000"/>
    <x v="0"/>
  </r>
  <r>
    <x v="21"/>
    <x v="21"/>
    <x v="32"/>
    <n v="4737000000"/>
    <x v="1"/>
  </r>
  <r>
    <x v="21"/>
    <x v="21"/>
    <x v="32"/>
    <n v="5435000000"/>
    <x v="2"/>
  </r>
  <r>
    <x v="21"/>
    <x v="21"/>
    <x v="33"/>
    <n v="0"/>
    <x v="0"/>
  </r>
  <r>
    <x v="21"/>
    <x v="21"/>
    <x v="33"/>
    <n v="0"/>
    <x v="1"/>
  </r>
  <r>
    <x v="21"/>
    <x v="21"/>
    <x v="33"/>
    <n v="0"/>
    <x v="2"/>
  </r>
  <r>
    <x v="21"/>
    <x v="21"/>
    <x v="34"/>
    <n v="1263000000"/>
    <x v="0"/>
  </r>
  <r>
    <x v="21"/>
    <x v="21"/>
    <x v="34"/>
    <n v="1061000000"/>
    <x v="1"/>
  </r>
  <r>
    <x v="21"/>
    <x v="21"/>
    <x v="34"/>
    <n v="1308000000"/>
    <x v="2"/>
  </r>
  <r>
    <x v="21"/>
    <x v="21"/>
    <x v="35"/>
    <n v="0"/>
    <x v="0"/>
  </r>
  <r>
    <x v="21"/>
    <x v="21"/>
    <x v="35"/>
    <n v="0"/>
    <x v="1"/>
  </r>
  <r>
    <x v="21"/>
    <x v="21"/>
    <x v="35"/>
    <n v="0"/>
    <x v="2"/>
  </r>
  <r>
    <x v="21"/>
    <x v="21"/>
    <x v="36"/>
    <n v="159000000"/>
    <x v="0"/>
  </r>
  <r>
    <x v="21"/>
    <x v="21"/>
    <x v="36"/>
    <n v="150000000"/>
    <x v="1"/>
  </r>
  <r>
    <x v="21"/>
    <x v="21"/>
    <x v="36"/>
    <n v="160000000"/>
    <x v="2"/>
  </r>
  <r>
    <x v="21"/>
    <x v="21"/>
    <x v="37"/>
    <n v="143000000"/>
    <x v="0"/>
  </r>
  <r>
    <x v="21"/>
    <x v="21"/>
    <x v="37"/>
    <n v="141000000"/>
    <x v="1"/>
  </r>
  <r>
    <x v="21"/>
    <x v="21"/>
    <x v="37"/>
    <n v="124000000"/>
    <x v="2"/>
  </r>
  <r>
    <x v="21"/>
    <x v="21"/>
    <x v="38"/>
    <n v="11040000000"/>
    <x v="0"/>
  </r>
  <r>
    <x v="21"/>
    <x v="21"/>
    <x v="38"/>
    <n v="11395000000"/>
    <x v="1"/>
  </r>
  <r>
    <x v="21"/>
    <x v="21"/>
    <x v="38"/>
    <n v="12242000000"/>
    <x v="2"/>
  </r>
  <r>
    <x v="21"/>
    <x v="21"/>
    <x v="39"/>
    <n v="40830000000"/>
    <x v="0"/>
  </r>
  <r>
    <x v="21"/>
    <x v="21"/>
    <x v="39"/>
    <n v="45400000000"/>
    <x v="1"/>
  </r>
  <r>
    <x v="21"/>
    <x v="21"/>
    <x v="39"/>
    <n v="55556000000"/>
    <x v="2"/>
  </r>
  <r>
    <x v="21"/>
    <x v="21"/>
    <x v="40"/>
    <n v="27727000000"/>
    <x v="0"/>
  </r>
  <r>
    <x v="21"/>
    <x v="21"/>
    <x v="40"/>
    <n v="29816000000"/>
    <x v="1"/>
  </r>
  <r>
    <x v="21"/>
    <x v="21"/>
    <x v="40"/>
    <n v="36851000000"/>
    <x v="2"/>
  </r>
  <r>
    <x v="21"/>
    <x v="21"/>
    <x v="41"/>
    <n v="90000000"/>
    <x v="0"/>
  </r>
  <r>
    <x v="21"/>
    <x v="21"/>
    <x v="41"/>
    <n v="1699000000"/>
    <x v="1"/>
  </r>
  <r>
    <x v="21"/>
    <x v="21"/>
    <x v="41"/>
    <n v="95000000"/>
    <x v="2"/>
  </r>
  <r>
    <x v="21"/>
    <x v="21"/>
    <x v="42"/>
    <n v="1204000000"/>
    <x v="0"/>
  </r>
  <r>
    <x v="21"/>
    <x v="21"/>
    <x v="42"/>
    <n v="1060000000"/>
    <x v="1"/>
  </r>
  <r>
    <x v="21"/>
    <x v="21"/>
    <x v="42"/>
    <n v="1028000000"/>
    <x v="2"/>
  </r>
  <r>
    <x v="21"/>
    <x v="21"/>
    <x v="43"/>
    <n v="-6000000"/>
    <x v="0"/>
  </r>
  <r>
    <x v="21"/>
    <x v="21"/>
    <x v="43"/>
    <n v="419000000"/>
    <x v="1"/>
  </r>
  <r>
    <x v="21"/>
    <x v="21"/>
    <x v="43"/>
    <n v="929000000"/>
    <x v="2"/>
  </r>
  <r>
    <x v="21"/>
    <x v="21"/>
    <x v="44"/>
    <n v="1546000000"/>
    <x v="0"/>
  </r>
  <r>
    <x v="21"/>
    <x v="21"/>
    <x v="44"/>
    <n v="934000000"/>
    <x v="1"/>
  </r>
  <r>
    <x v="21"/>
    <x v="21"/>
    <x v="44"/>
    <n v="0"/>
    <x v="2"/>
  </r>
  <r>
    <x v="21"/>
    <x v="21"/>
    <x v="45"/>
    <n v="0"/>
    <x v="0"/>
  </r>
  <r>
    <x v="21"/>
    <x v="21"/>
    <x v="45"/>
    <n v="0"/>
    <x v="1"/>
  </r>
  <r>
    <x v="21"/>
    <x v="21"/>
    <x v="45"/>
    <n v="0"/>
    <x v="2"/>
  </r>
  <r>
    <x v="21"/>
    <x v="21"/>
    <x v="46"/>
    <n v="-1281000000"/>
    <x v="0"/>
  </r>
  <r>
    <x v="21"/>
    <x v="21"/>
    <x v="46"/>
    <n v="-1147000000"/>
    <x v="1"/>
  </r>
  <r>
    <x v="21"/>
    <x v="21"/>
    <x v="46"/>
    <n v="-1147000000"/>
    <x v="2"/>
  </r>
  <r>
    <x v="21"/>
    <x v="21"/>
    <x v="47"/>
    <n v="0"/>
    <x v="0"/>
  </r>
  <r>
    <x v="21"/>
    <x v="21"/>
    <x v="47"/>
    <n v="0"/>
    <x v="1"/>
  </r>
  <r>
    <x v="21"/>
    <x v="21"/>
    <x v="47"/>
    <n v="0"/>
    <x v="2"/>
  </r>
  <r>
    <x v="21"/>
    <x v="21"/>
    <x v="48"/>
    <n v="-1887000000"/>
    <x v="0"/>
  </r>
  <r>
    <x v="21"/>
    <x v="21"/>
    <x v="48"/>
    <n v="-1771000000"/>
    <x v="1"/>
  </r>
  <r>
    <x v="21"/>
    <x v="21"/>
    <x v="48"/>
    <n v="-2265000000"/>
    <x v="2"/>
  </r>
  <r>
    <x v="21"/>
    <x v="21"/>
    <x v="49"/>
    <n v="0"/>
    <x v="0"/>
  </r>
  <r>
    <x v="21"/>
    <x v="21"/>
    <x v="49"/>
    <n v="0"/>
    <x v="1"/>
  </r>
  <r>
    <x v="21"/>
    <x v="21"/>
    <x v="49"/>
    <n v="0"/>
    <x v="2"/>
  </r>
  <r>
    <x v="21"/>
    <x v="21"/>
    <x v="50"/>
    <n v="-1204000000"/>
    <x v="0"/>
  </r>
  <r>
    <x v="21"/>
    <x v="21"/>
    <x v="50"/>
    <n v="-1187000000"/>
    <x v="1"/>
  </r>
  <r>
    <x v="21"/>
    <x v="21"/>
    <x v="50"/>
    <n v="-1052000000"/>
    <x v="2"/>
  </r>
  <r>
    <x v="21"/>
    <x v="21"/>
    <x v="51"/>
    <n v="0"/>
    <x v="0"/>
  </r>
  <r>
    <x v="21"/>
    <x v="21"/>
    <x v="51"/>
    <n v="0"/>
    <x v="1"/>
  </r>
  <r>
    <x v="21"/>
    <x v="21"/>
    <x v="51"/>
    <n v="0"/>
    <x v="2"/>
  </r>
  <r>
    <x v="21"/>
    <x v="21"/>
    <x v="52"/>
    <n v="0"/>
    <x v="0"/>
  </r>
  <r>
    <x v="21"/>
    <x v="21"/>
    <x v="52"/>
    <n v="0"/>
    <x v="1"/>
  </r>
  <r>
    <x v="21"/>
    <x v="21"/>
    <x v="52"/>
    <n v="0"/>
    <x v="2"/>
  </r>
  <r>
    <x v="21"/>
    <x v="21"/>
    <x v="53"/>
    <n v="3134000000"/>
    <x v="0"/>
  </r>
  <r>
    <x v="21"/>
    <x v="21"/>
    <x v="53"/>
    <n v="3659000000"/>
    <x v="1"/>
  </r>
  <r>
    <x v="21"/>
    <x v="21"/>
    <x v="53"/>
    <n v="4002000000"/>
    <x v="2"/>
  </r>
  <r>
    <x v="21"/>
    <x v="21"/>
    <x v="54"/>
    <n v="3179000000"/>
    <x v="0"/>
  </r>
  <r>
    <x v="21"/>
    <x v="21"/>
    <x v="54"/>
    <n v="3704000000"/>
    <x v="1"/>
  </r>
  <r>
    <x v="21"/>
    <x v="21"/>
    <x v="54"/>
    <n v="4059000000"/>
    <x v="2"/>
  </r>
  <r>
    <x v="21"/>
    <x v="21"/>
    <x v="55"/>
    <n v="19681000000"/>
    <x v="0"/>
  </r>
  <r>
    <x v="21"/>
    <x v="21"/>
    <x v="55"/>
    <n v="20890000000"/>
    <x v="1"/>
  </r>
  <r>
    <x v="21"/>
    <x v="21"/>
    <x v="55"/>
    <n v="21807000000"/>
    <x v="2"/>
  </r>
  <r>
    <x v="21"/>
    <x v="21"/>
    <x v="56"/>
    <n v="20541000000"/>
    <x v="0"/>
  </r>
  <r>
    <x v="21"/>
    <x v="21"/>
    <x v="56"/>
    <n v="21915000000"/>
    <x v="1"/>
  </r>
  <r>
    <x v="21"/>
    <x v="21"/>
    <x v="56"/>
    <n v="27436000000"/>
    <x v="2"/>
  </r>
  <r>
    <x v="21"/>
    <x v="21"/>
    <x v="57"/>
    <n v="7801000000"/>
    <x v="0"/>
  </r>
  <r>
    <x v="21"/>
    <x v="21"/>
    <x v="57"/>
    <n v="6579000000"/>
    <x v="1"/>
  </r>
  <r>
    <x v="21"/>
    <x v="21"/>
    <x v="57"/>
    <n v="12007000000"/>
    <x v="2"/>
  </r>
  <r>
    <x v="21"/>
    <x v="21"/>
    <x v="58"/>
    <n v="13944000000"/>
    <x v="0"/>
  </r>
  <r>
    <x v="21"/>
    <x v="21"/>
    <x v="58"/>
    <n v="15080000000"/>
    <x v="1"/>
  </r>
  <r>
    <x v="21"/>
    <x v="21"/>
    <x v="58"/>
    <n v="16387000000"/>
    <x v="2"/>
  </r>
  <r>
    <x v="21"/>
    <x v="21"/>
    <x v="59"/>
    <n v="0"/>
    <x v="0"/>
  </r>
  <r>
    <x v="21"/>
    <x v="21"/>
    <x v="59"/>
    <n v="0"/>
    <x v="2"/>
  </r>
  <r>
    <x v="21"/>
    <x v="21"/>
    <x v="60"/>
    <n v="0"/>
    <x v="1"/>
  </r>
  <r>
    <x v="21"/>
    <x v="21"/>
    <x v="61"/>
    <n v="13944000000"/>
    <x v="0"/>
  </r>
  <r>
    <x v="21"/>
    <x v="21"/>
    <x v="61"/>
    <n v="15080000000"/>
    <x v="1"/>
  </r>
  <r>
    <x v="21"/>
    <x v="21"/>
    <x v="61"/>
    <n v="16387000000"/>
    <x v="2"/>
  </r>
  <r>
    <x v="21"/>
    <x v="21"/>
    <x v="62"/>
    <n v="4480000000"/>
    <x v="0"/>
  </r>
  <r>
    <x v="21"/>
    <x v="21"/>
    <x v="62"/>
    <n v="4737000000"/>
    <x v="1"/>
  </r>
  <r>
    <x v="21"/>
    <x v="21"/>
    <x v="62"/>
    <n v="5435000000"/>
    <x v="2"/>
  </r>
  <r>
    <x v="21"/>
    <x v="21"/>
    <x v="63"/>
    <n v="-2255000000"/>
    <x v="0"/>
  </r>
  <r>
    <x v="21"/>
    <x v="21"/>
    <x v="63"/>
    <n v="-2836000000"/>
    <x v="1"/>
  </r>
  <r>
    <x v="21"/>
    <x v="21"/>
    <x v="63"/>
    <n v="-3821000000"/>
    <x v="2"/>
  </r>
  <r>
    <x v="21"/>
    <x v="21"/>
    <x v="64"/>
    <n v="1100000000"/>
    <x v="0"/>
  </r>
  <r>
    <x v="21"/>
    <x v="21"/>
    <x v="64"/>
    <n v="1364000000"/>
    <x v="1"/>
  </r>
  <r>
    <x v="21"/>
    <x v="21"/>
    <x v="64"/>
    <n v="597000000"/>
    <x v="2"/>
  </r>
  <r>
    <x v="21"/>
    <x v="21"/>
    <x v="65"/>
    <n v="776000000"/>
    <x v="0"/>
  </r>
  <r>
    <x v="21"/>
    <x v="21"/>
    <x v="65"/>
    <n v="3270000000"/>
    <x v="1"/>
  </r>
  <r>
    <x v="21"/>
    <x v="21"/>
    <x v="65"/>
    <n v="3421000000"/>
    <x v="2"/>
  </r>
  <r>
    <x v="21"/>
    <x v="21"/>
    <x v="66"/>
    <n v="-192000000"/>
    <x v="0"/>
  </r>
  <r>
    <x v="21"/>
    <x v="21"/>
    <x v="66"/>
    <n v="-245000000"/>
    <x v="1"/>
  </r>
  <r>
    <x v="21"/>
    <x v="21"/>
    <x v="66"/>
    <n v="162000000"/>
    <x v="2"/>
  </r>
  <r>
    <x v="21"/>
    <x v="21"/>
    <x v="67"/>
    <n v="1525000000"/>
    <x v="0"/>
  </r>
  <r>
    <x v="21"/>
    <x v="21"/>
    <x v="67"/>
    <n v="2171000000"/>
    <x v="1"/>
  </r>
  <r>
    <x v="21"/>
    <x v="21"/>
    <x v="67"/>
    <n v="2051000000"/>
    <x v="2"/>
  </r>
  <r>
    <x v="21"/>
    <x v="21"/>
    <x v="68"/>
    <n v="5605000000"/>
    <x v="0"/>
  </r>
  <r>
    <x v="21"/>
    <x v="21"/>
    <x v="68"/>
    <n v="6683000000"/>
    <x v="1"/>
  </r>
  <r>
    <x v="21"/>
    <x v="21"/>
    <x v="68"/>
    <n v="5579000000"/>
    <x v="2"/>
  </r>
  <r>
    <x v="21"/>
    <x v="21"/>
    <x v="69"/>
    <n v="21149000000"/>
    <x v="0"/>
  </r>
  <r>
    <x v="21"/>
    <x v="21"/>
    <x v="69"/>
    <n v="-35000000"/>
    <x v="1"/>
  </r>
  <r>
    <x v="21"/>
    <x v="21"/>
    <x v="69"/>
    <n v="4601000000"/>
    <x v="2"/>
  </r>
  <r>
    <x v="21"/>
    <x v="21"/>
    <x v="70"/>
    <n v="1314000000"/>
    <x v="0"/>
  </r>
  <r>
    <x v="21"/>
    <x v="21"/>
    <x v="70"/>
    <n v="1455000000"/>
    <x v="1"/>
  </r>
  <r>
    <x v="21"/>
    <x v="21"/>
    <x v="70"/>
    <n v="4493000000"/>
    <x v="2"/>
  </r>
  <r>
    <x v="21"/>
    <x v="21"/>
    <x v="71"/>
    <n v="68000000"/>
    <x v="0"/>
  </r>
  <r>
    <x v="21"/>
    <x v="21"/>
    <x v="71"/>
    <n v="86000000"/>
    <x v="1"/>
  </r>
  <r>
    <x v="21"/>
    <x v="21"/>
    <x v="71"/>
    <n v="55000000"/>
    <x v="2"/>
  </r>
  <r>
    <x v="21"/>
    <x v="21"/>
    <x v="72"/>
    <n v="0"/>
    <x v="0"/>
  </r>
  <r>
    <x v="21"/>
    <x v="21"/>
    <x v="72"/>
    <n v="0"/>
    <x v="1"/>
  </r>
  <r>
    <x v="21"/>
    <x v="21"/>
    <x v="72"/>
    <n v="0"/>
    <x v="2"/>
  </r>
  <r>
    <x v="21"/>
    <x v="21"/>
    <x v="73"/>
    <n v="689000000"/>
    <x v="0"/>
  </r>
  <r>
    <x v="21"/>
    <x v="21"/>
    <x v="73"/>
    <n v="1038000000"/>
    <x v="1"/>
  </r>
  <r>
    <x v="21"/>
    <x v="21"/>
    <x v="73"/>
    <n v="1479000000"/>
    <x v="2"/>
  </r>
  <r>
    <x v="21"/>
    <x v="21"/>
    <x v="74"/>
    <n v="0"/>
    <x v="0"/>
  </r>
  <r>
    <x v="21"/>
    <x v="21"/>
    <x v="74"/>
    <n v="0"/>
    <x v="1"/>
  </r>
  <r>
    <x v="21"/>
    <x v="21"/>
    <x v="74"/>
    <n v="0"/>
    <x v="2"/>
  </r>
  <r>
    <x v="21"/>
    <x v="21"/>
    <x v="75"/>
    <n v="0"/>
    <x v="0"/>
  </r>
  <r>
    <x v="21"/>
    <x v="21"/>
    <x v="75"/>
    <n v="0"/>
    <x v="1"/>
  </r>
  <r>
    <x v="21"/>
    <x v="21"/>
    <x v="75"/>
    <n v="0"/>
    <x v="2"/>
  </r>
  <r>
    <x v="21"/>
    <x v="21"/>
    <x v="76"/>
    <n v="0"/>
    <x v="0"/>
  </r>
  <r>
    <x v="21"/>
    <x v="21"/>
    <x v="76"/>
    <n v="0"/>
    <x v="1"/>
  </r>
  <r>
    <x v="21"/>
    <x v="21"/>
    <x v="76"/>
    <n v="0"/>
    <x v="2"/>
  </r>
  <r>
    <x v="21"/>
    <x v="21"/>
    <x v="77"/>
    <n v="0"/>
    <x v="0"/>
  </r>
  <r>
    <x v="21"/>
    <x v="21"/>
    <x v="77"/>
    <n v="0"/>
    <x v="1"/>
  </r>
  <r>
    <x v="21"/>
    <x v="21"/>
    <x v="77"/>
    <n v="0"/>
    <x v="2"/>
  </r>
  <r>
    <x v="21"/>
    <x v="21"/>
    <x v="78"/>
    <n v="1078000000"/>
    <x v="0"/>
  </r>
  <r>
    <x v="21"/>
    <x v="21"/>
    <x v="78"/>
    <n v="1231000000"/>
    <x v="1"/>
  </r>
  <r>
    <x v="21"/>
    <x v="21"/>
    <x v="78"/>
    <n v="1678000000"/>
    <x v="2"/>
  </r>
  <r>
    <x v="21"/>
    <x v="21"/>
    <x v="79"/>
    <n v="0"/>
    <x v="0"/>
  </r>
  <r>
    <x v="21"/>
    <x v="21"/>
    <x v="79"/>
    <n v="0"/>
    <x v="1"/>
  </r>
  <r>
    <x v="21"/>
    <x v="21"/>
    <x v="79"/>
    <n v="0"/>
    <x v="2"/>
  </r>
  <r>
    <x v="21"/>
    <x v="21"/>
    <x v="80"/>
    <n v="0"/>
    <x v="0"/>
  </r>
  <r>
    <x v="21"/>
    <x v="21"/>
    <x v="80"/>
    <n v="0"/>
    <x v="1"/>
  </r>
  <r>
    <x v="21"/>
    <x v="21"/>
    <x v="80"/>
    <n v="0"/>
    <x v="2"/>
  </r>
  <r>
    <x v="21"/>
    <x v="21"/>
    <x v="81"/>
    <n v="328000000"/>
    <x v="0"/>
  </r>
  <r>
    <x v="21"/>
    <x v="21"/>
    <x v="81"/>
    <n v="247000000"/>
    <x v="1"/>
  </r>
  <r>
    <x v="21"/>
    <x v="21"/>
    <x v="81"/>
    <n v="196000000"/>
    <x v="2"/>
  </r>
  <r>
    <x v="21"/>
    <x v="21"/>
    <x v="82"/>
    <n v="0"/>
    <x v="0"/>
  </r>
  <r>
    <x v="21"/>
    <x v="21"/>
    <x v="82"/>
    <n v="0"/>
    <x v="1"/>
  </r>
  <r>
    <x v="21"/>
    <x v="21"/>
    <x v="82"/>
    <n v="0"/>
    <x v="2"/>
  </r>
  <r>
    <x v="21"/>
    <x v="21"/>
    <x v="83"/>
    <n v="7887000000"/>
    <x v="0"/>
  </r>
  <r>
    <x v="21"/>
    <x v="21"/>
    <x v="83"/>
    <n v="10258000000"/>
    <x v="1"/>
  </r>
  <r>
    <x v="21"/>
    <x v="21"/>
    <x v="83"/>
    <n v="12879000000"/>
    <x v="2"/>
  </r>
  <r>
    <x v="21"/>
    <x v="21"/>
    <x v="84"/>
    <n v="141576000000"/>
    <x v="0"/>
  </r>
  <r>
    <x v="21"/>
    <x v="21"/>
    <x v="84"/>
    <n v="152703000000"/>
    <x v="1"/>
  </r>
  <r>
    <x v="21"/>
    <x v="21"/>
    <x v="84"/>
    <n v="166761000000"/>
    <x v="2"/>
  </r>
  <r>
    <x v="21"/>
    <x v="21"/>
    <x v="85"/>
    <n v="13876000000"/>
    <x v="0"/>
  </r>
  <r>
    <x v="21"/>
    <x v="21"/>
    <x v="85"/>
    <n v="14994000000"/>
    <x v="1"/>
  </r>
  <r>
    <x v="21"/>
    <x v="21"/>
    <x v="85"/>
    <n v="16332000000"/>
    <x v="2"/>
  </r>
  <r>
    <x v="21"/>
    <x v="21"/>
    <x v="86"/>
    <n v="0"/>
    <x v="0"/>
  </r>
  <r>
    <x v="21"/>
    <x v="21"/>
    <x v="86"/>
    <n v="0"/>
    <x v="1"/>
  </r>
  <r>
    <x v="21"/>
    <x v="21"/>
    <x v="86"/>
    <n v="0"/>
    <x v="2"/>
  </r>
  <r>
    <x v="21"/>
    <x v="21"/>
    <x v="87"/>
    <n v="1204000000"/>
    <x v="0"/>
  </r>
  <r>
    <x v="21"/>
    <x v="21"/>
    <x v="87"/>
    <n v="1060000000"/>
    <x v="1"/>
  </r>
  <r>
    <x v="21"/>
    <x v="21"/>
    <x v="87"/>
    <n v="1028000000"/>
    <x v="2"/>
  </r>
  <r>
    <x v="21"/>
    <x v="21"/>
    <x v="88"/>
    <n v="544000000"/>
    <x v="0"/>
  </r>
  <r>
    <x v="21"/>
    <x v="21"/>
    <x v="88"/>
    <n v="595000000"/>
    <x v="1"/>
  </r>
  <r>
    <x v="21"/>
    <x v="21"/>
    <x v="88"/>
    <n v="619000000"/>
    <x v="2"/>
  </r>
  <r>
    <x v="21"/>
    <x v="21"/>
    <x v="89"/>
    <n v="12799000000"/>
    <x v="0"/>
  </r>
  <r>
    <x v="21"/>
    <x v="21"/>
    <x v="89"/>
    <n v="18284000000"/>
    <x v="2"/>
  </r>
  <r>
    <x v="21"/>
    <x v="21"/>
    <x v="90"/>
    <n v="0"/>
    <x v="1"/>
  </r>
  <r>
    <x v="21"/>
    <x v="21"/>
    <x v="91"/>
    <n v="1509000000"/>
    <x v="0"/>
  </r>
  <r>
    <x v="21"/>
    <x v="21"/>
    <x v="91"/>
    <n v="2329000000"/>
    <x v="1"/>
  </r>
  <r>
    <x v="21"/>
    <x v="21"/>
    <x v="91"/>
    <n v="3893000000"/>
    <x v="2"/>
  </r>
  <r>
    <x v="22"/>
    <x v="22"/>
    <x v="0"/>
    <n v="5894000000"/>
    <x v="0"/>
  </r>
  <r>
    <x v="22"/>
    <x v="22"/>
    <x v="0"/>
    <n v="6429000000"/>
    <x v="1"/>
  </r>
  <r>
    <x v="22"/>
    <x v="22"/>
    <x v="0"/>
    <n v="6179000000"/>
    <x v="2"/>
  </r>
  <r>
    <x v="22"/>
    <x v="22"/>
    <x v="1"/>
    <n v="5554000000"/>
    <x v="0"/>
  </r>
  <r>
    <x v="22"/>
    <x v="22"/>
    <x v="1"/>
    <n v="5491000000"/>
    <x v="1"/>
  </r>
  <r>
    <x v="22"/>
    <x v="22"/>
    <x v="1"/>
    <n v="5472000000"/>
    <x v="2"/>
  </r>
  <r>
    <x v="22"/>
    <x v="22"/>
    <x v="2"/>
    <n v="0"/>
    <x v="0"/>
  </r>
  <r>
    <x v="22"/>
    <x v="22"/>
    <x v="2"/>
    <n v="0"/>
    <x v="1"/>
  </r>
  <r>
    <x v="22"/>
    <x v="22"/>
    <x v="2"/>
    <n v="0"/>
    <x v="2"/>
  </r>
  <r>
    <x v="22"/>
    <x v="22"/>
    <x v="3"/>
    <n v="2020000000"/>
    <x v="0"/>
  </r>
  <r>
    <x v="22"/>
    <x v="22"/>
    <x v="3"/>
    <n v="1236000000"/>
    <x v="1"/>
  </r>
  <r>
    <x v="22"/>
    <x v="22"/>
    <x v="3"/>
    <n v="1486000000"/>
    <x v="2"/>
  </r>
  <r>
    <x v="22"/>
    <x v="22"/>
    <x v="4"/>
    <n v="109872000000"/>
    <x v="0"/>
  </r>
  <r>
    <x v="22"/>
    <x v="22"/>
    <x v="4"/>
    <n v="97793000000"/>
    <x v="1"/>
  </r>
  <r>
    <x v="22"/>
    <x v="22"/>
    <x v="4"/>
    <n v="94853000000"/>
    <x v="2"/>
  </r>
  <r>
    <x v="22"/>
    <x v="22"/>
    <x v="5"/>
    <n v="-834000000"/>
    <x v="0"/>
  </r>
  <r>
    <x v="22"/>
    <x v="22"/>
    <x v="5"/>
    <n v="-909000000"/>
    <x v="1"/>
  </r>
  <r>
    <x v="22"/>
    <x v="22"/>
    <x v="5"/>
    <n v="-770000000"/>
    <x v="2"/>
  </r>
  <r>
    <x v="22"/>
    <x v="22"/>
    <x v="6"/>
    <n v="-31764000000"/>
    <x v="0"/>
  </r>
  <r>
    <x v="22"/>
    <x v="22"/>
    <x v="6"/>
    <n v="-27889000000"/>
    <x v="1"/>
  </r>
  <r>
    <x v="22"/>
    <x v="22"/>
    <x v="6"/>
    <n v="-18886000000"/>
    <x v="2"/>
  </r>
  <r>
    <x v="22"/>
    <x v="22"/>
    <x v="7"/>
    <n v="15318000000"/>
    <x v="0"/>
  </r>
  <r>
    <x v="22"/>
    <x v="22"/>
    <x v="7"/>
    <n v="14837000000"/>
    <x v="1"/>
  </r>
  <r>
    <x v="22"/>
    <x v="22"/>
    <x v="7"/>
    <n v="3500000000"/>
    <x v="2"/>
  </r>
  <r>
    <x v="22"/>
    <x v="22"/>
    <x v="8"/>
    <n v="13666000000"/>
    <x v="0"/>
  </r>
  <r>
    <x v="22"/>
    <x v="22"/>
    <x v="8"/>
    <n v="15831000000"/>
    <x v="1"/>
  </r>
  <r>
    <x v="22"/>
    <x v="22"/>
    <x v="8"/>
    <n v="15426000000"/>
    <x v="2"/>
  </r>
  <r>
    <x v="22"/>
    <x v="22"/>
    <x v="9"/>
    <n v="8934000000"/>
    <x v="0"/>
  </r>
  <r>
    <x v="22"/>
    <x v="22"/>
    <x v="9"/>
    <n v="11750000000"/>
    <x v="1"/>
  </r>
  <r>
    <x v="22"/>
    <x v="22"/>
    <x v="9"/>
    <n v="11809000000"/>
    <x v="2"/>
  </r>
  <r>
    <x v="22"/>
    <x v="22"/>
    <x v="10"/>
    <n v="488000000"/>
    <x v="0"/>
  </r>
  <r>
    <x v="22"/>
    <x v="22"/>
    <x v="10"/>
    <n v="333000000"/>
    <x v="1"/>
  </r>
  <r>
    <x v="22"/>
    <x v="22"/>
    <x v="10"/>
    <n v="904000000"/>
    <x v="2"/>
  </r>
  <r>
    <x v="22"/>
    <x v="22"/>
    <x v="11"/>
    <n v="244000000"/>
    <x v="0"/>
  </r>
  <r>
    <x v="22"/>
    <x v="22"/>
    <x v="11"/>
    <n v="-131000000"/>
    <x v="1"/>
  </r>
  <r>
    <x v="22"/>
    <x v="22"/>
    <x v="11"/>
    <n v="-84000000"/>
    <x v="2"/>
  </r>
  <r>
    <x v="22"/>
    <x v="22"/>
    <x v="12"/>
    <n v="10010000000"/>
    <x v="0"/>
  </r>
  <r>
    <x v="22"/>
    <x v="22"/>
    <x v="12"/>
    <n v="2234000000"/>
    <x v="1"/>
  </r>
  <r>
    <x v="22"/>
    <x v="22"/>
    <x v="12"/>
    <n v="1642000000"/>
    <x v="2"/>
  </r>
  <r>
    <x v="22"/>
    <x v="22"/>
    <x v="13"/>
    <n v="-9344000000"/>
    <x v="0"/>
  </r>
  <r>
    <x v="22"/>
    <x v="22"/>
    <x v="13"/>
    <n v="-1077000000"/>
    <x v="1"/>
  </r>
  <r>
    <x v="22"/>
    <x v="22"/>
    <x v="13"/>
    <n v="-918000000"/>
    <x v="2"/>
  </r>
  <r>
    <x v="22"/>
    <x v="22"/>
    <x v="14"/>
    <n v="42820000000"/>
    <x v="0"/>
  </r>
  <r>
    <x v="22"/>
    <x v="22"/>
    <x v="14"/>
    <n v="40266000000"/>
    <x v="1"/>
  </r>
  <r>
    <x v="22"/>
    <x v="22"/>
    <x v="14"/>
    <n v="41202000000"/>
    <x v="2"/>
  </r>
  <r>
    <x v="22"/>
    <x v="22"/>
    <x v="15"/>
    <n v="0"/>
    <x v="0"/>
  </r>
  <r>
    <x v="22"/>
    <x v="22"/>
    <x v="15"/>
    <n v="0"/>
    <x v="1"/>
  </r>
  <r>
    <x v="22"/>
    <x v="22"/>
    <x v="15"/>
    <n v="0"/>
    <x v="2"/>
  </r>
  <r>
    <x v="22"/>
    <x v="22"/>
    <x v="16"/>
    <n v="-830000000"/>
    <x v="0"/>
  </r>
  <r>
    <x v="22"/>
    <x v="22"/>
    <x v="16"/>
    <n v="11846000000"/>
    <x v="1"/>
  </r>
  <r>
    <x v="22"/>
    <x v="22"/>
    <x v="16"/>
    <n v="11487000000"/>
    <x v="2"/>
  </r>
  <r>
    <x v="22"/>
    <x v="22"/>
    <x v="17"/>
    <n v="-830000000"/>
    <x v="0"/>
  </r>
  <r>
    <x v="22"/>
    <x v="22"/>
    <x v="17"/>
    <n v="11846000000"/>
    <x v="1"/>
  </r>
  <r>
    <x v="22"/>
    <x v="22"/>
    <x v="17"/>
    <n v="11487000000"/>
    <x v="2"/>
  </r>
  <r>
    <x v="22"/>
    <x v="22"/>
    <x v="18"/>
    <n v="18724000000"/>
    <x v="0"/>
  </r>
  <r>
    <x v="22"/>
    <x v="22"/>
    <x v="18"/>
    <n v="19238000000"/>
    <x v="1"/>
  </r>
  <r>
    <x v="22"/>
    <x v="22"/>
    <x v="18"/>
    <n v="17618000000"/>
    <x v="2"/>
  </r>
  <r>
    <x v="22"/>
    <x v="22"/>
    <x v="19"/>
    <n v="18297000000"/>
    <x v="0"/>
  </r>
  <r>
    <x v="22"/>
    <x v="22"/>
    <x v="19"/>
    <n v="18447000000"/>
    <x v="1"/>
  </r>
  <r>
    <x v="22"/>
    <x v="22"/>
    <x v="19"/>
    <n v="18063000000"/>
    <x v="2"/>
  </r>
  <r>
    <x v="22"/>
    <x v="22"/>
    <x v="20"/>
    <n v="61837000000"/>
    <x v="0"/>
  </r>
  <r>
    <x v="22"/>
    <x v="22"/>
    <x v="20"/>
    <n v="47755000000"/>
    <x v="1"/>
  </r>
  <r>
    <x v="22"/>
    <x v="22"/>
    <x v="20"/>
    <n v="43573000000"/>
    <x v="2"/>
  </r>
  <r>
    <x v="22"/>
    <x v="22"/>
    <x v="21"/>
    <n v="27035000000"/>
    <x v="0"/>
  </r>
  <r>
    <x v="22"/>
    <x v="22"/>
    <x v="21"/>
    <n v="31712000000"/>
    <x v="1"/>
  </r>
  <r>
    <x v="22"/>
    <x v="22"/>
    <x v="21"/>
    <n v="25331000000"/>
    <x v="2"/>
  </r>
  <r>
    <x v="22"/>
    <x v="22"/>
    <x v="22"/>
    <n v="1100000000"/>
    <x v="0"/>
  </r>
  <r>
    <x v="22"/>
    <x v="22"/>
    <x v="22"/>
    <n v="900000000"/>
    <x v="2"/>
  </r>
  <r>
    <x v="22"/>
    <x v="22"/>
    <x v="23"/>
    <n v="1100000000"/>
    <x v="0"/>
  </r>
  <r>
    <x v="22"/>
    <x v="22"/>
    <x v="23"/>
    <n v="1000000000"/>
    <x v="1"/>
  </r>
  <r>
    <x v="22"/>
    <x v="22"/>
    <x v="23"/>
    <n v="1000000000"/>
    <x v="1"/>
  </r>
  <r>
    <x v="22"/>
    <x v="22"/>
    <x v="23"/>
    <n v="900000000"/>
    <x v="2"/>
  </r>
  <r>
    <x v="22"/>
    <x v="22"/>
    <x v="24"/>
    <n v="13039000000"/>
    <x v="0"/>
  </r>
  <r>
    <x v="22"/>
    <x v="22"/>
    <x v="24"/>
    <n v="14571000000"/>
    <x v="1"/>
  </r>
  <r>
    <x v="22"/>
    <x v="22"/>
    <x v="24"/>
    <n v="13970000000"/>
    <x v="2"/>
  </r>
  <r>
    <x v="22"/>
    <x v="22"/>
    <x v="25"/>
    <n v="0"/>
    <x v="0"/>
  </r>
  <r>
    <x v="22"/>
    <x v="22"/>
    <x v="25"/>
    <n v="0"/>
    <x v="1"/>
  </r>
  <r>
    <x v="22"/>
    <x v="22"/>
    <x v="25"/>
    <n v="0"/>
    <x v="2"/>
  </r>
  <r>
    <x v="22"/>
    <x v="22"/>
    <x v="26"/>
    <n v="43309"/>
    <x v="0"/>
  </r>
  <r>
    <x v="22"/>
    <x v="22"/>
    <x v="26"/>
    <n v="43673"/>
    <x v="1"/>
  </r>
  <r>
    <x v="22"/>
    <x v="22"/>
    <x v="26"/>
    <n v="44037"/>
    <x v="2"/>
  </r>
  <r>
    <x v="22"/>
    <x v="22"/>
    <x v="27"/>
    <n v="0"/>
    <x v="0"/>
  </r>
  <r>
    <x v="22"/>
    <x v="22"/>
    <x v="27"/>
    <n v="0"/>
    <x v="1"/>
  </r>
  <r>
    <x v="22"/>
    <x v="22"/>
    <x v="27"/>
    <n v="0"/>
    <x v="2"/>
  </r>
  <r>
    <x v="22"/>
    <x v="22"/>
    <x v="28"/>
    <n v="43204000000"/>
    <x v="0"/>
  </r>
  <r>
    <x v="22"/>
    <x v="22"/>
    <x v="28"/>
    <n v="33571000000"/>
    <x v="1"/>
  </r>
  <r>
    <x v="22"/>
    <x v="22"/>
    <x v="28"/>
    <n v="37920000000"/>
    <x v="2"/>
  </r>
  <r>
    <x v="22"/>
    <x v="22"/>
    <x v="29"/>
    <n v="0"/>
    <x v="0"/>
  </r>
  <r>
    <x v="22"/>
    <x v="22"/>
    <x v="29"/>
    <n v="0"/>
    <x v="1"/>
  </r>
  <r>
    <x v="22"/>
    <x v="22"/>
    <x v="29"/>
    <n v="0"/>
    <x v="2"/>
  </r>
  <r>
    <x v="22"/>
    <x v="22"/>
    <x v="30"/>
    <n v="31706000000"/>
    <x v="0"/>
  </r>
  <r>
    <x v="22"/>
    <x v="22"/>
    <x v="30"/>
    <n v="33529000000"/>
    <x v="1"/>
  </r>
  <r>
    <x v="22"/>
    <x v="22"/>
    <x v="30"/>
    <n v="33806000000"/>
    <x v="2"/>
  </r>
  <r>
    <x v="22"/>
    <x v="22"/>
    <x v="31"/>
    <n v="30606000000"/>
    <x v="0"/>
  </r>
  <r>
    <x v="22"/>
    <x v="22"/>
    <x v="31"/>
    <n v="32666000000"/>
    <x v="1"/>
  </r>
  <r>
    <x v="22"/>
    <x v="22"/>
    <x v="31"/>
    <n v="31683000000"/>
    <x v="2"/>
  </r>
  <r>
    <x v="22"/>
    <x v="22"/>
    <x v="32"/>
    <n v="110000000"/>
    <x v="0"/>
  </r>
  <r>
    <x v="22"/>
    <x v="22"/>
    <x v="32"/>
    <n v="11621000000"/>
    <x v="1"/>
  </r>
  <r>
    <x v="22"/>
    <x v="22"/>
    <x v="32"/>
    <n v="11214000000"/>
    <x v="2"/>
  </r>
  <r>
    <x v="22"/>
    <x v="22"/>
    <x v="33"/>
    <n v="0"/>
    <x v="0"/>
  </r>
  <r>
    <x v="22"/>
    <x v="22"/>
    <x v="33"/>
    <n v="0"/>
    <x v="1"/>
  </r>
  <r>
    <x v="22"/>
    <x v="22"/>
    <x v="33"/>
    <n v="0"/>
    <x v="2"/>
  </r>
  <r>
    <x v="22"/>
    <x v="22"/>
    <x v="34"/>
    <n v="12929000000"/>
    <x v="0"/>
  </r>
  <r>
    <x v="22"/>
    <x v="22"/>
    <x v="34"/>
    <n v="2950000000"/>
    <x v="1"/>
  </r>
  <r>
    <x v="22"/>
    <x v="22"/>
    <x v="34"/>
    <n v="2756000000"/>
    <x v="2"/>
  </r>
  <r>
    <x v="22"/>
    <x v="22"/>
    <x v="35"/>
    <n v="2552000000"/>
    <x v="0"/>
  </r>
  <r>
    <x v="22"/>
    <x v="22"/>
    <x v="35"/>
    <n v="2201000000"/>
    <x v="1"/>
  </r>
  <r>
    <x v="22"/>
    <x v="22"/>
    <x v="35"/>
    <n v="1576000000"/>
    <x v="2"/>
  </r>
  <r>
    <x v="22"/>
    <x v="22"/>
    <x v="36"/>
    <n v="943000000"/>
    <x v="0"/>
  </r>
  <r>
    <x v="22"/>
    <x v="22"/>
    <x v="36"/>
    <n v="859000000"/>
    <x v="1"/>
  </r>
  <r>
    <x v="22"/>
    <x v="22"/>
    <x v="36"/>
    <n v="585000000"/>
    <x v="2"/>
  </r>
  <r>
    <x v="22"/>
    <x v="22"/>
    <x v="37"/>
    <n v="911000000"/>
    <x v="0"/>
  </r>
  <r>
    <x v="22"/>
    <x v="22"/>
    <x v="37"/>
    <n v="892000000"/>
    <x v="1"/>
  </r>
  <r>
    <x v="22"/>
    <x v="22"/>
    <x v="37"/>
    <n v="603000000"/>
    <x v="2"/>
  </r>
  <r>
    <x v="22"/>
    <x v="22"/>
    <x v="38"/>
    <n v="1846000000"/>
    <x v="0"/>
  </r>
  <r>
    <x v="22"/>
    <x v="22"/>
    <x v="38"/>
    <n v="1383000000"/>
    <x v="1"/>
  </r>
  <r>
    <x v="22"/>
    <x v="22"/>
    <x v="38"/>
    <n v="1282000000"/>
    <x v="2"/>
  </r>
  <r>
    <x v="22"/>
    <x v="22"/>
    <x v="39"/>
    <n v="108784000000"/>
    <x v="0"/>
  </r>
  <r>
    <x v="22"/>
    <x v="22"/>
    <x v="39"/>
    <n v="97793000000"/>
    <x v="1"/>
  </r>
  <r>
    <x v="22"/>
    <x v="22"/>
    <x v="39"/>
    <n v="94853000000"/>
    <x v="2"/>
  </r>
  <r>
    <x v="22"/>
    <x v="22"/>
    <x v="40"/>
    <n v="65580000000"/>
    <x v="0"/>
  </r>
  <r>
    <x v="22"/>
    <x v="22"/>
    <x v="40"/>
    <n v="64222000000"/>
    <x v="1"/>
  </r>
  <r>
    <x v="22"/>
    <x v="22"/>
    <x v="40"/>
    <n v="56933000000"/>
    <x v="2"/>
  </r>
  <r>
    <x v="22"/>
    <x v="22"/>
    <x v="41"/>
    <n v="0"/>
    <x v="0"/>
  </r>
  <r>
    <x v="22"/>
    <x v="22"/>
    <x v="41"/>
    <n v="0"/>
    <x v="1"/>
  </r>
  <r>
    <x v="22"/>
    <x v="22"/>
    <x v="41"/>
    <n v="3005000000"/>
    <x v="2"/>
  </r>
  <r>
    <x v="22"/>
    <x v="22"/>
    <x v="42"/>
    <n v="4882000000"/>
    <x v="0"/>
  </r>
  <r>
    <x v="22"/>
    <x v="22"/>
    <x v="42"/>
    <n v="4958000000"/>
    <x v="1"/>
  </r>
  <r>
    <x v="22"/>
    <x v="22"/>
    <x v="42"/>
    <n v="5714000000"/>
    <x v="2"/>
  </r>
  <r>
    <x v="22"/>
    <x v="22"/>
    <x v="43"/>
    <n v="-5498000000"/>
    <x v="0"/>
  </r>
  <r>
    <x v="22"/>
    <x v="22"/>
    <x v="43"/>
    <n v="-4530000000"/>
    <x v="1"/>
  </r>
  <r>
    <x v="22"/>
    <x v="22"/>
    <x v="43"/>
    <n v="-6720000000"/>
    <x v="2"/>
  </r>
  <r>
    <x v="22"/>
    <x v="22"/>
    <x v="44"/>
    <n v="0"/>
    <x v="0"/>
  </r>
  <r>
    <x v="22"/>
    <x v="22"/>
    <x v="44"/>
    <n v="0"/>
    <x v="1"/>
  </r>
  <r>
    <x v="22"/>
    <x v="22"/>
    <x v="44"/>
    <n v="0"/>
    <x v="2"/>
  </r>
  <r>
    <x v="22"/>
    <x v="22"/>
    <x v="45"/>
    <n v="0"/>
    <x v="0"/>
  </r>
  <r>
    <x v="22"/>
    <x v="22"/>
    <x v="45"/>
    <n v="0"/>
    <x v="1"/>
  </r>
  <r>
    <x v="22"/>
    <x v="22"/>
    <x v="45"/>
    <n v="0"/>
    <x v="2"/>
  </r>
  <r>
    <x v="22"/>
    <x v="22"/>
    <x v="46"/>
    <n v="-29262000000"/>
    <x v="0"/>
  </r>
  <r>
    <x v="22"/>
    <x v="22"/>
    <x v="46"/>
    <n v="-31335000000"/>
    <x v="1"/>
  </r>
  <r>
    <x v="22"/>
    <x v="22"/>
    <x v="46"/>
    <n v="-15416000000"/>
    <x v="2"/>
  </r>
  <r>
    <x v="22"/>
    <x v="22"/>
    <x v="47"/>
    <n v="0"/>
    <x v="0"/>
  </r>
  <r>
    <x v="22"/>
    <x v="22"/>
    <x v="47"/>
    <n v="0"/>
    <x v="1"/>
  </r>
  <r>
    <x v="22"/>
    <x v="22"/>
    <x v="47"/>
    <n v="0"/>
    <x v="2"/>
  </r>
  <r>
    <x v="22"/>
    <x v="22"/>
    <x v="48"/>
    <n v="18396000000"/>
    <x v="0"/>
  </r>
  <r>
    <x v="22"/>
    <x v="22"/>
    <x v="48"/>
    <n v="17001000000"/>
    <x v="1"/>
  </r>
  <r>
    <x v="22"/>
    <x v="22"/>
    <x v="48"/>
    <n v="3793000000"/>
    <x v="2"/>
  </r>
  <r>
    <x v="22"/>
    <x v="22"/>
    <x v="49"/>
    <n v="0"/>
    <x v="0"/>
  </r>
  <r>
    <x v="22"/>
    <x v="22"/>
    <x v="49"/>
    <n v="0"/>
    <x v="1"/>
  </r>
  <r>
    <x v="22"/>
    <x v="22"/>
    <x v="49"/>
    <n v="0"/>
    <x v="2"/>
  </r>
  <r>
    <x v="22"/>
    <x v="22"/>
    <x v="50"/>
    <n v="-911000000"/>
    <x v="0"/>
  </r>
  <r>
    <x v="22"/>
    <x v="22"/>
    <x v="50"/>
    <n v="-892000000"/>
    <x v="1"/>
  </r>
  <r>
    <x v="22"/>
    <x v="22"/>
    <x v="50"/>
    <n v="-603000000"/>
    <x v="2"/>
  </r>
  <r>
    <x v="22"/>
    <x v="22"/>
    <x v="51"/>
    <n v="0"/>
    <x v="0"/>
  </r>
  <r>
    <x v="22"/>
    <x v="22"/>
    <x v="51"/>
    <n v="0"/>
    <x v="1"/>
  </r>
  <r>
    <x v="22"/>
    <x v="22"/>
    <x v="51"/>
    <n v="0"/>
    <x v="2"/>
  </r>
  <r>
    <x v="22"/>
    <x v="22"/>
    <x v="52"/>
    <n v="0"/>
    <x v="0"/>
  </r>
  <r>
    <x v="22"/>
    <x v="22"/>
    <x v="52"/>
    <n v="0"/>
    <x v="1"/>
  </r>
  <r>
    <x v="22"/>
    <x v="22"/>
    <x v="52"/>
    <n v="0"/>
    <x v="2"/>
  </r>
  <r>
    <x v="22"/>
    <x v="22"/>
    <x v="53"/>
    <n v="110000000"/>
    <x v="0"/>
  </r>
  <r>
    <x v="22"/>
    <x v="22"/>
    <x v="53"/>
    <n v="11621000000"/>
    <x v="1"/>
  </r>
  <r>
    <x v="22"/>
    <x v="22"/>
    <x v="53"/>
    <n v="11214000000"/>
    <x v="2"/>
  </r>
  <r>
    <x v="22"/>
    <x v="22"/>
    <x v="54"/>
    <n v="110000000"/>
    <x v="0"/>
  </r>
  <r>
    <x v="22"/>
    <x v="22"/>
    <x v="54"/>
    <n v="11621000000"/>
    <x v="1"/>
  </r>
  <r>
    <x v="22"/>
    <x v="22"/>
    <x v="54"/>
    <n v="11214000000"/>
    <x v="2"/>
  </r>
  <r>
    <x v="22"/>
    <x v="22"/>
    <x v="55"/>
    <n v="3006000000"/>
    <x v="0"/>
  </r>
  <r>
    <x v="22"/>
    <x v="22"/>
    <x v="55"/>
    <n v="2789000000"/>
    <x v="1"/>
  </r>
  <r>
    <x v="22"/>
    <x v="22"/>
    <x v="55"/>
    <n v="2453000000"/>
    <x v="2"/>
  </r>
  <r>
    <x v="22"/>
    <x v="22"/>
    <x v="56"/>
    <n v="46947000000"/>
    <x v="0"/>
  </r>
  <r>
    <x v="22"/>
    <x v="22"/>
    <x v="56"/>
    <n v="50038000000"/>
    <x v="1"/>
  </r>
  <r>
    <x v="22"/>
    <x v="22"/>
    <x v="56"/>
    <n v="51280000000"/>
    <x v="2"/>
  </r>
  <r>
    <x v="22"/>
    <x v="22"/>
    <x v="57"/>
    <n v="38545000000"/>
    <x v="0"/>
  </r>
  <r>
    <x v="22"/>
    <x v="22"/>
    <x v="57"/>
    <n v="32510000000"/>
    <x v="1"/>
  </r>
  <r>
    <x v="22"/>
    <x v="22"/>
    <x v="57"/>
    <n v="31602000000"/>
    <x v="2"/>
  </r>
  <r>
    <x v="22"/>
    <x v="22"/>
    <x v="58"/>
    <n v="0"/>
    <x v="0"/>
  </r>
  <r>
    <x v="22"/>
    <x v="22"/>
    <x v="58"/>
    <n v="0"/>
    <x v="1"/>
  </r>
  <r>
    <x v="22"/>
    <x v="22"/>
    <x v="58"/>
    <n v="0"/>
    <x v="2"/>
  </r>
  <r>
    <x v="22"/>
    <x v="22"/>
    <x v="59"/>
    <n v="730000000"/>
    <x v="0"/>
  </r>
  <r>
    <x v="22"/>
    <x v="22"/>
    <x v="59"/>
    <n v="350000000"/>
    <x v="2"/>
  </r>
  <r>
    <x v="22"/>
    <x v="22"/>
    <x v="60"/>
    <n v="0"/>
    <x v="1"/>
  </r>
  <r>
    <x v="22"/>
    <x v="22"/>
    <x v="61"/>
    <n v="18297000000"/>
    <x v="0"/>
  </r>
  <r>
    <x v="22"/>
    <x v="22"/>
    <x v="61"/>
    <n v="18447000000"/>
    <x v="1"/>
  </r>
  <r>
    <x v="22"/>
    <x v="22"/>
    <x v="61"/>
    <n v="18063000000"/>
    <x v="2"/>
  </r>
  <r>
    <x v="22"/>
    <x v="22"/>
    <x v="62"/>
    <n v="12309000000"/>
    <x v="0"/>
  </r>
  <r>
    <x v="22"/>
    <x v="22"/>
    <x v="62"/>
    <n v="14219000000"/>
    <x v="1"/>
  </r>
  <r>
    <x v="22"/>
    <x v="22"/>
    <x v="62"/>
    <n v="13620000000"/>
    <x v="2"/>
  </r>
  <r>
    <x v="22"/>
    <x v="22"/>
    <x v="63"/>
    <n v="-50404000000"/>
    <x v="0"/>
  </r>
  <r>
    <x v="22"/>
    <x v="22"/>
    <x v="63"/>
    <n v="-50695000000"/>
    <x v="1"/>
  </r>
  <r>
    <x v="22"/>
    <x v="22"/>
    <x v="63"/>
    <n v="-21496000000"/>
    <x v="2"/>
  </r>
  <r>
    <x v="22"/>
    <x v="22"/>
    <x v="64"/>
    <n v="35342000000"/>
    <x v="0"/>
  </r>
  <r>
    <x v="22"/>
    <x v="22"/>
    <x v="64"/>
    <n v="33646000000"/>
    <x v="1"/>
  </r>
  <r>
    <x v="22"/>
    <x v="22"/>
    <x v="64"/>
    <n v="8664000000"/>
    <x v="2"/>
  </r>
  <r>
    <x v="22"/>
    <x v="22"/>
    <x v="65"/>
    <n v="-1621000000"/>
    <x v="0"/>
  </r>
  <r>
    <x v="22"/>
    <x v="22"/>
    <x v="65"/>
    <n v="8996000000"/>
    <x v="1"/>
  </r>
  <r>
    <x v="22"/>
    <x v="22"/>
    <x v="65"/>
    <n v="8891000000"/>
    <x v="2"/>
  </r>
  <r>
    <x v="22"/>
    <x v="22"/>
    <x v="66"/>
    <n v="-940000000"/>
    <x v="0"/>
  </r>
  <r>
    <x v="22"/>
    <x v="22"/>
    <x v="66"/>
    <n v="225000000"/>
    <x v="1"/>
  </r>
  <r>
    <x v="22"/>
    <x v="22"/>
    <x v="66"/>
    <n v="273000000"/>
    <x v="2"/>
  </r>
  <r>
    <x v="22"/>
    <x v="22"/>
    <x v="67"/>
    <n v="45503000000"/>
    <x v="0"/>
  </r>
  <r>
    <x v="22"/>
    <x v="22"/>
    <x v="67"/>
    <n v="29131000000"/>
    <x v="1"/>
  </r>
  <r>
    <x v="22"/>
    <x v="22"/>
    <x v="67"/>
    <n v="25010000000"/>
    <x v="2"/>
  </r>
  <r>
    <x v="22"/>
    <x v="22"/>
    <x v="68"/>
    <n v="15903000000"/>
    <x v="0"/>
  </r>
  <r>
    <x v="22"/>
    <x v="22"/>
    <x v="68"/>
    <n v="15092000000"/>
    <x v="1"/>
  </r>
  <r>
    <x v="22"/>
    <x v="22"/>
    <x v="68"/>
    <n v="16147000000"/>
    <x v="2"/>
  </r>
  <r>
    <x v="22"/>
    <x v="22"/>
    <x v="69"/>
    <n v="109872000000"/>
    <x v="0"/>
  </r>
  <r>
    <x v="22"/>
    <x v="22"/>
    <x v="69"/>
    <n v="6561000000"/>
    <x v="1"/>
  </r>
  <r>
    <x v="22"/>
    <x v="22"/>
    <x v="69"/>
    <n v="7731000000"/>
    <x v="2"/>
  </r>
  <r>
    <x v="22"/>
    <x v="22"/>
    <x v="70"/>
    <n v="9629000000"/>
    <x v="0"/>
  </r>
  <r>
    <x v="22"/>
    <x v="22"/>
    <x v="70"/>
    <n v="9108000000"/>
    <x v="1"/>
  </r>
  <r>
    <x v="22"/>
    <x v="22"/>
    <x v="70"/>
    <n v="11187000000"/>
    <x v="2"/>
  </r>
  <r>
    <x v="22"/>
    <x v="22"/>
    <x v="71"/>
    <n v="358000000"/>
    <x v="0"/>
  </r>
  <r>
    <x v="22"/>
    <x v="22"/>
    <x v="71"/>
    <n v="322000000"/>
    <x v="1"/>
  </r>
  <r>
    <x v="22"/>
    <x v="22"/>
    <x v="71"/>
    <n v="481000000"/>
    <x v="2"/>
  </r>
  <r>
    <x v="22"/>
    <x v="22"/>
    <x v="72"/>
    <n v="0"/>
    <x v="0"/>
  </r>
  <r>
    <x v="22"/>
    <x v="22"/>
    <x v="72"/>
    <n v="0"/>
    <x v="1"/>
  </r>
  <r>
    <x v="22"/>
    <x v="22"/>
    <x v="72"/>
    <n v="0"/>
    <x v="2"/>
  </r>
  <r>
    <x v="22"/>
    <x v="22"/>
    <x v="73"/>
    <n v="5968000000"/>
    <x v="0"/>
  </r>
  <r>
    <x v="22"/>
    <x v="22"/>
    <x v="73"/>
    <n v="5979000000"/>
    <x v="1"/>
  </r>
  <r>
    <x v="22"/>
    <x v="22"/>
    <x v="73"/>
    <n v="6016000000"/>
    <x v="2"/>
  </r>
  <r>
    <x v="22"/>
    <x v="22"/>
    <x v="74"/>
    <n v="14285000000"/>
    <x v="0"/>
  </r>
  <r>
    <x v="22"/>
    <x v="22"/>
    <x v="74"/>
    <n v="2416000000"/>
    <x v="1"/>
  </r>
  <r>
    <x v="22"/>
    <x v="22"/>
    <x v="74"/>
    <n v="9212000000"/>
    <x v="2"/>
  </r>
  <r>
    <x v="22"/>
    <x v="22"/>
    <x v="75"/>
    <n v="0"/>
    <x v="0"/>
  </r>
  <r>
    <x v="22"/>
    <x v="22"/>
    <x v="75"/>
    <n v="0"/>
    <x v="1"/>
  </r>
  <r>
    <x v="22"/>
    <x v="22"/>
    <x v="75"/>
    <n v="0"/>
    <x v="2"/>
  </r>
  <r>
    <x v="22"/>
    <x v="22"/>
    <x v="76"/>
    <n v="0"/>
    <x v="0"/>
  </r>
  <r>
    <x v="22"/>
    <x v="22"/>
    <x v="76"/>
    <n v="0"/>
    <x v="1"/>
  </r>
  <r>
    <x v="22"/>
    <x v="22"/>
    <x v="76"/>
    <n v="0"/>
    <x v="2"/>
  </r>
  <r>
    <x v="22"/>
    <x v="22"/>
    <x v="77"/>
    <n v="0"/>
    <x v="0"/>
  </r>
  <r>
    <x v="22"/>
    <x v="22"/>
    <x v="77"/>
    <n v="0"/>
    <x v="1"/>
  </r>
  <r>
    <x v="22"/>
    <x v="22"/>
    <x v="77"/>
    <n v="0"/>
    <x v="2"/>
  </r>
  <r>
    <x v="22"/>
    <x v="22"/>
    <x v="78"/>
    <n v="17706000000"/>
    <x v="0"/>
  </r>
  <r>
    <x v="22"/>
    <x v="22"/>
    <x v="78"/>
    <n v="7388000000"/>
    <x v="1"/>
  </r>
  <r>
    <x v="22"/>
    <x v="22"/>
    <x v="78"/>
    <n v="5631000000"/>
    <x v="2"/>
  </r>
  <r>
    <x v="22"/>
    <x v="22"/>
    <x v="79"/>
    <n v="623000000"/>
    <x v="0"/>
  </r>
  <r>
    <x v="22"/>
    <x v="22"/>
    <x v="79"/>
    <n v="640000000"/>
    <x v="1"/>
  </r>
  <r>
    <x v="22"/>
    <x v="22"/>
    <x v="79"/>
    <n v="655000000"/>
    <x v="2"/>
  </r>
  <r>
    <x v="22"/>
    <x v="22"/>
    <x v="80"/>
    <n v="-134000000"/>
    <x v="0"/>
  </r>
  <r>
    <x v="22"/>
    <x v="22"/>
    <x v="80"/>
    <n v="40000000"/>
    <x v="1"/>
  </r>
  <r>
    <x v="22"/>
    <x v="22"/>
    <x v="80"/>
    <n v="93000000"/>
    <x v="2"/>
  </r>
  <r>
    <x v="22"/>
    <x v="22"/>
    <x v="81"/>
    <n v="17547000000"/>
    <x v="0"/>
  </r>
  <r>
    <x v="22"/>
    <x v="22"/>
    <x v="81"/>
    <n v="20717000000"/>
    <x v="1"/>
  </r>
  <r>
    <x v="22"/>
    <x v="22"/>
    <x v="81"/>
    <n v="2659000000"/>
    <x v="2"/>
  </r>
  <r>
    <x v="22"/>
    <x v="22"/>
    <x v="82"/>
    <n v="6332000000"/>
    <x v="0"/>
  </r>
  <r>
    <x v="22"/>
    <x v="22"/>
    <x v="82"/>
    <n v="6577000000"/>
    <x v="1"/>
  </r>
  <r>
    <x v="22"/>
    <x v="22"/>
    <x v="82"/>
    <n v="6347000000"/>
    <x v="2"/>
  </r>
  <r>
    <x v="22"/>
    <x v="22"/>
    <x v="83"/>
    <n v="1233000000"/>
    <x v="0"/>
  </r>
  <r>
    <x v="22"/>
    <x v="22"/>
    <x v="83"/>
    <n v="-5903000000"/>
    <x v="1"/>
  </r>
  <r>
    <x v="22"/>
    <x v="22"/>
    <x v="83"/>
    <n v="-2763000000"/>
    <x v="2"/>
  </r>
  <r>
    <x v="22"/>
    <x v="22"/>
    <x v="84"/>
    <n v="49330000000"/>
    <x v="0"/>
  </r>
  <r>
    <x v="22"/>
    <x v="22"/>
    <x v="84"/>
    <n v="51904000000"/>
    <x v="1"/>
  </r>
  <r>
    <x v="22"/>
    <x v="22"/>
    <x v="84"/>
    <n v="49301000000"/>
    <x v="2"/>
  </r>
  <r>
    <x v="22"/>
    <x v="22"/>
    <x v="85"/>
    <n v="11386000000"/>
    <x v="0"/>
  </r>
  <r>
    <x v="22"/>
    <x v="22"/>
    <x v="85"/>
    <n v="11398000000"/>
    <x v="1"/>
  </r>
  <r>
    <x v="22"/>
    <x v="22"/>
    <x v="85"/>
    <n v="11094000000"/>
    <x v="2"/>
  </r>
  <r>
    <x v="22"/>
    <x v="22"/>
    <x v="86"/>
    <n v="5238000000"/>
    <x v="0"/>
  </r>
  <r>
    <x v="22"/>
    <x v="22"/>
    <x v="86"/>
    <n v="10191000000"/>
    <x v="1"/>
  </r>
  <r>
    <x v="22"/>
    <x v="22"/>
    <x v="86"/>
    <n v="3005000000"/>
    <x v="2"/>
  </r>
  <r>
    <x v="22"/>
    <x v="22"/>
    <x v="87"/>
    <n v="37614000000"/>
    <x v="0"/>
  </r>
  <r>
    <x v="22"/>
    <x v="22"/>
    <x v="87"/>
    <n v="21663000000"/>
    <x v="1"/>
  </r>
  <r>
    <x v="22"/>
    <x v="22"/>
    <x v="87"/>
    <n v="17610000000"/>
    <x v="2"/>
  </r>
  <r>
    <x v="22"/>
    <x v="22"/>
    <x v="88"/>
    <n v="1576000000"/>
    <x v="0"/>
  </r>
  <r>
    <x v="22"/>
    <x v="22"/>
    <x v="88"/>
    <n v="1570000000"/>
    <x v="1"/>
  </r>
  <r>
    <x v="22"/>
    <x v="22"/>
    <x v="88"/>
    <n v="1569000000"/>
    <x v="2"/>
  </r>
  <r>
    <x v="22"/>
    <x v="22"/>
    <x v="89"/>
    <n v="43204000000"/>
    <x v="0"/>
  </r>
  <r>
    <x v="22"/>
    <x v="22"/>
    <x v="89"/>
    <n v="37920000000"/>
    <x v="2"/>
  </r>
  <r>
    <x v="22"/>
    <x v="22"/>
    <x v="90"/>
    <n v="0"/>
    <x v="1"/>
  </r>
  <r>
    <x v="22"/>
    <x v="22"/>
    <x v="91"/>
    <n v="-2780000000"/>
    <x v="0"/>
  </r>
  <r>
    <x v="22"/>
    <x v="22"/>
    <x v="91"/>
    <n v="2779000000"/>
    <x v="1"/>
  </r>
  <r>
    <x v="22"/>
    <x v="22"/>
    <x v="91"/>
    <n v="40000000"/>
    <x v="2"/>
  </r>
  <r>
    <x v="23"/>
    <x v="23"/>
    <x v="0"/>
    <n v="19636000000"/>
    <x v="0"/>
  </r>
  <r>
    <x v="23"/>
    <x v="23"/>
    <x v="0"/>
    <n v="22625000000"/>
    <x v="1"/>
  </r>
  <r>
    <x v="23"/>
    <x v="23"/>
    <x v="0"/>
    <n v="25381000000"/>
    <x v="2"/>
  </r>
  <r>
    <x v="23"/>
    <x v="23"/>
    <x v="1"/>
    <n v="17631000000"/>
    <x v="0"/>
  </r>
  <r>
    <x v="23"/>
    <x v="23"/>
    <x v="1"/>
    <n v="19617000000"/>
    <x v="1"/>
  </r>
  <r>
    <x v="23"/>
    <x v="23"/>
    <x v="1"/>
    <n v="21742000000"/>
    <x v="2"/>
  </r>
  <r>
    <x v="23"/>
    <x v="23"/>
    <x v="2"/>
    <n v="0"/>
    <x v="0"/>
  </r>
  <r>
    <x v="23"/>
    <x v="23"/>
    <x v="2"/>
    <n v="0"/>
    <x v="1"/>
  </r>
  <r>
    <x v="23"/>
    <x v="23"/>
    <x v="2"/>
    <n v="0"/>
    <x v="2"/>
  </r>
  <r>
    <x v="23"/>
    <x v="23"/>
    <x v="3"/>
    <n v="3338000000"/>
    <x v="0"/>
  </r>
  <r>
    <x v="23"/>
    <x v="23"/>
    <x v="3"/>
    <n v="4513000000"/>
    <x v="1"/>
  </r>
  <r>
    <x v="23"/>
    <x v="23"/>
    <x v="3"/>
    <n v="5783000000"/>
    <x v="2"/>
  </r>
  <r>
    <x v="23"/>
    <x v="23"/>
    <x v="4"/>
    <n v="216668000000"/>
    <x v="0"/>
  </r>
  <r>
    <x v="23"/>
    <x v="23"/>
    <x v="4"/>
    <n v="222449000000"/>
    <x v="1"/>
  </r>
  <r>
    <x v="23"/>
    <x v="23"/>
    <x v="4"/>
    <n v="230715000000"/>
    <x v="2"/>
  </r>
  <r>
    <x v="23"/>
    <x v="23"/>
    <x v="5"/>
    <n v="-2037000000"/>
    <x v="0"/>
  </r>
  <r>
    <x v="23"/>
    <x v="23"/>
    <x v="5"/>
    <n v="-2457000000"/>
    <x v="1"/>
  </r>
  <r>
    <x v="23"/>
    <x v="23"/>
    <x v="5"/>
    <n v="-2437000000"/>
    <x v="2"/>
  </r>
  <r>
    <x v="23"/>
    <x v="23"/>
    <x v="6"/>
    <n v="36819000000"/>
    <x v="0"/>
  </r>
  <r>
    <x v="23"/>
    <x v="23"/>
    <x v="6"/>
    <n v="-7850000000"/>
    <x v="1"/>
  </r>
  <r>
    <x v="23"/>
    <x v="23"/>
    <x v="6"/>
    <n v="-8155000000"/>
    <x v="2"/>
  </r>
  <r>
    <x v="23"/>
    <x v="23"/>
    <x v="7"/>
    <n v="-43285000000"/>
    <x v="0"/>
  </r>
  <r>
    <x v="23"/>
    <x v="23"/>
    <x v="7"/>
    <n v="-3339000000"/>
    <x v="1"/>
  </r>
  <r>
    <x v="23"/>
    <x v="23"/>
    <x v="7"/>
    <n v="-5534000000"/>
    <x v="2"/>
  </r>
  <r>
    <x v="23"/>
    <x v="23"/>
    <x v="8"/>
    <n v="8865000000"/>
    <x v="0"/>
  </r>
  <r>
    <x v="23"/>
    <x v="23"/>
    <x v="8"/>
    <n v="12848000000"/>
    <x v="1"/>
  </r>
  <r>
    <x v="23"/>
    <x v="23"/>
    <x v="8"/>
    <n v="15865000000"/>
    <x v="2"/>
  </r>
  <r>
    <x v="23"/>
    <x v="23"/>
    <x v="9"/>
    <n v="4059000000"/>
    <x v="0"/>
  </r>
  <r>
    <x v="23"/>
    <x v="23"/>
    <x v="9"/>
    <n v="5683000000"/>
    <x v="1"/>
  </r>
  <r>
    <x v="23"/>
    <x v="23"/>
    <x v="9"/>
    <n v="7854000000"/>
    <x v="2"/>
  </r>
  <r>
    <x v="23"/>
    <x v="23"/>
    <x v="10"/>
    <n v="1139000000"/>
    <x v="0"/>
  </r>
  <r>
    <x v="23"/>
    <x v="23"/>
    <x v="10"/>
    <n v="2158000000"/>
    <x v="1"/>
  </r>
  <r>
    <x v="23"/>
    <x v="23"/>
    <x v="10"/>
    <n v="1510000000"/>
    <x v="2"/>
  </r>
  <r>
    <x v="23"/>
    <x v="23"/>
    <x v="11"/>
    <n v="1153000000"/>
    <x v="0"/>
  </r>
  <r>
    <x v="23"/>
    <x v="23"/>
    <x v="11"/>
    <n v="1075000000"/>
    <x v="1"/>
  </r>
  <r>
    <x v="23"/>
    <x v="23"/>
    <x v="11"/>
    <n v="973000000"/>
    <x v="2"/>
  </r>
  <r>
    <x v="23"/>
    <x v="23"/>
    <x v="12"/>
    <n v="2183000000"/>
    <x v="0"/>
  </r>
  <r>
    <x v="23"/>
    <x v="23"/>
    <x v="12"/>
    <n v="5346000000"/>
    <x v="1"/>
  </r>
  <r>
    <x v="23"/>
    <x v="23"/>
    <x v="12"/>
    <n v="5278000000"/>
    <x v="2"/>
  </r>
  <r>
    <x v="23"/>
    <x v="23"/>
    <x v="13"/>
    <n v="112000000"/>
    <x v="0"/>
  </r>
  <r>
    <x v="23"/>
    <x v="23"/>
    <x v="13"/>
    <n v="-1499000000"/>
    <x v="1"/>
  </r>
  <r>
    <x v="23"/>
    <x v="23"/>
    <x v="13"/>
    <n v="-3159000000"/>
    <x v="2"/>
  </r>
  <r>
    <x v="23"/>
    <x v="23"/>
    <x v="14"/>
    <n v="45440000000"/>
    <x v="0"/>
  </r>
  <r>
    <x v="23"/>
    <x v="23"/>
    <x v="14"/>
    <n v="45972000000"/>
    <x v="1"/>
  </r>
  <r>
    <x v="23"/>
    <x v="23"/>
    <x v="14"/>
    <n v="46513000000"/>
    <x v="2"/>
  </r>
  <r>
    <x v="23"/>
    <x v="23"/>
    <x v="15"/>
    <n v="-2000000"/>
    <x v="0"/>
  </r>
  <r>
    <x v="23"/>
    <x v="23"/>
    <x v="15"/>
    <n v="-3000000"/>
    <x v="1"/>
  </r>
  <r>
    <x v="23"/>
    <x v="23"/>
    <x v="15"/>
    <n v="13000000"/>
    <x v="2"/>
  </r>
  <r>
    <x v="23"/>
    <x v="23"/>
    <x v="16"/>
    <n v="-320000000"/>
    <x v="0"/>
  </r>
  <r>
    <x v="23"/>
    <x v="23"/>
    <x v="16"/>
    <n v="7551000000"/>
    <x v="1"/>
  </r>
  <r>
    <x v="23"/>
    <x v="23"/>
    <x v="16"/>
    <n v="7574000000"/>
    <x v="2"/>
  </r>
  <r>
    <x v="23"/>
    <x v="23"/>
    <x v="17"/>
    <n v="-322000000"/>
    <x v="0"/>
  </r>
  <r>
    <x v="23"/>
    <x v="23"/>
    <x v="17"/>
    <n v="7548000000"/>
    <x v="1"/>
  </r>
  <r>
    <x v="23"/>
    <x v="23"/>
    <x v="17"/>
    <n v="7587000000"/>
    <x v="2"/>
  </r>
  <r>
    <x v="23"/>
    <x v="23"/>
    <x v="18"/>
    <n v="156447000000"/>
    <x v="0"/>
  </r>
  <r>
    <x v="23"/>
    <x v="23"/>
    <x v="18"/>
    <n v="158719000000"/>
    <x v="1"/>
  </r>
  <r>
    <x v="23"/>
    <x v="23"/>
    <x v="18"/>
    <n v="163981000000"/>
    <x v="2"/>
  </r>
  <r>
    <x v="23"/>
    <x v="23"/>
    <x v="19"/>
    <n v="190558000000"/>
    <x v="0"/>
  </r>
  <r>
    <x v="23"/>
    <x v="23"/>
    <x v="19"/>
    <n v="244789000000"/>
    <x v="1"/>
  </r>
  <r>
    <x v="23"/>
    <x v="23"/>
    <x v="19"/>
    <n v="254795000000"/>
    <x v="2"/>
  </r>
  <r>
    <x v="23"/>
    <x v="23"/>
    <x v="20"/>
    <n v="45195000000"/>
    <x v="0"/>
  </r>
  <r>
    <x v="23"/>
    <x v="23"/>
    <x v="20"/>
    <n v="50302000000"/>
    <x v="1"/>
  </r>
  <r>
    <x v="23"/>
    <x v="23"/>
    <x v="20"/>
    <n v="56369000000"/>
    <x v="2"/>
  </r>
  <r>
    <x v="23"/>
    <x v="23"/>
    <x v="21"/>
    <n v="45762000000"/>
    <x v="0"/>
  </r>
  <r>
    <x v="23"/>
    <x v="23"/>
    <x v="21"/>
    <n v="53303000000"/>
    <x v="1"/>
  </r>
  <r>
    <x v="23"/>
    <x v="23"/>
    <x v="21"/>
    <n v="62017000000"/>
    <x v="2"/>
  </r>
  <r>
    <x v="23"/>
    <x v="23"/>
    <x v="22"/>
    <n v="2718000000"/>
    <x v="0"/>
  </r>
  <r>
    <x v="23"/>
    <x v="23"/>
    <x v="22"/>
    <n v="4441000000"/>
    <x v="2"/>
  </r>
  <r>
    <x v="23"/>
    <x v="23"/>
    <x v="23"/>
    <n v="2718000000"/>
    <x v="0"/>
  </r>
  <r>
    <x v="23"/>
    <x v="23"/>
    <x v="23"/>
    <n v="4371000000"/>
    <x v="1"/>
  </r>
  <r>
    <x v="23"/>
    <x v="23"/>
    <x v="23"/>
    <n v="4371000000"/>
    <x v="1"/>
  </r>
  <r>
    <x v="23"/>
    <x v="23"/>
    <x v="23"/>
    <n v="4441000000"/>
    <x v="2"/>
  </r>
  <r>
    <x v="23"/>
    <x v="23"/>
    <x v="24"/>
    <n v="1406000000"/>
    <x v="0"/>
  </r>
  <r>
    <x v="23"/>
    <x v="23"/>
    <x v="24"/>
    <n v="8997000000"/>
    <x v="1"/>
  </r>
  <r>
    <x v="23"/>
    <x v="23"/>
    <x v="24"/>
    <n v="9770000000"/>
    <x v="2"/>
  </r>
  <r>
    <x v="23"/>
    <x v="23"/>
    <x v="25"/>
    <n v="0"/>
    <x v="0"/>
  </r>
  <r>
    <x v="23"/>
    <x v="23"/>
    <x v="25"/>
    <n v="0"/>
    <x v="1"/>
  </r>
  <r>
    <x v="23"/>
    <x v="23"/>
    <x v="25"/>
    <n v="0"/>
    <x v="2"/>
  </r>
  <r>
    <x v="23"/>
    <x v="23"/>
    <x v="26"/>
    <n v="43465"/>
    <x v="0"/>
  </r>
  <r>
    <x v="23"/>
    <x v="23"/>
    <x v="26"/>
    <n v="43685"/>
    <x v="1"/>
  </r>
  <r>
    <x v="23"/>
    <x v="23"/>
    <x v="26"/>
    <n v="44196"/>
    <x v="2"/>
  </r>
  <r>
    <x v="23"/>
    <x v="23"/>
    <x v="27"/>
    <n v="318000000"/>
    <x v="0"/>
  </r>
  <r>
    <x v="23"/>
    <x v="23"/>
    <x v="27"/>
    <n v="306000000"/>
    <x v="1"/>
  </r>
  <r>
    <x v="23"/>
    <x v="23"/>
    <x v="27"/>
    <n v="312000000"/>
    <x v="2"/>
  </r>
  <r>
    <x v="23"/>
    <x v="23"/>
    <x v="28"/>
    <n v="58403000000"/>
    <x v="0"/>
  </r>
  <r>
    <x v="23"/>
    <x v="23"/>
    <x v="28"/>
    <n v="63864000000"/>
    <x v="1"/>
  </r>
  <r>
    <x v="23"/>
    <x v="23"/>
    <x v="28"/>
    <n v="69389000000"/>
    <x v="2"/>
  </r>
  <r>
    <x v="23"/>
    <x v="23"/>
    <x v="29"/>
    <n v="0"/>
    <x v="0"/>
  </r>
  <r>
    <x v="23"/>
    <x v="23"/>
    <x v="29"/>
    <n v="0"/>
    <x v="1"/>
  </r>
  <r>
    <x v="23"/>
    <x v="23"/>
    <x v="29"/>
    <n v="0"/>
    <x v="2"/>
  </r>
  <r>
    <x v="23"/>
    <x v="23"/>
    <x v="30"/>
    <n v="78678000000"/>
    <x v="0"/>
  </r>
  <r>
    <x v="23"/>
    <x v="23"/>
    <x v="30"/>
    <n v="79749000000"/>
    <x v="1"/>
  </r>
  <r>
    <x v="23"/>
    <x v="23"/>
    <x v="30"/>
    <n v="79552000000"/>
    <x v="2"/>
  </r>
  <r>
    <x v="23"/>
    <x v="23"/>
    <x v="31"/>
    <n v="38132000000"/>
    <x v="0"/>
  </r>
  <r>
    <x v="23"/>
    <x v="23"/>
    <x v="31"/>
    <n v="98057000000"/>
    <x v="1"/>
  </r>
  <r>
    <x v="23"/>
    <x v="23"/>
    <x v="31"/>
    <n v="104725000000"/>
    <x v="2"/>
  </r>
  <r>
    <x v="23"/>
    <x v="23"/>
    <x v="32"/>
    <n v="-596000000"/>
    <x v="0"/>
  </r>
  <r>
    <x v="23"/>
    <x v="23"/>
    <x v="32"/>
    <n v="6631000000"/>
    <x v="1"/>
  </r>
  <r>
    <x v="23"/>
    <x v="23"/>
    <x v="32"/>
    <n v="7201000000"/>
    <x v="2"/>
  </r>
  <r>
    <x v="23"/>
    <x v="23"/>
    <x v="33"/>
    <n v="0"/>
    <x v="0"/>
  </r>
  <r>
    <x v="23"/>
    <x v="23"/>
    <x v="33"/>
    <n v="0"/>
    <x v="1"/>
  </r>
  <r>
    <x v="23"/>
    <x v="23"/>
    <x v="33"/>
    <n v="-9000000"/>
    <x v="2"/>
  </r>
  <r>
    <x v="23"/>
    <x v="23"/>
    <x v="34"/>
    <n v="2002000000"/>
    <x v="0"/>
  </r>
  <r>
    <x v="23"/>
    <x v="23"/>
    <x v="34"/>
    <n v="2366000000"/>
    <x v="1"/>
  </r>
  <r>
    <x v="23"/>
    <x v="23"/>
    <x v="34"/>
    <n v="2569000000"/>
    <x v="2"/>
  </r>
  <r>
    <x v="23"/>
    <x v="23"/>
    <x v="35"/>
    <n v="36307000000"/>
    <x v="0"/>
  </r>
  <r>
    <x v="23"/>
    <x v="23"/>
    <x v="35"/>
    <n v="33121000000"/>
    <x v="1"/>
  </r>
  <r>
    <x v="23"/>
    <x v="23"/>
    <x v="35"/>
    <n v="31142000000"/>
    <x v="2"/>
  </r>
  <r>
    <x v="23"/>
    <x v="23"/>
    <x v="36"/>
    <n v="2619000000"/>
    <x v="0"/>
  </r>
  <r>
    <x v="23"/>
    <x v="23"/>
    <x v="36"/>
    <n v="3114000000"/>
    <x v="1"/>
  </r>
  <r>
    <x v="23"/>
    <x v="23"/>
    <x v="36"/>
    <n v="4347000000"/>
    <x v="2"/>
  </r>
  <r>
    <x v="23"/>
    <x v="23"/>
    <x v="37"/>
    <n v="2803000000"/>
    <x v="0"/>
  </r>
  <r>
    <x v="23"/>
    <x v="23"/>
    <x v="37"/>
    <n v="2954000000"/>
    <x v="1"/>
  </r>
  <r>
    <x v="23"/>
    <x v="23"/>
    <x v="37"/>
    <n v="2904000000"/>
    <x v="2"/>
  </r>
  <r>
    <x v="23"/>
    <x v="23"/>
    <x v="38"/>
    <n v="16450000000"/>
    <x v="0"/>
  </r>
  <r>
    <x v="23"/>
    <x v="23"/>
    <x v="38"/>
    <n v="17516000000"/>
    <x v="1"/>
  </r>
  <r>
    <x v="23"/>
    <x v="23"/>
    <x v="38"/>
    <n v="18496000000"/>
    <x v="2"/>
  </r>
  <r>
    <x v="23"/>
    <x v="23"/>
    <x v="39"/>
    <n v="196456000000"/>
    <x v="0"/>
  </r>
  <r>
    <x v="23"/>
    <x v="23"/>
    <x v="39"/>
    <n v="222449000000"/>
    <x v="1"/>
  </r>
  <r>
    <x v="23"/>
    <x v="23"/>
    <x v="39"/>
    <n v="230715000000"/>
    <x v="2"/>
  </r>
  <r>
    <x v="23"/>
    <x v="23"/>
    <x v="40"/>
    <n v="157947000000"/>
    <x v="0"/>
  </r>
  <r>
    <x v="23"/>
    <x v="23"/>
    <x v="40"/>
    <n v="158279000000"/>
    <x v="1"/>
  </r>
  <r>
    <x v="23"/>
    <x v="23"/>
    <x v="40"/>
    <n v="161014000000"/>
    <x v="2"/>
  </r>
  <r>
    <x v="23"/>
    <x v="23"/>
    <x v="41"/>
    <n v="1267000000"/>
    <x v="0"/>
  </r>
  <r>
    <x v="23"/>
    <x v="23"/>
    <x v="41"/>
    <n v="3781000000"/>
    <x v="1"/>
  </r>
  <r>
    <x v="23"/>
    <x v="23"/>
    <x v="41"/>
    <n v="5440000000"/>
    <x v="2"/>
  </r>
  <r>
    <x v="23"/>
    <x v="23"/>
    <x v="42"/>
    <n v="15732000000"/>
    <x v="0"/>
  </r>
  <r>
    <x v="23"/>
    <x v="23"/>
    <x v="42"/>
    <n v="17314000000"/>
    <x v="1"/>
  </r>
  <r>
    <x v="23"/>
    <x v="23"/>
    <x v="42"/>
    <n v="20812000000"/>
    <x v="2"/>
  </r>
  <r>
    <x v="23"/>
    <x v="23"/>
    <x v="43"/>
    <n v="38265000000"/>
    <x v="0"/>
  </r>
  <r>
    <x v="23"/>
    <x v="23"/>
    <x v="43"/>
    <n v="-5320000000"/>
    <x v="1"/>
  </r>
  <r>
    <x v="23"/>
    <x v="23"/>
    <x v="43"/>
    <n v="-5673000000"/>
    <x v="2"/>
  </r>
  <r>
    <x v="23"/>
    <x v="23"/>
    <x v="44"/>
    <n v="0"/>
    <x v="0"/>
  </r>
  <r>
    <x v="23"/>
    <x v="23"/>
    <x v="44"/>
    <n v="0"/>
    <x v="1"/>
  </r>
  <r>
    <x v="23"/>
    <x v="23"/>
    <x v="44"/>
    <n v="0"/>
    <x v="2"/>
  </r>
  <r>
    <x v="23"/>
    <x v="23"/>
    <x v="45"/>
    <n v="0"/>
    <x v="0"/>
  </r>
  <r>
    <x v="23"/>
    <x v="23"/>
    <x v="45"/>
    <n v="0"/>
    <x v="1"/>
  </r>
  <r>
    <x v="23"/>
    <x v="23"/>
    <x v="45"/>
    <n v="0"/>
    <x v="2"/>
  </r>
  <r>
    <x v="23"/>
    <x v="23"/>
    <x v="46"/>
    <n v="36819000000"/>
    <x v="0"/>
  </r>
  <r>
    <x v="23"/>
    <x v="23"/>
    <x v="46"/>
    <n v="-7850000000"/>
    <x v="1"/>
  </r>
  <r>
    <x v="23"/>
    <x v="23"/>
    <x v="46"/>
    <n v="-8155000000"/>
    <x v="2"/>
  </r>
  <r>
    <x v="23"/>
    <x v="23"/>
    <x v="47"/>
    <n v="0"/>
    <x v="0"/>
  </r>
  <r>
    <x v="23"/>
    <x v="23"/>
    <x v="47"/>
    <n v="0"/>
    <x v="1"/>
  </r>
  <r>
    <x v="23"/>
    <x v="23"/>
    <x v="47"/>
    <n v="0"/>
    <x v="2"/>
  </r>
  <r>
    <x v="23"/>
    <x v="23"/>
    <x v="48"/>
    <n v="-43285000000"/>
    <x v="0"/>
  </r>
  <r>
    <x v="23"/>
    <x v="23"/>
    <x v="48"/>
    <n v="-3339000000"/>
    <x v="1"/>
  </r>
  <r>
    <x v="23"/>
    <x v="23"/>
    <x v="48"/>
    <n v="-5534000000"/>
    <x v="2"/>
  </r>
  <r>
    <x v="23"/>
    <x v="23"/>
    <x v="49"/>
    <n v="0"/>
    <x v="0"/>
  </r>
  <r>
    <x v="23"/>
    <x v="23"/>
    <x v="49"/>
    <n v="0"/>
    <x v="1"/>
  </r>
  <r>
    <x v="23"/>
    <x v="23"/>
    <x v="49"/>
    <n v="0"/>
    <x v="2"/>
  </r>
  <r>
    <x v="23"/>
    <x v="23"/>
    <x v="50"/>
    <n v="167126000000"/>
    <x v="0"/>
  </r>
  <r>
    <x v="23"/>
    <x v="23"/>
    <x v="50"/>
    <n v="217462000000"/>
    <x v="1"/>
  </r>
  <r>
    <x v="23"/>
    <x v="23"/>
    <x v="50"/>
    <n v="232554000000"/>
    <x v="2"/>
  </r>
  <r>
    <x v="23"/>
    <x v="23"/>
    <x v="51"/>
    <n v="0"/>
    <x v="0"/>
  </r>
  <r>
    <x v="23"/>
    <x v="23"/>
    <x v="51"/>
    <n v="0"/>
    <x v="1"/>
  </r>
  <r>
    <x v="23"/>
    <x v="23"/>
    <x v="51"/>
    <n v="0"/>
    <x v="2"/>
  </r>
  <r>
    <x v="23"/>
    <x v="23"/>
    <x v="52"/>
    <n v="-2000000"/>
    <x v="0"/>
  </r>
  <r>
    <x v="23"/>
    <x v="23"/>
    <x v="52"/>
    <n v="-3000000"/>
    <x v="1"/>
  </r>
  <r>
    <x v="23"/>
    <x v="23"/>
    <x v="52"/>
    <n v="13000000"/>
    <x v="2"/>
  </r>
  <r>
    <x v="23"/>
    <x v="23"/>
    <x v="53"/>
    <n v="-594000000"/>
    <x v="0"/>
  </r>
  <r>
    <x v="23"/>
    <x v="23"/>
    <x v="53"/>
    <n v="6634000000"/>
    <x v="1"/>
  </r>
  <r>
    <x v="23"/>
    <x v="23"/>
    <x v="53"/>
    <n v="7179000000"/>
    <x v="2"/>
  </r>
  <r>
    <x v="23"/>
    <x v="23"/>
    <x v="54"/>
    <n v="-596000000"/>
    <x v="0"/>
  </r>
  <r>
    <x v="23"/>
    <x v="23"/>
    <x v="54"/>
    <n v="6631000000"/>
    <x v="1"/>
  </r>
  <r>
    <x v="23"/>
    <x v="23"/>
    <x v="54"/>
    <n v="7192000000"/>
    <x v="2"/>
  </r>
  <r>
    <x v="23"/>
    <x v="23"/>
    <x v="55"/>
    <n v="11349000000"/>
    <x v="0"/>
  </r>
  <r>
    <x v="23"/>
    <x v="23"/>
    <x v="55"/>
    <n v="12044000000"/>
    <x v="1"/>
  </r>
  <r>
    <x v="23"/>
    <x v="23"/>
    <x v="55"/>
    <n v="12606000000"/>
    <x v="2"/>
  </r>
  <r>
    <x v="23"/>
    <x v="23"/>
    <x v="56"/>
    <n v="171473000000"/>
    <x v="0"/>
  </r>
  <r>
    <x v="23"/>
    <x v="23"/>
    <x v="56"/>
    <n v="172147000000"/>
    <x v="1"/>
  </r>
  <r>
    <x v="23"/>
    <x v="23"/>
    <x v="56"/>
    <n v="174346000000"/>
    <x v="2"/>
  </r>
  <r>
    <x v="23"/>
    <x v="23"/>
    <x v="57"/>
    <n v="112185000000"/>
    <x v="0"/>
  </r>
  <r>
    <x v="23"/>
    <x v="23"/>
    <x v="57"/>
    <n v="104976000000"/>
    <x v="1"/>
  </r>
  <r>
    <x v="23"/>
    <x v="23"/>
    <x v="57"/>
    <n v="98997000000"/>
    <x v="2"/>
  </r>
  <r>
    <x v="23"/>
    <x v="23"/>
    <x v="58"/>
    <n v="6594000000"/>
    <x v="0"/>
  </r>
  <r>
    <x v="23"/>
    <x v="23"/>
    <x v="58"/>
    <n v="0"/>
    <x v="1"/>
  </r>
  <r>
    <x v="23"/>
    <x v="23"/>
    <x v="58"/>
    <n v="0"/>
    <x v="2"/>
  </r>
  <r>
    <x v="23"/>
    <x v="23"/>
    <x v="59"/>
    <n v="0"/>
    <x v="0"/>
  </r>
  <r>
    <x v="23"/>
    <x v="23"/>
    <x v="59"/>
    <n v="0"/>
    <x v="2"/>
  </r>
  <r>
    <x v="23"/>
    <x v="23"/>
    <x v="60"/>
    <n v="0"/>
    <x v="1"/>
  </r>
  <r>
    <x v="23"/>
    <x v="23"/>
    <x v="61"/>
    <n v="21368000000"/>
    <x v="0"/>
  </r>
  <r>
    <x v="23"/>
    <x v="23"/>
    <x v="61"/>
    <n v="33541000000"/>
    <x v="1"/>
  </r>
  <r>
    <x v="23"/>
    <x v="23"/>
    <x v="61"/>
    <n v="35135000000"/>
    <x v="2"/>
  </r>
  <r>
    <x v="23"/>
    <x v="23"/>
    <x v="62"/>
    <n v="4021000000"/>
    <x v="0"/>
  </r>
  <r>
    <x v="23"/>
    <x v="23"/>
    <x v="62"/>
    <n v="11987000000"/>
    <x v="1"/>
  </r>
  <r>
    <x v="23"/>
    <x v="23"/>
    <x v="62"/>
    <n v="13911000000"/>
    <x v="2"/>
  </r>
  <r>
    <x v="23"/>
    <x v="23"/>
    <x v="63"/>
    <n v="-3726000000"/>
    <x v="0"/>
  </r>
  <r>
    <x v="23"/>
    <x v="23"/>
    <x v="63"/>
    <n v="-5343000000"/>
    <x v="1"/>
  </r>
  <r>
    <x v="23"/>
    <x v="23"/>
    <x v="63"/>
    <n v="-5370000000"/>
    <x v="2"/>
  </r>
  <r>
    <x v="23"/>
    <x v="23"/>
    <x v="64"/>
    <n v="-41123000000"/>
    <x v="0"/>
  </r>
  <r>
    <x v="23"/>
    <x v="23"/>
    <x v="64"/>
    <n v="-1367000000"/>
    <x v="1"/>
  </r>
  <r>
    <x v="23"/>
    <x v="23"/>
    <x v="64"/>
    <n v="-6269000000"/>
    <x v="2"/>
  </r>
  <r>
    <x v="23"/>
    <x v="23"/>
    <x v="65"/>
    <n v="-1411000000"/>
    <x v="0"/>
  </r>
  <r>
    <x v="23"/>
    <x v="23"/>
    <x v="65"/>
    <n v="-3509000000"/>
    <x v="1"/>
  </r>
  <r>
    <x v="23"/>
    <x v="23"/>
    <x v="65"/>
    <n v="359000000"/>
    <x v="2"/>
  </r>
  <r>
    <x v="23"/>
    <x v="23"/>
    <x v="66"/>
    <n v="274000000"/>
    <x v="0"/>
  </r>
  <r>
    <x v="23"/>
    <x v="23"/>
    <x v="66"/>
    <n v="917000000"/>
    <x v="1"/>
  </r>
  <r>
    <x v="23"/>
    <x v="23"/>
    <x v="66"/>
    <n v="395000000"/>
    <x v="2"/>
  </r>
  <r>
    <x v="23"/>
    <x v="23"/>
    <x v="67"/>
    <n v="45195000000"/>
    <x v="0"/>
  </r>
  <r>
    <x v="23"/>
    <x v="23"/>
    <x v="67"/>
    <n v="7486000000"/>
    <x v="1"/>
  </r>
  <r>
    <x v="23"/>
    <x v="23"/>
    <x v="67"/>
    <n v="8277000000"/>
    <x v="2"/>
  </r>
  <r>
    <x v="23"/>
    <x v="23"/>
    <x v="68"/>
    <n v="45762000000"/>
    <x v="0"/>
  </r>
  <r>
    <x v="23"/>
    <x v="23"/>
    <x v="68"/>
    <n v="26897000000"/>
    <x v="1"/>
  </r>
  <r>
    <x v="23"/>
    <x v="23"/>
    <x v="68"/>
    <n v="31196000000"/>
    <x v="2"/>
  </r>
  <r>
    <x v="23"/>
    <x v="23"/>
    <x v="69"/>
    <n v="135166000000"/>
    <x v="0"/>
  </r>
  <r>
    <x v="23"/>
    <x v="23"/>
    <x v="69"/>
    <n v="29919000000"/>
    <x v="1"/>
  </r>
  <r>
    <x v="23"/>
    <x v="23"/>
    <x v="69"/>
    <n v="30234000000"/>
    <x v="2"/>
  </r>
  <r>
    <x v="23"/>
    <x v="23"/>
    <x v="70"/>
    <n v="112185000000"/>
    <x v="0"/>
  </r>
  <r>
    <x v="23"/>
    <x v="23"/>
    <x v="70"/>
    <n v="40277000000"/>
    <x v="1"/>
  </r>
  <r>
    <x v="23"/>
    <x v="23"/>
    <x v="70"/>
    <n v="39790000000"/>
    <x v="2"/>
  </r>
  <r>
    <x v="23"/>
    <x v="23"/>
    <x v="71"/>
    <n v="21368000000"/>
    <x v="0"/>
  </r>
  <r>
    <x v="23"/>
    <x v="23"/>
    <x v="71"/>
    <n v="33541000000"/>
    <x v="1"/>
  </r>
  <r>
    <x v="23"/>
    <x v="23"/>
    <x v="71"/>
    <n v="35135000000"/>
    <x v="2"/>
  </r>
  <r>
    <x v="23"/>
    <x v="23"/>
    <x v="72"/>
    <n v="0"/>
    <x v="0"/>
  </r>
  <r>
    <x v="23"/>
    <x v="23"/>
    <x v="72"/>
    <n v="0"/>
    <x v="1"/>
  </r>
  <r>
    <x v="23"/>
    <x v="23"/>
    <x v="72"/>
    <n v="0"/>
    <x v="2"/>
  </r>
  <r>
    <x v="23"/>
    <x v="23"/>
    <x v="73"/>
    <n v="2038000000"/>
    <x v="0"/>
  </r>
  <r>
    <x v="23"/>
    <x v="23"/>
    <x v="73"/>
    <n v="2603000000"/>
    <x v="1"/>
  </r>
  <r>
    <x v="23"/>
    <x v="23"/>
    <x v="73"/>
    <n v="2624000000"/>
    <x v="2"/>
  </r>
  <r>
    <x v="23"/>
    <x v="23"/>
    <x v="74"/>
    <n v="692000000"/>
    <x v="0"/>
  </r>
  <r>
    <x v="23"/>
    <x v="23"/>
    <x v="74"/>
    <n v="7534000000"/>
    <x v="1"/>
  </r>
  <r>
    <x v="23"/>
    <x v="23"/>
    <x v="74"/>
    <n v="9639000000"/>
    <x v="2"/>
  </r>
  <r>
    <x v="23"/>
    <x v="23"/>
    <x v="75"/>
    <n v="0"/>
    <x v="0"/>
  </r>
  <r>
    <x v="23"/>
    <x v="23"/>
    <x v="75"/>
    <n v="0"/>
    <x v="1"/>
  </r>
  <r>
    <x v="23"/>
    <x v="23"/>
    <x v="75"/>
    <n v="0"/>
    <x v="2"/>
  </r>
  <r>
    <x v="23"/>
    <x v="23"/>
    <x v="76"/>
    <n v="0"/>
    <x v="0"/>
  </r>
  <r>
    <x v="23"/>
    <x v="23"/>
    <x v="76"/>
    <n v="0"/>
    <x v="1"/>
  </r>
  <r>
    <x v="23"/>
    <x v="23"/>
    <x v="76"/>
    <n v="0"/>
    <x v="2"/>
  </r>
  <r>
    <x v="23"/>
    <x v="23"/>
    <x v="77"/>
    <n v="0"/>
    <x v="0"/>
  </r>
  <r>
    <x v="23"/>
    <x v="23"/>
    <x v="77"/>
    <n v="0"/>
    <x v="1"/>
  </r>
  <r>
    <x v="23"/>
    <x v="23"/>
    <x v="77"/>
    <n v="0"/>
    <x v="2"/>
  </r>
  <r>
    <x v="23"/>
    <x v="23"/>
    <x v="78"/>
    <n v="817000000"/>
    <x v="0"/>
  </r>
  <r>
    <x v="23"/>
    <x v="23"/>
    <x v="78"/>
    <n v="7049000000"/>
    <x v="1"/>
  </r>
  <r>
    <x v="23"/>
    <x v="23"/>
    <x v="78"/>
    <n v="6467000000"/>
    <x v="2"/>
  </r>
  <r>
    <x v="23"/>
    <x v="23"/>
    <x v="79"/>
    <n v="242000000"/>
    <x v="0"/>
  </r>
  <r>
    <x v="23"/>
    <x v="23"/>
    <x v="79"/>
    <n v="210000000"/>
    <x v="1"/>
  </r>
  <r>
    <x v="23"/>
    <x v="23"/>
    <x v="79"/>
    <n v="264000000"/>
    <x v="2"/>
  </r>
  <r>
    <x v="23"/>
    <x v="23"/>
    <x v="80"/>
    <n v="0"/>
    <x v="0"/>
  </r>
  <r>
    <x v="23"/>
    <x v="23"/>
    <x v="80"/>
    <n v="0"/>
    <x v="1"/>
  </r>
  <r>
    <x v="23"/>
    <x v="23"/>
    <x v="80"/>
    <n v="0"/>
    <x v="2"/>
  </r>
  <r>
    <x v="23"/>
    <x v="23"/>
    <x v="81"/>
    <n v="0"/>
    <x v="0"/>
  </r>
  <r>
    <x v="23"/>
    <x v="23"/>
    <x v="81"/>
    <n v="0"/>
    <x v="1"/>
  </r>
  <r>
    <x v="23"/>
    <x v="23"/>
    <x v="81"/>
    <n v="0"/>
    <x v="2"/>
  </r>
  <r>
    <x v="23"/>
    <x v="23"/>
    <x v="82"/>
    <n v="0"/>
    <x v="0"/>
  </r>
  <r>
    <x v="23"/>
    <x v="23"/>
    <x v="82"/>
    <n v="0"/>
    <x v="1"/>
  </r>
  <r>
    <x v="23"/>
    <x v="23"/>
    <x v="82"/>
    <n v="0"/>
    <x v="2"/>
  </r>
  <r>
    <x v="23"/>
    <x v="23"/>
    <x v="83"/>
    <n v="41089000000"/>
    <x v="0"/>
  </r>
  <r>
    <x v="23"/>
    <x v="23"/>
    <x v="83"/>
    <n v="45108000000"/>
    <x v="1"/>
  </r>
  <r>
    <x v="23"/>
    <x v="23"/>
    <x v="83"/>
    <n v="49640000000"/>
    <x v="2"/>
  </r>
  <r>
    <x v="23"/>
    <x v="23"/>
    <x v="84"/>
    <n v="194579000000"/>
    <x v="0"/>
  </r>
  <r>
    <x v="23"/>
    <x v="23"/>
    <x v="84"/>
    <n v="256776000000"/>
    <x v="1"/>
  </r>
  <r>
    <x v="23"/>
    <x v="23"/>
    <x v="84"/>
    <n v="268706000000"/>
    <x v="2"/>
  </r>
  <r>
    <x v="23"/>
    <x v="23"/>
    <x v="85"/>
    <n v="21368000000"/>
    <x v="0"/>
  </r>
  <r>
    <x v="23"/>
    <x v="23"/>
    <x v="85"/>
    <n v="0"/>
    <x v="1"/>
  </r>
  <r>
    <x v="23"/>
    <x v="23"/>
    <x v="85"/>
    <n v="0"/>
    <x v="2"/>
  </r>
  <r>
    <x v="23"/>
    <x v="23"/>
    <x v="86"/>
    <n v="720000000"/>
    <x v="0"/>
  </r>
  <r>
    <x v="23"/>
    <x v="23"/>
    <x v="86"/>
    <n v="0"/>
    <x v="1"/>
  </r>
  <r>
    <x v="23"/>
    <x v="23"/>
    <x v="86"/>
    <n v="255000000"/>
    <x v="2"/>
  </r>
  <r>
    <x v="23"/>
    <x v="23"/>
    <x v="87"/>
    <n v="2522000000"/>
    <x v="0"/>
  </r>
  <r>
    <x v="23"/>
    <x v="23"/>
    <x v="87"/>
    <n v="2373000000"/>
    <x v="1"/>
  </r>
  <r>
    <x v="23"/>
    <x v="23"/>
    <x v="87"/>
    <n v="3000000000"/>
    <x v="2"/>
  </r>
  <r>
    <x v="23"/>
    <x v="23"/>
    <x v="88"/>
    <n v="280000000"/>
    <x v="0"/>
  </r>
  <r>
    <x v="23"/>
    <x v="23"/>
    <x v="88"/>
    <n v="453000000"/>
    <x v="1"/>
  </r>
  <r>
    <x v="23"/>
    <x v="23"/>
    <x v="88"/>
    <n v="400000000"/>
    <x v="2"/>
  </r>
  <r>
    <x v="23"/>
    <x v="23"/>
    <x v="89"/>
    <n v="58225000000"/>
    <x v="0"/>
  </r>
  <r>
    <x v="23"/>
    <x v="23"/>
    <x v="89"/>
    <n v="69389000000"/>
    <x v="2"/>
  </r>
  <r>
    <x v="23"/>
    <x v="23"/>
    <x v="90"/>
    <n v="0"/>
    <x v="1"/>
  </r>
  <r>
    <x v="23"/>
    <x v="23"/>
    <x v="91"/>
    <n v="2399000000"/>
    <x v="0"/>
  </r>
  <r>
    <x v="23"/>
    <x v="23"/>
    <x v="91"/>
    <n v="1659000000"/>
    <x v="1"/>
  </r>
  <r>
    <x v="23"/>
    <x v="23"/>
    <x v="91"/>
    <n v="2176000000"/>
    <x v="2"/>
  </r>
  <r>
    <x v="24"/>
    <x v="24"/>
    <x v="0"/>
    <n v="21445000000"/>
    <x v="0"/>
  </r>
  <r>
    <x v="24"/>
    <x v="24"/>
    <x v="0"/>
    <n v="23248000000"/>
    <x v="1"/>
  </r>
  <r>
    <x v="24"/>
    <x v="24"/>
    <x v="0"/>
    <n v="20635000000"/>
    <x v="2"/>
  </r>
  <r>
    <x v="24"/>
    <x v="24"/>
    <x v="1"/>
    <n v="15050000000"/>
    <x v="0"/>
  </r>
  <r>
    <x v="24"/>
    <x v="24"/>
    <x v="1"/>
    <n v="13325000000"/>
    <x v="1"/>
  </r>
  <r>
    <x v="24"/>
    <x v="24"/>
    <x v="1"/>
    <n v="11471000000"/>
    <x v="2"/>
  </r>
  <r>
    <x v="24"/>
    <x v="24"/>
    <x v="2"/>
    <n v="0"/>
    <x v="0"/>
  </r>
  <r>
    <x v="24"/>
    <x v="24"/>
    <x v="2"/>
    <n v="0"/>
    <x v="1"/>
  </r>
  <r>
    <x v="24"/>
    <x v="24"/>
    <x v="2"/>
    <n v="0"/>
    <x v="2"/>
  </r>
  <r>
    <x v="24"/>
    <x v="24"/>
    <x v="3"/>
    <n v="16406000000"/>
    <x v="0"/>
  </r>
  <r>
    <x v="24"/>
    <x v="24"/>
    <x v="3"/>
    <n v="23732000000"/>
    <x v="1"/>
  </r>
  <r>
    <x v="24"/>
    <x v="24"/>
    <x v="3"/>
    <n v="17919000000"/>
    <x v="2"/>
  </r>
  <r>
    <x v="24"/>
    <x v="24"/>
    <x v="4"/>
    <n v="253863000000"/>
    <x v="0"/>
  </r>
  <r>
    <x v="24"/>
    <x v="24"/>
    <x v="4"/>
    <n v="237428000000"/>
    <x v="1"/>
  </r>
  <r>
    <x v="24"/>
    <x v="24"/>
    <x v="4"/>
    <n v="239790000000"/>
    <x v="2"/>
  </r>
  <r>
    <x v="24"/>
    <x v="24"/>
    <x v="5"/>
    <n v="-13792000000"/>
    <x v="0"/>
  </r>
  <r>
    <x v="24"/>
    <x v="24"/>
    <x v="5"/>
    <n v="-14116000000"/>
    <x v="1"/>
  </r>
  <r>
    <x v="24"/>
    <x v="24"/>
    <x v="5"/>
    <n v="-8922000000"/>
    <x v="2"/>
  </r>
  <r>
    <x v="24"/>
    <x v="24"/>
    <x v="6"/>
    <n v="-13699000000"/>
    <x v="0"/>
  </r>
  <r>
    <x v="24"/>
    <x v="24"/>
    <x v="6"/>
    <n v="-19758000000"/>
    <x v="1"/>
  </r>
  <r>
    <x v="24"/>
    <x v="24"/>
    <x v="6"/>
    <n v="-3736000000"/>
    <x v="2"/>
  </r>
  <r>
    <x v="24"/>
    <x v="24"/>
    <x v="7"/>
    <n v="-12290000000"/>
    <x v="0"/>
  </r>
  <r>
    <x v="24"/>
    <x v="24"/>
    <x v="7"/>
    <n v="-11458000000"/>
    <x v="1"/>
  </r>
  <r>
    <x v="24"/>
    <x v="24"/>
    <x v="7"/>
    <n v="-6965000000"/>
    <x v="2"/>
  </r>
  <r>
    <x v="24"/>
    <x v="24"/>
    <x v="8"/>
    <n v="30618000000"/>
    <x v="0"/>
  </r>
  <r>
    <x v="24"/>
    <x v="24"/>
    <x v="8"/>
    <n v="27314000000"/>
    <x v="1"/>
  </r>
  <r>
    <x v="24"/>
    <x v="24"/>
    <x v="8"/>
    <n v="10577000000"/>
    <x v="2"/>
  </r>
  <r>
    <x v="24"/>
    <x v="24"/>
    <x v="9"/>
    <n v="9342000000"/>
    <x v="0"/>
  </r>
  <r>
    <x v="24"/>
    <x v="24"/>
    <x v="9"/>
    <n v="0"/>
    <x v="1"/>
  </r>
  <r>
    <x v="24"/>
    <x v="24"/>
    <x v="9"/>
    <n v="0"/>
    <x v="2"/>
  </r>
  <r>
    <x v="24"/>
    <x v="24"/>
    <x v="10"/>
    <n v="-418000000"/>
    <x v="0"/>
  </r>
  <r>
    <x v="24"/>
    <x v="24"/>
    <x v="10"/>
    <n v="-502000000"/>
    <x v="1"/>
  </r>
  <r>
    <x v="24"/>
    <x v="24"/>
    <x v="10"/>
    <n v="-296000000"/>
    <x v="2"/>
  </r>
  <r>
    <x v="24"/>
    <x v="24"/>
    <x v="11"/>
    <n v="0"/>
    <x v="0"/>
  </r>
  <r>
    <x v="24"/>
    <x v="24"/>
    <x v="11"/>
    <n v="0"/>
    <x v="1"/>
  </r>
  <r>
    <x v="24"/>
    <x v="24"/>
    <x v="11"/>
    <n v="0"/>
    <x v="2"/>
  </r>
  <r>
    <x v="24"/>
    <x v="24"/>
    <x v="12"/>
    <n v="0"/>
    <x v="0"/>
  </r>
  <r>
    <x v="24"/>
    <x v="24"/>
    <x v="12"/>
    <n v="0"/>
    <x v="1"/>
  </r>
  <r>
    <x v="24"/>
    <x v="24"/>
    <x v="12"/>
    <n v="0"/>
    <x v="2"/>
  </r>
  <r>
    <x v="24"/>
    <x v="24"/>
    <x v="13"/>
    <n v="-418000000"/>
    <x v="0"/>
  </r>
  <r>
    <x v="24"/>
    <x v="24"/>
    <x v="13"/>
    <n v="-433000000"/>
    <x v="1"/>
  </r>
  <r>
    <x v="24"/>
    <x v="24"/>
    <x v="13"/>
    <n v="-48000000"/>
    <x v="2"/>
  </r>
  <r>
    <x v="24"/>
    <x v="24"/>
    <x v="14"/>
    <n v="1832000000"/>
    <x v="0"/>
  </r>
  <r>
    <x v="24"/>
    <x v="24"/>
    <x v="14"/>
    <n v="1832000000"/>
    <x v="1"/>
  </r>
  <r>
    <x v="24"/>
    <x v="24"/>
    <x v="14"/>
    <n v="1832000000"/>
    <x v="2"/>
  </r>
  <r>
    <x v="24"/>
    <x v="24"/>
    <x v="15"/>
    <n v="36000000"/>
    <x v="0"/>
  </r>
  <r>
    <x v="24"/>
    <x v="24"/>
    <x v="15"/>
    <n v="-79000000"/>
    <x v="1"/>
  </r>
  <r>
    <x v="24"/>
    <x v="24"/>
    <x v="15"/>
    <n v="-18000000"/>
    <x v="2"/>
  </r>
  <r>
    <x v="24"/>
    <x v="24"/>
    <x v="16"/>
    <n v="15431000000"/>
    <x v="0"/>
  </r>
  <r>
    <x v="24"/>
    <x v="24"/>
    <x v="16"/>
    <n v="1478000000"/>
    <x v="1"/>
  </r>
  <r>
    <x v="24"/>
    <x v="24"/>
    <x v="16"/>
    <n v="-6165000000"/>
    <x v="2"/>
  </r>
  <r>
    <x v="24"/>
    <x v="24"/>
    <x v="17"/>
    <n v="15467000000"/>
    <x v="0"/>
  </r>
  <r>
    <x v="24"/>
    <x v="24"/>
    <x v="17"/>
    <n v="1399000000"/>
    <x v="1"/>
  </r>
  <r>
    <x v="24"/>
    <x v="24"/>
    <x v="17"/>
    <n v="-6183000000"/>
    <x v="2"/>
  </r>
  <r>
    <x v="24"/>
    <x v="24"/>
    <x v="18"/>
    <n v="94578000000"/>
    <x v="0"/>
  </r>
  <r>
    <x v="24"/>
    <x v="24"/>
    <x v="18"/>
    <n v="80113000000"/>
    <x v="1"/>
  </r>
  <r>
    <x v="24"/>
    <x v="24"/>
    <x v="18"/>
    <n v="50488000000"/>
    <x v="2"/>
  </r>
  <r>
    <x v="24"/>
    <x v="24"/>
    <x v="19"/>
    <n v="145764000000"/>
    <x v="0"/>
  </r>
  <r>
    <x v="24"/>
    <x v="24"/>
    <x v="19"/>
    <n v="140980000000"/>
    <x v="1"/>
  </r>
  <r>
    <x v="24"/>
    <x v="24"/>
    <x v="19"/>
    <n v="102145000000"/>
    <x v="2"/>
  </r>
  <r>
    <x v="24"/>
    <x v="24"/>
    <x v="20"/>
    <n v="34021000000"/>
    <x v="0"/>
  </r>
  <r>
    <x v="24"/>
    <x v="24"/>
    <x v="20"/>
    <n v="28329000000"/>
    <x v="1"/>
  </r>
  <r>
    <x v="24"/>
    <x v="24"/>
    <x v="20"/>
    <n v="26078000000"/>
    <x v="2"/>
  </r>
  <r>
    <x v="24"/>
    <x v="24"/>
    <x v="21"/>
    <n v="27171000000"/>
    <x v="0"/>
  </r>
  <r>
    <x v="24"/>
    <x v="24"/>
    <x v="21"/>
    <n v="26530000000"/>
    <x v="1"/>
  </r>
  <r>
    <x v="24"/>
    <x v="24"/>
    <x v="21"/>
    <n v="22183000000"/>
    <x v="2"/>
  </r>
  <r>
    <x v="24"/>
    <x v="24"/>
    <x v="22"/>
    <n v="19419000000"/>
    <x v="0"/>
  </r>
  <r>
    <x v="24"/>
    <x v="24"/>
    <x v="22"/>
    <n v="19508000000"/>
    <x v="2"/>
  </r>
  <r>
    <x v="24"/>
    <x v="24"/>
    <x v="23"/>
    <n v="19419000000"/>
    <x v="0"/>
  </r>
  <r>
    <x v="24"/>
    <x v="24"/>
    <x v="23"/>
    <n v="29218000000"/>
    <x v="1"/>
  </r>
  <r>
    <x v="24"/>
    <x v="24"/>
    <x v="23"/>
    <n v="29218000000"/>
    <x v="1"/>
  </r>
  <r>
    <x v="24"/>
    <x v="24"/>
    <x v="23"/>
    <n v="19508000000"/>
    <x v="2"/>
  </r>
  <r>
    <x v="24"/>
    <x v="24"/>
    <x v="24"/>
    <n v="20575000000"/>
    <x v="0"/>
  </r>
  <r>
    <x v="24"/>
    <x v="24"/>
    <x v="24"/>
    <n v="5536000000"/>
    <x v="1"/>
  </r>
  <r>
    <x v="24"/>
    <x v="24"/>
    <x v="24"/>
    <n v="-7453000000"/>
    <x v="2"/>
  </r>
  <r>
    <x v="24"/>
    <x v="24"/>
    <x v="25"/>
    <n v="0"/>
    <x v="0"/>
  </r>
  <r>
    <x v="24"/>
    <x v="24"/>
    <x v="25"/>
    <n v="0"/>
    <x v="1"/>
  </r>
  <r>
    <x v="24"/>
    <x v="24"/>
    <x v="25"/>
    <n v="0"/>
    <x v="2"/>
  </r>
  <r>
    <x v="24"/>
    <x v="24"/>
    <x v="26"/>
    <n v="43465"/>
    <x v="0"/>
  </r>
  <r>
    <x v="24"/>
    <x v="24"/>
    <x v="26"/>
    <n v="43830"/>
    <x v="1"/>
  </r>
  <r>
    <x v="24"/>
    <x v="24"/>
    <x v="26"/>
    <n v="44196"/>
    <x v="2"/>
  </r>
  <r>
    <x v="24"/>
    <x v="24"/>
    <x v="27"/>
    <n v="1088000000"/>
    <x v="0"/>
  </r>
  <r>
    <x v="24"/>
    <x v="24"/>
    <x v="27"/>
    <n v="995000000"/>
    <x v="1"/>
  </r>
  <r>
    <x v="24"/>
    <x v="24"/>
    <x v="27"/>
    <n v="1038000000"/>
    <x v="2"/>
  </r>
  <r>
    <x v="24"/>
    <x v="24"/>
    <x v="28"/>
    <n v="154554000000"/>
    <x v="0"/>
  </r>
  <r>
    <x v="24"/>
    <x v="24"/>
    <x v="28"/>
    <n v="144213000000"/>
    <x v="1"/>
  </r>
  <r>
    <x v="24"/>
    <x v="24"/>
    <x v="28"/>
    <n v="131688000000"/>
    <x v="2"/>
  </r>
  <r>
    <x v="24"/>
    <x v="24"/>
    <x v="29"/>
    <n v="0"/>
    <x v="0"/>
  </r>
  <r>
    <x v="24"/>
    <x v="24"/>
    <x v="29"/>
    <n v="0"/>
    <x v="1"/>
  </r>
  <r>
    <x v="24"/>
    <x v="24"/>
    <x v="29"/>
    <n v="0"/>
    <x v="2"/>
  </r>
  <r>
    <x v="24"/>
    <x v="24"/>
    <x v="30"/>
    <n v="4518000000"/>
    <x v="0"/>
  </r>
  <r>
    <x v="24"/>
    <x v="24"/>
    <x v="30"/>
    <n v="4463000000"/>
    <x v="1"/>
  </r>
  <r>
    <x v="24"/>
    <x v="24"/>
    <x v="30"/>
    <n v="4402000000"/>
    <x v="2"/>
  </r>
  <r>
    <x v="24"/>
    <x v="24"/>
    <x v="31"/>
    <n v="71761000000"/>
    <x v="0"/>
  </r>
  <r>
    <x v="24"/>
    <x v="24"/>
    <x v="31"/>
    <n v="66403000000"/>
    <x v="1"/>
  </r>
  <r>
    <x v="24"/>
    <x v="24"/>
    <x v="31"/>
    <n v="44204000000"/>
    <x v="2"/>
  </r>
  <r>
    <x v="24"/>
    <x v="24"/>
    <x v="32"/>
    <n v="14860000000"/>
    <x v="0"/>
  </r>
  <r>
    <x v="24"/>
    <x v="24"/>
    <x v="32"/>
    <n v="2845000000"/>
    <x v="1"/>
  </r>
  <r>
    <x v="24"/>
    <x v="24"/>
    <x v="32"/>
    <n v="-5561000000"/>
    <x v="2"/>
  </r>
  <r>
    <x v="24"/>
    <x v="24"/>
    <x v="33"/>
    <n v="0"/>
    <x v="0"/>
  </r>
  <r>
    <x v="24"/>
    <x v="24"/>
    <x v="33"/>
    <n v="0"/>
    <x v="1"/>
  </r>
  <r>
    <x v="24"/>
    <x v="24"/>
    <x v="33"/>
    <n v="0"/>
    <x v="2"/>
  </r>
  <r>
    <x v="24"/>
    <x v="24"/>
    <x v="34"/>
    <n v="5715000000"/>
    <x v="0"/>
  </r>
  <r>
    <x v="24"/>
    <x v="24"/>
    <x v="34"/>
    <n v="2691000000"/>
    <x v="1"/>
  </r>
  <r>
    <x v="24"/>
    <x v="24"/>
    <x v="34"/>
    <n v="-1892000000"/>
    <x v="2"/>
  </r>
  <r>
    <x v="24"/>
    <x v="24"/>
    <x v="35"/>
    <n v="0"/>
    <x v="0"/>
  </r>
  <r>
    <x v="24"/>
    <x v="24"/>
    <x v="35"/>
    <n v="0"/>
    <x v="1"/>
  </r>
  <r>
    <x v="24"/>
    <x v="24"/>
    <x v="35"/>
    <n v="0"/>
    <x v="2"/>
  </r>
  <r>
    <x v="24"/>
    <x v="24"/>
    <x v="36"/>
    <n v="748000000"/>
    <x v="0"/>
  </r>
  <r>
    <x v="24"/>
    <x v="24"/>
    <x v="36"/>
    <n v="798000000"/>
    <x v="1"/>
  </r>
  <r>
    <x v="24"/>
    <x v="24"/>
    <x v="36"/>
    <n v="697000000"/>
    <x v="2"/>
  </r>
  <r>
    <x v="24"/>
    <x v="24"/>
    <x v="37"/>
    <n v="0"/>
    <x v="0"/>
  </r>
  <r>
    <x v="24"/>
    <x v="24"/>
    <x v="37"/>
    <n v="0"/>
    <x v="1"/>
  </r>
  <r>
    <x v="24"/>
    <x v="24"/>
    <x v="37"/>
    <n v="0"/>
    <x v="2"/>
  </r>
  <r>
    <x v="24"/>
    <x v="24"/>
    <x v="38"/>
    <n v="5704000000"/>
    <x v="0"/>
  </r>
  <r>
    <x v="24"/>
    <x v="24"/>
    <x v="38"/>
    <n v="5848000000"/>
    <x v="1"/>
  </r>
  <r>
    <x v="24"/>
    <x v="24"/>
    <x v="38"/>
    <n v="5676000000"/>
    <x v="2"/>
  </r>
  <r>
    <x v="24"/>
    <x v="24"/>
    <x v="39"/>
    <n v="253863000000"/>
    <x v="0"/>
  </r>
  <r>
    <x v="24"/>
    <x v="24"/>
    <x v="39"/>
    <n v="237428000000"/>
    <x v="1"/>
  </r>
  <r>
    <x v="24"/>
    <x v="24"/>
    <x v="39"/>
    <n v="239790000000"/>
    <x v="2"/>
  </r>
  <r>
    <x v="24"/>
    <x v="24"/>
    <x v="40"/>
    <n v="98221000000"/>
    <x v="0"/>
  </r>
  <r>
    <x v="24"/>
    <x v="24"/>
    <x v="40"/>
    <n v="92220000000"/>
    <x v="1"/>
  </r>
  <r>
    <x v="24"/>
    <x v="24"/>
    <x v="40"/>
    <n v="107064000000"/>
    <x v="2"/>
  </r>
  <r>
    <x v="24"/>
    <x v="24"/>
    <x v="41"/>
    <n v="0"/>
    <x v="0"/>
  </r>
  <r>
    <x v="24"/>
    <x v="24"/>
    <x v="41"/>
    <n v="0"/>
    <x v="1"/>
  </r>
  <r>
    <x v="24"/>
    <x v="24"/>
    <x v="41"/>
    <n v="0"/>
    <x v="2"/>
  </r>
  <r>
    <x v="24"/>
    <x v="24"/>
    <x v="42"/>
    <n v="35546000000"/>
    <x v="0"/>
  </r>
  <r>
    <x v="24"/>
    <x v="24"/>
    <x v="42"/>
    <n v="38688000000"/>
    <x v="1"/>
  </r>
  <r>
    <x v="24"/>
    <x v="24"/>
    <x v="42"/>
    <n v="39052000000"/>
    <x v="2"/>
  </r>
  <r>
    <x v="24"/>
    <x v="24"/>
    <x v="43"/>
    <n v="-4502000000"/>
    <x v="0"/>
  </r>
  <r>
    <x v="24"/>
    <x v="24"/>
    <x v="43"/>
    <n v="-7846000000"/>
    <x v="1"/>
  </r>
  <r>
    <x v="24"/>
    <x v="24"/>
    <x v="43"/>
    <n v="7470000000"/>
    <x v="2"/>
  </r>
  <r>
    <x v="24"/>
    <x v="24"/>
    <x v="44"/>
    <n v="0"/>
    <x v="0"/>
  </r>
  <r>
    <x v="24"/>
    <x v="24"/>
    <x v="44"/>
    <n v="0"/>
    <x v="1"/>
  </r>
  <r>
    <x v="24"/>
    <x v="24"/>
    <x v="44"/>
    <n v="0"/>
    <x v="2"/>
  </r>
  <r>
    <x v="24"/>
    <x v="24"/>
    <x v="45"/>
    <n v="0"/>
    <x v="0"/>
  </r>
  <r>
    <x v="24"/>
    <x v="24"/>
    <x v="45"/>
    <n v="0"/>
    <x v="1"/>
  </r>
  <r>
    <x v="24"/>
    <x v="24"/>
    <x v="45"/>
    <n v="0"/>
    <x v="2"/>
  </r>
  <r>
    <x v="24"/>
    <x v="24"/>
    <x v="46"/>
    <n v="-13699000000"/>
    <x v="0"/>
  </r>
  <r>
    <x v="24"/>
    <x v="24"/>
    <x v="46"/>
    <n v="-19758000000"/>
    <x v="1"/>
  </r>
  <r>
    <x v="24"/>
    <x v="24"/>
    <x v="46"/>
    <n v="-3736000000"/>
    <x v="2"/>
  </r>
  <r>
    <x v="24"/>
    <x v="24"/>
    <x v="47"/>
    <n v="0"/>
    <x v="0"/>
  </r>
  <r>
    <x v="24"/>
    <x v="24"/>
    <x v="47"/>
    <n v="0"/>
    <x v="1"/>
  </r>
  <r>
    <x v="24"/>
    <x v="24"/>
    <x v="47"/>
    <n v="0"/>
    <x v="2"/>
  </r>
  <r>
    <x v="24"/>
    <x v="24"/>
    <x v="48"/>
    <n v="-11340000000"/>
    <x v="0"/>
  </r>
  <r>
    <x v="24"/>
    <x v="24"/>
    <x v="48"/>
    <n v="-12408000000"/>
    <x v="1"/>
  </r>
  <r>
    <x v="24"/>
    <x v="24"/>
    <x v="48"/>
    <n v="-6965000000"/>
    <x v="2"/>
  </r>
  <r>
    <x v="24"/>
    <x v="24"/>
    <x v="49"/>
    <n v="0"/>
    <x v="0"/>
  </r>
  <r>
    <x v="24"/>
    <x v="24"/>
    <x v="49"/>
    <n v="0"/>
    <x v="1"/>
  </r>
  <r>
    <x v="24"/>
    <x v="24"/>
    <x v="49"/>
    <n v="0"/>
    <x v="2"/>
  </r>
  <r>
    <x v="24"/>
    <x v="24"/>
    <x v="50"/>
    <n v="-1035000000"/>
    <x v="0"/>
  </r>
  <r>
    <x v="24"/>
    <x v="24"/>
    <x v="50"/>
    <n v="-1362000000"/>
    <x v="1"/>
  </r>
  <r>
    <x v="24"/>
    <x v="24"/>
    <x v="50"/>
    <n v="-1213000000"/>
    <x v="2"/>
  </r>
  <r>
    <x v="24"/>
    <x v="24"/>
    <x v="51"/>
    <n v="0"/>
    <x v="0"/>
  </r>
  <r>
    <x v="24"/>
    <x v="24"/>
    <x v="51"/>
    <n v="0"/>
    <x v="1"/>
  </r>
  <r>
    <x v="24"/>
    <x v="24"/>
    <x v="51"/>
    <n v="0"/>
    <x v="2"/>
  </r>
  <r>
    <x v="24"/>
    <x v="24"/>
    <x v="52"/>
    <n v="36000000"/>
    <x v="0"/>
  </r>
  <r>
    <x v="24"/>
    <x v="24"/>
    <x v="52"/>
    <n v="-79000000"/>
    <x v="1"/>
  </r>
  <r>
    <x v="24"/>
    <x v="24"/>
    <x v="52"/>
    <n v="-18000000"/>
    <x v="2"/>
  </r>
  <r>
    <x v="24"/>
    <x v="24"/>
    <x v="53"/>
    <n v="14824000000"/>
    <x v="0"/>
  </r>
  <r>
    <x v="24"/>
    <x v="24"/>
    <x v="53"/>
    <n v="2924000000"/>
    <x v="1"/>
  </r>
  <r>
    <x v="24"/>
    <x v="24"/>
    <x v="53"/>
    <n v="-5543000000"/>
    <x v="2"/>
  </r>
  <r>
    <x v="24"/>
    <x v="24"/>
    <x v="54"/>
    <n v="14860000000"/>
    <x v="0"/>
  </r>
  <r>
    <x v="24"/>
    <x v="24"/>
    <x v="54"/>
    <n v="2845000000"/>
    <x v="1"/>
  </r>
  <r>
    <x v="24"/>
    <x v="24"/>
    <x v="54"/>
    <n v="-5561000000"/>
    <x v="2"/>
  </r>
  <r>
    <x v="24"/>
    <x v="24"/>
    <x v="55"/>
    <n v="169207000000"/>
    <x v="0"/>
  </r>
  <r>
    <x v="24"/>
    <x v="24"/>
    <x v="55"/>
    <n v="150494000000"/>
    <x v="1"/>
  </r>
  <r>
    <x v="24"/>
    <x v="24"/>
    <x v="55"/>
    <n v="142383000000"/>
    <x v="2"/>
  </r>
  <r>
    <x v="24"/>
    <x v="24"/>
    <x v="56"/>
    <n v="219842000000"/>
    <x v="0"/>
  </r>
  <r>
    <x v="24"/>
    <x v="24"/>
    <x v="56"/>
    <n v="209099000000"/>
    <x v="1"/>
  </r>
  <r>
    <x v="24"/>
    <x v="24"/>
    <x v="56"/>
    <n v="213712000000"/>
    <x v="2"/>
  </r>
  <r>
    <x v="24"/>
    <x v="24"/>
    <x v="57"/>
    <n v="71050000000"/>
    <x v="0"/>
  </r>
  <r>
    <x v="24"/>
    <x v="24"/>
    <x v="57"/>
    <n v="65690000000"/>
    <x v="1"/>
  </r>
  <r>
    <x v="24"/>
    <x v="24"/>
    <x v="57"/>
    <n v="84881000000"/>
    <x v="2"/>
  </r>
  <r>
    <x v="24"/>
    <x v="24"/>
    <x v="58"/>
    <n v="4398000000"/>
    <x v="0"/>
  </r>
  <r>
    <x v="24"/>
    <x v="24"/>
    <x v="58"/>
    <n v="4560000000"/>
    <x v="1"/>
  </r>
  <r>
    <x v="24"/>
    <x v="24"/>
    <x v="58"/>
    <n v="5093000000"/>
    <x v="2"/>
  </r>
  <r>
    <x v="24"/>
    <x v="24"/>
    <x v="59"/>
    <n v="0"/>
    <x v="0"/>
  </r>
  <r>
    <x v="24"/>
    <x v="24"/>
    <x v="59"/>
    <n v="0"/>
    <x v="2"/>
  </r>
  <r>
    <x v="24"/>
    <x v="24"/>
    <x v="60"/>
    <n v="0"/>
    <x v="1"/>
  </r>
  <r>
    <x v="24"/>
    <x v="24"/>
    <x v="61"/>
    <n v="20544000000"/>
    <x v="0"/>
  </r>
  <r>
    <x v="24"/>
    <x v="24"/>
    <x v="61"/>
    <n v="21385000000"/>
    <x v="1"/>
  </r>
  <r>
    <x v="24"/>
    <x v="24"/>
    <x v="61"/>
    <n v="20323000000"/>
    <x v="2"/>
  </r>
  <r>
    <x v="24"/>
    <x v="24"/>
    <x v="62"/>
    <n v="47379000000"/>
    <x v="0"/>
  </r>
  <r>
    <x v="24"/>
    <x v="24"/>
    <x v="62"/>
    <n v="40875000000"/>
    <x v="1"/>
  </r>
  <r>
    <x v="24"/>
    <x v="24"/>
    <x v="62"/>
    <n v="19668000000"/>
    <x v="2"/>
  </r>
  <r>
    <x v="24"/>
    <x v="24"/>
    <x v="63"/>
    <n v="-17790000000"/>
    <x v="0"/>
  </r>
  <r>
    <x v="24"/>
    <x v="24"/>
    <x v="63"/>
    <n v="-20889000000"/>
    <x v="1"/>
  </r>
  <r>
    <x v="24"/>
    <x v="24"/>
    <x v="63"/>
    <n v="-20881000000"/>
    <x v="2"/>
  </r>
  <r>
    <x v="24"/>
    <x v="24"/>
    <x v="64"/>
    <n v="1451000000"/>
    <x v="0"/>
  </r>
  <r>
    <x v="24"/>
    <x v="24"/>
    <x v="64"/>
    <n v="2660000000"/>
    <x v="1"/>
  </r>
  <r>
    <x v="24"/>
    <x v="24"/>
    <x v="64"/>
    <n v="1992000000"/>
    <x v="2"/>
  </r>
  <r>
    <x v="24"/>
    <x v="24"/>
    <x v="65"/>
    <n v="11617000000"/>
    <x v="0"/>
  </r>
  <r>
    <x v="24"/>
    <x v="24"/>
    <x v="65"/>
    <n v="-1402000000"/>
    <x v="1"/>
  </r>
  <r>
    <x v="24"/>
    <x v="24"/>
    <x v="65"/>
    <n v="-8635000000"/>
    <x v="2"/>
  </r>
  <r>
    <x v="24"/>
    <x v="24"/>
    <x v="66"/>
    <n v="607000000"/>
    <x v="0"/>
  </r>
  <r>
    <x v="24"/>
    <x v="24"/>
    <x v="66"/>
    <n v="-1446000000"/>
    <x v="1"/>
  </r>
  <r>
    <x v="24"/>
    <x v="24"/>
    <x v="66"/>
    <n v="-622000000"/>
    <x v="2"/>
  </r>
  <r>
    <x v="24"/>
    <x v="24"/>
    <x v="67"/>
    <n v="12128000000"/>
    <x v="0"/>
  </r>
  <r>
    <x v="24"/>
    <x v="24"/>
    <x v="67"/>
    <n v="7931000000"/>
    <x v="1"/>
  </r>
  <r>
    <x v="24"/>
    <x v="24"/>
    <x v="67"/>
    <n v="7790000000"/>
    <x v="2"/>
  </r>
  <r>
    <x v="24"/>
    <x v="24"/>
    <x v="68"/>
    <n v="0"/>
    <x v="0"/>
  </r>
  <r>
    <x v="24"/>
    <x v="24"/>
    <x v="68"/>
    <n v="0"/>
    <x v="1"/>
  </r>
  <r>
    <x v="24"/>
    <x v="24"/>
    <x v="68"/>
    <n v="0"/>
    <x v="2"/>
  </r>
  <r>
    <x v="24"/>
    <x v="24"/>
    <x v="69"/>
    <n v="179778000000"/>
    <x v="0"/>
  </r>
  <r>
    <x v="24"/>
    <x v="24"/>
    <x v="69"/>
    <n v="165948000000"/>
    <x v="1"/>
  </r>
  <r>
    <x v="24"/>
    <x v="24"/>
    <x v="69"/>
    <n v="170258000000"/>
    <x v="2"/>
  </r>
  <r>
    <x v="24"/>
    <x v="24"/>
    <x v="70"/>
    <n v="42317000000"/>
    <x v="0"/>
  </r>
  <r>
    <x v="24"/>
    <x v="24"/>
    <x v="70"/>
    <n v="41999000000"/>
    <x v="1"/>
  </r>
  <r>
    <x v="24"/>
    <x v="24"/>
    <x v="70"/>
    <n v="42114000000"/>
    <x v="2"/>
  </r>
  <r>
    <x v="24"/>
    <x v="24"/>
    <x v="71"/>
    <n v="-3923000000"/>
    <x v="0"/>
  </r>
  <r>
    <x v="24"/>
    <x v="24"/>
    <x v="71"/>
    <n v="-12746000000"/>
    <x v="1"/>
  </r>
  <r>
    <x v="24"/>
    <x v="24"/>
    <x v="71"/>
    <n v="-4935000000"/>
    <x v="2"/>
  </r>
  <r>
    <x v="24"/>
    <x v="24"/>
    <x v="72"/>
    <n v="0"/>
    <x v="0"/>
  </r>
  <r>
    <x v="24"/>
    <x v="24"/>
    <x v="72"/>
    <n v="0"/>
    <x v="1"/>
  </r>
  <r>
    <x v="24"/>
    <x v="24"/>
    <x v="72"/>
    <n v="0"/>
    <x v="2"/>
  </r>
  <r>
    <x v="24"/>
    <x v="24"/>
    <x v="73"/>
    <n v="8593000000"/>
    <x v="0"/>
  </r>
  <r>
    <x v="24"/>
    <x v="24"/>
    <x v="73"/>
    <n v="8977000000"/>
    <x v="1"/>
  </r>
  <r>
    <x v="24"/>
    <x v="24"/>
    <x v="73"/>
    <n v="9675000000"/>
    <x v="2"/>
  </r>
  <r>
    <x v="24"/>
    <x v="24"/>
    <x v="74"/>
    <n v="0"/>
    <x v="0"/>
  </r>
  <r>
    <x v="24"/>
    <x v="24"/>
    <x v="74"/>
    <n v="0"/>
    <x v="1"/>
  </r>
  <r>
    <x v="24"/>
    <x v="24"/>
    <x v="74"/>
    <n v="0"/>
    <x v="2"/>
  </r>
  <r>
    <x v="24"/>
    <x v="24"/>
    <x v="75"/>
    <n v="0"/>
    <x v="0"/>
  </r>
  <r>
    <x v="24"/>
    <x v="24"/>
    <x v="75"/>
    <n v="0"/>
    <x v="1"/>
  </r>
  <r>
    <x v="24"/>
    <x v="24"/>
    <x v="75"/>
    <n v="0"/>
    <x v="2"/>
  </r>
  <r>
    <x v="24"/>
    <x v="24"/>
    <x v="76"/>
    <n v="0"/>
    <x v="0"/>
  </r>
  <r>
    <x v="24"/>
    <x v="24"/>
    <x v="76"/>
    <n v="0"/>
    <x v="1"/>
  </r>
  <r>
    <x v="24"/>
    <x v="24"/>
    <x v="76"/>
    <n v="0"/>
    <x v="2"/>
  </r>
  <r>
    <x v="24"/>
    <x v="24"/>
    <x v="77"/>
    <n v="0"/>
    <x v="0"/>
  </r>
  <r>
    <x v="24"/>
    <x v="24"/>
    <x v="77"/>
    <n v="0"/>
    <x v="1"/>
  </r>
  <r>
    <x v="24"/>
    <x v="24"/>
    <x v="77"/>
    <n v="0"/>
    <x v="2"/>
  </r>
  <r>
    <x v="24"/>
    <x v="24"/>
    <x v="78"/>
    <n v="0"/>
    <x v="0"/>
  </r>
  <r>
    <x v="24"/>
    <x v="24"/>
    <x v="78"/>
    <n v="0"/>
    <x v="1"/>
  </r>
  <r>
    <x v="24"/>
    <x v="24"/>
    <x v="78"/>
    <n v="0"/>
    <x v="2"/>
  </r>
  <r>
    <x v="24"/>
    <x v="24"/>
    <x v="79"/>
    <n v="0"/>
    <x v="0"/>
  </r>
  <r>
    <x v="24"/>
    <x v="24"/>
    <x v="79"/>
    <n v="0"/>
    <x v="1"/>
  </r>
  <r>
    <x v="24"/>
    <x v="24"/>
    <x v="79"/>
    <n v="0"/>
    <x v="2"/>
  </r>
  <r>
    <x v="24"/>
    <x v="24"/>
    <x v="80"/>
    <n v="0"/>
    <x v="0"/>
  </r>
  <r>
    <x v="24"/>
    <x v="24"/>
    <x v="80"/>
    <n v="0"/>
    <x v="1"/>
  </r>
  <r>
    <x v="24"/>
    <x v="24"/>
    <x v="80"/>
    <n v="0"/>
    <x v="2"/>
  </r>
  <r>
    <x v="24"/>
    <x v="24"/>
    <x v="81"/>
    <n v="0"/>
    <x v="0"/>
  </r>
  <r>
    <x v="24"/>
    <x v="24"/>
    <x v="81"/>
    <n v="0"/>
    <x v="1"/>
  </r>
  <r>
    <x v="24"/>
    <x v="24"/>
    <x v="81"/>
    <n v="0"/>
    <x v="2"/>
  </r>
  <r>
    <x v="24"/>
    <x v="24"/>
    <x v="82"/>
    <n v="1210000000"/>
    <x v="0"/>
  </r>
  <r>
    <x v="24"/>
    <x v="24"/>
    <x v="82"/>
    <n v="770000000"/>
    <x v="1"/>
  </r>
  <r>
    <x v="24"/>
    <x v="24"/>
    <x v="82"/>
    <n v="1537000000"/>
    <x v="2"/>
  </r>
  <r>
    <x v="24"/>
    <x v="24"/>
    <x v="83"/>
    <n v="180987000000"/>
    <x v="0"/>
  </r>
  <r>
    <x v="24"/>
    <x v="24"/>
    <x v="83"/>
    <n v="174945000000"/>
    <x v="1"/>
  </r>
  <r>
    <x v="24"/>
    <x v="24"/>
    <x v="83"/>
    <n v="160377000000"/>
    <x v="2"/>
  </r>
  <r>
    <x v="24"/>
    <x v="24"/>
    <x v="84"/>
    <n v="166339000000"/>
    <x v="0"/>
  </r>
  <r>
    <x v="24"/>
    <x v="24"/>
    <x v="84"/>
    <n v="146516000000"/>
    <x v="1"/>
  </r>
  <r>
    <x v="24"/>
    <x v="24"/>
    <x v="84"/>
    <n v="94692000000"/>
    <x v="2"/>
  </r>
  <r>
    <x v="24"/>
    <x v="24"/>
    <x v="85"/>
    <n v="3838000000"/>
    <x v="0"/>
  </r>
  <r>
    <x v="24"/>
    <x v="24"/>
    <x v="85"/>
    <n v="4143000000"/>
    <x v="1"/>
  </r>
  <r>
    <x v="24"/>
    <x v="24"/>
    <x v="85"/>
    <n v="4213000000"/>
    <x v="2"/>
  </r>
  <r>
    <x v="24"/>
    <x v="24"/>
    <x v="86"/>
    <n v="5726000000"/>
    <x v="0"/>
  </r>
  <r>
    <x v="24"/>
    <x v="24"/>
    <x v="86"/>
    <n v="3282000000"/>
    <x v="1"/>
  </r>
  <r>
    <x v="24"/>
    <x v="24"/>
    <x v="86"/>
    <n v="1548000000"/>
    <x v="2"/>
  </r>
  <r>
    <x v="24"/>
    <x v="24"/>
    <x v="87"/>
    <n v="285000000"/>
    <x v="0"/>
  </r>
  <r>
    <x v="24"/>
    <x v="24"/>
    <x v="87"/>
    <n v="286000000"/>
    <x v="1"/>
  </r>
  <r>
    <x v="24"/>
    <x v="24"/>
    <x v="87"/>
    <n v="296000000"/>
    <x v="2"/>
  </r>
  <r>
    <x v="24"/>
    <x v="24"/>
    <x v="88"/>
    <n v="0"/>
    <x v="0"/>
  </r>
  <r>
    <x v="24"/>
    <x v="24"/>
    <x v="88"/>
    <n v="0"/>
    <x v="1"/>
  </r>
  <r>
    <x v="24"/>
    <x v="24"/>
    <x v="88"/>
    <n v="0"/>
    <x v="2"/>
  </r>
  <r>
    <x v="24"/>
    <x v="24"/>
    <x v="89"/>
    <n v="154554000000"/>
    <x v="0"/>
  </r>
  <r>
    <x v="24"/>
    <x v="24"/>
    <x v="89"/>
    <n v="131688000000"/>
    <x v="2"/>
  </r>
  <r>
    <x v="24"/>
    <x v="24"/>
    <x v="90"/>
    <n v="0"/>
    <x v="1"/>
  </r>
  <r>
    <x v="24"/>
    <x v="24"/>
    <x v="91"/>
    <n v="4629000000"/>
    <x v="0"/>
  </r>
  <r>
    <x v="24"/>
    <x v="24"/>
    <x v="91"/>
    <n v="-3902000000"/>
    <x v="1"/>
  </r>
  <r>
    <x v="24"/>
    <x v="24"/>
    <x v="91"/>
    <n v="-124000000"/>
    <x v="2"/>
  </r>
  <r>
    <x v="25"/>
    <x v="25"/>
    <x v="0"/>
    <n v="3863000000"/>
    <x v="0"/>
  </r>
  <r>
    <x v="25"/>
    <x v="25"/>
    <x v="0"/>
    <n v="4516000000"/>
    <x v="1"/>
  </r>
  <r>
    <x v="25"/>
    <x v="25"/>
    <x v="0"/>
    <n v="4554000000"/>
    <x v="2"/>
  </r>
  <r>
    <x v="25"/>
    <x v="25"/>
    <x v="1"/>
    <n v="3391000000"/>
    <x v="0"/>
  </r>
  <r>
    <x v="25"/>
    <x v="25"/>
    <x v="1"/>
    <n v="3802000000"/>
    <x v="1"/>
  </r>
  <r>
    <x v="25"/>
    <x v="25"/>
    <x v="1"/>
    <n v="3551000000"/>
    <x v="2"/>
  </r>
  <r>
    <x v="25"/>
    <x v="25"/>
    <x v="2"/>
    <n v="81976000000"/>
    <x v="0"/>
  </r>
  <r>
    <x v="25"/>
    <x v="25"/>
    <x v="2"/>
    <n v="50796000000"/>
    <x v="1"/>
  </r>
  <r>
    <x v="25"/>
    <x v="25"/>
    <x v="2"/>
    <n v="50039000000"/>
    <x v="2"/>
  </r>
  <r>
    <x v="25"/>
    <x v="25"/>
    <x v="3"/>
    <n v="1503000000"/>
    <x v="0"/>
  </r>
  <r>
    <x v="25"/>
    <x v="25"/>
    <x v="3"/>
    <n v="1625000000"/>
    <x v="1"/>
  </r>
  <r>
    <x v="25"/>
    <x v="25"/>
    <x v="3"/>
    <n v="2463000000"/>
    <x v="2"/>
  </r>
  <r>
    <x v="25"/>
    <x v="25"/>
    <x v="4"/>
    <n v="187855000000"/>
    <x v="0"/>
  </r>
  <r>
    <x v="25"/>
    <x v="25"/>
    <x v="4"/>
    <n v="69349000000"/>
    <x v="1"/>
  </r>
  <r>
    <x v="25"/>
    <x v="25"/>
    <x v="4"/>
    <n v="70904000000"/>
    <x v="2"/>
  </r>
  <r>
    <x v="25"/>
    <x v="25"/>
    <x v="5"/>
    <n v="-3837000000"/>
    <x v="0"/>
  </r>
  <r>
    <x v="25"/>
    <x v="25"/>
    <x v="5"/>
    <n v="-2472000000"/>
    <x v="1"/>
  </r>
  <r>
    <x v="25"/>
    <x v="25"/>
    <x v="5"/>
    <n v="-1194000000"/>
    <x v="2"/>
  </r>
  <r>
    <x v="25"/>
    <x v="25"/>
    <x v="6"/>
    <n v="-1918000000"/>
    <x v="0"/>
  </r>
  <r>
    <x v="25"/>
    <x v="25"/>
    <x v="6"/>
    <n v="-11550000000"/>
    <x v="1"/>
  </r>
  <r>
    <x v="25"/>
    <x v="25"/>
    <x v="6"/>
    <n v="3238000000"/>
    <x v="2"/>
  </r>
  <r>
    <x v="25"/>
    <x v="25"/>
    <x v="7"/>
    <n v="-2462000000"/>
    <x v="0"/>
  </r>
  <r>
    <x v="25"/>
    <x v="25"/>
    <x v="7"/>
    <n v="-2313000000"/>
    <x v="1"/>
  </r>
  <r>
    <x v="25"/>
    <x v="25"/>
    <x v="7"/>
    <n v="-202000000"/>
    <x v="2"/>
  </r>
  <r>
    <x v="25"/>
    <x v="25"/>
    <x v="8"/>
    <n v="4731000000"/>
    <x v="0"/>
  </r>
  <r>
    <x v="25"/>
    <x v="25"/>
    <x v="8"/>
    <n v="1409000000"/>
    <x v="1"/>
  </r>
  <r>
    <x v="25"/>
    <x v="25"/>
    <x v="8"/>
    <n v="4095000000"/>
    <x v="2"/>
  </r>
  <r>
    <x v="25"/>
    <x v="25"/>
    <x v="9"/>
    <n v="8548000000"/>
    <x v="0"/>
  </r>
  <r>
    <x v="25"/>
    <x v="25"/>
    <x v="9"/>
    <n v="1540000000"/>
    <x v="1"/>
  </r>
  <r>
    <x v="25"/>
    <x v="25"/>
    <x v="9"/>
    <n v="2544000000"/>
    <x v="2"/>
  </r>
  <r>
    <x v="25"/>
    <x v="25"/>
    <x v="10"/>
    <n v="1611000000"/>
    <x v="0"/>
  </r>
  <r>
    <x v="25"/>
    <x v="25"/>
    <x v="10"/>
    <n v="0"/>
    <x v="1"/>
  </r>
  <r>
    <x v="25"/>
    <x v="25"/>
    <x v="10"/>
    <n v="0"/>
    <x v="2"/>
  </r>
  <r>
    <x v="25"/>
    <x v="25"/>
    <x v="11"/>
    <n v="0"/>
    <x v="0"/>
  </r>
  <r>
    <x v="25"/>
    <x v="25"/>
    <x v="11"/>
    <n v="0"/>
    <x v="1"/>
  </r>
  <r>
    <x v="25"/>
    <x v="25"/>
    <x v="11"/>
    <n v="0"/>
    <x v="2"/>
  </r>
  <r>
    <x v="25"/>
    <x v="25"/>
    <x v="12"/>
    <n v="201000000"/>
    <x v="0"/>
  </r>
  <r>
    <x v="25"/>
    <x v="25"/>
    <x v="12"/>
    <n v="-1049000000"/>
    <x v="1"/>
  </r>
  <r>
    <x v="25"/>
    <x v="25"/>
    <x v="12"/>
    <n v="177000000"/>
    <x v="2"/>
  </r>
  <r>
    <x v="25"/>
    <x v="25"/>
    <x v="13"/>
    <n v="-201000000"/>
    <x v="0"/>
  </r>
  <r>
    <x v="25"/>
    <x v="25"/>
    <x v="13"/>
    <n v="1049000000"/>
    <x v="1"/>
  </r>
  <r>
    <x v="25"/>
    <x v="25"/>
    <x v="13"/>
    <n v="-177000000"/>
    <x v="2"/>
  </r>
  <r>
    <x v="25"/>
    <x v="25"/>
    <x v="14"/>
    <n v="8000000"/>
    <x v="0"/>
  </r>
  <r>
    <x v="25"/>
    <x v="25"/>
    <x v="14"/>
    <n v="7000000"/>
    <x v="1"/>
  </r>
  <r>
    <x v="25"/>
    <x v="25"/>
    <x v="14"/>
    <n v="7000000"/>
    <x v="2"/>
  </r>
  <r>
    <x v="25"/>
    <x v="25"/>
    <x v="15"/>
    <n v="118000000"/>
    <x v="0"/>
  </r>
  <r>
    <x v="25"/>
    <x v="25"/>
    <x v="15"/>
    <n v="112000000"/>
    <x v="1"/>
  </r>
  <r>
    <x v="25"/>
    <x v="25"/>
    <x v="15"/>
    <n v="28000000"/>
    <x v="2"/>
  </r>
  <r>
    <x v="25"/>
    <x v="25"/>
    <x v="16"/>
    <n v="1497000000"/>
    <x v="0"/>
  </r>
  <r>
    <x v="25"/>
    <x v="25"/>
    <x v="16"/>
    <n v="-32000000"/>
    <x v="1"/>
  </r>
  <r>
    <x v="25"/>
    <x v="25"/>
    <x v="16"/>
    <n v="-1491000000"/>
    <x v="2"/>
  </r>
  <r>
    <x v="25"/>
    <x v="25"/>
    <x v="17"/>
    <n v="1615000000"/>
    <x v="0"/>
  </r>
  <r>
    <x v="25"/>
    <x v="25"/>
    <x v="17"/>
    <n v="80000000"/>
    <x v="1"/>
  </r>
  <r>
    <x v="25"/>
    <x v="25"/>
    <x v="17"/>
    <n v="-1463000000"/>
    <x v="2"/>
  </r>
  <r>
    <x v="25"/>
    <x v="25"/>
    <x v="18"/>
    <n v="15302000000"/>
    <x v="0"/>
  </r>
  <r>
    <x v="25"/>
    <x v="25"/>
    <x v="18"/>
    <n v="14056000000"/>
    <x v="1"/>
  </r>
  <r>
    <x v="25"/>
    <x v="25"/>
    <x v="18"/>
    <n v="13522000000"/>
    <x v="2"/>
  </r>
  <r>
    <x v="25"/>
    <x v="25"/>
    <x v="19"/>
    <n v="20591000000"/>
    <x v="0"/>
  </r>
  <r>
    <x v="25"/>
    <x v="25"/>
    <x v="19"/>
    <n v="19038000000"/>
    <x v="1"/>
  </r>
  <r>
    <x v="25"/>
    <x v="25"/>
    <x v="19"/>
    <n v="19585000000"/>
    <x v="2"/>
  </r>
  <r>
    <x v="25"/>
    <x v="25"/>
    <x v="20"/>
    <n v="126655000000"/>
    <x v="0"/>
  </r>
  <r>
    <x v="25"/>
    <x v="25"/>
    <x v="20"/>
    <n v="9999000000"/>
    <x v="1"/>
  </r>
  <r>
    <x v="25"/>
    <x v="25"/>
    <x v="20"/>
    <n v="10877000000"/>
    <x v="2"/>
  </r>
  <r>
    <x v="25"/>
    <x v="25"/>
    <x v="21"/>
    <n v="73312000000"/>
    <x v="0"/>
  </r>
  <r>
    <x v="25"/>
    <x v="25"/>
    <x v="21"/>
    <n v="8346000000"/>
    <x v="1"/>
  </r>
  <r>
    <x v="25"/>
    <x v="25"/>
    <x v="21"/>
    <n v="4699000000"/>
    <x v="2"/>
  </r>
  <r>
    <x v="25"/>
    <x v="25"/>
    <x v="22"/>
    <n v="1539000000"/>
    <x v="0"/>
  </r>
  <r>
    <x v="25"/>
    <x v="25"/>
    <x v="22"/>
    <n v="1373000000"/>
    <x v="2"/>
  </r>
  <r>
    <x v="25"/>
    <x v="25"/>
    <x v="23"/>
    <n v="1539000000"/>
    <x v="0"/>
  </r>
  <r>
    <x v="25"/>
    <x v="25"/>
    <x v="23"/>
    <n v="1402000000"/>
    <x v="1"/>
  </r>
  <r>
    <x v="25"/>
    <x v="25"/>
    <x v="23"/>
    <n v="1402000000"/>
    <x v="1"/>
  </r>
  <r>
    <x v="25"/>
    <x v="25"/>
    <x v="23"/>
    <n v="1373000000"/>
    <x v="2"/>
  </r>
  <r>
    <x v="25"/>
    <x v="25"/>
    <x v="24"/>
    <n v="600000000"/>
    <x v="0"/>
  </r>
  <r>
    <x v="25"/>
    <x v="25"/>
    <x v="24"/>
    <n v="-474000000"/>
    <x v="1"/>
  </r>
  <r>
    <x v="25"/>
    <x v="25"/>
    <x v="24"/>
    <n v="-2897000000"/>
    <x v="2"/>
  </r>
  <r>
    <x v="25"/>
    <x v="25"/>
    <x v="25"/>
    <n v="0"/>
    <x v="0"/>
  </r>
  <r>
    <x v="25"/>
    <x v="25"/>
    <x v="25"/>
    <n v="0"/>
    <x v="1"/>
  </r>
  <r>
    <x v="25"/>
    <x v="25"/>
    <x v="25"/>
    <n v="0"/>
    <x v="2"/>
  </r>
  <r>
    <x v="25"/>
    <x v="25"/>
    <x v="26"/>
    <n v="43465"/>
    <x v="0"/>
  </r>
  <r>
    <x v="25"/>
    <x v="25"/>
    <x v="26"/>
    <n v="43830"/>
    <x v="1"/>
  </r>
  <r>
    <x v="25"/>
    <x v="25"/>
    <x v="26"/>
    <n v="44196"/>
    <x v="2"/>
  </r>
  <r>
    <x v="25"/>
    <x v="25"/>
    <x v="27"/>
    <n v="1608000000"/>
    <x v="0"/>
  </r>
  <r>
    <x v="25"/>
    <x v="25"/>
    <x v="27"/>
    <n v="569000000"/>
    <x v="1"/>
  </r>
  <r>
    <x v="25"/>
    <x v="25"/>
    <x v="27"/>
    <n v="566000000"/>
    <x v="2"/>
  </r>
  <r>
    <x v="25"/>
    <x v="25"/>
    <x v="28"/>
    <n v="94292000000"/>
    <x v="0"/>
  </r>
  <r>
    <x v="25"/>
    <x v="25"/>
    <x v="28"/>
    <n v="40987000000"/>
    <x v="1"/>
  </r>
  <r>
    <x v="25"/>
    <x v="25"/>
    <x v="28"/>
    <n v="38504000000"/>
    <x v="2"/>
  </r>
  <r>
    <x v="25"/>
    <x v="25"/>
    <x v="29"/>
    <n v="0"/>
    <x v="0"/>
  </r>
  <r>
    <x v="25"/>
    <x v="25"/>
    <x v="29"/>
    <n v="0"/>
    <x v="1"/>
  </r>
  <r>
    <x v="25"/>
    <x v="25"/>
    <x v="29"/>
    <n v="0"/>
    <x v="2"/>
  </r>
  <r>
    <x v="25"/>
    <x v="25"/>
    <x v="30"/>
    <n v="34496000000"/>
    <x v="0"/>
  </r>
  <r>
    <x v="25"/>
    <x v="25"/>
    <x v="30"/>
    <n v="33151000000"/>
    <x v="1"/>
  </r>
  <r>
    <x v="25"/>
    <x v="25"/>
    <x v="30"/>
    <n v="30244000000"/>
    <x v="2"/>
  </r>
  <r>
    <x v="25"/>
    <x v="25"/>
    <x v="31"/>
    <n v="7292000000"/>
    <x v="0"/>
  </r>
  <r>
    <x v="25"/>
    <x v="25"/>
    <x v="31"/>
    <n v="7456000000"/>
    <x v="1"/>
  </r>
  <r>
    <x v="25"/>
    <x v="25"/>
    <x v="31"/>
    <n v="6875000000"/>
    <x v="2"/>
  </r>
  <r>
    <x v="25"/>
    <x v="25"/>
    <x v="32"/>
    <n v="405000000"/>
    <x v="0"/>
  </r>
  <r>
    <x v="25"/>
    <x v="25"/>
    <x v="32"/>
    <n v="-614000000"/>
    <x v="1"/>
  </r>
  <r>
    <x v="25"/>
    <x v="25"/>
    <x v="32"/>
    <n v="-2874000000"/>
    <x v="2"/>
  </r>
  <r>
    <x v="25"/>
    <x v="25"/>
    <x v="33"/>
    <n v="4185000000"/>
    <x v="0"/>
  </r>
  <r>
    <x v="25"/>
    <x v="25"/>
    <x v="33"/>
    <n v="1214000000"/>
    <x v="1"/>
  </r>
  <r>
    <x v="25"/>
    <x v="25"/>
    <x v="33"/>
    <n v="49000000"/>
    <x v="2"/>
  </r>
  <r>
    <x v="25"/>
    <x v="25"/>
    <x v="34"/>
    <n v="50000000"/>
    <x v="0"/>
  </r>
  <r>
    <x v="25"/>
    <x v="25"/>
    <x v="34"/>
    <n v="140000000"/>
    <x v="1"/>
  </r>
  <r>
    <x v="25"/>
    <x v="25"/>
    <x v="34"/>
    <n v="-23000000"/>
    <x v="2"/>
  </r>
  <r>
    <x v="25"/>
    <x v="25"/>
    <x v="35"/>
    <n v="14655000000"/>
    <x v="0"/>
  </r>
  <r>
    <x v="25"/>
    <x v="25"/>
    <x v="35"/>
    <n v="13593000000"/>
    <x v="1"/>
  </r>
  <r>
    <x v="25"/>
    <x v="25"/>
    <x v="35"/>
    <n v="11144000000"/>
    <x v="2"/>
  </r>
  <r>
    <x v="25"/>
    <x v="25"/>
    <x v="36"/>
    <n v="55000000"/>
    <x v="0"/>
  </r>
  <r>
    <x v="25"/>
    <x v="25"/>
    <x v="36"/>
    <n v="668000000"/>
    <x v="1"/>
  </r>
  <r>
    <x v="25"/>
    <x v="25"/>
    <x v="36"/>
    <n v="767000000"/>
    <x v="2"/>
  </r>
  <r>
    <x v="25"/>
    <x v="25"/>
    <x v="37"/>
    <n v="2116000000"/>
    <x v="0"/>
  </r>
  <r>
    <x v="25"/>
    <x v="25"/>
    <x v="37"/>
    <n v="969000000"/>
    <x v="1"/>
  </r>
  <r>
    <x v="25"/>
    <x v="25"/>
    <x v="37"/>
    <n v="647000000"/>
    <x v="2"/>
  </r>
  <r>
    <x v="25"/>
    <x v="25"/>
    <x v="38"/>
    <n v="4107000000"/>
    <x v="0"/>
  </r>
  <r>
    <x v="25"/>
    <x v="25"/>
    <x v="38"/>
    <n v="4319000000"/>
    <x v="1"/>
  </r>
  <r>
    <x v="25"/>
    <x v="25"/>
    <x v="38"/>
    <n v="3726000000"/>
    <x v="2"/>
  </r>
  <r>
    <x v="25"/>
    <x v="25"/>
    <x v="39"/>
    <n v="187855000000"/>
    <x v="0"/>
  </r>
  <r>
    <x v="25"/>
    <x v="25"/>
    <x v="39"/>
    <n v="69349000000"/>
    <x v="1"/>
  </r>
  <r>
    <x v="25"/>
    <x v="25"/>
    <x v="39"/>
    <n v="70904000000"/>
    <x v="2"/>
  </r>
  <r>
    <x v="25"/>
    <x v="25"/>
    <x v="40"/>
    <n v="91955000000"/>
    <x v="0"/>
  </r>
  <r>
    <x v="25"/>
    <x v="25"/>
    <x v="40"/>
    <n v="27793000000"/>
    <x v="1"/>
  </r>
  <r>
    <x v="25"/>
    <x v="25"/>
    <x v="40"/>
    <n v="31834000000"/>
    <x v="2"/>
  </r>
  <r>
    <x v="25"/>
    <x v="25"/>
    <x v="41"/>
    <n v="637000000"/>
    <x v="0"/>
  </r>
  <r>
    <x v="25"/>
    <x v="25"/>
    <x v="41"/>
    <n v="4009000000"/>
    <x v="1"/>
  </r>
  <r>
    <x v="25"/>
    <x v="25"/>
    <x v="41"/>
    <n v="0"/>
    <x v="2"/>
  </r>
  <r>
    <x v="25"/>
    <x v="25"/>
    <x v="42"/>
    <n v="1773000000"/>
    <x v="0"/>
  </r>
  <r>
    <x v="25"/>
    <x v="25"/>
    <x v="42"/>
    <n v="0"/>
    <x v="1"/>
  </r>
  <r>
    <x v="25"/>
    <x v="25"/>
    <x v="42"/>
    <n v="6206000000"/>
    <x v="2"/>
  </r>
  <r>
    <x v="25"/>
    <x v="25"/>
    <x v="43"/>
    <n v="6446000000"/>
    <x v="0"/>
  </r>
  <r>
    <x v="25"/>
    <x v="25"/>
    <x v="43"/>
    <n v="-2895000000"/>
    <x v="1"/>
  </r>
  <r>
    <x v="25"/>
    <x v="25"/>
    <x v="43"/>
    <n v="6244000000"/>
    <x v="2"/>
  </r>
  <r>
    <x v="25"/>
    <x v="25"/>
    <x v="44"/>
    <n v="0"/>
    <x v="0"/>
  </r>
  <r>
    <x v="25"/>
    <x v="25"/>
    <x v="44"/>
    <n v="0"/>
    <x v="1"/>
  </r>
  <r>
    <x v="25"/>
    <x v="25"/>
    <x v="44"/>
    <n v="0"/>
    <x v="2"/>
  </r>
  <r>
    <x v="25"/>
    <x v="25"/>
    <x v="45"/>
    <n v="0"/>
    <x v="0"/>
  </r>
  <r>
    <x v="25"/>
    <x v="25"/>
    <x v="45"/>
    <n v="0"/>
    <x v="1"/>
  </r>
  <r>
    <x v="25"/>
    <x v="25"/>
    <x v="45"/>
    <n v="0"/>
    <x v="2"/>
  </r>
  <r>
    <x v="25"/>
    <x v="25"/>
    <x v="46"/>
    <n v="-1723000000"/>
    <x v="0"/>
  </r>
  <r>
    <x v="25"/>
    <x v="25"/>
    <x v="46"/>
    <n v="-1021000000"/>
    <x v="1"/>
  </r>
  <r>
    <x v="25"/>
    <x v="25"/>
    <x v="46"/>
    <n v="0"/>
    <x v="2"/>
  </r>
  <r>
    <x v="25"/>
    <x v="25"/>
    <x v="47"/>
    <n v="0"/>
    <x v="0"/>
  </r>
  <r>
    <x v="25"/>
    <x v="25"/>
    <x v="47"/>
    <n v="0"/>
    <x v="1"/>
  </r>
  <r>
    <x v="25"/>
    <x v="25"/>
    <x v="47"/>
    <n v="0"/>
    <x v="2"/>
  </r>
  <r>
    <x v="25"/>
    <x v="25"/>
    <x v="48"/>
    <n v="-2524000000"/>
    <x v="0"/>
  </r>
  <r>
    <x v="25"/>
    <x v="25"/>
    <x v="48"/>
    <n v="-975000000"/>
    <x v="1"/>
  </r>
  <r>
    <x v="25"/>
    <x v="25"/>
    <x v="48"/>
    <n v="0"/>
    <x v="2"/>
  </r>
  <r>
    <x v="25"/>
    <x v="25"/>
    <x v="49"/>
    <n v="0"/>
    <x v="0"/>
  </r>
  <r>
    <x v="25"/>
    <x v="25"/>
    <x v="49"/>
    <n v="0"/>
    <x v="1"/>
  </r>
  <r>
    <x v="25"/>
    <x v="25"/>
    <x v="49"/>
    <n v="0"/>
    <x v="2"/>
  </r>
  <r>
    <x v="25"/>
    <x v="25"/>
    <x v="50"/>
    <n v="-2116000000"/>
    <x v="0"/>
  </r>
  <r>
    <x v="25"/>
    <x v="25"/>
    <x v="50"/>
    <n v="-969000000"/>
    <x v="1"/>
  </r>
  <r>
    <x v="25"/>
    <x v="25"/>
    <x v="50"/>
    <n v="-647000000"/>
    <x v="2"/>
  </r>
  <r>
    <x v="25"/>
    <x v="25"/>
    <x v="51"/>
    <n v="0"/>
    <x v="0"/>
  </r>
  <r>
    <x v="25"/>
    <x v="25"/>
    <x v="51"/>
    <n v="0"/>
    <x v="1"/>
  </r>
  <r>
    <x v="25"/>
    <x v="25"/>
    <x v="51"/>
    <n v="0"/>
    <x v="2"/>
  </r>
  <r>
    <x v="25"/>
    <x v="25"/>
    <x v="52"/>
    <n v="155000000"/>
    <x v="0"/>
  </r>
  <r>
    <x v="25"/>
    <x v="25"/>
    <x v="52"/>
    <n v="102000000"/>
    <x v="1"/>
  </r>
  <r>
    <x v="25"/>
    <x v="25"/>
    <x v="52"/>
    <n v="28000000"/>
    <x v="2"/>
  </r>
  <r>
    <x v="25"/>
    <x v="25"/>
    <x v="53"/>
    <n v="3845000000"/>
    <x v="0"/>
  </r>
  <r>
    <x v="25"/>
    <x v="25"/>
    <x v="53"/>
    <n v="498000000"/>
    <x v="1"/>
  </r>
  <r>
    <x v="25"/>
    <x v="25"/>
    <x v="53"/>
    <n v="-2951000000"/>
    <x v="2"/>
  </r>
  <r>
    <x v="25"/>
    <x v="25"/>
    <x v="54"/>
    <n v="4000000000"/>
    <x v="0"/>
  </r>
  <r>
    <x v="25"/>
    <x v="25"/>
    <x v="54"/>
    <n v="600000000"/>
    <x v="1"/>
  </r>
  <r>
    <x v="25"/>
    <x v="25"/>
    <x v="54"/>
    <n v="-2923000000"/>
    <x v="2"/>
  </r>
  <r>
    <x v="25"/>
    <x v="25"/>
    <x v="55"/>
    <n v="9917000000"/>
    <x v="0"/>
  </r>
  <r>
    <x v="25"/>
    <x v="25"/>
    <x v="55"/>
    <n v="10143000000"/>
    <x v="1"/>
  </r>
  <r>
    <x v="25"/>
    <x v="25"/>
    <x v="55"/>
    <n v="9985000000"/>
    <x v="2"/>
  </r>
  <r>
    <x v="25"/>
    <x v="25"/>
    <x v="56"/>
    <n v="61200000000"/>
    <x v="0"/>
  </r>
  <r>
    <x v="25"/>
    <x v="25"/>
    <x v="56"/>
    <n v="59350000000"/>
    <x v="1"/>
  </r>
  <r>
    <x v="25"/>
    <x v="25"/>
    <x v="56"/>
    <n v="60027000000"/>
    <x v="2"/>
  </r>
  <r>
    <x v="25"/>
    <x v="25"/>
    <x v="57"/>
    <n v="18643000000"/>
    <x v="0"/>
  </r>
  <r>
    <x v="25"/>
    <x v="25"/>
    <x v="57"/>
    <n v="19448000000"/>
    <x v="1"/>
  </r>
  <r>
    <x v="25"/>
    <x v="25"/>
    <x v="57"/>
    <n v="27135000000"/>
    <x v="2"/>
  </r>
  <r>
    <x v="25"/>
    <x v="25"/>
    <x v="58"/>
    <n v="3175000000"/>
    <x v="0"/>
  </r>
  <r>
    <x v="25"/>
    <x v="25"/>
    <x v="58"/>
    <n v="2977000000"/>
    <x v="1"/>
  </r>
  <r>
    <x v="25"/>
    <x v="25"/>
    <x v="58"/>
    <n v="3084000000"/>
    <x v="2"/>
  </r>
  <r>
    <x v="25"/>
    <x v="25"/>
    <x v="59"/>
    <n v="91000000"/>
    <x v="0"/>
  </r>
  <r>
    <x v="25"/>
    <x v="25"/>
    <x v="59"/>
    <n v="667000000"/>
    <x v="2"/>
  </r>
  <r>
    <x v="25"/>
    <x v="25"/>
    <x v="60"/>
    <n v="0"/>
    <x v="1"/>
  </r>
  <r>
    <x v="25"/>
    <x v="25"/>
    <x v="61"/>
    <n v="5289000000"/>
    <x v="0"/>
  </r>
  <r>
    <x v="25"/>
    <x v="25"/>
    <x v="61"/>
    <n v="4982000000"/>
    <x v="1"/>
  </r>
  <r>
    <x v="25"/>
    <x v="25"/>
    <x v="61"/>
    <n v="6063000000"/>
    <x v="2"/>
  </r>
  <r>
    <x v="25"/>
    <x v="25"/>
    <x v="62"/>
    <n v="2003000000"/>
    <x v="0"/>
  </r>
  <r>
    <x v="25"/>
    <x v="25"/>
    <x v="62"/>
    <n v="2474000000"/>
    <x v="1"/>
  </r>
  <r>
    <x v="25"/>
    <x v="25"/>
    <x v="62"/>
    <n v="812000000"/>
    <x v="2"/>
  </r>
  <r>
    <x v="25"/>
    <x v="25"/>
    <x v="63"/>
    <n v="-11855000000"/>
    <x v="0"/>
  </r>
  <r>
    <x v="25"/>
    <x v="25"/>
    <x v="63"/>
    <n v="-10266000000"/>
    <x v="1"/>
  </r>
  <r>
    <x v="25"/>
    <x v="25"/>
    <x v="63"/>
    <n v="-4120000000"/>
    <x v="2"/>
  </r>
  <r>
    <x v="25"/>
    <x v="25"/>
    <x v="64"/>
    <n v="-1412000000"/>
    <x v="0"/>
  </r>
  <r>
    <x v="25"/>
    <x v="25"/>
    <x v="64"/>
    <n v="-38000000"/>
    <x v="1"/>
  </r>
  <r>
    <x v="25"/>
    <x v="25"/>
    <x v="64"/>
    <n v="991000000"/>
    <x v="2"/>
  </r>
  <r>
    <x v="25"/>
    <x v="25"/>
    <x v="65"/>
    <n v="58000000"/>
    <x v="0"/>
  </r>
  <r>
    <x v="25"/>
    <x v="25"/>
    <x v="65"/>
    <n v="-606000000"/>
    <x v="1"/>
  </r>
  <r>
    <x v="25"/>
    <x v="25"/>
    <x v="65"/>
    <n v="125000000"/>
    <x v="2"/>
  </r>
  <r>
    <x v="25"/>
    <x v="25"/>
    <x v="66"/>
    <n v="-2385000000"/>
    <x v="0"/>
  </r>
  <r>
    <x v="25"/>
    <x v="25"/>
    <x v="66"/>
    <n v="-520000000"/>
    <x v="1"/>
  </r>
  <r>
    <x v="25"/>
    <x v="25"/>
    <x v="66"/>
    <n v="1460000000"/>
    <x v="2"/>
  </r>
  <r>
    <x v="25"/>
    <x v="25"/>
    <x v="67"/>
    <n v="110609000000"/>
    <x v="0"/>
  </r>
  <r>
    <x v="25"/>
    <x v="25"/>
    <x v="67"/>
    <n v="338000000"/>
    <x v="1"/>
  </r>
  <r>
    <x v="25"/>
    <x v="25"/>
    <x v="67"/>
    <n v="1056000000"/>
    <x v="2"/>
  </r>
  <r>
    <x v="25"/>
    <x v="25"/>
    <x v="68"/>
    <n v="69434000000"/>
    <x v="0"/>
  </r>
  <r>
    <x v="25"/>
    <x v="25"/>
    <x v="68"/>
    <n v="0"/>
    <x v="1"/>
  </r>
  <r>
    <x v="25"/>
    <x v="25"/>
    <x v="68"/>
    <n v="140000000"/>
    <x v="2"/>
  </r>
  <r>
    <x v="25"/>
    <x v="25"/>
    <x v="69"/>
    <n v="153359000000"/>
    <x v="0"/>
  </r>
  <r>
    <x v="25"/>
    <x v="25"/>
    <x v="69"/>
    <n v="2463000000"/>
    <x v="1"/>
  </r>
  <r>
    <x v="25"/>
    <x v="25"/>
    <x v="69"/>
    <n v="2448000000"/>
    <x v="2"/>
  </r>
  <r>
    <x v="25"/>
    <x v="25"/>
    <x v="70"/>
    <n v="6019000000"/>
    <x v="0"/>
  </r>
  <r>
    <x v="25"/>
    <x v="25"/>
    <x v="70"/>
    <n v="5830000000"/>
    <x v="1"/>
  </r>
  <r>
    <x v="25"/>
    <x v="25"/>
    <x v="70"/>
    <n v="5329000000"/>
    <x v="2"/>
  </r>
  <r>
    <x v="25"/>
    <x v="25"/>
    <x v="71"/>
    <n v="147000000"/>
    <x v="0"/>
  </r>
  <r>
    <x v="25"/>
    <x v="25"/>
    <x v="71"/>
    <n v="314000000"/>
    <x v="1"/>
  </r>
  <r>
    <x v="25"/>
    <x v="25"/>
    <x v="71"/>
    <n v="849000000"/>
    <x v="2"/>
  </r>
  <r>
    <x v="25"/>
    <x v="25"/>
    <x v="72"/>
    <n v="0"/>
    <x v="0"/>
  </r>
  <r>
    <x v="25"/>
    <x v="25"/>
    <x v="72"/>
    <n v="0"/>
    <x v="1"/>
  </r>
  <r>
    <x v="25"/>
    <x v="25"/>
    <x v="72"/>
    <n v="0"/>
    <x v="2"/>
  </r>
  <r>
    <x v="25"/>
    <x v="25"/>
    <x v="73"/>
    <n v="3491000000"/>
    <x v="0"/>
  </r>
  <r>
    <x v="25"/>
    <x v="25"/>
    <x v="73"/>
    <n v="1611000000"/>
    <x v="1"/>
  </r>
  <r>
    <x v="25"/>
    <x v="25"/>
    <x v="73"/>
    <n v="882000000"/>
    <x v="2"/>
  </r>
  <r>
    <x v="25"/>
    <x v="25"/>
    <x v="74"/>
    <n v="2787000000"/>
    <x v="0"/>
  </r>
  <r>
    <x v="25"/>
    <x v="25"/>
    <x v="74"/>
    <n v="197000000"/>
    <x v="1"/>
  </r>
  <r>
    <x v="25"/>
    <x v="25"/>
    <x v="74"/>
    <n v="1000000"/>
    <x v="2"/>
  </r>
  <r>
    <x v="25"/>
    <x v="25"/>
    <x v="75"/>
    <n v="58000000"/>
    <x v="0"/>
  </r>
  <r>
    <x v="25"/>
    <x v="25"/>
    <x v="75"/>
    <n v="-55000000"/>
    <x v="1"/>
  </r>
  <r>
    <x v="25"/>
    <x v="25"/>
    <x v="75"/>
    <n v="37000000"/>
    <x v="2"/>
  </r>
  <r>
    <x v="25"/>
    <x v="25"/>
    <x v="76"/>
    <n v="0"/>
    <x v="0"/>
  </r>
  <r>
    <x v="25"/>
    <x v="25"/>
    <x v="76"/>
    <n v="0"/>
    <x v="1"/>
  </r>
  <r>
    <x v="25"/>
    <x v="25"/>
    <x v="76"/>
    <n v="0"/>
    <x v="2"/>
  </r>
  <r>
    <x v="25"/>
    <x v="25"/>
    <x v="77"/>
    <n v="0"/>
    <x v="0"/>
  </r>
  <r>
    <x v="25"/>
    <x v="25"/>
    <x v="77"/>
    <n v="0"/>
    <x v="1"/>
  </r>
  <r>
    <x v="25"/>
    <x v="25"/>
    <x v="77"/>
    <n v="0"/>
    <x v="2"/>
  </r>
  <r>
    <x v="25"/>
    <x v="25"/>
    <x v="78"/>
    <n v="4059000000"/>
    <x v="0"/>
  </r>
  <r>
    <x v="25"/>
    <x v="25"/>
    <x v="78"/>
    <n v="212000000"/>
    <x v="1"/>
  </r>
  <r>
    <x v="25"/>
    <x v="25"/>
    <x v="78"/>
    <n v="0"/>
    <x v="2"/>
  </r>
  <r>
    <x v="25"/>
    <x v="25"/>
    <x v="79"/>
    <n v="0"/>
    <x v="0"/>
  </r>
  <r>
    <x v="25"/>
    <x v="25"/>
    <x v="79"/>
    <n v="0"/>
    <x v="1"/>
  </r>
  <r>
    <x v="25"/>
    <x v="25"/>
    <x v="79"/>
    <n v="0"/>
    <x v="2"/>
  </r>
  <r>
    <x v="25"/>
    <x v="25"/>
    <x v="80"/>
    <n v="0"/>
    <x v="0"/>
  </r>
  <r>
    <x v="25"/>
    <x v="25"/>
    <x v="80"/>
    <n v="0"/>
    <x v="1"/>
  </r>
  <r>
    <x v="25"/>
    <x v="25"/>
    <x v="80"/>
    <n v="0"/>
    <x v="2"/>
  </r>
  <r>
    <x v="25"/>
    <x v="25"/>
    <x v="81"/>
    <n v="4421000000"/>
    <x v="0"/>
  </r>
  <r>
    <x v="25"/>
    <x v="25"/>
    <x v="81"/>
    <n v="750000000"/>
    <x v="1"/>
  </r>
  <r>
    <x v="25"/>
    <x v="25"/>
    <x v="81"/>
    <n v="232000000"/>
    <x v="2"/>
  </r>
  <r>
    <x v="25"/>
    <x v="25"/>
    <x v="82"/>
    <n v="1070000000"/>
    <x v="0"/>
  </r>
  <r>
    <x v="25"/>
    <x v="25"/>
    <x v="82"/>
    <n v="955000000"/>
    <x v="1"/>
  </r>
  <r>
    <x v="25"/>
    <x v="25"/>
    <x v="82"/>
    <n v="860000000"/>
    <x v="2"/>
  </r>
  <r>
    <x v="25"/>
    <x v="25"/>
    <x v="83"/>
    <n v="30257000000"/>
    <x v="0"/>
  </r>
  <r>
    <x v="25"/>
    <x v="25"/>
    <x v="83"/>
    <n v="-8400000000"/>
    <x v="1"/>
  </r>
  <r>
    <x v="25"/>
    <x v="25"/>
    <x v="83"/>
    <n v="-11586000000"/>
    <x v="2"/>
  </r>
  <r>
    <x v="25"/>
    <x v="25"/>
    <x v="84"/>
    <n v="22594000000"/>
    <x v="0"/>
  </r>
  <r>
    <x v="25"/>
    <x v="25"/>
    <x v="84"/>
    <n v="21512000000"/>
    <x v="1"/>
  </r>
  <r>
    <x v="25"/>
    <x v="25"/>
    <x v="84"/>
    <n v="20397000000"/>
    <x v="2"/>
  </r>
  <r>
    <x v="25"/>
    <x v="25"/>
    <x v="85"/>
    <n v="3028000000"/>
    <x v="0"/>
  </r>
  <r>
    <x v="25"/>
    <x v="25"/>
    <x v="85"/>
    <n v="2663000000"/>
    <x v="1"/>
  </r>
  <r>
    <x v="25"/>
    <x v="25"/>
    <x v="85"/>
    <n v="2235000000"/>
    <x v="2"/>
  </r>
  <r>
    <x v="25"/>
    <x v="25"/>
    <x v="86"/>
    <n v="0"/>
    <x v="0"/>
  </r>
  <r>
    <x v="25"/>
    <x v="25"/>
    <x v="86"/>
    <n v="0"/>
    <x v="1"/>
  </r>
  <r>
    <x v="25"/>
    <x v="25"/>
    <x v="86"/>
    <n v="0"/>
    <x v="2"/>
  </r>
  <r>
    <x v="25"/>
    <x v="25"/>
    <x v="87"/>
    <n v="29000000"/>
    <x v="0"/>
  </r>
  <r>
    <x v="25"/>
    <x v="25"/>
    <x v="87"/>
    <n v="0"/>
    <x v="1"/>
  </r>
  <r>
    <x v="25"/>
    <x v="25"/>
    <x v="87"/>
    <n v="0"/>
    <x v="2"/>
  </r>
  <r>
    <x v="25"/>
    <x v="25"/>
    <x v="88"/>
    <n v="0"/>
    <x v="0"/>
  </r>
  <r>
    <x v="25"/>
    <x v="25"/>
    <x v="88"/>
    <n v="0"/>
    <x v="1"/>
  </r>
  <r>
    <x v="25"/>
    <x v="25"/>
    <x v="88"/>
    <n v="0"/>
    <x v="2"/>
  </r>
  <r>
    <x v="25"/>
    <x v="25"/>
    <x v="89"/>
    <n v="94292000000"/>
    <x v="0"/>
  </r>
  <r>
    <x v="25"/>
    <x v="25"/>
    <x v="89"/>
    <n v="38504000000"/>
    <x v="2"/>
  </r>
  <r>
    <x v="25"/>
    <x v="25"/>
    <x v="90"/>
    <n v="0"/>
    <x v="1"/>
  </r>
  <r>
    <x v="25"/>
    <x v="25"/>
    <x v="91"/>
    <n v="351000000"/>
    <x v="0"/>
  </r>
  <r>
    <x v="25"/>
    <x v="25"/>
    <x v="91"/>
    <n v="-1665000000"/>
    <x v="1"/>
  </r>
  <r>
    <x v="25"/>
    <x v="25"/>
    <x v="91"/>
    <n v="-1574000000"/>
    <x v="2"/>
  </r>
  <r>
    <x v="26"/>
    <x v="26"/>
    <x v="0"/>
    <n v="10518000000"/>
    <x v="0"/>
  </r>
  <r>
    <x v="26"/>
    <x v="26"/>
    <x v="0"/>
    <n v="17762000000"/>
    <x v="1"/>
  </r>
  <r>
    <x v="26"/>
    <x v="26"/>
    <x v="0"/>
    <n v="16801000000"/>
    <x v="2"/>
  </r>
  <r>
    <x v="26"/>
    <x v="26"/>
    <x v="1"/>
    <n v="9334000000"/>
    <x v="0"/>
  </r>
  <r>
    <x v="26"/>
    <x v="26"/>
    <x v="1"/>
    <n v="15481000000"/>
    <x v="1"/>
  </r>
  <r>
    <x v="26"/>
    <x v="26"/>
    <x v="1"/>
    <n v="12708000000"/>
    <x v="2"/>
  </r>
  <r>
    <x v="26"/>
    <x v="26"/>
    <x v="2"/>
    <n v="0"/>
    <x v="0"/>
  </r>
  <r>
    <x v="26"/>
    <x v="26"/>
    <x v="2"/>
    <n v="0"/>
    <x v="1"/>
  </r>
  <r>
    <x v="26"/>
    <x v="26"/>
    <x v="2"/>
    <n v="0"/>
    <x v="2"/>
  </r>
  <r>
    <x v="26"/>
    <x v="26"/>
    <x v="3"/>
    <n v="2708000000"/>
    <x v="0"/>
  </r>
  <r>
    <x v="26"/>
    <x v="26"/>
    <x v="3"/>
    <n v="5852000000"/>
    <x v="1"/>
  </r>
  <r>
    <x v="26"/>
    <x v="26"/>
    <x v="3"/>
    <n v="5601000000"/>
    <x v="2"/>
  </r>
  <r>
    <x v="26"/>
    <x v="26"/>
    <x v="4"/>
    <n v="98598000000"/>
    <x v="0"/>
  </r>
  <r>
    <x v="26"/>
    <x v="26"/>
    <x v="4"/>
    <n v="193984000000"/>
    <x v="1"/>
  </r>
  <r>
    <x v="26"/>
    <x v="26"/>
    <x v="4"/>
    <n v="201549000000"/>
    <x v="2"/>
  </r>
  <r>
    <x v="26"/>
    <x v="26"/>
    <x v="5"/>
    <n v="-4465000000"/>
    <x v="0"/>
  </r>
  <r>
    <x v="26"/>
    <x v="26"/>
    <x v="5"/>
    <n v="-4876000000"/>
    <x v="1"/>
  </r>
  <r>
    <x v="26"/>
    <x v="26"/>
    <x v="5"/>
    <n v="-4022000000"/>
    <x v="2"/>
  </r>
  <r>
    <x v="26"/>
    <x v="26"/>
    <x v="6"/>
    <n v="-8843000000"/>
    <x v="0"/>
  </r>
  <r>
    <x v="26"/>
    <x v="26"/>
    <x v="6"/>
    <n v="-1090000000"/>
    <x v="1"/>
  </r>
  <r>
    <x v="26"/>
    <x v="26"/>
    <x v="6"/>
    <n v="8480000000"/>
    <x v="2"/>
  </r>
  <r>
    <x v="26"/>
    <x v="26"/>
    <x v="7"/>
    <n v="-5336000000"/>
    <x v="0"/>
  </r>
  <r>
    <x v="26"/>
    <x v="26"/>
    <x v="7"/>
    <n v="-4118000000"/>
    <x v="1"/>
  </r>
  <r>
    <x v="26"/>
    <x v="26"/>
    <x v="7"/>
    <n v="-3637000000"/>
    <x v="2"/>
  </r>
  <r>
    <x v="26"/>
    <x v="26"/>
    <x v="8"/>
    <n v="14295000000"/>
    <x v="0"/>
  </r>
  <r>
    <x v="26"/>
    <x v="26"/>
    <x v="8"/>
    <n v="6606000000"/>
    <x v="1"/>
  </r>
  <r>
    <x v="26"/>
    <x v="26"/>
    <x v="8"/>
    <n v="7618000000"/>
    <x v="2"/>
  </r>
  <r>
    <x v="26"/>
    <x v="26"/>
    <x v="9"/>
    <n v="4150000000"/>
    <x v="0"/>
  </r>
  <r>
    <x v="26"/>
    <x v="26"/>
    <x v="9"/>
    <n v="5418000000"/>
    <x v="1"/>
  </r>
  <r>
    <x v="26"/>
    <x v="26"/>
    <x v="9"/>
    <n v="17914000000"/>
    <x v="2"/>
  </r>
  <r>
    <x v="26"/>
    <x v="26"/>
    <x v="10"/>
    <n v="720000000"/>
    <x v="0"/>
  </r>
  <r>
    <x v="26"/>
    <x v="26"/>
    <x v="10"/>
    <n v="-55000000"/>
    <x v="1"/>
  </r>
  <r>
    <x v="26"/>
    <x v="26"/>
    <x v="10"/>
    <n v="-1943000000"/>
    <x v="2"/>
  </r>
  <r>
    <x v="26"/>
    <x v="26"/>
    <x v="11"/>
    <n v="17000000"/>
    <x v="0"/>
  </r>
  <r>
    <x v="26"/>
    <x v="26"/>
    <x v="11"/>
    <n v="223000000"/>
    <x v="1"/>
  </r>
  <r>
    <x v="26"/>
    <x v="26"/>
    <x v="11"/>
    <n v="-14000000"/>
    <x v="2"/>
  </r>
  <r>
    <x v="26"/>
    <x v="26"/>
    <x v="12"/>
    <n v="827000000"/>
    <x v="0"/>
  </r>
  <r>
    <x v="26"/>
    <x v="26"/>
    <x v="12"/>
    <n v="-6408000000"/>
    <x v="1"/>
  </r>
  <r>
    <x v="26"/>
    <x v="26"/>
    <x v="12"/>
    <n v="-2445000000"/>
    <x v="2"/>
  </r>
  <r>
    <x v="26"/>
    <x v="26"/>
    <x v="13"/>
    <n v="1360000000"/>
    <x v="0"/>
  </r>
  <r>
    <x v="26"/>
    <x v="26"/>
    <x v="13"/>
    <n v="6186000000"/>
    <x v="1"/>
  </r>
  <r>
    <x v="26"/>
    <x v="26"/>
    <x v="13"/>
    <n v="248000000"/>
    <x v="2"/>
  </r>
  <r>
    <x v="26"/>
    <x v="26"/>
    <x v="14"/>
    <n v="36779000000"/>
    <x v="0"/>
  </r>
  <r>
    <x v="26"/>
    <x v="26"/>
    <x v="14"/>
    <n v="53907000000"/>
    <x v="1"/>
  </r>
  <r>
    <x v="26"/>
    <x v="26"/>
    <x v="14"/>
    <n v="54497000000"/>
    <x v="2"/>
  </r>
  <r>
    <x v="26"/>
    <x v="26"/>
    <x v="15"/>
    <n v="396000000"/>
    <x v="0"/>
  </r>
  <r>
    <x v="26"/>
    <x v="26"/>
    <x v="15"/>
    <n v="465000000"/>
    <x v="1"/>
  </r>
  <r>
    <x v="26"/>
    <x v="26"/>
    <x v="15"/>
    <n v="483000000"/>
    <x v="2"/>
  </r>
  <r>
    <x v="26"/>
    <x v="26"/>
    <x v="16"/>
    <n v="13029000000"/>
    <x v="0"/>
  </r>
  <r>
    <x v="26"/>
    <x v="26"/>
    <x v="16"/>
    <n v="8240000000"/>
    <x v="1"/>
  </r>
  <r>
    <x v="26"/>
    <x v="26"/>
    <x v="16"/>
    <n v="-4569000000"/>
    <x v="2"/>
  </r>
  <r>
    <x v="26"/>
    <x v="26"/>
    <x v="17"/>
    <n v="13425000000"/>
    <x v="0"/>
  </r>
  <r>
    <x v="26"/>
    <x v="26"/>
    <x v="17"/>
    <n v="8705000000"/>
    <x v="1"/>
  </r>
  <r>
    <x v="26"/>
    <x v="26"/>
    <x v="17"/>
    <n v="-4086000000"/>
    <x v="2"/>
  </r>
  <r>
    <x v="26"/>
    <x v="26"/>
    <x v="18"/>
    <n v="32726000000"/>
    <x v="0"/>
  </r>
  <r>
    <x v="26"/>
    <x v="26"/>
    <x v="18"/>
    <n v="42061000000"/>
    <x v="1"/>
  </r>
  <r>
    <x v="26"/>
    <x v="26"/>
    <x v="18"/>
    <n v="43880000000"/>
    <x v="2"/>
  </r>
  <r>
    <x v="26"/>
    <x v="26"/>
    <x v="19"/>
    <n v="44597000000"/>
    <x v="0"/>
  </r>
  <r>
    <x v="26"/>
    <x v="26"/>
    <x v="19"/>
    <n v="57777000000"/>
    <x v="1"/>
  </r>
  <r>
    <x v="26"/>
    <x v="26"/>
    <x v="19"/>
    <n v="61594000000"/>
    <x v="2"/>
  </r>
  <r>
    <x v="26"/>
    <x v="26"/>
    <x v="20"/>
    <n v="16825000000"/>
    <x v="0"/>
  </r>
  <r>
    <x v="26"/>
    <x v="26"/>
    <x v="20"/>
    <n v="28124000000"/>
    <x v="1"/>
  </r>
  <r>
    <x v="26"/>
    <x v="26"/>
    <x v="20"/>
    <n v="35251000000"/>
    <x v="2"/>
  </r>
  <r>
    <x v="26"/>
    <x v="26"/>
    <x v="21"/>
    <n v="17860000000"/>
    <x v="0"/>
  </r>
  <r>
    <x v="26"/>
    <x v="26"/>
    <x v="21"/>
    <n v="31341000000"/>
    <x v="1"/>
  </r>
  <r>
    <x v="26"/>
    <x v="26"/>
    <x v="21"/>
    <n v="26628000000"/>
    <x v="2"/>
  </r>
  <r>
    <x v="26"/>
    <x v="26"/>
    <x v="22"/>
    <n v="3011000000"/>
    <x v="0"/>
  </r>
  <r>
    <x v="26"/>
    <x v="26"/>
    <x v="22"/>
    <n v="5345000000"/>
    <x v="2"/>
  </r>
  <r>
    <x v="26"/>
    <x v="26"/>
    <x v="23"/>
    <n v="3011000000"/>
    <x v="0"/>
  </r>
  <r>
    <x v="26"/>
    <x v="26"/>
    <x v="23"/>
    <n v="4167000000"/>
    <x v="1"/>
  </r>
  <r>
    <x v="26"/>
    <x v="26"/>
    <x v="23"/>
    <n v="4167000000"/>
    <x v="1"/>
  </r>
  <r>
    <x v="26"/>
    <x v="26"/>
    <x v="23"/>
    <n v="5345000000"/>
    <x v="2"/>
  </r>
  <r>
    <x v="26"/>
    <x v="26"/>
    <x v="24"/>
    <n v="14729000000"/>
    <x v="0"/>
  </r>
  <r>
    <x v="26"/>
    <x v="26"/>
    <x v="24"/>
    <n v="13923000000"/>
    <x v="1"/>
  </r>
  <r>
    <x v="26"/>
    <x v="26"/>
    <x v="24"/>
    <n v="-1743000000"/>
    <x v="2"/>
  </r>
  <r>
    <x v="26"/>
    <x v="26"/>
    <x v="25"/>
    <n v="0"/>
    <x v="0"/>
  </r>
  <r>
    <x v="26"/>
    <x v="26"/>
    <x v="25"/>
    <n v="0"/>
    <x v="1"/>
  </r>
  <r>
    <x v="26"/>
    <x v="26"/>
    <x v="25"/>
    <n v="0"/>
    <x v="2"/>
  </r>
  <r>
    <x v="26"/>
    <x v="26"/>
    <x v="26"/>
    <n v="43372"/>
    <x v="0"/>
  </r>
  <r>
    <x v="26"/>
    <x v="26"/>
    <x v="26"/>
    <n v="43736"/>
    <x v="1"/>
  </r>
  <r>
    <x v="26"/>
    <x v="26"/>
    <x v="26"/>
    <n v="44107"/>
    <x v="2"/>
  </r>
  <r>
    <x v="26"/>
    <x v="26"/>
    <x v="27"/>
    <n v="4059000000"/>
    <x v="0"/>
  </r>
  <r>
    <x v="26"/>
    <x v="26"/>
    <x v="27"/>
    <n v="5012000000"/>
    <x v="1"/>
  </r>
  <r>
    <x v="26"/>
    <x v="26"/>
    <x v="27"/>
    <n v="4680000000"/>
    <x v="2"/>
  </r>
  <r>
    <x v="26"/>
    <x v="26"/>
    <x v="28"/>
    <n v="48773000000"/>
    <x v="0"/>
  </r>
  <r>
    <x v="26"/>
    <x v="26"/>
    <x v="28"/>
    <n v="88877000000"/>
    <x v="1"/>
  </r>
  <r>
    <x v="26"/>
    <x v="26"/>
    <x v="28"/>
    <n v="83583000000"/>
    <x v="2"/>
  </r>
  <r>
    <x v="26"/>
    <x v="26"/>
    <x v="29"/>
    <n v="0"/>
    <x v="0"/>
  </r>
  <r>
    <x v="26"/>
    <x v="26"/>
    <x v="29"/>
    <n v="0"/>
    <x v="1"/>
  </r>
  <r>
    <x v="26"/>
    <x v="26"/>
    <x v="29"/>
    <n v="0"/>
    <x v="2"/>
  </r>
  <r>
    <x v="26"/>
    <x v="26"/>
    <x v="30"/>
    <n v="31269000000"/>
    <x v="0"/>
  </r>
  <r>
    <x v="26"/>
    <x v="26"/>
    <x v="30"/>
    <n v="80293000000"/>
    <x v="1"/>
  </r>
  <r>
    <x v="26"/>
    <x v="26"/>
    <x v="30"/>
    <n v="77689000000"/>
    <x v="2"/>
  </r>
  <r>
    <x v="26"/>
    <x v="26"/>
    <x v="31"/>
    <n v="26708000000"/>
    <x v="0"/>
  </r>
  <r>
    <x v="26"/>
    <x v="26"/>
    <x v="31"/>
    <n v="27546000000"/>
    <x v="1"/>
  </r>
  <r>
    <x v="26"/>
    <x v="26"/>
    <x v="31"/>
    <n v="21508000000"/>
    <x v="2"/>
  </r>
  <r>
    <x v="26"/>
    <x v="26"/>
    <x v="32"/>
    <n v="13066000000"/>
    <x v="0"/>
  </r>
  <r>
    <x v="26"/>
    <x v="26"/>
    <x v="32"/>
    <n v="10897000000"/>
    <x v="1"/>
  </r>
  <r>
    <x v="26"/>
    <x v="26"/>
    <x v="32"/>
    <n v="-2442000000"/>
    <x v="2"/>
  </r>
  <r>
    <x v="26"/>
    <x v="26"/>
    <x v="33"/>
    <n v="0"/>
    <x v="0"/>
  </r>
  <r>
    <x v="26"/>
    <x v="26"/>
    <x v="33"/>
    <n v="687000000"/>
    <x v="1"/>
  </r>
  <r>
    <x v="26"/>
    <x v="26"/>
    <x v="33"/>
    <n v="-32000000"/>
    <x v="2"/>
  </r>
  <r>
    <x v="26"/>
    <x v="26"/>
    <x v="34"/>
    <n v="1663000000"/>
    <x v="0"/>
  </r>
  <r>
    <x v="26"/>
    <x v="26"/>
    <x v="34"/>
    <n v="3026000000"/>
    <x v="1"/>
  </r>
  <r>
    <x v="26"/>
    <x v="26"/>
    <x v="34"/>
    <n v="699000000"/>
    <x v="2"/>
  </r>
  <r>
    <x v="26"/>
    <x v="26"/>
    <x v="35"/>
    <n v="6812000000"/>
    <x v="0"/>
  </r>
  <r>
    <x v="26"/>
    <x v="26"/>
    <x v="35"/>
    <n v="23215000000"/>
    <x v="1"/>
  </r>
  <r>
    <x v="26"/>
    <x v="26"/>
    <x v="35"/>
    <n v="19173000000"/>
    <x v="2"/>
  </r>
  <r>
    <x v="26"/>
    <x v="26"/>
    <x v="36"/>
    <n v="-574000000"/>
    <x v="0"/>
  </r>
  <r>
    <x v="26"/>
    <x v="26"/>
    <x v="36"/>
    <n v="-978000000"/>
    <x v="1"/>
  </r>
  <r>
    <x v="26"/>
    <x v="26"/>
    <x v="36"/>
    <n v="-1491000000"/>
    <x v="2"/>
  </r>
  <r>
    <x v="26"/>
    <x v="26"/>
    <x v="37"/>
    <n v="631000000"/>
    <x v="0"/>
  </r>
  <r>
    <x v="26"/>
    <x v="26"/>
    <x v="37"/>
    <n v="1142000000"/>
    <x v="1"/>
  </r>
  <r>
    <x v="26"/>
    <x v="26"/>
    <x v="37"/>
    <n v="1559000000"/>
    <x v="2"/>
  </r>
  <r>
    <x v="26"/>
    <x v="26"/>
    <x v="38"/>
    <n v="1392000000"/>
    <x v="0"/>
  </r>
  <r>
    <x v="26"/>
    <x v="26"/>
    <x v="38"/>
    <n v="1649000000"/>
    <x v="1"/>
  </r>
  <r>
    <x v="26"/>
    <x v="26"/>
    <x v="38"/>
    <n v="1583000000"/>
    <x v="2"/>
  </r>
  <r>
    <x v="26"/>
    <x v="26"/>
    <x v="39"/>
    <n v="98598000000"/>
    <x v="0"/>
  </r>
  <r>
    <x v="26"/>
    <x v="26"/>
    <x v="39"/>
    <n v="193984000000"/>
    <x v="1"/>
  </r>
  <r>
    <x v="26"/>
    <x v="26"/>
    <x v="39"/>
    <n v="201549000000"/>
    <x v="2"/>
  </r>
  <r>
    <x v="26"/>
    <x v="26"/>
    <x v="40"/>
    <n v="44643000000"/>
    <x v="0"/>
  </r>
  <r>
    <x v="26"/>
    <x v="26"/>
    <x v="40"/>
    <n v="91132000000"/>
    <x v="1"/>
  </r>
  <r>
    <x v="26"/>
    <x v="26"/>
    <x v="40"/>
    <n v="104037000000"/>
    <x v="2"/>
  </r>
  <r>
    <x v="26"/>
    <x v="26"/>
    <x v="41"/>
    <n v="3790000000"/>
    <x v="0"/>
  </r>
  <r>
    <x v="26"/>
    <x v="26"/>
    <x v="41"/>
    <n v="8857000000"/>
    <x v="1"/>
  </r>
  <r>
    <x v="26"/>
    <x v="26"/>
    <x v="41"/>
    <n v="5711000000"/>
    <x v="2"/>
  </r>
  <r>
    <x v="26"/>
    <x v="26"/>
    <x v="42"/>
    <n v="2899000000"/>
    <x v="0"/>
  </r>
  <r>
    <x v="26"/>
    <x v="26"/>
    <x v="42"/>
    <n v="3224000000"/>
    <x v="1"/>
  </r>
  <r>
    <x v="26"/>
    <x v="26"/>
    <x v="42"/>
    <n v="3903000000"/>
    <x v="2"/>
  </r>
  <r>
    <x v="26"/>
    <x v="26"/>
    <x v="43"/>
    <n v="-2583000000"/>
    <x v="0"/>
  </r>
  <r>
    <x v="26"/>
    <x v="26"/>
    <x v="43"/>
    <n v="3677000000"/>
    <x v="1"/>
  </r>
  <r>
    <x v="26"/>
    <x v="26"/>
    <x v="43"/>
    <n v="11233000000"/>
    <x v="2"/>
  </r>
  <r>
    <x v="26"/>
    <x v="26"/>
    <x v="44"/>
    <n v="116000000"/>
    <x v="0"/>
  </r>
  <r>
    <x v="26"/>
    <x v="26"/>
    <x v="44"/>
    <n v="-9576000000"/>
    <x v="1"/>
  </r>
  <r>
    <x v="26"/>
    <x v="26"/>
    <x v="44"/>
    <n v="12246000000"/>
    <x v="2"/>
  </r>
  <r>
    <x v="26"/>
    <x v="26"/>
    <x v="45"/>
    <n v="0"/>
    <x v="0"/>
  </r>
  <r>
    <x v="26"/>
    <x v="26"/>
    <x v="45"/>
    <n v="10974000000"/>
    <x v="1"/>
  </r>
  <r>
    <x v="26"/>
    <x v="26"/>
    <x v="45"/>
    <n v="215000000"/>
    <x v="2"/>
  </r>
  <r>
    <x v="26"/>
    <x v="26"/>
    <x v="46"/>
    <n v="-8843000000"/>
    <x v="0"/>
  </r>
  <r>
    <x v="26"/>
    <x v="26"/>
    <x v="46"/>
    <n v="-464000000"/>
    <x v="1"/>
  </r>
  <r>
    <x v="26"/>
    <x v="26"/>
    <x v="46"/>
    <n v="8480000000"/>
    <x v="2"/>
  </r>
  <r>
    <x v="26"/>
    <x v="26"/>
    <x v="47"/>
    <n v="0"/>
    <x v="0"/>
  </r>
  <r>
    <x v="26"/>
    <x v="26"/>
    <x v="47"/>
    <n v="-626000000"/>
    <x v="1"/>
  </r>
  <r>
    <x v="26"/>
    <x v="26"/>
    <x v="47"/>
    <n v="0"/>
    <x v="2"/>
  </r>
  <r>
    <x v="26"/>
    <x v="26"/>
    <x v="48"/>
    <n v="-5336000000"/>
    <x v="0"/>
  </r>
  <r>
    <x v="26"/>
    <x v="26"/>
    <x v="48"/>
    <n v="-15096000000"/>
    <x v="1"/>
  </r>
  <r>
    <x v="26"/>
    <x v="26"/>
    <x v="48"/>
    <n v="-3850000000"/>
    <x v="2"/>
  </r>
  <r>
    <x v="26"/>
    <x v="26"/>
    <x v="49"/>
    <n v="0"/>
    <x v="0"/>
  </r>
  <r>
    <x v="26"/>
    <x v="26"/>
    <x v="49"/>
    <n v="10978000000"/>
    <x v="1"/>
  </r>
  <r>
    <x v="26"/>
    <x v="26"/>
    <x v="49"/>
    <n v="213000000"/>
    <x v="2"/>
  </r>
  <r>
    <x v="26"/>
    <x v="26"/>
    <x v="50"/>
    <n v="14295000000"/>
    <x v="0"/>
  </r>
  <r>
    <x v="26"/>
    <x v="26"/>
    <x v="50"/>
    <n v="5984000000"/>
    <x v="1"/>
  </r>
  <r>
    <x v="26"/>
    <x v="26"/>
    <x v="50"/>
    <n v="7616000000"/>
    <x v="2"/>
  </r>
  <r>
    <x v="26"/>
    <x v="26"/>
    <x v="51"/>
    <n v="0"/>
    <x v="0"/>
  </r>
  <r>
    <x v="26"/>
    <x v="26"/>
    <x v="51"/>
    <n v="622000000"/>
    <x v="1"/>
  </r>
  <r>
    <x v="26"/>
    <x v="26"/>
    <x v="51"/>
    <n v="2000000"/>
    <x v="2"/>
  </r>
  <r>
    <x v="26"/>
    <x v="26"/>
    <x v="52"/>
    <n v="468000000"/>
    <x v="0"/>
  </r>
  <r>
    <x v="26"/>
    <x v="26"/>
    <x v="52"/>
    <n v="530000000"/>
    <x v="1"/>
  </r>
  <r>
    <x v="26"/>
    <x v="26"/>
    <x v="52"/>
    <n v="390000000"/>
    <x v="2"/>
  </r>
  <r>
    <x v="26"/>
    <x v="26"/>
    <x v="53"/>
    <n v="12598000000"/>
    <x v="0"/>
  </r>
  <r>
    <x v="26"/>
    <x v="26"/>
    <x v="53"/>
    <n v="11054000000"/>
    <x v="1"/>
  </r>
  <r>
    <x v="26"/>
    <x v="26"/>
    <x v="53"/>
    <n v="-2864000000"/>
    <x v="2"/>
  </r>
  <r>
    <x v="26"/>
    <x v="26"/>
    <x v="54"/>
    <n v="13066000000"/>
    <x v="0"/>
  </r>
  <r>
    <x v="26"/>
    <x v="26"/>
    <x v="54"/>
    <n v="11584000000"/>
    <x v="1"/>
  </r>
  <r>
    <x v="26"/>
    <x v="26"/>
    <x v="54"/>
    <n v="-2474000000"/>
    <x v="2"/>
  </r>
  <r>
    <x v="26"/>
    <x v="26"/>
    <x v="55"/>
    <n v="29540000000"/>
    <x v="0"/>
  </r>
  <r>
    <x v="26"/>
    <x v="26"/>
    <x v="55"/>
    <n v="31603000000"/>
    <x v="1"/>
  </r>
  <r>
    <x v="26"/>
    <x v="26"/>
    <x v="55"/>
    <n v="32078000000"/>
    <x v="2"/>
  </r>
  <r>
    <x v="26"/>
    <x v="26"/>
    <x v="56"/>
    <n v="81773000000"/>
    <x v="0"/>
  </r>
  <r>
    <x v="26"/>
    <x v="26"/>
    <x v="56"/>
    <n v="165860000000"/>
    <x v="1"/>
  </r>
  <r>
    <x v="26"/>
    <x v="26"/>
    <x v="56"/>
    <n v="166298000000"/>
    <x v="2"/>
  </r>
  <r>
    <x v="26"/>
    <x v="26"/>
    <x v="57"/>
    <n v="26783000000"/>
    <x v="0"/>
  </r>
  <r>
    <x v="26"/>
    <x v="26"/>
    <x v="57"/>
    <n v="51889000000"/>
    <x v="1"/>
  </r>
  <r>
    <x v="26"/>
    <x v="26"/>
    <x v="57"/>
    <n v="70121000000"/>
    <x v="2"/>
  </r>
  <r>
    <x v="26"/>
    <x v="26"/>
    <x v="58"/>
    <n v="8893000000"/>
    <x v="0"/>
  </r>
  <r>
    <x v="26"/>
    <x v="26"/>
    <x v="58"/>
    <n v="12732000000"/>
    <x v="1"/>
  </r>
  <r>
    <x v="26"/>
    <x v="26"/>
    <x v="58"/>
    <n v="18104000000"/>
    <x v="2"/>
  </r>
  <r>
    <x v="26"/>
    <x v="26"/>
    <x v="59"/>
    <n v="601000000"/>
    <x v="0"/>
  </r>
  <r>
    <x v="26"/>
    <x v="26"/>
    <x v="59"/>
    <n v="1038000000"/>
    <x v="2"/>
  </r>
  <r>
    <x v="26"/>
    <x v="26"/>
    <x v="60"/>
    <n v="0"/>
    <x v="1"/>
  </r>
  <r>
    <x v="26"/>
    <x v="26"/>
    <x v="61"/>
    <n v="8893000000"/>
    <x v="0"/>
  </r>
  <r>
    <x v="26"/>
    <x v="26"/>
    <x v="61"/>
    <n v="12732000000"/>
    <x v="1"/>
  </r>
  <r>
    <x v="26"/>
    <x v="26"/>
    <x v="61"/>
    <n v="18104000000"/>
    <x v="2"/>
  </r>
  <r>
    <x v="26"/>
    <x v="26"/>
    <x v="62"/>
    <n v="50541000000"/>
    <x v="0"/>
  </r>
  <r>
    <x v="26"/>
    <x v="26"/>
    <x v="62"/>
    <n v="56875000000"/>
    <x v="1"/>
  </r>
  <r>
    <x v="26"/>
    <x v="26"/>
    <x v="62"/>
    <n v="47284000000"/>
    <x v="2"/>
  </r>
  <r>
    <x v="26"/>
    <x v="26"/>
    <x v="63"/>
    <n v="-12537000000"/>
    <x v="0"/>
  </r>
  <r>
    <x v="26"/>
    <x v="26"/>
    <x v="63"/>
    <n v="-7882000000"/>
    <x v="1"/>
  </r>
  <r>
    <x v="26"/>
    <x v="26"/>
    <x v="63"/>
    <n v="-4683000000"/>
    <x v="2"/>
  </r>
  <r>
    <x v="26"/>
    <x v="26"/>
    <x v="64"/>
    <n v="-871000000"/>
    <x v="0"/>
  </r>
  <r>
    <x v="26"/>
    <x v="26"/>
    <x v="64"/>
    <n v="758000000"/>
    <x v="1"/>
  </r>
  <r>
    <x v="26"/>
    <x v="26"/>
    <x v="64"/>
    <n v="385000000"/>
    <x v="2"/>
  </r>
  <r>
    <x v="26"/>
    <x v="26"/>
    <x v="65"/>
    <n v="8696000000"/>
    <x v="0"/>
  </r>
  <r>
    <x v="26"/>
    <x v="26"/>
    <x v="65"/>
    <n v="6826000000"/>
    <x v="1"/>
  </r>
  <r>
    <x v="26"/>
    <x v="26"/>
    <x v="65"/>
    <n v="4591000000"/>
    <x v="2"/>
  </r>
  <r>
    <x v="26"/>
    <x v="26"/>
    <x v="66"/>
    <n v="359000000"/>
    <x v="0"/>
  </r>
  <r>
    <x v="26"/>
    <x v="26"/>
    <x v="66"/>
    <n v="-2879000000"/>
    <x v="1"/>
  </r>
  <r>
    <x v="26"/>
    <x v="26"/>
    <x v="66"/>
    <n v="-1612000000"/>
    <x v="2"/>
  </r>
  <r>
    <x v="26"/>
    <x v="26"/>
    <x v="67"/>
    <n v="1949000000"/>
    <x v="0"/>
  </r>
  <r>
    <x v="26"/>
    <x v="26"/>
    <x v="67"/>
    <n v="5576000000"/>
    <x v="1"/>
  </r>
  <r>
    <x v="26"/>
    <x v="26"/>
    <x v="67"/>
    <n v="3046000000"/>
    <x v="2"/>
  </r>
  <r>
    <x v="26"/>
    <x v="26"/>
    <x v="68"/>
    <n v="4591000000"/>
    <x v="0"/>
  </r>
  <r>
    <x v="26"/>
    <x v="26"/>
    <x v="68"/>
    <n v="4722000000"/>
    <x v="1"/>
  </r>
  <r>
    <x v="26"/>
    <x v="26"/>
    <x v="68"/>
    <n v="4116000000"/>
    <x v="2"/>
  </r>
  <r>
    <x v="26"/>
    <x v="26"/>
    <x v="69"/>
    <n v="11253000000"/>
    <x v="0"/>
  </r>
  <r>
    <x v="26"/>
    <x v="26"/>
    <x v="69"/>
    <n v="27525000000"/>
    <x v="1"/>
  </r>
  <r>
    <x v="26"/>
    <x v="26"/>
    <x v="69"/>
    <n v="33455000000"/>
    <x v="2"/>
  </r>
  <r>
    <x v="26"/>
    <x v="26"/>
    <x v="70"/>
    <n v="9699000000"/>
    <x v="0"/>
  </r>
  <r>
    <x v="26"/>
    <x v="26"/>
    <x v="70"/>
    <n v="13760000000"/>
    <x v="1"/>
  </r>
  <r>
    <x v="26"/>
    <x v="26"/>
    <x v="70"/>
    <n v="17204000000"/>
    <x v="2"/>
  </r>
  <r>
    <x v="26"/>
    <x v="26"/>
    <x v="71"/>
    <n v="-2978000000"/>
    <x v="0"/>
  </r>
  <r>
    <x v="26"/>
    <x v="26"/>
    <x v="71"/>
    <n v="-2984000000"/>
    <x v="1"/>
  </r>
  <r>
    <x v="26"/>
    <x v="26"/>
    <x v="71"/>
    <n v="390000000"/>
    <x v="2"/>
  </r>
  <r>
    <x v="26"/>
    <x v="26"/>
    <x v="72"/>
    <n v="0"/>
    <x v="0"/>
  </r>
  <r>
    <x v="26"/>
    <x v="26"/>
    <x v="72"/>
    <n v="0"/>
    <x v="1"/>
  </r>
  <r>
    <x v="26"/>
    <x v="26"/>
    <x v="72"/>
    <n v="0"/>
    <x v="2"/>
  </r>
  <r>
    <x v="26"/>
    <x v="26"/>
    <x v="73"/>
    <n v="2515000000"/>
    <x v="0"/>
  </r>
  <r>
    <x v="26"/>
    <x v="26"/>
    <x v="73"/>
    <n v="2895000000"/>
    <x v="1"/>
  </r>
  <r>
    <x v="26"/>
    <x v="26"/>
    <x v="73"/>
    <n v="1587000000"/>
    <x v="2"/>
  </r>
  <r>
    <x v="26"/>
    <x v="26"/>
    <x v="74"/>
    <n v="0"/>
    <x v="0"/>
  </r>
  <r>
    <x v="26"/>
    <x v="26"/>
    <x v="74"/>
    <n v="0"/>
    <x v="1"/>
  </r>
  <r>
    <x v="26"/>
    <x v="26"/>
    <x v="74"/>
    <n v="0"/>
    <x v="2"/>
  </r>
  <r>
    <x v="26"/>
    <x v="26"/>
    <x v="75"/>
    <n v="0"/>
    <x v="0"/>
  </r>
  <r>
    <x v="26"/>
    <x v="26"/>
    <x v="75"/>
    <n v="0"/>
    <x v="1"/>
  </r>
  <r>
    <x v="26"/>
    <x v="26"/>
    <x v="75"/>
    <n v="0"/>
    <x v="2"/>
  </r>
  <r>
    <x v="26"/>
    <x v="26"/>
    <x v="76"/>
    <n v="0"/>
    <x v="0"/>
  </r>
  <r>
    <x v="26"/>
    <x v="26"/>
    <x v="76"/>
    <n v="0"/>
    <x v="1"/>
  </r>
  <r>
    <x v="26"/>
    <x v="26"/>
    <x v="76"/>
    <n v="0"/>
    <x v="2"/>
  </r>
  <r>
    <x v="26"/>
    <x v="26"/>
    <x v="77"/>
    <n v="0"/>
    <x v="0"/>
  </r>
  <r>
    <x v="26"/>
    <x v="26"/>
    <x v="77"/>
    <n v="0"/>
    <x v="1"/>
  </r>
  <r>
    <x v="26"/>
    <x v="26"/>
    <x v="77"/>
    <n v="0"/>
    <x v="2"/>
  </r>
  <r>
    <x v="26"/>
    <x v="26"/>
    <x v="78"/>
    <n v="0"/>
    <x v="0"/>
  </r>
  <r>
    <x v="26"/>
    <x v="26"/>
    <x v="78"/>
    <n v="0"/>
    <x v="1"/>
  </r>
  <r>
    <x v="26"/>
    <x v="26"/>
    <x v="78"/>
    <n v="0"/>
    <x v="2"/>
  </r>
  <r>
    <x v="26"/>
    <x v="26"/>
    <x v="79"/>
    <n v="210000000"/>
    <x v="0"/>
  </r>
  <r>
    <x v="26"/>
    <x v="26"/>
    <x v="79"/>
    <n v="318000000"/>
    <x v="1"/>
  </r>
  <r>
    <x v="26"/>
    <x v="26"/>
    <x v="79"/>
    <n v="305000000"/>
    <x v="2"/>
  </r>
  <r>
    <x v="26"/>
    <x v="26"/>
    <x v="80"/>
    <n v="0"/>
    <x v="0"/>
  </r>
  <r>
    <x v="26"/>
    <x v="26"/>
    <x v="80"/>
    <n v="0"/>
    <x v="1"/>
  </r>
  <r>
    <x v="26"/>
    <x v="26"/>
    <x v="80"/>
    <n v="0"/>
    <x v="2"/>
  </r>
  <r>
    <x v="26"/>
    <x v="26"/>
    <x v="81"/>
    <n v="3577000000"/>
    <x v="0"/>
  </r>
  <r>
    <x v="26"/>
    <x v="26"/>
    <x v="81"/>
    <n v="0"/>
    <x v="1"/>
  </r>
  <r>
    <x v="26"/>
    <x v="26"/>
    <x v="81"/>
    <n v="0"/>
    <x v="2"/>
  </r>
  <r>
    <x v="26"/>
    <x v="26"/>
    <x v="82"/>
    <n v="0"/>
    <x v="0"/>
  </r>
  <r>
    <x v="26"/>
    <x v="26"/>
    <x v="82"/>
    <n v="0"/>
    <x v="1"/>
  </r>
  <r>
    <x v="26"/>
    <x v="26"/>
    <x v="82"/>
    <n v="0"/>
    <x v="2"/>
  </r>
  <r>
    <x v="26"/>
    <x v="26"/>
    <x v="83"/>
    <n v="82679000000"/>
    <x v="0"/>
  </r>
  <r>
    <x v="26"/>
    <x v="26"/>
    <x v="83"/>
    <n v="42494000000"/>
    <x v="1"/>
  </r>
  <r>
    <x v="26"/>
    <x v="26"/>
    <x v="83"/>
    <n v="38315000000"/>
    <x v="2"/>
  </r>
  <r>
    <x v="26"/>
    <x v="26"/>
    <x v="84"/>
    <n v="59434000000"/>
    <x v="0"/>
  </r>
  <r>
    <x v="26"/>
    <x v="26"/>
    <x v="84"/>
    <n v="69607000000"/>
    <x v="1"/>
  </r>
  <r>
    <x v="26"/>
    <x v="26"/>
    <x v="84"/>
    <n v="65388000000"/>
    <x v="2"/>
  </r>
  <r>
    <x v="26"/>
    <x v="26"/>
    <x v="85"/>
    <n v="8860000000"/>
    <x v="0"/>
  </r>
  <r>
    <x v="26"/>
    <x v="26"/>
    <x v="85"/>
    <n v="11549000000"/>
    <x v="1"/>
  </r>
  <r>
    <x v="26"/>
    <x v="26"/>
    <x v="85"/>
    <n v="12369000000"/>
    <x v="2"/>
  </r>
  <r>
    <x v="26"/>
    <x v="26"/>
    <x v="86"/>
    <n v="0"/>
    <x v="0"/>
  </r>
  <r>
    <x v="26"/>
    <x v="26"/>
    <x v="86"/>
    <n v="0"/>
    <x v="1"/>
  </r>
  <r>
    <x v="26"/>
    <x v="26"/>
    <x v="86"/>
    <n v="0"/>
    <x v="2"/>
  </r>
  <r>
    <x v="26"/>
    <x v="26"/>
    <x v="87"/>
    <n v="0"/>
    <x v="0"/>
  </r>
  <r>
    <x v="26"/>
    <x v="26"/>
    <x v="87"/>
    <n v="0"/>
    <x v="1"/>
  </r>
  <r>
    <x v="26"/>
    <x v="26"/>
    <x v="87"/>
    <n v="0"/>
    <x v="2"/>
  </r>
  <r>
    <x v="26"/>
    <x v="26"/>
    <x v="88"/>
    <n v="393000000"/>
    <x v="0"/>
  </r>
  <r>
    <x v="26"/>
    <x v="26"/>
    <x v="88"/>
    <n v="711000000"/>
    <x v="1"/>
  </r>
  <r>
    <x v="26"/>
    <x v="26"/>
    <x v="88"/>
    <n v="525000000"/>
    <x v="2"/>
  </r>
  <r>
    <x v="26"/>
    <x v="26"/>
    <x v="89"/>
    <n v="48773000000"/>
    <x v="0"/>
  </r>
  <r>
    <x v="26"/>
    <x v="26"/>
    <x v="89"/>
    <n v="83583000000"/>
    <x v="2"/>
  </r>
  <r>
    <x v="26"/>
    <x v="26"/>
    <x v="90"/>
    <n v="0"/>
    <x v="1"/>
  </r>
  <r>
    <x v="26"/>
    <x v="26"/>
    <x v="91"/>
    <n v="-12415000000"/>
    <x v="0"/>
  </r>
  <r>
    <x v="26"/>
    <x v="26"/>
    <x v="91"/>
    <n v="-5486000000"/>
    <x v="1"/>
  </r>
  <r>
    <x v="26"/>
    <x v="26"/>
    <x v="91"/>
    <n v="10875000000"/>
    <x v="2"/>
  </r>
  <r>
    <x v="27"/>
    <x v="27"/>
    <x v="0"/>
    <n v="10423000000"/>
    <x v="0"/>
  </r>
  <r>
    <x v="27"/>
    <x v="27"/>
    <x v="0"/>
    <n v="9237000000"/>
    <x v="1"/>
  </r>
  <r>
    <x v="27"/>
    <x v="27"/>
    <x v="0"/>
    <n v="10076000000"/>
    <x v="2"/>
  </r>
  <r>
    <x v="28"/>
    <x v="27"/>
    <x v="1"/>
    <n v="5646000000"/>
    <x v="0"/>
  </r>
  <r>
    <x v="28"/>
    <x v="27"/>
    <x v="1"/>
    <n v="4844000000"/>
    <x v="1"/>
  </r>
  <r>
    <x v="28"/>
    <x v="27"/>
    <x v="1"/>
    <n v="4839000000"/>
    <x v="2"/>
  </r>
  <r>
    <x v="28"/>
    <x v="27"/>
    <x v="2"/>
    <n v="7042000000"/>
    <x v="0"/>
  </r>
  <r>
    <x v="28"/>
    <x v="27"/>
    <x v="2"/>
    <n v="7325000000"/>
    <x v="1"/>
  </r>
  <r>
    <x v="28"/>
    <x v="27"/>
    <x v="2"/>
    <n v="0"/>
    <x v="2"/>
  </r>
  <r>
    <x v="28"/>
    <x v="27"/>
    <x v="3"/>
    <n v="3224000000"/>
    <x v="0"/>
  </r>
  <r>
    <x v="28"/>
    <x v="27"/>
    <x v="3"/>
    <n v="7241000000"/>
    <x v="1"/>
  </r>
  <r>
    <x v="28"/>
    <x v="27"/>
    <x v="3"/>
    <n v="4601000000"/>
    <x v="2"/>
  </r>
  <r>
    <x v="28"/>
    <x v="27"/>
    <x v="4"/>
    <n v="83699000000"/>
    <x v="0"/>
  </r>
  <r>
    <x v="28"/>
    <x v="27"/>
    <x v="4"/>
    <n v="60524000000"/>
    <x v="1"/>
  </r>
  <r>
    <x v="28"/>
    <x v="27"/>
    <x v="4"/>
    <n v="61470000000"/>
    <x v="2"/>
  </r>
  <r>
    <x v="28"/>
    <x v="27"/>
    <x v="5"/>
    <n v="-2091000000"/>
    <x v="0"/>
  </r>
  <r>
    <x v="28"/>
    <x v="27"/>
    <x v="5"/>
    <n v="-1961000000"/>
    <x v="1"/>
  </r>
  <r>
    <x v="28"/>
    <x v="27"/>
    <x v="5"/>
    <n v="-1252000000"/>
    <x v="2"/>
  </r>
  <r>
    <x v="28"/>
    <x v="27"/>
    <x v="6"/>
    <n v="-5404000000"/>
    <x v="0"/>
  </r>
  <r>
    <x v="28"/>
    <x v="27"/>
    <x v="6"/>
    <n v="-4095000000"/>
    <x v="1"/>
  </r>
  <r>
    <x v="28"/>
    <x v="27"/>
    <x v="6"/>
    <n v="-2764000000"/>
    <x v="2"/>
  </r>
  <r>
    <x v="28"/>
    <x v="27"/>
    <x v="7"/>
    <n v="-2195000000"/>
    <x v="0"/>
  </r>
  <r>
    <x v="28"/>
    <x v="27"/>
    <x v="7"/>
    <n v="-2192000000"/>
    <x v="1"/>
  </r>
  <r>
    <x v="28"/>
    <x v="27"/>
    <x v="7"/>
    <n v="-841000000"/>
    <x v="2"/>
  </r>
  <r>
    <x v="28"/>
    <x v="27"/>
    <x v="8"/>
    <n v="4254000000"/>
    <x v="0"/>
  </r>
  <r>
    <x v="28"/>
    <x v="27"/>
    <x v="8"/>
    <n v="5930000000"/>
    <x v="1"/>
  </r>
  <r>
    <x v="28"/>
    <x v="27"/>
    <x v="8"/>
    <n v="6226000000"/>
    <x v="2"/>
  </r>
  <r>
    <x v="28"/>
    <x v="27"/>
    <x v="9"/>
    <n v="2724000000"/>
    <x v="0"/>
  </r>
  <r>
    <x v="28"/>
    <x v="27"/>
    <x v="9"/>
    <n v="2367000000"/>
    <x v="1"/>
  </r>
  <r>
    <x v="28"/>
    <x v="27"/>
    <x v="9"/>
    <n v="5104000000"/>
    <x v="2"/>
  </r>
  <r>
    <x v="28"/>
    <x v="27"/>
    <x v="10"/>
    <n v="855000000"/>
    <x v="0"/>
  </r>
  <r>
    <x v="28"/>
    <x v="27"/>
    <x v="10"/>
    <n v="-1253000000"/>
    <x v="1"/>
  </r>
  <r>
    <x v="28"/>
    <x v="27"/>
    <x v="10"/>
    <n v="-171000000"/>
    <x v="2"/>
  </r>
  <r>
    <x v="28"/>
    <x v="27"/>
    <x v="11"/>
    <n v="859000000"/>
    <x v="0"/>
  </r>
  <r>
    <x v="28"/>
    <x v="27"/>
    <x v="11"/>
    <n v="-668000000"/>
    <x v="1"/>
  </r>
  <r>
    <x v="28"/>
    <x v="27"/>
    <x v="11"/>
    <n v="-515000000"/>
    <x v="2"/>
  </r>
  <r>
    <x v="28"/>
    <x v="27"/>
    <x v="12"/>
    <n v="787000000"/>
    <x v="0"/>
  </r>
  <r>
    <x v="28"/>
    <x v="27"/>
    <x v="12"/>
    <n v="-948000000"/>
    <x v="1"/>
  </r>
  <r>
    <x v="28"/>
    <x v="27"/>
    <x v="12"/>
    <n v="-84000000"/>
    <x v="2"/>
  </r>
  <r>
    <x v="28"/>
    <x v="27"/>
    <x v="13"/>
    <n v="1658000000"/>
    <x v="0"/>
  </r>
  <r>
    <x v="28"/>
    <x v="27"/>
    <x v="13"/>
    <n v="-387000000"/>
    <x v="1"/>
  </r>
  <r>
    <x v="28"/>
    <x v="27"/>
    <x v="13"/>
    <n v="-1192000000"/>
    <x v="2"/>
  </r>
  <r>
    <x v="28"/>
    <x v="27"/>
    <x v="14"/>
    <n v="0"/>
    <x v="0"/>
  </r>
  <r>
    <x v="28"/>
    <x v="27"/>
    <x v="14"/>
    <n v="8000000"/>
    <x v="1"/>
  </r>
  <r>
    <x v="28"/>
    <x v="27"/>
    <x v="14"/>
    <n v="8000000"/>
    <x v="2"/>
  </r>
  <r>
    <x v="28"/>
    <x v="27"/>
    <x v="15"/>
    <n v="97000000"/>
    <x v="0"/>
  </r>
  <r>
    <x v="28"/>
    <x v="27"/>
    <x v="15"/>
    <n v="99000000"/>
    <x v="1"/>
  </r>
  <r>
    <x v="28"/>
    <x v="27"/>
    <x v="15"/>
    <n v="69000000"/>
    <x v="2"/>
  </r>
  <r>
    <x v="28"/>
    <x v="27"/>
    <x v="16"/>
    <n v="4421000000"/>
    <x v="0"/>
  </r>
  <r>
    <x v="28"/>
    <x v="27"/>
    <x v="16"/>
    <n v="-2525000000"/>
    <x v="1"/>
  </r>
  <r>
    <x v="28"/>
    <x v="27"/>
    <x v="16"/>
    <n v="616000000"/>
    <x v="2"/>
  </r>
  <r>
    <x v="28"/>
    <x v="27"/>
    <x v="17"/>
    <n v="4518000000"/>
    <x v="0"/>
  </r>
  <r>
    <x v="28"/>
    <x v="27"/>
    <x v="17"/>
    <n v="-2426000000"/>
    <x v="1"/>
  </r>
  <r>
    <x v="28"/>
    <x v="27"/>
    <x v="17"/>
    <n v="685000000"/>
    <x v="2"/>
  </r>
  <r>
    <x v="28"/>
    <x v="27"/>
    <x v="18"/>
    <n v="41074000000"/>
    <x v="0"/>
  </r>
  <r>
    <x v="28"/>
    <x v="27"/>
    <x v="18"/>
    <n v="36657000000"/>
    <x v="1"/>
  </r>
  <r>
    <x v="28"/>
    <x v="27"/>
    <x v="18"/>
    <n v="33346000000"/>
    <x v="2"/>
  </r>
  <r>
    <x v="28"/>
    <x v="27"/>
    <x v="19"/>
    <n v="44346000000"/>
    <x v="0"/>
  </r>
  <r>
    <x v="28"/>
    <x v="27"/>
    <x v="19"/>
    <n v="42650000000"/>
    <x v="1"/>
  </r>
  <r>
    <x v="28"/>
    <x v="27"/>
    <x v="19"/>
    <n v="36694000000"/>
    <x v="2"/>
  </r>
  <r>
    <x v="28"/>
    <x v="27"/>
    <x v="20"/>
    <n v="39370000000"/>
    <x v="0"/>
  </r>
  <r>
    <x v="28"/>
    <x v="27"/>
    <x v="20"/>
    <n v="16815000000"/>
    <x v="1"/>
  </r>
  <r>
    <x v="28"/>
    <x v="27"/>
    <x v="20"/>
    <n v="19084000000"/>
    <x v="2"/>
  </r>
  <r>
    <x v="28"/>
    <x v="27"/>
    <x v="21"/>
    <n v="15547000000"/>
    <x v="0"/>
  </r>
  <r>
    <x v="28"/>
    <x v="27"/>
    <x v="21"/>
    <n v="10679000000"/>
    <x v="1"/>
  </r>
  <r>
    <x v="28"/>
    <x v="27"/>
    <x v="21"/>
    <n v="11108000000"/>
    <x v="2"/>
  </r>
  <r>
    <x v="28"/>
    <x v="27"/>
    <x v="22"/>
    <n v="2909000000"/>
    <x v="0"/>
  </r>
  <r>
    <x v="28"/>
    <x v="27"/>
    <x v="22"/>
    <n v="2874000000"/>
    <x v="2"/>
  </r>
  <r>
    <x v="28"/>
    <x v="27"/>
    <x v="23"/>
    <n v="2909000000"/>
    <x v="0"/>
  </r>
  <r>
    <x v="28"/>
    <x v="27"/>
    <x v="23"/>
    <n v="2938000000"/>
    <x v="1"/>
  </r>
  <r>
    <x v="28"/>
    <x v="27"/>
    <x v="23"/>
    <n v="2938000000"/>
    <x v="1"/>
  </r>
  <r>
    <x v="28"/>
    <x v="27"/>
    <x v="23"/>
    <n v="2874000000"/>
    <x v="2"/>
  </r>
  <r>
    <x v="28"/>
    <x v="27"/>
    <x v="24"/>
    <n v="3749000000"/>
    <x v="0"/>
  </r>
  <r>
    <x v="28"/>
    <x v="27"/>
    <x v="24"/>
    <n v="-1247000000"/>
    <x v="1"/>
  </r>
  <r>
    <x v="28"/>
    <x v="27"/>
    <x v="24"/>
    <n v="2071000000"/>
    <x v="2"/>
  </r>
  <r>
    <x v="28"/>
    <x v="27"/>
    <x v="25"/>
    <n v="0"/>
    <x v="0"/>
  </r>
  <r>
    <x v="28"/>
    <x v="27"/>
    <x v="25"/>
    <n v="0"/>
    <x v="1"/>
  </r>
  <r>
    <x v="28"/>
    <x v="27"/>
    <x v="25"/>
    <n v="0"/>
    <x v="2"/>
  </r>
  <r>
    <x v="28"/>
    <x v="27"/>
    <x v="26"/>
    <n v="43465"/>
    <x v="0"/>
  </r>
  <r>
    <x v="28"/>
    <x v="27"/>
    <x v="26"/>
    <n v="43830"/>
    <x v="1"/>
  </r>
  <r>
    <x v="28"/>
    <x v="27"/>
    <x v="26"/>
    <n v="44196"/>
    <x v="2"/>
  </r>
  <r>
    <x v="28"/>
    <x v="27"/>
    <x v="27"/>
    <n v="1138000000"/>
    <x v="0"/>
  </r>
  <r>
    <x v="28"/>
    <x v="27"/>
    <x v="27"/>
    <n v="553000000"/>
    <x v="1"/>
  </r>
  <r>
    <x v="28"/>
    <x v="27"/>
    <x v="27"/>
    <n v="570000000"/>
    <x v="2"/>
  </r>
  <r>
    <x v="28"/>
    <x v="27"/>
    <x v="28"/>
    <n v="32483000000"/>
    <x v="0"/>
  </r>
  <r>
    <x v="28"/>
    <x v="27"/>
    <x v="28"/>
    <n v="13541000000"/>
    <x v="1"/>
  </r>
  <r>
    <x v="28"/>
    <x v="27"/>
    <x v="28"/>
    <n v="12435000000"/>
    <x v="2"/>
  </r>
  <r>
    <x v="28"/>
    <x v="27"/>
    <x v="29"/>
    <n v="0"/>
    <x v="0"/>
  </r>
  <r>
    <x v="28"/>
    <x v="27"/>
    <x v="29"/>
    <n v="0"/>
    <x v="1"/>
  </r>
  <r>
    <x v="28"/>
    <x v="27"/>
    <x v="29"/>
    <n v="0"/>
    <x v="2"/>
  </r>
  <r>
    <x v="28"/>
    <x v="27"/>
    <x v="30"/>
    <n v="9846000000"/>
    <x v="0"/>
  </r>
  <r>
    <x v="28"/>
    <x v="27"/>
    <x v="30"/>
    <n v="8796000000"/>
    <x v="1"/>
  </r>
  <r>
    <x v="28"/>
    <x v="27"/>
    <x v="30"/>
    <n v="8908000000"/>
    <x v="2"/>
  </r>
  <r>
    <x v="28"/>
    <x v="27"/>
    <x v="31"/>
    <n v="8530000000"/>
    <x v="0"/>
  </r>
  <r>
    <x v="28"/>
    <x v="27"/>
    <x v="31"/>
    <n v="6294000000"/>
    <x v="1"/>
  </r>
  <r>
    <x v="28"/>
    <x v="27"/>
    <x v="31"/>
    <n v="5196000000"/>
    <x v="2"/>
  </r>
  <r>
    <x v="28"/>
    <x v="27"/>
    <x v="32"/>
    <n v="2940000000"/>
    <x v="0"/>
  </r>
  <r>
    <x v="28"/>
    <x v="27"/>
    <x v="32"/>
    <n v="-1717000000"/>
    <x v="1"/>
  </r>
  <r>
    <x v="28"/>
    <x v="27"/>
    <x v="32"/>
    <n v="1294000000"/>
    <x v="2"/>
  </r>
  <r>
    <x v="28"/>
    <x v="27"/>
    <x v="33"/>
    <n v="1835000000"/>
    <x v="0"/>
  </r>
  <r>
    <x v="28"/>
    <x v="27"/>
    <x v="33"/>
    <n v="445000000"/>
    <x v="1"/>
  </r>
  <r>
    <x v="28"/>
    <x v="27"/>
    <x v="33"/>
    <n v="0"/>
    <x v="2"/>
  </r>
  <r>
    <x v="28"/>
    <x v="27"/>
    <x v="34"/>
    <n v="809000000"/>
    <x v="0"/>
  </r>
  <r>
    <x v="28"/>
    <x v="27"/>
    <x v="34"/>
    <n v="470000000"/>
    <x v="1"/>
  </r>
  <r>
    <x v="28"/>
    <x v="27"/>
    <x v="34"/>
    <n v="777000000"/>
    <x v="2"/>
  </r>
  <r>
    <x v="28"/>
    <x v="27"/>
    <x v="35"/>
    <n v="4225000000"/>
    <x v="0"/>
  </r>
  <r>
    <x v="28"/>
    <x v="27"/>
    <x v="35"/>
    <n v="3759000000"/>
    <x v="1"/>
  </r>
  <r>
    <x v="28"/>
    <x v="27"/>
    <x v="35"/>
    <n v="3352000000"/>
    <x v="2"/>
  </r>
  <r>
    <x v="28"/>
    <x v="27"/>
    <x v="36"/>
    <n v="1063000000"/>
    <x v="0"/>
  </r>
  <r>
    <x v="28"/>
    <x v="27"/>
    <x v="36"/>
    <n v="933000000"/>
    <x v="1"/>
  </r>
  <r>
    <x v="28"/>
    <x v="27"/>
    <x v="36"/>
    <n v="827000000"/>
    <x v="2"/>
  </r>
  <r>
    <x v="28"/>
    <x v="27"/>
    <x v="37"/>
    <n v="0"/>
    <x v="0"/>
  </r>
  <r>
    <x v="28"/>
    <x v="27"/>
    <x v="37"/>
    <n v="0"/>
    <x v="1"/>
  </r>
  <r>
    <x v="28"/>
    <x v="27"/>
    <x v="37"/>
    <n v="0"/>
    <x v="2"/>
  </r>
  <r>
    <x v="28"/>
    <x v="27"/>
    <x v="38"/>
    <n v="6899000000"/>
    <x v="0"/>
  </r>
  <r>
    <x v="28"/>
    <x v="27"/>
    <x v="38"/>
    <n v="6214000000"/>
    <x v="1"/>
  </r>
  <r>
    <x v="28"/>
    <x v="27"/>
    <x v="38"/>
    <n v="5701000000"/>
    <x v="2"/>
  </r>
  <r>
    <x v="28"/>
    <x v="27"/>
    <x v="39"/>
    <n v="83699000000"/>
    <x v="0"/>
  </r>
  <r>
    <x v="28"/>
    <x v="27"/>
    <x v="39"/>
    <n v="60524000000"/>
    <x v="1"/>
  </r>
  <r>
    <x v="28"/>
    <x v="27"/>
    <x v="39"/>
    <n v="61470000000"/>
    <x v="2"/>
  </r>
  <r>
    <x v="28"/>
    <x v="27"/>
    <x v="40"/>
    <n v="50078000000"/>
    <x v="0"/>
  </r>
  <r>
    <x v="28"/>
    <x v="27"/>
    <x v="40"/>
    <n v="46430000000"/>
    <x v="1"/>
  </r>
  <r>
    <x v="28"/>
    <x v="27"/>
    <x v="40"/>
    <n v="48465000000"/>
    <x v="2"/>
  </r>
  <r>
    <x v="28"/>
    <x v="27"/>
    <x v="41"/>
    <n v="338000000"/>
    <x v="0"/>
  </r>
  <r>
    <x v="28"/>
    <x v="27"/>
    <x v="41"/>
    <n v="435000000"/>
    <x v="1"/>
  </r>
  <r>
    <x v="28"/>
    <x v="27"/>
    <x v="41"/>
    <n v="460000000"/>
    <x v="2"/>
  </r>
  <r>
    <x v="28"/>
    <x v="27"/>
    <x v="42"/>
    <n v="5966000000"/>
    <x v="0"/>
  </r>
  <r>
    <x v="28"/>
    <x v="27"/>
    <x v="42"/>
    <n v="3992000000"/>
    <x v="1"/>
  </r>
  <r>
    <x v="28"/>
    <x v="27"/>
    <x v="42"/>
    <n v="4102000000"/>
    <x v="2"/>
  </r>
  <r>
    <x v="28"/>
    <x v="27"/>
    <x v="43"/>
    <n v="-1055000000"/>
    <x v="0"/>
  </r>
  <r>
    <x v="28"/>
    <x v="27"/>
    <x v="43"/>
    <n v="-3274000000"/>
    <x v="1"/>
  </r>
  <r>
    <x v="28"/>
    <x v="27"/>
    <x v="43"/>
    <n v="19000000"/>
    <x v="2"/>
  </r>
  <r>
    <x v="28"/>
    <x v="27"/>
    <x v="44"/>
    <n v="-4081000000"/>
    <x v="0"/>
  </r>
  <r>
    <x v="28"/>
    <x v="27"/>
    <x v="44"/>
    <n v="-522000000"/>
    <x v="1"/>
  </r>
  <r>
    <x v="28"/>
    <x v="27"/>
    <x v="44"/>
    <n v="2647000000"/>
    <x v="2"/>
  </r>
  <r>
    <x v="28"/>
    <x v="27"/>
    <x v="45"/>
    <n v="736000000"/>
    <x v="0"/>
  </r>
  <r>
    <x v="28"/>
    <x v="27"/>
    <x v="45"/>
    <n v="165000000"/>
    <x v="1"/>
  </r>
  <r>
    <x v="28"/>
    <x v="27"/>
    <x v="45"/>
    <n v="-26000000"/>
    <x v="2"/>
  </r>
  <r>
    <x v="28"/>
    <x v="27"/>
    <x v="46"/>
    <n v="-5351000000"/>
    <x v="0"/>
  </r>
  <r>
    <x v="28"/>
    <x v="27"/>
    <x v="46"/>
    <n v="-4077000000"/>
    <x v="1"/>
  </r>
  <r>
    <x v="28"/>
    <x v="27"/>
    <x v="46"/>
    <n v="-2764000000"/>
    <x v="2"/>
  </r>
  <r>
    <x v="28"/>
    <x v="27"/>
    <x v="47"/>
    <n v="-53000000"/>
    <x v="0"/>
  </r>
  <r>
    <x v="28"/>
    <x v="27"/>
    <x v="47"/>
    <n v="-18000000"/>
    <x v="1"/>
  </r>
  <r>
    <x v="28"/>
    <x v="27"/>
    <x v="47"/>
    <n v="0"/>
    <x v="2"/>
  </r>
  <r>
    <x v="28"/>
    <x v="27"/>
    <x v="48"/>
    <n v="-1826000000"/>
    <x v="0"/>
  </r>
  <r>
    <x v="28"/>
    <x v="27"/>
    <x v="48"/>
    <n v="-2158000000"/>
    <x v="1"/>
  </r>
  <r>
    <x v="28"/>
    <x v="27"/>
    <x v="48"/>
    <n v="-841000000"/>
    <x v="2"/>
  </r>
  <r>
    <x v="28"/>
    <x v="27"/>
    <x v="49"/>
    <n v="-369000000"/>
    <x v="0"/>
  </r>
  <r>
    <x v="28"/>
    <x v="27"/>
    <x v="49"/>
    <n v="-34000000"/>
    <x v="1"/>
  </r>
  <r>
    <x v="28"/>
    <x v="27"/>
    <x v="49"/>
    <n v="0"/>
    <x v="2"/>
  </r>
  <r>
    <x v="28"/>
    <x v="27"/>
    <x v="50"/>
    <n v="3096000000"/>
    <x v="0"/>
  </r>
  <r>
    <x v="28"/>
    <x v="27"/>
    <x v="50"/>
    <n v="5713000000"/>
    <x v="1"/>
  </r>
  <r>
    <x v="28"/>
    <x v="27"/>
    <x v="50"/>
    <n v="6252000000"/>
    <x v="2"/>
  </r>
  <r>
    <x v="28"/>
    <x v="27"/>
    <x v="51"/>
    <n v="1158000000"/>
    <x v="0"/>
  </r>
  <r>
    <x v="28"/>
    <x v="27"/>
    <x v="51"/>
    <n v="217000000"/>
    <x v="1"/>
  </r>
  <r>
    <x v="28"/>
    <x v="27"/>
    <x v="51"/>
    <n v="-26000000"/>
    <x v="2"/>
  </r>
  <r>
    <x v="28"/>
    <x v="27"/>
    <x v="52"/>
    <n v="134000000"/>
    <x v="0"/>
  </r>
  <r>
    <x v="28"/>
    <x v="27"/>
    <x v="52"/>
    <n v="87000000"/>
    <x v="1"/>
  </r>
  <r>
    <x v="28"/>
    <x v="27"/>
    <x v="52"/>
    <n v="69000000"/>
    <x v="2"/>
  </r>
  <r>
    <x v="28"/>
    <x v="27"/>
    <x v="53"/>
    <n v="4641000000"/>
    <x v="0"/>
  </r>
  <r>
    <x v="28"/>
    <x v="27"/>
    <x v="53"/>
    <n v="-1359000000"/>
    <x v="1"/>
  </r>
  <r>
    <x v="28"/>
    <x v="27"/>
    <x v="53"/>
    <n v="1225000000"/>
    <x v="2"/>
  </r>
  <r>
    <x v="28"/>
    <x v="27"/>
    <x v="54"/>
    <n v="4775000000"/>
    <x v="0"/>
  </r>
  <r>
    <x v="28"/>
    <x v="27"/>
    <x v="54"/>
    <n v="-1272000000"/>
    <x v="1"/>
  </r>
  <r>
    <x v="28"/>
    <x v="27"/>
    <x v="54"/>
    <n v="1294000000"/>
    <x v="2"/>
  </r>
  <r>
    <x v="28"/>
    <x v="27"/>
    <x v="55"/>
    <n v="21418000000"/>
    <x v="0"/>
  </r>
  <r>
    <x v="28"/>
    <x v="27"/>
    <x v="55"/>
    <n v="20996000000"/>
    <x v="1"/>
  </r>
  <r>
    <x v="28"/>
    <x v="27"/>
    <x v="55"/>
    <n v="20239000000"/>
    <x v="2"/>
  </r>
  <r>
    <x v="28"/>
    <x v="27"/>
    <x v="56"/>
    <n v="44329000000"/>
    <x v="0"/>
  </r>
  <r>
    <x v="28"/>
    <x v="27"/>
    <x v="56"/>
    <n v="43709000000"/>
    <x v="1"/>
  </r>
  <r>
    <x v="28"/>
    <x v="27"/>
    <x v="56"/>
    <n v="42386000000"/>
    <x v="2"/>
  </r>
  <r>
    <x v="28"/>
    <x v="27"/>
    <x v="57"/>
    <n v="34531000000"/>
    <x v="0"/>
  </r>
  <r>
    <x v="28"/>
    <x v="27"/>
    <x v="57"/>
    <n v="35751000000"/>
    <x v="1"/>
  </r>
  <r>
    <x v="28"/>
    <x v="27"/>
    <x v="57"/>
    <n v="37357000000"/>
    <x v="2"/>
  </r>
  <r>
    <x v="28"/>
    <x v="27"/>
    <x v="58"/>
    <n v="2003000000"/>
    <x v="0"/>
  </r>
  <r>
    <x v="28"/>
    <x v="27"/>
    <x v="58"/>
    <n v="4809000000"/>
    <x v="1"/>
  </r>
  <r>
    <x v="28"/>
    <x v="27"/>
    <x v="58"/>
    <n v="2179000000"/>
    <x v="2"/>
  </r>
  <r>
    <x v="28"/>
    <x v="27"/>
    <x v="59"/>
    <n v="96000000"/>
    <x v="0"/>
  </r>
  <r>
    <x v="28"/>
    <x v="27"/>
    <x v="59"/>
    <n v="1269000000"/>
    <x v="2"/>
  </r>
  <r>
    <x v="28"/>
    <x v="27"/>
    <x v="60"/>
    <n v="0"/>
    <x v="1"/>
  </r>
  <r>
    <x v="28"/>
    <x v="27"/>
    <x v="61"/>
    <n v="3272000000"/>
    <x v="0"/>
  </r>
  <r>
    <x v="28"/>
    <x v="27"/>
    <x v="61"/>
    <n v="5993000000"/>
    <x v="1"/>
  </r>
  <r>
    <x v="28"/>
    <x v="27"/>
    <x v="61"/>
    <n v="3348000000"/>
    <x v="2"/>
  </r>
  <r>
    <x v="28"/>
    <x v="27"/>
    <x v="62"/>
    <n v="3749000000"/>
    <x v="0"/>
  </r>
  <r>
    <x v="28"/>
    <x v="27"/>
    <x v="62"/>
    <n v="-1247000000"/>
    <x v="1"/>
  </r>
  <r>
    <x v="28"/>
    <x v="27"/>
    <x v="62"/>
    <n v="2071000000"/>
    <x v="2"/>
  </r>
  <r>
    <x v="28"/>
    <x v="27"/>
    <x v="63"/>
    <n v="-4596000000"/>
    <x v="0"/>
  </r>
  <r>
    <x v="28"/>
    <x v="27"/>
    <x v="63"/>
    <n v="-3041000000"/>
    <x v="1"/>
  </r>
  <r>
    <x v="28"/>
    <x v="27"/>
    <x v="63"/>
    <n v="-5149000000"/>
    <x v="2"/>
  </r>
  <r>
    <x v="28"/>
    <x v="27"/>
    <x v="64"/>
    <n v="-420000000"/>
    <x v="0"/>
  </r>
  <r>
    <x v="28"/>
    <x v="27"/>
    <x v="64"/>
    <n v="122000000"/>
    <x v="1"/>
  </r>
  <r>
    <x v="28"/>
    <x v="27"/>
    <x v="64"/>
    <n v="330000000"/>
    <x v="2"/>
  </r>
  <r>
    <x v="28"/>
    <x v="27"/>
    <x v="65"/>
    <n v="-1512000000"/>
    <x v="0"/>
  </r>
  <r>
    <x v="28"/>
    <x v="27"/>
    <x v="65"/>
    <n v="5657000000"/>
    <x v="1"/>
  </r>
  <r>
    <x v="28"/>
    <x v="27"/>
    <x v="65"/>
    <n v="3829000000"/>
    <x v="2"/>
  </r>
  <r>
    <x v="28"/>
    <x v="27"/>
    <x v="66"/>
    <n v="-257000000"/>
    <x v="0"/>
  </r>
  <r>
    <x v="28"/>
    <x v="27"/>
    <x v="66"/>
    <n v="-1154000000"/>
    <x v="1"/>
  </r>
  <r>
    <x v="28"/>
    <x v="27"/>
    <x v="66"/>
    <n v="-609000000"/>
    <x v="2"/>
  </r>
  <r>
    <x v="28"/>
    <x v="27"/>
    <x v="67"/>
    <n v="26785000000"/>
    <x v="0"/>
  </r>
  <r>
    <x v="28"/>
    <x v="27"/>
    <x v="67"/>
    <n v="5744000000"/>
    <x v="1"/>
  </r>
  <r>
    <x v="28"/>
    <x v="27"/>
    <x v="67"/>
    <n v="8540000000"/>
    <x v="2"/>
  </r>
  <r>
    <x v="28"/>
    <x v="27"/>
    <x v="68"/>
    <n v="4786000000"/>
    <x v="0"/>
  </r>
  <r>
    <x v="28"/>
    <x v="27"/>
    <x v="68"/>
    <n v="421000000"/>
    <x v="1"/>
  </r>
  <r>
    <x v="28"/>
    <x v="27"/>
    <x v="68"/>
    <n v="416000000"/>
    <x v="2"/>
  </r>
  <r>
    <x v="28"/>
    <x v="27"/>
    <x v="69"/>
    <n v="2874000000"/>
    <x v="0"/>
  </r>
  <r>
    <x v="28"/>
    <x v="27"/>
    <x v="69"/>
    <n v="6166000000"/>
    <x v="1"/>
  </r>
  <r>
    <x v="28"/>
    <x v="27"/>
    <x v="69"/>
    <n v="5785000000"/>
    <x v="2"/>
  </r>
  <r>
    <x v="28"/>
    <x v="27"/>
    <x v="70"/>
    <n v="15278000000"/>
    <x v="0"/>
  </r>
  <r>
    <x v="28"/>
    <x v="27"/>
    <x v="70"/>
    <n v="19776000000"/>
    <x v="1"/>
  </r>
  <r>
    <x v="28"/>
    <x v="27"/>
    <x v="70"/>
    <n v="20866000000"/>
    <x v="2"/>
  </r>
  <r>
    <x v="28"/>
    <x v="27"/>
    <x v="71"/>
    <n v="221000000"/>
    <x v="0"/>
  </r>
  <r>
    <x v="28"/>
    <x v="27"/>
    <x v="71"/>
    <n v="3219000000"/>
    <x v="1"/>
  </r>
  <r>
    <x v="28"/>
    <x v="27"/>
    <x v="71"/>
    <n v="708000000"/>
    <x v="2"/>
  </r>
  <r>
    <x v="28"/>
    <x v="27"/>
    <x v="72"/>
    <n v="0"/>
    <x v="0"/>
  </r>
  <r>
    <x v="28"/>
    <x v="27"/>
    <x v="72"/>
    <n v="0"/>
    <x v="1"/>
  </r>
  <r>
    <x v="28"/>
    <x v="27"/>
    <x v="72"/>
    <n v="0"/>
    <x v="2"/>
  </r>
  <r>
    <x v="28"/>
    <x v="27"/>
    <x v="73"/>
    <n v="135000000"/>
    <x v="0"/>
  </r>
  <r>
    <x v="28"/>
    <x v="27"/>
    <x v="73"/>
    <n v="1627000000"/>
    <x v="1"/>
  </r>
  <r>
    <x v="28"/>
    <x v="27"/>
    <x v="73"/>
    <n v="2133000000"/>
    <x v="2"/>
  </r>
  <r>
    <x v="28"/>
    <x v="27"/>
    <x v="74"/>
    <n v="1530000000"/>
    <x v="0"/>
  </r>
  <r>
    <x v="28"/>
    <x v="27"/>
    <x v="74"/>
    <n v="899000000"/>
    <x v="1"/>
  </r>
  <r>
    <x v="28"/>
    <x v="27"/>
    <x v="74"/>
    <n v="1203000000"/>
    <x v="2"/>
  </r>
  <r>
    <x v="28"/>
    <x v="27"/>
    <x v="75"/>
    <n v="279000000"/>
    <x v="0"/>
  </r>
  <r>
    <x v="28"/>
    <x v="27"/>
    <x v="75"/>
    <n v="144000000"/>
    <x v="1"/>
  </r>
  <r>
    <x v="28"/>
    <x v="27"/>
    <x v="75"/>
    <n v="266000000"/>
    <x v="2"/>
  </r>
  <r>
    <x v="28"/>
    <x v="27"/>
    <x v="76"/>
    <n v="0"/>
    <x v="0"/>
  </r>
  <r>
    <x v="28"/>
    <x v="27"/>
    <x v="76"/>
    <n v="0"/>
    <x v="1"/>
  </r>
  <r>
    <x v="28"/>
    <x v="27"/>
    <x v="76"/>
    <n v="0"/>
    <x v="2"/>
  </r>
  <r>
    <x v="28"/>
    <x v="27"/>
    <x v="77"/>
    <n v="0"/>
    <x v="0"/>
  </r>
  <r>
    <x v="28"/>
    <x v="27"/>
    <x v="77"/>
    <n v="0"/>
    <x v="1"/>
  </r>
  <r>
    <x v="28"/>
    <x v="27"/>
    <x v="77"/>
    <n v="0"/>
    <x v="2"/>
  </r>
  <r>
    <x v="28"/>
    <x v="27"/>
    <x v="78"/>
    <n v="1214000000"/>
    <x v="0"/>
  </r>
  <r>
    <x v="28"/>
    <x v="27"/>
    <x v="78"/>
    <n v="1252000000"/>
    <x v="1"/>
  </r>
  <r>
    <x v="28"/>
    <x v="27"/>
    <x v="78"/>
    <n v="1122000000"/>
    <x v="2"/>
  </r>
  <r>
    <x v="28"/>
    <x v="27"/>
    <x v="79"/>
    <n v="112000000"/>
    <x v="0"/>
  </r>
  <r>
    <x v="28"/>
    <x v="27"/>
    <x v="79"/>
    <n v="93000000"/>
    <x v="1"/>
  </r>
  <r>
    <x v="28"/>
    <x v="27"/>
    <x v="79"/>
    <n v="108000000"/>
    <x v="2"/>
  </r>
  <r>
    <x v="28"/>
    <x v="27"/>
    <x v="80"/>
    <n v="0"/>
    <x v="0"/>
  </r>
  <r>
    <x v="28"/>
    <x v="27"/>
    <x v="80"/>
    <n v="0"/>
    <x v="1"/>
  </r>
  <r>
    <x v="28"/>
    <x v="27"/>
    <x v="80"/>
    <n v="0"/>
    <x v="2"/>
  </r>
  <r>
    <x v="28"/>
    <x v="27"/>
    <x v="81"/>
    <n v="0"/>
    <x v="0"/>
  </r>
  <r>
    <x v="28"/>
    <x v="27"/>
    <x v="81"/>
    <n v="500000000"/>
    <x v="1"/>
  </r>
  <r>
    <x v="28"/>
    <x v="27"/>
    <x v="81"/>
    <n v="125000000"/>
    <x v="2"/>
  </r>
  <r>
    <x v="28"/>
    <x v="27"/>
    <x v="82"/>
    <n v="800000000"/>
    <x v="0"/>
  </r>
  <r>
    <x v="28"/>
    <x v="27"/>
    <x v="82"/>
    <n v="765000000"/>
    <x v="1"/>
  </r>
  <r>
    <x v="28"/>
    <x v="27"/>
    <x v="82"/>
    <n v="768000000"/>
    <x v="2"/>
  </r>
  <r>
    <x v="28"/>
    <x v="27"/>
    <x v="83"/>
    <n v="35460000000"/>
    <x v="0"/>
  </r>
  <r>
    <x v="28"/>
    <x v="27"/>
    <x v="83"/>
    <n v="17045000000"/>
    <x v="1"/>
  </r>
  <r>
    <x v="28"/>
    <x v="27"/>
    <x v="83"/>
    <n v="16361000000"/>
    <x v="2"/>
  </r>
  <r>
    <x v="28"/>
    <x v="27"/>
    <x v="84"/>
    <n v="49604000000"/>
    <x v="0"/>
  </r>
  <r>
    <x v="28"/>
    <x v="27"/>
    <x v="84"/>
    <n v="42951000000"/>
    <x v="1"/>
  </r>
  <r>
    <x v="28"/>
    <x v="27"/>
    <x v="84"/>
    <n v="38542000000"/>
    <x v="2"/>
  </r>
  <r>
    <x v="28"/>
    <x v="27"/>
    <x v="85"/>
    <n v="1782000000"/>
    <x v="0"/>
  </r>
  <r>
    <x v="28"/>
    <x v="27"/>
    <x v="85"/>
    <n v="1590000000"/>
    <x v="1"/>
  </r>
  <r>
    <x v="28"/>
    <x v="27"/>
    <x v="85"/>
    <n v="1471000000"/>
    <x v="2"/>
  </r>
  <r>
    <x v="28"/>
    <x v="27"/>
    <x v="86"/>
    <n v="0"/>
    <x v="0"/>
  </r>
  <r>
    <x v="28"/>
    <x v="27"/>
    <x v="86"/>
    <n v="586000000"/>
    <x v="1"/>
  </r>
  <r>
    <x v="28"/>
    <x v="27"/>
    <x v="86"/>
    <n v="156000000"/>
    <x v="2"/>
  </r>
  <r>
    <x v="28"/>
    <x v="27"/>
    <x v="87"/>
    <n v="100000000"/>
    <x v="0"/>
  </r>
  <r>
    <x v="28"/>
    <x v="27"/>
    <x v="87"/>
    <n v="21000000"/>
    <x v="1"/>
  </r>
  <r>
    <x v="28"/>
    <x v="27"/>
    <x v="87"/>
    <n v="30000000"/>
    <x v="2"/>
  </r>
  <r>
    <x v="28"/>
    <x v="27"/>
    <x v="88"/>
    <n v="0"/>
    <x v="0"/>
  </r>
  <r>
    <x v="28"/>
    <x v="27"/>
    <x v="88"/>
    <n v="0"/>
    <x v="1"/>
  </r>
  <r>
    <x v="28"/>
    <x v="27"/>
    <x v="88"/>
    <n v="0"/>
    <x v="2"/>
  </r>
  <r>
    <x v="28"/>
    <x v="27"/>
    <x v="89"/>
    <n v="32483000000"/>
    <x v="0"/>
  </r>
  <r>
    <x v="28"/>
    <x v="27"/>
    <x v="89"/>
    <n v="12435000000"/>
    <x v="2"/>
  </r>
  <r>
    <x v="28"/>
    <x v="27"/>
    <x v="90"/>
    <n v="0"/>
    <x v="1"/>
  </r>
  <r>
    <x v="28"/>
    <x v="27"/>
    <x v="91"/>
    <n v="-3345000000"/>
    <x v="0"/>
  </r>
  <r>
    <x v="28"/>
    <x v="27"/>
    <x v="91"/>
    <n v="-357000000"/>
    <x v="1"/>
  </r>
  <r>
    <x v="28"/>
    <x v="27"/>
    <x v="91"/>
    <n v="2621000000"/>
    <x v="2"/>
  </r>
  <r>
    <x v="29"/>
    <x v="28"/>
    <x v="0"/>
    <n v="4541000000"/>
    <x v="0"/>
  </r>
  <r>
    <x v="29"/>
    <x v="28"/>
    <x v="0"/>
    <n v="4532000000"/>
    <x v="1"/>
  </r>
  <r>
    <x v="29"/>
    <x v="28"/>
    <x v="0"/>
    <n v="4625000000"/>
    <x v="2"/>
  </r>
  <r>
    <x v="29"/>
    <x v="28"/>
    <x v="1"/>
    <n v="3023000000"/>
    <x v="0"/>
  </r>
  <r>
    <x v="29"/>
    <x v="28"/>
    <x v="1"/>
    <n v="2985000000"/>
    <x v="1"/>
  </r>
  <r>
    <x v="29"/>
    <x v="28"/>
    <x v="1"/>
    <n v="2802000000"/>
    <x v="2"/>
  </r>
  <r>
    <x v="29"/>
    <x v="28"/>
    <x v="2"/>
    <n v="348000000"/>
    <x v="0"/>
  </r>
  <r>
    <x v="29"/>
    <x v="28"/>
    <x v="2"/>
    <n v="393000000"/>
    <x v="1"/>
  </r>
  <r>
    <x v="29"/>
    <x v="28"/>
    <x v="2"/>
    <n v="470000000"/>
    <x v="2"/>
  </r>
  <r>
    <x v="29"/>
    <x v="28"/>
    <x v="3"/>
    <n v="974000000"/>
    <x v="0"/>
  </r>
  <r>
    <x v="29"/>
    <x v="28"/>
    <x v="3"/>
    <n v="942000000"/>
    <x v="1"/>
  </r>
  <r>
    <x v="29"/>
    <x v="28"/>
    <x v="3"/>
    <n v="964000000"/>
    <x v="2"/>
  </r>
  <r>
    <x v="29"/>
    <x v="28"/>
    <x v="4"/>
    <n v="20390000000"/>
    <x v="0"/>
  </r>
  <r>
    <x v="29"/>
    <x v="28"/>
    <x v="4"/>
    <n v="20497000000"/>
    <x v="1"/>
  </r>
  <r>
    <x v="29"/>
    <x v="28"/>
    <x v="4"/>
    <n v="22882000000"/>
    <x v="2"/>
  </r>
  <r>
    <x v="29"/>
    <x v="28"/>
    <x v="5"/>
    <n v="-617000000"/>
    <x v="0"/>
  </r>
  <r>
    <x v="29"/>
    <x v="28"/>
    <x v="5"/>
    <n v="-594000000"/>
    <x v="1"/>
  </r>
  <r>
    <x v="29"/>
    <x v="28"/>
    <x v="5"/>
    <n v="-538000000"/>
    <x v="2"/>
  </r>
  <r>
    <x v="29"/>
    <x v="28"/>
    <x v="6"/>
    <n v="-2092000000"/>
    <x v="0"/>
  </r>
  <r>
    <x v="29"/>
    <x v="28"/>
    <x v="6"/>
    <n v="-1391000000"/>
    <x v="1"/>
  </r>
  <r>
    <x v="29"/>
    <x v="28"/>
    <x v="6"/>
    <n v="-509000000"/>
    <x v="2"/>
  </r>
  <r>
    <x v="29"/>
    <x v="28"/>
    <x v="7"/>
    <n v="-2720000000"/>
    <x v="0"/>
  </r>
  <r>
    <x v="29"/>
    <x v="28"/>
    <x v="7"/>
    <n v="-1174000000"/>
    <x v="1"/>
  </r>
  <r>
    <x v="29"/>
    <x v="28"/>
    <x v="7"/>
    <n v="-740000000"/>
    <x v="2"/>
  </r>
  <r>
    <x v="29"/>
    <x v="28"/>
    <x v="8"/>
    <n v="2892000000"/>
    <x v="0"/>
  </r>
  <r>
    <x v="29"/>
    <x v="28"/>
    <x v="8"/>
    <n v="3006000000"/>
    <x v="1"/>
  </r>
  <r>
    <x v="29"/>
    <x v="28"/>
    <x v="8"/>
    <n v="3083000000"/>
    <x v="2"/>
  </r>
  <r>
    <x v="29"/>
    <x v="28"/>
    <x v="9"/>
    <n v="1093000000"/>
    <x v="0"/>
  </r>
  <r>
    <x v="29"/>
    <x v="28"/>
    <x v="9"/>
    <n v="1494000000"/>
    <x v="1"/>
  </r>
  <r>
    <x v="29"/>
    <x v="28"/>
    <x v="9"/>
    <n v="3315000000"/>
    <x v="2"/>
  </r>
  <r>
    <x v="29"/>
    <x v="28"/>
    <x v="10"/>
    <n v="175000000"/>
    <x v="0"/>
  </r>
  <r>
    <x v="29"/>
    <x v="28"/>
    <x v="10"/>
    <n v="-51000000"/>
    <x v="1"/>
  </r>
  <r>
    <x v="29"/>
    <x v="28"/>
    <x v="10"/>
    <n v="-207000000"/>
    <x v="2"/>
  </r>
  <r>
    <x v="29"/>
    <x v="28"/>
    <x v="11"/>
    <n v="-17000000"/>
    <x v="0"/>
  </r>
  <r>
    <x v="29"/>
    <x v="28"/>
    <x v="11"/>
    <n v="87000000"/>
    <x v="1"/>
  </r>
  <r>
    <x v="29"/>
    <x v="28"/>
    <x v="11"/>
    <n v="6000000"/>
    <x v="2"/>
  </r>
  <r>
    <x v="29"/>
    <x v="28"/>
    <x v="12"/>
    <n v="117000000"/>
    <x v="0"/>
  </r>
  <r>
    <x v="29"/>
    <x v="28"/>
    <x v="12"/>
    <n v="-27000000"/>
    <x v="1"/>
  </r>
  <r>
    <x v="29"/>
    <x v="28"/>
    <x v="12"/>
    <n v="-86000000"/>
    <x v="2"/>
  </r>
  <r>
    <x v="29"/>
    <x v="28"/>
    <x v="13"/>
    <n v="83000000"/>
    <x v="0"/>
  </r>
  <r>
    <x v="29"/>
    <x v="28"/>
    <x v="13"/>
    <n v="150000000"/>
    <x v="1"/>
  </r>
  <r>
    <x v="29"/>
    <x v="28"/>
    <x v="13"/>
    <n v="-148000000"/>
    <x v="2"/>
  </r>
  <r>
    <x v="29"/>
    <x v="28"/>
    <x v="14"/>
    <n v="477000000"/>
    <x v="0"/>
  </r>
  <r>
    <x v="29"/>
    <x v="28"/>
    <x v="14"/>
    <n v="477000000"/>
    <x v="1"/>
  </r>
  <r>
    <x v="29"/>
    <x v="28"/>
    <x v="14"/>
    <n v="477000000"/>
    <x v="2"/>
  </r>
  <r>
    <x v="29"/>
    <x v="28"/>
    <x v="15"/>
    <n v="21000000"/>
    <x v="0"/>
  </r>
  <r>
    <x v="29"/>
    <x v="28"/>
    <x v="15"/>
    <n v="22000000"/>
    <x v="1"/>
  </r>
  <r>
    <x v="29"/>
    <x v="28"/>
    <x v="15"/>
    <n v="27000000"/>
    <x v="2"/>
  </r>
  <r>
    <x v="29"/>
    <x v="28"/>
    <x v="16"/>
    <n v="2207000000"/>
    <x v="0"/>
  </r>
  <r>
    <x v="29"/>
    <x v="28"/>
    <x v="16"/>
    <n v="1599000000"/>
    <x v="1"/>
  </r>
  <r>
    <x v="29"/>
    <x v="28"/>
    <x v="16"/>
    <n v="2110000000"/>
    <x v="2"/>
  </r>
  <r>
    <x v="29"/>
    <x v="28"/>
    <x v="17"/>
    <n v="2228000000"/>
    <x v="0"/>
  </r>
  <r>
    <x v="29"/>
    <x v="28"/>
    <x v="17"/>
    <n v="1621000000"/>
    <x v="1"/>
  </r>
  <r>
    <x v="29"/>
    <x v="28"/>
    <x v="17"/>
    <n v="2137000000"/>
    <x v="2"/>
  </r>
  <r>
    <x v="29"/>
    <x v="28"/>
    <x v="18"/>
    <n v="9976000000"/>
    <x v="0"/>
  </r>
  <r>
    <x v="29"/>
    <x v="28"/>
    <x v="18"/>
    <n v="10557000000"/>
    <x v="1"/>
  </r>
  <r>
    <x v="29"/>
    <x v="28"/>
    <x v="18"/>
    <n v="9776000000"/>
    <x v="2"/>
  </r>
  <r>
    <x v="29"/>
    <x v="28"/>
    <x v="19"/>
    <n v="14245000000"/>
    <x v="0"/>
  </r>
  <r>
    <x v="29"/>
    <x v="28"/>
    <x v="19"/>
    <n v="15014000000"/>
    <x v="1"/>
  </r>
  <r>
    <x v="29"/>
    <x v="28"/>
    <x v="19"/>
    <n v="13762000000"/>
    <x v="2"/>
  </r>
  <r>
    <x v="29"/>
    <x v="28"/>
    <x v="20"/>
    <n v="6619000000"/>
    <x v="0"/>
  </r>
  <r>
    <x v="29"/>
    <x v="28"/>
    <x v="20"/>
    <n v="7139000000"/>
    <x v="1"/>
  </r>
  <r>
    <x v="29"/>
    <x v="28"/>
    <x v="20"/>
    <n v="8806000000"/>
    <x v="2"/>
  </r>
  <r>
    <x v="29"/>
    <x v="28"/>
    <x v="21"/>
    <n v="6164000000"/>
    <x v="0"/>
  </r>
  <r>
    <x v="29"/>
    <x v="28"/>
    <x v="21"/>
    <n v="5976000000"/>
    <x v="1"/>
  </r>
  <r>
    <x v="29"/>
    <x v="28"/>
    <x v="21"/>
    <n v="5785000000"/>
    <x v="2"/>
  </r>
  <r>
    <x v="29"/>
    <x v="28"/>
    <x v="22"/>
    <n v="758000000"/>
    <x v="0"/>
  </r>
  <r>
    <x v="29"/>
    <x v="28"/>
    <x v="22"/>
    <n v="854000000"/>
    <x v="2"/>
  </r>
  <r>
    <x v="29"/>
    <x v="28"/>
    <x v="23"/>
    <n v="758000000"/>
    <x v="0"/>
  </r>
  <r>
    <x v="29"/>
    <x v="28"/>
    <x v="23"/>
    <n v="822000000"/>
    <x v="1"/>
  </r>
  <r>
    <x v="29"/>
    <x v="28"/>
    <x v="23"/>
    <n v="822000000"/>
    <x v="1"/>
  </r>
  <r>
    <x v="29"/>
    <x v="28"/>
    <x v="23"/>
    <n v="854000000"/>
    <x v="2"/>
  </r>
  <r>
    <x v="29"/>
    <x v="28"/>
    <x v="24"/>
    <n v="2667000000"/>
    <x v="0"/>
  </r>
  <r>
    <x v="29"/>
    <x v="28"/>
    <x v="24"/>
    <n v="2859000000"/>
    <x v="1"/>
  </r>
  <r>
    <x v="29"/>
    <x v="28"/>
    <x v="24"/>
    <n v="2335000000"/>
    <x v="2"/>
  </r>
  <r>
    <x v="29"/>
    <x v="28"/>
    <x v="25"/>
    <n v="0"/>
    <x v="0"/>
  </r>
  <r>
    <x v="29"/>
    <x v="28"/>
    <x v="25"/>
    <n v="0"/>
    <x v="1"/>
  </r>
  <r>
    <x v="29"/>
    <x v="28"/>
    <x v="25"/>
    <n v="0"/>
    <x v="2"/>
  </r>
  <r>
    <x v="29"/>
    <x v="28"/>
    <x v="26"/>
    <n v="43373"/>
    <x v="0"/>
  </r>
  <r>
    <x v="29"/>
    <x v="28"/>
    <x v="26"/>
    <n v="43738"/>
    <x v="1"/>
  </r>
  <r>
    <x v="29"/>
    <x v="28"/>
    <x v="26"/>
    <n v="44104"/>
    <x v="2"/>
  </r>
  <r>
    <x v="29"/>
    <x v="28"/>
    <x v="27"/>
    <n v="43000000"/>
    <x v="0"/>
  </r>
  <r>
    <x v="29"/>
    <x v="28"/>
    <x v="27"/>
    <n v="40000000"/>
    <x v="1"/>
  </r>
  <r>
    <x v="29"/>
    <x v="28"/>
    <x v="27"/>
    <n v="42000000"/>
    <x v="2"/>
  </r>
  <r>
    <x v="29"/>
    <x v="28"/>
    <x v="28"/>
    <n v="8947000000"/>
    <x v="0"/>
  </r>
  <r>
    <x v="29"/>
    <x v="28"/>
    <x v="28"/>
    <n v="8233000000"/>
    <x v="1"/>
  </r>
  <r>
    <x v="29"/>
    <x v="28"/>
    <x v="28"/>
    <n v="8405000000"/>
    <x v="2"/>
  </r>
  <r>
    <x v="29"/>
    <x v="28"/>
    <x v="29"/>
    <n v="0"/>
    <x v="0"/>
  </r>
  <r>
    <x v="29"/>
    <x v="28"/>
    <x v="29"/>
    <n v="0"/>
    <x v="1"/>
  </r>
  <r>
    <x v="29"/>
    <x v="28"/>
    <x v="29"/>
    <n v="0"/>
    <x v="2"/>
  </r>
  <r>
    <x v="29"/>
    <x v="28"/>
    <x v="30"/>
    <n v="6455000000"/>
    <x v="0"/>
  </r>
  <r>
    <x v="29"/>
    <x v="28"/>
    <x v="30"/>
    <n v="6536000000"/>
    <x v="1"/>
  </r>
  <r>
    <x v="29"/>
    <x v="28"/>
    <x v="30"/>
    <n v="6734000000"/>
    <x v="2"/>
  </r>
  <r>
    <x v="29"/>
    <x v="28"/>
    <x v="31"/>
    <n v="7432000000"/>
    <x v="0"/>
  </r>
  <r>
    <x v="29"/>
    <x v="28"/>
    <x v="31"/>
    <n v="7815000000"/>
    <x v="1"/>
  </r>
  <r>
    <x v="29"/>
    <x v="28"/>
    <x v="31"/>
    <n v="7009000000"/>
    <x v="2"/>
  </r>
  <r>
    <x v="29"/>
    <x v="28"/>
    <x v="32"/>
    <n v="2224000000"/>
    <x v="0"/>
  </r>
  <r>
    <x v="29"/>
    <x v="28"/>
    <x v="32"/>
    <n v="2328000000"/>
    <x v="1"/>
  </r>
  <r>
    <x v="29"/>
    <x v="28"/>
    <x v="32"/>
    <n v="1990000000"/>
    <x v="2"/>
  </r>
  <r>
    <x v="29"/>
    <x v="28"/>
    <x v="33"/>
    <n v="0"/>
    <x v="0"/>
  </r>
  <r>
    <x v="29"/>
    <x v="28"/>
    <x v="33"/>
    <n v="0"/>
    <x v="1"/>
  </r>
  <r>
    <x v="29"/>
    <x v="28"/>
    <x v="33"/>
    <n v="0"/>
    <x v="2"/>
  </r>
  <r>
    <x v="29"/>
    <x v="28"/>
    <x v="34"/>
    <n v="443000000"/>
    <x v="0"/>
  </r>
  <r>
    <x v="29"/>
    <x v="28"/>
    <x v="34"/>
    <n v="531000000"/>
    <x v="1"/>
  </r>
  <r>
    <x v="29"/>
    <x v="28"/>
    <x v="34"/>
    <n v="345000000"/>
    <x v="2"/>
  </r>
  <r>
    <x v="29"/>
    <x v="28"/>
    <x v="35"/>
    <n v="2751000000"/>
    <x v="0"/>
  </r>
  <r>
    <x v="29"/>
    <x v="28"/>
    <x v="35"/>
    <n v="2615000000"/>
    <x v="1"/>
  </r>
  <r>
    <x v="29"/>
    <x v="28"/>
    <x v="35"/>
    <n v="2468000000"/>
    <x v="2"/>
  </r>
  <r>
    <x v="29"/>
    <x v="28"/>
    <x v="36"/>
    <n v="-159000000"/>
    <x v="0"/>
  </r>
  <r>
    <x v="29"/>
    <x v="28"/>
    <x v="36"/>
    <n v="-174000000"/>
    <x v="1"/>
  </r>
  <r>
    <x v="29"/>
    <x v="28"/>
    <x v="36"/>
    <n v="-156000000"/>
    <x v="2"/>
  </r>
  <r>
    <x v="29"/>
    <x v="28"/>
    <x v="37"/>
    <n v="0"/>
    <x v="0"/>
  </r>
  <r>
    <x v="29"/>
    <x v="28"/>
    <x v="37"/>
    <n v="0"/>
    <x v="1"/>
  </r>
  <r>
    <x v="29"/>
    <x v="28"/>
    <x v="37"/>
    <n v="0"/>
    <x v="2"/>
  </r>
  <r>
    <x v="29"/>
    <x v="28"/>
    <x v="38"/>
    <n v="1813000000"/>
    <x v="0"/>
  </r>
  <r>
    <x v="29"/>
    <x v="28"/>
    <x v="38"/>
    <n v="1880000000"/>
    <x v="1"/>
  </r>
  <r>
    <x v="29"/>
    <x v="28"/>
    <x v="38"/>
    <n v="1928000000"/>
    <x v="2"/>
  </r>
  <r>
    <x v="29"/>
    <x v="28"/>
    <x v="39"/>
    <n v="20390000000"/>
    <x v="0"/>
  </r>
  <r>
    <x v="29"/>
    <x v="28"/>
    <x v="39"/>
    <n v="20497000000"/>
    <x v="1"/>
  </r>
  <r>
    <x v="29"/>
    <x v="28"/>
    <x v="39"/>
    <n v="22882000000"/>
    <x v="2"/>
  </r>
  <r>
    <x v="29"/>
    <x v="28"/>
    <x v="40"/>
    <n v="11400000000"/>
    <x v="0"/>
  </r>
  <r>
    <x v="29"/>
    <x v="28"/>
    <x v="40"/>
    <n v="12224000000"/>
    <x v="1"/>
  </r>
  <r>
    <x v="29"/>
    <x v="28"/>
    <x v="40"/>
    <n v="14435000000"/>
    <x v="2"/>
  </r>
  <r>
    <x v="29"/>
    <x v="28"/>
    <x v="41"/>
    <n v="0"/>
    <x v="0"/>
  </r>
  <r>
    <x v="29"/>
    <x v="28"/>
    <x v="41"/>
    <n v="0"/>
    <x v="1"/>
  </r>
  <r>
    <x v="29"/>
    <x v="28"/>
    <x v="41"/>
    <n v="0"/>
    <x v="2"/>
  </r>
  <r>
    <x v="29"/>
    <x v="28"/>
    <x v="42"/>
    <n v="0"/>
    <x v="0"/>
  </r>
  <r>
    <x v="29"/>
    <x v="28"/>
    <x v="42"/>
    <n v="0"/>
    <x v="1"/>
  </r>
  <r>
    <x v="29"/>
    <x v="28"/>
    <x v="42"/>
    <n v="0"/>
    <x v="2"/>
  </r>
  <r>
    <x v="29"/>
    <x v="28"/>
    <x v="43"/>
    <n v="-241000000"/>
    <x v="0"/>
  </r>
  <r>
    <x v="29"/>
    <x v="28"/>
    <x v="43"/>
    <n v="1035000000"/>
    <x v="1"/>
  </r>
  <r>
    <x v="29"/>
    <x v="28"/>
    <x v="43"/>
    <n v="1730000000"/>
    <x v="2"/>
  </r>
  <r>
    <x v="29"/>
    <x v="28"/>
    <x v="44"/>
    <n v="172000000"/>
    <x v="0"/>
  </r>
  <r>
    <x v="29"/>
    <x v="28"/>
    <x v="44"/>
    <n v="1832000000"/>
    <x v="1"/>
  </r>
  <r>
    <x v="29"/>
    <x v="28"/>
    <x v="44"/>
    <n v="0"/>
    <x v="2"/>
  </r>
  <r>
    <x v="29"/>
    <x v="28"/>
    <x v="45"/>
    <n v="0"/>
    <x v="0"/>
  </r>
  <r>
    <x v="29"/>
    <x v="28"/>
    <x v="45"/>
    <n v="0"/>
    <x v="1"/>
  </r>
  <r>
    <x v="29"/>
    <x v="28"/>
    <x v="45"/>
    <n v="0"/>
    <x v="2"/>
  </r>
  <r>
    <x v="29"/>
    <x v="28"/>
    <x v="46"/>
    <n v="-2435000000"/>
    <x v="0"/>
  </r>
  <r>
    <x v="29"/>
    <x v="28"/>
    <x v="46"/>
    <n v="-1385000000"/>
    <x v="1"/>
  </r>
  <r>
    <x v="29"/>
    <x v="28"/>
    <x v="46"/>
    <n v="-419000000"/>
    <x v="2"/>
  </r>
  <r>
    <x v="29"/>
    <x v="28"/>
    <x v="47"/>
    <n v="0"/>
    <x v="0"/>
  </r>
  <r>
    <x v="29"/>
    <x v="28"/>
    <x v="47"/>
    <n v="0"/>
    <x v="1"/>
  </r>
  <r>
    <x v="29"/>
    <x v="28"/>
    <x v="47"/>
    <n v="0"/>
    <x v="2"/>
  </r>
  <r>
    <x v="29"/>
    <x v="28"/>
    <x v="48"/>
    <n v="-2720000000"/>
    <x v="0"/>
  </r>
  <r>
    <x v="29"/>
    <x v="28"/>
    <x v="48"/>
    <n v="-1174000000"/>
    <x v="1"/>
  </r>
  <r>
    <x v="29"/>
    <x v="28"/>
    <x v="48"/>
    <n v="-740000000"/>
    <x v="2"/>
  </r>
  <r>
    <x v="29"/>
    <x v="28"/>
    <x v="49"/>
    <n v="0"/>
    <x v="0"/>
  </r>
  <r>
    <x v="29"/>
    <x v="28"/>
    <x v="49"/>
    <n v="0"/>
    <x v="1"/>
  </r>
  <r>
    <x v="29"/>
    <x v="28"/>
    <x v="49"/>
    <n v="0"/>
    <x v="2"/>
  </r>
  <r>
    <x v="29"/>
    <x v="28"/>
    <x v="50"/>
    <n v="-61000000"/>
    <x v="0"/>
  </r>
  <r>
    <x v="29"/>
    <x v="28"/>
    <x v="50"/>
    <n v="-60000000"/>
    <x v="1"/>
  </r>
  <r>
    <x v="29"/>
    <x v="28"/>
    <x v="50"/>
    <n v="-66000000"/>
    <x v="2"/>
  </r>
  <r>
    <x v="29"/>
    <x v="28"/>
    <x v="51"/>
    <n v="0"/>
    <x v="0"/>
  </r>
  <r>
    <x v="29"/>
    <x v="28"/>
    <x v="51"/>
    <n v="0"/>
    <x v="1"/>
  </r>
  <r>
    <x v="29"/>
    <x v="28"/>
    <x v="51"/>
    <n v="0"/>
    <x v="2"/>
  </r>
  <r>
    <x v="29"/>
    <x v="28"/>
    <x v="52"/>
    <n v="21000000"/>
    <x v="0"/>
  </r>
  <r>
    <x v="29"/>
    <x v="28"/>
    <x v="52"/>
    <n v="22000000"/>
    <x v="1"/>
  </r>
  <r>
    <x v="29"/>
    <x v="28"/>
    <x v="52"/>
    <n v="25000000"/>
    <x v="2"/>
  </r>
  <r>
    <x v="29"/>
    <x v="28"/>
    <x v="53"/>
    <n v="2203000000"/>
    <x v="0"/>
  </r>
  <r>
    <x v="29"/>
    <x v="28"/>
    <x v="53"/>
    <n v="2306000000"/>
    <x v="1"/>
  </r>
  <r>
    <x v="29"/>
    <x v="28"/>
    <x v="53"/>
    <n v="1965000000"/>
    <x v="2"/>
  </r>
  <r>
    <x v="29"/>
    <x v="28"/>
    <x v="54"/>
    <n v="2224000000"/>
    <x v="0"/>
  </r>
  <r>
    <x v="29"/>
    <x v="28"/>
    <x v="54"/>
    <n v="2328000000"/>
    <x v="1"/>
  </r>
  <r>
    <x v="29"/>
    <x v="28"/>
    <x v="54"/>
    <n v="1990000000"/>
    <x v="2"/>
  </r>
  <r>
    <x v="29"/>
    <x v="28"/>
    <x v="55"/>
    <n v="3562000000"/>
    <x v="0"/>
  </r>
  <r>
    <x v="29"/>
    <x v="28"/>
    <x v="55"/>
    <n v="3642000000"/>
    <x v="1"/>
  </r>
  <r>
    <x v="29"/>
    <x v="28"/>
    <x v="55"/>
    <n v="3688000000"/>
    <x v="2"/>
  </r>
  <r>
    <x v="29"/>
    <x v="28"/>
    <x v="56"/>
    <n v="13771000000"/>
    <x v="0"/>
  </r>
  <r>
    <x v="29"/>
    <x v="28"/>
    <x v="56"/>
    <n v="13358000000"/>
    <x v="1"/>
  </r>
  <r>
    <x v="29"/>
    <x v="28"/>
    <x v="56"/>
    <n v="14076000000"/>
    <x v="2"/>
  </r>
  <r>
    <x v="29"/>
    <x v="28"/>
    <x v="57"/>
    <n v="5236000000"/>
    <x v="0"/>
  </r>
  <r>
    <x v="29"/>
    <x v="28"/>
    <x v="57"/>
    <n v="6248000000"/>
    <x v="1"/>
  </r>
  <r>
    <x v="29"/>
    <x v="28"/>
    <x v="57"/>
    <n v="8650000000"/>
    <x v="2"/>
  </r>
  <r>
    <x v="29"/>
    <x v="28"/>
    <x v="58"/>
    <n v="4269000000"/>
    <x v="0"/>
  </r>
  <r>
    <x v="29"/>
    <x v="28"/>
    <x v="58"/>
    <n v="4457000000"/>
    <x v="1"/>
  </r>
  <r>
    <x v="29"/>
    <x v="28"/>
    <x v="58"/>
    <n v="3986000000"/>
    <x v="2"/>
  </r>
  <r>
    <x v="29"/>
    <x v="28"/>
    <x v="59"/>
    <n v="0"/>
    <x v="0"/>
  </r>
  <r>
    <x v="29"/>
    <x v="28"/>
    <x v="59"/>
    <n v="0"/>
    <x v="2"/>
  </r>
  <r>
    <x v="29"/>
    <x v="28"/>
    <x v="60"/>
    <n v="0"/>
    <x v="1"/>
  </r>
  <r>
    <x v="29"/>
    <x v="28"/>
    <x v="61"/>
    <n v="4269000000"/>
    <x v="0"/>
  </r>
  <r>
    <x v="29"/>
    <x v="28"/>
    <x v="61"/>
    <n v="4457000000"/>
    <x v="1"/>
  </r>
  <r>
    <x v="29"/>
    <x v="28"/>
    <x v="61"/>
    <n v="3986000000"/>
    <x v="2"/>
  </r>
  <r>
    <x v="29"/>
    <x v="28"/>
    <x v="62"/>
    <n v="2667000000"/>
    <x v="0"/>
  </r>
  <r>
    <x v="29"/>
    <x v="28"/>
    <x v="62"/>
    <n v="2859000000"/>
    <x v="1"/>
  </r>
  <r>
    <x v="29"/>
    <x v="28"/>
    <x v="62"/>
    <n v="2335000000"/>
    <x v="2"/>
  </r>
  <r>
    <x v="29"/>
    <x v="28"/>
    <x v="63"/>
    <n v="-4031000000"/>
    <x v="0"/>
  </r>
  <r>
    <x v="29"/>
    <x v="28"/>
    <x v="63"/>
    <n v="-4845000000"/>
    <x v="1"/>
  </r>
  <r>
    <x v="29"/>
    <x v="28"/>
    <x v="63"/>
    <n v="-4377000000"/>
    <x v="2"/>
  </r>
  <r>
    <x v="29"/>
    <x v="28"/>
    <x v="64"/>
    <n v="-2103000000"/>
    <x v="0"/>
  </r>
  <r>
    <x v="29"/>
    <x v="28"/>
    <x v="64"/>
    <n v="-580000000"/>
    <x v="1"/>
  </r>
  <r>
    <x v="29"/>
    <x v="28"/>
    <x v="64"/>
    <n v="-202000000"/>
    <x v="2"/>
  </r>
  <r>
    <x v="29"/>
    <x v="28"/>
    <x v="65"/>
    <n v="1643000000"/>
    <x v="0"/>
  </r>
  <r>
    <x v="29"/>
    <x v="28"/>
    <x v="65"/>
    <n v="2055000000"/>
    <x v="1"/>
  </r>
  <r>
    <x v="29"/>
    <x v="28"/>
    <x v="65"/>
    <n v="2406000000"/>
    <x v="2"/>
  </r>
  <r>
    <x v="29"/>
    <x v="28"/>
    <x v="66"/>
    <n v="4000000"/>
    <x v="0"/>
  </r>
  <r>
    <x v="29"/>
    <x v="28"/>
    <x v="66"/>
    <n v="-707000000"/>
    <x v="1"/>
  </r>
  <r>
    <x v="29"/>
    <x v="28"/>
    <x v="66"/>
    <n v="147000000"/>
    <x v="2"/>
  </r>
  <r>
    <x v="29"/>
    <x v="28"/>
    <x v="67"/>
    <n v="690000000"/>
    <x v="0"/>
  </r>
  <r>
    <x v="29"/>
    <x v="28"/>
    <x v="67"/>
    <n v="780000000"/>
    <x v="1"/>
  </r>
  <r>
    <x v="29"/>
    <x v="28"/>
    <x v="67"/>
    <n v="761000000"/>
    <x v="2"/>
  </r>
  <r>
    <x v="29"/>
    <x v="28"/>
    <x v="68"/>
    <n v="0"/>
    <x v="0"/>
  </r>
  <r>
    <x v="29"/>
    <x v="28"/>
    <x v="68"/>
    <n v="0"/>
    <x v="1"/>
  </r>
  <r>
    <x v="29"/>
    <x v="28"/>
    <x v="68"/>
    <n v="0"/>
    <x v="2"/>
  </r>
  <r>
    <x v="29"/>
    <x v="28"/>
    <x v="69"/>
    <n v="13935000000"/>
    <x v="0"/>
  </r>
  <r>
    <x v="29"/>
    <x v="28"/>
    <x v="69"/>
    <n v="565000000"/>
    <x v="1"/>
  </r>
  <r>
    <x v="29"/>
    <x v="28"/>
    <x v="69"/>
    <n v="1186000000"/>
    <x v="2"/>
  </r>
  <r>
    <x v="29"/>
    <x v="28"/>
    <x v="70"/>
    <n v="2099000000"/>
    <x v="0"/>
  </r>
  <r>
    <x v="29"/>
    <x v="28"/>
    <x v="70"/>
    <n v="1971000000"/>
    <x v="1"/>
  </r>
  <r>
    <x v="29"/>
    <x v="28"/>
    <x v="70"/>
    <n v="2324000000"/>
    <x v="2"/>
  </r>
  <r>
    <x v="29"/>
    <x v="28"/>
    <x v="71"/>
    <n v="0"/>
    <x v="0"/>
  </r>
  <r>
    <x v="29"/>
    <x v="28"/>
    <x v="71"/>
    <n v="0"/>
    <x v="1"/>
  </r>
  <r>
    <x v="29"/>
    <x v="28"/>
    <x v="71"/>
    <n v="0"/>
    <x v="2"/>
  </r>
  <r>
    <x v="29"/>
    <x v="28"/>
    <x v="72"/>
    <n v="0"/>
    <x v="0"/>
  </r>
  <r>
    <x v="29"/>
    <x v="28"/>
    <x v="72"/>
    <n v="0"/>
    <x v="1"/>
  </r>
  <r>
    <x v="29"/>
    <x v="28"/>
    <x v="72"/>
    <n v="0"/>
    <x v="2"/>
  </r>
  <r>
    <x v="29"/>
    <x v="28"/>
    <x v="73"/>
    <n v="1229000000"/>
    <x v="0"/>
  </r>
  <r>
    <x v="29"/>
    <x v="28"/>
    <x v="73"/>
    <n v="1209000000"/>
    <x v="1"/>
  </r>
  <r>
    <x v="29"/>
    <x v="28"/>
    <x v="73"/>
    <n v="1209000000"/>
    <x v="2"/>
  </r>
  <r>
    <x v="29"/>
    <x v="28"/>
    <x v="74"/>
    <n v="0"/>
    <x v="0"/>
  </r>
  <r>
    <x v="29"/>
    <x v="28"/>
    <x v="74"/>
    <n v="0"/>
    <x v="1"/>
  </r>
  <r>
    <x v="29"/>
    <x v="28"/>
    <x v="74"/>
    <n v="0"/>
    <x v="2"/>
  </r>
  <r>
    <x v="29"/>
    <x v="28"/>
    <x v="75"/>
    <n v="0"/>
    <x v="0"/>
  </r>
  <r>
    <x v="29"/>
    <x v="28"/>
    <x v="75"/>
    <n v="0"/>
    <x v="1"/>
  </r>
  <r>
    <x v="29"/>
    <x v="28"/>
    <x v="75"/>
    <n v="0"/>
    <x v="2"/>
  </r>
  <r>
    <x v="29"/>
    <x v="28"/>
    <x v="76"/>
    <n v="0"/>
    <x v="0"/>
  </r>
  <r>
    <x v="29"/>
    <x v="28"/>
    <x v="76"/>
    <n v="0"/>
    <x v="1"/>
  </r>
  <r>
    <x v="29"/>
    <x v="28"/>
    <x v="76"/>
    <n v="0"/>
    <x v="2"/>
  </r>
  <r>
    <x v="29"/>
    <x v="28"/>
    <x v="77"/>
    <n v="0"/>
    <x v="0"/>
  </r>
  <r>
    <x v="29"/>
    <x v="28"/>
    <x v="77"/>
    <n v="0"/>
    <x v="1"/>
  </r>
  <r>
    <x v="29"/>
    <x v="28"/>
    <x v="77"/>
    <n v="0"/>
    <x v="2"/>
  </r>
  <r>
    <x v="29"/>
    <x v="28"/>
    <x v="78"/>
    <n v="0"/>
    <x v="0"/>
  </r>
  <r>
    <x v="29"/>
    <x v="28"/>
    <x v="78"/>
    <n v="0"/>
    <x v="1"/>
  </r>
  <r>
    <x v="29"/>
    <x v="28"/>
    <x v="78"/>
    <n v="0"/>
    <x v="2"/>
  </r>
  <r>
    <x v="29"/>
    <x v="28"/>
    <x v="79"/>
    <n v="0"/>
    <x v="0"/>
  </r>
  <r>
    <x v="29"/>
    <x v="28"/>
    <x v="79"/>
    <n v="0"/>
    <x v="1"/>
  </r>
  <r>
    <x v="29"/>
    <x v="28"/>
    <x v="79"/>
    <n v="0"/>
    <x v="2"/>
  </r>
  <r>
    <x v="29"/>
    <x v="28"/>
    <x v="80"/>
    <n v="0"/>
    <x v="0"/>
  </r>
  <r>
    <x v="29"/>
    <x v="28"/>
    <x v="80"/>
    <n v="0"/>
    <x v="1"/>
  </r>
  <r>
    <x v="29"/>
    <x v="28"/>
    <x v="80"/>
    <n v="0"/>
    <x v="2"/>
  </r>
  <r>
    <x v="29"/>
    <x v="28"/>
    <x v="81"/>
    <n v="1000000000"/>
    <x v="0"/>
  </r>
  <r>
    <x v="29"/>
    <x v="28"/>
    <x v="81"/>
    <n v="1250000000"/>
    <x v="1"/>
  </r>
  <r>
    <x v="29"/>
    <x v="28"/>
    <x v="81"/>
    <n v="942000000"/>
    <x v="2"/>
  </r>
  <r>
    <x v="29"/>
    <x v="28"/>
    <x v="82"/>
    <n v="0"/>
    <x v="0"/>
  </r>
  <r>
    <x v="29"/>
    <x v="28"/>
    <x v="82"/>
    <n v="0"/>
    <x v="1"/>
  </r>
  <r>
    <x v="29"/>
    <x v="28"/>
    <x v="82"/>
    <n v="0"/>
    <x v="2"/>
  </r>
  <r>
    <x v="29"/>
    <x v="28"/>
    <x v="83"/>
    <n v="23072000000"/>
    <x v="0"/>
  </r>
  <r>
    <x v="29"/>
    <x v="28"/>
    <x v="83"/>
    <n v="24199000000"/>
    <x v="1"/>
  </r>
  <r>
    <x v="29"/>
    <x v="28"/>
    <x v="83"/>
    <n v="24955000000"/>
    <x v="2"/>
  </r>
  <r>
    <x v="29"/>
    <x v="28"/>
    <x v="84"/>
    <n v="17408000000"/>
    <x v="0"/>
  </r>
  <r>
    <x v="29"/>
    <x v="28"/>
    <x v="84"/>
    <n v="18372000000"/>
    <x v="1"/>
  </r>
  <r>
    <x v="29"/>
    <x v="28"/>
    <x v="84"/>
    <n v="16785000000"/>
    <x v="2"/>
  </r>
  <r>
    <x v="29"/>
    <x v="28"/>
    <x v="85"/>
    <n v="4269000000"/>
    <x v="0"/>
  </r>
  <r>
    <x v="29"/>
    <x v="28"/>
    <x v="85"/>
    <n v="4457000000"/>
    <x v="1"/>
  </r>
  <r>
    <x v="29"/>
    <x v="28"/>
    <x v="85"/>
    <n v="3986000000"/>
    <x v="2"/>
  </r>
  <r>
    <x v="29"/>
    <x v="28"/>
    <x v="86"/>
    <n v="0"/>
    <x v="0"/>
  </r>
  <r>
    <x v="29"/>
    <x v="28"/>
    <x v="86"/>
    <n v="0"/>
    <x v="1"/>
  </r>
  <r>
    <x v="29"/>
    <x v="28"/>
    <x v="86"/>
    <n v="0"/>
    <x v="2"/>
  </r>
  <r>
    <x v="29"/>
    <x v="28"/>
    <x v="87"/>
    <n v="0"/>
    <x v="0"/>
  </r>
  <r>
    <x v="29"/>
    <x v="28"/>
    <x v="87"/>
    <n v="0"/>
    <x v="1"/>
  </r>
  <r>
    <x v="29"/>
    <x v="28"/>
    <x v="87"/>
    <n v="0"/>
    <x v="2"/>
  </r>
  <r>
    <x v="29"/>
    <x v="28"/>
    <x v="88"/>
    <n v="216000000"/>
    <x v="0"/>
  </r>
  <r>
    <x v="29"/>
    <x v="28"/>
    <x v="88"/>
    <n v="120000000"/>
    <x v="1"/>
  </r>
  <r>
    <x v="29"/>
    <x v="28"/>
    <x v="88"/>
    <n v="110000000"/>
    <x v="2"/>
  </r>
  <r>
    <x v="29"/>
    <x v="28"/>
    <x v="89"/>
    <n v="8947000000"/>
    <x v="0"/>
  </r>
  <r>
    <x v="29"/>
    <x v="28"/>
    <x v="89"/>
    <n v="8405000000"/>
    <x v="2"/>
  </r>
  <r>
    <x v="29"/>
    <x v="28"/>
    <x v="90"/>
    <n v="0"/>
    <x v="1"/>
  </r>
  <r>
    <x v="29"/>
    <x v="28"/>
    <x v="91"/>
    <n v="-1969000000"/>
    <x v="0"/>
  </r>
  <r>
    <x v="29"/>
    <x v="28"/>
    <x v="91"/>
    <n v="401000000"/>
    <x v="1"/>
  </r>
  <r>
    <x v="29"/>
    <x v="28"/>
    <x v="91"/>
    <n v="1821000000"/>
    <x v="2"/>
  </r>
  <r>
    <x v="30"/>
    <x v="29"/>
    <x v="0"/>
    <n v="5912000000"/>
    <x v="0"/>
  </r>
  <r>
    <x v="30"/>
    <x v="29"/>
    <x v="0"/>
    <n v="5541000000"/>
    <x v="1"/>
  </r>
  <r>
    <x v="30"/>
    <x v="29"/>
    <x v="0"/>
    <n v="5640000000"/>
    <x v="2"/>
  </r>
  <r>
    <x v="30"/>
    <x v="29"/>
    <x v="1"/>
    <n v="4607000000"/>
    <x v="0"/>
  </r>
  <r>
    <x v="30"/>
    <x v="29"/>
    <x v="1"/>
    <n v="4592000000"/>
    <x v="1"/>
  </r>
  <r>
    <x v="30"/>
    <x v="29"/>
    <x v="1"/>
    <n v="3231000000"/>
    <x v="2"/>
  </r>
  <r>
    <x v="30"/>
    <x v="29"/>
    <x v="2"/>
    <n v="0"/>
    <x v="0"/>
  </r>
  <r>
    <x v="30"/>
    <x v="29"/>
    <x v="2"/>
    <n v="0"/>
    <x v="1"/>
  </r>
  <r>
    <x v="30"/>
    <x v="29"/>
    <x v="2"/>
    <n v="0"/>
    <x v="2"/>
  </r>
  <r>
    <x v="30"/>
    <x v="29"/>
    <x v="3"/>
    <n v="-642000000"/>
    <x v="0"/>
  </r>
  <r>
    <x v="30"/>
    <x v="29"/>
    <x v="3"/>
    <n v="-373000000"/>
    <x v="1"/>
  </r>
  <r>
    <x v="30"/>
    <x v="29"/>
    <x v="3"/>
    <n v="-1012000000"/>
    <x v="2"/>
  </r>
  <r>
    <x v="30"/>
    <x v="29"/>
    <x v="4"/>
    <n v="119634000000"/>
    <x v="0"/>
  </r>
  <r>
    <x v="30"/>
    <x v="29"/>
    <x v="4"/>
    <n v="124977000000"/>
    <x v="1"/>
  </r>
  <r>
    <x v="30"/>
    <x v="29"/>
    <x v="4"/>
    <n v="129317000000"/>
    <x v="2"/>
  </r>
  <r>
    <x v="30"/>
    <x v="29"/>
    <x v="5"/>
    <n v="-7594000000"/>
    <x v="0"/>
  </r>
  <r>
    <x v="30"/>
    <x v="29"/>
    <x v="5"/>
    <n v="-7248000000"/>
    <x v="1"/>
  </r>
  <r>
    <x v="30"/>
    <x v="29"/>
    <x v="5"/>
    <n v="-8048000000"/>
    <x v="2"/>
  </r>
  <r>
    <x v="30"/>
    <x v="29"/>
    <x v="6"/>
    <n v="-219000000"/>
    <x v="0"/>
  </r>
  <r>
    <x v="30"/>
    <x v="29"/>
    <x v="6"/>
    <n v="-58000000"/>
    <x v="1"/>
  </r>
  <r>
    <x v="30"/>
    <x v="29"/>
    <x v="6"/>
    <n v="145000000"/>
    <x v="2"/>
  </r>
  <r>
    <x v="30"/>
    <x v="29"/>
    <x v="7"/>
    <n v="-7834000000"/>
    <x v="0"/>
  </r>
  <r>
    <x v="30"/>
    <x v="29"/>
    <x v="7"/>
    <n v="-7260000000"/>
    <x v="1"/>
  </r>
  <r>
    <x v="30"/>
    <x v="29"/>
    <x v="7"/>
    <n v="-4336000000"/>
    <x v="2"/>
  </r>
  <r>
    <x v="30"/>
    <x v="29"/>
    <x v="8"/>
    <n v="8644000000"/>
    <x v="0"/>
  </r>
  <r>
    <x v="30"/>
    <x v="29"/>
    <x v="8"/>
    <n v="6659000000"/>
    <x v="1"/>
  </r>
  <r>
    <x v="30"/>
    <x v="29"/>
    <x v="8"/>
    <n v="4235000000"/>
    <x v="2"/>
  </r>
  <r>
    <x v="30"/>
    <x v="29"/>
    <x v="9"/>
    <n v="1349000000"/>
    <x v="0"/>
  </r>
  <r>
    <x v="30"/>
    <x v="29"/>
    <x v="9"/>
    <n v="587000000"/>
    <x v="1"/>
  </r>
  <r>
    <x v="30"/>
    <x v="29"/>
    <x v="9"/>
    <n v="663000000"/>
    <x v="2"/>
  </r>
  <r>
    <x v="30"/>
    <x v="29"/>
    <x v="10"/>
    <n v="565000000"/>
    <x v="0"/>
  </r>
  <r>
    <x v="30"/>
    <x v="29"/>
    <x v="10"/>
    <n v="243000000"/>
    <x v="1"/>
  </r>
  <r>
    <x v="30"/>
    <x v="29"/>
    <x v="10"/>
    <n v="-697000000"/>
    <x v="2"/>
  </r>
  <r>
    <x v="30"/>
    <x v="29"/>
    <x v="11"/>
    <n v="37000000"/>
    <x v="0"/>
  </r>
  <r>
    <x v="30"/>
    <x v="29"/>
    <x v="11"/>
    <n v="87000000"/>
    <x v="1"/>
  </r>
  <r>
    <x v="30"/>
    <x v="29"/>
    <x v="11"/>
    <n v="85000000"/>
    <x v="2"/>
  </r>
  <r>
    <x v="30"/>
    <x v="29"/>
    <x v="12"/>
    <n v="973000000"/>
    <x v="0"/>
  </r>
  <r>
    <x v="30"/>
    <x v="29"/>
    <x v="12"/>
    <n v="-927000000"/>
    <x v="1"/>
  </r>
  <r>
    <x v="30"/>
    <x v="29"/>
    <x v="12"/>
    <n v="505000000"/>
    <x v="2"/>
  </r>
  <r>
    <x v="30"/>
    <x v="29"/>
    <x v="13"/>
    <n v="594000000"/>
    <x v="0"/>
  </r>
  <r>
    <x v="30"/>
    <x v="29"/>
    <x v="13"/>
    <n v="2739000000"/>
    <x v="1"/>
  </r>
  <r>
    <x v="30"/>
    <x v="29"/>
    <x v="13"/>
    <n v="4059000000"/>
    <x v="2"/>
  </r>
  <r>
    <x v="30"/>
    <x v="29"/>
    <x v="14"/>
    <n v="19116000000"/>
    <x v="0"/>
  </r>
  <r>
    <x v="30"/>
    <x v="29"/>
    <x v="14"/>
    <n v="19274000000"/>
    <x v="1"/>
  </r>
  <r>
    <x v="30"/>
    <x v="29"/>
    <x v="14"/>
    <n v="19373000000"/>
    <x v="2"/>
  </r>
  <r>
    <x v="30"/>
    <x v="29"/>
    <x v="15"/>
    <n v="75000000"/>
    <x v="0"/>
  </r>
  <r>
    <x v="30"/>
    <x v="29"/>
    <x v="15"/>
    <n v="93000000"/>
    <x v="1"/>
  </r>
  <r>
    <x v="30"/>
    <x v="29"/>
    <x v="15"/>
    <n v="-9000000"/>
    <x v="2"/>
  </r>
  <r>
    <x v="30"/>
    <x v="29"/>
    <x v="16"/>
    <n v="2046000000"/>
    <x v="0"/>
  </r>
  <r>
    <x v="30"/>
    <x v="29"/>
    <x v="16"/>
    <n v="2737000000"/>
    <x v="1"/>
  </r>
  <r>
    <x v="30"/>
    <x v="29"/>
    <x v="16"/>
    <n v="1757000000"/>
    <x v="2"/>
  </r>
  <r>
    <x v="30"/>
    <x v="29"/>
    <x v="17"/>
    <n v="2121000000"/>
    <x v="0"/>
  </r>
  <r>
    <x v="30"/>
    <x v="29"/>
    <x v="17"/>
    <n v="2830000000"/>
    <x v="1"/>
  </r>
  <r>
    <x v="30"/>
    <x v="29"/>
    <x v="17"/>
    <n v="1748000000"/>
    <x v="2"/>
  </r>
  <r>
    <x v="30"/>
    <x v="29"/>
    <x v="18"/>
    <n v="4353000000"/>
    <x v="0"/>
  </r>
  <r>
    <x v="30"/>
    <x v="29"/>
    <x v="18"/>
    <n v="4252000000"/>
    <x v="1"/>
  </r>
  <r>
    <x v="30"/>
    <x v="29"/>
    <x v="18"/>
    <n v="5014000000"/>
    <x v="2"/>
  </r>
  <r>
    <x v="30"/>
    <x v="29"/>
    <x v="19"/>
    <n v="32143000000"/>
    <x v="0"/>
  </r>
  <r>
    <x v="30"/>
    <x v="29"/>
    <x v="19"/>
    <n v="30096000000"/>
    <x v="1"/>
  </r>
  <r>
    <x v="30"/>
    <x v="29"/>
    <x v="19"/>
    <n v="30240000000"/>
    <x v="2"/>
  </r>
  <r>
    <x v="30"/>
    <x v="29"/>
    <x v="20"/>
    <n v="13328000000"/>
    <x v="0"/>
  </r>
  <r>
    <x v="30"/>
    <x v="29"/>
    <x v="20"/>
    <n v="12037000000"/>
    <x v="1"/>
  </r>
  <r>
    <x v="30"/>
    <x v="29"/>
    <x v="20"/>
    <n v="12562000000"/>
    <x v="2"/>
  </r>
  <r>
    <x v="30"/>
    <x v="29"/>
    <x v="21"/>
    <n v="11404000000"/>
    <x v="0"/>
  </r>
  <r>
    <x v="30"/>
    <x v="29"/>
    <x v="21"/>
    <n v="14185000000"/>
    <x v="1"/>
  </r>
  <r>
    <x v="30"/>
    <x v="29"/>
    <x v="21"/>
    <n v="12771000000"/>
    <x v="2"/>
  </r>
  <r>
    <x v="30"/>
    <x v="29"/>
    <x v="22"/>
    <n v="4353000000"/>
    <x v="0"/>
  </r>
  <r>
    <x v="30"/>
    <x v="29"/>
    <x v="22"/>
    <n v="5014000000"/>
    <x v="2"/>
  </r>
  <r>
    <x v="30"/>
    <x v="29"/>
    <x v="23"/>
    <n v="4353000000"/>
    <x v="0"/>
  </r>
  <r>
    <x v="30"/>
    <x v="29"/>
    <x v="23"/>
    <n v="4252000000"/>
    <x v="1"/>
  </r>
  <r>
    <x v="30"/>
    <x v="29"/>
    <x v="23"/>
    <n v="4252000000"/>
    <x v="1"/>
  </r>
  <r>
    <x v="30"/>
    <x v="29"/>
    <x v="23"/>
    <n v="5014000000"/>
    <x v="2"/>
  </r>
  <r>
    <x v="30"/>
    <x v="29"/>
    <x v="24"/>
    <n v="2225000000"/>
    <x v="0"/>
  </r>
  <r>
    <x v="30"/>
    <x v="29"/>
    <x v="24"/>
    <n v="3985000000"/>
    <x v="1"/>
  </r>
  <r>
    <x v="30"/>
    <x v="29"/>
    <x v="24"/>
    <n v="2333000000"/>
    <x v="2"/>
  </r>
  <r>
    <x v="30"/>
    <x v="29"/>
    <x v="25"/>
    <n v="0"/>
    <x v="0"/>
  </r>
  <r>
    <x v="30"/>
    <x v="29"/>
    <x v="25"/>
    <n v="0"/>
    <x v="1"/>
  </r>
  <r>
    <x v="30"/>
    <x v="29"/>
    <x v="25"/>
    <n v="0"/>
    <x v="2"/>
  </r>
  <r>
    <x v="30"/>
    <x v="29"/>
    <x v="26"/>
    <n v="43465"/>
    <x v="0"/>
  </r>
  <r>
    <x v="30"/>
    <x v="29"/>
    <x v="26"/>
    <n v="43830"/>
    <x v="1"/>
  </r>
  <r>
    <x v="30"/>
    <x v="29"/>
    <x v="26"/>
    <n v="44196"/>
    <x v="2"/>
  </r>
  <r>
    <x v="30"/>
    <x v="29"/>
    <x v="27"/>
    <n v="2306000000"/>
    <x v="0"/>
  </r>
  <r>
    <x v="30"/>
    <x v="29"/>
    <x v="27"/>
    <n v="2349000000"/>
    <x v="1"/>
  </r>
  <r>
    <x v="30"/>
    <x v="29"/>
    <x v="27"/>
    <n v="2283000000"/>
    <x v="2"/>
  </r>
  <r>
    <x v="30"/>
    <x v="29"/>
    <x v="28"/>
    <n v="30741000000"/>
    <x v="0"/>
  </r>
  <r>
    <x v="30"/>
    <x v="29"/>
    <x v="28"/>
    <n v="32224000000"/>
    <x v="1"/>
  </r>
  <r>
    <x v="30"/>
    <x v="29"/>
    <x v="28"/>
    <n v="32585000000"/>
    <x v="2"/>
  </r>
  <r>
    <x v="30"/>
    <x v="29"/>
    <x v="29"/>
    <n v="0"/>
    <x v="0"/>
  </r>
  <r>
    <x v="30"/>
    <x v="29"/>
    <x v="29"/>
    <n v="0"/>
    <x v="1"/>
  </r>
  <r>
    <x v="30"/>
    <x v="29"/>
    <x v="29"/>
    <n v="0"/>
    <x v="2"/>
  </r>
  <r>
    <x v="30"/>
    <x v="29"/>
    <x v="30"/>
    <n v="6677000000"/>
    <x v="0"/>
  </r>
  <r>
    <x v="30"/>
    <x v="29"/>
    <x v="30"/>
    <n v="6677000000"/>
    <x v="1"/>
  </r>
  <r>
    <x v="30"/>
    <x v="29"/>
    <x v="30"/>
    <n v="6677000000"/>
    <x v="2"/>
  </r>
  <r>
    <x v="30"/>
    <x v="29"/>
    <x v="31"/>
    <n v="31625000000"/>
    <x v="0"/>
  </r>
  <r>
    <x v="30"/>
    <x v="29"/>
    <x v="31"/>
    <n v="30186000000"/>
    <x v="1"/>
  </r>
  <r>
    <x v="30"/>
    <x v="29"/>
    <x v="31"/>
    <n v="28025000000"/>
    <x v="2"/>
  </r>
  <r>
    <x v="30"/>
    <x v="29"/>
    <x v="32"/>
    <n v="2107000000"/>
    <x v="0"/>
  </r>
  <r>
    <x v="30"/>
    <x v="29"/>
    <x v="32"/>
    <n v="3211000000"/>
    <x v="1"/>
  </r>
  <r>
    <x v="30"/>
    <x v="29"/>
    <x v="32"/>
    <n v="1960000000"/>
    <x v="2"/>
  </r>
  <r>
    <x v="30"/>
    <x v="29"/>
    <x v="33"/>
    <n v="0"/>
    <x v="0"/>
  </r>
  <r>
    <x v="30"/>
    <x v="29"/>
    <x v="33"/>
    <n v="0"/>
    <x v="1"/>
  </r>
  <r>
    <x v="30"/>
    <x v="29"/>
    <x v="33"/>
    <n v="0"/>
    <x v="2"/>
  </r>
  <r>
    <x v="30"/>
    <x v="29"/>
    <x v="34"/>
    <n v="118000000"/>
    <x v="0"/>
  </r>
  <r>
    <x v="30"/>
    <x v="29"/>
    <x v="34"/>
    <n v="774000000"/>
    <x v="1"/>
  </r>
  <r>
    <x v="30"/>
    <x v="29"/>
    <x v="34"/>
    <n v="373000000"/>
    <x v="2"/>
  </r>
  <r>
    <x v="30"/>
    <x v="29"/>
    <x v="35"/>
    <n v="0"/>
    <x v="0"/>
  </r>
  <r>
    <x v="30"/>
    <x v="29"/>
    <x v="35"/>
    <n v="0"/>
    <x v="1"/>
  </r>
  <r>
    <x v="30"/>
    <x v="29"/>
    <x v="35"/>
    <n v="0"/>
    <x v="2"/>
  </r>
  <r>
    <x v="30"/>
    <x v="29"/>
    <x v="36"/>
    <n v="1529000000"/>
    <x v="0"/>
  </r>
  <r>
    <x v="30"/>
    <x v="29"/>
    <x v="36"/>
    <n v="1591000000"/>
    <x v="1"/>
  </r>
  <r>
    <x v="30"/>
    <x v="29"/>
    <x v="36"/>
    <n v="1610000000"/>
    <x v="2"/>
  </r>
  <r>
    <x v="30"/>
    <x v="29"/>
    <x v="37"/>
    <n v="0"/>
    <x v="0"/>
  </r>
  <r>
    <x v="30"/>
    <x v="29"/>
    <x v="37"/>
    <n v="0"/>
    <x v="1"/>
  </r>
  <r>
    <x v="30"/>
    <x v="29"/>
    <x v="37"/>
    <n v="0"/>
    <x v="2"/>
  </r>
  <r>
    <x v="30"/>
    <x v="29"/>
    <x v="38"/>
    <n v="274000000"/>
    <x v="0"/>
  </r>
  <r>
    <x v="30"/>
    <x v="29"/>
    <x v="38"/>
    <n v="305000000"/>
    <x v="1"/>
  </r>
  <r>
    <x v="30"/>
    <x v="29"/>
    <x v="38"/>
    <n v="318000000"/>
    <x v="2"/>
  </r>
  <r>
    <x v="30"/>
    <x v="29"/>
    <x v="39"/>
    <n v="119634000000"/>
    <x v="0"/>
  </r>
  <r>
    <x v="30"/>
    <x v="29"/>
    <x v="39"/>
    <n v="124977000000"/>
    <x v="1"/>
  </r>
  <r>
    <x v="30"/>
    <x v="29"/>
    <x v="39"/>
    <n v="129317000000"/>
    <x v="2"/>
  </r>
  <r>
    <x v="30"/>
    <x v="29"/>
    <x v="40"/>
    <n v="86587000000"/>
    <x v="0"/>
  </r>
  <r>
    <x v="30"/>
    <x v="29"/>
    <x v="40"/>
    <n v="90404000000"/>
    <x v="1"/>
  </r>
  <r>
    <x v="30"/>
    <x v="29"/>
    <x v="40"/>
    <n v="94449000000"/>
    <x v="2"/>
  </r>
  <r>
    <x v="30"/>
    <x v="29"/>
    <x v="41"/>
    <n v="1349000000"/>
    <x v="0"/>
  </r>
  <r>
    <x v="30"/>
    <x v="29"/>
    <x v="41"/>
    <n v="4710000000"/>
    <x v="1"/>
  </r>
  <r>
    <x v="30"/>
    <x v="29"/>
    <x v="41"/>
    <n v="1819000000"/>
    <x v="2"/>
  </r>
  <r>
    <x v="30"/>
    <x v="29"/>
    <x v="42"/>
    <n v="625000000"/>
    <x v="0"/>
  </r>
  <r>
    <x v="30"/>
    <x v="29"/>
    <x v="42"/>
    <n v="464000000"/>
    <x v="1"/>
  </r>
  <r>
    <x v="30"/>
    <x v="29"/>
    <x v="42"/>
    <n v="440000000"/>
    <x v="2"/>
  </r>
  <r>
    <x v="30"/>
    <x v="29"/>
    <x v="43"/>
    <n v="1329000000"/>
    <x v="0"/>
  </r>
  <r>
    <x v="30"/>
    <x v="29"/>
    <x v="43"/>
    <n v="664000000"/>
    <x v="1"/>
  </r>
  <r>
    <x v="30"/>
    <x v="29"/>
    <x v="43"/>
    <n v="1067000000"/>
    <x v="2"/>
  </r>
  <r>
    <x v="30"/>
    <x v="29"/>
    <x v="44"/>
    <n v="0"/>
    <x v="0"/>
  </r>
  <r>
    <x v="30"/>
    <x v="29"/>
    <x v="44"/>
    <n v="0"/>
    <x v="1"/>
  </r>
  <r>
    <x v="30"/>
    <x v="29"/>
    <x v="44"/>
    <n v="0"/>
    <x v="2"/>
  </r>
  <r>
    <x v="30"/>
    <x v="29"/>
    <x v="45"/>
    <n v="0"/>
    <x v="0"/>
  </r>
  <r>
    <x v="30"/>
    <x v="29"/>
    <x v="45"/>
    <n v="0"/>
    <x v="1"/>
  </r>
  <r>
    <x v="30"/>
    <x v="29"/>
    <x v="45"/>
    <n v="0"/>
    <x v="2"/>
  </r>
  <r>
    <x v="30"/>
    <x v="29"/>
    <x v="46"/>
    <n v="-6000000"/>
    <x v="0"/>
  </r>
  <r>
    <x v="30"/>
    <x v="29"/>
    <x v="46"/>
    <n v="-714000000"/>
    <x v="1"/>
  </r>
  <r>
    <x v="30"/>
    <x v="29"/>
    <x v="46"/>
    <n v="-516000000"/>
    <x v="2"/>
  </r>
  <r>
    <x v="30"/>
    <x v="29"/>
    <x v="47"/>
    <n v="0"/>
    <x v="0"/>
  </r>
  <r>
    <x v="30"/>
    <x v="29"/>
    <x v="47"/>
    <n v="0"/>
    <x v="1"/>
  </r>
  <r>
    <x v="30"/>
    <x v="29"/>
    <x v="47"/>
    <n v="0"/>
    <x v="2"/>
  </r>
  <r>
    <x v="30"/>
    <x v="29"/>
    <x v="48"/>
    <n v="-7834000000"/>
    <x v="0"/>
  </r>
  <r>
    <x v="30"/>
    <x v="29"/>
    <x v="48"/>
    <n v="-7260000000"/>
    <x v="1"/>
  </r>
  <r>
    <x v="30"/>
    <x v="29"/>
    <x v="48"/>
    <n v="-4336000000"/>
    <x v="2"/>
  </r>
  <r>
    <x v="30"/>
    <x v="29"/>
    <x v="49"/>
    <n v="0"/>
    <x v="0"/>
  </r>
  <r>
    <x v="30"/>
    <x v="29"/>
    <x v="49"/>
    <n v="0"/>
    <x v="1"/>
  </r>
  <r>
    <x v="30"/>
    <x v="29"/>
    <x v="49"/>
    <n v="0"/>
    <x v="2"/>
  </r>
  <r>
    <x v="30"/>
    <x v="29"/>
    <x v="50"/>
    <n v="-383000000"/>
    <x v="0"/>
  </r>
  <r>
    <x v="30"/>
    <x v="29"/>
    <x v="50"/>
    <n v="-408000000"/>
    <x v="1"/>
  </r>
  <r>
    <x v="30"/>
    <x v="29"/>
    <x v="50"/>
    <n v="-601000000"/>
    <x v="2"/>
  </r>
  <r>
    <x v="30"/>
    <x v="29"/>
    <x v="51"/>
    <n v="0"/>
    <x v="0"/>
  </r>
  <r>
    <x v="30"/>
    <x v="29"/>
    <x v="51"/>
    <n v="0"/>
    <x v="1"/>
  </r>
  <r>
    <x v="30"/>
    <x v="29"/>
    <x v="51"/>
    <n v="0"/>
    <x v="2"/>
  </r>
  <r>
    <x v="30"/>
    <x v="29"/>
    <x v="52"/>
    <n v="74000000"/>
    <x v="0"/>
  </r>
  <r>
    <x v="30"/>
    <x v="29"/>
    <x v="52"/>
    <n v="92000000"/>
    <x v="1"/>
  </r>
  <r>
    <x v="30"/>
    <x v="29"/>
    <x v="52"/>
    <n v="-9000000"/>
    <x v="2"/>
  </r>
  <r>
    <x v="30"/>
    <x v="29"/>
    <x v="53"/>
    <n v="2005000000"/>
    <x v="0"/>
  </r>
  <r>
    <x v="30"/>
    <x v="29"/>
    <x v="53"/>
    <n v="2936000000"/>
    <x v="1"/>
  </r>
  <r>
    <x v="30"/>
    <x v="29"/>
    <x v="53"/>
    <n v="1963000000"/>
    <x v="2"/>
  </r>
  <r>
    <x v="30"/>
    <x v="29"/>
    <x v="54"/>
    <n v="2079000000"/>
    <x v="0"/>
  </r>
  <r>
    <x v="30"/>
    <x v="29"/>
    <x v="54"/>
    <n v="3028000000"/>
    <x v="1"/>
  </r>
  <r>
    <x v="30"/>
    <x v="29"/>
    <x v="54"/>
    <n v="1954000000"/>
    <x v="2"/>
  </r>
  <r>
    <x v="30"/>
    <x v="29"/>
    <x v="55"/>
    <n v="76707000000"/>
    <x v="0"/>
  </r>
  <r>
    <x v="30"/>
    <x v="29"/>
    <x v="55"/>
    <n v="80233000000"/>
    <x v="1"/>
  </r>
  <r>
    <x v="30"/>
    <x v="29"/>
    <x v="55"/>
    <n v="82584000000"/>
    <x v="2"/>
  </r>
  <r>
    <x v="30"/>
    <x v="29"/>
    <x v="56"/>
    <n v="106306000000"/>
    <x v="0"/>
  </r>
  <r>
    <x v="30"/>
    <x v="29"/>
    <x v="56"/>
    <n v="112940000000"/>
    <x v="1"/>
  </r>
  <r>
    <x v="30"/>
    <x v="29"/>
    <x v="56"/>
    <n v="116755000000"/>
    <x v="2"/>
  </r>
  <r>
    <x v="30"/>
    <x v="29"/>
    <x v="57"/>
    <n v="75183000000"/>
    <x v="0"/>
  </r>
  <r>
    <x v="30"/>
    <x v="29"/>
    <x v="57"/>
    <n v="76219000000"/>
    <x v="1"/>
  </r>
  <r>
    <x v="30"/>
    <x v="29"/>
    <x v="57"/>
    <n v="81678000000"/>
    <x v="2"/>
  </r>
  <r>
    <x v="30"/>
    <x v="29"/>
    <x v="58"/>
    <n v="1783000000"/>
    <x v="0"/>
  </r>
  <r>
    <x v="30"/>
    <x v="29"/>
    <x v="58"/>
    <n v="1732000000"/>
    <x v="1"/>
  </r>
  <r>
    <x v="30"/>
    <x v="29"/>
    <x v="58"/>
    <n v="1714000000"/>
    <x v="2"/>
  </r>
  <r>
    <x v="30"/>
    <x v="29"/>
    <x v="59"/>
    <n v="-1666000000"/>
    <x v="0"/>
  </r>
  <r>
    <x v="30"/>
    <x v="29"/>
    <x v="59"/>
    <n v="-490000000"/>
    <x v="2"/>
  </r>
  <r>
    <x v="30"/>
    <x v="29"/>
    <x v="60"/>
    <n v="0"/>
    <x v="1"/>
  </r>
  <r>
    <x v="30"/>
    <x v="29"/>
    <x v="61"/>
    <n v="32143000000"/>
    <x v="0"/>
  </r>
  <r>
    <x v="30"/>
    <x v="29"/>
    <x v="61"/>
    <n v="30096000000"/>
    <x v="1"/>
  </r>
  <r>
    <x v="30"/>
    <x v="29"/>
    <x v="61"/>
    <n v="30240000000"/>
    <x v="2"/>
  </r>
  <r>
    <x v="30"/>
    <x v="29"/>
    <x v="62"/>
    <n v="3891000000"/>
    <x v="0"/>
  </r>
  <r>
    <x v="30"/>
    <x v="29"/>
    <x v="62"/>
    <n v="4374000000"/>
    <x v="1"/>
  </r>
  <r>
    <x v="30"/>
    <x v="29"/>
    <x v="62"/>
    <n v="2823000000"/>
    <x v="2"/>
  </r>
  <r>
    <x v="30"/>
    <x v="29"/>
    <x v="63"/>
    <n v="-2985000000"/>
    <x v="0"/>
  </r>
  <r>
    <x v="30"/>
    <x v="29"/>
    <x v="63"/>
    <n v="-2242000000"/>
    <x v="1"/>
  </r>
  <r>
    <x v="30"/>
    <x v="29"/>
    <x v="63"/>
    <n v="-2459000000"/>
    <x v="2"/>
  </r>
  <r>
    <x v="30"/>
    <x v="29"/>
    <x v="64"/>
    <n v="-475000000"/>
    <x v="0"/>
  </r>
  <r>
    <x v="30"/>
    <x v="29"/>
    <x v="64"/>
    <n v="-48000000"/>
    <x v="1"/>
  </r>
  <r>
    <x v="30"/>
    <x v="29"/>
    <x v="64"/>
    <n v="7360000000"/>
    <x v="2"/>
  </r>
  <r>
    <x v="30"/>
    <x v="29"/>
    <x v="65"/>
    <n v="1098000000"/>
    <x v="0"/>
  </r>
  <r>
    <x v="30"/>
    <x v="29"/>
    <x v="65"/>
    <n v="1476000000"/>
    <x v="1"/>
  </r>
  <r>
    <x v="30"/>
    <x v="29"/>
    <x v="65"/>
    <n v="-2185000000"/>
    <x v="2"/>
  </r>
  <r>
    <x v="30"/>
    <x v="29"/>
    <x v="66"/>
    <n v="42000000"/>
    <x v="0"/>
  </r>
  <r>
    <x v="30"/>
    <x v="29"/>
    <x v="66"/>
    <n v="-198000000"/>
    <x v="1"/>
  </r>
  <r>
    <x v="30"/>
    <x v="29"/>
    <x v="66"/>
    <n v="-206000000"/>
    <x v="2"/>
  </r>
  <r>
    <x v="30"/>
    <x v="29"/>
    <x v="67"/>
    <n v="7098000000"/>
    <x v="0"/>
  </r>
  <r>
    <x v="30"/>
    <x v="29"/>
    <x v="67"/>
    <n v="6553000000"/>
    <x v="1"/>
  </r>
  <r>
    <x v="30"/>
    <x v="29"/>
    <x v="67"/>
    <n v="8350000000"/>
    <x v="2"/>
  </r>
  <r>
    <x v="30"/>
    <x v="29"/>
    <x v="68"/>
    <n v="3429000000"/>
    <x v="0"/>
  </r>
  <r>
    <x v="30"/>
    <x v="29"/>
    <x v="68"/>
    <n v="2564000000"/>
    <x v="1"/>
  </r>
  <r>
    <x v="30"/>
    <x v="29"/>
    <x v="68"/>
    <n v="3281000000"/>
    <x v="2"/>
  </r>
  <r>
    <x v="30"/>
    <x v="29"/>
    <x v="69"/>
    <n v="22297000000"/>
    <x v="0"/>
  </r>
  <r>
    <x v="30"/>
    <x v="29"/>
    <x v="69"/>
    <n v="25566000000"/>
    <x v="1"/>
  </r>
  <r>
    <x v="30"/>
    <x v="29"/>
    <x v="69"/>
    <n v="27054000000"/>
    <x v="2"/>
  </r>
  <r>
    <x v="30"/>
    <x v="29"/>
    <x v="70"/>
    <n v="41108000000"/>
    <x v="0"/>
  </r>
  <r>
    <x v="30"/>
    <x v="29"/>
    <x v="70"/>
    <n v="44890000000"/>
    <x v="1"/>
  </r>
  <r>
    <x v="30"/>
    <x v="29"/>
    <x v="70"/>
    <n v="46585000000"/>
    <x v="2"/>
  </r>
  <r>
    <x v="30"/>
    <x v="29"/>
    <x v="71"/>
    <n v="26007000000"/>
    <x v="0"/>
  </r>
  <r>
    <x v="30"/>
    <x v="29"/>
    <x v="71"/>
    <n v="24112000000"/>
    <x v="1"/>
  </r>
  <r>
    <x v="30"/>
    <x v="29"/>
    <x v="71"/>
    <n v="23512000000"/>
    <x v="2"/>
  </r>
  <r>
    <x v="30"/>
    <x v="29"/>
    <x v="72"/>
    <n v="0"/>
    <x v="0"/>
  </r>
  <r>
    <x v="30"/>
    <x v="29"/>
    <x v="72"/>
    <n v="0"/>
    <x v="1"/>
  </r>
  <r>
    <x v="30"/>
    <x v="29"/>
    <x v="72"/>
    <n v="0"/>
    <x v="2"/>
  </r>
  <r>
    <x v="30"/>
    <x v="29"/>
    <x v="73"/>
    <n v="1332000000"/>
    <x v="0"/>
  </r>
  <r>
    <x v="30"/>
    <x v="29"/>
    <x v="73"/>
    <n v="1408000000"/>
    <x v="1"/>
  </r>
  <r>
    <x v="30"/>
    <x v="29"/>
    <x v="73"/>
    <n v="1492000000"/>
    <x v="2"/>
  </r>
  <r>
    <x v="30"/>
    <x v="29"/>
    <x v="74"/>
    <n v="8997000000"/>
    <x v="0"/>
  </r>
  <r>
    <x v="30"/>
    <x v="29"/>
    <x v="74"/>
    <n v="10087000000"/>
    <x v="1"/>
  </r>
  <r>
    <x v="30"/>
    <x v="29"/>
    <x v="74"/>
    <n v="3464000000"/>
    <x v="2"/>
  </r>
  <r>
    <x v="30"/>
    <x v="29"/>
    <x v="75"/>
    <n v="0"/>
    <x v="0"/>
  </r>
  <r>
    <x v="30"/>
    <x v="29"/>
    <x v="75"/>
    <n v="0"/>
    <x v="1"/>
  </r>
  <r>
    <x v="30"/>
    <x v="29"/>
    <x v="75"/>
    <n v="0"/>
    <x v="2"/>
  </r>
  <r>
    <x v="30"/>
    <x v="29"/>
    <x v="76"/>
    <n v="0"/>
    <x v="0"/>
  </r>
  <r>
    <x v="30"/>
    <x v="29"/>
    <x v="76"/>
    <n v="0"/>
    <x v="1"/>
  </r>
  <r>
    <x v="30"/>
    <x v="29"/>
    <x v="76"/>
    <n v="0"/>
    <x v="2"/>
  </r>
  <r>
    <x v="30"/>
    <x v="29"/>
    <x v="77"/>
    <n v="0"/>
    <x v="0"/>
  </r>
  <r>
    <x v="30"/>
    <x v="29"/>
    <x v="77"/>
    <n v="0"/>
    <x v="1"/>
  </r>
  <r>
    <x v="30"/>
    <x v="29"/>
    <x v="77"/>
    <n v="0"/>
    <x v="2"/>
  </r>
  <r>
    <x v="30"/>
    <x v="29"/>
    <x v="78"/>
    <n v="8762000000"/>
    <x v="0"/>
  </r>
  <r>
    <x v="30"/>
    <x v="29"/>
    <x v="78"/>
    <n v="10051000000"/>
    <x v="1"/>
  </r>
  <r>
    <x v="30"/>
    <x v="29"/>
    <x v="78"/>
    <n v="7112000000"/>
    <x v="2"/>
  </r>
  <r>
    <x v="30"/>
    <x v="29"/>
    <x v="79"/>
    <n v="105000000"/>
    <x v="0"/>
  </r>
  <r>
    <x v="30"/>
    <x v="29"/>
    <x v="79"/>
    <n v="112000000"/>
    <x v="1"/>
  </r>
  <r>
    <x v="30"/>
    <x v="29"/>
    <x v="79"/>
    <n v="45000000"/>
    <x v="2"/>
  </r>
  <r>
    <x v="30"/>
    <x v="29"/>
    <x v="80"/>
    <n v="0"/>
    <x v="0"/>
  </r>
  <r>
    <x v="30"/>
    <x v="29"/>
    <x v="80"/>
    <n v="0"/>
    <x v="1"/>
  </r>
  <r>
    <x v="30"/>
    <x v="29"/>
    <x v="80"/>
    <n v="0"/>
    <x v="2"/>
  </r>
  <r>
    <x v="30"/>
    <x v="29"/>
    <x v="81"/>
    <n v="0"/>
    <x v="0"/>
  </r>
  <r>
    <x v="30"/>
    <x v="29"/>
    <x v="81"/>
    <n v="0"/>
    <x v="1"/>
  </r>
  <r>
    <x v="30"/>
    <x v="29"/>
    <x v="81"/>
    <n v="0"/>
    <x v="2"/>
  </r>
  <r>
    <x v="30"/>
    <x v="29"/>
    <x v="82"/>
    <n v="0"/>
    <x v="0"/>
  </r>
  <r>
    <x v="30"/>
    <x v="29"/>
    <x v="82"/>
    <n v="0"/>
    <x v="1"/>
  </r>
  <r>
    <x v="30"/>
    <x v="29"/>
    <x v="82"/>
    <n v="0"/>
    <x v="2"/>
  </r>
  <r>
    <x v="30"/>
    <x v="29"/>
    <x v="83"/>
    <n v="14743000000"/>
    <x v="0"/>
  </r>
  <r>
    <x v="30"/>
    <x v="29"/>
    <x v="83"/>
    <n v="16267000000"/>
    <x v="1"/>
  </r>
  <r>
    <x v="30"/>
    <x v="29"/>
    <x v="83"/>
    <n v="16735000000"/>
    <x v="2"/>
  </r>
  <r>
    <x v="30"/>
    <x v="29"/>
    <x v="84"/>
    <n v="35978000000"/>
    <x v="0"/>
  </r>
  <r>
    <x v="30"/>
    <x v="29"/>
    <x v="84"/>
    <n v="34438000000"/>
    <x v="1"/>
  </r>
  <r>
    <x v="30"/>
    <x v="29"/>
    <x v="84"/>
    <n v="33039000000"/>
    <x v="2"/>
  </r>
  <r>
    <x v="30"/>
    <x v="29"/>
    <x v="85"/>
    <n v="1783000000"/>
    <x v="0"/>
  </r>
  <r>
    <x v="30"/>
    <x v="29"/>
    <x v="85"/>
    <n v="1732000000"/>
    <x v="1"/>
  </r>
  <r>
    <x v="30"/>
    <x v="29"/>
    <x v="85"/>
    <n v="1714000000"/>
    <x v="2"/>
  </r>
  <r>
    <x v="30"/>
    <x v="29"/>
    <x v="86"/>
    <n v="714000000"/>
    <x v="0"/>
  </r>
  <r>
    <x v="30"/>
    <x v="29"/>
    <x v="86"/>
    <n v="1370000000"/>
    <x v="1"/>
  </r>
  <r>
    <x v="30"/>
    <x v="29"/>
    <x v="86"/>
    <n v="2031000000"/>
    <x v="2"/>
  </r>
  <r>
    <x v="30"/>
    <x v="29"/>
    <x v="87"/>
    <n v="0"/>
    <x v="0"/>
  </r>
  <r>
    <x v="30"/>
    <x v="29"/>
    <x v="87"/>
    <n v="0"/>
    <x v="1"/>
  </r>
  <r>
    <x v="30"/>
    <x v="29"/>
    <x v="87"/>
    <n v="0"/>
    <x v="2"/>
  </r>
  <r>
    <x v="30"/>
    <x v="29"/>
    <x v="88"/>
    <n v="75000000"/>
    <x v="0"/>
  </r>
  <r>
    <x v="30"/>
    <x v="29"/>
    <x v="88"/>
    <n v="0"/>
    <x v="1"/>
  </r>
  <r>
    <x v="30"/>
    <x v="29"/>
    <x v="88"/>
    <n v="0"/>
    <x v="2"/>
  </r>
  <r>
    <x v="30"/>
    <x v="29"/>
    <x v="89"/>
    <n v="30741000000"/>
    <x v="0"/>
  </r>
  <r>
    <x v="30"/>
    <x v="29"/>
    <x v="89"/>
    <n v="32585000000"/>
    <x v="2"/>
  </r>
  <r>
    <x v="30"/>
    <x v="29"/>
    <x v="90"/>
    <n v="0"/>
    <x v="1"/>
  </r>
  <r>
    <x v="30"/>
    <x v="29"/>
    <x v="91"/>
    <n v="591000000"/>
    <x v="0"/>
  </r>
  <r>
    <x v="30"/>
    <x v="29"/>
    <x v="91"/>
    <n v="-659000000"/>
    <x v="1"/>
  </r>
  <r>
    <x v="30"/>
    <x v="29"/>
    <x v="91"/>
    <n v="44000000"/>
    <x v="2"/>
  </r>
  <r>
    <x v="31"/>
    <x v="30"/>
    <x v="0"/>
    <n v="21520000000"/>
    <x v="0"/>
  </r>
  <r>
    <x v="31"/>
    <x v="30"/>
    <x v="0"/>
    <n v="20673000000"/>
    <x v="1"/>
  </r>
  <r>
    <x v="31"/>
    <x v="30"/>
    <x v="0"/>
    <n v="22204000000"/>
    <x v="2"/>
  </r>
  <r>
    <x v="31"/>
    <x v="30"/>
    <x v="1"/>
    <n v="11195000000"/>
    <x v="0"/>
  </r>
  <r>
    <x v="31"/>
    <x v="30"/>
    <x v="1"/>
    <n v="63000000"/>
    <x v="1"/>
  </r>
  <r>
    <x v="31"/>
    <x v="30"/>
    <x v="1"/>
    <n v="84000000"/>
    <x v="2"/>
  </r>
  <r>
    <x v="31"/>
    <x v="30"/>
    <x v="2"/>
    <n v="0"/>
    <x v="0"/>
  </r>
  <r>
    <x v="31"/>
    <x v="30"/>
    <x v="2"/>
    <n v="0"/>
    <x v="1"/>
  </r>
  <r>
    <x v="31"/>
    <x v="30"/>
    <x v="2"/>
    <n v="0"/>
    <x v="2"/>
  </r>
  <r>
    <x v="31"/>
    <x v="30"/>
    <x v="3"/>
    <n v="10063000000"/>
    <x v="0"/>
  </r>
  <r>
    <x v="31"/>
    <x v="30"/>
    <x v="3"/>
    <n v="10576000000"/>
    <x v="1"/>
  </r>
  <r>
    <x v="31"/>
    <x v="30"/>
    <x v="3"/>
    <n v="9970000000"/>
    <x v="2"/>
  </r>
  <r>
    <x v="31"/>
    <x v="30"/>
    <x v="4"/>
    <n v="256540000000"/>
    <x v="0"/>
  </r>
  <r>
    <x v="31"/>
    <x v="30"/>
    <x v="4"/>
    <n v="258537000000"/>
    <x v="1"/>
  </r>
  <r>
    <x v="31"/>
    <x v="30"/>
    <x v="4"/>
    <n v="267261000000"/>
    <x v="2"/>
  </r>
  <r>
    <x v="31"/>
    <x v="30"/>
    <x v="5"/>
    <n v="-7785000000"/>
    <x v="0"/>
  </r>
  <r>
    <x v="31"/>
    <x v="30"/>
    <x v="5"/>
    <n v="-7632000000"/>
    <x v="1"/>
  </r>
  <r>
    <x v="31"/>
    <x v="30"/>
    <x v="5"/>
    <n v="-5742000000"/>
    <x v="2"/>
  </r>
  <r>
    <x v="31"/>
    <x v="30"/>
    <x v="6"/>
    <n v="-122000000"/>
    <x v="0"/>
  </r>
  <r>
    <x v="31"/>
    <x v="30"/>
    <x v="6"/>
    <n v="-3129000000"/>
    <x v="1"/>
  </r>
  <r>
    <x v="31"/>
    <x v="30"/>
    <x v="6"/>
    <n v="2315000000"/>
    <x v="2"/>
  </r>
  <r>
    <x v="31"/>
    <x v="30"/>
    <x v="7"/>
    <n v="-16261000000"/>
    <x v="0"/>
  </r>
  <r>
    <x v="31"/>
    <x v="30"/>
    <x v="7"/>
    <n v="-13721000000"/>
    <x v="1"/>
  </r>
  <r>
    <x v="31"/>
    <x v="30"/>
    <x v="7"/>
    <n v="-18615000000"/>
    <x v="2"/>
  </r>
  <r>
    <x v="31"/>
    <x v="30"/>
    <x v="8"/>
    <n v="15022000000"/>
    <x v="0"/>
  </r>
  <r>
    <x v="31"/>
    <x v="30"/>
    <x v="8"/>
    <n v="17639000000"/>
    <x v="1"/>
  </r>
  <r>
    <x v="31"/>
    <x v="30"/>
    <x v="8"/>
    <n v="24269000000"/>
    <x v="2"/>
  </r>
  <r>
    <x v="31"/>
    <x v="30"/>
    <x v="9"/>
    <n v="16718000000"/>
    <x v="0"/>
  </r>
  <r>
    <x v="31"/>
    <x v="30"/>
    <x v="9"/>
    <n v="17504000000"/>
    <x v="1"/>
  </r>
  <r>
    <x v="31"/>
    <x v="30"/>
    <x v="9"/>
    <n v="25243000000"/>
    <x v="2"/>
  </r>
  <r>
    <x v="31"/>
    <x v="30"/>
    <x v="10"/>
    <n v="2408000000"/>
    <x v="0"/>
  </r>
  <r>
    <x v="31"/>
    <x v="30"/>
    <x v="10"/>
    <n v="-1554000000"/>
    <x v="1"/>
  </r>
  <r>
    <x v="31"/>
    <x v="30"/>
    <x v="10"/>
    <n v="-12104000000"/>
    <x v="2"/>
  </r>
  <r>
    <x v="31"/>
    <x v="30"/>
    <x v="11"/>
    <n v="828000000"/>
    <x v="0"/>
  </r>
  <r>
    <x v="31"/>
    <x v="30"/>
    <x v="11"/>
    <n v="-206000000"/>
    <x v="1"/>
  </r>
  <r>
    <x v="31"/>
    <x v="30"/>
    <x v="11"/>
    <n v="-148000000"/>
    <x v="2"/>
  </r>
  <r>
    <x v="31"/>
    <x v="30"/>
    <x v="12"/>
    <n v="6781000000"/>
    <x v="0"/>
  </r>
  <r>
    <x v="31"/>
    <x v="30"/>
    <x v="12"/>
    <n v="5260000000"/>
    <x v="1"/>
  </r>
  <r>
    <x v="31"/>
    <x v="30"/>
    <x v="12"/>
    <n v="6809000000"/>
    <x v="2"/>
  </r>
  <r>
    <x v="31"/>
    <x v="30"/>
    <x v="13"/>
    <n v="-3545000000"/>
    <x v="0"/>
  </r>
  <r>
    <x v="31"/>
    <x v="30"/>
    <x v="13"/>
    <n v="-7020000000"/>
    <x v="1"/>
  </r>
  <r>
    <x v="31"/>
    <x v="30"/>
    <x v="13"/>
    <n v="-19061000000"/>
    <x v="2"/>
  </r>
  <r>
    <x v="31"/>
    <x v="30"/>
    <x v="14"/>
    <n v="41000000"/>
    <x v="0"/>
  </r>
  <r>
    <x v="31"/>
    <x v="30"/>
    <x v="14"/>
    <n v="41000000"/>
    <x v="1"/>
  </r>
  <r>
    <x v="31"/>
    <x v="30"/>
    <x v="14"/>
    <n v="41000000"/>
    <x v="2"/>
  </r>
  <r>
    <x v="31"/>
    <x v="30"/>
    <x v="15"/>
    <n v="18000000"/>
    <x v="0"/>
  </r>
  <r>
    <x v="31"/>
    <x v="30"/>
    <x v="15"/>
    <n v="37000000"/>
    <x v="1"/>
  </r>
  <r>
    <x v="31"/>
    <x v="30"/>
    <x v="15"/>
    <n v="2000000"/>
    <x v="2"/>
  </r>
  <r>
    <x v="31"/>
    <x v="30"/>
    <x v="16"/>
    <n v="3270000000"/>
    <x v="0"/>
  </r>
  <r>
    <x v="31"/>
    <x v="30"/>
    <x v="16"/>
    <n v="-315000000"/>
    <x v="1"/>
  </r>
  <r>
    <x v="31"/>
    <x v="30"/>
    <x v="16"/>
    <n v="-1845000000"/>
    <x v="2"/>
  </r>
  <r>
    <x v="31"/>
    <x v="30"/>
    <x v="17"/>
    <n v="3288000000"/>
    <x v="0"/>
  </r>
  <r>
    <x v="31"/>
    <x v="30"/>
    <x v="17"/>
    <n v="-278000000"/>
    <x v="1"/>
  </r>
  <r>
    <x v="31"/>
    <x v="30"/>
    <x v="17"/>
    <n v="-1843000000"/>
    <x v="2"/>
  </r>
  <r>
    <x v="31"/>
    <x v="30"/>
    <x v="18"/>
    <n v="136269000000"/>
    <x v="0"/>
  </r>
  <r>
    <x v="31"/>
    <x v="30"/>
    <x v="18"/>
    <n v="134693000000"/>
    <x v="1"/>
  </r>
  <r>
    <x v="31"/>
    <x v="30"/>
    <x v="18"/>
    <n v="112752000000"/>
    <x v="2"/>
  </r>
  <r>
    <x v="31"/>
    <x v="30"/>
    <x v="19"/>
    <n v="157135000000"/>
    <x v="0"/>
  </r>
  <r>
    <x v="31"/>
    <x v="30"/>
    <x v="19"/>
    <n v="155326000000"/>
    <x v="1"/>
  </r>
  <r>
    <x v="31"/>
    <x v="30"/>
    <x v="19"/>
    <n v="131552000000"/>
    <x v="2"/>
  </r>
  <r>
    <x v="31"/>
    <x v="30"/>
    <x v="20"/>
    <n v="114649000000"/>
    <x v="0"/>
  </r>
  <r>
    <x v="31"/>
    <x v="30"/>
    <x v="20"/>
    <n v="114047000000"/>
    <x v="1"/>
  </r>
  <r>
    <x v="31"/>
    <x v="30"/>
    <x v="20"/>
    <n v="116744000000"/>
    <x v="2"/>
  </r>
  <r>
    <x v="31"/>
    <x v="30"/>
    <x v="21"/>
    <n v="95569000000"/>
    <x v="0"/>
  </r>
  <r>
    <x v="31"/>
    <x v="30"/>
    <x v="21"/>
    <n v="98132000000"/>
    <x v="1"/>
  </r>
  <r>
    <x v="31"/>
    <x v="30"/>
    <x v="21"/>
    <n v="97192000000"/>
    <x v="2"/>
  </r>
  <r>
    <x v="31"/>
    <x v="30"/>
    <x v="22"/>
    <n v="9385000000"/>
    <x v="0"/>
  </r>
  <r>
    <x v="31"/>
    <x v="30"/>
    <x v="22"/>
    <n v="8774000000"/>
    <x v="2"/>
  </r>
  <r>
    <x v="31"/>
    <x v="30"/>
    <x v="23"/>
    <n v="9385000000"/>
    <x v="0"/>
  </r>
  <r>
    <x v="31"/>
    <x v="30"/>
    <x v="23"/>
    <n v="10493000000"/>
    <x v="1"/>
  </r>
  <r>
    <x v="31"/>
    <x v="30"/>
    <x v="23"/>
    <n v="10493000000"/>
    <x v="1"/>
  </r>
  <r>
    <x v="31"/>
    <x v="30"/>
    <x v="23"/>
    <n v="8774000000"/>
    <x v="2"/>
  </r>
  <r>
    <x v="31"/>
    <x v="30"/>
    <x v="24"/>
    <n v="4345000000"/>
    <x v="0"/>
  </r>
  <r>
    <x v="31"/>
    <x v="30"/>
    <x v="24"/>
    <n v="-640000000"/>
    <x v="1"/>
  </r>
  <r>
    <x v="31"/>
    <x v="30"/>
    <x v="24"/>
    <n v="-1116000000"/>
    <x v="2"/>
  </r>
  <r>
    <x v="31"/>
    <x v="30"/>
    <x v="25"/>
    <n v="0"/>
    <x v="0"/>
  </r>
  <r>
    <x v="31"/>
    <x v="30"/>
    <x v="25"/>
    <n v="0"/>
    <x v="1"/>
  </r>
  <r>
    <x v="31"/>
    <x v="30"/>
    <x v="25"/>
    <n v="0"/>
    <x v="2"/>
  </r>
  <r>
    <x v="31"/>
    <x v="30"/>
    <x v="26"/>
    <n v="43465"/>
    <x v="0"/>
  </r>
  <r>
    <x v="31"/>
    <x v="30"/>
    <x v="26"/>
    <n v="43830"/>
    <x v="1"/>
  </r>
  <r>
    <x v="31"/>
    <x v="30"/>
    <x v="26"/>
    <n v="44196"/>
    <x v="2"/>
  </r>
  <r>
    <x v="31"/>
    <x v="30"/>
    <x v="27"/>
    <n v="34000000"/>
    <x v="0"/>
  </r>
  <r>
    <x v="31"/>
    <x v="30"/>
    <x v="27"/>
    <n v="45000000"/>
    <x v="1"/>
  </r>
  <r>
    <x v="31"/>
    <x v="30"/>
    <x v="27"/>
    <n v="121000000"/>
    <x v="2"/>
  </r>
  <r>
    <x v="31"/>
    <x v="30"/>
    <x v="28"/>
    <n v="35932000000"/>
    <x v="0"/>
  </r>
  <r>
    <x v="31"/>
    <x v="30"/>
    <x v="28"/>
    <n v="33185000000"/>
    <x v="1"/>
  </r>
  <r>
    <x v="31"/>
    <x v="30"/>
    <x v="28"/>
    <n v="30690000000"/>
    <x v="2"/>
  </r>
  <r>
    <x v="31"/>
    <x v="30"/>
    <x v="29"/>
    <n v="0"/>
    <x v="0"/>
  </r>
  <r>
    <x v="31"/>
    <x v="30"/>
    <x v="29"/>
    <n v="0"/>
    <x v="1"/>
  </r>
  <r>
    <x v="31"/>
    <x v="30"/>
    <x v="29"/>
    <n v="0"/>
    <x v="2"/>
  </r>
  <r>
    <x v="31"/>
    <x v="30"/>
    <x v="30"/>
    <n v="0"/>
    <x v="0"/>
  </r>
  <r>
    <x v="31"/>
    <x v="30"/>
    <x v="30"/>
    <n v="0"/>
    <x v="1"/>
  </r>
  <r>
    <x v="31"/>
    <x v="30"/>
    <x v="30"/>
    <n v="0"/>
    <x v="2"/>
  </r>
  <r>
    <x v="31"/>
    <x v="30"/>
    <x v="31"/>
    <n v="24069000000"/>
    <x v="0"/>
  </r>
  <r>
    <x v="31"/>
    <x v="30"/>
    <x v="31"/>
    <n v="21207000000"/>
    <x v="1"/>
  </r>
  <r>
    <x v="31"/>
    <x v="30"/>
    <x v="31"/>
    <n v="14392000000"/>
    <x v="2"/>
  </r>
  <r>
    <x v="31"/>
    <x v="30"/>
    <x v="32"/>
    <n v="3695000000"/>
    <x v="0"/>
  </r>
  <r>
    <x v="31"/>
    <x v="30"/>
    <x v="32"/>
    <n v="84000000"/>
    <x v="1"/>
  </r>
  <r>
    <x v="31"/>
    <x v="30"/>
    <x v="32"/>
    <n v="-1276000000"/>
    <x v="2"/>
  </r>
  <r>
    <x v="31"/>
    <x v="30"/>
    <x v="33"/>
    <n v="0"/>
    <x v="0"/>
  </r>
  <r>
    <x v="31"/>
    <x v="30"/>
    <x v="33"/>
    <n v="0"/>
    <x v="1"/>
  </r>
  <r>
    <x v="31"/>
    <x v="30"/>
    <x v="33"/>
    <n v="0"/>
    <x v="2"/>
  </r>
  <r>
    <x v="31"/>
    <x v="30"/>
    <x v="34"/>
    <n v="650000000"/>
    <x v="0"/>
  </r>
  <r>
    <x v="31"/>
    <x v="30"/>
    <x v="34"/>
    <n v="-724000000"/>
    <x v="1"/>
  </r>
  <r>
    <x v="31"/>
    <x v="30"/>
    <x v="34"/>
    <n v="160000000"/>
    <x v="2"/>
  </r>
  <r>
    <x v="31"/>
    <x v="30"/>
    <x v="35"/>
    <n v="0"/>
    <x v="0"/>
  </r>
  <r>
    <x v="31"/>
    <x v="30"/>
    <x v="35"/>
    <n v="0"/>
    <x v="1"/>
  </r>
  <r>
    <x v="31"/>
    <x v="30"/>
    <x v="35"/>
    <n v="0"/>
    <x v="2"/>
  </r>
  <r>
    <x v="31"/>
    <x v="30"/>
    <x v="36"/>
    <n v="57000000"/>
    <x v="0"/>
  </r>
  <r>
    <x v="31"/>
    <x v="30"/>
    <x v="36"/>
    <n v="57000000"/>
    <x v="1"/>
  </r>
  <r>
    <x v="31"/>
    <x v="30"/>
    <x v="36"/>
    <n v="46000000"/>
    <x v="2"/>
  </r>
  <r>
    <x v="31"/>
    <x v="30"/>
    <x v="37"/>
    <n v="0"/>
    <x v="0"/>
  </r>
  <r>
    <x v="31"/>
    <x v="30"/>
    <x v="37"/>
    <n v="0"/>
    <x v="1"/>
  </r>
  <r>
    <x v="31"/>
    <x v="30"/>
    <x v="37"/>
    <n v="0"/>
    <x v="2"/>
  </r>
  <r>
    <x v="31"/>
    <x v="30"/>
    <x v="38"/>
    <n v="11220000000"/>
    <x v="0"/>
  </r>
  <r>
    <x v="31"/>
    <x v="30"/>
    <x v="38"/>
    <n v="10786000000"/>
    <x v="1"/>
  </r>
  <r>
    <x v="31"/>
    <x v="30"/>
    <x v="38"/>
    <n v="10808000000"/>
    <x v="2"/>
  </r>
  <r>
    <x v="31"/>
    <x v="30"/>
    <x v="39"/>
    <n v="256540000000"/>
    <x v="0"/>
  </r>
  <r>
    <x v="31"/>
    <x v="30"/>
    <x v="39"/>
    <n v="258537000000"/>
    <x v="1"/>
  </r>
  <r>
    <x v="31"/>
    <x v="30"/>
    <x v="39"/>
    <n v="267261000000"/>
    <x v="2"/>
  </r>
  <r>
    <x v="31"/>
    <x v="30"/>
    <x v="40"/>
    <n v="220474000000"/>
    <x v="0"/>
  </r>
  <r>
    <x v="31"/>
    <x v="30"/>
    <x v="40"/>
    <n v="225307000000"/>
    <x v="1"/>
  </r>
  <r>
    <x v="31"/>
    <x v="30"/>
    <x v="40"/>
    <n v="236450000000"/>
    <x v="2"/>
  </r>
  <r>
    <x v="31"/>
    <x v="30"/>
    <x v="41"/>
    <n v="0"/>
    <x v="0"/>
  </r>
  <r>
    <x v="31"/>
    <x v="30"/>
    <x v="41"/>
    <n v="0"/>
    <x v="1"/>
  </r>
  <r>
    <x v="31"/>
    <x v="30"/>
    <x v="41"/>
    <n v="0"/>
    <x v="2"/>
  </r>
  <r>
    <x v="31"/>
    <x v="30"/>
    <x v="42"/>
    <n v="2709000000"/>
    <x v="0"/>
  </r>
  <r>
    <x v="31"/>
    <x v="30"/>
    <x v="42"/>
    <n v="2519000000"/>
    <x v="1"/>
  </r>
  <r>
    <x v="31"/>
    <x v="30"/>
    <x v="42"/>
    <n v="4901000000"/>
    <x v="2"/>
  </r>
  <r>
    <x v="31"/>
    <x v="30"/>
    <x v="43"/>
    <n v="3139000000"/>
    <x v="0"/>
  </r>
  <r>
    <x v="31"/>
    <x v="30"/>
    <x v="43"/>
    <n v="-277000000"/>
    <x v="1"/>
  </r>
  <r>
    <x v="31"/>
    <x v="30"/>
    <x v="43"/>
    <n v="3095000000"/>
    <x v="2"/>
  </r>
  <r>
    <x v="31"/>
    <x v="30"/>
    <x v="44"/>
    <n v="-1361000000"/>
    <x v="0"/>
  </r>
  <r>
    <x v="31"/>
    <x v="30"/>
    <x v="44"/>
    <n v="0"/>
    <x v="1"/>
  </r>
  <r>
    <x v="31"/>
    <x v="30"/>
    <x v="44"/>
    <n v="0"/>
    <x v="2"/>
  </r>
  <r>
    <x v="31"/>
    <x v="30"/>
    <x v="45"/>
    <n v="0"/>
    <x v="0"/>
  </r>
  <r>
    <x v="31"/>
    <x v="30"/>
    <x v="45"/>
    <n v="0"/>
    <x v="1"/>
  </r>
  <r>
    <x v="31"/>
    <x v="30"/>
    <x v="45"/>
    <n v="0"/>
    <x v="2"/>
  </r>
  <r>
    <x v="31"/>
    <x v="30"/>
    <x v="46"/>
    <n v="-122000000"/>
    <x v="0"/>
  </r>
  <r>
    <x v="31"/>
    <x v="30"/>
    <x v="46"/>
    <n v="-3129000000"/>
    <x v="1"/>
  </r>
  <r>
    <x v="31"/>
    <x v="30"/>
    <x v="46"/>
    <n v="2315000000"/>
    <x v="2"/>
  </r>
  <r>
    <x v="31"/>
    <x v="30"/>
    <x v="47"/>
    <n v="0"/>
    <x v="0"/>
  </r>
  <r>
    <x v="31"/>
    <x v="30"/>
    <x v="47"/>
    <n v="0"/>
    <x v="1"/>
  </r>
  <r>
    <x v="31"/>
    <x v="30"/>
    <x v="47"/>
    <n v="0"/>
    <x v="2"/>
  </r>
  <r>
    <x v="31"/>
    <x v="30"/>
    <x v="48"/>
    <n v="-16261000000"/>
    <x v="0"/>
  </r>
  <r>
    <x v="31"/>
    <x v="30"/>
    <x v="48"/>
    <n v="-13721000000"/>
    <x v="1"/>
  </r>
  <r>
    <x v="31"/>
    <x v="30"/>
    <x v="48"/>
    <n v="-18615000000"/>
    <x v="2"/>
  </r>
  <r>
    <x v="31"/>
    <x v="30"/>
    <x v="49"/>
    <n v="0"/>
    <x v="0"/>
  </r>
  <r>
    <x v="31"/>
    <x v="30"/>
    <x v="49"/>
    <n v="0"/>
    <x v="1"/>
  </r>
  <r>
    <x v="31"/>
    <x v="30"/>
    <x v="49"/>
    <n v="0"/>
    <x v="2"/>
  </r>
  <r>
    <x v="31"/>
    <x v="30"/>
    <x v="50"/>
    <n v="15022000000"/>
    <x v="0"/>
  </r>
  <r>
    <x v="31"/>
    <x v="30"/>
    <x v="50"/>
    <n v="0"/>
    <x v="1"/>
  </r>
  <r>
    <x v="31"/>
    <x v="30"/>
    <x v="50"/>
    <n v="0"/>
    <x v="2"/>
  </r>
  <r>
    <x v="31"/>
    <x v="30"/>
    <x v="51"/>
    <n v="0"/>
    <x v="0"/>
  </r>
  <r>
    <x v="31"/>
    <x v="30"/>
    <x v="51"/>
    <n v="0"/>
    <x v="1"/>
  </r>
  <r>
    <x v="31"/>
    <x v="30"/>
    <x v="51"/>
    <n v="0"/>
    <x v="2"/>
  </r>
  <r>
    <x v="31"/>
    <x v="30"/>
    <x v="52"/>
    <n v="18000000"/>
    <x v="0"/>
  </r>
  <r>
    <x v="31"/>
    <x v="30"/>
    <x v="52"/>
    <n v="37000000"/>
    <x v="1"/>
  </r>
  <r>
    <x v="31"/>
    <x v="30"/>
    <x v="52"/>
    <n v="3000000"/>
    <x v="2"/>
  </r>
  <r>
    <x v="31"/>
    <x v="30"/>
    <x v="53"/>
    <n v="3677000000"/>
    <x v="0"/>
  </r>
  <r>
    <x v="31"/>
    <x v="30"/>
    <x v="53"/>
    <n v="47000000"/>
    <x v="1"/>
  </r>
  <r>
    <x v="31"/>
    <x v="30"/>
    <x v="53"/>
    <n v="-1279000000"/>
    <x v="2"/>
  </r>
  <r>
    <x v="31"/>
    <x v="30"/>
    <x v="54"/>
    <n v="3695000000"/>
    <x v="0"/>
  </r>
  <r>
    <x v="31"/>
    <x v="30"/>
    <x v="54"/>
    <n v="84000000"/>
    <x v="1"/>
  </r>
  <r>
    <x v="31"/>
    <x v="30"/>
    <x v="54"/>
    <n v="-1276000000"/>
    <x v="2"/>
  </r>
  <r>
    <x v="31"/>
    <x v="30"/>
    <x v="55"/>
    <n v="36178000000"/>
    <x v="0"/>
  </r>
  <r>
    <x v="31"/>
    <x v="30"/>
    <x v="55"/>
    <n v="36469000000"/>
    <x v="1"/>
  </r>
  <r>
    <x v="31"/>
    <x v="30"/>
    <x v="55"/>
    <n v="37083000000"/>
    <x v="2"/>
  </r>
  <r>
    <x v="31"/>
    <x v="30"/>
    <x v="56"/>
    <n v="141891000000"/>
    <x v="0"/>
  </r>
  <r>
    <x v="31"/>
    <x v="30"/>
    <x v="56"/>
    <n v="144490000000"/>
    <x v="1"/>
  </r>
  <r>
    <x v="31"/>
    <x v="30"/>
    <x v="56"/>
    <n v="150517000000"/>
    <x v="2"/>
  </r>
  <r>
    <x v="31"/>
    <x v="30"/>
    <x v="57"/>
    <n v="124905000000"/>
    <x v="0"/>
  </r>
  <r>
    <x v="31"/>
    <x v="30"/>
    <x v="57"/>
    <n v="127175000000"/>
    <x v="1"/>
  </r>
  <r>
    <x v="31"/>
    <x v="30"/>
    <x v="57"/>
    <n v="139258000000"/>
    <x v="2"/>
  </r>
  <r>
    <x v="31"/>
    <x v="30"/>
    <x v="58"/>
    <n v="11403000000"/>
    <x v="0"/>
  </r>
  <r>
    <x v="31"/>
    <x v="30"/>
    <x v="58"/>
    <n v="11161000000"/>
    <x v="1"/>
  </r>
  <r>
    <x v="31"/>
    <x v="30"/>
    <x v="58"/>
    <n v="10193000000"/>
    <x v="2"/>
  </r>
  <r>
    <x v="31"/>
    <x v="30"/>
    <x v="59"/>
    <n v="2247000000"/>
    <x v="0"/>
  </r>
  <r>
    <x v="31"/>
    <x v="30"/>
    <x v="59"/>
    <n v="4899000000"/>
    <x v="2"/>
  </r>
  <r>
    <x v="31"/>
    <x v="30"/>
    <x v="60"/>
    <n v="0"/>
    <x v="1"/>
  </r>
  <r>
    <x v="31"/>
    <x v="30"/>
    <x v="61"/>
    <n v="11403000000"/>
    <x v="0"/>
  </r>
  <r>
    <x v="31"/>
    <x v="30"/>
    <x v="61"/>
    <n v="11161000000"/>
    <x v="1"/>
  </r>
  <r>
    <x v="31"/>
    <x v="30"/>
    <x v="61"/>
    <n v="10193000000"/>
    <x v="2"/>
  </r>
  <r>
    <x v="31"/>
    <x v="30"/>
    <x v="62"/>
    <n v="3203000000"/>
    <x v="0"/>
  </r>
  <r>
    <x v="31"/>
    <x v="30"/>
    <x v="62"/>
    <n v="574000000"/>
    <x v="1"/>
  </r>
  <r>
    <x v="31"/>
    <x v="30"/>
    <x v="62"/>
    <n v="-4408000000"/>
    <x v="2"/>
  </r>
  <r>
    <x v="31"/>
    <x v="30"/>
    <x v="63"/>
    <n v="-5960000000"/>
    <x v="0"/>
  </r>
  <r>
    <x v="31"/>
    <x v="30"/>
    <x v="63"/>
    <n v="-5523000000"/>
    <x v="1"/>
  </r>
  <r>
    <x v="31"/>
    <x v="30"/>
    <x v="63"/>
    <n v="-1601000000"/>
    <x v="2"/>
  </r>
  <r>
    <x v="31"/>
    <x v="30"/>
    <x v="64"/>
    <n v="45791000000"/>
    <x v="0"/>
  </r>
  <r>
    <x v="31"/>
    <x v="30"/>
    <x v="64"/>
    <n v="43550000000"/>
    <x v="1"/>
  </r>
  <r>
    <x v="31"/>
    <x v="30"/>
    <x v="64"/>
    <n v="28644000000"/>
    <x v="2"/>
  </r>
  <r>
    <x v="31"/>
    <x v="30"/>
    <x v="65"/>
    <n v="-5075000000"/>
    <x v="0"/>
  </r>
  <r>
    <x v="31"/>
    <x v="30"/>
    <x v="65"/>
    <n v="3809000000"/>
    <x v="1"/>
  </r>
  <r>
    <x v="31"/>
    <x v="30"/>
    <x v="65"/>
    <n v="19833000000"/>
    <x v="2"/>
  </r>
  <r>
    <x v="31"/>
    <x v="30"/>
    <x v="66"/>
    <n v="-407000000"/>
    <x v="0"/>
  </r>
  <r>
    <x v="31"/>
    <x v="30"/>
    <x v="66"/>
    <n v="-362000000"/>
    <x v="1"/>
  </r>
  <r>
    <x v="31"/>
    <x v="30"/>
    <x v="66"/>
    <n v="-567000000"/>
    <x v="2"/>
  </r>
  <r>
    <x v="31"/>
    <x v="30"/>
    <x v="67"/>
    <n v="75516000000"/>
    <x v="0"/>
  </r>
  <r>
    <x v="31"/>
    <x v="30"/>
    <x v="67"/>
    <n v="85694000000"/>
    <x v="1"/>
  </r>
  <r>
    <x v="31"/>
    <x v="30"/>
    <x v="67"/>
    <n v="80609000000"/>
    <x v="2"/>
  </r>
  <r>
    <x v="31"/>
    <x v="30"/>
    <x v="68"/>
    <n v="20556000000"/>
    <x v="0"/>
  </r>
  <r>
    <x v="31"/>
    <x v="30"/>
    <x v="68"/>
    <n v="23513000000"/>
    <x v="1"/>
  </r>
  <r>
    <x v="31"/>
    <x v="30"/>
    <x v="68"/>
    <n v="23645000000"/>
    <x v="2"/>
  </r>
  <r>
    <x v="31"/>
    <x v="30"/>
    <x v="69"/>
    <n v="256540000000"/>
    <x v="0"/>
  </r>
  <r>
    <x v="31"/>
    <x v="30"/>
    <x v="69"/>
    <n v="105502000000"/>
    <x v="1"/>
  </r>
  <r>
    <x v="31"/>
    <x v="30"/>
    <x v="69"/>
    <n v="108533000000"/>
    <x v="2"/>
  </r>
  <r>
    <x v="31"/>
    <x v="30"/>
    <x v="70"/>
    <n v="124305000000"/>
    <x v="0"/>
  </r>
  <r>
    <x v="31"/>
    <x v="30"/>
    <x v="70"/>
    <n v="126705000000"/>
    <x v="1"/>
  </r>
  <r>
    <x v="31"/>
    <x v="30"/>
    <x v="70"/>
    <n v="138967000000"/>
    <x v="2"/>
  </r>
  <r>
    <x v="31"/>
    <x v="30"/>
    <x v="71"/>
    <n v="0"/>
    <x v="0"/>
  </r>
  <r>
    <x v="31"/>
    <x v="30"/>
    <x v="71"/>
    <n v="0"/>
    <x v="1"/>
  </r>
  <r>
    <x v="31"/>
    <x v="30"/>
    <x v="71"/>
    <n v="0"/>
    <x v="2"/>
  </r>
  <r>
    <x v="31"/>
    <x v="30"/>
    <x v="72"/>
    <n v="0"/>
    <x v="0"/>
  </r>
  <r>
    <x v="31"/>
    <x v="30"/>
    <x v="72"/>
    <n v="0"/>
    <x v="1"/>
  </r>
  <r>
    <x v="31"/>
    <x v="30"/>
    <x v="72"/>
    <n v="0"/>
    <x v="2"/>
  </r>
  <r>
    <x v="31"/>
    <x v="30"/>
    <x v="73"/>
    <n v="2905000000"/>
    <x v="0"/>
  </r>
  <r>
    <x v="31"/>
    <x v="30"/>
    <x v="73"/>
    <n v="2389000000"/>
    <x v="1"/>
  </r>
  <r>
    <x v="31"/>
    <x v="30"/>
    <x v="73"/>
    <n v="596000000"/>
    <x v="2"/>
  </r>
  <r>
    <x v="31"/>
    <x v="30"/>
    <x v="74"/>
    <n v="17140000000"/>
    <x v="0"/>
  </r>
  <r>
    <x v="31"/>
    <x v="30"/>
    <x v="74"/>
    <n v="17472000000"/>
    <x v="1"/>
  </r>
  <r>
    <x v="31"/>
    <x v="30"/>
    <x v="74"/>
    <n v="39624000000"/>
    <x v="2"/>
  </r>
  <r>
    <x v="31"/>
    <x v="30"/>
    <x v="75"/>
    <n v="400000000"/>
    <x v="0"/>
  </r>
  <r>
    <x v="31"/>
    <x v="30"/>
    <x v="75"/>
    <n v="0"/>
    <x v="1"/>
  </r>
  <r>
    <x v="31"/>
    <x v="30"/>
    <x v="75"/>
    <n v="0"/>
    <x v="2"/>
  </r>
  <r>
    <x v="31"/>
    <x v="30"/>
    <x v="76"/>
    <n v="0"/>
    <x v="0"/>
  </r>
  <r>
    <x v="31"/>
    <x v="30"/>
    <x v="76"/>
    <n v="0"/>
    <x v="1"/>
  </r>
  <r>
    <x v="31"/>
    <x v="30"/>
    <x v="76"/>
    <n v="0"/>
    <x v="2"/>
  </r>
  <r>
    <x v="31"/>
    <x v="30"/>
    <x v="77"/>
    <n v="0"/>
    <x v="0"/>
  </r>
  <r>
    <x v="31"/>
    <x v="30"/>
    <x v="77"/>
    <n v="0"/>
    <x v="1"/>
  </r>
  <r>
    <x v="31"/>
    <x v="30"/>
    <x v="77"/>
    <n v="0"/>
    <x v="2"/>
  </r>
  <r>
    <x v="31"/>
    <x v="30"/>
    <x v="78"/>
    <n v="71407000000"/>
    <x v="0"/>
  </r>
  <r>
    <x v="31"/>
    <x v="30"/>
    <x v="78"/>
    <n v="67111000000"/>
    <x v="1"/>
  </r>
  <r>
    <x v="31"/>
    <x v="30"/>
    <x v="78"/>
    <n v="81141000000"/>
    <x v="2"/>
  </r>
  <r>
    <x v="31"/>
    <x v="30"/>
    <x v="79"/>
    <n v="0"/>
    <x v="0"/>
  </r>
  <r>
    <x v="31"/>
    <x v="30"/>
    <x v="79"/>
    <n v="0"/>
    <x v="1"/>
  </r>
  <r>
    <x v="31"/>
    <x v="30"/>
    <x v="79"/>
    <n v="0"/>
    <x v="2"/>
  </r>
  <r>
    <x v="31"/>
    <x v="30"/>
    <x v="80"/>
    <n v="504000000"/>
    <x v="0"/>
  </r>
  <r>
    <x v="31"/>
    <x v="30"/>
    <x v="80"/>
    <n v="413000000"/>
    <x v="1"/>
  </r>
  <r>
    <x v="31"/>
    <x v="30"/>
    <x v="80"/>
    <n v="929000000"/>
    <x v="2"/>
  </r>
  <r>
    <x v="31"/>
    <x v="30"/>
    <x v="81"/>
    <n v="164000000"/>
    <x v="0"/>
  </r>
  <r>
    <x v="31"/>
    <x v="30"/>
    <x v="81"/>
    <n v="237000000"/>
    <x v="1"/>
  </r>
  <r>
    <x v="31"/>
    <x v="30"/>
    <x v="81"/>
    <n v="0"/>
    <x v="2"/>
  </r>
  <r>
    <x v="31"/>
    <x v="30"/>
    <x v="82"/>
    <n v="0"/>
    <x v="0"/>
  </r>
  <r>
    <x v="31"/>
    <x v="30"/>
    <x v="82"/>
    <n v="0"/>
    <x v="1"/>
  </r>
  <r>
    <x v="31"/>
    <x v="30"/>
    <x v="82"/>
    <n v="0"/>
    <x v="2"/>
  </r>
  <r>
    <x v="31"/>
    <x v="30"/>
    <x v="83"/>
    <n v="22681000000"/>
    <x v="0"/>
  </r>
  <r>
    <x v="31"/>
    <x v="30"/>
    <x v="83"/>
    <n v="20320000000"/>
    <x v="1"/>
  </r>
  <r>
    <x v="31"/>
    <x v="30"/>
    <x v="83"/>
    <n v="18243000000"/>
    <x v="2"/>
  </r>
  <r>
    <x v="31"/>
    <x v="30"/>
    <x v="84"/>
    <n v="160338000000"/>
    <x v="0"/>
  </r>
  <r>
    <x v="31"/>
    <x v="30"/>
    <x v="84"/>
    <n v="155900000000"/>
    <x v="1"/>
  </r>
  <r>
    <x v="31"/>
    <x v="30"/>
    <x v="84"/>
    <n v="127144000000"/>
    <x v="2"/>
  </r>
  <r>
    <x v="31"/>
    <x v="30"/>
    <x v="85"/>
    <n v="11403000000"/>
    <x v="0"/>
  </r>
  <r>
    <x v="31"/>
    <x v="30"/>
    <x v="85"/>
    <n v="11161000000"/>
    <x v="1"/>
  </r>
  <r>
    <x v="31"/>
    <x v="30"/>
    <x v="85"/>
    <n v="10193000000"/>
    <x v="2"/>
  </r>
  <r>
    <x v="31"/>
    <x v="30"/>
    <x v="86"/>
    <n v="0"/>
    <x v="0"/>
  </r>
  <r>
    <x v="31"/>
    <x v="30"/>
    <x v="86"/>
    <n v="0"/>
    <x v="1"/>
  </r>
  <r>
    <x v="31"/>
    <x v="30"/>
    <x v="86"/>
    <n v="0"/>
    <x v="2"/>
  </r>
  <r>
    <x v="31"/>
    <x v="30"/>
    <x v="87"/>
    <n v="17233000000"/>
    <x v="0"/>
  </r>
  <r>
    <x v="31"/>
    <x v="30"/>
    <x v="87"/>
    <n v="17147000000"/>
    <x v="1"/>
  </r>
  <r>
    <x v="31"/>
    <x v="30"/>
    <x v="87"/>
    <n v="24718000000"/>
    <x v="2"/>
  </r>
  <r>
    <x v="31"/>
    <x v="30"/>
    <x v="88"/>
    <n v="191000000"/>
    <x v="0"/>
  </r>
  <r>
    <x v="31"/>
    <x v="30"/>
    <x v="88"/>
    <n v="228000000"/>
    <x v="1"/>
  </r>
  <r>
    <x v="31"/>
    <x v="30"/>
    <x v="88"/>
    <n v="199000000"/>
    <x v="2"/>
  </r>
  <r>
    <x v="31"/>
    <x v="30"/>
    <x v="89"/>
    <n v="35932000000"/>
    <x v="0"/>
  </r>
  <r>
    <x v="31"/>
    <x v="30"/>
    <x v="89"/>
    <n v="30690000000"/>
    <x v="2"/>
  </r>
  <r>
    <x v="31"/>
    <x v="30"/>
    <x v="90"/>
    <n v="0"/>
    <x v="1"/>
  </r>
  <r>
    <x v="31"/>
    <x v="30"/>
    <x v="91"/>
    <n v="-1731000000"/>
    <x v="0"/>
  </r>
  <r>
    <x v="31"/>
    <x v="30"/>
    <x v="91"/>
    <n v="834000000"/>
    <x v="1"/>
  </r>
  <r>
    <x v="31"/>
    <x v="30"/>
    <x v="91"/>
    <n v="8194000000"/>
    <x v="2"/>
  </r>
  <r>
    <x v="32"/>
    <x v="31"/>
    <x v="0"/>
    <n v="6329000000"/>
    <x v="0"/>
  </r>
  <r>
    <x v="32"/>
    <x v="31"/>
    <x v="0"/>
    <n v="13098000000"/>
    <x v="1"/>
  </r>
  <r>
    <x v="32"/>
    <x v="31"/>
    <x v="0"/>
    <n v="12483000000"/>
    <x v="2"/>
  </r>
  <r>
    <x v="32"/>
    <x v="31"/>
    <x v="1"/>
    <n v="7587000000"/>
    <x v="0"/>
  </r>
  <r>
    <x v="32"/>
    <x v="31"/>
    <x v="1"/>
    <n v="9518000000"/>
    <x v="1"/>
  </r>
  <r>
    <x v="32"/>
    <x v="31"/>
    <x v="1"/>
    <n v="11335000000"/>
    <x v="2"/>
  </r>
  <r>
    <x v="32"/>
    <x v="31"/>
    <x v="2"/>
    <n v="42906000000"/>
    <x v="0"/>
  </r>
  <r>
    <x v="32"/>
    <x v="31"/>
    <x v="2"/>
    <n v="45851000000"/>
    <x v="1"/>
  </r>
  <r>
    <x v="32"/>
    <x v="31"/>
    <x v="2"/>
    <n v="50018000000"/>
    <x v="2"/>
  </r>
  <r>
    <x v="32"/>
    <x v="31"/>
    <x v="3"/>
    <n v="8689000000"/>
    <x v="0"/>
  </r>
  <r>
    <x v="32"/>
    <x v="31"/>
    <x v="3"/>
    <n v="10579000000"/>
    <x v="1"/>
  </r>
  <r>
    <x v="32"/>
    <x v="31"/>
    <x v="3"/>
    <n v="12324000000"/>
    <x v="2"/>
  </r>
  <r>
    <x v="32"/>
    <x v="31"/>
    <x v="4"/>
    <n v="97334000000"/>
    <x v="0"/>
  </r>
  <r>
    <x v="32"/>
    <x v="31"/>
    <x v="4"/>
    <n v="133376000000"/>
    <x v="1"/>
  </r>
  <r>
    <x v="32"/>
    <x v="31"/>
    <x v="4"/>
    <n v="159316000000"/>
    <x v="2"/>
  </r>
  <r>
    <x v="32"/>
    <x v="31"/>
    <x v="5"/>
    <n v="-13915000000"/>
    <x v="0"/>
  </r>
  <r>
    <x v="32"/>
    <x v="31"/>
    <x v="5"/>
    <n v="-15102000000"/>
    <x v="1"/>
  </r>
  <r>
    <x v="32"/>
    <x v="31"/>
    <x v="5"/>
    <n v="-15115000000"/>
    <x v="2"/>
  </r>
  <r>
    <x v="32"/>
    <x v="31"/>
    <x v="6"/>
    <n v="-15572000000"/>
    <x v="0"/>
  </r>
  <r>
    <x v="32"/>
    <x v="31"/>
    <x v="6"/>
    <n v="-7299000000"/>
    <x v="1"/>
  </r>
  <r>
    <x v="32"/>
    <x v="31"/>
    <x v="6"/>
    <n v="-10292000000"/>
    <x v="2"/>
  </r>
  <r>
    <x v="32"/>
    <x v="31"/>
    <x v="7"/>
    <n v="-11603000000"/>
    <x v="0"/>
  </r>
  <r>
    <x v="32"/>
    <x v="31"/>
    <x v="7"/>
    <n v="-19864000000"/>
    <x v="1"/>
  </r>
  <r>
    <x v="32"/>
    <x v="31"/>
    <x v="7"/>
    <n v="-30059000000"/>
    <x v="2"/>
  </r>
  <r>
    <x v="32"/>
    <x v="31"/>
    <x v="8"/>
    <n v="29274000000"/>
    <x v="0"/>
  </r>
  <r>
    <x v="32"/>
    <x v="31"/>
    <x v="8"/>
    <n v="36314000000"/>
    <x v="1"/>
  </r>
  <r>
    <x v="32"/>
    <x v="31"/>
    <x v="8"/>
    <n v="38747000000"/>
    <x v="2"/>
  </r>
  <r>
    <x v="32"/>
    <x v="31"/>
    <x v="9"/>
    <n v="10019000000"/>
    <x v="0"/>
  </r>
  <r>
    <x v="32"/>
    <x v="31"/>
    <x v="9"/>
    <n v="19079000000"/>
    <x v="1"/>
  </r>
  <r>
    <x v="32"/>
    <x v="31"/>
    <x v="9"/>
    <n v="17576000000"/>
    <x v="2"/>
  </r>
  <r>
    <x v="32"/>
    <x v="31"/>
    <x v="10"/>
    <n v="1892000000"/>
    <x v="0"/>
  </r>
  <r>
    <x v="32"/>
    <x v="31"/>
    <x v="10"/>
    <n v="1961000000"/>
    <x v="1"/>
  </r>
  <r>
    <x v="32"/>
    <x v="31"/>
    <x v="10"/>
    <n v="1512000000"/>
    <x v="2"/>
  </r>
  <r>
    <x v="32"/>
    <x v="31"/>
    <x v="11"/>
    <n v="0"/>
    <x v="0"/>
  </r>
  <r>
    <x v="32"/>
    <x v="31"/>
    <x v="11"/>
    <n v="0"/>
    <x v="1"/>
  </r>
  <r>
    <x v="32"/>
    <x v="31"/>
    <x v="11"/>
    <n v="0"/>
    <x v="2"/>
  </r>
  <r>
    <x v="32"/>
    <x v="31"/>
    <x v="12"/>
    <n v="1214000000"/>
    <x v="0"/>
  </r>
  <r>
    <x v="32"/>
    <x v="31"/>
    <x v="12"/>
    <n v="9123000000"/>
    <x v="1"/>
  </r>
  <r>
    <x v="32"/>
    <x v="31"/>
    <x v="12"/>
    <n v="-1312000000"/>
    <x v="2"/>
  </r>
  <r>
    <x v="32"/>
    <x v="31"/>
    <x v="13"/>
    <n v="1527000000"/>
    <x v="0"/>
  </r>
  <r>
    <x v="32"/>
    <x v="31"/>
    <x v="13"/>
    <n v="-7250000000"/>
    <x v="1"/>
  </r>
  <r>
    <x v="32"/>
    <x v="31"/>
    <x v="13"/>
    <n v="2723000000"/>
    <x v="2"/>
  </r>
  <r>
    <x v="32"/>
    <x v="31"/>
    <x v="14"/>
    <n v="0"/>
    <x v="0"/>
  </r>
  <r>
    <x v="32"/>
    <x v="31"/>
    <x v="14"/>
    <n v="0"/>
    <x v="1"/>
  </r>
  <r>
    <x v="32"/>
    <x v="31"/>
    <x v="14"/>
    <n v="0"/>
    <x v="2"/>
  </r>
  <r>
    <x v="32"/>
    <x v="31"/>
    <x v="15"/>
    <n v="0"/>
    <x v="0"/>
  </r>
  <r>
    <x v="32"/>
    <x v="31"/>
    <x v="15"/>
    <n v="0"/>
    <x v="1"/>
  </r>
  <r>
    <x v="32"/>
    <x v="31"/>
    <x v="15"/>
    <n v="0"/>
    <x v="2"/>
  </r>
  <r>
    <x v="32"/>
    <x v="31"/>
    <x v="16"/>
    <n v="21610000000"/>
    <x v="0"/>
  </r>
  <r>
    <x v="32"/>
    <x v="31"/>
    <x v="16"/>
    <n v="18756000000"/>
    <x v="1"/>
  </r>
  <r>
    <x v="32"/>
    <x v="31"/>
    <x v="16"/>
    <n v="30562000000"/>
    <x v="2"/>
  </r>
  <r>
    <x v="32"/>
    <x v="31"/>
    <x v="17"/>
    <n v="21610000000"/>
    <x v="0"/>
  </r>
  <r>
    <x v="32"/>
    <x v="31"/>
    <x v="17"/>
    <n v="18756000000"/>
    <x v="1"/>
  </r>
  <r>
    <x v="32"/>
    <x v="31"/>
    <x v="17"/>
    <n v="30562000000"/>
    <x v="2"/>
  </r>
  <r>
    <x v="32"/>
    <x v="31"/>
    <x v="18"/>
    <n v="9355000000"/>
    <x v="0"/>
  </r>
  <r>
    <x v="32"/>
    <x v="31"/>
    <x v="18"/>
    <n v="12770000000"/>
    <x v="1"/>
  </r>
  <r>
    <x v="32"/>
    <x v="31"/>
    <x v="18"/>
    <n v="16692000000"/>
    <x v="2"/>
  </r>
  <r>
    <x v="32"/>
    <x v="31"/>
    <x v="19"/>
    <n v="30925000000"/>
    <x v="0"/>
  </r>
  <r>
    <x v="32"/>
    <x v="31"/>
    <x v="19"/>
    <n v="46711000000"/>
    <x v="1"/>
  </r>
  <r>
    <x v="32"/>
    <x v="31"/>
    <x v="19"/>
    <n v="53294000000"/>
    <x v="2"/>
  </r>
  <r>
    <x v="32"/>
    <x v="31"/>
    <x v="20"/>
    <n v="50480000000"/>
    <x v="0"/>
  </r>
  <r>
    <x v="32"/>
    <x v="31"/>
    <x v="20"/>
    <n v="66225000000"/>
    <x v="1"/>
  </r>
  <r>
    <x v="32"/>
    <x v="31"/>
    <x v="20"/>
    <n v="75670000000"/>
    <x v="2"/>
  </r>
  <r>
    <x v="32"/>
    <x v="31"/>
    <x v="21"/>
    <n v="7017000000"/>
    <x v="0"/>
  </r>
  <r>
    <x v="32"/>
    <x v="31"/>
    <x v="21"/>
    <n v="15053000000"/>
    <x v="1"/>
  </r>
  <r>
    <x v="32"/>
    <x v="31"/>
    <x v="21"/>
    <n v="14981000000"/>
    <x v="2"/>
  </r>
  <r>
    <x v="32"/>
    <x v="31"/>
    <x v="22"/>
    <n v="4315000000"/>
    <x v="0"/>
  </r>
  <r>
    <x v="32"/>
    <x v="31"/>
    <x v="22"/>
    <n v="6862000000"/>
    <x v="2"/>
  </r>
  <r>
    <x v="32"/>
    <x v="31"/>
    <x v="23"/>
    <n v="4315000000"/>
    <x v="0"/>
  </r>
  <r>
    <x v="32"/>
    <x v="31"/>
    <x v="23"/>
    <n v="5741000000"/>
    <x v="1"/>
  </r>
  <r>
    <x v="32"/>
    <x v="31"/>
    <x v="23"/>
    <n v="5741000000"/>
    <x v="1"/>
  </r>
  <r>
    <x v="32"/>
    <x v="31"/>
    <x v="23"/>
    <n v="6862000000"/>
    <x v="2"/>
  </r>
  <r>
    <x v="32"/>
    <x v="31"/>
    <x v="24"/>
    <n v="25361000000"/>
    <x v="0"/>
  </r>
  <r>
    <x v="32"/>
    <x v="31"/>
    <x v="24"/>
    <n v="24812000000"/>
    <x v="1"/>
  </r>
  <r>
    <x v="32"/>
    <x v="31"/>
    <x v="24"/>
    <n v="33180000000"/>
    <x v="2"/>
  </r>
  <r>
    <x v="32"/>
    <x v="31"/>
    <x v="25"/>
    <n v="0"/>
    <x v="0"/>
  </r>
  <r>
    <x v="32"/>
    <x v="31"/>
    <x v="25"/>
    <n v="0"/>
    <x v="1"/>
  </r>
  <r>
    <x v="32"/>
    <x v="31"/>
    <x v="25"/>
    <n v="0"/>
    <x v="2"/>
  </r>
  <r>
    <x v="32"/>
    <x v="31"/>
    <x v="26"/>
    <n v="43465"/>
    <x v="0"/>
  </r>
  <r>
    <x v="32"/>
    <x v="31"/>
    <x v="26"/>
    <n v="43830"/>
    <x v="1"/>
  </r>
  <r>
    <x v="32"/>
    <x v="31"/>
    <x v="26"/>
    <n v="44196"/>
    <x v="2"/>
  </r>
  <r>
    <x v="32"/>
    <x v="31"/>
    <x v="27"/>
    <n v="0"/>
    <x v="0"/>
  </r>
  <r>
    <x v="32"/>
    <x v="31"/>
    <x v="27"/>
    <n v="0"/>
    <x v="1"/>
  </r>
  <r>
    <x v="32"/>
    <x v="31"/>
    <x v="27"/>
    <n v="0"/>
    <x v="2"/>
  </r>
  <r>
    <x v="32"/>
    <x v="31"/>
    <x v="28"/>
    <n v="84127000000"/>
    <x v="0"/>
  </r>
  <r>
    <x v="32"/>
    <x v="31"/>
    <x v="28"/>
    <n v="101054000000"/>
    <x v="1"/>
  </r>
  <r>
    <x v="32"/>
    <x v="31"/>
    <x v="28"/>
    <n v="128290000000"/>
    <x v="2"/>
  </r>
  <r>
    <x v="32"/>
    <x v="31"/>
    <x v="29"/>
    <n v="0"/>
    <x v="0"/>
  </r>
  <r>
    <x v="32"/>
    <x v="31"/>
    <x v="29"/>
    <n v="0"/>
    <x v="1"/>
  </r>
  <r>
    <x v="32"/>
    <x v="31"/>
    <x v="29"/>
    <n v="0"/>
    <x v="2"/>
  </r>
  <r>
    <x v="32"/>
    <x v="31"/>
    <x v="30"/>
    <n v="18301000000"/>
    <x v="0"/>
  </r>
  <r>
    <x v="32"/>
    <x v="31"/>
    <x v="30"/>
    <n v="18715000000"/>
    <x v="1"/>
  </r>
  <r>
    <x v="32"/>
    <x v="31"/>
    <x v="30"/>
    <n v="19050000000"/>
    <x v="2"/>
  </r>
  <r>
    <x v="32"/>
    <x v="31"/>
    <x v="31"/>
    <n v="46483000000"/>
    <x v="0"/>
  </r>
  <r>
    <x v="32"/>
    <x v="31"/>
    <x v="31"/>
    <n v="57927000000"/>
    <x v="1"/>
  </r>
  <r>
    <x v="32"/>
    <x v="31"/>
    <x v="31"/>
    <n v="69273000000"/>
    <x v="2"/>
  </r>
  <r>
    <x v="32"/>
    <x v="31"/>
    <x v="32"/>
    <n v="22112000000"/>
    <x v="0"/>
  </r>
  <r>
    <x v="32"/>
    <x v="31"/>
    <x v="32"/>
    <n v="18485000000"/>
    <x v="1"/>
  </r>
  <r>
    <x v="32"/>
    <x v="31"/>
    <x v="32"/>
    <n v="29146000000"/>
    <x v="2"/>
  </r>
  <r>
    <x v="32"/>
    <x v="31"/>
    <x v="33"/>
    <n v="0"/>
    <x v="0"/>
  </r>
  <r>
    <x v="32"/>
    <x v="31"/>
    <x v="33"/>
    <n v="0"/>
    <x v="1"/>
  </r>
  <r>
    <x v="32"/>
    <x v="31"/>
    <x v="33"/>
    <n v="0"/>
    <x v="2"/>
  </r>
  <r>
    <x v="32"/>
    <x v="31"/>
    <x v="34"/>
    <n v="3249000000"/>
    <x v="0"/>
  </r>
  <r>
    <x v="32"/>
    <x v="31"/>
    <x v="34"/>
    <n v="6327000000"/>
    <x v="1"/>
  </r>
  <r>
    <x v="32"/>
    <x v="31"/>
    <x v="34"/>
    <n v="4034000000"/>
    <x v="2"/>
  </r>
  <r>
    <x v="32"/>
    <x v="31"/>
    <x v="35"/>
    <n v="1294000000"/>
    <x v="0"/>
  </r>
  <r>
    <x v="32"/>
    <x v="31"/>
    <x v="35"/>
    <n v="894000000"/>
    <x v="1"/>
  </r>
  <r>
    <x v="32"/>
    <x v="31"/>
    <x v="35"/>
    <n v="623000000"/>
    <x v="2"/>
  </r>
  <r>
    <x v="32"/>
    <x v="31"/>
    <x v="36"/>
    <n v="0"/>
    <x v="0"/>
  </r>
  <r>
    <x v="32"/>
    <x v="31"/>
    <x v="36"/>
    <n v="0"/>
    <x v="1"/>
  </r>
  <r>
    <x v="32"/>
    <x v="31"/>
    <x v="36"/>
    <n v="0"/>
    <x v="2"/>
  </r>
  <r>
    <x v="32"/>
    <x v="31"/>
    <x v="37"/>
    <n v="1000000"/>
    <x v="0"/>
  </r>
  <r>
    <x v="32"/>
    <x v="31"/>
    <x v="37"/>
    <n v="3000000"/>
    <x v="1"/>
  </r>
  <r>
    <x v="32"/>
    <x v="31"/>
    <x v="37"/>
    <n v="0"/>
    <x v="2"/>
  </r>
  <r>
    <x v="32"/>
    <x v="31"/>
    <x v="38"/>
    <n v="0"/>
    <x v="0"/>
  </r>
  <r>
    <x v="32"/>
    <x v="31"/>
    <x v="38"/>
    <n v="0"/>
    <x v="1"/>
  </r>
  <r>
    <x v="32"/>
    <x v="31"/>
    <x v="38"/>
    <n v="0"/>
    <x v="2"/>
  </r>
  <r>
    <x v="32"/>
    <x v="31"/>
    <x v="39"/>
    <n v="97334000000"/>
    <x v="0"/>
  </r>
  <r>
    <x v="32"/>
    <x v="31"/>
    <x v="39"/>
    <n v="133376000000"/>
    <x v="1"/>
  </r>
  <r>
    <x v="32"/>
    <x v="31"/>
    <x v="39"/>
    <n v="159316000000"/>
    <x v="2"/>
  </r>
  <r>
    <x v="32"/>
    <x v="31"/>
    <x v="40"/>
    <n v="13207000000"/>
    <x v="0"/>
  </r>
  <r>
    <x v="32"/>
    <x v="31"/>
    <x v="40"/>
    <n v="32322000000"/>
    <x v="1"/>
  </r>
  <r>
    <x v="32"/>
    <x v="31"/>
    <x v="40"/>
    <n v="31026000000"/>
    <x v="2"/>
  </r>
  <r>
    <x v="32"/>
    <x v="31"/>
    <x v="41"/>
    <n v="0"/>
    <x v="0"/>
  </r>
  <r>
    <x v="32"/>
    <x v="31"/>
    <x v="41"/>
    <n v="800000000"/>
    <x v="1"/>
  </r>
  <r>
    <x v="32"/>
    <x v="31"/>
    <x v="41"/>
    <n v="835000000"/>
    <x v="2"/>
  </r>
  <r>
    <x v="32"/>
    <x v="31"/>
    <x v="42"/>
    <n v="0"/>
    <x v="0"/>
  </r>
  <r>
    <x v="32"/>
    <x v="31"/>
    <x v="42"/>
    <n v="86000000"/>
    <x v="1"/>
  </r>
  <r>
    <x v="32"/>
    <x v="31"/>
    <x v="42"/>
    <n v="6234000000"/>
    <x v="2"/>
  </r>
  <r>
    <x v="32"/>
    <x v="31"/>
    <x v="43"/>
    <n v="500000000"/>
    <x v="0"/>
  </r>
  <r>
    <x v="32"/>
    <x v="31"/>
    <x v="43"/>
    <n v="-775000000"/>
    <x v="1"/>
  </r>
  <r>
    <x v="32"/>
    <x v="31"/>
    <x v="43"/>
    <n v="-580000000"/>
    <x v="2"/>
  </r>
  <r>
    <x v="32"/>
    <x v="31"/>
    <x v="44"/>
    <n v="0"/>
    <x v="0"/>
  </r>
  <r>
    <x v="32"/>
    <x v="31"/>
    <x v="44"/>
    <n v="0"/>
    <x v="1"/>
  </r>
  <r>
    <x v="32"/>
    <x v="31"/>
    <x v="44"/>
    <n v="0"/>
    <x v="2"/>
  </r>
  <r>
    <x v="32"/>
    <x v="31"/>
    <x v="45"/>
    <n v="0"/>
    <x v="0"/>
  </r>
  <r>
    <x v="32"/>
    <x v="31"/>
    <x v="45"/>
    <n v="0"/>
    <x v="1"/>
  </r>
  <r>
    <x v="32"/>
    <x v="31"/>
    <x v="45"/>
    <n v="0"/>
    <x v="2"/>
  </r>
  <r>
    <x v="32"/>
    <x v="31"/>
    <x v="46"/>
    <n v="-15572000000"/>
    <x v="0"/>
  </r>
  <r>
    <x v="32"/>
    <x v="31"/>
    <x v="46"/>
    <n v="-7299000000"/>
    <x v="1"/>
  </r>
  <r>
    <x v="32"/>
    <x v="31"/>
    <x v="46"/>
    <n v="-10292000000"/>
    <x v="2"/>
  </r>
  <r>
    <x v="32"/>
    <x v="31"/>
    <x v="47"/>
    <n v="0"/>
    <x v="0"/>
  </r>
  <r>
    <x v="32"/>
    <x v="31"/>
    <x v="47"/>
    <n v="0"/>
    <x v="1"/>
  </r>
  <r>
    <x v="32"/>
    <x v="31"/>
    <x v="47"/>
    <n v="0"/>
    <x v="2"/>
  </r>
  <r>
    <x v="32"/>
    <x v="31"/>
    <x v="48"/>
    <n v="-11441000000"/>
    <x v="0"/>
  </r>
  <r>
    <x v="32"/>
    <x v="31"/>
    <x v="48"/>
    <n v="-19295000000"/>
    <x v="1"/>
  </r>
  <r>
    <x v="32"/>
    <x v="31"/>
    <x v="48"/>
    <n v="-23310000000"/>
    <x v="2"/>
  </r>
  <r>
    <x v="32"/>
    <x v="31"/>
    <x v="49"/>
    <n v="0"/>
    <x v="0"/>
  </r>
  <r>
    <x v="32"/>
    <x v="31"/>
    <x v="49"/>
    <n v="0"/>
    <x v="1"/>
  </r>
  <r>
    <x v="32"/>
    <x v="31"/>
    <x v="49"/>
    <n v="0"/>
    <x v="2"/>
  </r>
  <r>
    <x v="32"/>
    <x v="31"/>
    <x v="50"/>
    <n v="-1000000"/>
    <x v="0"/>
  </r>
  <r>
    <x v="32"/>
    <x v="31"/>
    <x v="50"/>
    <n v="-3000000"/>
    <x v="1"/>
  </r>
  <r>
    <x v="32"/>
    <x v="31"/>
    <x v="50"/>
    <n v="0"/>
    <x v="2"/>
  </r>
  <r>
    <x v="32"/>
    <x v="31"/>
    <x v="51"/>
    <n v="0"/>
    <x v="0"/>
  </r>
  <r>
    <x v="32"/>
    <x v="31"/>
    <x v="51"/>
    <n v="0"/>
    <x v="1"/>
  </r>
  <r>
    <x v="32"/>
    <x v="31"/>
    <x v="51"/>
    <n v="0"/>
    <x v="2"/>
  </r>
  <r>
    <x v="32"/>
    <x v="31"/>
    <x v="52"/>
    <n v="0"/>
    <x v="0"/>
  </r>
  <r>
    <x v="32"/>
    <x v="31"/>
    <x v="52"/>
    <n v="0"/>
    <x v="1"/>
  </r>
  <r>
    <x v="32"/>
    <x v="31"/>
    <x v="52"/>
    <n v="0"/>
    <x v="2"/>
  </r>
  <r>
    <x v="32"/>
    <x v="31"/>
    <x v="53"/>
    <n v="22112000000"/>
    <x v="0"/>
  </r>
  <r>
    <x v="32"/>
    <x v="31"/>
    <x v="53"/>
    <n v="18485000000"/>
    <x v="1"/>
  </r>
  <r>
    <x v="32"/>
    <x v="31"/>
    <x v="53"/>
    <n v="29146000000"/>
    <x v="2"/>
  </r>
  <r>
    <x v="32"/>
    <x v="31"/>
    <x v="54"/>
    <n v="22112000000"/>
    <x v="0"/>
  </r>
  <r>
    <x v="32"/>
    <x v="31"/>
    <x v="54"/>
    <n v="18485000000"/>
    <x v="1"/>
  </r>
  <r>
    <x v="32"/>
    <x v="31"/>
    <x v="54"/>
    <n v="29146000000"/>
    <x v="2"/>
  </r>
  <r>
    <x v="32"/>
    <x v="31"/>
    <x v="55"/>
    <n v="24683000000"/>
    <x v="0"/>
  </r>
  <r>
    <x v="32"/>
    <x v="31"/>
    <x v="55"/>
    <n v="35323000000"/>
    <x v="1"/>
  </r>
  <r>
    <x v="32"/>
    <x v="31"/>
    <x v="55"/>
    <n v="42291000000"/>
    <x v="2"/>
  </r>
  <r>
    <x v="32"/>
    <x v="31"/>
    <x v="56"/>
    <n v="46854000000"/>
    <x v="0"/>
  </r>
  <r>
    <x v="32"/>
    <x v="31"/>
    <x v="56"/>
    <n v="67151000000"/>
    <x v="1"/>
  </r>
  <r>
    <x v="32"/>
    <x v="31"/>
    <x v="56"/>
    <n v="83646000000"/>
    <x v="2"/>
  </r>
  <r>
    <x v="32"/>
    <x v="31"/>
    <x v="57"/>
    <n v="6190000000"/>
    <x v="0"/>
  </r>
  <r>
    <x v="32"/>
    <x v="31"/>
    <x v="57"/>
    <n v="17269000000"/>
    <x v="1"/>
  </r>
  <r>
    <x v="32"/>
    <x v="31"/>
    <x v="57"/>
    <n v="16045000000"/>
    <x v="2"/>
  </r>
  <r>
    <x v="32"/>
    <x v="31"/>
    <x v="58"/>
    <n v="0"/>
    <x v="0"/>
  </r>
  <r>
    <x v="32"/>
    <x v="31"/>
    <x v="58"/>
    <n v="0"/>
    <x v="1"/>
  </r>
  <r>
    <x v="32"/>
    <x v="31"/>
    <x v="58"/>
    <n v="0"/>
    <x v="2"/>
  </r>
  <r>
    <x v="32"/>
    <x v="31"/>
    <x v="59"/>
    <n v="448000000"/>
    <x v="0"/>
  </r>
  <r>
    <x v="32"/>
    <x v="31"/>
    <x v="59"/>
    <n v="509000000"/>
    <x v="2"/>
  </r>
  <r>
    <x v="32"/>
    <x v="31"/>
    <x v="60"/>
    <n v="0"/>
    <x v="1"/>
  </r>
  <r>
    <x v="32"/>
    <x v="31"/>
    <x v="61"/>
    <n v="21570000000"/>
    <x v="0"/>
  </r>
  <r>
    <x v="32"/>
    <x v="31"/>
    <x v="61"/>
    <n v="33941000000"/>
    <x v="1"/>
  </r>
  <r>
    <x v="32"/>
    <x v="31"/>
    <x v="61"/>
    <n v="36602000000"/>
    <x v="2"/>
  </r>
  <r>
    <x v="32"/>
    <x v="31"/>
    <x v="62"/>
    <n v="24913000000"/>
    <x v="0"/>
  </r>
  <r>
    <x v="32"/>
    <x v="31"/>
    <x v="62"/>
    <n v="23986000000"/>
    <x v="1"/>
  </r>
  <r>
    <x v="32"/>
    <x v="31"/>
    <x v="62"/>
    <n v="32671000000"/>
    <x v="2"/>
  </r>
  <r>
    <x v="32"/>
    <x v="31"/>
    <x v="63"/>
    <n v="-28951000000"/>
    <x v="0"/>
  </r>
  <r>
    <x v="32"/>
    <x v="31"/>
    <x v="63"/>
    <n v="-10726000000"/>
    <x v="1"/>
  </r>
  <r>
    <x v="32"/>
    <x v="31"/>
    <x v="63"/>
    <n v="-15984000000"/>
    <x v="2"/>
  </r>
  <r>
    <x v="32"/>
    <x v="31"/>
    <x v="64"/>
    <n v="4786000000"/>
    <x v="0"/>
  </r>
  <r>
    <x v="32"/>
    <x v="31"/>
    <x v="64"/>
    <n v="-8955000000"/>
    <x v="1"/>
  </r>
  <r>
    <x v="32"/>
    <x v="31"/>
    <x v="64"/>
    <n v="-23103000000"/>
    <x v="2"/>
  </r>
  <r>
    <x v="32"/>
    <x v="31"/>
    <x v="65"/>
    <n v="17701000000"/>
    <x v="0"/>
  </r>
  <r>
    <x v="32"/>
    <x v="31"/>
    <x v="65"/>
    <n v="14653000000"/>
    <x v="1"/>
  </r>
  <r>
    <x v="32"/>
    <x v="31"/>
    <x v="65"/>
    <n v="25149000000"/>
    <x v="2"/>
  </r>
  <r>
    <x v="32"/>
    <x v="31"/>
    <x v="66"/>
    <n v="-450000000"/>
    <x v="0"/>
  </r>
  <r>
    <x v="32"/>
    <x v="31"/>
    <x v="66"/>
    <n v="-151000000"/>
    <x v="1"/>
  </r>
  <r>
    <x v="32"/>
    <x v="31"/>
    <x v="66"/>
    <n v="1056000000"/>
    <x v="2"/>
  </r>
  <r>
    <x v="32"/>
    <x v="31"/>
    <x v="67"/>
    <n v="32874000000"/>
    <x v="0"/>
  </r>
  <r>
    <x v="32"/>
    <x v="31"/>
    <x v="67"/>
    <n v="37628000000"/>
    <x v="1"/>
  </r>
  <r>
    <x v="32"/>
    <x v="31"/>
    <x v="67"/>
    <n v="46759000000"/>
    <x v="2"/>
  </r>
  <r>
    <x v="32"/>
    <x v="31"/>
    <x v="68"/>
    <n v="688000000"/>
    <x v="0"/>
  </r>
  <r>
    <x v="32"/>
    <x v="31"/>
    <x v="68"/>
    <n v="1955000000"/>
    <x v="1"/>
  </r>
  <r>
    <x v="32"/>
    <x v="31"/>
    <x v="68"/>
    <n v="2498000000"/>
    <x v="2"/>
  </r>
  <r>
    <x v="32"/>
    <x v="31"/>
    <x v="69"/>
    <n v="27259000000"/>
    <x v="0"/>
  </r>
  <r>
    <x v="32"/>
    <x v="31"/>
    <x v="69"/>
    <n v="47456000000"/>
    <x v="1"/>
  </r>
  <r>
    <x v="32"/>
    <x v="31"/>
    <x v="69"/>
    <n v="57739000000"/>
    <x v="2"/>
  </r>
  <r>
    <x v="32"/>
    <x v="31"/>
    <x v="70"/>
    <n v="6190000000"/>
    <x v="0"/>
  </r>
  <r>
    <x v="32"/>
    <x v="31"/>
    <x v="70"/>
    <n v="17269000000"/>
    <x v="1"/>
  </r>
  <r>
    <x v="32"/>
    <x v="31"/>
    <x v="70"/>
    <n v="16045000000"/>
    <x v="2"/>
  </r>
  <r>
    <x v="32"/>
    <x v="31"/>
    <x v="71"/>
    <n v="0"/>
    <x v="0"/>
  </r>
  <r>
    <x v="32"/>
    <x v="31"/>
    <x v="71"/>
    <n v="0"/>
    <x v="1"/>
  </r>
  <r>
    <x v="32"/>
    <x v="31"/>
    <x v="71"/>
    <n v="0"/>
    <x v="2"/>
  </r>
  <r>
    <x v="32"/>
    <x v="31"/>
    <x v="72"/>
    <n v="0"/>
    <x v="0"/>
  </r>
  <r>
    <x v="32"/>
    <x v="31"/>
    <x v="72"/>
    <n v="0"/>
    <x v="1"/>
  </r>
  <r>
    <x v="32"/>
    <x v="31"/>
    <x v="72"/>
    <n v="0"/>
    <x v="2"/>
  </r>
  <r>
    <x v="32"/>
    <x v="31"/>
    <x v="73"/>
    <n v="0"/>
    <x v="0"/>
  </r>
  <r>
    <x v="32"/>
    <x v="31"/>
    <x v="73"/>
    <n v="0"/>
    <x v="1"/>
  </r>
  <r>
    <x v="32"/>
    <x v="31"/>
    <x v="73"/>
    <n v="0"/>
    <x v="2"/>
  </r>
  <r>
    <x v="32"/>
    <x v="31"/>
    <x v="74"/>
    <n v="14656000000"/>
    <x v="0"/>
  </r>
  <r>
    <x v="32"/>
    <x v="31"/>
    <x v="74"/>
    <n v="23910000000"/>
    <x v="1"/>
  </r>
  <r>
    <x v="32"/>
    <x v="31"/>
    <x v="74"/>
    <n v="33930000000"/>
    <x v="2"/>
  </r>
  <r>
    <x v="32"/>
    <x v="31"/>
    <x v="75"/>
    <n v="0"/>
    <x v="0"/>
  </r>
  <r>
    <x v="32"/>
    <x v="31"/>
    <x v="75"/>
    <n v="0"/>
    <x v="1"/>
  </r>
  <r>
    <x v="32"/>
    <x v="31"/>
    <x v="75"/>
    <n v="0"/>
    <x v="2"/>
  </r>
  <r>
    <x v="32"/>
    <x v="31"/>
    <x v="76"/>
    <n v="0"/>
    <x v="0"/>
  </r>
  <r>
    <x v="32"/>
    <x v="31"/>
    <x v="76"/>
    <n v="0"/>
    <x v="1"/>
  </r>
  <r>
    <x v="32"/>
    <x v="31"/>
    <x v="76"/>
    <n v="0"/>
    <x v="2"/>
  </r>
  <r>
    <x v="32"/>
    <x v="31"/>
    <x v="77"/>
    <n v="0"/>
    <x v="0"/>
  </r>
  <r>
    <x v="32"/>
    <x v="31"/>
    <x v="77"/>
    <n v="0"/>
    <x v="1"/>
  </r>
  <r>
    <x v="32"/>
    <x v="31"/>
    <x v="77"/>
    <n v="0"/>
    <x v="2"/>
  </r>
  <r>
    <x v="32"/>
    <x v="31"/>
    <x v="78"/>
    <n v="17130000000"/>
    <x v="0"/>
  </r>
  <r>
    <x v="32"/>
    <x v="31"/>
    <x v="78"/>
    <n v="19717000000"/>
    <x v="1"/>
  </r>
  <r>
    <x v="32"/>
    <x v="31"/>
    <x v="78"/>
    <n v="25771000000"/>
    <x v="2"/>
  </r>
  <r>
    <x v="32"/>
    <x v="31"/>
    <x v="79"/>
    <n v="0"/>
    <x v="0"/>
  </r>
  <r>
    <x v="32"/>
    <x v="31"/>
    <x v="79"/>
    <n v="0"/>
    <x v="1"/>
  </r>
  <r>
    <x v="32"/>
    <x v="31"/>
    <x v="79"/>
    <n v="0"/>
    <x v="2"/>
  </r>
  <r>
    <x v="32"/>
    <x v="31"/>
    <x v="80"/>
    <n v="0"/>
    <x v="0"/>
  </r>
  <r>
    <x v="32"/>
    <x v="31"/>
    <x v="80"/>
    <n v="0"/>
    <x v="1"/>
  </r>
  <r>
    <x v="32"/>
    <x v="31"/>
    <x v="80"/>
    <n v="0"/>
    <x v="2"/>
  </r>
  <r>
    <x v="32"/>
    <x v="31"/>
    <x v="81"/>
    <n v="12879000000"/>
    <x v="0"/>
  </r>
  <r>
    <x v="32"/>
    <x v="31"/>
    <x v="81"/>
    <n v="4202000000"/>
    <x v="1"/>
  </r>
  <r>
    <x v="32"/>
    <x v="31"/>
    <x v="81"/>
    <n v="6272000000"/>
    <x v="2"/>
  </r>
  <r>
    <x v="32"/>
    <x v="31"/>
    <x v="82"/>
    <n v="10273000000"/>
    <x v="0"/>
  </r>
  <r>
    <x v="32"/>
    <x v="31"/>
    <x v="82"/>
    <n v="13600000000"/>
    <x v="1"/>
  </r>
  <r>
    <x v="32"/>
    <x v="31"/>
    <x v="82"/>
    <n v="18447000000"/>
    <x v="2"/>
  </r>
  <r>
    <x v="32"/>
    <x v="31"/>
    <x v="83"/>
    <n v="41981000000"/>
    <x v="0"/>
  </r>
  <r>
    <x v="32"/>
    <x v="31"/>
    <x v="83"/>
    <n v="55692000000"/>
    <x v="1"/>
  </r>
  <r>
    <x v="32"/>
    <x v="31"/>
    <x v="83"/>
    <n v="77345000000"/>
    <x v="2"/>
  </r>
  <r>
    <x v="32"/>
    <x v="31"/>
    <x v="84"/>
    <n v="55838000000"/>
    <x v="0"/>
  </r>
  <r>
    <x v="32"/>
    <x v="31"/>
    <x v="84"/>
    <n v="70697000000"/>
    <x v="1"/>
  </r>
  <r>
    <x v="32"/>
    <x v="31"/>
    <x v="84"/>
    <n v="85965000000"/>
    <x v="2"/>
  </r>
  <r>
    <x v="32"/>
    <x v="31"/>
    <x v="85"/>
    <n v="11297000000"/>
    <x v="0"/>
  </r>
  <r>
    <x v="32"/>
    <x v="31"/>
    <x v="85"/>
    <n v="20341000000"/>
    <x v="1"/>
  </r>
  <r>
    <x v="32"/>
    <x v="31"/>
    <x v="85"/>
    <n v="18155000000"/>
    <x v="2"/>
  </r>
  <r>
    <x v="32"/>
    <x v="31"/>
    <x v="86"/>
    <n v="541000000"/>
    <x v="0"/>
  </r>
  <r>
    <x v="32"/>
    <x v="31"/>
    <x v="86"/>
    <n v="590000000"/>
    <x v="1"/>
  </r>
  <r>
    <x v="32"/>
    <x v="31"/>
    <x v="86"/>
    <n v="0"/>
    <x v="2"/>
  </r>
  <r>
    <x v="32"/>
    <x v="31"/>
    <x v="87"/>
    <n v="31095000000"/>
    <x v="0"/>
  </r>
  <r>
    <x v="32"/>
    <x v="31"/>
    <x v="87"/>
    <n v="35776000000"/>
    <x v="1"/>
  </r>
  <r>
    <x v="32"/>
    <x v="31"/>
    <x v="87"/>
    <n v="44378000000"/>
    <x v="2"/>
  </r>
  <r>
    <x v="32"/>
    <x v="31"/>
    <x v="88"/>
    <n v="4152000000"/>
    <x v="0"/>
  </r>
  <r>
    <x v="32"/>
    <x v="31"/>
    <x v="88"/>
    <n v="4836000000"/>
    <x v="1"/>
  </r>
  <r>
    <x v="32"/>
    <x v="31"/>
    <x v="88"/>
    <n v="6536000000"/>
    <x v="2"/>
  </r>
  <r>
    <x v="32"/>
    <x v="31"/>
    <x v="89"/>
    <n v="84127000000"/>
    <x v="0"/>
  </r>
  <r>
    <x v="32"/>
    <x v="31"/>
    <x v="89"/>
    <n v="128290000000"/>
    <x v="2"/>
  </r>
  <r>
    <x v="32"/>
    <x v="31"/>
    <x v="90"/>
    <n v="0"/>
    <x v="1"/>
  </r>
  <r>
    <x v="32"/>
    <x v="31"/>
    <x v="91"/>
    <n v="2099000000"/>
    <x v="0"/>
  </r>
  <r>
    <x v="32"/>
    <x v="31"/>
    <x v="91"/>
    <n v="9151000000"/>
    <x v="1"/>
  </r>
  <r>
    <x v="32"/>
    <x v="31"/>
    <x v="91"/>
    <n v="-1604000000"/>
    <x v="2"/>
  </r>
  <r>
    <x v="33"/>
    <x v="32"/>
    <x v="0"/>
    <n v="8285000000"/>
    <x v="0"/>
  </r>
  <r>
    <x v="33"/>
    <x v="32"/>
    <x v="0"/>
    <n v="8049000000"/>
    <x v="1"/>
  </r>
  <r>
    <x v="33"/>
    <x v="32"/>
    <x v="0"/>
    <n v="8370000000"/>
    <x v="2"/>
  </r>
  <r>
    <x v="33"/>
    <x v="32"/>
    <x v="1"/>
    <n v="8481000000"/>
    <x v="0"/>
  </r>
  <r>
    <x v="33"/>
    <x v="32"/>
    <x v="1"/>
    <n v="9116000000"/>
    <x v="1"/>
  </r>
  <r>
    <x v="33"/>
    <x v="32"/>
    <x v="1"/>
    <n v="10102000000"/>
    <x v="2"/>
  </r>
  <r>
    <x v="33"/>
    <x v="32"/>
    <x v="2"/>
    <n v="0"/>
    <x v="0"/>
  </r>
  <r>
    <x v="33"/>
    <x v="32"/>
    <x v="2"/>
    <n v="0"/>
    <x v="1"/>
  </r>
  <r>
    <x v="33"/>
    <x v="32"/>
    <x v="2"/>
    <n v="0"/>
    <x v="2"/>
  </r>
  <r>
    <x v="33"/>
    <x v="32"/>
    <x v="3"/>
    <n v="3888000000"/>
    <x v="0"/>
  </r>
  <r>
    <x v="33"/>
    <x v="32"/>
    <x v="3"/>
    <n v="3822000000"/>
    <x v="1"/>
  </r>
  <r>
    <x v="33"/>
    <x v="32"/>
    <x v="3"/>
    <n v="4660000000"/>
    <x v="2"/>
  </r>
  <r>
    <x v="33"/>
    <x v="32"/>
    <x v="4"/>
    <n v="52330000000"/>
    <x v="0"/>
  </r>
  <r>
    <x v="33"/>
    <x v="32"/>
    <x v="4"/>
    <n v="54403000000"/>
    <x v="1"/>
  </r>
  <r>
    <x v="33"/>
    <x v="32"/>
    <x v="4"/>
    <n v="73537000000"/>
    <x v="2"/>
  </r>
  <r>
    <x v="33"/>
    <x v="32"/>
    <x v="5"/>
    <n v="-5663000000"/>
    <x v="0"/>
  </r>
  <r>
    <x v="33"/>
    <x v="32"/>
    <x v="5"/>
    <n v="-5490000000"/>
    <x v="1"/>
  </r>
  <r>
    <x v="33"/>
    <x v="32"/>
    <x v="5"/>
    <n v="-5868000000"/>
    <x v="2"/>
  </r>
  <r>
    <x v="33"/>
    <x v="32"/>
    <x v="6"/>
    <n v="227000000"/>
    <x v="0"/>
  </r>
  <r>
    <x v="33"/>
    <x v="32"/>
    <x v="6"/>
    <n v="-1039000000"/>
    <x v="1"/>
  </r>
  <r>
    <x v="33"/>
    <x v="32"/>
    <x v="6"/>
    <n v="3381000000"/>
    <x v="2"/>
  </r>
  <r>
    <x v="33"/>
    <x v="32"/>
    <x v="7"/>
    <n v="-5677000000"/>
    <x v="0"/>
  </r>
  <r>
    <x v="33"/>
    <x v="32"/>
    <x v="7"/>
    <n v="-5473000000"/>
    <x v="1"/>
  </r>
  <r>
    <x v="33"/>
    <x v="32"/>
    <x v="7"/>
    <n v="-5846000000"/>
    <x v="2"/>
  </r>
  <r>
    <x v="33"/>
    <x v="32"/>
    <x v="8"/>
    <n v="4674000000"/>
    <x v="0"/>
  </r>
  <r>
    <x v="33"/>
    <x v="32"/>
    <x v="8"/>
    <n v="5613000000"/>
    <x v="1"/>
  </r>
  <r>
    <x v="33"/>
    <x v="32"/>
    <x v="8"/>
    <n v="5097000000"/>
    <x v="2"/>
  </r>
  <r>
    <x v="33"/>
    <x v="32"/>
    <x v="9"/>
    <n v="3265000000"/>
    <x v="0"/>
  </r>
  <r>
    <x v="33"/>
    <x v="32"/>
    <x v="9"/>
    <n v="2319000000"/>
    <x v="1"/>
  </r>
  <r>
    <x v="33"/>
    <x v="32"/>
    <x v="9"/>
    <n v="4881000000"/>
    <x v="2"/>
  </r>
  <r>
    <x v="33"/>
    <x v="32"/>
    <x v="10"/>
    <n v="1049000000"/>
    <x v="0"/>
  </r>
  <r>
    <x v="33"/>
    <x v="32"/>
    <x v="10"/>
    <n v="873000000"/>
    <x v="1"/>
  </r>
  <r>
    <x v="33"/>
    <x v="32"/>
    <x v="10"/>
    <n v="1331000000"/>
    <x v="2"/>
  </r>
  <r>
    <x v="33"/>
    <x v="32"/>
    <x v="11"/>
    <n v="0"/>
    <x v="0"/>
  </r>
  <r>
    <x v="33"/>
    <x v="32"/>
    <x v="11"/>
    <n v="0"/>
    <x v="1"/>
  </r>
  <r>
    <x v="33"/>
    <x v="32"/>
    <x v="11"/>
    <n v="0"/>
    <x v="2"/>
  </r>
  <r>
    <x v="33"/>
    <x v="32"/>
    <x v="12"/>
    <n v="141000000"/>
    <x v="0"/>
  </r>
  <r>
    <x v="33"/>
    <x v="32"/>
    <x v="12"/>
    <n v="-571000000"/>
    <x v="1"/>
  </r>
  <r>
    <x v="33"/>
    <x v="32"/>
    <x v="12"/>
    <n v="-1787000000"/>
    <x v="2"/>
  </r>
  <r>
    <x v="33"/>
    <x v="32"/>
    <x v="13"/>
    <n v="1115000000"/>
    <x v="0"/>
  </r>
  <r>
    <x v="33"/>
    <x v="32"/>
    <x v="13"/>
    <n v="1582000000"/>
    <x v="1"/>
  </r>
  <r>
    <x v="33"/>
    <x v="32"/>
    <x v="13"/>
    <n v="3184000000"/>
    <x v="2"/>
  </r>
  <r>
    <x v="33"/>
    <x v="32"/>
    <x v="14"/>
    <n v="32000000"/>
    <x v="0"/>
  </r>
  <r>
    <x v="33"/>
    <x v="32"/>
    <x v="14"/>
    <n v="32000000"/>
    <x v="1"/>
  </r>
  <r>
    <x v="33"/>
    <x v="32"/>
    <x v="14"/>
    <n v="32000000"/>
    <x v="2"/>
  </r>
  <r>
    <x v="33"/>
    <x v="32"/>
    <x v="15"/>
    <n v="0"/>
    <x v="0"/>
  </r>
  <r>
    <x v="33"/>
    <x v="32"/>
    <x v="15"/>
    <n v="0"/>
    <x v="1"/>
  </r>
  <r>
    <x v="33"/>
    <x v="32"/>
    <x v="15"/>
    <n v="0"/>
    <x v="2"/>
  </r>
  <r>
    <x v="33"/>
    <x v="32"/>
    <x v="16"/>
    <n v="4409000000"/>
    <x v="0"/>
  </r>
  <r>
    <x v="33"/>
    <x v="32"/>
    <x v="16"/>
    <n v="253000000"/>
    <x v="1"/>
  </r>
  <r>
    <x v="33"/>
    <x v="32"/>
    <x v="16"/>
    <n v="953000000"/>
    <x v="2"/>
  </r>
  <r>
    <x v="33"/>
    <x v="32"/>
    <x v="17"/>
    <n v="4409000000"/>
    <x v="0"/>
  </r>
  <r>
    <x v="33"/>
    <x v="32"/>
    <x v="17"/>
    <n v="253000000"/>
    <x v="1"/>
  </r>
  <r>
    <x v="33"/>
    <x v="32"/>
    <x v="17"/>
    <n v="953000000"/>
    <x v="2"/>
  </r>
  <r>
    <x v="33"/>
    <x v="32"/>
    <x v="18"/>
    <n v="5996000000"/>
    <x v="0"/>
  </r>
  <r>
    <x v="33"/>
    <x v="32"/>
    <x v="18"/>
    <n v="6723000000"/>
    <x v="1"/>
  </r>
  <r>
    <x v="33"/>
    <x v="32"/>
    <x v="18"/>
    <n v="6049000000"/>
    <x v="2"/>
  </r>
  <r>
    <x v="33"/>
    <x v="32"/>
    <x v="19"/>
    <n v="61178000000"/>
    <x v="0"/>
  </r>
  <r>
    <x v="33"/>
    <x v="32"/>
    <x v="19"/>
    <n v="65227000000"/>
    <x v="1"/>
  </r>
  <r>
    <x v="33"/>
    <x v="32"/>
    <x v="19"/>
    <n v="66800000000"/>
    <x v="2"/>
  </r>
  <r>
    <x v="33"/>
    <x v="32"/>
    <x v="20"/>
    <n v="13341000000"/>
    <x v="0"/>
  </r>
  <r>
    <x v="33"/>
    <x v="32"/>
    <x v="20"/>
    <n v="13086000000"/>
    <x v="1"/>
  </r>
  <r>
    <x v="33"/>
    <x v="32"/>
    <x v="20"/>
    <n v="16383000000"/>
    <x v="2"/>
  </r>
  <r>
    <x v="33"/>
    <x v="32"/>
    <x v="21"/>
    <n v="9627000000"/>
    <x v="0"/>
  </r>
  <r>
    <x v="33"/>
    <x v="32"/>
    <x v="21"/>
    <n v="9013000000"/>
    <x v="1"/>
  </r>
  <r>
    <x v="33"/>
    <x v="32"/>
    <x v="21"/>
    <n v="10344000000"/>
    <x v="2"/>
  </r>
  <r>
    <x v="33"/>
    <x v="32"/>
    <x v="22"/>
    <n v="3095000000"/>
    <x v="0"/>
  </r>
  <r>
    <x v="33"/>
    <x v="32"/>
    <x v="22"/>
    <n v="3615000000"/>
    <x v="2"/>
  </r>
  <r>
    <x v="33"/>
    <x v="32"/>
    <x v="23"/>
    <n v="3095000000"/>
    <x v="0"/>
  </r>
  <r>
    <x v="33"/>
    <x v="32"/>
    <x v="23"/>
    <n v="3353000000"/>
    <x v="1"/>
  </r>
  <r>
    <x v="33"/>
    <x v="32"/>
    <x v="23"/>
    <n v="3353000000"/>
    <x v="1"/>
  </r>
  <r>
    <x v="33"/>
    <x v="32"/>
    <x v="23"/>
    <n v="3615000000"/>
    <x v="2"/>
  </r>
  <r>
    <x v="33"/>
    <x v="32"/>
    <x v="24"/>
    <n v="4353000000"/>
    <x v="0"/>
  </r>
  <r>
    <x v="33"/>
    <x v="32"/>
    <x v="24"/>
    <n v="655000000"/>
    <x v="1"/>
  </r>
  <r>
    <x v="33"/>
    <x v="32"/>
    <x v="24"/>
    <n v="1669000000"/>
    <x v="2"/>
  </r>
  <r>
    <x v="33"/>
    <x v="32"/>
    <x v="25"/>
    <n v="0"/>
    <x v="0"/>
  </r>
  <r>
    <x v="33"/>
    <x v="32"/>
    <x v="25"/>
    <n v="0"/>
    <x v="1"/>
  </r>
  <r>
    <x v="33"/>
    <x v="32"/>
    <x v="25"/>
    <n v="0"/>
    <x v="2"/>
  </r>
  <r>
    <x v="33"/>
    <x v="32"/>
    <x v="26"/>
    <n v="43251"/>
    <x v="0"/>
  </r>
  <r>
    <x v="33"/>
    <x v="32"/>
    <x v="26"/>
    <n v="43616"/>
    <x v="1"/>
  </r>
  <r>
    <x v="33"/>
    <x v="32"/>
    <x v="26"/>
    <n v="43982"/>
    <x v="2"/>
  </r>
  <r>
    <x v="33"/>
    <x v="32"/>
    <x v="27"/>
    <n v="0"/>
    <x v="0"/>
  </r>
  <r>
    <x v="33"/>
    <x v="32"/>
    <x v="27"/>
    <n v="0"/>
    <x v="1"/>
  </r>
  <r>
    <x v="33"/>
    <x v="32"/>
    <x v="27"/>
    <n v="0"/>
    <x v="2"/>
  </r>
  <r>
    <x v="33"/>
    <x v="32"/>
    <x v="28"/>
    <n v="19416000000"/>
    <x v="0"/>
  </r>
  <r>
    <x v="33"/>
    <x v="32"/>
    <x v="28"/>
    <n v="17757000000"/>
    <x v="1"/>
  </r>
  <r>
    <x v="33"/>
    <x v="32"/>
    <x v="28"/>
    <n v="18295000000"/>
    <x v="2"/>
  </r>
  <r>
    <x v="33"/>
    <x v="32"/>
    <x v="29"/>
    <n v="0"/>
    <x v="0"/>
  </r>
  <r>
    <x v="33"/>
    <x v="32"/>
    <x v="29"/>
    <n v="0"/>
    <x v="1"/>
  </r>
  <r>
    <x v="33"/>
    <x v="32"/>
    <x v="29"/>
    <n v="0"/>
    <x v="2"/>
  </r>
  <r>
    <x v="33"/>
    <x v="32"/>
    <x v="30"/>
    <n v="6973000000"/>
    <x v="0"/>
  </r>
  <r>
    <x v="33"/>
    <x v="32"/>
    <x v="30"/>
    <n v="6884000000"/>
    <x v="1"/>
  </r>
  <r>
    <x v="33"/>
    <x v="32"/>
    <x v="30"/>
    <n v="6372000000"/>
    <x v="2"/>
  </r>
  <r>
    <x v="33"/>
    <x v="32"/>
    <x v="31"/>
    <n v="59454000000"/>
    <x v="0"/>
  </r>
  <r>
    <x v="33"/>
    <x v="32"/>
    <x v="31"/>
    <n v="62970000000"/>
    <x v="1"/>
  </r>
  <r>
    <x v="33"/>
    <x v="32"/>
    <x v="31"/>
    <n v="63168000000"/>
    <x v="2"/>
  </r>
  <r>
    <x v="33"/>
    <x v="32"/>
    <x v="32"/>
    <n v="4572000000"/>
    <x v="0"/>
  </r>
  <r>
    <x v="33"/>
    <x v="32"/>
    <x v="32"/>
    <n v="540000000"/>
    <x v="1"/>
  </r>
  <r>
    <x v="33"/>
    <x v="32"/>
    <x v="32"/>
    <n v="1286000000"/>
    <x v="2"/>
  </r>
  <r>
    <x v="33"/>
    <x v="32"/>
    <x v="33"/>
    <n v="0"/>
    <x v="0"/>
  </r>
  <r>
    <x v="33"/>
    <x v="32"/>
    <x v="33"/>
    <n v="0"/>
    <x v="1"/>
  </r>
  <r>
    <x v="33"/>
    <x v="32"/>
    <x v="33"/>
    <n v="0"/>
    <x v="2"/>
  </r>
  <r>
    <x v="33"/>
    <x v="32"/>
    <x v="34"/>
    <n v="-219000000"/>
    <x v="0"/>
  </r>
  <r>
    <x v="33"/>
    <x v="32"/>
    <x v="34"/>
    <n v="115000000"/>
    <x v="1"/>
  </r>
  <r>
    <x v="33"/>
    <x v="32"/>
    <x v="34"/>
    <n v="383000000"/>
    <x v="2"/>
  </r>
  <r>
    <x v="33"/>
    <x v="32"/>
    <x v="35"/>
    <n v="0"/>
    <x v="0"/>
  </r>
  <r>
    <x v="33"/>
    <x v="32"/>
    <x v="35"/>
    <n v="0"/>
    <x v="1"/>
  </r>
  <r>
    <x v="33"/>
    <x v="32"/>
    <x v="35"/>
    <n v="0"/>
    <x v="2"/>
  </r>
  <r>
    <x v="33"/>
    <x v="32"/>
    <x v="36"/>
    <n v="558000000"/>
    <x v="0"/>
  </r>
  <r>
    <x v="33"/>
    <x v="32"/>
    <x v="36"/>
    <n v="588000000"/>
    <x v="1"/>
  </r>
  <r>
    <x v="33"/>
    <x v="32"/>
    <x v="36"/>
    <n v="672000000"/>
    <x v="2"/>
  </r>
  <r>
    <x v="33"/>
    <x v="32"/>
    <x v="37"/>
    <n v="0"/>
    <x v="0"/>
  </r>
  <r>
    <x v="33"/>
    <x v="32"/>
    <x v="37"/>
    <n v="0"/>
    <x v="1"/>
  </r>
  <r>
    <x v="33"/>
    <x v="32"/>
    <x v="37"/>
    <n v="0"/>
    <x v="2"/>
  </r>
  <r>
    <x v="33"/>
    <x v="32"/>
    <x v="38"/>
    <n v="525000000"/>
    <x v="0"/>
  </r>
  <r>
    <x v="33"/>
    <x v="32"/>
    <x v="38"/>
    <n v="553000000"/>
    <x v="1"/>
  </r>
  <r>
    <x v="33"/>
    <x v="32"/>
    <x v="38"/>
    <n v="572000000"/>
    <x v="2"/>
  </r>
  <r>
    <x v="33"/>
    <x v="32"/>
    <x v="39"/>
    <n v="52330000000"/>
    <x v="0"/>
  </r>
  <r>
    <x v="33"/>
    <x v="32"/>
    <x v="39"/>
    <n v="54403000000"/>
    <x v="1"/>
  </r>
  <r>
    <x v="33"/>
    <x v="32"/>
    <x v="39"/>
    <n v="73537000000"/>
    <x v="2"/>
  </r>
  <r>
    <x v="33"/>
    <x v="32"/>
    <x v="40"/>
    <n v="32914000000"/>
    <x v="0"/>
  </r>
  <r>
    <x v="33"/>
    <x v="32"/>
    <x v="40"/>
    <n v="36646000000"/>
    <x v="1"/>
  </r>
  <r>
    <x v="33"/>
    <x v="32"/>
    <x v="40"/>
    <n v="55242000000"/>
    <x v="2"/>
  </r>
  <r>
    <x v="33"/>
    <x v="32"/>
    <x v="41"/>
    <n v="1342000000"/>
    <x v="0"/>
  </r>
  <r>
    <x v="33"/>
    <x v="32"/>
    <x v="41"/>
    <n v="964000000"/>
    <x v="1"/>
  </r>
  <r>
    <x v="33"/>
    <x v="32"/>
    <x v="41"/>
    <n v="51000000"/>
    <x v="2"/>
  </r>
  <r>
    <x v="33"/>
    <x v="32"/>
    <x v="42"/>
    <n v="0"/>
    <x v="0"/>
  </r>
  <r>
    <x v="33"/>
    <x v="32"/>
    <x v="42"/>
    <n v="0"/>
    <x v="1"/>
  </r>
  <r>
    <x v="33"/>
    <x v="32"/>
    <x v="42"/>
    <n v="0"/>
    <x v="2"/>
  </r>
  <r>
    <x v="33"/>
    <x v="32"/>
    <x v="43"/>
    <n v="1442000000"/>
    <x v="0"/>
  </r>
  <r>
    <x v="33"/>
    <x v="32"/>
    <x v="43"/>
    <n v="1027000000"/>
    <x v="1"/>
  </r>
  <r>
    <x v="33"/>
    <x v="32"/>
    <x v="43"/>
    <n v="4008000000"/>
    <x v="2"/>
  </r>
  <r>
    <x v="33"/>
    <x v="32"/>
    <x v="44"/>
    <n v="-15000000"/>
    <x v="0"/>
  </r>
  <r>
    <x v="33"/>
    <x v="32"/>
    <x v="44"/>
    <n v="0"/>
    <x v="1"/>
  </r>
  <r>
    <x v="33"/>
    <x v="32"/>
    <x v="44"/>
    <n v="0"/>
    <x v="2"/>
  </r>
  <r>
    <x v="33"/>
    <x v="32"/>
    <x v="45"/>
    <n v="0"/>
    <x v="0"/>
  </r>
  <r>
    <x v="33"/>
    <x v="32"/>
    <x v="45"/>
    <n v="0"/>
    <x v="1"/>
  </r>
  <r>
    <x v="33"/>
    <x v="32"/>
    <x v="45"/>
    <n v="0"/>
    <x v="2"/>
  </r>
  <r>
    <x v="33"/>
    <x v="32"/>
    <x v="46"/>
    <n v="227000000"/>
    <x v="0"/>
  </r>
  <r>
    <x v="33"/>
    <x v="32"/>
    <x v="46"/>
    <n v="-1039000000"/>
    <x v="1"/>
  </r>
  <r>
    <x v="33"/>
    <x v="32"/>
    <x v="46"/>
    <n v="3381000000"/>
    <x v="2"/>
  </r>
  <r>
    <x v="33"/>
    <x v="32"/>
    <x v="47"/>
    <n v="0"/>
    <x v="0"/>
  </r>
  <r>
    <x v="33"/>
    <x v="32"/>
    <x v="47"/>
    <n v="0"/>
    <x v="1"/>
  </r>
  <r>
    <x v="33"/>
    <x v="32"/>
    <x v="47"/>
    <n v="0"/>
    <x v="2"/>
  </r>
  <r>
    <x v="33"/>
    <x v="32"/>
    <x v="48"/>
    <n v="-5719000000"/>
    <x v="0"/>
  </r>
  <r>
    <x v="33"/>
    <x v="32"/>
    <x v="48"/>
    <n v="0"/>
    <x v="1"/>
  </r>
  <r>
    <x v="33"/>
    <x v="32"/>
    <x v="48"/>
    <n v="0"/>
    <x v="2"/>
  </r>
  <r>
    <x v="33"/>
    <x v="32"/>
    <x v="49"/>
    <n v="0"/>
    <x v="0"/>
  </r>
  <r>
    <x v="33"/>
    <x v="32"/>
    <x v="49"/>
    <n v="0"/>
    <x v="1"/>
  </r>
  <r>
    <x v="33"/>
    <x v="32"/>
    <x v="49"/>
    <n v="0"/>
    <x v="2"/>
  </r>
  <r>
    <x v="33"/>
    <x v="32"/>
    <x v="50"/>
    <n v="-336000000"/>
    <x v="0"/>
  </r>
  <r>
    <x v="33"/>
    <x v="32"/>
    <x v="50"/>
    <n v="0"/>
    <x v="1"/>
  </r>
  <r>
    <x v="33"/>
    <x v="32"/>
    <x v="50"/>
    <n v="0"/>
    <x v="2"/>
  </r>
  <r>
    <x v="33"/>
    <x v="32"/>
    <x v="51"/>
    <n v="0"/>
    <x v="0"/>
  </r>
  <r>
    <x v="33"/>
    <x v="32"/>
    <x v="51"/>
    <n v="0"/>
    <x v="1"/>
  </r>
  <r>
    <x v="33"/>
    <x v="32"/>
    <x v="51"/>
    <n v="0"/>
    <x v="2"/>
  </r>
  <r>
    <x v="33"/>
    <x v="32"/>
    <x v="52"/>
    <n v="0"/>
    <x v="0"/>
  </r>
  <r>
    <x v="33"/>
    <x v="32"/>
    <x v="52"/>
    <n v="0"/>
    <x v="1"/>
  </r>
  <r>
    <x v="33"/>
    <x v="32"/>
    <x v="52"/>
    <n v="0"/>
    <x v="2"/>
  </r>
  <r>
    <x v="33"/>
    <x v="32"/>
    <x v="53"/>
    <n v="4572000000"/>
    <x v="0"/>
  </r>
  <r>
    <x v="33"/>
    <x v="32"/>
    <x v="53"/>
    <n v="540000000"/>
    <x v="1"/>
  </r>
  <r>
    <x v="33"/>
    <x v="32"/>
    <x v="53"/>
    <n v="1286000000"/>
    <x v="2"/>
  </r>
  <r>
    <x v="33"/>
    <x v="32"/>
    <x v="54"/>
    <n v="4572000000"/>
    <x v="0"/>
  </r>
  <r>
    <x v="33"/>
    <x v="32"/>
    <x v="54"/>
    <n v="540000000"/>
    <x v="1"/>
  </r>
  <r>
    <x v="33"/>
    <x v="32"/>
    <x v="54"/>
    <n v="1286000000"/>
    <x v="2"/>
  </r>
  <r>
    <x v="33"/>
    <x v="32"/>
    <x v="55"/>
    <n v="28154000000"/>
    <x v="0"/>
  </r>
  <r>
    <x v="33"/>
    <x v="32"/>
    <x v="55"/>
    <n v="30429000000"/>
    <x v="1"/>
  </r>
  <r>
    <x v="33"/>
    <x v="32"/>
    <x v="55"/>
    <n v="33608000000"/>
    <x v="2"/>
  </r>
  <r>
    <x v="33"/>
    <x v="32"/>
    <x v="56"/>
    <n v="38989000000"/>
    <x v="0"/>
  </r>
  <r>
    <x v="33"/>
    <x v="32"/>
    <x v="56"/>
    <n v="41317000000"/>
    <x v="1"/>
  </r>
  <r>
    <x v="33"/>
    <x v="32"/>
    <x v="56"/>
    <n v="57154000000"/>
    <x v="2"/>
  </r>
  <r>
    <x v="33"/>
    <x v="32"/>
    <x v="57"/>
    <n v="23287000000"/>
    <x v="0"/>
  </r>
  <r>
    <x v="33"/>
    <x v="32"/>
    <x v="57"/>
    <n v="25203000000"/>
    <x v="1"/>
  </r>
  <r>
    <x v="33"/>
    <x v="32"/>
    <x v="57"/>
    <n v="42794000000"/>
    <x v="2"/>
  </r>
  <r>
    <x v="33"/>
    <x v="32"/>
    <x v="58"/>
    <n v="23197000000"/>
    <x v="0"/>
  </r>
  <r>
    <x v="33"/>
    <x v="32"/>
    <x v="58"/>
    <n v="28027000000"/>
    <x v="1"/>
  </r>
  <r>
    <x v="33"/>
    <x v="32"/>
    <x v="58"/>
    <n v="25153000000"/>
    <x v="2"/>
  </r>
  <r>
    <x v="33"/>
    <x v="32"/>
    <x v="59"/>
    <n v="81000000"/>
    <x v="0"/>
  </r>
  <r>
    <x v="33"/>
    <x v="32"/>
    <x v="59"/>
    <n v="-748000000"/>
    <x v="2"/>
  </r>
  <r>
    <x v="33"/>
    <x v="32"/>
    <x v="60"/>
    <n v="0"/>
    <x v="1"/>
  </r>
  <r>
    <x v="33"/>
    <x v="32"/>
    <x v="61"/>
    <n v="61178000000"/>
    <x v="0"/>
  </r>
  <r>
    <x v="33"/>
    <x v="32"/>
    <x v="61"/>
    <n v="65227000000"/>
    <x v="1"/>
  </r>
  <r>
    <x v="33"/>
    <x v="32"/>
    <x v="61"/>
    <n v="66800000000"/>
    <x v="2"/>
  </r>
  <r>
    <x v="33"/>
    <x v="32"/>
    <x v="62"/>
    <n v="4272000000"/>
    <x v="0"/>
  </r>
  <r>
    <x v="33"/>
    <x v="32"/>
    <x v="62"/>
    <n v="4466000000"/>
    <x v="1"/>
  </r>
  <r>
    <x v="33"/>
    <x v="32"/>
    <x v="62"/>
    <n v="2417000000"/>
    <x v="2"/>
  </r>
  <r>
    <x v="33"/>
    <x v="32"/>
    <x v="63"/>
    <n v="-3166000000"/>
    <x v="0"/>
  </r>
  <r>
    <x v="33"/>
    <x v="32"/>
    <x v="63"/>
    <n v="-4283000000"/>
    <x v="1"/>
  </r>
  <r>
    <x v="33"/>
    <x v="32"/>
    <x v="63"/>
    <n v="-1303000000"/>
    <x v="2"/>
  </r>
  <r>
    <x v="33"/>
    <x v="32"/>
    <x v="64"/>
    <n v="-14000000"/>
    <x v="0"/>
  </r>
  <r>
    <x v="33"/>
    <x v="32"/>
    <x v="64"/>
    <n v="17000000"/>
    <x v="1"/>
  </r>
  <r>
    <x v="33"/>
    <x v="32"/>
    <x v="64"/>
    <n v="22000000"/>
    <x v="2"/>
  </r>
  <r>
    <x v="33"/>
    <x v="32"/>
    <x v="65"/>
    <n v="-24000000"/>
    <x v="0"/>
  </r>
  <r>
    <x v="33"/>
    <x v="32"/>
    <x v="65"/>
    <n v="1489000000"/>
    <x v="1"/>
  </r>
  <r>
    <x v="33"/>
    <x v="32"/>
    <x v="65"/>
    <n v="1328000000"/>
    <x v="2"/>
  </r>
  <r>
    <x v="33"/>
    <x v="32"/>
    <x v="66"/>
    <n v="-74000000"/>
    <x v="0"/>
  </r>
  <r>
    <x v="33"/>
    <x v="32"/>
    <x v="66"/>
    <n v="-195000000"/>
    <x v="1"/>
  </r>
  <r>
    <x v="33"/>
    <x v="32"/>
    <x v="66"/>
    <n v="-254000000"/>
    <x v="2"/>
  </r>
  <r>
    <x v="33"/>
    <x v="32"/>
    <x v="67"/>
    <n v="1070000000"/>
    <x v="0"/>
  </r>
  <r>
    <x v="33"/>
    <x v="32"/>
    <x v="67"/>
    <n v="1098000000"/>
    <x v="1"/>
  </r>
  <r>
    <x v="33"/>
    <x v="32"/>
    <x v="67"/>
    <n v="828000000"/>
    <x v="2"/>
  </r>
  <r>
    <x v="33"/>
    <x v="32"/>
    <x v="68"/>
    <n v="0"/>
    <x v="0"/>
  </r>
  <r>
    <x v="33"/>
    <x v="32"/>
    <x v="68"/>
    <n v="0"/>
    <x v="1"/>
  </r>
  <r>
    <x v="33"/>
    <x v="32"/>
    <x v="68"/>
    <n v="1923000000"/>
    <x v="2"/>
  </r>
  <r>
    <x v="33"/>
    <x v="32"/>
    <x v="69"/>
    <n v="45357000000"/>
    <x v="0"/>
  </r>
  <r>
    <x v="33"/>
    <x v="32"/>
    <x v="69"/>
    <n v="4004000000"/>
    <x v="1"/>
  </r>
  <r>
    <x v="33"/>
    <x v="32"/>
    <x v="69"/>
    <n v="17174000000"/>
    <x v="2"/>
  </r>
  <r>
    <x v="33"/>
    <x v="32"/>
    <x v="70"/>
    <n v="8044000000"/>
    <x v="0"/>
  </r>
  <r>
    <x v="33"/>
    <x v="32"/>
    <x v="70"/>
    <n v="8586000000"/>
    <x v="1"/>
  </r>
  <r>
    <x v="33"/>
    <x v="32"/>
    <x v="70"/>
    <n v="20842000000"/>
    <x v="2"/>
  </r>
  <r>
    <x v="33"/>
    <x v="32"/>
    <x v="71"/>
    <n v="48633000000"/>
    <x v="0"/>
  </r>
  <r>
    <x v="33"/>
    <x v="32"/>
    <x v="71"/>
    <n v="51833000000"/>
    <x v="1"/>
  </r>
  <r>
    <x v="33"/>
    <x v="32"/>
    <x v="71"/>
    <n v="52693000000"/>
    <x v="2"/>
  </r>
  <r>
    <x v="33"/>
    <x v="32"/>
    <x v="72"/>
    <n v="0"/>
    <x v="0"/>
  </r>
  <r>
    <x v="33"/>
    <x v="32"/>
    <x v="72"/>
    <n v="0"/>
    <x v="1"/>
  </r>
  <r>
    <x v="33"/>
    <x v="32"/>
    <x v="72"/>
    <n v="0"/>
    <x v="2"/>
  </r>
  <r>
    <x v="33"/>
    <x v="32"/>
    <x v="73"/>
    <n v="535000000"/>
    <x v="0"/>
  </r>
  <r>
    <x v="33"/>
    <x v="32"/>
    <x v="73"/>
    <n v="683000000"/>
    <x v="1"/>
  </r>
  <r>
    <x v="33"/>
    <x v="32"/>
    <x v="73"/>
    <n v="679000000"/>
    <x v="2"/>
  </r>
  <r>
    <x v="33"/>
    <x v="32"/>
    <x v="74"/>
    <n v="0"/>
    <x v="0"/>
  </r>
  <r>
    <x v="33"/>
    <x v="32"/>
    <x v="74"/>
    <n v="0"/>
    <x v="1"/>
  </r>
  <r>
    <x v="33"/>
    <x v="32"/>
    <x v="74"/>
    <n v="0"/>
    <x v="2"/>
  </r>
  <r>
    <x v="33"/>
    <x v="32"/>
    <x v="75"/>
    <n v="0"/>
    <x v="0"/>
  </r>
  <r>
    <x v="33"/>
    <x v="32"/>
    <x v="75"/>
    <n v="0"/>
    <x v="1"/>
  </r>
  <r>
    <x v="33"/>
    <x v="32"/>
    <x v="75"/>
    <n v="0"/>
    <x v="2"/>
  </r>
  <r>
    <x v="33"/>
    <x v="32"/>
    <x v="76"/>
    <n v="0"/>
    <x v="0"/>
  </r>
  <r>
    <x v="33"/>
    <x v="32"/>
    <x v="76"/>
    <n v="0"/>
    <x v="1"/>
  </r>
  <r>
    <x v="33"/>
    <x v="32"/>
    <x v="76"/>
    <n v="0"/>
    <x v="2"/>
  </r>
  <r>
    <x v="33"/>
    <x v="32"/>
    <x v="77"/>
    <n v="0"/>
    <x v="0"/>
  </r>
  <r>
    <x v="33"/>
    <x v="32"/>
    <x v="77"/>
    <n v="0"/>
    <x v="1"/>
  </r>
  <r>
    <x v="33"/>
    <x v="32"/>
    <x v="77"/>
    <n v="0"/>
    <x v="2"/>
  </r>
  <r>
    <x v="33"/>
    <x v="32"/>
    <x v="78"/>
    <n v="0"/>
    <x v="0"/>
  </r>
  <r>
    <x v="33"/>
    <x v="32"/>
    <x v="78"/>
    <n v="0"/>
    <x v="1"/>
  </r>
  <r>
    <x v="33"/>
    <x v="32"/>
    <x v="78"/>
    <n v="0"/>
    <x v="2"/>
  </r>
  <r>
    <x v="33"/>
    <x v="32"/>
    <x v="79"/>
    <n v="327000000"/>
    <x v="0"/>
  </r>
  <r>
    <x v="33"/>
    <x v="32"/>
    <x v="79"/>
    <n v="101000000"/>
    <x v="1"/>
  </r>
  <r>
    <x v="33"/>
    <x v="32"/>
    <x v="79"/>
    <n v="64000000"/>
    <x v="2"/>
  </r>
  <r>
    <x v="33"/>
    <x v="32"/>
    <x v="80"/>
    <n v="246000000"/>
    <x v="0"/>
  </r>
  <r>
    <x v="33"/>
    <x v="32"/>
    <x v="80"/>
    <n v="295000000"/>
    <x v="1"/>
  </r>
  <r>
    <x v="33"/>
    <x v="32"/>
    <x v="80"/>
    <n v="442000000"/>
    <x v="2"/>
  </r>
  <r>
    <x v="33"/>
    <x v="32"/>
    <x v="81"/>
    <n v="1017000000"/>
    <x v="0"/>
  </r>
  <r>
    <x v="33"/>
    <x v="32"/>
    <x v="81"/>
    <n v="1480000000"/>
    <x v="1"/>
  </r>
  <r>
    <x v="33"/>
    <x v="32"/>
    <x v="81"/>
    <n v="3000000"/>
    <x v="2"/>
  </r>
  <r>
    <x v="33"/>
    <x v="32"/>
    <x v="82"/>
    <n v="0"/>
    <x v="0"/>
  </r>
  <r>
    <x v="33"/>
    <x v="32"/>
    <x v="82"/>
    <n v="0"/>
    <x v="1"/>
  </r>
  <r>
    <x v="33"/>
    <x v="32"/>
    <x v="82"/>
    <n v="0"/>
    <x v="2"/>
  </r>
  <r>
    <x v="33"/>
    <x v="32"/>
    <x v="83"/>
    <n v="24823000000"/>
    <x v="0"/>
  </r>
  <r>
    <x v="33"/>
    <x v="32"/>
    <x v="83"/>
    <n v="24648000000"/>
    <x v="1"/>
  </r>
  <r>
    <x v="33"/>
    <x v="32"/>
    <x v="83"/>
    <n v="25216000000"/>
    <x v="2"/>
  </r>
  <r>
    <x v="33"/>
    <x v="32"/>
    <x v="84"/>
    <n v="65450000000"/>
    <x v="0"/>
  </r>
  <r>
    <x v="33"/>
    <x v="32"/>
    <x v="84"/>
    <n v="69693000000"/>
    <x v="1"/>
  </r>
  <r>
    <x v="33"/>
    <x v="32"/>
    <x v="84"/>
    <n v="69217000000"/>
    <x v="2"/>
  </r>
  <r>
    <x v="33"/>
    <x v="32"/>
    <x v="85"/>
    <n v="9450000000"/>
    <x v="0"/>
  </r>
  <r>
    <x v="33"/>
    <x v="32"/>
    <x v="85"/>
    <n v="10041000000"/>
    <x v="1"/>
  </r>
  <r>
    <x v="33"/>
    <x v="32"/>
    <x v="85"/>
    <n v="10492000000"/>
    <x v="2"/>
  </r>
  <r>
    <x v="33"/>
    <x v="32"/>
    <x v="86"/>
    <n v="799000000"/>
    <x v="0"/>
  </r>
  <r>
    <x v="33"/>
    <x v="32"/>
    <x v="86"/>
    <n v="225000000"/>
    <x v="1"/>
  </r>
  <r>
    <x v="33"/>
    <x v="32"/>
    <x v="86"/>
    <n v="300000000"/>
    <x v="2"/>
  </r>
  <r>
    <x v="33"/>
    <x v="32"/>
    <x v="87"/>
    <n v="0"/>
    <x v="0"/>
  </r>
  <r>
    <x v="33"/>
    <x v="32"/>
    <x v="87"/>
    <n v="0"/>
    <x v="1"/>
  </r>
  <r>
    <x v="33"/>
    <x v="32"/>
    <x v="87"/>
    <n v="0"/>
    <x v="2"/>
  </r>
  <r>
    <x v="33"/>
    <x v="32"/>
    <x v="88"/>
    <n v="167000000"/>
    <x v="0"/>
  </r>
  <r>
    <x v="33"/>
    <x v="32"/>
    <x v="88"/>
    <n v="174000000"/>
    <x v="1"/>
  </r>
  <r>
    <x v="33"/>
    <x v="32"/>
    <x v="88"/>
    <n v="168000000"/>
    <x v="2"/>
  </r>
  <r>
    <x v="33"/>
    <x v="32"/>
    <x v="89"/>
    <n v="19416000000"/>
    <x v="0"/>
  </r>
  <r>
    <x v="33"/>
    <x v="32"/>
    <x v="89"/>
    <n v="18295000000"/>
    <x v="2"/>
  </r>
  <r>
    <x v="33"/>
    <x v="32"/>
    <x v="90"/>
    <n v="0"/>
    <x v="1"/>
  </r>
  <r>
    <x v="33"/>
    <x v="32"/>
    <x v="91"/>
    <n v="-704000000"/>
    <x v="0"/>
  </r>
  <r>
    <x v="33"/>
    <x v="32"/>
    <x v="91"/>
    <n v="-946000000"/>
    <x v="1"/>
  </r>
  <r>
    <x v="33"/>
    <x v="32"/>
    <x v="91"/>
    <n v="2562000000"/>
    <x v="2"/>
  </r>
  <r>
    <x v="34"/>
    <x v="33"/>
    <x v="0"/>
    <n v="3179000000"/>
    <x v="0"/>
  </r>
  <r>
    <x v="34"/>
    <x v="33"/>
    <x v="0"/>
    <n v="3162000000"/>
    <x v="1"/>
  </r>
  <r>
    <x v="34"/>
    <x v="33"/>
    <x v="0"/>
    <n v="2952000000"/>
    <x v="2"/>
  </r>
  <r>
    <x v="34"/>
    <x v="33"/>
    <x v="1"/>
    <n v="3759000000"/>
    <x v="0"/>
  </r>
  <r>
    <x v="34"/>
    <x v="33"/>
    <x v="1"/>
    <n v="3544000000"/>
    <x v="1"/>
  </r>
  <r>
    <x v="34"/>
    <x v="33"/>
    <x v="1"/>
    <n v="3161000000"/>
    <x v="2"/>
  </r>
  <r>
    <x v="34"/>
    <x v="33"/>
    <x v="2"/>
    <n v="2946000000"/>
    <x v="0"/>
  </r>
  <r>
    <x v="34"/>
    <x v="33"/>
    <x v="2"/>
    <n v="3039000000"/>
    <x v="1"/>
  </r>
  <r>
    <x v="34"/>
    <x v="33"/>
    <x v="2"/>
    <n v="3124000000"/>
    <x v="2"/>
  </r>
  <r>
    <x v="34"/>
    <x v="33"/>
    <x v="3"/>
    <n v="573000000"/>
    <x v="0"/>
  </r>
  <r>
    <x v="34"/>
    <x v="33"/>
    <x v="3"/>
    <n v="691000000"/>
    <x v="1"/>
  </r>
  <r>
    <x v="34"/>
    <x v="33"/>
    <x v="3"/>
    <n v="524000000"/>
    <x v="2"/>
  </r>
  <r>
    <x v="34"/>
    <x v="33"/>
    <x v="4"/>
    <n v="45887000000"/>
    <x v="0"/>
  </r>
  <r>
    <x v="34"/>
    <x v="33"/>
    <x v="4"/>
    <n v="49349000000"/>
    <x v="1"/>
  </r>
  <r>
    <x v="34"/>
    <x v="33"/>
    <x v="4"/>
    <n v="51308000000"/>
    <x v="2"/>
  </r>
  <r>
    <x v="34"/>
    <x v="33"/>
    <x v="5"/>
    <n v="-690000000"/>
    <x v="0"/>
  </r>
  <r>
    <x v="34"/>
    <x v="33"/>
    <x v="5"/>
    <n v="-987000000"/>
    <x v="1"/>
  </r>
  <r>
    <x v="34"/>
    <x v="33"/>
    <x v="5"/>
    <n v="-967000000"/>
    <x v="2"/>
  </r>
  <r>
    <x v="34"/>
    <x v="33"/>
    <x v="6"/>
    <n v="5086000000"/>
    <x v="0"/>
  </r>
  <r>
    <x v="34"/>
    <x v="33"/>
    <x v="6"/>
    <n v="-1997000000"/>
    <x v="1"/>
  </r>
  <r>
    <x v="34"/>
    <x v="33"/>
    <x v="6"/>
    <n v="-903000000"/>
    <x v="2"/>
  </r>
  <r>
    <x v="34"/>
    <x v="33"/>
    <x v="7"/>
    <n v="-10234000000"/>
    <x v="0"/>
  </r>
  <r>
    <x v="34"/>
    <x v="33"/>
    <x v="7"/>
    <n v="-994000000"/>
    <x v="1"/>
  </r>
  <r>
    <x v="34"/>
    <x v="33"/>
    <x v="7"/>
    <n v="-974000000"/>
    <x v="2"/>
  </r>
  <r>
    <x v="34"/>
    <x v="33"/>
    <x v="8"/>
    <n v="3148000000"/>
    <x v="0"/>
  </r>
  <r>
    <x v="34"/>
    <x v="33"/>
    <x v="8"/>
    <n v="2981000000"/>
    <x v="1"/>
  </r>
  <r>
    <x v="34"/>
    <x v="33"/>
    <x v="8"/>
    <n v="3858000000"/>
    <x v="2"/>
  </r>
  <r>
    <x v="34"/>
    <x v="33"/>
    <x v="9"/>
    <n v="963000000"/>
    <x v="0"/>
  </r>
  <r>
    <x v="34"/>
    <x v="33"/>
    <x v="9"/>
    <n v="902000000"/>
    <x v="1"/>
  </r>
  <r>
    <x v="34"/>
    <x v="33"/>
    <x v="9"/>
    <n v="2824000000"/>
    <x v="2"/>
  </r>
  <r>
    <x v="34"/>
    <x v="33"/>
    <x v="10"/>
    <n v="-417000000"/>
    <x v="0"/>
  </r>
  <r>
    <x v="34"/>
    <x v="33"/>
    <x v="10"/>
    <n v="-176000000"/>
    <x v="1"/>
  </r>
  <r>
    <x v="34"/>
    <x v="33"/>
    <x v="10"/>
    <n v="-371000000"/>
    <x v="2"/>
  </r>
  <r>
    <x v="34"/>
    <x v="33"/>
    <x v="11"/>
    <n v="591000000"/>
    <x v="0"/>
  </r>
  <r>
    <x v="34"/>
    <x v="33"/>
    <x v="11"/>
    <n v="376000000"/>
    <x v="1"/>
  </r>
  <r>
    <x v="34"/>
    <x v="33"/>
    <x v="11"/>
    <n v="-502000000"/>
    <x v="2"/>
  </r>
  <r>
    <x v="34"/>
    <x v="33"/>
    <x v="12"/>
    <n v="-161000000"/>
    <x v="0"/>
  </r>
  <r>
    <x v="34"/>
    <x v="33"/>
    <x v="12"/>
    <n v="-99000000"/>
    <x v="1"/>
  </r>
  <r>
    <x v="34"/>
    <x v="33"/>
    <x v="12"/>
    <n v="-922000000"/>
    <x v="2"/>
  </r>
  <r>
    <x v="34"/>
    <x v="33"/>
    <x v="13"/>
    <n v="1110000000"/>
    <x v="0"/>
  </r>
  <r>
    <x v="34"/>
    <x v="33"/>
    <x v="13"/>
    <n v="1557000000"/>
    <x v="1"/>
  </r>
  <r>
    <x v="34"/>
    <x v="33"/>
    <x v="13"/>
    <n v="188000000"/>
    <x v="2"/>
  </r>
  <r>
    <x v="34"/>
    <x v="33"/>
    <x v="14"/>
    <n v="482000000"/>
    <x v="0"/>
  </r>
  <r>
    <x v="34"/>
    <x v="33"/>
    <x v="14"/>
    <n v="482000000"/>
    <x v="1"/>
  </r>
  <r>
    <x v="34"/>
    <x v="33"/>
    <x v="14"/>
    <n v="482000000"/>
    <x v="2"/>
  </r>
  <r>
    <x v="34"/>
    <x v="33"/>
    <x v="15"/>
    <n v="0"/>
    <x v="0"/>
  </r>
  <r>
    <x v="34"/>
    <x v="33"/>
    <x v="15"/>
    <n v="0"/>
    <x v="1"/>
  </r>
  <r>
    <x v="34"/>
    <x v="33"/>
    <x v="15"/>
    <n v="0"/>
    <x v="2"/>
  </r>
  <r>
    <x v="34"/>
    <x v="33"/>
    <x v="16"/>
    <n v="3037000000"/>
    <x v="0"/>
  </r>
  <r>
    <x v="34"/>
    <x v="33"/>
    <x v="16"/>
    <n v="3066000000"/>
    <x v="1"/>
  </r>
  <r>
    <x v="34"/>
    <x v="33"/>
    <x v="16"/>
    <n v="3435000000"/>
    <x v="2"/>
  </r>
  <r>
    <x v="34"/>
    <x v="33"/>
    <x v="17"/>
    <n v="-308000000"/>
    <x v="0"/>
  </r>
  <r>
    <x v="34"/>
    <x v="33"/>
    <x v="17"/>
    <n v="-418000000"/>
    <x v="1"/>
  </r>
  <r>
    <x v="34"/>
    <x v="33"/>
    <x v="17"/>
    <n v="268000000"/>
    <x v="2"/>
  </r>
  <r>
    <x v="34"/>
    <x v="33"/>
    <x v="18"/>
    <n v="29536000000"/>
    <x v="0"/>
  </r>
  <r>
    <x v="34"/>
    <x v="33"/>
    <x v="18"/>
    <n v="32363000000"/>
    <x v="1"/>
  </r>
  <r>
    <x v="34"/>
    <x v="33"/>
    <x v="18"/>
    <n v="31600000000"/>
    <x v="2"/>
  </r>
  <r>
    <x v="34"/>
    <x v="33"/>
    <x v="19"/>
    <n v="31799000000"/>
    <x v="0"/>
  </r>
  <r>
    <x v="34"/>
    <x v="33"/>
    <x v="19"/>
    <n v="34780000000"/>
    <x v="1"/>
  </r>
  <r>
    <x v="34"/>
    <x v="33"/>
    <x v="19"/>
    <n v="33792000000"/>
    <x v="2"/>
  </r>
  <r>
    <x v="34"/>
    <x v="33"/>
    <x v="20"/>
    <n v="18189000000"/>
    <x v="0"/>
  </r>
  <r>
    <x v="34"/>
    <x v="33"/>
    <x v="20"/>
    <n v="20288000000"/>
    <x v="1"/>
  </r>
  <r>
    <x v="34"/>
    <x v="33"/>
    <x v="20"/>
    <n v="21543000000"/>
    <x v="2"/>
  </r>
  <r>
    <x v="34"/>
    <x v="33"/>
    <x v="21"/>
    <n v="14739000000"/>
    <x v="0"/>
  </r>
  <r>
    <x v="34"/>
    <x v="33"/>
    <x v="21"/>
    <n v="16801000000"/>
    <x v="1"/>
  </r>
  <r>
    <x v="34"/>
    <x v="33"/>
    <x v="21"/>
    <n v="15964000000"/>
    <x v="2"/>
  </r>
  <r>
    <x v="34"/>
    <x v="33"/>
    <x v="22"/>
    <n v="0"/>
    <x v="0"/>
  </r>
  <r>
    <x v="34"/>
    <x v="33"/>
    <x v="22"/>
    <n v="0"/>
    <x v="2"/>
  </r>
  <r>
    <x v="34"/>
    <x v="33"/>
    <x v="23"/>
    <n v="0"/>
    <x v="0"/>
  </r>
  <r>
    <x v="34"/>
    <x v="33"/>
    <x v="23"/>
    <n v="0"/>
    <x v="1"/>
  </r>
  <r>
    <x v="34"/>
    <x v="33"/>
    <x v="23"/>
    <n v="0"/>
    <x v="1"/>
  </r>
  <r>
    <x v="34"/>
    <x v="33"/>
    <x v="23"/>
    <n v="0"/>
    <x v="2"/>
  </r>
  <r>
    <x v="34"/>
    <x v="33"/>
    <x v="24"/>
    <n v="4085000000"/>
    <x v="0"/>
  </r>
  <r>
    <x v="34"/>
    <x v="33"/>
    <x v="24"/>
    <n v="4202000000"/>
    <x v="1"/>
  </r>
  <r>
    <x v="34"/>
    <x v="33"/>
    <x v="24"/>
    <n v="3738000000"/>
    <x v="2"/>
  </r>
  <r>
    <x v="34"/>
    <x v="33"/>
    <x v="25"/>
    <n v="0"/>
    <x v="0"/>
  </r>
  <r>
    <x v="34"/>
    <x v="33"/>
    <x v="25"/>
    <n v="0"/>
    <x v="1"/>
  </r>
  <r>
    <x v="34"/>
    <x v="33"/>
    <x v="25"/>
    <n v="0"/>
    <x v="2"/>
  </r>
  <r>
    <x v="34"/>
    <x v="33"/>
    <x v="26"/>
    <n v="43465"/>
    <x v="0"/>
  </r>
  <r>
    <x v="34"/>
    <x v="33"/>
    <x v="26"/>
    <n v="43830"/>
    <x v="1"/>
  </r>
  <r>
    <x v="34"/>
    <x v="33"/>
    <x v="26"/>
    <n v="44196"/>
    <x v="2"/>
  </r>
  <r>
    <x v="34"/>
    <x v="33"/>
    <x v="27"/>
    <n v="0"/>
    <x v="0"/>
  </r>
  <r>
    <x v="34"/>
    <x v="33"/>
    <x v="27"/>
    <n v="0"/>
    <x v="1"/>
  </r>
  <r>
    <x v="34"/>
    <x v="33"/>
    <x v="27"/>
    <n v="0"/>
    <x v="2"/>
  </r>
  <r>
    <x v="34"/>
    <x v="33"/>
    <x v="28"/>
    <n v="12110000000"/>
    <x v="0"/>
  </r>
  <r>
    <x v="34"/>
    <x v="33"/>
    <x v="28"/>
    <n v="13978000000"/>
    <x v="1"/>
  </r>
  <r>
    <x v="34"/>
    <x v="33"/>
    <x v="28"/>
    <n v="15661000000"/>
    <x v="2"/>
  </r>
  <r>
    <x v="34"/>
    <x v="33"/>
    <x v="29"/>
    <n v="0"/>
    <x v="0"/>
  </r>
  <r>
    <x v="34"/>
    <x v="33"/>
    <x v="29"/>
    <n v="0"/>
    <x v="1"/>
  </r>
  <r>
    <x v="34"/>
    <x v="33"/>
    <x v="29"/>
    <n v="0"/>
    <x v="2"/>
  </r>
  <r>
    <x v="34"/>
    <x v="33"/>
    <x v="30"/>
    <n v="19594000000"/>
    <x v="0"/>
  </r>
  <r>
    <x v="34"/>
    <x v="33"/>
    <x v="30"/>
    <n v="19677000000"/>
    <x v="1"/>
  </r>
  <r>
    <x v="34"/>
    <x v="33"/>
    <x v="30"/>
    <n v="20053000000"/>
    <x v="2"/>
  </r>
  <r>
    <x v="34"/>
    <x v="33"/>
    <x v="31"/>
    <n v="-29892000000"/>
    <x v="0"/>
  </r>
  <r>
    <x v="34"/>
    <x v="33"/>
    <x v="31"/>
    <n v="-32823000000"/>
    <x v="1"/>
  </r>
  <r>
    <x v="34"/>
    <x v="33"/>
    <x v="31"/>
    <n v="-32077000000"/>
    <x v="2"/>
  </r>
  <r>
    <x v="34"/>
    <x v="33"/>
    <x v="32"/>
    <n v="3358000000"/>
    <x v="0"/>
  </r>
  <r>
    <x v="34"/>
    <x v="33"/>
    <x v="32"/>
    <n v="3484000000"/>
    <x v="1"/>
  </r>
  <r>
    <x v="34"/>
    <x v="33"/>
    <x v="32"/>
    <n v="3167000000"/>
    <x v="2"/>
  </r>
  <r>
    <x v="34"/>
    <x v="33"/>
    <x v="33"/>
    <n v="-13000000"/>
    <x v="0"/>
  </r>
  <r>
    <x v="34"/>
    <x v="33"/>
    <x v="33"/>
    <n v="0"/>
    <x v="1"/>
  </r>
  <r>
    <x v="34"/>
    <x v="33"/>
    <x v="33"/>
    <n v="0"/>
    <x v="2"/>
  </r>
  <r>
    <x v="34"/>
    <x v="33"/>
    <x v="34"/>
    <n v="727000000"/>
    <x v="0"/>
  </r>
  <r>
    <x v="34"/>
    <x v="33"/>
    <x v="34"/>
    <n v="718000000"/>
    <x v="1"/>
  </r>
  <r>
    <x v="34"/>
    <x v="33"/>
    <x v="34"/>
    <n v="571000000"/>
    <x v="2"/>
  </r>
  <r>
    <x v="34"/>
    <x v="33"/>
    <x v="35"/>
    <n v="2585000000"/>
    <x v="0"/>
  </r>
  <r>
    <x v="34"/>
    <x v="33"/>
    <x v="35"/>
    <n v="2315000000"/>
    <x v="1"/>
  </r>
  <r>
    <x v="34"/>
    <x v="33"/>
    <x v="35"/>
    <n v="2117000000"/>
    <x v="2"/>
  </r>
  <r>
    <x v="34"/>
    <x v="33"/>
    <x v="36"/>
    <n v="0"/>
    <x v="0"/>
  </r>
  <r>
    <x v="34"/>
    <x v="33"/>
    <x v="36"/>
    <n v="0"/>
    <x v="1"/>
  </r>
  <r>
    <x v="34"/>
    <x v="33"/>
    <x v="36"/>
    <n v="0"/>
    <x v="2"/>
  </r>
  <r>
    <x v="34"/>
    <x v="33"/>
    <x v="37"/>
    <n v="49000000"/>
    <x v="0"/>
  </r>
  <r>
    <x v="34"/>
    <x v="33"/>
    <x v="37"/>
    <n v="55000000"/>
    <x v="1"/>
  </r>
  <r>
    <x v="34"/>
    <x v="33"/>
    <x v="37"/>
    <n v="40000000"/>
    <x v="2"/>
  </r>
  <r>
    <x v="34"/>
    <x v="33"/>
    <x v="38"/>
    <n v="5977000000"/>
    <x v="0"/>
  </r>
  <r>
    <x v="34"/>
    <x v="33"/>
    <x v="38"/>
    <n v="6306000000"/>
    <x v="1"/>
  </r>
  <r>
    <x v="34"/>
    <x v="33"/>
    <x v="38"/>
    <n v="5745000000"/>
    <x v="2"/>
  </r>
  <r>
    <x v="34"/>
    <x v="33"/>
    <x v="39"/>
    <n v="45408000000"/>
    <x v="0"/>
  </r>
  <r>
    <x v="34"/>
    <x v="33"/>
    <x v="39"/>
    <n v="49349000000"/>
    <x v="1"/>
  </r>
  <r>
    <x v="34"/>
    <x v="33"/>
    <x v="39"/>
    <n v="51308000000"/>
    <x v="2"/>
  </r>
  <r>
    <x v="34"/>
    <x v="33"/>
    <x v="40"/>
    <n v="33676000000"/>
    <x v="0"/>
  </r>
  <r>
    <x v="34"/>
    <x v="33"/>
    <x v="40"/>
    <n v="35371000000"/>
    <x v="1"/>
  </r>
  <r>
    <x v="34"/>
    <x v="33"/>
    <x v="40"/>
    <n v="35647000000"/>
    <x v="2"/>
  </r>
  <r>
    <x v="34"/>
    <x v="33"/>
    <x v="41"/>
    <n v="0"/>
    <x v="0"/>
  </r>
  <r>
    <x v="34"/>
    <x v="33"/>
    <x v="41"/>
    <n v="0"/>
    <x v="1"/>
  </r>
  <r>
    <x v="34"/>
    <x v="33"/>
    <x v="41"/>
    <n v="0"/>
    <x v="2"/>
  </r>
  <r>
    <x v="34"/>
    <x v="33"/>
    <x v="42"/>
    <n v="0"/>
    <x v="0"/>
  </r>
  <r>
    <x v="34"/>
    <x v="33"/>
    <x v="42"/>
    <n v="0"/>
    <x v="1"/>
  </r>
  <r>
    <x v="34"/>
    <x v="33"/>
    <x v="42"/>
    <n v="0"/>
    <x v="2"/>
  </r>
  <r>
    <x v="34"/>
    <x v="33"/>
    <x v="43"/>
    <n v="972000000"/>
    <x v="0"/>
  </r>
  <r>
    <x v="34"/>
    <x v="33"/>
    <x v="43"/>
    <n v="-559000000"/>
    <x v="1"/>
  </r>
  <r>
    <x v="34"/>
    <x v="33"/>
    <x v="43"/>
    <n v="-2441000000"/>
    <x v="2"/>
  </r>
  <r>
    <x v="34"/>
    <x v="33"/>
    <x v="44"/>
    <n v="-2000000000"/>
    <x v="0"/>
  </r>
  <r>
    <x v="34"/>
    <x v="33"/>
    <x v="44"/>
    <n v="48000000"/>
    <x v="1"/>
  </r>
  <r>
    <x v="34"/>
    <x v="33"/>
    <x v="44"/>
    <n v="0"/>
    <x v="2"/>
  </r>
  <r>
    <x v="34"/>
    <x v="33"/>
    <x v="45"/>
    <n v="-20000000"/>
    <x v="0"/>
  </r>
  <r>
    <x v="34"/>
    <x v="33"/>
    <x v="45"/>
    <n v="-51000000"/>
    <x v="1"/>
  </r>
  <r>
    <x v="34"/>
    <x v="33"/>
    <x v="45"/>
    <n v="-59000000"/>
    <x v="2"/>
  </r>
  <r>
    <x v="34"/>
    <x v="33"/>
    <x v="46"/>
    <n v="-1925000000"/>
    <x v="0"/>
  </r>
  <r>
    <x v="34"/>
    <x v="33"/>
    <x v="46"/>
    <n v="-1997000000"/>
    <x v="1"/>
  </r>
  <r>
    <x v="34"/>
    <x v="33"/>
    <x v="46"/>
    <n v="-4363000000"/>
    <x v="2"/>
  </r>
  <r>
    <x v="34"/>
    <x v="33"/>
    <x v="47"/>
    <n v="0"/>
    <x v="0"/>
  </r>
  <r>
    <x v="34"/>
    <x v="33"/>
    <x v="47"/>
    <n v="0"/>
    <x v="1"/>
  </r>
  <r>
    <x v="34"/>
    <x v="33"/>
    <x v="47"/>
    <n v="0"/>
    <x v="2"/>
  </r>
  <r>
    <x v="34"/>
    <x v="33"/>
    <x v="48"/>
    <n v="-10234000000"/>
    <x v="0"/>
  </r>
  <r>
    <x v="34"/>
    <x v="33"/>
    <x v="48"/>
    <n v="-176000000"/>
    <x v="1"/>
  </r>
  <r>
    <x v="34"/>
    <x v="33"/>
    <x v="48"/>
    <n v="0"/>
    <x v="2"/>
  </r>
  <r>
    <x v="34"/>
    <x v="33"/>
    <x v="49"/>
    <n v="0"/>
    <x v="0"/>
  </r>
  <r>
    <x v="34"/>
    <x v="33"/>
    <x v="49"/>
    <n v="0"/>
    <x v="1"/>
  </r>
  <r>
    <x v="34"/>
    <x v="33"/>
    <x v="49"/>
    <n v="0"/>
    <x v="2"/>
  </r>
  <r>
    <x v="34"/>
    <x v="33"/>
    <x v="50"/>
    <n v="3148000000"/>
    <x v="0"/>
  </r>
  <r>
    <x v="34"/>
    <x v="33"/>
    <x v="50"/>
    <n v="-55000000"/>
    <x v="1"/>
  </r>
  <r>
    <x v="34"/>
    <x v="33"/>
    <x v="50"/>
    <n v="-40000000"/>
    <x v="2"/>
  </r>
  <r>
    <x v="34"/>
    <x v="33"/>
    <x v="51"/>
    <n v="0"/>
    <x v="0"/>
  </r>
  <r>
    <x v="34"/>
    <x v="33"/>
    <x v="51"/>
    <n v="0"/>
    <x v="1"/>
  </r>
  <r>
    <x v="34"/>
    <x v="33"/>
    <x v="51"/>
    <n v="0"/>
    <x v="2"/>
  </r>
  <r>
    <x v="34"/>
    <x v="33"/>
    <x v="52"/>
    <n v="0"/>
    <x v="0"/>
  </r>
  <r>
    <x v="34"/>
    <x v="33"/>
    <x v="52"/>
    <n v="0"/>
    <x v="1"/>
  </r>
  <r>
    <x v="34"/>
    <x v="33"/>
    <x v="52"/>
    <n v="0"/>
    <x v="2"/>
  </r>
  <r>
    <x v="34"/>
    <x v="33"/>
    <x v="53"/>
    <n v="3345000000"/>
    <x v="0"/>
  </r>
  <r>
    <x v="34"/>
    <x v="33"/>
    <x v="53"/>
    <n v="3484000000"/>
    <x v="1"/>
  </r>
  <r>
    <x v="34"/>
    <x v="33"/>
    <x v="53"/>
    <n v="3167000000"/>
    <x v="2"/>
  </r>
  <r>
    <x v="34"/>
    <x v="33"/>
    <x v="54"/>
    <n v="3345000000"/>
    <x v="0"/>
  </r>
  <r>
    <x v="34"/>
    <x v="33"/>
    <x v="54"/>
    <n v="3484000000"/>
    <x v="1"/>
  </r>
  <r>
    <x v="34"/>
    <x v="33"/>
    <x v="54"/>
    <n v="3167000000"/>
    <x v="2"/>
  </r>
  <r>
    <x v="34"/>
    <x v="33"/>
    <x v="55"/>
    <n v="3978000000"/>
    <x v="0"/>
  </r>
  <r>
    <x v="34"/>
    <x v="33"/>
    <x v="55"/>
    <n v="4475000000"/>
    <x v="1"/>
  </r>
  <r>
    <x v="34"/>
    <x v="33"/>
    <x v="55"/>
    <n v="5100000000"/>
    <x v="2"/>
  </r>
  <r>
    <x v="34"/>
    <x v="33"/>
    <x v="56"/>
    <n v="27219000000"/>
    <x v="0"/>
  </r>
  <r>
    <x v="34"/>
    <x v="33"/>
    <x v="56"/>
    <n v="29061000000"/>
    <x v="1"/>
  </r>
  <r>
    <x v="34"/>
    <x v="33"/>
    <x v="56"/>
    <n v="29765000000"/>
    <x v="2"/>
  </r>
  <r>
    <x v="34"/>
    <x v="33"/>
    <x v="57"/>
    <n v="18937000000"/>
    <x v="0"/>
  </r>
  <r>
    <x v="34"/>
    <x v="33"/>
    <x v="57"/>
    <n v="18570000000"/>
    <x v="1"/>
  </r>
  <r>
    <x v="34"/>
    <x v="33"/>
    <x v="57"/>
    <n v="19683000000"/>
    <x v="2"/>
  </r>
  <r>
    <x v="34"/>
    <x v="33"/>
    <x v="58"/>
    <n v="0"/>
    <x v="0"/>
  </r>
  <r>
    <x v="34"/>
    <x v="33"/>
    <x v="58"/>
    <n v="0"/>
    <x v="1"/>
  </r>
  <r>
    <x v="34"/>
    <x v="33"/>
    <x v="58"/>
    <n v="0"/>
    <x v="2"/>
  </r>
  <r>
    <x v="34"/>
    <x v="33"/>
    <x v="59"/>
    <n v="0"/>
    <x v="0"/>
  </r>
  <r>
    <x v="34"/>
    <x v="33"/>
    <x v="59"/>
    <n v="0"/>
    <x v="2"/>
  </r>
  <r>
    <x v="34"/>
    <x v="33"/>
    <x v="60"/>
    <n v="0"/>
    <x v="1"/>
  </r>
  <r>
    <x v="34"/>
    <x v="33"/>
    <x v="61"/>
    <n v="2263000000"/>
    <x v="0"/>
  </r>
  <r>
    <x v="34"/>
    <x v="33"/>
    <x v="61"/>
    <n v="2417000000"/>
    <x v="1"/>
  </r>
  <r>
    <x v="34"/>
    <x v="33"/>
    <x v="61"/>
    <n v="2192000000"/>
    <x v="2"/>
  </r>
  <r>
    <x v="34"/>
    <x v="33"/>
    <x v="62"/>
    <n v="4394000000"/>
    <x v="0"/>
  </r>
  <r>
    <x v="34"/>
    <x v="33"/>
    <x v="62"/>
    <n v="4570000000"/>
    <x v="1"/>
  </r>
  <r>
    <x v="34"/>
    <x v="33"/>
    <x v="62"/>
    <n v="4133000000"/>
    <x v="2"/>
  </r>
  <r>
    <x v="34"/>
    <x v="33"/>
    <x v="63"/>
    <n v="1270000000"/>
    <x v="0"/>
  </r>
  <r>
    <x v="34"/>
    <x v="33"/>
    <x v="63"/>
    <n v="-2821000000"/>
    <x v="1"/>
  </r>
  <r>
    <x v="34"/>
    <x v="33"/>
    <x v="63"/>
    <n v="-289000000"/>
    <x v="2"/>
  </r>
  <r>
    <x v="34"/>
    <x v="33"/>
    <x v="64"/>
    <n v="-9544000000"/>
    <x v="0"/>
  </r>
  <r>
    <x v="34"/>
    <x v="33"/>
    <x v="64"/>
    <n v="-7000000"/>
    <x v="1"/>
  </r>
  <r>
    <x v="34"/>
    <x v="33"/>
    <x v="64"/>
    <n v="-7000000"/>
    <x v="2"/>
  </r>
  <r>
    <x v="34"/>
    <x v="33"/>
    <x v="65"/>
    <n v="2559000000"/>
    <x v="0"/>
  </r>
  <r>
    <x v="34"/>
    <x v="33"/>
    <x v="65"/>
    <n v="2281000000"/>
    <x v="1"/>
  </r>
  <r>
    <x v="34"/>
    <x v="33"/>
    <x v="65"/>
    <n v="5002000000"/>
    <x v="2"/>
  </r>
  <r>
    <x v="34"/>
    <x v="33"/>
    <x v="66"/>
    <n v="-308000000"/>
    <x v="0"/>
  </r>
  <r>
    <x v="34"/>
    <x v="33"/>
    <x v="66"/>
    <n v="-418000000"/>
    <x v="1"/>
  </r>
  <r>
    <x v="34"/>
    <x v="33"/>
    <x v="66"/>
    <n v="268000000"/>
    <x v="2"/>
  </r>
  <r>
    <x v="34"/>
    <x v="33"/>
    <x v="67"/>
    <n v="7490000000"/>
    <x v="0"/>
  </r>
  <r>
    <x v="34"/>
    <x v="33"/>
    <x v="67"/>
    <n v="9536000000"/>
    <x v="1"/>
  </r>
  <r>
    <x v="34"/>
    <x v="33"/>
    <x v="67"/>
    <n v="9813000000"/>
    <x v="2"/>
  </r>
  <r>
    <x v="34"/>
    <x v="33"/>
    <x v="68"/>
    <n v="10587000000"/>
    <x v="0"/>
  </r>
  <r>
    <x v="34"/>
    <x v="33"/>
    <x v="68"/>
    <n v="10719000000"/>
    <x v="1"/>
  </r>
  <r>
    <x v="34"/>
    <x v="33"/>
    <x v="68"/>
    <n v="10009000000"/>
    <x v="2"/>
  </r>
  <r>
    <x v="34"/>
    <x v="33"/>
    <x v="69"/>
    <n v="26293000000"/>
    <x v="0"/>
  </r>
  <r>
    <x v="34"/>
    <x v="33"/>
    <x v="69"/>
    <n v="2594000000"/>
    <x v="1"/>
  </r>
  <r>
    <x v="34"/>
    <x v="33"/>
    <x v="69"/>
    <n v="2495000000"/>
    <x v="2"/>
  </r>
  <r>
    <x v="34"/>
    <x v="33"/>
    <x v="70"/>
    <n v="7493000000"/>
    <x v="0"/>
  </r>
  <r>
    <x v="34"/>
    <x v="33"/>
    <x v="70"/>
    <n v="9560000000"/>
    <x v="1"/>
  </r>
  <r>
    <x v="34"/>
    <x v="33"/>
    <x v="70"/>
    <n v="9688000000"/>
    <x v="2"/>
  </r>
  <r>
    <x v="34"/>
    <x v="33"/>
    <x v="71"/>
    <n v="0"/>
    <x v="0"/>
  </r>
  <r>
    <x v="34"/>
    <x v="33"/>
    <x v="71"/>
    <n v="0"/>
    <x v="1"/>
  </r>
  <r>
    <x v="34"/>
    <x v="33"/>
    <x v="71"/>
    <n v="0"/>
    <x v="2"/>
  </r>
  <r>
    <x v="34"/>
    <x v="33"/>
    <x v="72"/>
    <n v="0"/>
    <x v="0"/>
  </r>
  <r>
    <x v="34"/>
    <x v="33"/>
    <x v="72"/>
    <n v="0"/>
    <x v="1"/>
  </r>
  <r>
    <x v="34"/>
    <x v="33"/>
    <x v="72"/>
    <n v="0"/>
    <x v="2"/>
  </r>
  <r>
    <x v="34"/>
    <x v="33"/>
    <x v="73"/>
    <n v="1075000000"/>
    <x v="0"/>
  </r>
  <r>
    <x v="34"/>
    <x v="33"/>
    <x v="73"/>
    <n v="1152000000"/>
    <x v="1"/>
  </r>
  <r>
    <x v="34"/>
    <x v="33"/>
    <x v="73"/>
    <n v="1240000000"/>
    <x v="2"/>
  </r>
  <r>
    <x v="34"/>
    <x v="33"/>
    <x v="74"/>
    <n v="0"/>
    <x v="0"/>
  </r>
  <r>
    <x v="34"/>
    <x v="33"/>
    <x v="74"/>
    <n v="0"/>
    <x v="1"/>
  </r>
  <r>
    <x v="34"/>
    <x v="33"/>
    <x v="74"/>
    <n v="0"/>
    <x v="2"/>
  </r>
  <r>
    <x v="34"/>
    <x v="33"/>
    <x v="75"/>
    <n v="0"/>
    <x v="0"/>
  </r>
  <r>
    <x v="34"/>
    <x v="33"/>
    <x v="75"/>
    <n v="0"/>
    <x v="1"/>
  </r>
  <r>
    <x v="34"/>
    <x v="33"/>
    <x v="75"/>
    <n v="0"/>
    <x v="2"/>
  </r>
  <r>
    <x v="34"/>
    <x v="33"/>
    <x v="76"/>
    <n v="0"/>
    <x v="0"/>
  </r>
  <r>
    <x v="34"/>
    <x v="33"/>
    <x v="76"/>
    <n v="0"/>
    <x v="1"/>
  </r>
  <r>
    <x v="34"/>
    <x v="33"/>
    <x v="76"/>
    <n v="0"/>
    <x v="2"/>
  </r>
  <r>
    <x v="34"/>
    <x v="33"/>
    <x v="77"/>
    <n v="0"/>
    <x v="0"/>
  </r>
  <r>
    <x v="34"/>
    <x v="33"/>
    <x v="77"/>
    <n v="0"/>
    <x v="1"/>
  </r>
  <r>
    <x v="34"/>
    <x v="33"/>
    <x v="77"/>
    <n v="0"/>
    <x v="2"/>
  </r>
  <r>
    <x v="34"/>
    <x v="33"/>
    <x v="78"/>
    <n v="0"/>
    <x v="0"/>
  </r>
  <r>
    <x v="34"/>
    <x v="33"/>
    <x v="78"/>
    <n v="0"/>
    <x v="1"/>
  </r>
  <r>
    <x v="34"/>
    <x v="33"/>
    <x v="78"/>
    <n v="0"/>
    <x v="2"/>
  </r>
  <r>
    <x v="34"/>
    <x v="33"/>
    <x v="79"/>
    <n v="136000000"/>
    <x v="0"/>
  </r>
  <r>
    <x v="34"/>
    <x v="33"/>
    <x v="79"/>
    <n v="0"/>
    <x v="1"/>
  </r>
  <r>
    <x v="34"/>
    <x v="33"/>
    <x v="79"/>
    <n v="0"/>
    <x v="2"/>
  </r>
  <r>
    <x v="34"/>
    <x v="33"/>
    <x v="80"/>
    <n v="0"/>
    <x v="0"/>
  </r>
  <r>
    <x v="34"/>
    <x v="33"/>
    <x v="80"/>
    <n v="0"/>
    <x v="1"/>
  </r>
  <r>
    <x v="34"/>
    <x v="33"/>
    <x v="80"/>
    <n v="0"/>
    <x v="2"/>
  </r>
  <r>
    <x v="34"/>
    <x v="33"/>
    <x v="81"/>
    <n v="1769000000"/>
    <x v="0"/>
  </r>
  <r>
    <x v="34"/>
    <x v="33"/>
    <x v="81"/>
    <n v="231000000"/>
    <x v="1"/>
  </r>
  <r>
    <x v="34"/>
    <x v="33"/>
    <x v="81"/>
    <n v="587000000"/>
    <x v="2"/>
  </r>
  <r>
    <x v="34"/>
    <x v="33"/>
    <x v="82"/>
    <n v="0"/>
    <x v="0"/>
  </r>
  <r>
    <x v="34"/>
    <x v="33"/>
    <x v="82"/>
    <n v="0"/>
    <x v="1"/>
  </r>
  <r>
    <x v="34"/>
    <x v="33"/>
    <x v="82"/>
    <n v="0"/>
    <x v="2"/>
  </r>
  <r>
    <x v="34"/>
    <x v="33"/>
    <x v="83"/>
    <n v="29326000000"/>
    <x v="0"/>
  </r>
  <r>
    <x v="34"/>
    <x v="33"/>
    <x v="83"/>
    <n v="31633000000"/>
    <x v="1"/>
  </r>
  <r>
    <x v="34"/>
    <x v="33"/>
    <x v="83"/>
    <n v="33498000000"/>
    <x v="2"/>
  </r>
  <r>
    <x v="34"/>
    <x v="33"/>
    <x v="84"/>
    <n v="-356000000"/>
    <x v="0"/>
  </r>
  <r>
    <x v="34"/>
    <x v="33"/>
    <x v="84"/>
    <n v="-460000000"/>
    <x v="1"/>
  </r>
  <r>
    <x v="34"/>
    <x v="33"/>
    <x v="84"/>
    <n v="-477000000"/>
    <x v="2"/>
  </r>
  <r>
    <x v="34"/>
    <x v="33"/>
    <x v="85"/>
    <n v="2263000000"/>
    <x v="0"/>
  </r>
  <r>
    <x v="34"/>
    <x v="33"/>
    <x v="85"/>
    <n v="2417000000"/>
    <x v="1"/>
  </r>
  <r>
    <x v="34"/>
    <x v="33"/>
    <x v="85"/>
    <n v="2192000000"/>
    <x v="2"/>
  </r>
  <r>
    <x v="34"/>
    <x v="33"/>
    <x v="86"/>
    <n v="0"/>
    <x v="0"/>
  </r>
  <r>
    <x v="34"/>
    <x v="33"/>
    <x v="86"/>
    <n v="0"/>
    <x v="1"/>
  </r>
  <r>
    <x v="34"/>
    <x v="33"/>
    <x v="86"/>
    <n v="0"/>
    <x v="2"/>
  </r>
  <r>
    <x v="34"/>
    <x v="33"/>
    <x v="87"/>
    <n v="0"/>
    <x v="0"/>
  </r>
  <r>
    <x v="34"/>
    <x v="33"/>
    <x v="87"/>
    <n v="0"/>
    <x v="1"/>
  </r>
  <r>
    <x v="34"/>
    <x v="33"/>
    <x v="87"/>
    <n v="0"/>
    <x v="2"/>
  </r>
  <r>
    <x v="34"/>
    <x v="33"/>
    <x v="88"/>
    <n v="140000000"/>
    <x v="0"/>
  </r>
  <r>
    <x v="34"/>
    <x v="33"/>
    <x v="88"/>
    <n v="133000000"/>
    <x v="1"/>
  </r>
  <r>
    <x v="34"/>
    <x v="33"/>
    <x v="88"/>
    <n v="128000000"/>
    <x v="2"/>
  </r>
  <r>
    <x v="34"/>
    <x v="33"/>
    <x v="89"/>
    <n v="12110000000"/>
    <x v="0"/>
  </r>
  <r>
    <x v="34"/>
    <x v="33"/>
    <x v="89"/>
    <n v="15661000000"/>
    <x v="2"/>
  </r>
  <r>
    <x v="34"/>
    <x v="33"/>
    <x v="90"/>
    <n v="0"/>
    <x v="1"/>
  </r>
  <r>
    <x v="34"/>
    <x v="33"/>
    <x v="91"/>
    <n v="-2000000000"/>
    <x v="0"/>
  </r>
  <r>
    <x v="34"/>
    <x v="33"/>
    <x v="91"/>
    <n v="-10000000"/>
    <x v="1"/>
  </r>
  <r>
    <x v="34"/>
    <x v="33"/>
    <x v="91"/>
    <n v="1981000000"/>
    <x v="2"/>
  </r>
  <r>
    <x v="35"/>
    <x v="34"/>
    <x v="0"/>
    <n v="13826000000"/>
    <x v="0"/>
  </r>
  <r>
    <x v="35"/>
    <x v="34"/>
    <x v="0"/>
    <n v="17357000000"/>
    <x v="1"/>
  </r>
  <r>
    <x v="35"/>
    <x v="34"/>
    <x v="0"/>
    <n v="16476000000"/>
    <x v="2"/>
  </r>
  <r>
    <x v="35"/>
    <x v="34"/>
    <x v="1"/>
    <n v="14645000000"/>
    <x v="0"/>
  </r>
  <r>
    <x v="35"/>
    <x v="34"/>
    <x v="1"/>
    <n v="16568000000"/>
    <x v="1"/>
  </r>
  <r>
    <x v="35"/>
    <x v="34"/>
    <x v="1"/>
    <n v="16691000000"/>
    <x v="2"/>
  </r>
  <r>
    <x v="35"/>
    <x v="34"/>
    <x v="2"/>
    <n v="35504000000"/>
    <x v="0"/>
  </r>
  <r>
    <x v="35"/>
    <x v="34"/>
    <x v="2"/>
    <n v="34405000000"/>
    <x v="1"/>
  </r>
  <r>
    <x v="35"/>
    <x v="34"/>
    <x v="2"/>
    <n v="34307000000"/>
    <x v="2"/>
  </r>
  <r>
    <x v="35"/>
    <x v="34"/>
    <x v="3"/>
    <n v="6389000000"/>
    <x v="0"/>
  </r>
  <r>
    <x v="35"/>
    <x v="34"/>
    <x v="3"/>
    <n v="5447000000"/>
    <x v="1"/>
  </r>
  <r>
    <x v="35"/>
    <x v="34"/>
    <x v="3"/>
    <n v="4941000000"/>
    <x v="2"/>
  </r>
  <r>
    <x v="35"/>
    <x v="34"/>
    <x v="4"/>
    <n v="311072000000"/>
    <x v="0"/>
  </r>
  <r>
    <x v="35"/>
    <x v="34"/>
    <x v="4"/>
    <n v="265177000000"/>
    <x v="1"/>
  </r>
  <r>
    <x v="35"/>
    <x v="34"/>
    <x v="4"/>
    <n v="253452000000"/>
    <x v="2"/>
  </r>
  <r>
    <x v="35"/>
    <x v="34"/>
    <x v="5"/>
    <n v="-6627000000"/>
    <x v="0"/>
  </r>
  <r>
    <x v="35"/>
    <x v="34"/>
    <x v="5"/>
    <n v="-5813000000"/>
    <x v="1"/>
  </r>
  <r>
    <x v="35"/>
    <x v="34"/>
    <x v="5"/>
    <n v="-3252000000"/>
    <x v="2"/>
  </r>
  <r>
    <x v="35"/>
    <x v="34"/>
    <x v="6"/>
    <n v="-31806000000"/>
    <x v="0"/>
  </r>
  <r>
    <x v="35"/>
    <x v="34"/>
    <x v="6"/>
    <n v="-16133000000"/>
    <x v="1"/>
  </r>
  <r>
    <x v="35"/>
    <x v="34"/>
    <x v="6"/>
    <n v="-19852000000"/>
    <x v="2"/>
  </r>
  <r>
    <x v="35"/>
    <x v="34"/>
    <x v="7"/>
    <n v="18280000000"/>
    <x v="0"/>
  </r>
  <r>
    <x v="35"/>
    <x v="34"/>
    <x v="7"/>
    <n v="8939000000"/>
    <x v="1"/>
  </r>
  <r>
    <x v="35"/>
    <x v="34"/>
    <x v="7"/>
    <n v="16642000000"/>
    <x v="2"/>
  </r>
  <r>
    <x v="35"/>
    <x v="34"/>
    <x v="8"/>
    <n v="4978000000"/>
    <x v="0"/>
  </r>
  <r>
    <x v="35"/>
    <x v="34"/>
    <x v="8"/>
    <n v="8772000000"/>
    <x v="1"/>
  </r>
  <r>
    <x v="35"/>
    <x v="34"/>
    <x v="8"/>
    <n v="3597000000"/>
    <x v="2"/>
  </r>
  <r>
    <x v="35"/>
    <x v="34"/>
    <x v="9"/>
    <n v="0"/>
    <x v="0"/>
  </r>
  <r>
    <x v="35"/>
    <x v="34"/>
    <x v="9"/>
    <n v="0"/>
    <x v="1"/>
  </r>
  <r>
    <x v="35"/>
    <x v="34"/>
    <x v="9"/>
    <n v="0"/>
    <x v="2"/>
  </r>
  <r>
    <x v="35"/>
    <x v="34"/>
    <x v="10"/>
    <n v="-1438000000"/>
    <x v="0"/>
  </r>
  <r>
    <x v="35"/>
    <x v="34"/>
    <x v="10"/>
    <n v="1734000000"/>
    <x v="1"/>
  </r>
  <r>
    <x v="35"/>
    <x v="34"/>
    <x v="10"/>
    <n v="1339000000"/>
    <x v="2"/>
  </r>
  <r>
    <x v="35"/>
    <x v="34"/>
    <x v="11"/>
    <n v="573000000"/>
    <x v="0"/>
  </r>
  <r>
    <x v="35"/>
    <x v="34"/>
    <x v="11"/>
    <n v="1581000000"/>
    <x v="1"/>
  </r>
  <r>
    <x v="35"/>
    <x v="34"/>
    <x v="11"/>
    <n v="-1105000000"/>
    <x v="2"/>
  </r>
  <r>
    <x v="35"/>
    <x v="34"/>
    <x v="12"/>
    <n v="-6650000000"/>
    <x v="0"/>
  </r>
  <r>
    <x v="35"/>
    <x v="34"/>
    <x v="12"/>
    <n v="1148000000"/>
    <x v="1"/>
  </r>
  <r>
    <x v="35"/>
    <x v="34"/>
    <x v="12"/>
    <n v="-4274000000"/>
    <x v="2"/>
  </r>
  <r>
    <x v="35"/>
    <x v="34"/>
    <x v="13"/>
    <n v="4046000000"/>
    <x v="0"/>
  </r>
  <r>
    <x v="35"/>
    <x v="34"/>
    <x v="13"/>
    <n v="298000000"/>
    <x v="1"/>
  </r>
  <r>
    <x v="35"/>
    <x v="34"/>
    <x v="13"/>
    <n v="2468000000"/>
    <x v="2"/>
  </r>
  <r>
    <x v="35"/>
    <x v="34"/>
    <x v="14"/>
    <n v="702000000"/>
    <x v="0"/>
  </r>
  <r>
    <x v="35"/>
    <x v="34"/>
    <x v="14"/>
    <n v="702000000"/>
    <x v="1"/>
  </r>
  <r>
    <x v="35"/>
    <x v="34"/>
    <x v="14"/>
    <n v="702000000"/>
    <x v="2"/>
  </r>
  <r>
    <x v="35"/>
    <x v="34"/>
    <x v="15"/>
    <n v="-314000000"/>
    <x v="0"/>
  </r>
  <r>
    <x v="35"/>
    <x v="34"/>
    <x v="15"/>
    <n v="26000000"/>
    <x v="1"/>
  </r>
  <r>
    <x v="35"/>
    <x v="34"/>
    <x v="15"/>
    <n v="-152000000"/>
    <x v="2"/>
  </r>
  <r>
    <x v="35"/>
    <x v="34"/>
    <x v="16"/>
    <n v="-22364000000"/>
    <x v="0"/>
  </r>
  <r>
    <x v="35"/>
    <x v="34"/>
    <x v="16"/>
    <n v="-2297000000"/>
    <x v="1"/>
  </r>
  <r>
    <x v="35"/>
    <x v="34"/>
    <x v="16"/>
    <n v="7688000000"/>
    <x v="2"/>
  </r>
  <r>
    <x v="35"/>
    <x v="34"/>
    <x v="17"/>
    <n v="-22678000000"/>
    <x v="0"/>
  </r>
  <r>
    <x v="35"/>
    <x v="34"/>
    <x v="17"/>
    <n v="-2272000000"/>
    <x v="1"/>
  </r>
  <r>
    <x v="35"/>
    <x v="34"/>
    <x v="17"/>
    <n v="7536000000"/>
    <x v="2"/>
  </r>
  <r>
    <x v="35"/>
    <x v="34"/>
    <x v="18"/>
    <n v="72818000000"/>
    <x v="0"/>
  </r>
  <r>
    <x v="35"/>
    <x v="34"/>
    <x v="18"/>
    <n v="66911000000"/>
    <x v="1"/>
  </r>
  <r>
    <x v="35"/>
    <x v="34"/>
    <x v="18"/>
    <n v="60421000000"/>
    <x v="2"/>
  </r>
  <r>
    <x v="35"/>
    <x v="34"/>
    <x v="19"/>
    <n v="120320000000"/>
    <x v="0"/>
  </r>
  <r>
    <x v="35"/>
    <x v="34"/>
    <x v="19"/>
    <n v="96287000000"/>
    <x v="1"/>
  </r>
  <r>
    <x v="35"/>
    <x v="34"/>
    <x v="19"/>
    <n v="85809000000"/>
    <x v="2"/>
  </r>
  <r>
    <x v="35"/>
    <x v="34"/>
    <x v="20"/>
    <n v="28448000000"/>
    <x v="0"/>
  </r>
  <r>
    <x v="35"/>
    <x v="34"/>
    <x v="20"/>
    <n v="103096000000"/>
    <x v="1"/>
  </r>
  <r>
    <x v="35"/>
    <x v="34"/>
    <x v="20"/>
    <n v="88412000000"/>
    <x v="2"/>
  </r>
  <r>
    <x v="35"/>
    <x v="34"/>
    <x v="21"/>
    <n v="41468000000"/>
    <x v="0"/>
  </r>
  <r>
    <x v="35"/>
    <x v="34"/>
    <x v="21"/>
    <n v="78865000000"/>
    <x v="1"/>
  </r>
  <r>
    <x v="35"/>
    <x v="34"/>
    <x v="21"/>
    <n v="56069000000"/>
    <x v="2"/>
  </r>
  <r>
    <x v="35"/>
    <x v="34"/>
    <x v="22"/>
    <n v="8223000000"/>
    <x v="0"/>
  </r>
  <r>
    <x v="35"/>
    <x v="34"/>
    <x v="22"/>
    <n v="0"/>
    <x v="2"/>
  </r>
  <r>
    <x v="35"/>
    <x v="34"/>
    <x v="23"/>
    <n v="8223000000"/>
    <x v="0"/>
  </r>
  <r>
    <x v="35"/>
    <x v="34"/>
    <x v="23"/>
    <n v="0"/>
    <x v="1"/>
  </r>
  <r>
    <x v="35"/>
    <x v="34"/>
    <x v="23"/>
    <n v="0"/>
    <x v="1"/>
  </r>
  <r>
    <x v="35"/>
    <x v="34"/>
    <x v="23"/>
    <n v="0"/>
    <x v="2"/>
  </r>
  <r>
    <x v="35"/>
    <x v="34"/>
    <x v="24"/>
    <n v="-20987000000"/>
    <x v="0"/>
  </r>
  <r>
    <x v="35"/>
    <x v="34"/>
    <x v="24"/>
    <n v="1149000000"/>
    <x v="1"/>
  </r>
  <r>
    <x v="35"/>
    <x v="34"/>
    <x v="24"/>
    <n v="5197000000"/>
    <x v="2"/>
  </r>
  <r>
    <x v="35"/>
    <x v="34"/>
    <x v="25"/>
    <n v="0"/>
    <x v="0"/>
  </r>
  <r>
    <x v="35"/>
    <x v="34"/>
    <x v="25"/>
    <n v="0"/>
    <x v="1"/>
  </r>
  <r>
    <x v="35"/>
    <x v="34"/>
    <x v="25"/>
    <n v="0"/>
    <x v="2"/>
  </r>
  <r>
    <x v="35"/>
    <x v="34"/>
    <x v="26"/>
    <n v="43465"/>
    <x v="0"/>
  </r>
  <r>
    <x v="35"/>
    <x v="34"/>
    <x v="26"/>
    <n v="43830"/>
    <x v="1"/>
  </r>
  <r>
    <x v="35"/>
    <x v="34"/>
    <x v="26"/>
    <n v="44196"/>
    <x v="2"/>
  </r>
  <r>
    <x v="35"/>
    <x v="34"/>
    <x v="27"/>
    <n v="20500000000"/>
    <x v="0"/>
  </r>
  <r>
    <x v="35"/>
    <x v="34"/>
    <x v="27"/>
    <n v="1545000000"/>
    <x v="1"/>
  </r>
  <r>
    <x v="35"/>
    <x v="34"/>
    <x v="27"/>
    <n v="1522000000"/>
    <x v="2"/>
  </r>
  <r>
    <x v="35"/>
    <x v="34"/>
    <x v="28"/>
    <n v="30981000000"/>
    <x v="0"/>
  </r>
  <r>
    <x v="35"/>
    <x v="34"/>
    <x v="28"/>
    <n v="28316000000"/>
    <x v="1"/>
  </r>
  <r>
    <x v="35"/>
    <x v="34"/>
    <x v="28"/>
    <n v="35552000000"/>
    <x v="2"/>
  </r>
  <r>
    <x v="35"/>
    <x v="34"/>
    <x v="29"/>
    <n v="0"/>
    <x v="0"/>
  </r>
  <r>
    <x v="35"/>
    <x v="34"/>
    <x v="29"/>
    <n v="0"/>
    <x v="1"/>
  </r>
  <r>
    <x v="35"/>
    <x v="34"/>
    <x v="29"/>
    <n v="0"/>
    <x v="2"/>
  </r>
  <r>
    <x v="35"/>
    <x v="34"/>
    <x v="30"/>
    <n v="33974000000"/>
    <x v="0"/>
  </r>
  <r>
    <x v="35"/>
    <x v="34"/>
    <x v="30"/>
    <n v="26734000000"/>
    <x v="1"/>
  </r>
  <r>
    <x v="35"/>
    <x v="34"/>
    <x v="30"/>
    <n v="25524000000"/>
    <x v="2"/>
  </r>
  <r>
    <x v="35"/>
    <x v="34"/>
    <x v="31"/>
    <n v="24194000000"/>
    <x v="0"/>
  </r>
  <r>
    <x v="35"/>
    <x v="34"/>
    <x v="31"/>
    <n v="28303000000"/>
    <x v="1"/>
  </r>
  <r>
    <x v="35"/>
    <x v="34"/>
    <x v="31"/>
    <n v="19198000000"/>
    <x v="2"/>
  </r>
  <r>
    <x v="35"/>
    <x v="34"/>
    <x v="32"/>
    <n v="-21080000000"/>
    <x v="0"/>
  </r>
  <r>
    <x v="35"/>
    <x v="34"/>
    <x v="32"/>
    <n v="423000000"/>
    <x v="1"/>
  </r>
  <r>
    <x v="35"/>
    <x v="34"/>
    <x v="32"/>
    <n v="5671000000"/>
    <x v="2"/>
  </r>
  <r>
    <x v="35"/>
    <x v="34"/>
    <x v="33"/>
    <n v="-1363000000"/>
    <x v="0"/>
  </r>
  <r>
    <x v="35"/>
    <x v="34"/>
    <x v="33"/>
    <n v="-5335000000"/>
    <x v="1"/>
  </r>
  <r>
    <x v="35"/>
    <x v="34"/>
    <x v="33"/>
    <n v="-125000000"/>
    <x v="2"/>
  </r>
  <r>
    <x v="35"/>
    <x v="34"/>
    <x v="34"/>
    <n v="93000000"/>
    <x v="0"/>
  </r>
  <r>
    <x v="35"/>
    <x v="34"/>
    <x v="34"/>
    <n v="726000000"/>
    <x v="1"/>
  </r>
  <r>
    <x v="35"/>
    <x v="34"/>
    <x v="34"/>
    <n v="-474000000"/>
    <x v="2"/>
  </r>
  <r>
    <x v="35"/>
    <x v="34"/>
    <x v="35"/>
    <n v="12178000000"/>
    <x v="0"/>
  </r>
  <r>
    <x v="35"/>
    <x v="34"/>
    <x v="35"/>
    <n v="10653000000"/>
    <x v="1"/>
  </r>
  <r>
    <x v="35"/>
    <x v="34"/>
    <x v="35"/>
    <n v="9774000000"/>
    <x v="2"/>
  </r>
  <r>
    <x v="35"/>
    <x v="34"/>
    <x v="36"/>
    <n v="0"/>
    <x v="0"/>
  </r>
  <r>
    <x v="35"/>
    <x v="34"/>
    <x v="36"/>
    <n v="0"/>
    <x v="1"/>
  </r>
  <r>
    <x v="35"/>
    <x v="34"/>
    <x v="36"/>
    <n v="0"/>
    <x v="2"/>
  </r>
  <r>
    <x v="35"/>
    <x v="34"/>
    <x v="37"/>
    <n v="4508000000"/>
    <x v="0"/>
  </r>
  <r>
    <x v="35"/>
    <x v="34"/>
    <x v="37"/>
    <n v="4101000000"/>
    <x v="1"/>
  </r>
  <r>
    <x v="35"/>
    <x v="34"/>
    <x v="37"/>
    <n v="2976000000"/>
    <x v="2"/>
  </r>
  <r>
    <x v="35"/>
    <x v="34"/>
    <x v="38"/>
    <n v="13803000000"/>
    <x v="0"/>
  </r>
  <r>
    <x v="35"/>
    <x v="34"/>
    <x v="38"/>
    <n v="17215000000"/>
    <x v="1"/>
  </r>
  <r>
    <x v="35"/>
    <x v="34"/>
    <x v="38"/>
    <n v="15890000000"/>
    <x v="2"/>
  </r>
  <r>
    <x v="35"/>
    <x v="34"/>
    <x v="39"/>
    <n v="311072000000"/>
    <x v="0"/>
  </r>
  <r>
    <x v="35"/>
    <x v="34"/>
    <x v="39"/>
    <n v="265177000000"/>
    <x v="1"/>
  </r>
  <r>
    <x v="35"/>
    <x v="34"/>
    <x v="39"/>
    <n v="253452000000"/>
    <x v="2"/>
  </r>
  <r>
    <x v="35"/>
    <x v="34"/>
    <x v="40"/>
    <n v="259591000000"/>
    <x v="0"/>
  </r>
  <r>
    <x v="35"/>
    <x v="34"/>
    <x v="40"/>
    <n v="235316000000"/>
    <x v="1"/>
  </r>
  <r>
    <x v="35"/>
    <x v="34"/>
    <x v="40"/>
    <n v="216378000000"/>
    <x v="2"/>
  </r>
  <r>
    <x v="35"/>
    <x v="34"/>
    <x v="41"/>
    <n v="0"/>
    <x v="0"/>
  </r>
  <r>
    <x v="35"/>
    <x v="34"/>
    <x v="41"/>
    <n v="0"/>
    <x v="1"/>
  </r>
  <r>
    <x v="35"/>
    <x v="34"/>
    <x v="41"/>
    <n v="0"/>
    <x v="2"/>
  </r>
  <r>
    <x v="35"/>
    <x v="34"/>
    <x v="42"/>
    <n v="33508000000"/>
    <x v="0"/>
  </r>
  <r>
    <x v="35"/>
    <x v="34"/>
    <x v="42"/>
    <n v="583000000"/>
    <x v="1"/>
  </r>
  <r>
    <x v="35"/>
    <x v="34"/>
    <x v="42"/>
    <n v="455000000"/>
    <x v="2"/>
  </r>
  <r>
    <x v="35"/>
    <x v="34"/>
    <x v="43"/>
    <n v="-4343000000"/>
    <x v="0"/>
  </r>
  <r>
    <x v="35"/>
    <x v="34"/>
    <x v="43"/>
    <n v="280000000"/>
    <x v="1"/>
  </r>
  <r>
    <x v="35"/>
    <x v="34"/>
    <x v="43"/>
    <n v="-4168000000"/>
    <x v="2"/>
  </r>
  <r>
    <x v="35"/>
    <x v="34"/>
    <x v="44"/>
    <n v="-5210000000"/>
    <x v="0"/>
  </r>
  <r>
    <x v="35"/>
    <x v="34"/>
    <x v="44"/>
    <n v="5339000000"/>
    <x v="1"/>
  </r>
  <r>
    <x v="35"/>
    <x v="34"/>
    <x v="44"/>
    <n v="522000000"/>
    <x v="2"/>
  </r>
  <r>
    <x v="35"/>
    <x v="34"/>
    <x v="45"/>
    <n v="-3339000000"/>
    <x v="0"/>
  </r>
  <r>
    <x v="35"/>
    <x v="34"/>
    <x v="45"/>
    <n v="-3760000000"/>
    <x v="1"/>
  </r>
  <r>
    <x v="35"/>
    <x v="34"/>
    <x v="45"/>
    <n v="-135000000"/>
    <x v="2"/>
  </r>
  <r>
    <x v="35"/>
    <x v="34"/>
    <x v="46"/>
    <n v="-27345000000"/>
    <x v="0"/>
  </r>
  <r>
    <x v="35"/>
    <x v="34"/>
    <x v="46"/>
    <n v="-15764000000"/>
    <x v="1"/>
  </r>
  <r>
    <x v="35"/>
    <x v="34"/>
    <x v="46"/>
    <n v="-19853000000"/>
    <x v="2"/>
  </r>
  <r>
    <x v="35"/>
    <x v="34"/>
    <x v="47"/>
    <n v="-4462000000"/>
    <x v="0"/>
  </r>
  <r>
    <x v="35"/>
    <x v="34"/>
    <x v="47"/>
    <n v="-368000000"/>
    <x v="1"/>
  </r>
  <r>
    <x v="35"/>
    <x v="34"/>
    <x v="47"/>
    <n v="1000000"/>
    <x v="2"/>
  </r>
  <r>
    <x v="35"/>
    <x v="34"/>
    <x v="48"/>
    <n v="18925000000"/>
    <x v="0"/>
  </r>
  <r>
    <x v="35"/>
    <x v="34"/>
    <x v="48"/>
    <n v="10684000000"/>
    <x v="1"/>
  </r>
  <r>
    <x v="35"/>
    <x v="34"/>
    <x v="48"/>
    <n v="16778000000"/>
    <x v="2"/>
  </r>
  <r>
    <x v="35"/>
    <x v="34"/>
    <x v="49"/>
    <n v="-645000000"/>
    <x v="0"/>
  </r>
  <r>
    <x v="35"/>
    <x v="34"/>
    <x v="49"/>
    <n v="-1745000000"/>
    <x v="1"/>
  </r>
  <r>
    <x v="35"/>
    <x v="34"/>
    <x v="49"/>
    <n v="-136000000"/>
    <x v="2"/>
  </r>
  <r>
    <x v="35"/>
    <x v="34"/>
    <x v="50"/>
    <n v="3210000000"/>
    <x v="0"/>
  </r>
  <r>
    <x v="35"/>
    <x v="34"/>
    <x v="50"/>
    <n v="10419000000"/>
    <x v="1"/>
  </r>
  <r>
    <x v="35"/>
    <x v="34"/>
    <x v="50"/>
    <n v="3597000000"/>
    <x v="2"/>
  </r>
  <r>
    <x v="35"/>
    <x v="34"/>
    <x v="51"/>
    <n v="1768000000"/>
    <x v="0"/>
  </r>
  <r>
    <x v="35"/>
    <x v="34"/>
    <x v="51"/>
    <n v="-1647000000"/>
    <x v="1"/>
  </r>
  <r>
    <x v="35"/>
    <x v="34"/>
    <x v="51"/>
    <n v="0"/>
    <x v="2"/>
  </r>
  <r>
    <x v="35"/>
    <x v="34"/>
    <x v="52"/>
    <n v="-88000000"/>
    <x v="0"/>
  </r>
  <r>
    <x v="35"/>
    <x v="34"/>
    <x v="52"/>
    <n v="67000000"/>
    <x v="1"/>
  </r>
  <r>
    <x v="35"/>
    <x v="34"/>
    <x v="52"/>
    <n v="-158000000"/>
    <x v="2"/>
  </r>
  <r>
    <x v="35"/>
    <x v="34"/>
    <x v="53"/>
    <n v="-22355000000"/>
    <x v="0"/>
  </r>
  <r>
    <x v="35"/>
    <x v="34"/>
    <x v="53"/>
    <n v="-4979000000"/>
    <x v="1"/>
  </r>
  <r>
    <x v="35"/>
    <x v="34"/>
    <x v="53"/>
    <n v="5704000000"/>
    <x v="2"/>
  </r>
  <r>
    <x v="35"/>
    <x v="34"/>
    <x v="54"/>
    <n v="-22443000000"/>
    <x v="0"/>
  </r>
  <r>
    <x v="35"/>
    <x v="34"/>
    <x v="54"/>
    <n v="-4912000000"/>
    <x v="1"/>
  </r>
  <r>
    <x v="35"/>
    <x v="34"/>
    <x v="54"/>
    <n v="5546000000"/>
    <x v="2"/>
  </r>
  <r>
    <x v="35"/>
    <x v="34"/>
    <x v="55"/>
    <n v="43611000000"/>
    <x v="0"/>
  </r>
  <r>
    <x v="35"/>
    <x v="34"/>
    <x v="55"/>
    <n v="45879000000"/>
    <x v="1"/>
  </r>
  <r>
    <x v="35"/>
    <x v="34"/>
    <x v="55"/>
    <n v="44662000000"/>
    <x v="2"/>
  </r>
  <r>
    <x v="35"/>
    <x v="34"/>
    <x v="56"/>
    <n v="282624000000"/>
    <x v="0"/>
  </r>
  <r>
    <x v="35"/>
    <x v="34"/>
    <x v="56"/>
    <n v="162081000000"/>
    <x v="1"/>
  </r>
  <r>
    <x v="35"/>
    <x v="34"/>
    <x v="56"/>
    <n v="165040000000"/>
    <x v="2"/>
  </r>
  <r>
    <x v="35"/>
    <x v="34"/>
    <x v="57"/>
    <n v="218123000000"/>
    <x v="0"/>
  </r>
  <r>
    <x v="35"/>
    <x v="34"/>
    <x v="57"/>
    <n v="156451000000"/>
    <x v="1"/>
  </r>
  <r>
    <x v="35"/>
    <x v="34"/>
    <x v="57"/>
    <n v="160309000000"/>
    <x v="2"/>
  </r>
  <r>
    <x v="35"/>
    <x v="34"/>
    <x v="58"/>
    <n v="14643000000"/>
    <x v="0"/>
  </r>
  <r>
    <x v="35"/>
    <x v="34"/>
    <x v="58"/>
    <n v="13949000000"/>
    <x v="1"/>
  </r>
  <r>
    <x v="35"/>
    <x v="34"/>
    <x v="58"/>
    <n v="12621000000"/>
    <x v="2"/>
  </r>
  <r>
    <x v="35"/>
    <x v="34"/>
    <x v="59"/>
    <n v="2321000000"/>
    <x v="0"/>
  </r>
  <r>
    <x v="35"/>
    <x v="34"/>
    <x v="59"/>
    <n v="11387000000"/>
    <x v="2"/>
  </r>
  <r>
    <x v="35"/>
    <x v="34"/>
    <x v="60"/>
    <n v="0"/>
    <x v="1"/>
  </r>
  <r>
    <x v="35"/>
    <x v="34"/>
    <x v="61"/>
    <n v="40608000000"/>
    <x v="0"/>
  </r>
  <r>
    <x v="35"/>
    <x v="34"/>
    <x v="61"/>
    <n v="19011000000"/>
    <x v="1"/>
  </r>
  <r>
    <x v="35"/>
    <x v="34"/>
    <x v="61"/>
    <n v="17287000000"/>
    <x v="2"/>
  </r>
  <r>
    <x v="35"/>
    <x v="34"/>
    <x v="62"/>
    <n v="-12999000000"/>
    <x v="0"/>
  </r>
  <r>
    <x v="35"/>
    <x v="34"/>
    <x v="62"/>
    <n v="9292000000"/>
    <x v="1"/>
  </r>
  <r>
    <x v="35"/>
    <x v="34"/>
    <x v="62"/>
    <n v="1911000000"/>
    <x v="2"/>
  </r>
  <r>
    <x v="35"/>
    <x v="34"/>
    <x v="63"/>
    <n v="-31937000000"/>
    <x v="0"/>
  </r>
  <r>
    <x v="35"/>
    <x v="34"/>
    <x v="63"/>
    <n v="-17062000000"/>
    <x v="1"/>
  </r>
  <r>
    <x v="35"/>
    <x v="34"/>
    <x v="63"/>
    <n v="-16332000000"/>
    <x v="2"/>
  </r>
  <r>
    <x v="35"/>
    <x v="34"/>
    <x v="64"/>
    <n v="24907000000"/>
    <x v="0"/>
  </r>
  <r>
    <x v="35"/>
    <x v="34"/>
    <x v="64"/>
    <n v="14752000000"/>
    <x v="1"/>
  </r>
  <r>
    <x v="35"/>
    <x v="34"/>
    <x v="64"/>
    <n v="19894000000"/>
    <x v="2"/>
  </r>
  <r>
    <x v="35"/>
    <x v="34"/>
    <x v="65"/>
    <n v="3566000000"/>
    <x v="0"/>
  </r>
  <r>
    <x v="35"/>
    <x v="34"/>
    <x v="65"/>
    <n v="-3818000000"/>
    <x v="1"/>
  </r>
  <r>
    <x v="35"/>
    <x v="34"/>
    <x v="65"/>
    <n v="25000000"/>
    <x v="2"/>
  </r>
  <r>
    <x v="35"/>
    <x v="34"/>
    <x v="66"/>
    <n v="-235000000"/>
    <x v="0"/>
  </r>
  <r>
    <x v="35"/>
    <x v="34"/>
    <x v="66"/>
    <n v="2641000000"/>
    <x v="1"/>
  </r>
  <r>
    <x v="35"/>
    <x v="34"/>
    <x v="66"/>
    <n v="1989000000"/>
    <x v="2"/>
  </r>
  <r>
    <x v="35"/>
    <x v="34"/>
    <x v="67"/>
    <n v="-31124000000"/>
    <x v="0"/>
  </r>
  <r>
    <x v="35"/>
    <x v="34"/>
    <x v="67"/>
    <n v="68730000000"/>
    <x v="1"/>
  </r>
  <r>
    <x v="35"/>
    <x v="34"/>
    <x v="67"/>
    <n v="55376000000"/>
    <x v="2"/>
  </r>
  <r>
    <x v="35"/>
    <x v="34"/>
    <x v="68"/>
    <n v="14866000000"/>
    <x v="0"/>
  </r>
  <r>
    <x v="35"/>
    <x v="34"/>
    <x v="68"/>
    <n v="37867000000"/>
    <x v="1"/>
  </r>
  <r>
    <x v="35"/>
    <x v="34"/>
    <x v="68"/>
    <n v="34815000000"/>
    <x v="2"/>
  </r>
  <r>
    <x v="35"/>
    <x v="34"/>
    <x v="69"/>
    <n v="192861000000"/>
    <x v="0"/>
  </r>
  <r>
    <x v="35"/>
    <x v="34"/>
    <x v="69"/>
    <n v="78232000000"/>
    <x v="1"/>
  </r>
  <r>
    <x v="35"/>
    <x v="34"/>
    <x v="69"/>
    <n v="84625000000"/>
    <x v="2"/>
  </r>
  <r>
    <x v="35"/>
    <x v="34"/>
    <x v="70"/>
    <n v="218123000000"/>
    <x v="0"/>
  </r>
  <r>
    <x v="35"/>
    <x v="34"/>
    <x v="70"/>
    <n v="156451000000"/>
    <x v="1"/>
  </r>
  <r>
    <x v="35"/>
    <x v="34"/>
    <x v="70"/>
    <n v="160309000000"/>
    <x v="2"/>
  </r>
  <r>
    <x v="35"/>
    <x v="34"/>
    <x v="71"/>
    <n v="22550000000"/>
    <x v="0"/>
  </r>
  <r>
    <x v="35"/>
    <x v="34"/>
    <x v="71"/>
    <n v="1944000000"/>
    <x v="1"/>
  </r>
  <r>
    <x v="35"/>
    <x v="34"/>
    <x v="71"/>
    <n v="2101000000"/>
    <x v="2"/>
  </r>
  <r>
    <x v="35"/>
    <x v="34"/>
    <x v="72"/>
    <n v="0"/>
    <x v="0"/>
  </r>
  <r>
    <x v="35"/>
    <x v="34"/>
    <x v="72"/>
    <n v="0"/>
    <x v="1"/>
  </r>
  <r>
    <x v="35"/>
    <x v="34"/>
    <x v="72"/>
    <n v="0"/>
    <x v="2"/>
  </r>
  <r>
    <x v="35"/>
    <x v="34"/>
    <x v="73"/>
    <n v="4474000000"/>
    <x v="0"/>
  </r>
  <r>
    <x v="35"/>
    <x v="34"/>
    <x v="73"/>
    <n v="649000000"/>
    <x v="1"/>
  </r>
  <r>
    <x v="35"/>
    <x v="34"/>
    <x v="73"/>
    <n v="648000000"/>
    <x v="2"/>
  </r>
  <r>
    <x v="35"/>
    <x v="34"/>
    <x v="74"/>
    <n v="0"/>
    <x v="0"/>
  </r>
  <r>
    <x v="35"/>
    <x v="34"/>
    <x v="74"/>
    <n v="0"/>
    <x v="1"/>
  </r>
  <r>
    <x v="35"/>
    <x v="34"/>
    <x v="74"/>
    <n v="0"/>
    <x v="2"/>
  </r>
  <r>
    <x v="35"/>
    <x v="34"/>
    <x v="75"/>
    <n v="0"/>
    <x v="0"/>
  </r>
  <r>
    <x v="35"/>
    <x v="34"/>
    <x v="75"/>
    <n v="0"/>
    <x v="1"/>
  </r>
  <r>
    <x v="35"/>
    <x v="34"/>
    <x v="75"/>
    <n v="0"/>
    <x v="2"/>
  </r>
  <r>
    <x v="35"/>
    <x v="34"/>
    <x v="76"/>
    <n v="447000000"/>
    <x v="0"/>
  </r>
  <r>
    <x v="35"/>
    <x v="34"/>
    <x v="76"/>
    <n v="460000000"/>
    <x v="1"/>
  </r>
  <r>
    <x v="35"/>
    <x v="34"/>
    <x v="76"/>
    <n v="474000000"/>
    <x v="2"/>
  </r>
  <r>
    <x v="35"/>
    <x v="34"/>
    <x v="77"/>
    <n v="6000000"/>
    <x v="0"/>
  </r>
  <r>
    <x v="35"/>
    <x v="34"/>
    <x v="77"/>
    <n v="6000000"/>
    <x v="1"/>
  </r>
  <r>
    <x v="35"/>
    <x v="34"/>
    <x v="77"/>
    <n v="6000000"/>
    <x v="2"/>
  </r>
  <r>
    <x v="35"/>
    <x v="34"/>
    <x v="78"/>
    <n v="0"/>
    <x v="0"/>
  </r>
  <r>
    <x v="35"/>
    <x v="34"/>
    <x v="78"/>
    <n v="0"/>
    <x v="1"/>
  </r>
  <r>
    <x v="35"/>
    <x v="34"/>
    <x v="78"/>
    <n v="0"/>
    <x v="2"/>
  </r>
  <r>
    <x v="35"/>
    <x v="34"/>
    <x v="79"/>
    <n v="0"/>
    <x v="0"/>
  </r>
  <r>
    <x v="35"/>
    <x v="34"/>
    <x v="79"/>
    <n v="0"/>
    <x v="1"/>
  </r>
  <r>
    <x v="35"/>
    <x v="34"/>
    <x v="79"/>
    <n v="0"/>
    <x v="2"/>
  </r>
  <r>
    <x v="35"/>
    <x v="34"/>
    <x v="80"/>
    <n v="0"/>
    <x v="0"/>
  </r>
  <r>
    <x v="35"/>
    <x v="34"/>
    <x v="80"/>
    <n v="0"/>
    <x v="1"/>
  </r>
  <r>
    <x v="35"/>
    <x v="34"/>
    <x v="80"/>
    <n v="0"/>
    <x v="2"/>
  </r>
  <r>
    <x v="35"/>
    <x v="34"/>
    <x v="81"/>
    <n v="0"/>
    <x v="0"/>
  </r>
  <r>
    <x v="35"/>
    <x v="34"/>
    <x v="81"/>
    <n v="0"/>
    <x v="1"/>
  </r>
  <r>
    <x v="35"/>
    <x v="34"/>
    <x v="81"/>
    <n v="0"/>
    <x v="2"/>
  </r>
  <r>
    <x v="35"/>
    <x v="34"/>
    <x v="82"/>
    <n v="3415000000"/>
    <x v="0"/>
  </r>
  <r>
    <x v="35"/>
    <x v="34"/>
    <x v="82"/>
    <n v="3118000000"/>
    <x v="1"/>
  </r>
  <r>
    <x v="35"/>
    <x v="34"/>
    <x v="82"/>
    <n v="2565000000"/>
    <x v="2"/>
  </r>
  <r>
    <x v="35"/>
    <x v="34"/>
    <x v="83"/>
    <n v="93109000000"/>
    <x v="0"/>
  </r>
  <r>
    <x v="35"/>
    <x v="34"/>
    <x v="83"/>
    <n v="87732000000"/>
    <x v="1"/>
  </r>
  <r>
    <x v="35"/>
    <x v="34"/>
    <x v="83"/>
    <n v="92247000000"/>
    <x v="2"/>
  </r>
  <r>
    <x v="35"/>
    <x v="34"/>
    <x v="84"/>
    <n v="97012000000"/>
    <x v="0"/>
  </r>
  <r>
    <x v="35"/>
    <x v="34"/>
    <x v="84"/>
    <n v="95214000000"/>
    <x v="1"/>
  </r>
  <r>
    <x v="35"/>
    <x v="34"/>
    <x v="84"/>
    <n v="79619000000"/>
    <x v="2"/>
  </r>
  <r>
    <x v="35"/>
    <x v="34"/>
    <x v="85"/>
    <n v="14643000000"/>
    <x v="0"/>
  </r>
  <r>
    <x v="35"/>
    <x v="34"/>
    <x v="85"/>
    <n v="13949000000"/>
    <x v="1"/>
  </r>
  <r>
    <x v="35"/>
    <x v="34"/>
    <x v="85"/>
    <n v="12621000000"/>
    <x v="2"/>
  </r>
  <r>
    <x v="35"/>
    <x v="34"/>
    <x v="86"/>
    <n v="12776000000"/>
    <x v="0"/>
  </r>
  <r>
    <x v="35"/>
    <x v="34"/>
    <x v="86"/>
    <n v="23641000000"/>
    <x v="1"/>
  </r>
  <r>
    <x v="35"/>
    <x v="34"/>
    <x v="86"/>
    <n v="4778000000"/>
    <x v="2"/>
  </r>
  <r>
    <x v="35"/>
    <x v="34"/>
    <x v="87"/>
    <n v="107000000"/>
    <x v="0"/>
  </r>
  <r>
    <x v="35"/>
    <x v="34"/>
    <x v="87"/>
    <n v="136000000"/>
    <x v="1"/>
  </r>
  <r>
    <x v="35"/>
    <x v="34"/>
    <x v="87"/>
    <n v="218000000"/>
    <x v="2"/>
  </r>
  <r>
    <x v="35"/>
    <x v="34"/>
    <x v="88"/>
    <n v="0"/>
    <x v="0"/>
  </r>
  <r>
    <x v="35"/>
    <x v="34"/>
    <x v="88"/>
    <n v="0"/>
    <x v="1"/>
  </r>
  <r>
    <x v="35"/>
    <x v="34"/>
    <x v="88"/>
    <n v="0"/>
    <x v="2"/>
  </r>
  <r>
    <x v="35"/>
    <x v="34"/>
    <x v="89"/>
    <n v="30981000000"/>
    <x v="0"/>
  </r>
  <r>
    <x v="35"/>
    <x v="34"/>
    <x v="89"/>
    <n v="35552000000"/>
    <x v="2"/>
  </r>
  <r>
    <x v="35"/>
    <x v="34"/>
    <x v="90"/>
    <n v="0"/>
    <x v="1"/>
  </r>
  <r>
    <x v="35"/>
    <x v="34"/>
    <x v="91"/>
    <n v="-8548000000"/>
    <x v="0"/>
  </r>
  <r>
    <x v="35"/>
    <x v="34"/>
    <x v="91"/>
    <n v="1578000000"/>
    <x v="1"/>
  </r>
  <r>
    <x v="35"/>
    <x v="34"/>
    <x v="91"/>
    <n v="387000000"/>
    <x v="2"/>
  </r>
  <r>
    <x v="36"/>
    <x v="35"/>
    <x v="0"/>
    <n v="3929000000"/>
    <x v="0"/>
  </r>
  <r>
    <x v="36"/>
    <x v="35"/>
    <x v="0"/>
    <n v="3787000000"/>
    <x v="1"/>
  </r>
  <r>
    <x v="36"/>
    <x v="35"/>
    <x v="0"/>
    <n v="5180000000"/>
    <x v="2"/>
  </r>
  <r>
    <x v="36"/>
    <x v="35"/>
    <x v="1"/>
    <n v="3327000000"/>
    <x v="0"/>
  </r>
  <r>
    <x v="36"/>
    <x v="35"/>
    <x v="1"/>
    <n v="3582000000"/>
    <x v="1"/>
  </r>
  <r>
    <x v="36"/>
    <x v="35"/>
    <x v="1"/>
    <n v="4892000000"/>
    <x v="2"/>
  </r>
  <r>
    <x v="36"/>
    <x v="35"/>
    <x v="2"/>
    <n v="2282000000"/>
    <x v="0"/>
  </r>
  <r>
    <x v="36"/>
    <x v="35"/>
    <x v="2"/>
    <n v="3051000000"/>
    <x v="1"/>
  </r>
  <r>
    <x v="36"/>
    <x v="35"/>
    <x v="2"/>
    <n v="3880000000"/>
    <x v="2"/>
  </r>
  <r>
    <x v="36"/>
    <x v="35"/>
    <x v="3"/>
    <n v="2445000000"/>
    <x v="0"/>
  </r>
  <r>
    <x v="36"/>
    <x v="35"/>
    <x v="3"/>
    <n v="6570000000"/>
    <x v="1"/>
  </r>
  <r>
    <x v="36"/>
    <x v="35"/>
    <x v="3"/>
    <n v="8229000000"/>
    <x v="2"/>
  </r>
  <r>
    <x v="36"/>
    <x v="35"/>
    <x v="4"/>
    <n v="63675000000"/>
    <x v="0"/>
  </r>
  <r>
    <x v="36"/>
    <x v="35"/>
    <x v="4"/>
    <n v="61627000000"/>
    <x v="1"/>
  </r>
  <r>
    <x v="36"/>
    <x v="35"/>
    <x v="4"/>
    <n v="68407000000"/>
    <x v="2"/>
  </r>
  <r>
    <x v="36"/>
    <x v="35"/>
    <x v="5"/>
    <n v="-924000000"/>
    <x v="0"/>
  </r>
  <r>
    <x v="36"/>
    <x v="35"/>
    <x v="5"/>
    <n v="-825000000"/>
    <x v="1"/>
  </r>
  <r>
    <x v="36"/>
    <x v="35"/>
    <x v="5"/>
    <n v="-650000000"/>
    <x v="2"/>
  </r>
  <r>
    <x v="36"/>
    <x v="35"/>
    <x v="6"/>
    <n v="-12318000000"/>
    <x v="0"/>
  </r>
  <r>
    <x v="36"/>
    <x v="35"/>
    <x v="6"/>
    <n v="-7634000000"/>
    <x v="1"/>
  </r>
  <r>
    <x v="36"/>
    <x v="35"/>
    <x v="6"/>
    <n v="770000000"/>
    <x v="2"/>
  </r>
  <r>
    <x v="36"/>
    <x v="35"/>
    <x v="7"/>
    <n v="14355000000"/>
    <x v="0"/>
  </r>
  <r>
    <x v="36"/>
    <x v="35"/>
    <x v="7"/>
    <n v="-7817000000"/>
    <x v="1"/>
  </r>
  <r>
    <x v="36"/>
    <x v="35"/>
    <x v="7"/>
    <n v="-14615000000"/>
    <x v="2"/>
  </r>
  <r>
    <x v="36"/>
    <x v="35"/>
    <x v="8"/>
    <n v="8400000000"/>
    <x v="0"/>
  </r>
  <r>
    <x v="36"/>
    <x v="35"/>
    <x v="8"/>
    <n v="9144000000"/>
    <x v="1"/>
  </r>
  <r>
    <x v="36"/>
    <x v="35"/>
    <x v="8"/>
    <n v="8168000000"/>
    <x v="2"/>
  </r>
  <r>
    <x v="36"/>
    <x v="35"/>
    <x v="9"/>
    <n v="17940000000"/>
    <x v="0"/>
  </r>
  <r>
    <x v="36"/>
    <x v="35"/>
    <x v="9"/>
    <n v="11631000000"/>
    <x v="1"/>
  </r>
  <r>
    <x v="36"/>
    <x v="35"/>
    <x v="9"/>
    <n v="5997000000"/>
    <x v="2"/>
  </r>
  <r>
    <x v="36"/>
    <x v="35"/>
    <x v="10"/>
    <n v="-480000000"/>
    <x v="0"/>
  </r>
  <r>
    <x v="36"/>
    <x v="35"/>
    <x v="10"/>
    <n v="218000000"/>
    <x v="1"/>
  </r>
  <r>
    <x v="36"/>
    <x v="35"/>
    <x v="10"/>
    <n v="1171000000"/>
    <x v="2"/>
  </r>
  <r>
    <x v="36"/>
    <x v="35"/>
    <x v="11"/>
    <n v="310000000"/>
    <x v="0"/>
  </r>
  <r>
    <x v="36"/>
    <x v="35"/>
    <x v="11"/>
    <n v="95000000"/>
    <x v="1"/>
  </r>
  <r>
    <x v="36"/>
    <x v="35"/>
    <x v="11"/>
    <n v="195000000"/>
    <x v="2"/>
  </r>
  <r>
    <x v="36"/>
    <x v="35"/>
    <x v="12"/>
    <n v="-2012000000"/>
    <x v="0"/>
  </r>
  <r>
    <x v="36"/>
    <x v="35"/>
    <x v="12"/>
    <n v="-178000000"/>
    <x v="1"/>
  </r>
  <r>
    <x v="36"/>
    <x v="35"/>
    <x v="12"/>
    <n v="-58000000"/>
    <x v="2"/>
  </r>
  <r>
    <x v="36"/>
    <x v="35"/>
    <x v="13"/>
    <n v="765000000"/>
    <x v="0"/>
  </r>
  <r>
    <x v="36"/>
    <x v="35"/>
    <x v="13"/>
    <n v="4137000000"/>
    <x v="1"/>
  </r>
  <r>
    <x v="36"/>
    <x v="35"/>
    <x v="13"/>
    <n v="190000000"/>
    <x v="2"/>
  </r>
  <r>
    <x v="36"/>
    <x v="35"/>
    <x v="14"/>
    <n v="1000000"/>
    <x v="0"/>
  </r>
  <r>
    <x v="36"/>
    <x v="35"/>
    <x v="14"/>
    <n v="1000000"/>
    <x v="1"/>
  </r>
  <r>
    <x v="36"/>
    <x v="35"/>
    <x v="14"/>
    <n v="1000000"/>
    <x v="2"/>
  </r>
  <r>
    <x v="36"/>
    <x v="35"/>
    <x v="15"/>
    <n v="5000000"/>
    <x v="0"/>
  </r>
  <r>
    <x v="36"/>
    <x v="35"/>
    <x v="15"/>
    <n v="-22000000"/>
    <x v="1"/>
  </r>
  <r>
    <x v="36"/>
    <x v="35"/>
    <x v="15"/>
    <n v="-34000000"/>
    <x v="2"/>
  </r>
  <r>
    <x v="36"/>
    <x v="35"/>
    <x v="16"/>
    <n v="5663000000"/>
    <x v="0"/>
  </r>
  <r>
    <x v="36"/>
    <x v="35"/>
    <x v="16"/>
    <n v="5391000000"/>
    <x v="1"/>
  </r>
  <r>
    <x v="36"/>
    <x v="35"/>
    <x v="16"/>
    <n v="-22000000"/>
    <x v="2"/>
  </r>
  <r>
    <x v="36"/>
    <x v="35"/>
    <x v="17"/>
    <n v="5668000000"/>
    <x v="0"/>
  </r>
  <r>
    <x v="36"/>
    <x v="35"/>
    <x v="17"/>
    <n v="5369000000"/>
    <x v="1"/>
  </r>
  <r>
    <x v="36"/>
    <x v="35"/>
    <x v="17"/>
    <n v="-56000000"/>
    <x v="2"/>
  </r>
  <r>
    <x v="36"/>
    <x v="35"/>
    <x v="18"/>
    <n v="4853000000"/>
    <x v="0"/>
  </r>
  <r>
    <x v="36"/>
    <x v="35"/>
    <x v="18"/>
    <n v="4675000000"/>
    <x v="1"/>
  </r>
  <r>
    <x v="36"/>
    <x v="35"/>
    <x v="18"/>
    <n v="4572000000"/>
    <x v="2"/>
  </r>
  <r>
    <x v="36"/>
    <x v="35"/>
    <x v="19"/>
    <n v="13927000000"/>
    <x v="0"/>
  </r>
  <r>
    <x v="36"/>
    <x v="35"/>
    <x v="19"/>
    <n v="18162000000"/>
    <x v="1"/>
  </r>
  <r>
    <x v="36"/>
    <x v="35"/>
    <x v="19"/>
    <n v="20618000000"/>
    <x v="2"/>
  </r>
  <r>
    <x v="36"/>
    <x v="35"/>
    <x v="20"/>
    <n v="35836000000"/>
    <x v="0"/>
  </r>
  <r>
    <x v="36"/>
    <x v="35"/>
    <x v="20"/>
    <n v="30296000000"/>
    <x v="1"/>
  </r>
  <r>
    <x v="36"/>
    <x v="35"/>
    <x v="20"/>
    <n v="15996000000"/>
    <x v="2"/>
  </r>
  <r>
    <x v="36"/>
    <x v="35"/>
    <x v="21"/>
    <n v="10605000000"/>
    <x v="0"/>
  </r>
  <r>
    <x v="36"/>
    <x v="35"/>
    <x v="21"/>
    <n v="9759000000"/>
    <x v="1"/>
  </r>
  <r>
    <x v="36"/>
    <x v="35"/>
    <x v="21"/>
    <n v="11397000000"/>
    <x v="2"/>
  </r>
  <r>
    <x v="36"/>
    <x v="35"/>
    <x v="22"/>
    <n v="0"/>
    <x v="0"/>
  </r>
  <r>
    <x v="36"/>
    <x v="35"/>
    <x v="22"/>
    <n v="0"/>
    <x v="2"/>
  </r>
  <r>
    <x v="36"/>
    <x v="35"/>
    <x v="23"/>
    <n v="0"/>
    <x v="0"/>
  </r>
  <r>
    <x v="36"/>
    <x v="35"/>
    <x v="23"/>
    <n v="0"/>
    <x v="1"/>
  </r>
  <r>
    <x v="36"/>
    <x v="35"/>
    <x v="23"/>
    <n v="0"/>
    <x v="1"/>
  </r>
  <r>
    <x v="36"/>
    <x v="35"/>
    <x v="23"/>
    <n v="0"/>
    <x v="2"/>
  </r>
  <r>
    <x v="36"/>
    <x v="35"/>
    <x v="24"/>
    <n v="7799000000"/>
    <x v="0"/>
  </r>
  <r>
    <x v="36"/>
    <x v="35"/>
    <x v="24"/>
    <n v="5160000000"/>
    <x v="1"/>
  </r>
  <r>
    <x v="36"/>
    <x v="35"/>
    <x v="24"/>
    <n v="1669000000"/>
    <x v="2"/>
  </r>
  <r>
    <x v="36"/>
    <x v="35"/>
    <x v="25"/>
    <n v="0"/>
    <x v="0"/>
  </r>
  <r>
    <x v="36"/>
    <x v="35"/>
    <x v="25"/>
    <n v="0"/>
    <x v="1"/>
  </r>
  <r>
    <x v="36"/>
    <x v="35"/>
    <x v="25"/>
    <n v="0"/>
    <x v="2"/>
  </r>
  <r>
    <x v="36"/>
    <x v="35"/>
    <x v="26"/>
    <n v="43465"/>
    <x v="0"/>
  </r>
  <r>
    <x v="36"/>
    <x v="35"/>
    <x v="26"/>
    <n v="43830"/>
    <x v="1"/>
  </r>
  <r>
    <x v="36"/>
    <x v="35"/>
    <x v="26"/>
    <n v="44196"/>
    <x v="2"/>
  </r>
  <r>
    <x v="36"/>
    <x v="35"/>
    <x v="27"/>
    <n v="147000000"/>
    <x v="0"/>
  </r>
  <r>
    <x v="36"/>
    <x v="35"/>
    <x v="27"/>
    <n v="125000000"/>
    <x v="1"/>
  </r>
  <r>
    <x v="36"/>
    <x v="35"/>
    <x v="27"/>
    <n v="19000000"/>
    <x v="2"/>
  </r>
  <r>
    <x v="36"/>
    <x v="35"/>
    <x v="28"/>
    <n v="21387000000"/>
    <x v="0"/>
  </r>
  <r>
    <x v="36"/>
    <x v="35"/>
    <x v="28"/>
    <n v="22525000000"/>
    <x v="1"/>
  </r>
  <r>
    <x v="36"/>
    <x v="35"/>
    <x v="28"/>
    <n v="18202000000"/>
    <x v="2"/>
  </r>
  <r>
    <x v="36"/>
    <x v="35"/>
    <x v="29"/>
    <n v="0"/>
    <x v="0"/>
  </r>
  <r>
    <x v="36"/>
    <x v="35"/>
    <x v="29"/>
    <n v="0"/>
    <x v="1"/>
  </r>
  <r>
    <x v="36"/>
    <x v="35"/>
    <x v="29"/>
    <n v="0"/>
    <x v="2"/>
  </r>
  <r>
    <x v="36"/>
    <x v="35"/>
    <x v="30"/>
    <n v="4117000000"/>
    <x v="0"/>
  </r>
  <r>
    <x v="36"/>
    <x v="35"/>
    <x v="30"/>
    <n v="4117000000"/>
    <x v="1"/>
  </r>
  <r>
    <x v="36"/>
    <x v="35"/>
    <x v="30"/>
    <n v="8108000000"/>
    <x v="2"/>
  </r>
  <r>
    <x v="36"/>
    <x v="35"/>
    <x v="31"/>
    <n v="17274000000"/>
    <x v="0"/>
  </r>
  <r>
    <x v="36"/>
    <x v="35"/>
    <x v="31"/>
    <n v="17774000000"/>
    <x v="1"/>
  </r>
  <r>
    <x v="36"/>
    <x v="35"/>
    <x v="31"/>
    <n v="20117000000"/>
    <x v="2"/>
  </r>
  <r>
    <x v="36"/>
    <x v="35"/>
    <x v="32"/>
    <n v="5460000000"/>
    <x v="0"/>
  </r>
  <r>
    <x v="36"/>
    <x v="35"/>
    <x v="32"/>
    <n v="5364000000"/>
    <x v="1"/>
  </r>
  <r>
    <x v="36"/>
    <x v="35"/>
    <x v="32"/>
    <n v="89000000"/>
    <x v="2"/>
  </r>
  <r>
    <x v="36"/>
    <x v="35"/>
    <x v="33"/>
    <n v="0"/>
    <x v="0"/>
  </r>
  <r>
    <x v="36"/>
    <x v="35"/>
    <x v="33"/>
    <n v="0"/>
    <x v="1"/>
  </r>
  <r>
    <x v="36"/>
    <x v="35"/>
    <x v="33"/>
    <n v="0"/>
    <x v="2"/>
  </r>
  <r>
    <x v="36"/>
    <x v="35"/>
    <x v="34"/>
    <n v="2339000000"/>
    <x v="0"/>
  </r>
  <r>
    <x v="36"/>
    <x v="35"/>
    <x v="34"/>
    <n v="-204000000"/>
    <x v="1"/>
  </r>
  <r>
    <x v="36"/>
    <x v="35"/>
    <x v="34"/>
    <n v="1580000000"/>
    <x v="2"/>
  </r>
  <r>
    <x v="36"/>
    <x v="35"/>
    <x v="35"/>
    <n v="15738000000"/>
    <x v="0"/>
  </r>
  <r>
    <x v="36"/>
    <x v="35"/>
    <x v="35"/>
    <n v="13786000000"/>
    <x v="1"/>
  </r>
  <r>
    <x v="36"/>
    <x v="35"/>
    <x v="35"/>
    <n v="33126000000"/>
    <x v="2"/>
  </r>
  <r>
    <x v="36"/>
    <x v="35"/>
    <x v="36"/>
    <n v="1077000000"/>
    <x v="0"/>
  </r>
  <r>
    <x v="36"/>
    <x v="35"/>
    <x v="36"/>
    <n v="995000000"/>
    <x v="1"/>
  </r>
  <r>
    <x v="36"/>
    <x v="35"/>
    <x v="36"/>
    <n v="984000000"/>
    <x v="2"/>
  </r>
  <r>
    <x v="36"/>
    <x v="35"/>
    <x v="37"/>
    <n v="1070000000"/>
    <x v="0"/>
  </r>
  <r>
    <x v="36"/>
    <x v="35"/>
    <x v="37"/>
    <n v="982000000"/>
    <x v="1"/>
  </r>
  <r>
    <x v="36"/>
    <x v="35"/>
    <x v="37"/>
    <n v="951000000"/>
    <x v="2"/>
  </r>
  <r>
    <x v="36"/>
    <x v="35"/>
    <x v="38"/>
    <n v="814000000"/>
    <x v="0"/>
  </r>
  <r>
    <x v="36"/>
    <x v="35"/>
    <x v="38"/>
    <n v="922000000"/>
    <x v="1"/>
  </r>
  <r>
    <x v="36"/>
    <x v="35"/>
    <x v="38"/>
    <n v="1683000000"/>
    <x v="2"/>
  </r>
  <r>
    <x v="36"/>
    <x v="35"/>
    <x v="39"/>
    <n v="63675000000"/>
    <x v="0"/>
  </r>
  <r>
    <x v="36"/>
    <x v="35"/>
    <x v="39"/>
    <n v="61627000000"/>
    <x v="1"/>
  </r>
  <r>
    <x v="36"/>
    <x v="35"/>
    <x v="39"/>
    <n v="68407000000"/>
    <x v="2"/>
  </r>
  <r>
    <x v="36"/>
    <x v="35"/>
    <x v="40"/>
    <n v="42141000000"/>
    <x v="0"/>
  </r>
  <r>
    <x v="36"/>
    <x v="35"/>
    <x v="40"/>
    <n v="38977000000"/>
    <x v="1"/>
  </r>
  <r>
    <x v="36"/>
    <x v="35"/>
    <x v="40"/>
    <n v="50186000000"/>
    <x v="2"/>
  </r>
  <r>
    <x v="36"/>
    <x v="35"/>
    <x v="41"/>
    <n v="0"/>
    <x v="0"/>
  </r>
  <r>
    <x v="36"/>
    <x v="35"/>
    <x v="41"/>
    <n v="2499000000"/>
    <x v="1"/>
  </r>
  <r>
    <x v="36"/>
    <x v="35"/>
    <x v="41"/>
    <n v="1498000000"/>
    <x v="2"/>
  </r>
  <r>
    <x v="36"/>
    <x v="35"/>
    <x v="42"/>
    <n v="1423000000"/>
    <x v="0"/>
  </r>
  <r>
    <x v="36"/>
    <x v="35"/>
    <x v="42"/>
    <n v="1488000000"/>
    <x v="1"/>
  </r>
  <r>
    <x v="36"/>
    <x v="35"/>
    <x v="42"/>
    <n v="502000000"/>
    <x v="2"/>
  </r>
  <r>
    <x v="36"/>
    <x v="35"/>
    <x v="43"/>
    <n v="-6250000000"/>
    <x v="0"/>
  </r>
  <r>
    <x v="36"/>
    <x v="35"/>
    <x v="43"/>
    <n v="-2750000000"/>
    <x v="1"/>
  </r>
  <r>
    <x v="36"/>
    <x v="35"/>
    <x v="43"/>
    <n v="-2500000000"/>
    <x v="2"/>
  </r>
  <r>
    <x v="36"/>
    <x v="35"/>
    <x v="44"/>
    <n v="0"/>
    <x v="0"/>
  </r>
  <r>
    <x v="36"/>
    <x v="35"/>
    <x v="44"/>
    <n v="0"/>
    <x v="1"/>
  </r>
  <r>
    <x v="36"/>
    <x v="35"/>
    <x v="44"/>
    <n v="0"/>
    <x v="2"/>
  </r>
  <r>
    <x v="36"/>
    <x v="35"/>
    <x v="45"/>
    <n v="0"/>
    <x v="0"/>
  </r>
  <r>
    <x v="36"/>
    <x v="35"/>
    <x v="45"/>
    <n v="0"/>
    <x v="1"/>
  </r>
  <r>
    <x v="36"/>
    <x v="35"/>
    <x v="45"/>
    <n v="0"/>
    <x v="2"/>
  </r>
  <r>
    <x v="36"/>
    <x v="35"/>
    <x v="46"/>
    <n v="-6068000000"/>
    <x v="0"/>
  </r>
  <r>
    <x v="36"/>
    <x v="35"/>
    <x v="46"/>
    <n v="-4884000000"/>
    <x v="1"/>
  </r>
  <r>
    <x v="36"/>
    <x v="35"/>
    <x v="46"/>
    <n v="-4914000000"/>
    <x v="2"/>
  </r>
  <r>
    <x v="36"/>
    <x v="35"/>
    <x v="47"/>
    <n v="0"/>
    <x v="0"/>
  </r>
  <r>
    <x v="36"/>
    <x v="35"/>
    <x v="47"/>
    <n v="0"/>
    <x v="1"/>
  </r>
  <r>
    <x v="36"/>
    <x v="35"/>
    <x v="47"/>
    <n v="0"/>
    <x v="2"/>
  </r>
  <r>
    <x v="36"/>
    <x v="35"/>
    <x v="48"/>
    <n v="12833000000"/>
    <x v="0"/>
  </r>
  <r>
    <x v="36"/>
    <x v="35"/>
    <x v="48"/>
    <n v="-15340000000"/>
    <x v="1"/>
  </r>
  <r>
    <x v="36"/>
    <x v="35"/>
    <x v="48"/>
    <n v="-37854000000"/>
    <x v="2"/>
  </r>
  <r>
    <x v="36"/>
    <x v="35"/>
    <x v="49"/>
    <n v="0"/>
    <x v="0"/>
  </r>
  <r>
    <x v="36"/>
    <x v="35"/>
    <x v="49"/>
    <n v="0"/>
    <x v="1"/>
  </r>
  <r>
    <x v="36"/>
    <x v="35"/>
    <x v="49"/>
    <n v="0"/>
    <x v="2"/>
  </r>
  <r>
    <x v="36"/>
    <x v="35"/>
    <x v="50"/>
    <n v="-4268000000"/>
    <x v="0"/>
  </r>
  <r>
    <x v="36"/>
    <x v="35"/>
    <x v="50"/>
    <n v="-2775000000"/>
    <x v="1"/>
  </r>
  <r>
    <x v="36"/>
    <x v="35"/>
    <x v="50"/>
    <n v="-3590000000"/>
    <x v="2"/>
  </r>
  <r>
    <x v="36"/>
    <x v="35"/>
    <x v="51"/>
    <n v="0"/>
    <x v="0"/>
  </r>
  <r>
    <x v="36"/>
    <x v="35"/>
    <x v="51"/>
    <n v="0"/>
    <x v="1"/>
  </r>
  <r>
    <x v="36"/>
    <x v="35"/>
    <x v="51"/>
    <n v="0"/>
    <x v="2"/>
  </r>
  <r>
    <x v="36"/>
    <x v="35"/>
    <x v="52"/>
    <n v="5000000"/>
    <x v="0"/>
  </r>
  <r>
    <x v="36"/>
    <x v="35"/>
    <x v="52"/>
    <n v="-22000000"/>
    <x v="1"/>
  </r>
  <r>
    <x v="36"/>
    <x v="35"/>
    <x v="52"/>
    <n v="-34000000"/>
    <x v="2"/>
  </r>
  <r>
    <x v="36"/>
    <x v="35"/>
    <x v="53"/>
    <n v="5455000000"/>
    <x v="0"/>
  </r>
  <r>
    <x v="36"/>
    <x v="35"/>
    <x v="53"/>
    <n v="5386000000"/>
    <x v="1"/>
  </r>
  <r>
    <x v="36"/>
    <x v="35"/>
    <x v="53"/>
    <n v="123000000"/>
    <x v="2"/>
  </r>
  <r>
    <x v="36"/>
    <x v="35"/>
    <x v="54"/>
    <n v="5460000000"/>
    <x v="0"/>
  </r>
  <r>
    <x v="36"/>
    <x v="35"/>
    <x v="54"/>
    <n v="5364000000"/>
    <x v="1"/>
  </r>
  <r>
    <x v="36"/>
    <x v="35"/>
    <x v="54"/>
    <n v="89000000"/>
    <x v="2"/>
  </r>
  <r>
    <x v="36"/>
    <x v="35"/>
    <x v="55"/>
    <n v="4006000000"/>
    <x v="0"/>
  </r>
  <r>
    <x v="36"/>
    <x v="35"/>
    <x v="55"/>
    <n v="4502000000"/>
    <x v="1"/>
  </r>
  <r>
    <x v="36"/>
    <x v="35"/>
    <x v="55"/>
    <n v="4967000000"/>
    <x v="2"/>
  </r>
  <r>
    <x v="36"/>
    <x v="35"/>
    <x v="56"/>
    <n v="27839000000"/>
    <x v="0"/>
  </r>
  <r>
    <x v="36"/>
    <x v="35"/>
    <x v="56"/>
    <n v="31331000000"/>
    <x v="1"/>
  </r>
  <r>
    <x v="36"/>
    <x v="35"/>
    <x v="56"/>
    <n v="52411000000"/>
    <x v="2"/>
  </r>
  <r>
    <x v="36"/>
    <x v="35"/>
    <x v="57"/>
    <n v="31536000000"/>
    <x v="0"/>
  </r>
  <r>
    <x v="36"/>
    <x v="35"/>
    <x v="57"/>
    <n v="29218000000"/>
    <x v="1"/>
  </r>
  <r>
    <x v="36"/>
    <x v="35"/>
    <x v="57"/>
    <n v="38789000000"/>
    <x v="2"/>
  </r>
  <r>
    <x v="36"/>
    <x v="35"/>
    <x v="58"/>
    <n v="4056000000"/>
    <x v="0"/>
  </r>
  <r>
    <x v="36"/>
    <x v="35"/>
    <x v="58"/>
    <n v="4381000000"/>
    <x v="1"/>
  </r>
  <r>
    <x v="36"/>
    <x v="35"/>
    <x v="58"/>
    <n v="5151000000"/>
    <x v="2"/>
  </r>
  <r>
    <x v="36"/>
    <x v="35"/>
    <x v="59"/>
    <n v="676000000"/>
    <x v="0"/>
  </r>
  <r>
    <x v="36"/>
    <x v="35"/>
    <x v="59"/>
    <n v="-1418000000"/>
    <x v="2"/>
  </r>
  <r>
    <x v="36"/>
    <x v="35"/>
    <x v="60"/>
    <n v="0"/>
    <x v="1"/>
  </r>
  <r>
    <x v="36"/>
    <x v="35"/>
    <x v="61"/>
    <n v="7976000000"/>
    <x v="0"/>
  </r>
  <r>
    <x v="36"/>
    <x v="35"/>
    <x v="61"/>
    <n v="8436000000"/>
    <x v="1"/>
  </r>
  <r>
    <x v="36"/>
    <x v="35"/>
    <x v="61"/>
    <n v="10190000000"/>
    <x v="2"/>
  </r>
  <r>
    <x v="36"/>
    <x v="35"/>
    <x v="62"/>
    <n v="8200000000"/>
    <x v="0"/>
  </r>
  <r>
    <x v="36"/>
    <x v="35"/>
    <x v="62"/>
    <n v="4287000000"/>
    <x v="1"/>
  </r>
  <r>
    <x v="36"/>
    <x v="35"/>
    <x v="62"/>
    <n v="4071000000"/>
    <x v="2"/>
  </r>
  <r>
    <x v="36"/>
    <x v="35"/>
    <x v="63"/>
    <n v="-12228000000"/>
    <x v="0"/>
  </r>
  <r>
    <x v="36"/>
    <x v="35"/>
    <x v="63"/>
    <n v="-10064000000"/>
    <x v="1"/>
  </r>
  <r>
    <x v="36"/>
    <x v="35"/>
    <x v="63"/>
    <n v="-2018000000"/>
    <x v="2"/>
  </r>
  <r>
    <x v="36"/>
    <x v="35"/>
    <x v="64"/>
    <n v="29226000000"/>
    <x v="0"/>
  </r>
  <r>
    <x v="36"/>
    <x v="35"/>
    <x v="64"/>
    <n v="-16822000000"/>
    <x v="1"/>
  </r>
  <r>
    <x v="36"/>
    <x v="35"/>
    <x v="64"/>
    <n v="-25256000000"/>
    <x v="2"/>
  </r>
  <r>
    <x v="36"/>
    <x v="35"/>
    <x v="65"/>
    <n v="7238000000"/>
    <x v="0"/>
  </r>
  <r>
    <x v="36"/>
    <x v="35"/>
    <x v="65"/>
    <n v="5987000000"/>
    <x v="1"/>
  </r>
  <r>
    <x v="36"/>
    <x v="35"/>
    <x v="65"/>
    <n v="3786000000"/>
    <x v="2"/>
  </r>
  <r>
    <x v="36"/>
    <x v="35"/>
    <x v="66"/>
    <n v="208000000"/>
    <x v="0"/>
  </r>
  <r>
    <x v="36"/>
    <x v="35"/>
    <x v="66"/>
    <n v="5000000"/>
    <x v="1"/>
  </r>
  <r>
    <x v="36"/>
    <x v="35"/>
    <x v="66"/>
    <n v="-145000000"/>
    <x v="2"/>
  </r>
  <r>
    <x v="36"/>
    <x v="35"/>
    <x v="67"/>
    <n v="13755000000"/>
    <x v="0"/>
  </r>
  <r>
    <x v="36"/>
    <x v="35"/>
    <x v="67"/>
    <n v="14161000000"/>
    <x v="1"/>
  </r>
  <r>
    <x v="36"/>
    <x v="35"/>
    <x v="67"/>
    <n v="3424000000"/>
    <x v="2"/>
  </r>
  <r>
    <x v="36"/>
    <x v="35"/>
    <x v="68"/>
    <n v="3928000000"/>
    <x v="0"/>
  </r>
  <r>
    <x v="36"/>
    <x v="35"/>
    <x v="68"/>
    <n v="3473000000"/>
    <x v="1"/>
  </r>
  <r>
    <x v="36"/>
    <x v="35"/>
    <x v="68"/>
    <n v="3460000000"/>
    <x v="2"/>
  </r>
  <r>
    <x v="36"/>
    <x v="35"/>
    <x v="69"/>
    <n v="2555000000"/>
    <x v="0"/>
  </r>
  <r>
    <x v="36"/>
    <x v="35"/>
    <x v="69"/>
    <n v="7438000000"/>
    <x v="1"/>
  </r>
  <r>
    <x v="36"/>
    <x v="35"/>
    <x v="69"/>
    <n v="5708000000"/>
    <x v="2"/>
  </r>
  <r>
    <x v="36"/>
    <x v="35"/>
    <x v="70"/>
    <n v="1040000000"/>
    <x v="0"/>
  </r>
  <r>
    <x v="36"/>
    <x v="35"/>
    <x v="70"/>
    <n v="1009000000"/>
    <x v="1"/>
  </r>
  <r>
    <x v="36"/>
    <x v="35"/>
    <x v="70"/>
    <n v="5128000000"/>
    <x v="2"/>
  </r>
  <r>
    <x v="36"/>
    <x v="35"/>
    <x v="71"/>
    <n v="0"/>
    <x v="0"/>
  </r>
  <r>
    <x v="36"/>
    <x v="35"/>
    <x v="71"/>
    <n v="0"/>
    <x v="1"/>
  </r>
  <r>
    <x v="36"/>
    <x v="35"/>
    <x v="71"/>
    <n v="0"/>
    <x v="2"/>
  </r>
  <r>
    <x v="36"/>
    <x v="35"/>
    <x v="72"/>
    <n v="0"/>
    <x v="0"/>
  </r>
  <r>
    <x v="36"/>
    <x v="35"/>
    <x v="72"/>
    <n v="0"/>
    <x v="1"/>
  </r>
  <r>
    <x v="36"/>
    <x v="35"/>
    <x v="72"/>
    <n v="0"/>
    <x v="2"/>
  </r>
  <r>
    <x v="36"/>
    <x v="35"/>
    <x v="73"/>
    <n v="2971000000"/>
    <x v="0"/>
  </r>
  <r>
    <x v="36"/>
    <x v="35"/>
    <x v="73"/>
    <n v="3222000000"/>
    <x v="1"/>
  </r>
  <r>
    <x v="36"/>
    <x v="35"/>
    <x v="73"/>
    <n v="3449000000"/>
    <x v="2"/>
  </r>
  <r>
    <x v="36"/>
    <x v="35"/>
    <x v="74"/>
    <n v="10389000000"/>
    <x v="0"/>
  </r>
  <r>
    <x v="36"/>
    <x v="35"/>
    <x v="74"/>
    <n v="32228000000"/>
    <x v="1"/>
  </r>
  <r>
    <x v="36"/>
    <x v="35"/>
    <x v="74"/>
    <n v="20770000000"/>
    <x v="2"/>
  </r>
  <r>
    <x v="36"/>
    <x v="35"/>
    <x v="75"/>
    <n v="0"/>
    <x v="0"/>
  </r>
  <r>
    <x v="36"/>
    <x v="35"/>
    <x v="75"/>
    <n v="0"/>
    <x v="1"/>
  </r>
  <r>
    <x v="36"/>
    <x v="35"/>
    <x v="75"/>
    <n v="0"/>
    <x v="2"/>
  </r>
  <r>
    <x v="36"/>
    <x v="35"/>
    <x v="76"/>
    <n v="0"/>
    <x v="0"/>
  </r>
  <r>
    <x v="36"/>
    <x v="35"/>
    <x v="76"/>
    <n v="0"/>
    <x v="1"/>
  </r>
  <r>
    <x v="36"/>
    <x v="35"/>
    <x v="76"/>
    <n v="0"/>
    <x v="2"/>
  </r>
  <r>
    <x v="36"/>
    <x v="35"/>
    <x v="77"/>
    <n v="0"/>
    <x v="0"/>
  </r>
  <r>
    <x v="36"/>
    <x v="35"/>
    <x v="77"/>
    <n v="0"/>
    <x v="1"/>
  </r>
  <r>
    <x v="36"/>
    <x v="35"/>
    <x v="77"/>
    <n v="0"/>
    <x v="2"/>
  </r>
  <r>
    <x v="36"/>
    <x v="35"/>
    <x v="78"/>
    <n v="24336000000"/>
    <x v="0"/>
  </r>
  <r>
    <x v="36"/>
    <x v="35"/>
    <x v="78"/>
    <n v="22398000000"/>
    <x v="1"/>
  </r>
  <r>
    <x v="36"/>
    <x v="35"/>
    <x v="78"/>
    <n v="9479000000"/>
    <x v="2"/>
  </r>
  <r>
    <x v="36"/>
    <x v="35"/>
    <x v="79"/>
    <n v="289000000"/>
    <x v="0"/>
  </r>
  <r>
    <x v="36"/>
    <x v="35"/>
    <x v="79"/>
    <n v="209000000"/>
    <x v="1"/>
  </r>
  <r>
    <x v="36"/>
    <x v="35"/>
    <x v="79"/>
    <n v="256000000"/>
    <x v="2"/>
  </r>
  <r>
    <x v="36"/>
    <x v="35"/>
    <x v="80"/>
    <n v="0"/>
    <x v="0"/>
  </r>
  <r>
    <x v="36"/>
    <x v="35"/>
    <x v="80"/>
    <n v="0"/>
    <x v="1"/>
  </r>
  <r>
    <x v="36"/>
    <x v="35"/>
    <x v="80"/>
    <n v="0"/>
    <x v="2"/>
  </r>
  <r>
    <x v="36"/>
    <x v="35"/>
    <x v="81"/>
    <n v="2900000000"/>
    <x v="0"/>
  </r>
  <r>
    <x v="36"/>
    <x v="35"/>
    <x v="81"/>
    <n v="1749000000"/>
    <x v="1"/>
  </r>
  <r>
    <x v="36"/>
    <x v="35"/>
    <x v="81"/>
    <n v="1583000000"/>
    <x v="2"/>
  </r>
  <r>
    <x v="36"/>
    <x v="35"/>
    <x v="82"/>
    <n v="3920000000"/>
    <x v="0"/>
  </r>
  <r>
    <x v="36"/>
    <x v="35"/>
    <x v="82"/>
    <n v="4055000000"/>
    <x v="1"/>
  </r>
  <r>
    <x v="36"/>
    <x v="35"/>
    <x v="82"/>
    <n v="5039000000"/>
    <x v="2"/>
  </r>
  <r>
    <x v="36"/>
    <x v="35"/>
    <x v="83"/>
    <n v="19024000000"/>
    <x v="0"/>
  </r>
  <r>
    <x v="36"/>
    <x v="35"/>
    <x v="83"/>
    <n v="19388000000"/>
    <x v="1"/>
  </r>
  <r>
    <x v="36"/>
    <x v="35"/>
    <x v="83"/>
    <n v="14381000000"/>
    <x v="2"/>
  </r>
  <r>
    <x v="36"/>
    <x v="35"/>
    <x v="84"/>
    <n v="22127000000"/>
    <x v="0"/>
  </r>
  <r>
    <x v="36"/>
    <x v="35"/>
    <x v="84"/>
    <n v="22449000000"/>
    <x v="1"/>
  </r>
  <r>
    <x v="36"/>
    <x v="35"/>
    <x v="84"/>
    <n v="24689000000"/>
    <x v="2"/>
  </r>
  <r>
    <x v="36"/>
    <x v="35"/>
    <x v="85"/>
    <n v="4056000000"/>
    <x v="0"/>
  </r>
  <r>
    <x v="36"/>
    <x v="35"/>
    <x v="85"/>
    <n v="4381000000"/>
    <x v="1"/>
  </r>
  <r>
    <x v="36"/>
    <x v="35"/>
    <x v="85"/>
    <n v="5151000000"/>
    <x v="2"/>
  </r>
  <r>
    <x v="36"/>
    <x v="35"/>
    <x v="86"/>
    <n v="0"/>
    <x v="0"/>
  </r>
  <r>
    <x v="36"/>
    <x v="35"/>
    <x v="86"/>
    <n v="0"/>
    <x v="1"/>
  </r>
  <r>
    <x v="36"/>
    <x v="35"/>
    <x v="86"/>
    <n v="0"/>
    <x v="2"/>
  </r>
  <r>
    <x v="36"/>
    <x v="35"/>
    <x v="87"/>
    <n v="12149000000"/>
    <x v="0"/>
  </r>
  <r>
    <x v="36"/>
    <x v="35"/>
    <x v="87"/>
    <n v="12721000000"/>
    <x v="1"/>
  </r>
  <r>
    <x v="36"/>
    <x v="35"/>
    <x v="87"/>
    <n v="1411000000"/>
    <x v="2"/>
  </r>
  <r>
    <x v="36"/>
    <x v="35"/>
    <x v="88"/>
    <n v="845000000"/>
    <x v="0"/>
  </r>
  <r>
    <x v="36"/>
    <x v="35"/>
    <x v="88"/>
    <n v="636000000"/>
    <x v="1"/>
  </r>
  <r>
    <x v="36"/>
    <x v="35"/>
    <x v="88"/>
    <n v="643000000"/>
    <x v="2"/>
  </r>
  <r>
    <x v="36"/>
    <x v="35"/>
    <x v="89"/>
    <n v="21387000000"/>
    <x v="0"/>
  </r>
  <r>
    <x v="36"/>
    <x v="35"/>
    <x v="89"/>
    <n v="18202000000"/>
    <x v="2"/>
  </r>
  <r>
    <x v="36"/>
    <x v="35"/>
    <x v="90"/>
    <n v="0"/>
    <x v="1"/>
  </r>
  <r>
    <x v="36"/>
    <x v="35"/>
    <x v="91"/>
    <n v="10437000000"/>
    <x v="0"/>
  </r>
  <r>
    <x v="36"/>
    <x v="35"/>
    <x v="91"/>
    <n v="-6307000000"/>
    <x v="1"/>
  </r>
  <r>
    <x v="36"/>
    <x v="35"/>
    <x v="91"/>
    <n v="-5677000000"/>
    <x v="2"/>
  </r>
  <r>
    <x v="37"/>
    <x v="36"/>
    <x v="0"/>
    <n v="50346000000"/>
    <x v="0"/>
  </r>
  <r>
    <x v="37"/>
    <x v="36"/>
    <x v="0"/>
    <n v="47505000000"/>
    <x v="1"/>
  </r>
  <r>
    <x v="37"/>
    <x v="36"/>
    <x v="0"/>
    <n v="42997000000"/>
    <x v="2"/>
  </r>
  <r>
    <x v="37"/>
    <x v="36"/>
    <x v="1"/>
    <n v="26850000000"/>
    <x v="0"/>
  </r>
  <r>
    <x v="37"/>
    <x v="36"/>
    <x v="1"/>
    <n v="6797000000"/>
    <x v="1"/>
  </r>
  <r>
    <x v="37"/>
    <x v="36"/>
    <x v="1"/>
    <n v="8035000000"/>
    <x v="2"/>
  </r>
  <r>
    <x v="37"/>
    <x v="36"/>
    <x v="2"/>
    <n v="25563000000"/>
    <x v="0"/>
  </r>
  <r>
    <x v="37"/>
    <x v="36"/>
    <x v="2"/>
    <n v="26074000000"/>
    <x v="1"/>
  </r>
  <r>
    <x v="37"/>
    <x v="36"/>
    <x v="2"/>
    <n v="26542000000"/>
    <x v="2"/>
  </r>
  <r>
    <x v="37"/>
    <x v="36"/>
    <x v="3"/>
    <n v="-253000000"/>
    <x v="0"/>
  </r>
  <r>
    <x v="37"/>
    <x v="36"/>
    <x v="3"/>
    <n v="452000000"/>
    <x v="1"/>
  </r>
  <r>
    <x v="37"/>
    <x v="36"/>
    <x v="3"/>
    <n v="1449000000"/>
    <x v="2"/>
  </r>
  <r>
    <x v="37"/>
    <x v="36"/>
    <x v="4"/>
    <n v="227339000000"/>
    <x v="0"/>
  </r>
  <r>
    <x v="37"/>
    <x v="36"/>
    <x v="4"/>
    <n v="228037000000"/>
    <x v="1"/>
  </r>
  <r>
    <x v="37"/>
    <x v="36"/>
    <x v="4"/>
    <n v="235194000000"/>
    <x v="2"/>
  </r>
  <r>
    <x v="37"/>
    <x v="36"/>
    <x v="5"/>
    <n v="-8761000000"/>
    <x v="0"/>
  </r>
  <r>
    <x v="37"/>
    <x v="36"/>
    <x v="5"/>
    <n v="-7592000000"/>
    <x v="1"/>
  </r>
  <r>
    <x v="37"/>
    <x v="36"/>
    <x v="5"/>
    <n v="-5300000000"/>
    <x v="2"/>
  </r>
  <r>
    <x v="37"/>
    <x v="36"/>
    <x v="6"/>
    <n v="11454000000"/>
    <x v="0"/>
  </r>
  <r>
    <x v="37"/>
    <x v="36"/>
    <x v="6"/>
    <n v="-4677000000"/>
    <x v="1"/>
  </r>
  <r>
    <x v="37"/>
    <x v="36"/>
    <x v="6"/>
    <n v="5552000000"/>
    <x v="2"/>
  </r>
  <r>
    <x v="37"/>
    <x v="36"/>
    <x v="7"/>
    <n v="-20763000000"/>
    <x v="0"/>
  </r>
  <r>
    <x v="37"/>
    <x v="36"/>
    <x v="7"/>
    <n v="-10899000000"/>
    <x v="1"/>
  </r>
  <r>
    <x v="37"/>
    <x v="36"/>
    <x v="7"/>
    <n v="-21826000000"/>
    <x v="2"/>
  </r>
  <r>
    <x v="37"/>
    <x v="36"/>
    <x v="8"/>
    <n v="15256000000"/>
    <x v="0"/>
  </r>
  <r>
    <x v="37"/>
    <x v="36"/>
    <x v="8"/>
    <n v="15021000000"/>
    <x v="1"/>
  </r>
  <r>
    <x v="37"/>
    <x v="36"/>
    <x v="8"/>
    <n v="16670000000"/>
    <x v="2"/>
  </r>
  <r>
    <x v="37"/>
    <x v="36"/>
    <x v="9"/>
    <n v="20844000000"/>
    <x v="0"/>
  </r>
  <r>
    <x v="37"/>
    <x v="36"/>
    <x v="9"/>
    <n v="19069000000"/>
    <x v="1"/>
  </r>
  <r>
    <x v="37"/>
    <x v="36"/>
    <x v="9"/>
    <n v="19992000000"/>
    <x v="2"/>
  </r>
  <r>
    <x v="37"/>
    <x v="36"/>
    <x v="10"/>
    <n v="0"/>
    <x v="0"/>
  </r>
  <r>
    <x v="37"/>
    <x v="36"/>
    <x v="10"/>
    <n v="0"/>
    <x v="1"/>
  </r>
  <r>
    <x v="37"/>
    <x v="36"/>
    <x v="10"/>
    <n v="0"/>
    <x v="2"/>
  </r>
  <r>
    <x v="37"/>
    <x v="36"/>
    <x v="11"/>
    <n v="0"/>
    <x v="0"/>
  </r>
  <r>
    <x v="37"/>
    <x v="36"/>
    <x v="11"/>
    <n v="0"/>
    <x v="1"/>
  </r>
  <r>
    <x v="37"/>
    <x v="36"/>
    <x v="11"/>
    <n v="0"/>
    <x v="2"/>
  </r>
  <r>
    <x v="37"/>
    <x v="36"/>
    <x v="12"/>
    <n v="0"/>
    <x v="0"/>
  </r>
  <r>
    <x v="37"/>
    <x v="36"/>
    <x v="12"/>
    <n v="0"/>
    <x v="1"/>
  </r>
  <r>
    <x v="37"/>
    <x v="36"/>
    <x v="12"/>
    <n v="0"/>
    <x v="2"/>
  </r>
  <r>
    <x v="37"/>
    <x v="36"/>
    <x v="13"/>
    <n v="1376000000"/>
    <x v="0"/>
  </r>
  <r>
    <x v="37"/>
    <x v="36"/>
    <x v="13"/>
    <n v="3789000000"/>
    <x v="1"/>
  </r>
  <r>
    <x v="37"/>
    <x v="36"/>
    <x v="13"/>
    <n v="399000000"/>
    <x v="2"/>
  </r>
  <r>
    <x v="37"/>
    <x v="36"/>
    <x v="14"/>
    <n v="14000000"/>
    <x v="0"/>
  </r>
  <r>
    <x v="37"/>
    <x v="36"/>
    <x v="14"/>
    <n v="14000000"/>
    <x v="1"/>
  </r>
  <r>
    <x v="37"/>
    <x v="36"/>
    <x v="14"/>
    <n v="14000000"/>
    <x v="2"/>
  </r>
  <r>
    <x v="37"/>
    <x v="36"/>
    <x v="15"/>
    <n v="-15000000"/>
    <x v="0"/>
  </r>
  <r>
    <x v="37"/>
    <x v="36"/>
    <x v="15"/>
    <n v="4615000000"/>
    <x v="1"/>
  </r>
  <r>
    <x v="37"/>
    <x v="36"/>
    <x v="15"/>
    <n v="-92000000"/>
    <x v="2"/>
  </r>
  <r>
    <x v="37"/>
    <x v="36"/>
    <x v="16"/>
    <n v="7084000000"/>
    <x v="0"/>
  </r>
  <r>
    <x v="37"/>
    <x v="36"/>
    <x v="16"/>
    <n v="4615000000"/>
    <x v="1"/>
  </r>
  <r>
    <x v="37"/>
    <x v="36"/>
    <x v="16"/>
    <n v="4095000000"/>
    <x v="2"/>
  </r>
  <r>
    <x v="37"/>
    <x v="36"/>
    <x v="17"/>
    <n v="7069000000"/>
    <x v="0"/>
  </r>
  <r>
    <x v="37"/>
    <x v="36"/>
    <x v="17"/>
    <n v="4539000000"/>
    <x v="1"/>
  </r>
  <r>
    <x v="37"/>
    <x v="36"/>
    <x v="17"/>
    <n v="4003000000"/>
    <x v="2"/>
  </r>
  <r>
    <x v="37"/>
    <x v="36"/>
    <x v="18"/>
    <n v="120656000000"/>
    <x v="0"/>
  </r>
  <r>
    <x v="37"/>
    <x v="36"/>
    <x v="18"/>
    <n v="110651000000"/>
    <x v="1"/>
  </r>
  <r>
    <x v="37"/>
    <x v="36"/>
    <x v="18"/>
    <n v="97539000000"/>
    <x v="2"/>
  </r>
  <r>
    <x v="37"/>
    <x v="36"/>
    <x v="19"/>
    <n v="142604000000"/>
    <x v="0"/>
  </r>
  <r>
    <x v="37"/>
    <x v="36"/>
    <x v="19"/>
    <n v="131756000000"/>
    <x v="1"/>
  </r>
  <r>
    <x v="37"/>
    <x v="36"/>
    <x v="19"/>
    <n v="115851000000"/>
    <x v="2"/>
  </r>
  <r>
    <x v="37"/>
    <x v="36"/>
    <x v="20"/>
    <n v="75293000000"/>
    <x v="0"/>
  </r>
  <r>
    <x v="37"/>
    <x v="36"/>
    <x v="20"/>
    <n v="74992000000"/>
    <x v="1"/>
  </r>
  <r>
    <x v="37"/>
    <x v="36"/>
    <x v="20"/>
    <n v="80924000000"/>
    <x v="2"/>
  </r>
  <r>
    <x v="37"/>
    <x v="36"/>
    <x v="21"/>
    <n v="82237000000"/>
    <x v="0"/>
  </r>
  <r>
    <x v="37"/>
    <x v="36"/>
    <x v="21"/>
    <n v="84905000000"/>
    <x v="1"/>
  </r>
  <r>
    <x v="37"/>
    <x v="36"/>
    <x v="21"/>
    <n v="79910000000"/>
    <x v="2"/>
  </r>
  <r>
    <x v="37"/>
    <x v="36"/>
    <x v="22"/>
    <n v="13142000000"/>
    <x v="0"/>
  </r>
  <r>
    <x v="37"/>
    <x v="36"/>
    <x v="22"/>
    <n v="12676000000"/>
    <x v="2"/>
  </r>
  <r>
    <x v="37"/>
    <x v="36"/>
    <x v="23"/>
    <n v="13142000000"/>
    <x v="0"/>
  </r>
  <r>
    <x v="37"/>
    <x v="36"/>
    <x v="23"/>
    <n v="14060000000"/>
    <x v="1"/>
  </r>
  <r>
    <x v="37"/>
    <x v="36"/>
    <x v="23"/>
    <n v="14060000000"/>
    <x v="1"/>
  </r>
  <r>
    <x v="37"/>
    <x v="36"/>
    <x v="23"/>
    <n v="12676000000"/>
    <x v="2"/>
  </r>
  <r>
    <x v="37"/>
    <x v="36"/>
    <x v="24"/>
    <n v="8549000000"/>
    <x v="0"/>
  </r>
  <r>
    <x v="37"/>
    <x v="36"/>
    <x v="24"/>
    <n v="7436000000"/>
    <x v="1"/>
  </r>
  <r>
    <x v="37"/>
    <x v="36"/>
    <x v="24"/>
    <n v="8095000000"/>
    <x v="2"/>
  </r>
  <r>
    <x v="37"/>
    <x v="36"/>
    <x v="25"/>
    <n v="0"/>
    <x v="0"/>
  </r>
  <r>
    <x v="37"/>
    <x v="36"/>
    <x v="25"/>
    <n v="0"/>
    <x v="1"/>
  </r>
  <r>
    <x v="37"/>
    <x v="36"/>
    <x v="25"/>
    <n v="0"/>
    <x v="2"/>
  </r>
  <r>
    <x v="37"/>
    <x v="36"/>
    <x v="26"/>
    <n v="43465"/>
    <x v="0"/>
  </r>
  <r>
    <x v="37"/>
    <x v="36"/>
    <x v="26"/>
    <n v="43830"/>
    <x v="1"/>
  </r>
  <r>
    <x v="37"/>
    <x v="36"/>
    <x v="26"/>
    <n v="44196"/>
    <x v="2"/>
  </r>
  <r>
    <x v="37"/>
    <x v="36"/>
    <x v="27"/>
    <n v="3917000000"/>
    <x v="0"/>
  </r>
  <r>
    <x v="37"/>
    <x v="36"/>
    <x v="27"/>
    <n v="4165000000"/>
    <x v="1"/>
  </r>
  <r>
    <x v="37"/>
    <x v="36"/>
    <x v="27"/>
    <n v="4647000000"/>
    <x v="2"/>
  </r>
  <r>
    <x v="37"/>
    <x v="36"/>
    <x v="28"/>
    <n v="38860000000"/>
    <x v="0"/>
  </r>
  <r>
    <x v="37"/>
    <x v="36"/>
    <x v="28"/>
    <n v="41792000000"/>
    <x v="1"/>
  </r>
  <r>
    <x v="37"/>
    <x v="36"/>
    <x v="28"/>
    <n v="45030000000"/>
    <x v="2"/>
  </r>
  <r>
    <x v="37"/>
    <x v="36"/>
    <x v="29"/>
    <n v="0"/>
    <x v="0"/>
  </r>
  <r>
    <x v="37"/>
    <x v="36"/>
    <x v="29"/>
    <n v="0"/>
    <x v="1"/>
  </r>
  <r>
    <x v="37"/>
    <x v="36"/>
    <x v="29"/>
    <n v="0"/>
    <x v="2"/>
  </r>
  <r>
    <x v="37"/>
    <x v="36"/>
    <x v="30"/>
    <n v="0"/>
    <x v="0"/>
  </r>
  <r>
    <x v="37"/>
    <x v="36"/>
    <x v="30"/>
    <n v="0"/>
    <x v="1"/>
  </r>
  <r>
    <x v="37"/>
    <x v="36"/>
    <x v="30"/>
    <n v="0"/>
    <x v="2"/>
  </r>
  <r>
    <x v="37"/>
    <x v="36"/>
    <x v="31"/>
    <n v="26393000000"/>
    <x v="0"/>
  </r>
  <r>
    <x v="37"/>
    <x v="36"/>
    <x v="31"/>
    <n v="26586000000"/>
    <x v="1"/>
  </r>
  <r>
    <x v="37"/>
    <x v="36"/>
    <x v="31"/>
    <n v="24946000000"/>
    <x v="2"/>
  </r>
  <r>
    <x v="37"/>
    <x v="36"/>
    <x v="32"/>
    <n v="8075000000"/>
    <x v="0"/>
  </r>
  <r>
    <x v="37"/>
    <x v="36"/>
    <x v="32"/>
    <n v="6667000000"/>
    <x v="1"/>
  </r>
  <r>
    <x v="37"/>
    <x v="36"/>
    <x v="32"/>
    <n v="6321000000"/>
    <x v="2"/>
  </r>
  <r>
    <x v="37"/>
    <x v="36"/>
    <x v="33"/>
    <n v="-70000000"/>
    <x v="0"/>
  </r>
  <r>
    <x v="37"/>
    <x v="36"/>
    <x v="33"/>
    <n v="0"/>
    <x v="1"/>
  </r>
  <r>
    <x v="37"/>
    <x v="36"/>
    <x v="33"/>
    <n v="0"/>
    <x v="2"/>
  </r>
  <r>
    <x v="37"/>
    <x v="36"/>
    <x v="34"/>
    <n v="474000000"/>
    <x v="0"/>
  </r>
  <r>
    <x v="37"/>
    <x v="36"/>
    <x v="34"/>
    <n v="769000000"/>
    <x v="1"/>
  </r>
  <r>
    <x v="37"/>
    <x v="36"/>
    <x v="34"/>
    <n v="1774000000"/>
    <x v="2"/>
  </r>
  <r>
    <x v="37"/>
    <x v="36"/>
    <x v="35"/>
    <n v="0"/>
    <x v="0"/>
  </r>
  <r>
    <x v="37"/>
    <x v="36"/>
    <x v="35"/>
    <n v="0"/>
    <x v="1"/>
  </r>
  <r>
    <x v="37"/>
    <x v="36"/>
    <x v="35"/>
    <n v="0"/>
    <x v="2"/>
  </r>
  <r>
    <x v="37"/>
    <x v="36"/>
    <x v="36"/>
    <n v="3880000000"/>
    <x v="0"/>
  </r>
  <r>
    <x v="37"/>
    <x v="36"/>
    <x v="36"/>
    <n v="4423000000"/>
    <x v="1"/>
  </r>
  <r>
    <x v="37"/>
    <x v="36"/>
    <x v="36"/>
    <n v="4121000000"/>
    <x v="2"/>
  </r>
  <r>
    <x v="37"/>
    <x v="36"/>
    <x v="37"/>
    <n v="0"/>
    <x v="0"/>
  </r>
  <r>
    <x v="37"/>
    <x v="36"/>
    <x v="37"/>
    <n v="0"/>
    <x v="1"/>
  </r>
  <r>
    <x v="37"/>
    <x v="36"/>
    <x v="37"/>
    <n v="0"/>
    <x v="2"/>
  </r>
  <r>
    <x v="37"/>
    <x v="36"/>
    <x v="38"/>
    <n v="9816000000"/>
    <x v="0"/>
  </r>
  <r>
    <x v="37"/>
    <x v="36"/>
    <x v="38"/>
    <n v="10398000000"/>
    <x v="1"/>
  </r>
  <r>
    <x v="37"/>
    <x v="36"/>
    <x v="38"/>
    <n v="10235000000"/>
    <x v="2"/>
  </r>
  <r>
    <x v="37"/>
    <x v="36"/>
    <x v="39"/>
    <n v="227339000000"/>
    <x v="0"/>
  </r>
  <r>
    <x v="37"/>
    <x v="36"/>
    <x v="39"/>
    <n v="228037000000"/>
    <x v="1"/>
  </r>
  <r>
    <x v="37"/>
    <x v="36"/>
    <x v="39"/>
    <n v="235194000000"/>
    <x v="2"/>
  </r>
  <r>
    <x v="37"/>
    <x v="36"/>
    <x v="40"/>
    <n v="184562000000"/>
    <x v="0"/>
  </r>
  <r>
    <x v="37"/>
    <x v="36"/>
    <x v="40"/>
    <n v="182080000000"/>
    <x v="1"/>
  </r>
  <r>
    <x v="37"/>
    <x v="36"/>
    <x v="40"/>
    <n v="185517000000"/>
    <x v="2"/>
  </r>
  <r>
    <x v="37"/>
    <x v="36"/>
    <x v="41"/>
    <n v="0"/>
    <x v="0"/>
  </r>
  <r>
    <x v="37"/>
    <x v="36"/>
    <x v="41"/>
    <n v="0"/>
    <x v="1"/>
  </r>
  <r>
    <x v="37"/>
    <x v="36"/>
    <x v="41"/>
    <n v="0"/>
    <x v="2"/>
  </r>
  <r>
    <x v="37"/>
    <x v="36"/>
    <x v="42"/>
    <n v="9215000000"/>
    <x v="0"/>
  </r>
  <r>
    <x v="37"/>
    <x v="36"/>
    <x v="42"/>
    <n v="8562000000"/>
    <x v="1"/>
  </r>
  <r>
    <x v="37"/>
    <x v="36"/>
    <x v="42"/>
    <n v="8406000000"/>
    <x v="2"/>
  </r>
  <r>
    <x v="37"/>
    <x v="36"/>
    <x v="43"/>
    <n v="10478000000"/>
    <x v="0"/>
  </r>
  <r>
    <x v="37"/>
    <x v="36"/>
    <x v="43"/>
    <n v="-2219000000"/>
    <x v="1"/>
  </r>
  <r>
    <x v="37"/>
    <x v="36"/>
    <x v="43"/>
    <n v="5864000000"/>
    <x v="2"/>
  </r>
  <r>
    <x v="37"/>
    <x v="36"/>
    <x v="44"/>
    <n v="-20929000000"/>
    <x v="0"/>
  </r>
  <r>
    <x v="37"/>
    <x v="36"/>
    <x v="44"/>
    <n v="-10899000000"/>
    <x v="1"/>
  </r>
  <r>
    <x v="37"/>
    <x v="36"/>
    <x v="44"/>
    <n v="-21826000000"/>
    <x v="2"/>
  </r>
  <r>
    <x v="37"/>
    <x v="36"/>
    <x v="45"/>
    <n v="166000000"/>
    <x v="0"/>
  </r>
  <r>
    <x v="37"/>
    <x v="36"/>
    <x v="45"/>
    <n v="0"/>
    <x v="1"/>
  </r>
  <r>
    <x v="37"/>
    <x v="36"/>
    <x v="45"/>
    <n v="0"/>
    <x v="2"/>
  </r>
  <r>
    <x v="37"/>
    <x v="36"/>
    <x v="46"/>
    <n v="-210000000"/>
    <x v="0"/>
  </r>
  <r>
    <x v="37"/>
    <x v="36"/>
    <x v="46"/>
    <n v="-2146000000"/>
    <x v="1"/>
  </r>
  <r>
    <x v="37"/>
    <x v="36"/>
    <x v="46"/>
    <n v="-589000000"/>
    <x v="2"/>
  </r>
  <r>
    <x v="37"/>
    <x v="36"/>
    <x v="47"/>
    <n v="0"/>
    <x v="0"/>
  </r>
  <r>
    <x v="37"/>
    <x v="36"/>
    <x v="47"/>
    <n v="0"/>
    <x v="1"/>
  </r>
  <r>
    <x v="37"/>
    <x v="36"/>
    <x v="47"/>
    <n v="0"/>
    <x v="2"/>
  </r>
  <r>
    <x v="37"/>
    <x v="36"/>
    <x v="48"/>
    <n v="-20929000000"/>
    <x v="0"/>
  </r>
  <r>
    <x v="37"/>
    <x v="36"/>
    <x v="48"/>
    <n v="-10899000000"/>
    <x v="1"/>
  </r>
  <r>
    <x v="37"/>
    <x v="36"/>
    <x v="48"/>
    <n v="-21826000000"/>
    <x v="2"/>
  </r>
  <r>
    <x v="37"/>
    <x v="36"/>
    <x v="49"/>
    <n v="166000000"/>
    <x v="0"/>
  </r>
  <r>
    <x v="37"/>
    <x v="36"/>
    <x v="49"/>
    <n v="0"/>
    <x v="1"/>
  </r>
  <r>
    <x v="37"/>
    <x v="36"/>
    <x v="49"/>
    <n v="0"/>
    <x v="2"/>
  </r>
  <r>
    <x v="37"/>
    <x v="36"/>
    <x v="50"/>
    <n v="-2069000000"/>
    <x v="0"/>
  </r>
  <r>
    <x v="37"/>
    <x v="36"/>
    <x v="50"/>
    <n v="-985000000"/>
    <x v="1"/>
  </r>
  <r>
    <x v="37"/>
    <x v="36"/>
    <x v="50"/>
    <n v="-851000000"/>
    <x v="2"/>
  </r>
  <r>
    <x v="37"/>
    <x v="36"/>
    <x v="51"/>
    <n v="0"/>
    <x v="0"/>
  </r>
  <r>
    <x v="37"/>
    <x v="36"/>
    <x v="51"/>
    <n v="0"/>
    <x v="1"/>
  </r>
  <r>
    <x v="37"/>
    <x v="36"/>
    <x v="51"/>
    <n v="0"/>
    <x v="2"/>
  </r>
  <r>
    <x v="37"/>
    <x v="36"/>
    <x v="52"/>
    <n v="-9000000"/>
    <x v="0"/>
  </r>
  <r>
    <x v="37"/>
    <x v="36"/>
    <x v="52"/>
    <n v="-65000000"/>
    <x v="1"/>
  </r>
  <r>
    <x v="37"/>
    <x v="36"/>
    <x v="52"/>
    <n v="-106000000"/>
    <x v="2"/>
  </r>
  <r>
    <x v="37"/>
    <x v="36"/>
    <x v="53"/>
    <n v="8014000000"/>
    <x v="0"/>
  </r>
  <r>
    <x v="37"/>
    <x v="36"/>
    <x v="53"/>
    <n v="6732000000"/>
    <x v="1"/>
  </r>
  <r>
    <x v="37"/>
    <x v="36"/>
    <x v="53"/>
    <n v="6427000000"/>
    <x v="2"/>
  </r>
  <r>
    <x v="37"/>
    <x v="36"/>
    <x v="54"/>
    <n v="8005000000"/>
    <x v="0"/>
  </r>
  <r>
    <x v="37"/>
    <x v="36"/>
    <x v="54"/>
    <n v="6667000000"/>
    <x v="1"/>
  </r>
  <r>
    <x v="37"/>
    <x v="36"/>
    <x v="54"/>
    <n v="6321000000"/>
    <x v="2"/>
  </r>
  <r>
    <x v="37"/>
    <x v="36"/>
    <x v="55"/>
    <n v="38758000000"/>
    <x v="0"/>
  </r>
  <r>
    <x v="37"/>
    <x v="36"/>
    <x v="55"/>
    <n v="38750000000"/>
    <x v="1"/>
  </r>
  <r>
    <x v="37"/>
    <x v="36"/>
    <x v="55"/>
    <n v="37632000000"/>
    <x v="2"/>
  </r>
  <r>
    <x v="37"/>
    <x v="36"/>
    <x v="56"/>
    <n v="152046000000"/>
    <x v="0"/>
  </r>
  <r>
    <x v="37"/>
    <x v="36"/>
    <x v="56"/>
    <n v="153045000000"/>
    <x v="1"/>
  </r>
  <r>
    <x v="37"/>
    <x v="36"/>
    <x v="56"/>
    <n v="154270000000"/>
    <x v="2"/>
  </r>
  <r>
    <x v="37"/>
    <x v="36"/>
    <x v="57"/>
    <n v="102325000000"/>
    <x v="0"/>
  </r>
  <r>
    <x v="37"/>
    <x v="36"/>
    <x v="57"/>
    <n v="97175000000"/>
    <x v="1"/>
  </r>
  <r>
    <x v="37"/>
    <x v="36"/>
    <x v="57"/>
    <n v="105607000000"/>
    <x v="2"/>
  </r>
  <r>
    <x v="37"/>
    <x v="36"/>
    <x v="58"/>
    <n v="9650000000"/>
    <x v="0"/>
  </r>
  <r>
    <x v="37"/>
    <x v="36"/>
    <x v="58"/>
    <n v="8491000000"/>
    <x v="1"/>
  </r>
  <r>
    <x v="37"/>
    <x v="36"/>
    <x v="58"/>
    <n v="7038000000"/>
    <x v="2"/>
  </r>
  <r>
    <x v="37"/>
    <x v="36"/>
    <x v="59"/>
    <n v="2596000000"/>
    <x v="0"/>
  </r>
  <r>
    <x v="37"/>
    <x v="36"/>
    <x v="59"/>
    <n v="1885000000"/>
    <x v="2"/>
  </r>
  <r>
    <x v="37"/>
    <x v="36"/>
    <x v="60"/>
    <n v="0"/>
    <x v="1"/>
  </r>
  <r>
    <x v="37"/>
    <x v="36"/>
    <x v="61"/>
    <n v="12298000000"/>
    <x v="0"/>
  </r>
  <r>
    <x v="37"/>
    <x v="36"/>
    <x v="61"/>
    <n v="12614000000"/>
    <x v="1"/>
  </r>
  <r>
    <x v="37"/>
    <x v="36"/>
    <x v="61"/>
    <n v="11274000000"/>
    <x v="2"/>
  </r>
  <r>
    <x v="37"/>
    <x v="36"/>
    <x v="62"/>
    <n v="4445000000"/>
    <x v="0"/>
  </r>
  <r>
    <x v="37"/>
    <x v="36"/>
    <x v="62"/>
    <n v="5481000000"/>
    <x v="1"/>
  </r>
  <r>
    <x v="37"/>
    <x v="36"/>
    <x v="62"/>
    <n v="6634000000"/>
    <x v="2"/>
  </r>
  <r>
    <x v="37"/>
    <x v="36"/>
    <x v="63"/>
    <n v="-4128000000"/>
    <x v="0"/>
  </r>
  <r>
    <x v="37"/>
    <x v="36"/>
    <x v="63"/>
    <n v="-5265000000"/>
    <x v="1"/>
  </r>
  <r>
    <x v="37"/>
    <x v="36"/>
    <x v="63"/>
    <n v="-1473000000"/>
    <x v="2"/>
  </r>
  <r>
    <x v="37"/>
    <x v="36"/>
    <x v="64"/>
    <n v="-18337000000"/>
    <x v="0"/>
  </r>
  <r>
    <x v="37"/>
    <x v="36"/>
    <x v="64"/>
    <n v="-3650000000"/>
    <x v="1"/>
  </r>
  <r>
    <x v="37"/>
    <x v="36"/>
    <x v="64"/>
    <n v="-31153000000"/>
    <x v="2"/>
  </r>
  <r>
    <x v="37"/>
    <x v="36"/>
    <x v="65"/>
    <n v="10471000000"/>
    <x v="0"/>
  </r>
  <r>
    <x v="37"/>
    <x v="36"/>
    <x v="65"/>
    <n v="8719000000"/>
    <x v="1"/>
  </r>
  <r>
    <x v="37"/>
    <x v="36"/>
    <x v="65"/>
    <n v="11798000000"/>
    <x v="2"/>
  </r>
  <r>
    <x v="37"/>
    <x v="36"/>
    <x v="66"/>
    <n v="-936000000"/>
    <x v="0"/>
  </r>
  <r>
    <x v="37"/>
    <x v="36"/>
    <x v="66"/>
    <n v="-2128000000"/>
    <x v="1"/>
  </r>
  <r>
    <x v="37"/>
    <x v="36"/>
    <x v="66"/>
    <n v="-2318000000"/>
    <x v="2"/>
  </r>
  <r>
    <x v="37"/>
    <x v="36"/>
    <x v="67"/>
    <n v="38367000000"/>
    <x v="0"/>
  </r>
  <r>
    <x v="37"/>
    <x v="36"/>
    <x v="67"/>
    <n v="57505000000"/>
    <x v="1"/>
  </r>
  <r>
    <x v="37"/>
    <x v="36"/>
    <x v="67"/>
    <n v="62385000000"/>
    <x v="2"/>
  </r>
  <r>
    <x v="37"/>
    <x v="36"/>
    <x v="68"/>
    <n v="0"/>
    <x v="0"/>
  </r>
  <r>
    <x v="37"/>
    <x v="36"/>
    <x v="68"/>
    <n v="0"/>
    <x v="1"/>
  </r>
  <r>
    <x v="37"/>
    <x v="36"/>
    <x v="68"/>
    <n v="0"/>
    <x v="2"/>
  </r>
  <r>
    <x v="37"/>
    <x v="36"/>
    <x v="69"/>
    <n v="218124000000"/>
    <x v="0"/>
  </r>
  <r>
    <x v="37"/>
    <x v="36"/>
    <x v="69"/>
    <n v="105733000000"/>
    <x v="1"/>
  </r>
  <r>
    <x v="37"/>
    <x v="36"/>
    <x v="69"/>
    <n v="108232000000"/>
    <x v="2"/>
  </r>
  <r>
    <x v="37"/>
    <x v="36"/>
    <x v="70"/>
    <n v="29265000000"/>
    <x v="0"/>
  </r>
  <r>
    <x v="37"/>
    <x v="36"/>
    <x v="70"/>
    <n v="31251000000"/>
    <x v="1"/>
  </r>
  <r>
    <x v="37"/>
    <x v="36"/>
    <x v="70"/>
    <n v="32626000000"/>
    <x v="2"/>
  </r>
  <r>
    <x v="37"/>
    <x v="36"/>
    <x v="71"/>
    <n v="2648000000"/>
    <x v="0"/>
  </r>
  <r>
    <x v="37"/>
    <x v="36"/>
    <x v="71"/>
    <n v="4123000000"/>
    <x v="1"/>
  </r>
  <r>
    <x v="37"/>
    <x v="36"/>
    <x v="71"/>
    <n v="4236000000"/>
    <x v="2"/>
  </r>
  <r>
    <x v="37"/>
    <x v="36"/>
    <x v="72"/>
    <n v="0"/>
    <x v="0"/>
  </r>
  <r>
    <x v="37"/>
    <x v="36"/>
    <x v="72"/>
    <n v="0"/>
    <x v="1"/>
  </r>
  <r>
    <x v="37"/>
    <x v="36"/>
    <x v="72"/>
    <n v="0"/>
    <x v="2"/>
  </r>
  <r>
    <x v="37"/>
    <x v="36"/>
    <x v="73"/>
    <n v="2242000000"/>
    <x v="0"/>
  </r>
  <r>
    <x v="37"/>
    <x v="36"/>
    <x v="73"/>
    <n v="2350000000"/>
    <x v="1"/>
  </r>
  <r>
    <x v="37"/>
    <x v="36"/>
    <x v="73"/>
    <n v="669000000"/>
    <x v="2"/>
  </r>
  <r>
    <x v="37"/>
    <x v="36"/>
    <x v="74"/>
    <n v="28491000000"/>
    <x v="0"/>
  </r>
  <r>
    <x v="37"/>
    <x v="36"/>
    <x v="74"/>
    <n v="28613000000"/>
    <x v="1"/>
  </r>
  <r>
    <x v="37"/>
    <x v="36"/>
    <x v="74"/>
    <n v="46294000000"/>
    <x v="2"/>
  </r>
  <r>
    <x v="37"/>
    <x v="36"/>
    <x v="75"/>
    <n v="-1280000000"/>
    <x v="0"/>
  </r>
  <r>
    <x v="37"/>
    <x v="36"/>
    <x v="75"/>
    <n v="-484000000"/>
    <x v="1"/>
  </r>
  <r>
    <x v="37"/>
    <x v="36"/>
    <x v="75"/>
    <n v="-765000000"/>
    <x v="2"/>
  </r>
  <r>
    <x v="37"/>
    <x v="36"/>
    <x v="76"/>
    <n v="0"/>
    <x v="0"/>
  </r>
  <r>
    <x v="37"/>
    <x v="36"/>
    <x v="76"/>
    <n v="0"/>
    <x v="1"/>
  </r>
  <r>
    <x v="37"/>
    <x v="36"/>
    <x v="76"/>
    <n v="0"/>
    <x v="2"/>
  </r>
  <r>
    <x v="37"/>
    <x v="36"/>
    <x v="77"/>
    <n v="0"/>
    <x v="0"/>
  </r>
  <r>
    <x v="37"/>
    <x v="36"/>
    <x v="77"/>
    <n v="0"/>
    <x v="1"/>
  </r>
  <r>
    <x v="37"/>
    <x v="36"/>
    <x v="77"/>
    <n v="0"/>
    <x v="2"/>
  </r>
  <r>
    <x v="37"/>
    <x v="36"/>
    <x v="78"/>
    <n v="22156000000"/>
    <x v="0"/>
  </r>
  <r>
    <x v="37"/>
    <x v="36"/>
    <x v="78"/>
    <n v="28270000000"/>
    <x v="1"/>
  </r>
  <r>
    <x v="37"/>
    <x v="36"/>
    <x v="78"/>
    <n v="31667000000"/>
    <x v="2"/>
  </r>
  <r>
    <x v="37"/>
    <x v="36"/>
    <x v="79"/>
    <n v="2862000000"/>
    <x v="0"/>
  </r>
  <r>
    <x v="37"/>
    <x v="36"/>
    <x v="79"/>
    <n v="457000000"/>
    <x v="1"/>
  </r>
  <r>
    <x v="37"/>
    <x v="36"/>
    <x v="79"/>
    <n v="492000000"/>
    <x v="2"/>
  </r>
  <r>
    <x v="37"/>
    <x v="36"/>
    <x v="80"/>
    <n v="0"/>
    <x v="0"/>
  </r>
  <r>
    <x v="37"/>
    <x v="36"/>
    <x v="80"/>
    <n v="0"/>
    <x v="1"/>
  </r>
  <r>
    <x v="37"/>
    <x v="36"/>
    <x v="80"/>
    <n v="0"/>
    <x v="2"/>
  </r>
  <r>
    <x v="37"/>
    <x v="36"/>
    <x v="81"/>
    <n v="190000000"/>
    <x v="0"/>
  </r>
  <r>
    <x v="37"/>
    <x v="36"/>
    <x v="81"/>
    <n v="0"/>
    <x v="1"/>
  </r>
  <r>
    <x v="37"/>
    <x v="36"/>
    <x v="81"/>
    <n v="0"/>
    <x v="2"/>
  </r>
  <r>
    <x v="37"/>
    <x v="36"/>
    <x v="82"/>
    <n v="0"/>
    <x v="0"/>
  </r>
  <r>
    <x v="37"/>
    <x v="36"/>
    <x v="82"/>
    <n v="0"/>
    <x v="1"/>
  </r>
  <r>
    <x v="37"/>
    <x v="36"/>
    <x v="82"/>
    <n v="0"/>
    <x v="2"/>
  </r>
  <r>
    <x v="37"/>
    <x v="36"/>
    <x v="83"/>
    <n v="22322000000"/>
    <x v="0"/>
  </r>
  <r>
    <x v="37"/>
    <x v="36"/>
    <x v="83"/>
    <n v="26860000000"/>
    <x v="1"/>
  </r>
  <r>
    <x v="37"/>
    <x v="36"/>
    <x v="83"/>
    <n v="31962000000"/>
    <x v="2"/>
  </r>
  <r>
    <x v="37"/>
    <x v="36"/>
    <x v="84"/>
    <n v="147049000000"/>
    <x v="0"/>
  </r>
  <r>
    <x v="37"/>
    <x v="36"/>
    <x v="84"/>
    <n v="137237000000"/>
    <x v="1"/>
  </r>
  <r>
    <x v="37"/>
    <x v="36"/>
    <x v="84"/>
    <n v="122485000000"/>
    <x v="2"/>
  </r>
  <r>
    <x v="37"/>
    <x v="36"/>
    <x v="85"/>
    <n v="9650000000"/>
    <x v="0"/>
  </r>
  <r>
    <x v="37"/>
    <x v="36"/>
    <x v="85"/>
    <n v="8491000000"/>
    <x v="1"/>
  </r>
  <r>
    <x v="37"/>
    <x v="36"/>
    <x v="85"/>
    <n v="7038000000"/>
    <x v="2"/>
  </r>
  <r>
    <x v="37"/>
    <x v="36"/>
    <x v="86"/>
    <n v="0"/>
    <x v="0"/>
  </r>
  <r>
    <x v="37"/>
    <x v="36"/>
    <x v="86"/>
    <n v="0"/>
    <x v="1"/>
  </r>
  <r>
    <x v="37"/>
    <x v="36"/>
    <x v="86"/>
    <n v="0"/>
    <x v="2"/>
  </r>
  <r>
    <x v="37"/>
    <x v="36"/>
    <x v="87"/>
    <n v="5966000000"/>
    <x v="0"/>
  </r>
  <r>
    <x v="37"/>
    <x v="36"/>
    <x v="87"/>
    <n v="4174000000"/>
    <x v="1"/>
  </r>
  <r>
    <x v="37"/>
    <x v="36"/>
    <x v="87"/>
    <n v="9046000000"/>
    <x v="2"/>
  </r>
  <r>
    <x v="37"/>
    <x v="36"/>
    <x v="88"/>
    <n v="0"/>
    <x v="0"/>
  </r>
  <r>
    <x v="37"/>
    <x v="36"/>
    <x v="88"/>
    <n v="0"/>
    <x v="1"/>
  </r>
  <r>
    <x v="37"/>
    <x v="36"/>
    <x v="88"/>
    <n v="0"/>
    <x v="2"/>
  </r>
  <r>
    <x v="37"/>
    <x v="36"/>
    <x v="89"/>
    <n v="38860000000"/>
    <x v="0"/>
  </r>
  <r>
    <x v="37"/>
    <x v="36"/>
    <x v="89"/>
    <n v="45030000000"/>
    <x v="2"/>
  </r>
  <r>
    <x v="37"/>
    <x v="36"/>
    <x v="90"/>
    <n v="0"/>
    <x v="1"/>
  </r>
  <r>
    <x v="37"/>
    <x v="36"/>
    <x v="91"/>
    <n v="5947000000"/>
    <x v="0"/>
  </r>
  <r>
    <x v="37"/>
    <x v="36"/>
    <x v="91"/>
    <n v="-555000000"/>
    <x v="1"/>
  </r>
  <r>
    <x v="37"/>
    <x v="36"/>
    <x v="91"/>
    <n v="396000000"/>
    <x v="2"/>
  </r>
  <r>
    <x v="38"/>
    <x v="37"/>
    <x v="0"/>
    <n v="0"/>
    <x v="0"/>
  </r>
  <r>
    <x v="38"/>
    <x v="37"/>
    <x v="0"/>
    <n v="0"/>
    <x v="1"/>
  </r>
  <r>
    <x v="38"/>
    <x v="37"/>
    <x v="0"/>
    <n v="0"/>
    <x v="2"/>
  </r>
  <r>
    <x v="38"/>
    <x v="37"/>
    <x v="1"/>
    <n v="72450000000"/>
    <x v="0"/>
  </r>
  <r>
    <x v="38"/>
    <x v="37"/>
    <x v="1"/>
    <n v="74610000000"/>
    <x v="1"/>
  </r>
  <r>
    <x v="38"/>
    <x v="37"/>
    <x v="1"/>
    <n v="121330000000"/>
    <x v="2"/>
  </r>
  <r>
    <x v="38"/>
    <x v="37"/>
    <x v="2"/>
    <n v="54005000000"/>
    <x v="0"/>
  </r>
  <r>
    <x v="38"/>
    <x v="37"/>
    <x v="2"/>
    <n v="54883000000"/>
    <x v="1"/>
  </r>
  <r>
    <x v="38"/>
    <x v="37"/>
    <x v="2"/>
    <n v="55679000000"/>
    <x v="2"/>
  </r>
  <r>
    <x v="38"/>
    <x v="37"/>
    <x v="3"/>
    <n v="-300000000"/>
    <x v="0"/>
  </r>
  <r>
    <x v="38"/>
    <x v="37"/>
    <x v="3"/>
    <n v="2729000000"/>
    <x v="1"/>
  </r>
  <r>
    <x v="38"/>
    <x v="37"/>
    <x v="3"/>
    <n v="4184000000"/>
    <x v="2"/>
  </r>
  <r>
    <x v="38"/>
    <x v="37"/>
    <x v="4"/>
    <n v="931796000000"/>
    <x v="0"/>
  </r>
  <r>
    <x v="38"/>
    <x v="37"/>
    <x v="4"/>
    <n v="992968000000"/>
    <x v="1"/>
  </r>
  <r>
    <x v="38"/>
    <x v="37"/>
    <x v="4"/>
    <n v="1163028000000"/>
    <x v="2"/>
  </r>
  <r>
    <x v="38"/>
    <x v="37"/>
    <x v="5"/>
    <n v="-7982000000"/>
    <x v="0"/>
  </r>
  <r>
    <x v="38"/>
    <x v="37"/>
    <x v="5"/>
    <n v="-8443000000"/>
    <x v="1"/>
  </r>
  <r>
    <x v="38"/>
    <x v="37"/>
    <x v="5"/>
    <n v="-6309000000"/>
    <x v="2"/>
  </r>
  <r>
    <x v="38"/>
    <x v="37"/>
    <x v="6"/>
    <n v="22752000000"/>
    <x v="0"/>
  </r>
  <r>
    <x v="38"/>
    <x v="37"/>
    <x v="6"/>
    <n v="3367000000"/>
    <x v="1"/>
  </r>
  <r>
    <x v="38"/>
    <x v="37"/>
    <x v="6"/>
    <n v="70380000000"/>
    <x v="2"/>
  </r>
  <r>
    <x v="38"/>
    <x v="37"/>
    <x v="7"/>
    <n v="-18820000000"/>
    <x v="0"/>
  </r>
  <r>
    <x v="38"/>
    <x v="37"/>
    <x v="7"/>
    <n v="-24236000000"/>
    <x v="1"/>
  </r>
  <r>
    <x v="38"/>
    <x v="37"/>
    <x v="7"/>
    <n v="-34356000000"/>
    <x v="2"/>
  </r>
  <r>
    <x v="38"/>
    <x v="37"/>
    <x v="8"/>
    <n v="16564000000"/>
    <x v="0"/>
  </r>
  <r>
    <x v="38"/>
    <x v="37"/>
    <x v="8"/>
    <n v="23868000000"/>
    <x v="1"/>
  </r>
  <r>
    <x v="38"/>
    <x v="37"/>
    <x v="8"/>
    <n v="-13728000000"/>
    <x v="2"/>
  </r>
  <r>
    <x v="38"/>
    <x v="37"/>
    <x v="9"/>
    <n v="130547000000"/>
    <x v="0"/>
  </r>
  <r>
    <x v="38"/>
    <x v="37"/>
    <x v="9"/>
    <n v="133546000000"/>
    <x v="1"/>
  </r>
  <r>
    <x v="38"/>
    <x v="37"/>
    <x v="9"/>
    <n v="155842000000"/>
    <x v="2"/>
  </r>
  <r>
    <x v="38"/>
    <x v="37"/>
    <x v="10"/>
    <n v="-6416000000"/>
    <x v="0"/>
  </r>
  <r>
    <x v="38"/>
    <x v="37"/>
    <x v="10"/>
    <n v="7693000000"/>
    <x v="1"/>
  </r>
  <r>
    <x v="38"/>
    <x v="37"/>
    <x v="10"/>
    <n v="30895000000"/>
    <x v="2"/>
  </r>
  <r>
    <x v="38"/>
    <x v="37"/>
    <x v="11"/>
    <n v="0"/>
    <x v="0"/>
  </r>
  <r>
    <x v="38"/>
    <x v="37"/>
    <x v="11"/>
    <n v="0"/>
    <x v="1"/>
  </r>
  <r>
    <x v="38"/>
    <x v="37"/>
    <x v="11"/>
    <n v="0"/>
    <x v="2"/>
  </r>
  <r>
    <x v="38"/>
    <x v="37"/>
    <x v="12"/>
    <n v="-3670000000"/>
    <x v="0"/>
  </r>
  <r>
    <x v="38"/>
    <x v="37"/>
    <x v="12"/>
    <n v="5306000000"/>
    <x v="1"/>
  </r>
  <r>
    <x v="38"/>
    <x v="37"/>
    <x v="12"/>
    <n v="0"/>
    <x v="2"/>
  </r>
  <r>
    <x v="38"/>
    <x v="37"/>
    <x v="13"/>
    <n v="2164000000"/>
    <x v="0"/>
  </r>
  <r>
    <x v="38"/>
    <x v="37"/>
    <x v="13"/>
    <n v="7416000000"/>
    <x v="1"/>
  </r>
  <r>
    <x v="38"/>
    <x v="37"/>
    <x v="13"/>
    <n v="-3142000000"/>
    <x v="2"/>
  </r>
  <r>
    <x v="38"/>
    <x v="37"/>
    <x v="14"/>
    <n v="9000000"/>
    <x v="0"/>
  </r>
  <r>
    <x v="38"/>
    <x v="37"/>
    <x v="14"/>
    <n v="9000000"/>
    <x v="1"/>
  </r>
  <r>
    <x v="38"/>
    <x v="37"/>
    <x v="14"/>
    <n v="9000000"/>
    <x v="2"/>
  </r>
  <r>
    <x v="38"/>
    <x v="37"/>
    <x v="15"/>
    <n v="0"/>
    <x v="0"/>
  </r>
  <r>
    <x v="38"/>
    <x v="37"/>
    <x v="15"/>
    <n v="0"/>
    <x v="1"/>
  </r>
  <r>
    <x v="38"/>
    <x v="37"/>
    <x v="15"/>
    <n v="0"/>
    <x v="2"/>
  </r>
  <r>
    <x v="38"/>
    <x v="37"/>
    <x v="16"/>
    <n v="13032000000"/>
    <x v="0"/>
  </r>
  <r>
    <x v="38"/>
    <x v="37"/>
    <x v="16"/>
    <n v="6289000000"/>
    <x v="1"/>
  </r>
  <r>
    <x v="38"/>
    <x v="37"/>
    <x v="16"/>
    <n v="9509000000"/>
    <x v="2"/>
  </r>
  <r>
    <x v="38"/>
    <x v="37"/>
    <x v="17"/>
    <n v="2573000000"/>
    <x v="0"/>
  </r>
  <r>
    <x v="38"/>
    <x v="37"/>
    <x v="17"/>
    <n v="-2177000000"/>
    <x v="1"/>
  </r>
  <r>
    <x v="38"/>
    <x v="37"/>
    <x v="17"/>
    <n v="50000000"/>
    <x v="2"/>
  </r>
  <r>
    <x v="38"/>
    <x v="37"/>
    <x v="18"/>
    <n v="674000000"/>
    <x v="0"/>
  </r>
  <r>
    <x v="38"/>
    <x v="37"/>
    <x v="18"/>
    <n v="1065000000"/>
    <x v="1"/>
  </r>
  <r>
    <x v="38"/>
    <x v="37"/>
    <x v="18"/>
    <n v="3098000000"/>
    <x v="2"/>
  </r>
  <r>
    <x v="38"/>
    <x v="37"/>
    <x v="19"/>
    <n v="23461000000"/>
    <x v="0"/>
  </r>
  <r>
    <x v="38"/>
    <x v="37"/>
    <x v="19"/>
    <n v="24898000000"/>
    <x v="1"/>
  </r>
  <r>
    <x v="38"/>
    <x v="37"/>
    <x v="19"/>
    <n v="28983000000"/>
    <x v="2"/>
  </r>
  <r>
    <x v="38"/>
    <x v="37"/>
    <x v="20"/>
    <n v="130547000000"/>
    <x v="0"/>
  </r>
  <r>
    <x v="38"/>
    <x v="37"/>
    <x v="20"/>
    <n v="133546000000"/>
    <x v="1"/>
  </r>
  <r>
    <x v="38"/>
    <x v="37"/>
    <x v="20"/>
    <n v="132599000000"/>
    <x v="2"/>
  </r>
  <r>
    <x v="38"/>
    <x v="37"/>
    <x v="21"/>
    <n v="102121000000"/>
    <x v="0"/>
  </r>
  <r>
    <x v="38"/>
    <x v="37"/>
    <x v="21"/>
    <n v="132741000000"/>
    <x v="1"/>
  </r>
  <r>
    <x v="38"/>
    <x v="37"/>
    <x v="21"/>
    <n v="104842000000"/>
    <x v="2"/>
  </r>
  <r>
    <x v="38"/>
    <x v="37"/>
    <x v="22"/>
    <n v="0"/>
    <x v="0"/>
  </r>
  <r>
    <x v="38"/>
    <x v="37"/>
    <x v="22"/>
    <n v="0"/>
    <x v="2"/>
  </r>
  <r>
    <x v="38"/>
    <x v="37"/>
    <x v="23"/>
    <n v="0"/>
    <x v="0"/>
  </r>
  <r>
    <x v="38"/>
    <x v="37"/>
    <x v="23"/>
    <n v="0"/>
    <x v="1"/>
  </r>
  <r>
    <x v="38"/>
    <x v="37"/>
    <x v="23"/>
    <n v="0"/>
    <x v="1"/>
  </r>
  <r>
    <x v="38"/>
    <x v="37"/>
    <x v="23"/>
    <n v="0"/>
    <x v="2"/>
  </r>
  <r>
    <x v="38"/>
    <x v="37"/>
    <x v="24"/>
    <n v="12481000000"/>
    <x v="0"/>
  </r>
  <r>
    <x v="38"/>
    <x v="37"/>
    <x v="24"/>
    <n v="10583000000"/>
    <x v="1"/>
  </r>
  <r>
    <x v="38"/>
    <x v="37"/>
    <x v="24"/>
    <n v="12479000000"/>
    <x v="2"/>
  </r>
  <r>
    <x v="38"/>
    <x v="37"/>
    <x v="25"/>
    <n v="0"/>
    <x v="0"/>
  </r>
  <r>
    <x v="38"/>
    <x v="37"/>
    <x v="25"/>
    <n v="0"/>
    <x v="1"/>
  </r>
  <r>
    <x v="38"/>
    <x v="37"/>
    <x v="25"/>
    <n v="0"/>
    <x v="2"/>
  </r>
  <r>
    <x v="38"/>
    <x v="37"/>
    <x v="26"/>
    <n v="43465"/>
    <x v="0"/>
  </r>
  <r>
    <x v="38"/>
    <x v="37"/>
    <x v="26"/>
    <n v="43555"/>
    <x v="1"/>
  </r>
  <r>
    <x v="38"/>
    <x v="37"/>
    <x v="26"/>
    <n v="44196"/>
    <x v="2"/>
  </r>
  <r>
    <x v="38"/>
    <x v="37"/>
    <x v="27"/>
    <n v="0"/>
    <x v="0"/>
  </r>
  <r>
    <x v="38"/>
    <x v="37"/>
    <x v="27"/>
    <n v="0"/>
    <x v="1"/>
  </r>
  <r>
    <x v="38"/>
    <x v="37"/>
    <x v="27"/>
    <n v="0"/>
    <x v="2"/>
  </r>
  <r>
    <x v="38"/>
    <x v="37"/>
    <x v="28"/>
    <n v="90185000000"/>
    <x v="0"/>
  </r>
  <r>
    <x v="38"/>
    <x v="37"/>
    <x v="28"/>
    <n v="90265000000"/>
    <x v="1"/>
  </r>
  <r>
    <x v="38"/>
    <x v="37"/>
    <x v="28"/>
    <n v="95932000000"/>
    <x v="2"/>
  </r>
  <r>
    <x v="38"/>
    <x v="37"/>
    <x v="29"/>
    <n v="0"/>
    <x v="0"/>
  </r>
  <r>
    <x v="38"/>
    <x v="37"/>
    <x v="29"/>
    <n v="0"/>
    <x v="1"/>
  </r>
  <r>
    <x v="38"/>
    <x v="37"/>
    <x v="29"/>
    <n v="0"/>
    <x v="2"/>
  </r>
  <r>
    <x v="38"/>
    <x v="37"/>
    <x v="30"/>
    <n v="0"/>
    <x v="0"/>
  </r>
  <r>
    <x v="38"/>
    <x v="37"/>
    <x v="30"/>
    <n v="0"/>
    <x v="1"/>
  </r>
  <r>
    <x v="38"/>
    <x v="37"/>
    <x v="30"/>
    <n v="0"/>
    <x v="2"/>
  </r>
  <r>
    <x v="38"/>
    <x v="37"/>
    <x v="31"/>
    <n v="36616000000"/>
    <x v="0"/>
  </r>
  <r>
    <x v="38"/>
    <x v="37"/>
    <x v="31"/>
    <n v="36546000000"/>
    <x v="1"/>
  </r>
  <r>
    <x v="38"/>
    <x v="37"/>
    <x v="31"/>
    <n v="44560000000"/>
    <x v="2"/>
  </r>
  <r>
    <x v="38"/>
    <x v="37"/>
    <x v="32"/>
    <n v="10459000000"/>
    <x v="0"/>
  </r>
  <r>
    <x v="38"/>
    <x v="37"/>
    <x v="32"/>
    <n v="8466000000"/>
    <x v="1"/>
  </r>
  <r>
    <x v="38"/>
    <x v="37"/>
    <x v="32"/>
    <n v="9459000000"/>
    <x v="2"/>
  </r>
  <r>
    <x v="38"/>
    <x v="37"/>
    <x v="33"/>
    <n v="0"/>
    <x v="0"/>
  </r>
  <r>
    <x v="38"/>
    <x v="37"/>
    <x v="33"/>
    <n v="0"/>
    <x v="1"/>
  </r>
  <r>
    <x v="38"/>
    <x v="37"/>
    <x v="33"/>
    <n v="0"/>
    <x v="2"/>
  </r>
  <r>
    <x v="38"/>
    <x v="37"/>
    <x v="34"/>
    <n v="2022000000"/>
    <x v="0"/>
  </r>
  <r>
    <x v="38"/>
    <x v="37"/>
    <x v="34"/>
    <n v="2117000000"/>
    <x v="1"/>
  </r>
  <r>
    <x v="38"/>
    <x v="37"/>
    <x v="34"/>
    <n v="3020000000"/>
    <x v="2"/>
  </r>
  <r>
    <x v="38"/>
    <x v="37"/>
    <x v="35"/>
    <n v="0"/>
    <x v="0"/>
  </r>
  <r>
    <x v="38"/>
    <x v="37"/>
    <x v="35"/>
    <n v="0"/>
    <x v="1"/>
  </r>
  <r>
    <x v="38"/>
    <x v="37"/>
    <x v="35"/>
    <n v="0"/>
    <x v="2"/>
  </r>
  <r>
    <x v="38"/>
    <x v="37"/>
    <x v="36"/>
    <n v="15912000000"/>
    <x v="0"/>
  </r>
  <r>
    <x v="38"/>
    <x v="37"/>
    <x v="36"/>
    <n v="17376000000"/>
    <x v="1"/>
  </r>
  <r>
    <x v="38"/>
    <x v="37"/>
    <x v="36"/>
    <n v="8938000000"/>
    <x v="2"/>
  </r>
  <r>
    <x v="38"/>
    <x v="37"/>
    <x v="37"/>
    <n v="16721000000"/>
    <x v="0"/>
  </r>
  <r>
    <x v="38"/>
    <x v="37"/>
    <x v="37"/>
    <n v="18645000000"/>
    <x v="1"/>
  </r>
  <r>
    <x v="38"/>
    <x v="37"/>
    <x v="37"/>
    <n v="9091000000"/>
    <x v="2"/>
  </r>
  <r>
    <x v="38"/>
    <x v="37"/>
    <x v="38"/>
    <n v="0"/>
    <x v="0"/>
  </r>
  <r>
    <x v="38"/>
    <x v="37"/>
    <x v="38"/>
    <n v="0"/>
    <x v="1"/>
  </r>
  <r>
    <x v="38"/>
    <x v="37"/>
    <x v="38"/>
    <n v="0"/>
    <x v="2"/>
  </r>
  <r>
    <x v="38"/>
    <x v="37"/>
    <x v="39"/>
    <n v="931796000000"/>
    <x v="0"/>
  </r>
  <r>
    <x v="38"/>
    <x v="37"/>
    <x v="39"/>
    <n v="992968000000"/>
    <x v="1"/>
  </r>
  <r>
    <x v="38"/>
    <x v="37"/>
    <x v="39"/>
    <n v="1163028000000"/>
    <x v="2"/>
  </r>
  <r>
    <x v="38"/>
    <x v="37"/>
    <x v="40"/>
    <n v="841611000000"/>
    <x v="0"/>
  </r>
  <r>
    <x v="38"/>
    <x v="37"/>
    <x v="40"/>
    <n v="902703000000"/>
    <x v="1"/>
  </r>
  <r>
    <x v="38"/>
    <x v="37"/>
    <x v="40"/>
    <n v="1067096000000"/>
    <x v="2"/>
  </r>
  <r>
    <x v="38"/>
    <x v="37"/>
    <x v="41"/>
    <n v="40502000000"/>
    <x v="0"/>
  </r>
  <r>
    <x v="38"/>
    <x v="37"/>
    <x v="41"/>
    <n v="48287000000"/>
    <x v="1"/>
  </r>
  <r>
    <x v="38"/>
    <x v="37"/>
    <x v="41"/>
    <n v="52870000000"/>
    <x v="2"/>
  </r>
  <r>
    <x v="38"/>
    <x v="37"/>
    <x v="42"/>
    <n v="101738000000"/>
    <x v="0"/>
  </r>
  <r>
    <x v="38"/>
    <x v="37"/>
    <x v="42"/>
    <n v="113908000000"/>
    <x v="1"/>
  </r>
  <r>
    <x v="38"/>
    <x v="37"/>
    <x v="42"/>
    <n v="122379000000"/>
    <x v="2"/>
  </r>
  <r>
    <x v="38"/>
    <x v="37"/>
    <x v="43"/>
    <n v="4198000000"/>
    <x v="0"/>
  </r>
  <r>
    <x v="38"/>
    <x v="37"/>
    <x v="43"/>
    <n v="-21766000000"/>
    <x v="1"/>
  </r>
  <r>
    <x v="38"/>
    <x v="37"/>
    <x v="43"/>
    <n v="-3854000000"/>
    <x v="2"/>
  </r>
  <r>
    <x v="38"/>
    <x v="37"/>
    <x v="44"/>
    <n v="10452000000"/>
    <x v="0"/>
  </r>
  <r>
    <x v="38"/>
    <x v="37"/>
    <x v="44"/>
    <n v="0"/>
    <x v="1"/>
  </r>
  <r>
    <x v="38"/>
    <x v="37"/>
    <x v="44"/>
    <n v="0"/>
    <x v="2"/>
  </r>
  <r>
    <x v="38"/>
    <x v="37"/>
    <x v="45"/>
    <n v="0"/>
    <x v="0"/>
  </r>
  <r>
    <x v="38"/>
    <x v="37"/>
    <x v="45"/>
    <n v="0"/>
    <x v="1"/>
  </r>
  <r>
    <x v="38"/>
    <x v="37"/>
    <x v="45"/>
    <n v="0"/>
    <x v="2"/>
  </r>
  <r>
    <x v="38"/>
    <x v="37"/>
    <x v="46"/>
    <n v="15628000000"/>
    <x v="0"/>
  </r>
  <r>
    <x v="38"/>
    <x v="37"/>
    <x v="46"/>
    <n v="27169000000"/>
    <x v="1"/>
  </r>
  <r>
    <x v="38"/>
    <x v="37"/>
    <x v="46"/>
    <n v="63666000000"/>
    <x v="2"/>
  </r>
  <r>
    <x v="38"/>
    <x v="37"/>
    <x v="47"/>
    <n v="0"/>
    <x v="0"/>
  </r>
  <r>
    <x v="38"/>
    <x v="37"/>
    <x v="47"/>
    <n v="0"/>
    <x v="1"/>
  </r>
  <r>
    <x v="38"/>
    <x v="37"/>
    <x v="47"/>
    <n v="0"/>
    <x v="2"/>
  </r>
  <r>
    <x v="38"/>
    <x v="37"/>
    <x v="48"/>
    <n v="-18820000000"/>
    <x v="0"/>
  </r>
  <r>
    <x v="38"/>
    <x v="37"/>
    <x v="48"/>
    <n v="-24236000000"/>
    <x v="1"/>
  </r>
  <r>
    <x v="38"/>
    <x v="37"/>
    <x v="48"/>
    <n v="-34356000000"/>
    <x v="2"/>
  </r>
  <r>
    <x v="38"/>
    <x v="37"/>
    <x v="49"/>
    <n v="0"/>
    <x v="0"/>
  </r>
  <r>
    <x v="38"/>
    <x v="37"/>
    <x v="49"/>
    <n v="0"/>
    <x v="1"/>
  </r>
  <r>
    <x v="38"/>
    <x v="37"/>
    <x v="49"/>
    <n v="0"/>
    <x v="2"/>
  </r>
  <r>
    <x v="38"/>
    <x v="37"/>
    <x v="50"/>
    <n v="-16721000000"/>
    <x v="0"/>
  </r>
  <r>
    <x v="38"/>
    <x v="37"/>
    <x v="50"/>
    <n v="-18645000000"/>
    <x v="1"/>
  </r>
  <r>
    <x v="38"/>
    <x v="37"/>
    <x v="50"/>
    <n v="-9091000000"/>
    <x v="2"/>
  </r>
  <r>
    <x v="38"/>
    <x v="37"/>
    <x v="51"/>
    <n v="0"/>
    <x v="0"/>
  </r>
  <r>
    <x v="38"/>
    <x v="37"/>
    <x v="51"/>
    <n v="0"/>
    <x v="1"/>
  </r>
  <r>
    <x v="38"/>
    <x v="37"/>
    <x v="51"/>
    <n v="0"/>
    <x v="2"/>
  </r>
  <r>
    <x v="38"/>
    <x v="37"/>
    <x v="52"/>
    <n v="0"/>
    <x v="0"/>
  </r>
  <r>
    <x v="38"/>
    <x v="37"/>
    <x v="52"/>
    <n v="0"/>
    <x v="1"/>
  </r>
  <r>
    <x v="38"/>
    <x v="37"/>
    <x v="52"/>
    <n v="0"/>
    <x v="2"/>
  </r>
  <r>
    <x v="38"/>
    <x v="37"/>
    <x v="53"/>
    <n v="10459000000"/>
    <x v="0"/>
  </r>
  <r>
    <x v="38"/>
    <x v="37"/>
    <x v="53"/>
    <n v="8466000000"/>
    <x v="1"/>
  </r>
  <r>
    <x v="38"/>
    <x v="37"/>
    <x v="53"/>
    <n v="9459000000"/>
    <x v="2"/>
  </r>
  <r>
    <x v="38"/>
    <x v="37"/>
    <x v="54"/>
    <n v="10459000000"/>
    <x v="0"/>
  </r>
  <r>
    <x v="38"/>
    <x v="37"/>
    <x v="54"/>
    <n v="8466000000"/>
    <x v="1"/>
  </r>
  <r>
    <x v="38"/>
    <x v="37"/>
    <x v="54"/>
    <n v="9459000000"/>
    <x v="2"/>
  </r>
  <r>
    <x v="38"/>
    <x v="37"/>
    <x v="55"/>
    <n v="0"/>
    <x v="0"/>
  </r>
  <r>
    <x v="38"/>
    <x v="37"/>
    <x v="55"/>
    <n v="0"/>
    <x v="1"/>
  </r>
  <r>
    <x v="38"/>
    <x v="37"/>
    <x v="55"/>
    <n v="0"/>
    <x v="2"/>
  </r>
  <r>
    <x v="38"/>
    <x v="37"/>
    <x v="56"/>
    <n v="801249000000"/>
    <x v="0"/>
  </r>
  <r>
    <x v="38"/>
    <x v="37"/>
    <x v="56"/>
    <n v="859422000000"/>
    <x v="1"/>
  </r>
  <r>
    <x v="38"/>
    <x v="37"/>
    <x v="56"/>
    <n v="1007186000000"/>
    <x v="2"/>
  </r>
  <r>
    <x v="38"/>
    <x v="37"/>
    <x v="57"/>
    <n v="751080000000"/>
    <x v="0"/>
  </r>
  <r>
    <x v="38"/>
    <x v="37"/>
    <x v="57"/>
    <n v="769962000000"/>
    <x v="1"/>
  </r>
  <r>
    <x v="38"/>
    <x v="37"/>
    <x v="57"/>
    <n v="918904000000"/>
    <x v="2"/>
  </r>
  <r>
    <x v="38"/>
    <x v="37"/>
    <x v="58"/>
    <n v="23461000000"/>
    <x v="0"/>
  </r>
  <r>
    <x v="38"/>
    <x v="37"/>
    <x v="58"/>
    <n v="24898000000"/>
    <x v="1"/>
  </r>
  <r>
    <x v="38"/>
    <x v="37"/>
    <x v="58"/>
    <n v="28983000000"/>
    <x v="2"/>
  </r>
  <r>
    <x v="38"/>
    <x v="37"/>
    <x v="59"/>
    <n v="0"/>
    <x v="0"/>
  </r>
  <r>
    <x v="38"/>
    <x v="37"/>
    <x v="59"/>
    <n v="0"/>
    <x v="2"/>
  </r>
  <r>
    <x v="38"/>
    <x v="37"/>
    <x v="60"/>
    <n v="0"/>
    <x v="1"/>
  </r>
  <r>
    <x v="38"/>
    <x v="37"/>
    <x v="61"/>
    <n v="23461000000"/>
    <x v="0"/>
  </r>
  <r>
    <x v="38"/>
    <x v="37"/>
    <x v="61"/>
    <n v="24898000000"/>
    <x v="1"/>
  </r>
  <r>
    <x v="38"/>
    <x v="37"/>
    <x v="61"/>
    <n v="28983000000"/>
    <x v="2"/>
  </r>
  <r>
    <x v="38"/>
    <x v="37"/>
    <x v="62"/>
    <n v="4841000000"/>
    <x v="0"/>
  </r>
  <r>
    <x v="38"/>
    <x v="37"/>
    <x v="62"/>
    <n v="2766000000"/>
    <x v="1"/>
  </r>
  <r>
    <x v="38"/>
    <x v="37"/>
    <x v="62"/>
    <n v="3675000000"/>
    <x v="2"/>
  </r>
  <r>
    <x v="38"/>
    <x v="37"/>
    <x v="63"/>
    <n v="12800000000"/>
    <x v="0"/>
  </r>
  <r>
    <x v="38"/>
    <x v="37"/>
    <x v="63"/>
    <n v="15496000000"/>
    <x v="1"/>
  </r>
  <r>
    <x v="38"/>
    <x v="37"/>
    <x v="63"/>
    <n v="69271000000"/>
    <x v="2"/>
  </r>
  <r>
    <x v="38"/>
    <x v="37"/>
    <x v="64"/>
    <n v="-12161000000"/>
    <x v="0"/>
  </r>
  <r>
    <x v="38"/>
    <x v="37"/>
    <x v="64"/>
    <n v="-27754000000"/>
    <x v="1"/>
  </r>
  <r>
    <x v="38"/>
    <x v="37"/>
    <x v="64"/>
    <n v="-47660000000"/>
    <x v="2"/>
  </r>
  <r>
    <x v="38"/>
    <x v="37"/>
    <x v="65"/>
    <n v="2426000000"/>
    <x v="0"/>
  </r>
  <r>
    <x v="38"/>
    <x v="37"/>
    <x v="65"/>
    <n v="-7257000000"/>
    <x v="1"/>
  </r>
  <r>
    <x v="38"/>
    <x v="37"/>
    <x v="65"/>
    <n v="-60634000000"/>
    <x v="2"/>
  </r>
  <r>
    <x v="38"/>
    <x v="37"/>
    <x v="66"/>
    <n v="2573000000"/>
    <x v="0"/>
  </r>
  <r>
    <x v="38"/>
    <x v="37"/>
    <x v="66"/>
    <n v="-2177000000"/>
    <x v="1"/>
  </r>
  <r>
    <x v="38"/>
    <x v="37"/>
    <x v="66"/>
    <n v="50000000"/>
    <x v="2"/>
  </r>
  <r>
    <x v="38"/>
    <x v="37"/>
    <x v="67"/>
    <n v="0"/>
    <x v="0"/>
  </r>
  <r>
    <x v="38"/>
    <x v="37"/>
    <x v="67"/>
    <n v="-74610000000"/>
    <x v="1"/>
  </r>
  <r>
    <x v="38"/>
    <x v="37"/>
    <x v="67"/>
    <n v="-106490000000"/>
    <x v="2"/>
  </r>
  <r>
    <x v="38"/>
    <x v="37"/>
    <x v="68"/>
    <n v="158257000000"/>
    <x v="0"/>
  </r>
  <r>
    <x v="38"/>
    <x v="37"/>
    <x v="68"/>
    <n v="190019000000"/>
    <x v="1"/>
  </r>
  <r>
    <x v="38"/>
    <x v="37"/>
    <x v="68"/>
    <n v="259962000000"/>
    <x v="2"/>
  </r>
  <r>
    <x v="38"/>
    <x v="37"/>
    <x v="69"/>
    <n v="332400000000"/>
    <x v="0"/>
  </r>
  <r>
    <x v="38"/>
    <x v="37"/>
    <x v="69"/>
    <n v="859422000000"/>
    <x v="1"/>
  </r>
  <r>
    <x v="38"/>
    <x v="37"/>
    <x v="69"/>
    <n v="1008924000000"/>
    <x v="2"/>
  </r>
  <r>
    <x v="38"/>
    <x v="37"/>
    <x v="70"/>
    <n v="538920000000"/>
    <x v="0"/>
  </r>
  <r>
    <x v="38"/>
    <x v="37"/>
    <x v="70"/>
    <n v="562886000000"/>
    <x v="1"/>
  </r>
  <r>
    <x v="38"/>
    <x v="37"/>
    <x v="70"/>
    <n v="724025000000"/>
    <x v="2"/>
  </r>
  <r>
    <x v="38"/>
    <x v="37"/>
    <x v="71"/>
    <n v="18347000000"/>
    <x v="0"/>
  </r>
  <r>
    <x v="38"/>
    <x v="37"/>
    <x v="71"/>
    <n v="18943000000"/>
    <x v="1"/>
  </r>
  <r>
    <x v="38"/>
    <x v="37"/>
    <x v="71"/>
    <n v="23067000000"/>
    <x v="2"/>
  </r>
  <r>
    <x v="38"/>
    <x v="37"/>
    <x v="72"/>
    <n v="0"/>
    <x v="0"/>
  </r>
  <r>
    <x v="38"/>
    <x v="37"/>
    <x v="72"/>
    <n v="0"/>
    <x v="1"/>
  </r>
  <r>
    <x v="38"/>
    <x v="37"/>
    <x v="72"/>
    <n v="0"/>
    <x v="2"/>
  </r>
  <r>
    <x v="38"/>
    <x v="37"/>
    <x v="73"/>
    <n v="1810000000"/>
    <x v="0"/>
  </r>
  <r>
    <x v="38"/>
    <x v="37"/>
    <x v="73"/>
    <n v="2104000000"/>
    <x v="1"/>
  </r>
  <r>
    <x v="38"/>
    <x v="37"/>
    <x v="73"/>
    <n v="2336000000"/>
    <x v="2"/>
  </r>
  <r>
    <x v="38"/>
    <x v="37"/>
    <x v="74"/>
    <n v="9418000000"/>
    <x v="0"/>
  </r>
  <r>
    <x v="38"/>
    <x v="37"/>
    <x v="74"/>
    <n v="29773000000"/>
    <x v="1"/>
  </r>
  <r>
    <x v="38"/>
    <x v="37"/>
    <x v="74"/>
    <n v="48670000000"/>
    <x v="2"/>
  </r>
  <r>
    <x v="38"/>
    <x v="37"/>
    <x v="75"/>
    <n v="0"/>
    <x v="0"/>
  </r>
  <r>
    <x v="38"/>
    <x v="37"/>
    <x v="75"/>
    <n v="0"/>
    <x v="1"/>
  </r>
  <r>
    <x v="38"/>
    <x v="37"/>
    <x v="75"/>
    <n v="0"/>
    <x v="2"/>
  </r>
  <r>
    <x v="38"/>
    <x v="37"/>
    <x v="76"/>
    <n v="599000000"/>
    <x v="0"/>
  </r>
  <r>
    <x v="38"/>
    <x v="37"/>
    <x v="76"/>
    <n v="569000000"/>
    <x v="1"/>
  </r>
  <r>
    <x v="38"/>
    <x v="37"/>
    <x v="76"/>
    <n v="544000000"/>
    <x v="2"/>
  </r>
  <r>
    <x v="38"/>
    <x v="37"/>
    <x v="77"/>
    <n v="11203000000"/>
    <x v="0"/>
  </r>
  <r>
    <x v="38"/>
    <x v="37"/>
    <x v="77"/>
    <n v="11203000000"/>
    <x v="1"/>
  </r>
  <r>
    <x v="38"/>
    <x v="37"/>
    <x v="77"/>
    <n v="11203000000"/>
    <x v="2"/>
  </r>
  <r>
    <x v="38"/>
    <x v="37"/>
    <x v="78"/>
    <n v="8095000000"/>
    <x v="0"/>
  </r>
  <r>
    <x v="38"/>
    <x v="37"/>
    <x v="78"/>
    <n v="17812000000"/>
    <x v="1"/>
  </r>
  <r>
    <x v="38"/>
    <x v="37"/>
    <x v="78"/>
    <n v="29057000000"/>
    <x v="2"/>
  </r>
  <r>
    <x v="38"/>
    <x v="37"/>
    <x v="79"/>
    <n v="0"/>
    <x v="0"/>
  </r>
  <r>
    <x v="38"/>
    <x v="37"/>
    <x v="79"/>
    <n v="1098000000"/>
    <x v="1"/>
  </r>
  <r>
    <x v="38"/>
    <x v="37"/>
    <x v="79"/>
    <n v="349000000"/>
    <x v="2"/>
  </r>
  <r>
    <x v="38"/>
    <x v="37"/>
    <x v="80"/>
    <n v="674000000"/>
    <x v="0"/>
  </r>
  <r>
    <x v="38"/>
    <x v="37"/>
    <x v="80"/>
    <n v="1065000000"/>
    <x v="1"/>
  </r>
  <r>
    <x v="38"/>
    <x v="37"/>
    <x v="80"/>
    <n v="3098000000"/>
    <x v="2"/>
  </r>
  <r>
    <x v="38"/>
    <x v="37"/>
    <x v="81"/>
    <n v="3944000000"/>
    <x v="0"/>
  </r>
  <r>
    <x v="38"/>
    <x v="37"/>
    <x v="81"/>
    <n v="6435000000"/>
    <x v="1"/>
  </r>
  <r>
    <x v="38"/>
    <x v="37"/>
    <x v="81"/>
    <n v="2278000000"/>
    <x v="2"/>
  </r>
  <r>
    <x v="38"/>
    <x v="37"/>
    <x v="82"/>
    <n v="0"/>
    <x v="0"/>
  </r>
  <r>
    <x v="38"/>
    <x v="37"/>
    <x v="82"/>
    <n v="0"/>
    <x v="1"/>
  </r>
  <r>
    <x v="38"/>
    <x v="37"/>
    <x v="82"/>
    <n v="0"/>
    <x v="2"/>
  </r>
  <r>
    <x v="38"/>
    <x v="37"/>
    <x v="83"/>
    <n v="100100000000"/>
    <x v="0"/>
  </r>
  <r>
    <x v="38"/>
    <x v="37"/>
    <x v="83"/>
    <n v="106465000000"/>
    <x v="1"/>
  </r>
  <r>
    <x v="38"/>
    <x v="37"/>
    <x v="83"/>
    <n v="112947000000"/>
    <x v="2"/>
  </r>
  <r>
    <x v="38"/>
    <x v="37"/>
    <x v="84"/>
    <n v="36616000000"/>
    <x v="0"/>
  </r>
  <r>
    <x v="38"/>
    <x v="37"/>
    <x v="84"/>
    <n v="36546000000"/>
    <x v="1"/>
  </r>
  <r>
    <x v="38"/>
    <x v="37"/>
    <x v="84"/>
    <n v="44560000000"/>
    <x v="2"/>
  </r>
  <r>
    <x v="38"/>
    <x v="37"/>
    <x v="85"/>
    <n v="3786000000"/>
    <x v="0"/>
  </r>
  <r>
    <x v="38"/>
    <x v="37"/>
    <x v="85"/>
    <n v="4251000000"/>
    <x v="1"/>
  </r>
  <r>
    <x v="38"/>
    <x v="37"/>
    <x v="85"/>
    <n v="4014000000"/>
    <x v="2"/>
  </r>
  <r>
    <x v="38"/>
    <x v="37"/>
    <x v="86"/>
    <n v="78723000000"/>
    <x v="0"/>
  </r>
  <r>
    <x v="38"/>
    <x v="37"/>
    <x v="86"/>
    <n v="117756000000"/>
    <x v="1"/>
  </r>
  <r>
    <x v="38"/>
    <x v="37"/>
    <x v="86"/>
    <n v="126571000000"/>
    <x v="2"/>
  </r>
  <r>
    <x v="38"/>
    <x v="37"/>
    <x v="87"/>
    <n v="33547000000"/>
    <x v="0"/>
  </r>
  <r>
    <x v="38"/>
    <x v="37"/>
    <x v="87"/>
    <n v="22163000000"/>
    <x v="1"/>
  </r>
  <r>
    <x v="38"/>
    <x v="37"/>
    <x v="87"/>
    <n v="19781000000"/>
    <x v="2"/>
  </r>
  <r>
    <x v="38"/>
    <x v="37"/>
    <x v="88"/>
    <n v="1831000000"/>
    <x v="0"/>
  </r>
  <r>
    <x v="38"/>
    <x v="37"/>
    <x v="88"/>
    <n v="2018000000"/>
    <x v="1"/>
  </r>
  <r>
    <x v="38"/>
    <x v="37"/>
    <x v="88"/>
    <n v="1920000000"/>
    <x v="2"/>
  </r>
  <r>
    <x v="38"/>
    <x v="37"/>
    <x v="89"/>
    <n v="90185000000"/>
    <x v="0"/>
  </r>
  <r>
    <x v="38"/>
    <x v="37"/>
    <x v="89"/>
    <n v="95932000000"/>
    <x v="2"/>
  </r>
  <r>
    <x v="38"/>
    <x v="37"/>
    <x v="90"/>
    <n v="0"/>
    <x v="1"/>
  </r>
  <r>
    <x v="38"/>
    <x v="37"/>
    <x v="91"/>
    <n v="20496000000"/>
    <x v="0"/>
  </r>
  <r>
    <x v="38"/>
    <x v="37"/>
    <x v="91"/>
    <n v="2999000000"/>
    <x v="1"/>
  </r>
  <r>
    <x v="38"/>
    <x v="37"/>
    <x v="91"/>
    <n v="22296000000"/>
    <x v="2"/>
  </r>
  <r>
    <x v="39"/>
    <x v="38"/>
    <x v="0"/>
    <n v="15150000000"/>
    <x v="0"/>
  </r>
  <r>
    <x v="39"/>
    <x v="38"/>
    <x v="0"/>
    <n v="12618000000"/>
    <x v="1"/>
  </r>
  <r>
    <x v="39"/>
    <x v="38"/>
    <x v="0"/>
    <n v="18099000000"/>
    <x v="2"/>
  </r>
  <r>
    <x v="39"/>
    <x v="38"/>
    <x v="1"/>
    <n v="1936000000"/>
    <x v="0"/>
  </r>
  <r>
    <x v="39"/>
    <x v="38"/>
    <x v="1"/>
    <n v="2106000000"/>
    <x v="1"/>
  </r>
  <r>
    <x v="39"/>
    <x v="38"/>
    <x v="1"/>
    <n v="2992000000"/>
    <x v="2"/>
  </r>
  <r>
    <x v="39"/>
    <x v="38"/>
    <x v="2"/>
    <n v="0"/>
    <x v="0"/>
  </r>
  <r>
    <x v="39"/>
    <x v="38"/>
    <x v="2"/>
    <n v="0"/>
    <x v="1"/>
  </r>
  <r>
    <x v="39"/>
    <x v="38"/>
    <x v="2"/>
    <n v="0"/>
    <x v="2"/>
  </r>
  <r>
    <x v="39"/>
    <x v="38"/>
    <x v="3"/>
    <n v="2434000000"/>
    <x v="0"/>
  </r>
  <r>
    <x v="39"/>
    <x v="38"/>
    <x v="3"/>
    <n v="2547000000"/>
    <x v="1"/>
  </r>
  <r>
    <x v="39"/>
    <x v="38"/>
    <x v="3"/>
    <n v="2829000000"/>
    <x v="2"/>
  </r>
  <r>
    <x v="39"/>
    <x v="38"/>
    <x v="4"/>
    <n v="44003000000"/>
    <x v="0"/>
  </r>
  <r>
    <x v="39"/>
    <x v="38"/>
    <x v="4"/>
    <n v="51236000000"/>
    <x v="1"/>
  </r>
  <r>
    <x v="39"/>
    <x v="38"/>
    <x v="4"/>
    <n v="70581000000"/>
    <x v="2"/>
  </r>
  <r>
    <x v="39"/>
    <x v="38"/>
    <x v="5"/>
    <n v="-2442000000"/>
    <x v="0"/>
  </r>
  <r>
    <x v="39"/>
    <x v="38"/>
    <x v="5"/>
    <n v="-2678000000"/>
    <x v="1"/>
  </r>
  <r>
    <x v="39"/>
    <x v="38"/>
    <x v="5"/>
    <n v="-2463000000"/>
    <x v="2"/>
  </r>
  <r>
    <x v="39"/>
    <x v="38"/>
    <x v="6"/>
    <n v="-12547000000"/>
    <x v="0"/>
  </r>
  <r>
    <x v="39"/>
    <x v="38"/>
    <x v="6"/>
    <n v="-10798000000"/>
    <x v="1"/>
  </r>
  <r>
    <x v="39"/>
    <x v="38"/>
    <x v="6"/>
    <n v="-2983000000"/>
    <x v="2"/>
  </r>
  <r>
    <x v="39"/>
    <x v="38"/>
    <x v="7"/>
    <n v="-2416000000"/>
    <x v="0"/>
  </r>
  <r>
    <x v="39"/>
    <x v="38"/>
    <x v="7"/>
    <n v="-2653000000"/>
    <x v="1"/>
  </r>
  <r>
    <x v="39"/>
    <x v="38"/>
    <x v="7"/>
    <n v="-10170000000"/>
    <x v="2"/>
  </r>
  <r>
    <x v="39"/>
    <x v="38"/>
    <x v="8"/>
    <n v="13165000000"/>
    <x v="0"/>
  </r>
  <r>
    <x v="39"/>
    <x v="38"/>
    <x v="8"/>
    <n v="13687000000"/>
    <x v="1"/>
  </r>
  <r>
    <x v="39"/>
    <x v="38"/>
    <x v="8"/>
    <n v="18839000000"/>
    <x v="2"/>
  </r>
  <r>
    <x v="39"/>
    <x v="38"/>
    <x v="9"/>
    <n v="1778000000"/>
    <x v="0"/>
  </r>
  <r>
    <x v="39"/>
    <x v="38"/>
    <x v="9"/>
    <n v="2133000000"/>
    <x v="1"/>
  </r>
  <r>
    <x v="39"/>
    <x v="38"/>
    <x v="9"/>
    <n v="7895000000"/>
    <x v="2"/>
  </r>
  <r>
    <x v="39"/>
    <x v="38"/>
    <x v="10"/>
    <n v="-33000000"/>
    <x v="0"/>
  </r>
  <r>
    <x v="39"/>
    <x v="38"/>
    <x v="10"/>
    <n v="170000000"/>
    <x v="1"/>
  </r>
  <r>
    <x v="39"/>
    <x v="38"/>
    <x v="10"/>
    <n v="465000000"/>
    <x v="2"/>
  </r>
  <r>
    <x v="39"/>
    <x v="38"/>
    <x v="11"/>
    <n v="1244000000"/>
    <x v="0"/>
  </r>
  <r>
    <x v="39"/>
    <x v="38"/>
    <x v="11"/>
    <n v="593000000"/>
    <x v="1"/>
  </r>
  <r>
    <x v="39"/>
    <x v="38"/>
    <x v="11"/>
    <n v="1657000000"/>
    <x v="2"/>
  </r>
  <r>
    <x v="39"/>
    <x v="38"/>
    <x v="12"/>
    <n v="828000000"/>
    <x v="0"/>
  </r>
  <r>
    <x v="39"/>
    <x v="38"/>
    <x v="12"/>
    <n v="76000000"/>
    <x v="1"/>
  </r>
  <r>
    <x v="39"/>
    <x v="38"/>
    <x v="12"/>
    <n v="4969000000"/>
    <x v="2"/>
  </r>
  <r>
    <x v="39"/>
    <x v="38"/>
    <x v="13"/>
    <n v="717000000"/>
    <x v="0"/>
  </r>
  <r>
    <x v="39"/>
    <x v="38"/>
    <x v="13"/>
    <n v="436000000"/>
    <x v="1"/>
  </r>
  <r>
    <x v="39"/>
    <x v="38"/>
    <x v="13"/>
    <n v="-2442000000"/>
    <x v="2"/>
  </r>
  <r>
    <x v="39"/>
    <x v="38"/>
    <x v="14"/>
    <n v="89000000"/>
    <x v="0"/>
  </r>
  <r>
    <x v="39"/>
    <x v="38"/>
    <x v="14"/>
    <n v="89000000"/>
    <x v="1"/>
  </r>
  <r>
    <x v="39"/>
    <x v="38"/>
    <x v="14"/>
    <n v="89000000"/>
    <x v="2"/>
  </r>
  <r>
    <x v="39"/>
    <x v="38"/>
    <x v="15"/>
    <n v="0"/>
    <x v="0"/>
  </r>
  <r>
    <x v="39"/>
    <x v="38"/>
    <x v="15"/>
    <n v="0"/>
    <x v="1"/>
  </r>
  <r>
    <x v="39"/>
    <x v="38"/>
    <x v="15"/>
    <n v="0"/>
    <x v="2"/>
  </r>
  <r>
    <x v="39"/>
    <x v="38"/>
    <x v="16"/>
    <n v="10915000000"/>
    <x v="0"/>
  </r>
  <r>
    <x v="39"/>
    <x v="38"/>
    <x v="16"/>
    <n v="11306000000"/>
    <x v="1"/>
  </r>
  <r>
    <x v="39"/>
    <x v="38"/>
    <x v="16"/>
    <n v="12934000000"/>
    <x v="2"/>
  </r>
  <r>
    <x v="39"/>
    <x v="38"/>
    <x v="17"/>
    <n v="-206000000"/>
    <x v="0"/>
  </r>
  <r>
    <x v="39"/>
    <x v="38"/>
    <x v="17"/>
    <n v="64000000"/>
    <x v="1"/>
  </r>
  <r>
    <x v="39"/>
    <x v="38"/>
    <x v="17"/>
    <n v="68000000"/>
    <x v="2"/>
  </r>
  <r>
    <x v="39"/>
    <x v="38"/>
    <x v="18"/>
    <n v="71043000000"/>
    <x v="0"/>
  </r>
  <r>
    <x v="39"/>
    <x v="38"/>
    <x v="18"/>
    <n v="72653000000"/>
    <x v="1"/>
  </r>
  <r>
    <x v="39"/>
    <x v="38"/>
    <x v="18"/>
    <n v="87257000000"/>
    <x v="2"/>
  </r>
  <r>
    <x v="39"/>
    <x v="38"/>
    <x v="19"/>
    <n v="92673000000"/>
    <x v="0"/>
  </r>
  <r>
    <x v="39"/>
    <x v="38"/>
    <x v="19"/>
    <n v="94382000000"/>
    <x v="1"/>
  </r>
  <r>
    <x v="39"/>
    <x v="38"/>
    <x v="19"/>
    <n v="113832000000"/>
    <x v="2"/>
  </r>
  <r>
    <x v="39"/>
    <x v="38"/>
    <x v="20"/>
    <n v="18529000000"/>
    <x v="0"/>
  </r>
  <r>
    <x v="39"/>
    <x v="38"/>
    <x v="20"/>
    <n v="19810000000"/>
    <x v="1"/>
  </r>
  <r>
    <x v="39"/>
    <x v="38"/>
    <x v="20"/>
    <n v="28477000000"/>
    <x v="2"/>
  </r>
  <r>
    <x v="39"/>
    <x v="38"/>
    <x v="21"/>
    <n v="16716000000"/>
    <x v="0"/>
  </r>
  <r>
    <x v="39"/>
    <x v="38"/>
    <x v="21"/>
    <n v="18375000000"/>
    <x v="1"/>
  </r>
  <r>
    <x v="39"/>
    <x v="38"/>
    <x v="21"/>
    <n v="23166000000"/>
    <x v="2"/>
  </r>
  <r>
    <x v="39"/>
    <x v="38"/>
    <x v="22"/>
    <n v="2152000000"/>
    <x v="0"/>
  </r>
  <r>
    <x v="39"/>
    <x v="38"/>
    <x v="22"/>
    <n v="2519000000"/>
    <x v="2"/>
  </r>
  <r>
    <x v="39"/>
    <x v="38"/>
    <x v="23"/>
    <n v="2152000000"/>
    <x v="0"/>
  </r>
  <r>
    <x v="39"/>
    <x v="38"/>
    <x v="23"/>
    <n v="2296000000"/>
    <x v="1"/>
  </r>
  <r>
    <x v="39"/>
    <x v="38"/>
    <x v="23"/>
    <n v="2296000000"/>
    <x v="1"/>
  </r>
  <r>
    <x v="39"/>
    <x v="38"/>
    <x v="23"/>
    <n v="2519000000"/>
    <x v="2"/>
  </r>
  <r>
    <x v="39"/>
    <x v="38"/>
    <x v="24"/>
    <n v="14556000000"/>
    <x v="0"/>
  </r>
  <r>
    <x v="39"/>
    <x v="38"/>
    <x v="24"/>
    <n v="14715000000"/>
    <x v="1"/>
  </r>
  <r>
    <x v="39"/>
    <x v="38"/>
    <x v="24"/>
    <n v="16978000000"/>
    <x v="2"/>
  </r>
  <r>
    <x v="39"/>
    <x v="38"/>
    <x v="25"/>
    <n v="0"/>
    <x v="0"/>
  </r>
  <r>
    <x v="39"/>
    <x v="38"/>
    <x v="25"/>
    <n v="0"/>
    <x v="1"/>
  </r>
  <r>
    <x v="39"/>
    <x v="38"/>
    <x v="25"/>
    <n v="0"/>
    <x v="2"/>
  </r>
  <r>
    <x v="39"/>
    <x v="38"/>
    <x v="26"/>
    <n v="43499"/>
    <x v="0"/>
  </r>
  <r>
    <x v="39"/>
    <x v="38"/>
    <x v="26"/>
    <n v="43863"/>
    <x v="1"/>
  </r>
  <r>
    <x v="39"/>
    <x v="38"/>
    <x v="26"/>
    <n v="44227"/>
    <x v="2"/>
  </r>
  <r>
    <x v="39"/>
    <x v="38"/>
    <x v="27"/>
    <n v="0"/>
    <x v="0"/>
  </r>
  <r>
    <x v="39"/>
    <x v="38"/>
    <x v="27"/>
    <n v="0"/>
    <x v="1"/>
  </r>
  <r>
    <x v="39"/>
    <x v="38"/>
    <x v="27"/>
    <n v="0"/>
    <x v="2"/>
  </r>
  <r>
    <x v="39"/>
    <x v="38"/>
    <x v="28"/>
    <n v="-1878000000"/>
    <x v="0"/>
  </r>
  <r>
    <x v="39"/>
    <x v="38"/>
    <x v="28"/>
    <n v="-3116000000"/>
    <x v="1"/>
  </r>
  <r>
    <x v="39"/>
    <x v="38"/>
    <x v="28"/>
    <n v="3299000000"/>
    <x v="2"/>
  </r>
  <r>
    <x v="39"/>
    <x v="38"/>
    <x v="29"/>
    <n v="0"/>
    <x v="0"/>
  </r>
  <r>
    <x v="39"/>
    <x v="38"/>
    <x v="29"/>
    <n v="0"/>
    <x v="1"/>
  </r>
  <r>
    <x v="39"/>
    <x v="38"/>
    <x v="29"/>
    <n v="0"/>
    <x v="2"/>
  </r>
  <r>
    <x v="39"/>
    <x v="38"/>
    <x v="30"/>
    <n v="2252000000"/>
    <x v="0"/>
  </r>
  <r>
    <x v="39"/>
    <x v="38"/>
    <x v="30"/>
    <n v="2254000000"/>
    <x v="1"/>
  </r>
  <r>
    <x v="39"/>
    <x v="38"/>
    <x v="30"/>
    <n v="7126000000"/>
    <x v="2"/>
  </r>
  <r>
    <x v="39"/>
    <x v="38"/>
    <x v="31"/>
    <n v="37160000000"/>
    <x v="0"/>
  </r>
  <r>
    <x v="39"/>
    <x v="38"/>
    <x v="31"/>
    <n v="37572000000"/>
    <x v="1"/>
  </r>
  <r>
    <x v="39"/>
    <x v="38"/>
    <x v="31"/>
    <n v="44853000000"/>
    <x v="2"/>
  </r>
  <r>
    <x v="39"/>
    <x v="38"/>
    <x v="32"/>
    <n v="11121000000"/>
    <x v="0"/>
  </r>
  <r>
    <x v="39"/>
    <x v="38"/>
    <x v="32"/>
    <n v="11242000000"/>
    <x v="1"/>
  </r>
  <r>
    <x v="39"/>
    <x v="38"/>
    <x v="32"/>
    <n v="12866000000"/>
    <x v="2"/>
  </r>
  <r>
    <x v="39"/>
    <x v="38"/>
    <x v="33"/>
    <n v="0"/>
    <x v="0"/>
  </r>
  <r>
    <x v="39"/>
    <x v="38"/>
    <x v="33"/>
    <n v="0"/>
    <x v="1"/>
  </r>
  <r>
    <x v="39"/>
    <x v="38"/>
    <x v="33"/>
    <n v="0"/>
    <x v="2"/>
  </r>
  <r>
    <x v="39"/>
    <x v="38"/>
    <x v="34"/>
    <n v="3435000000"/>
    <x v="0"/>
  </r>
  <r>
    <x v="39"/>
    <x v="38"/>
    <x v="34"/>
    <n v="3473000000"/>
    <x v="1"/>
  </r>
  <r>
    <x v="39"/>
    <x v="38"/>
    <x v="34"/>
    <n v="4112000000"/>
    <x v="2"/>
  </r>
  <r>
    <x v="39"/>
    <x v="38"/>
    <x v="35"/>
    <n v="0"/>
    <x v="0"/>
  </r>
  <r>
    <x v="39"/>
    <x v="38"/>
    <x v="35"/>
    <n v="0"/>
    <x v="1"/>
  </r>
  <r>
    <x v="39"/>
    <x v="38"/>
    <x v="35"/>
    <n v="0"/>
    <x v="2"/>
  </r>
  <r>
    <x v="39"/>
    <x v="38"/>
    <x v="36"/>
    <n v="1051000000"/>
    <x v="0"/>
  </r>
  <r>
    <x v="39"/>
    <x v="38"/>
    <x v="36"/>
    <n v="1201000000"/>
    <x v="1"/>
  </r>
  <r>
    <x v="39"/>
    <x v="38"/>
    <x v="36"/>
    <n v="1347000000"/>
    <x v="2"/>
  </r>
  <r>
    <x v="39"/>
    <x v="38"/>
    <x v="37"/>
    <n v="1035000000"/>
    <x v="0"/>
  </r>
  <r>
    <x v="39"/>
    <x v="38"/>
    <x v="37"/>
    <n v="1112000000"/>
    <x v="1"/>
  </r>
  <r>
    <x v="39"/>
    <x v="38"/>
    <x v="37"/>
    <n v="1241000000"/>
    <x v="2"/>
  </r>
  <r>
    <x v="39"/>
    <x v="38"/>
    <x v="38"/>
    <n v="13925000000"/>
    <x v="0"/>
  </r>
  <r>
    <x v="39"/>
    <x v="38"/>
    <x v="38"/>
    <n v="14531000000"/>
    <x v="1"/>
  </r>
  <r>
    <x v="39"/>
    <x v="38"/>
    <x v="38"/>
    <n v="16627000000"/>
    <x v="2"/>
  </r>
  <r>
    <x v="39"/>
    <x v="38"/>
    <x v="39"/>
    <n v="44003000000"/>
    <x v="0"/>
  </r>
  <r>
    <x v="39"/>
    <x v="38"/>
    <x v="39"/>
    <n v="51236000000"/>
    <x v="1"/>
  </r>
  <r>
    <x v="39"/>
    <x v="38"/>
    <x v="39"/>
    <n v="70581000000"/>
    <x v="2"/>
  </r>
  <r>
    <x v="39"/>
    <x v="38"/>
    <x v="40"/>
    <n v="45881000000"/>
    <x v="0"/>
  </r>
  <r>
    <x v="39"/>
    <x v="38"/>
    <x v="40"/>
    <n v="54352000000"/>
    <x v="1"/>
  </r>
  <r>
    <x v="39"/>
    <x v="38"/>
    <x v="40"/>
    <n v="67282000000"/>
    <x v="2"/>
  </r>
  <r>
    <x v="39"/>
    <x v="38"/>
    <x v="41"/>
    <n v="1056000000"/>
    <x v="0"/>
  </r>
  <r>
    <x v="39"/>
    <x v="38"/>
    <x v="41"/>
    <n v="1839000000"/>
    <x v="1"/>
  </r>
  <r>
    <x v="39"/>
    <x v="38"/>
    <x v="41"/>
    <n v="1416000000"/>
    <x v="2"/>
  </r>
  <r>
    <x v="39"/>
    <x v="38"/>
    <x v="42"/>
    <n v="0"/>
    <x v="0"/>
  </r>
  <r>
    <x v="39"/>
    <x v="38"/>
    <x v="42"/>
    <n v="0"/>
    <x v="1"/>
  </r>
  <r>
    <x v="39"/>
    <x v="38"/>
    <x v="42"/>
    <n v="0"/>
    <x v="2"/>
  </r>
  <r>
    <x v="39"/>
    <x v="38"/>
    <x v="43"/>
    <n v="2037000000"/>
    <x v="0"/>
  </r>
  <r>
    <x v="39"/>
    <x v="38"/>
    <x v="43"/>
    <n v="1985000000"/>
    <x v="1"/>
  </r>
  <r>
    <x v="39"/>
    <x v="38"/>
    <x v="43"/>
    <n v="4087000000"/>
    <x v="2"/>
  </r>
  <r>
    <x v="39"/>
    <x v="38"/>
    <x v="44"/>
    <n v="0"/>
    <x v="0"/>
  </r>
  <r>
    <x v="39"/>
    <x v="38"/>
    <x v="44"/>
    <n v="0"/>
    <x v="1"/>
  </r>
  <r>
    <x v="39"/>
    <x v="38"/>
    <x v="44"/>
    <n v="0"/>
    <x v="2"/>
  </r>
  <r>
    <x v="39"/>
    <x v="38"/>
    <x v="45"/>
    <n v="0"/>
    <x v="0"/>
  </r>
  <r>
    <x v="39"/>
    <x v="38"/>
    <x v="45"/>
    <n v="0"/>
    <x v="1"/>
  </r>
  <r>
    <x v="39"/>
    <x v="38"/>
    <x v="45"/>
    <n v="0"/>
    <x v="2"/>
  </r>
  <r>
    <x v="39"/>
    <x v="38"/>
    <x v="46"/>
    <n v="-12547000000"/>
    <x v="0"/>
  </r>
  <r>
    <x v="39"/>
    <x v="38"/>
    <x v="46"/>
    <n v="-10798000000"/>
    <x v="1"/>
  </r>
  <r>
    <x v="39"/>
    <x v="38"/>
    <x v="46"/>
    <n v="-2983000000"/>
    <x v="2"/>
  </r>
  <r>
    <x v="39"/>
    <x v="38"/>
    <x v="47"/>
    <n v="0"/>
    <x v="0"/>
  </r>
  <r>
    <x v="39"/>
    <x v="38"/>
    <x v="47"/>
    <n v="0"/>
    <x v="1"/>
  </r>
  <r>
    <x v="39"/>
    <x v="38"/>
    <x v="47"/>
    <n v="0"/>
    <x v="2"/>
  </r>
  <r>
    <x v="39"/>
    <x v="38"/>
    <x v="48"/>
    <n v="-2416000000"/>
    <x v="0"/>
  </r>
  <r>
    <x v="39"/>
    <x v="38"/>
    <x v="48"/>
    <n v="-2653000000"/>
    <x v="1"/>
  </r>
  <r>
    <x v="39"/>
    <x v="38"/>
    <x v="48"/>
    <n v="-431000000"/>
    <x v="2"/>
  </r>
  <r>
    <x v="39"/>
    <x v="38"/>
    <x v="49"/>
    <n v="0"/>
    <x v="0"/>
  </r>
  <r>
    <x v="39"/>
    <x v="38"/>
    <x v="49"/>
    <n v="0"/>
    <x v="1"/>
  </r>
  <r>
    <x v="39"/>
    <x v="38"/>
    <x v="49"/>
    <n v="0"/>
    <x v="2"/>
  </r>
  <r>
    <x v="39"/>
    <x v="38"/>
    <x v="50"/>
    <n v="-4809000000"/>
    <x v="0"/>
  </r>
  <r>
    <x v="39"/>
    <x v="38"/>
    <x v="50"/>
    <n v="-4332000000"/>
    <x v="1"/>
  </r>
  <r>
    <x v="39"/>
    <x v="38"/>
    <x v="50"/>
    <n v="-5895000000"/>
    <x v="2"/>
  </r>
  <r>
    <x v="39"/>
    <x v="38"/>
    <x v="51"/>
    <n v="0"/>
    <x v="0"/>
  </r>
  <r>
    <x v="39"/>
    <x v="38"/>
    <x v="51"/>
    <n v="0"/>
    <x v="1"/>
  </r>
  <r>
    <x v="39"/>
    <x v="38"/>
    <x v="51"/>
    <n v="0"/>
    <x v="2"/>
  </r>
  <r>
    <x v="39"/>
    <x v="38"/>
    <x v="52"/>
    <n v="0"/>
    <x v="0"/>
  </r>
  <r>
    <x v="39"/>
    <x v="38"/>
    <x v="52"/>
    <n v="0"/>
    <x v="1"/>
  </r>
  <r>
    <x v="39"/>
    <x v="38"/>
    <x v="52"/>
    <n v="0"/>
    <x v="2"/>
  </r>
  <r>
    <x v="39"/>
    <x v="38"/>
    <x v="53"/>
    <n v="11121000000"/>
    <x v="0"/>
  </r>
  <r>
    <x v="39"/>
    <x v="38"/>
    <x v="53"/>
    <n v="11242000000"/>
    <x v="1"/>
  </r>
  <r>
    <x v="39"/>
    <x v="38"/>
    <x v="53"/>
    <n v="12866000000"/>
    <x v="2"/>
  </r>
  <r>
    <x v="39"/>
    <x v="38"/>
    <x v="54"/>
    <n v="11121000000"/>
    <x v="0"/>
  </r>
  <r>
    <x v="39"/>
    <x v="38"/>
    <x v="54"/>
    <n v="11242000000"/>
    <x v="1"/>
  </r>
  <r>
    <x v="39"/>
    <x v="38"/>
    <x v="54"/>
    <n v="12866000000"/>
    <x v="2"/>
  </r>
  <r>
    <x v="39"/>
    <x v="38"/>
    <x v="55"/>
    <n v="22375000000"/>
    <x v="0"/>
  </r>
  <r>
    <x v="39"/>
    <x v="38"/>
    <x v="55"/>
    <n v="22770000000"/>
    <x v="1"/>
  </r>
  <r>
    <x v="39"/>
    <x v="38"/>
    <x v="55"/>
    <n v="24705000000"/>
    <x v="2"/>
  </r>
  <r>
    <x v="39"/>
    <x v="38"/>
    <x v="56"/>
    <n v="25474000000"/>
    <x v="0"/>
  </r>
  <r>
    <x v="39"/>
    <x v="38"/>
    <x v="56"/>
    <n v="31426000000"/>
    <x v="1"/>
  </r>
  <r>
    <x v="39"/>
    <x v="38"/>
    <x v="56"/>
    <n v="42104000000"/>
    <x v="2"/>
  </r>
  <r>
    <x v="39"/>
    <x v="38"/>
    <x v="57"/>
    <n v="29165000000"/>
    <x v="0"/>
  </r>
  <r>
    <x v="39"/>
    <x v="38"/>
    <x v="57"/>
    <n v="35977000000"/>
    <x v="1"/>
  </r>
  <r>
    <x v="39"/>
    <x v="38"/>
    <x v="57"/>
    <n v="44116000000"/>
    <x v="2"/>
  </r>
  <r>
    <x v="39"/>
    <x v="38"/>
    <x v="58"/>
    <n v="21383000000"/>
    <x v="0"/>
  </r>
  <r>
    <x v="39"/>
    <x v="38"/>
    <x v="58"/>
    <n v="21729000000"/>
    <x v="1"/>
  </r>
  <r>
    <x v="39"/>
    <x v="38"/>
    <x v="58"/>
    <n v="26575000000"/>
    <x v="2"/>
  </r>
  <r>
    <x v="39"/>
    <x v="38"/>
    <x v="59"/>
    <n v="-974000000"/>
    <x v="0"/>
  </r>
  <r>
    <x v="39"/>
    <x v="38"/>
    <x v="59"/>
    <n v="-1300000000"/>
    <x v="2"/>
  </r>
  <r>
    <x v="39"/>
    <x v="38"/>
    <x v="60"/>
    <n v="0"/>
    <x v="1"/>
  </r>
  <r>
    <x v="39"/>
    <x v="38"/>
    <x v="61"/>
    <n v="21630000000"/>
    <x v="0"/>
  </r>
  <r>
    <x v="39"/>
    <x v="38"/>
    <x v="61"/>
    <n v="21729000000"/>
    <x v="1"/>
  </r>
  <r>
    <x v="39"/>
    <x v="38"/>
    <x v="61"/>
    <n v="26575000000"/>
    <x v="2"/>
  </r>
  <r>
    <x v="39"/>
    <x v="38"/>
    <x v="62"/>
    <n v="15530000000"/>
    <x v="0"/>
  </r>
  <r>
    <x v="39"/>
    <x v="38"/>
    <x v="62"/>
    <n v="15843000000"/>
    <x v="1"/>
  </r>
  <r>
    <x v="39"/>
    <x v="38"/>
    <x v="62"/>
    <n v="18278000000"/>
    <x v="2"/>
  </r>
  <r>
    <x v="39"/>
    <x v="38"/>
    <x v="63"/>
    <n v="-29487000000"/>
    <x v="0"/>
  </r>
  <r>
    <x v="39"/>
    <x v="38"/>
    <x v="63"/>
    <n v="-25986000000"/>
    <x v="1"/>
  </r>
  <r>
    <x v="39"/>
    <x v="38"/>
    <x v="63"/>
    <n v="-14638000000"/>
    <x v="2"/>
  </r>
  <r>
    <x v="39"/>
    <x v="38"/>
    <x v="64"/>
    <n v="26000000"/>
    <x v="0"/>
  </r>
  <r>
    <x v="39"/>
    <x v="38"/>
    <x v="64"/>
    <n v="25000000"/>
    <x v="1"/>
  </r>
  <r>
    <x v="39"/>
    <x v="38"/>
    <x v="64"/>
    <n v="-7707000000"/>
    <x v="2"/>
  </r>
  <r>
    <x v="39"/>
    <x v="38"/>
    <x v="65"/>
    <n v="7657000000"/>
    <x v="0"/>
  </r>
  <r>
    <x v="39"/>
    <x v="38"/>
    <x v="65"/>
    <n v="9189000000"/>
    <x v="1"/>
  </r>
  <r>
    <x v="39"/>
    <x v="38"/>
    <x v="65"/>
    <n v="7678000000"/>
    <x v="2"/>
  </r>
  <r>
    <x v="39"/>
    <x v="38"/>
    <x v="66"/>
    <n v="-206000000"/>
    <x v="0"/>
  </r>
  <r>
    <x v="39"/>
    <x v="38"/>
    <x v="66"/>
    <n v="64000000"/>
    <x v="1"/>
  </r>
  <r>
    <x v="39"/>
    <x v="38"/>
    <x v="66"/>
    <n v="68000000"/>
    <x v="2"/>
  </r>
  <r>
    <x v="39"/>
    <x v="38"/>
    <x v="67"/>
    <n v="890000000"/>
    <x v="0"/>
  </r>
  <r>
    <x v="39"/>
    <x v="38"/>
    <x v="67"/>
    <n v="1040000000"/>
    <x v="1"/>
  </r>
  <r>
    <x v="39"/>
    <x v="38"/>
    <x v="67"/>
    <n v="963000000"/>
    <x v="2"/>
  </r>
  <r>
    <x v="39"/>
    <x v="38"/>
    <x v="68"/>
    <n v="-829000000"/>
    <x v="0"/>
  </r>
  <r>
    <x v="39"/>
    <x v="38"/>
    <x v="68"/>
    <n v="2944000000"/>
    <x v="1"/>
  </r>
  <r>
    <x v="39"/>
    <x v="38"/>
    <x v="68"/>
    <n v="3651000000"/>
    <x v="2"/>
  </r>
  <r>
    <x v="39"/>
    <x v="38"/>
    <x v="69"/>
    <n v="23222000000"/>
    <x v="0"/>
  </r>
  <r>
    <x v="39"/>
    <x v="38"/>
    <x v="69"/>
    <n v="6402000000"/>
    <x v="1"/>
  </r>
  <r>
    <x v="39"/>
    <x v="38"/>
    <x v="69"/>
    <n v="10273000000"/>
    <x v="2"/>
  </r>
  <r>
    <x v="39"/>
    <x v="38"/>
    <x v="70"/>
    <n v="2358000000"/>
    <x v="0"/>
  </r>
  <r>
    <x v="39"/>
    <x v="38"/>
    <x v="70"/>
    <n v="7307000000"/>
    <x v="1"/>
  </r>
  <r>
    <x v="39"/>
    <x v="38"/>
    <x v="70"/>
    <n v="8294000000"/>
    <x v="2"/>
  </r>
  <r>
    <x v="39"/>
    <x v="38"/>
    <x v="71"/>
    <n v="247000000"/>
    <x v="0"/>
  </r>
  <r>
    <x v="39"/>
    <x v="38"/>
    <x v="71"/>
    <n v="0"/>
    <x v="1"/>
  </r>
  <r>
    <x v="39"/>
    <x v="38"/>
    <x v="71"/>
    <n v="0"/>
    <x v="2"/>
  </r>
  <r>
    <x v="39"/>
    <x v="38"/>
    <x v="72"/>
    <n v="0"/>
    <x v="0"/>
  </r>
  <r>
    <x v="39"/>
    <x v="38"/>
    <x v="72"/>
    <n v="0"/>
    <x v="1"/>
  </r>
  <r>
    <x v="39"/>
    <x v="38"/>
    <x v="72"/>
    <n v="0"/>
    <x v="2"/>
  </r>
  <r>
    <x v="39"/>
    <x v="38"/>
    <x v="73"/>
    <n v="4704000000"/>
    <x v="0"/>
  </r>
  <r>
    <x v="39"/>
    <x v="38"/>
    <x v="73"/>
    <n v="5958000000"/>
    <x v="1"/>
  </r>
  <r>
    <x v="39"/>
    <x v="38"/>
    <x v="73"/>
    <n v="6451000000"/>
    <x v="2"/>
  </r>
  <r>
    <x v="39"/>
    <x v="38"/>
    <x v="74"/>
    <n v="0"/>
    <x v="0"/>
  </r>
  <r>
    <x v="39"/>
    <x v="38"/>
    <x v="74"/>
    <n v="0"/>
    <x v="1"/>
  </r>
  <r>
    <x v="39"/>
    <x v="38"/>
    <x v="74"/>
    <n v="0"/>
    <x v="2"/>
  </r>
  <r>
    <x v="39"/>
    <x v="38"/>
    <x v="75"/>
    <n v="0"/>
    <x v="0"/>
  </r>
  <r>
    <x v="39"/>
    <x v="38"/>
    <x v="75"/>
    <n v="0"/>
    <x v="1"/>
  </r>
  <r>
    <x v="39"/>
    <x v="38"/>
    <x v="75"/>
    <n v="0"/>
    <x v="2"/>
  </r>
  <r>
    <x v="39"/>
    <x v="38"/>
    <x v="76"/>
    <n v="0"/>
    <x v="0"/>
  </r>
  <r>
    <x v="39"/>
    <x v="38"/>
    <x v="76"/>
    <n v="0"/>
    <x v="1"/>
  </r>
  <r>
    <x v="39"/>
    <x v="38"/>
    <x v="76"/>
    <n v="0"/>
    <x v="2"/>
  </r>
  <r>
    <x v="39"/>
    <x v="38"/>
    <x v="77"/>
    <n v="0"/>
    <x v="0"/>
  </r>
  <r>
    <x v="39"/>
    <x v="38"/>
    <x v="77"/>
    <n v="0"/>
    <x v="1"/>
  </r>
  <r>
    <x v="39"/>
    <x v="38"/>
    <x v="77"/>
    <n v="0"/>
    <x v="2"/>
  </r>
  <r>
    <x v="39"/>
    <x v="38"/>
    <x v="78"/>
    <n v="0"/>
    <x v="0"/>
  </r>
  <r>
    <x v="39"/>
    <x v="38"/>
    <x v="78"/>
    <n v="0"/>
    <x v="1"/>
  </r>
  <r>
    <x v="39"/>
    <x v="38"/>
    <x v="78"/>
    <n v="0"/>
    <x v="2"/>
  </r>
  <r>
    <x v="39"/>
    <x v="38"/>
    <x v="79"/>
    <n v="236000000"/>
    <x v="0"/>
  </r>
  <r>
    <x v="39"/>
    <x v="38"/>
    <x v="79"/>
    <n v="280000000"/>
    <x v="1"/>
  </r>
  <r>
    <x v="39"/>
    <x v="38"/>
    <x v="79"/>
    <n v="326000000"/>
    <x v="2"/>
  </r>
  <r>
    <x v="39"/>
    <x v="38"/>
    <x v="80"/>
    <n v="0"/>
    <x v="0"/>
  </r>
  <r>
    <x v="39"/>
    <x v="38"/>
    <x v="80"/>
    <n v="0"/>
    <x v="1"/>
  </r>
  <r>
    <x v="39"/>
    <x v="38"/>
    <x v="80"/>
    <n v="0"/>
    <x v="2"/>
  </r>
  <r>
    <x v="39"/>
    <x v="38"/>
    <x v="81"/>
    <n v="9963000000"/>
    <x v="0"/>
  </r>
  <r>
    <x v="39"/>
    <x v="38"/>
    <x v="81"/>
    <n v="6965000000"/>
    <x v="1"/>
  </r>
  <r>
    <x v="39"/>
    <x v="38"/>
    <x v="81"/>
    <n v="791000000"/>
    <x v="2"/>
  </r>
  <r>
    <x v="39"/>
    <x v="38"/>
    <x v="82"/>
    <n v="0"/>
    <x v="0"/>
  </r>
  <r>
    <x v="39"/>
    <x v="38"/>
    <x v="82"/>
    <n v="0"/>
    <x v="1"/>
  </r>
  <r>
    <x v="39"/>
    <x v="38"/>
    <x v="82"/>
    <n v="0"/>
    <x v="2"/>
  </r>
  <r>
    <x v="39"/>
    <x v="38"/>
    <x v="83"/>
    <n v="46423000000"/>
    <x v="0"/>
  </r>
  <r>
    <x v="39"/>
    <x v="38"/>
    <x v="83"/>
    <n v="51729000000"/>
    <x v="1"/>
  </r>
  <r>
    <x v="39"/>
    <x v="38"/>
    <x v="83"/>
    <n v="58134000000"/>
    <x v="2"/>
  </r>
  <r>
    <x v="39"/>
    <x v="38"/>
    <x v="84"/>
    <n v="108203000000"/>
    <x v="0"/>
  </r>
  <r>
    <x v="39"/>
    <x v="38"/>
    <x v="84"/>
    <n v="110225000000"/>
    <x v="1"/>
  </r>
  <r>
    <x v="39"/>
    <x v="38"/>
    <x v="84"/>
    <n v="132110000000"/>
    <x v="2"/>
  </r>
  <r>
    <x v="39"/>
    <x v="38"/>
    <x v="85"/>
    <n v="19513000000"/>
    <x v="0"/>
  </r>
  <r>
    <x v="39"/>
    <x v="38"/>
    <x v="85"/>
    <n v="19740000000"/>
    <x v="1"/>
  </r>
  <r>
    <x v="39"/>
    <x v="38"/>
    <x v="85"/>
    <n v="24447000000"/>
    <x v="2"/>
  </r>
  <r>
    <x v="39"/>
    <x v="38"/>
    <x v="86"/>
    <n v="1339000000"/>
    <x v="0"/>
  </r>
  <r>
    <x v="39"/>
    <x v="38"/>
    <x v="86"/>
    <n v="974000000"/>
    <x v="1"/>
  </r>
  <r>
    <x v="39"/>
    <x v="38"/>
    <x v="86"/>
    <n v="0"/>
    <x v="2"/>
  </r>
  <r>
    <x v="39"/>
    <x v="38"/>
    <x v="87"/>
    <n v="0"/>
    <x v="0"/>
  </r>
  <r>
    <x v="39"/>
    <x v="38"/>
    <x v="87"/>
    <n v="0"/>
    <x v="1"/>
  </r>
  <r>
    <x v="39"/>
    <x v="38"/>
    <x v="87"/>
    <n v="0"/>
    <x v="2"/>
  </r>
  <r>
    <x v="39"/>
    <x v="38"/>
    <x v="88"/>
    <n v="282000000"/>
    <x v="0"/>
  </r>
  <r>
    <x v="39"/>
    <x v="38"/>
    <x v="88"/>
    <n v="251000000"/>
    <x v="1"/>
  </r>
  <r>
    <x v="39"/>
    <x v="38"/>
    <x v="88"/>
    <n v="310000000"/>
    <x v="2"/>
  </r>
  <r>
    <x v="39"/>
    <x v="38"/>
    <x v="89"/>
    <n v="-1878000000"/>
    <x v="0"/>
  </r>
  <r>
    <x v="39"/>
    <x v="38"/>
    <x v="89"/>
    <n v="3299000000"/>
    <x v="2"/>
  </r>
  <r>
    <x v="39"/>
    <x v="38"/>
    <x v="90"/>
    <n v="0"/>
    <x v="1"/>
  </r>
  <r>
    <x v="39"/>
    <x v="38"/>
    <x v="91"/>
    <n v="-1798000000"/>
    <x v="0"/>
  </r>
  <r>
    <x v="39"/>
    <x v="38"/>
    <x v="91"/>
    <n v="236000000"/>
    <x v="1"/>
  </r>
  <r>
    <x v="39"/>
    <x v="38"/>
    <x v="91"/>
    <n v="5686000000"/>
    <x v="2"/>
  </r>
  <r>
    <x v="40"/>
    <x v="39"/>
    <x v="0"/>
    <n v="12466000000"/>
    <x v="0"/>
  </r>
  <r>
    <x v="40"/>
    <x v="39"/>
    <x v="0"/>
    <n v="13206000000"/>
    <x v="1"/>
  </r>
  <r>
    <x v="40"/>
    <x v="39"/>
    <x v="0"/>
    <n v="13155000000"/>
    <x v="2"/>
  </r>
  <r>
    <x v="40"/>
    <x v="39"/>
    <x v="1"/>
    <n v="7508000000"/>
    <x v="0"/>
  </r>
  <r>
    <x v="40"/>
    <x v="39"/>
    <x v="1"/>
    <n v="7493000000"/>
    <x v="1"/>
  </r>
  <r>
    <x v="40"/>
    <x v="39"/>
    <x v="1"/>
    <n v="6827000000"/>
    <x v="2"/>
  </r>
  <r>
    <x v="40"/>
    <x v="39"/>
    <x v="2"/>
    <n v="0"/>
    <x v="0"/>
  </r>
  <r>
    <x v="40"/>
    <x v="39"/>
    <x v="2"/>
    <n v="0"/>
    <x v="1"/>
  </r>
  <r>
    <x v="40"/>
    <x v="39"/>
    <x v="2"/>
    <n v="0"/>
    <x v="2"/>
  </r>
  <r>
    <x v="40"/>
    <x v="39"/>
    <x v="3"/>
    <n v="115000000"/>
    <x v="0"/>
  </r>
  <r>
    <x v="40"/>
    <x v="39"/>
    <x v="3"/>
    <n v="1164000000"/>
    <x v="1"/>
  </r>
  <r>
    <x v="40"/>
    <x v="39"/>
    <x v="3"/>
    <n v="437000000"/>
    <x v="2"/>
  </r>
  <r>
    <x v="40"/>
    <x v="39"/>
    <x v="4"/>
    <n v="57773000000"/>
    <x v="0"/>
  </r>
  <r>
    <x v="40"/>
    <x v="39"/>
    <x v="4"/>
    <n v="58679000000"/>
    <x v="1"/>
  </r>
  <r>
    <x v="40"/>
    <x v="39"/>
    <x v="4"/>
    <n v="64586000000"/>
    <x v="2"/>
  </r>
  <r>
    <x v="40"/>
    <x v="39"/>
    <x v="5"/>
    <n v="-828000000"/>
    <x v="0"/>
  </r>
  <r>
    <x v="40"/>
    <x v="39"/>
    <x v="5"/>
    <n v="-839000000"/>
    <x v="1"/>
  </r>
  <r>
    <x v="40"/>
    <x v="39"/>
    <x v="5"/>
    <n v="-906000000"/>
    <x v="2"/>
  </r>
  <r>
    <x v="40"/>
    <x v="39"/>
    <x v="6"/>
    <n v="-5032000000"/>
    <x v="0"/>
  </r>
  <r>
    <x v="40"/>
    <x v="39"/>
    <x v="6"/>
    <n v="-6600000000"/>
    <x v="1"/>
  </r>
  <r>
    <x v="40"/>
    <x v="39"/>
    <x v="6"/>
    <n v="-81000000"/>
    <x v="2"/>
  </r>
  <r>
    <x v="40"/>
    <x v="39"/>
    <x v="7"/>
    <n v="1027000000"/>
    <x v="0"/>
  </r>
  <r>
    <x v="40"/>
    <x v="39"/>
    <x v="7"/>
    <n v="-533000000"/>
    <x v="1"/>
  </r>
  <r>
    <x v="40"/>
    <x v="39"/>
    <x v="7"/>
    <n v="-987000000"/>
    <x v="2"/>
  </r>
  <r>
    <x v="40"/>
    <x v="39"/>
    <x v="8"/>
    <n v="6434000000"/>
    <x v="0"/>
  </r>
  <r>
    <x v="40"/>
    <x v="39"/>
    <x v="8"/>
    <n v="6897000000"/>
    <x v="1"/>
  </r>
  <r>
    <x v="40"/>
    <x v="39"/>
    <x v="8"/>
    <n v="6208000000"/>
    <x v="2"/>
  </r>
  <r>
    <x v="40"/>
    <x v="39"/>
    <x v="9"/>
    <n v="9287000000"/>
    <x v="0"/>
  </r>
  <r>
    <x v="40"/>
    <x v="39"/>
    <x v="9"/>
    <n v="9067000000"/>
    <x v="1"/>
  </r>
  <r>
    <x v="40"/>
    <x v="39"/>
    <x v="9"/>
    <n v="14275000000"/>
    <x v="2"/>
  </r>
  <r>
    <x v="40"/>
    <x v="39"/>
    <x v="10"/>
    <n v="236000000"/>
    <x v="0"/>
  </r>
  <r>
    <x v="40"/>
    <x v="39"/>
    <x v="10"/>
    <n v="-11000000"/>
    <x v="1"/>
  </r>
  <r>
    <x v="40"/>
    <x v="39"/>
    <x v="10"/>
    <n v="-669000000"/>
    <x v="2"/>
  </r>
  <r>
    <x v="40"/>
    <x v="39"/>
    <x v="11"/>
    <n v="503000000"/>
    <x v="0"/>
  </r>
  <r>
    <x v="40"/>
    <x v="39"/>
    <x v="11"/>
    <n v="100000000"/>
    <x v="1"/>
  </r>
  <r>
    <x v="40"/>
    <x v="39"/>
    <x v="11"/>
    <n v="67000000"/>
    <x v="2"/>
  </r>
  <r>
    <x v="40"/>
    <x v="39"/>
    <x v="12"/>
    <n v="807000000"/>
    <x v="0"/>
  </r>
  <r>
    <x v="40"/>
    <x v="39"/>
    <x v="12"/>
    <n v="563000000"/>
    <x v="1"/>
  </r>
  <r>
    <x v="40"/>
    <x v="39"/>
    <x v="12"/>
    <n v="570000000"/>
    <x v="2"/>
  </r>
  <r>
    <x v="40"/>
    <x v="39"/>
    <x v="13"/>
    <n v="-286000000"/>
    <x v="0"/>
  </r>
  <r>
    <x v="40"/>
    <x v="39"/>
    <x v="13"/>
    <n v="-44000000"/>
    <x v="1"/>
  </r>
  <r>
    <x v="40"/>
    <x v="39"/>
    <x v="13"/>
    <n v="-1872000000"/>
    <x v="2"/>
  </r>
  <r>
    <x v="40"/>
    <x v="39"/>
    <x v="14"/>
    <n v="958000000"/>
    <x v="0"/>
  </r>
  <r>
    <x v="40"/>
    <x v="39"/>
    <x v="14"/>
    <n v="958000000"/>
    <x v="1"/>
  </r>
  <r>
    <x v="40"/>
    <x v="39"/>
    <x v="14"/>
    <n v="958000000"/>
    <x v="2"/>
  </r>
  <r>
    <x v="40"/>
    <x v="39"/>
    <x v="15"/>
    <n v="53000000"/>
    <x v="0"/>
  </r>
  <r>
    <x v="40"/>
    <x v="39"/>
    <x v="15"/>
    <n v="82000000"/>
    <x v="1"/>
  </r>
  <r>
    <x v="40"/>
    <x v="39"/>
    <x v="15"/>
    <n v="89000000"/>
    <x v="2"/>
  </r>
  <r>
    <x v="40"/>
    <x v="39"/>
    <x v="16"/>
    <n v="5569000000"/>
    <x v="0"/>
  </r>
  <r>
    <x v="40"/>
    <x v="39"/>
    <x v="16"/>
    <n v="6388000000"/>
    <x v="1"/>
  </r>
  <r>
    <x v="40"/>
    <x v="39"/>
    <x v="16"/>
    <n v="4599000000"/>
    <x v="2"/>
  </r>
  <r>
    <x v="40"/>
    <x v="39"/>
    <x v="17"/>
    <n v="5622000000"/>
    <x v="0"/>
  </r>
  <r>
    <x v="40"/>
    <x v="39"/>
    <x v="17"/>
    <n v="6470000000"/>
    <x v="1"/>
  </r>
  <r>
    <x v="40"/>
    <x v="39"/>
    <x v="17"/>
    <n v="4688000000"/>
    <x v="2"/>
  </r>
  <r>
    <x v="40"/>
    <x v="39"/>
    <x v="18"/>
    <n v="29046000000"/>
    <x v="0"/>
  </r>
  <r>
    <x v="40"/>
    <x v="39"/>
    <x v="18"/>
    <n v="24339000000"/>
    <x v="1"/>
  </r>
  <r>
    <x v="40"/>
    <x v="39"/>
    <x v="18"/>
    <n v="22169000000"/>
    <x v="2"/>
  </r>
  <r>
    <x v="40"/>
    <x v="39"/>
    <x v="19"/>
    <n v="35097000000"/>
    <x v="0"/>
  </r>
  <r>
    <x v="40"/>
    <x v="39"/>
    <x v="19"/>
    <n v="29858000000"/>
    <x v="1"/>
  </r>
  <r>
    <x v="40"/>
    <x v="39"/>
    <x v="19"/>
    <n v="26941000000"/>
    <x v="2"/>
  </r>
  <r>
    <x v="40"/>
    <x v="39"/>
    <x v="20"/>
    <n v="24362000000"/>
    <x v="0"/>
  </r>
  <r>
    <x v="40"/>
    <x v="39"/>
    <x v="20"/>
    <n v="24303000000"/>
    <x v="1"/>
  </r>
  <r>
    <x v="40"/>
    <x v="39"/>
    <x v="20"/>
    <n v="28175000000"/>
    <x v="2"/>
  </r>
  <r>
    <x v="40"/>
    <x v="39"/>
    <x v="21"/>
    <n v="18924000000"/>
    <x v="0"/>
  </r>
  <r>
    <x v="40"/>
    <x v="39"/>
    <x v="21"/>
    <n v="18098000000"/>
    <x v="1"/>
  </r>
  <r>
    <x v="40"/>
    <x v="39"/>
    <x v="21"/>
    <n v="19197000000"/>
    <x v="2"/>
  </r>
  <r>
    <x v="40"/>
    <x v="39"/>
    <x v="22"/>
    <n v="1116000000"/>
    <x v="0"/>
  </r>
  <r>
    <x v="40"/>
    <x v="39"/>
    <x v="22"/>
    <n v="1003000000"/>
    <x v="2"/>
  </r>
  <r>
    <x v="40"/>
    <x v="39"/>
    <x v="23"/>
    <n v="1116000000"/>
    <x v="0"/>
  </r>
  <r>
    <x v="40"/>
    <x v="39"/>
    <x v="23"/>
    <n v="1088000000"/>
    <x v="1"/>
  </r>
  <r>
    <x v="40"/>
    <x v="39"/>
    <x v="23"/>
    <n v="1088000000"/>
    <x v="1"/>
  </r>
  <r>
    <x v="40"/>
    <x v="39"/>
    <x v="23"/>
    <n v="1003000000"/>
    <x v="2"/>
  </r>
  <r>
    <x v="40"/>
    <x v="39"/>
    <x v="24"/>
    <n v="7487000000"/>
    <x v="0"/>
  </r>
  <r>
    <x v="40"/>
    <x v="39"/>
    <x v="24"/>
    <n v="7559000000"/>
    <x v="1"/>
  </r>
  <r>
    <x v="40"/>
    <x v="39"/>
    <x v="24"/>
    <n v="6012000000"/>
    <x v="2"/>
  </r>
  <r>
    <x v="40"/>
    <x v="39"/>
    <x v="25"/>
    <n v="0"/>
    <x v="0"/>
  </r>
  <r>
    <x v="40"/>
    <x v="39"/>
    <x v="25"/>
    <n v="0"/>
    <x v="1"/>
  </r>
  <r>
    <x v="40"/>
    <x v="39"/>
    <x v="25"/>
    <n v="0"/>
    <x v="2"/>
  </r>
  <r>
    <x v="40"/>
    <x v="39"/>
    <x v="26"/>
    <n v="43465"/>
    <x v="0"/>
  </r>
  <r>
    <x v="40"/>
    <x v="39"/>
    <x v="26"/>
    <n v="43830"/>
    <x v="1"/>
  </r>
  <r>
    <x v="40"/>
    <x v="39"/>
    <x v="26"/>
    <n v="44196"/>
    <x v="2"/>
  </r>
  <r>
    <x v="40"/>
    <x v="39"/>
    <x v="27"/>
    <n v="178000000"/>
    <x v="0"/>
  </r>
  <r>
    <x v="40"/>
    <x v="39"/>
    <x v="27"/>
    <n v="212000000"/>
    <x v="1"/>
  </r>
  <r>
    <x v="40"/>
    <x v="39"/>
    <x v="27"/>
    <n v="241000000"/>
    <x v="2"/>
  </r>
  <r>
    <x v="40"/>
    <x v="39"/>
    <x v="28"/>
    <n v="18180000000"/>
    <x v="0"/>
  </r>
  <r>
    <x v="40"/>
    <x v="39"/>
    <x v="28"/>
    <n v="18494000000"/>
    <x v="1"/>
  </r>
  <r>
    <x v="40"/>
    <x v="39"/>
    <x v="28"/>
    <n v="17549000000"/>
    <x v="2"/>
  </r>
  <r>
    <x v="40"/>
    <x v="39"/>
    <x v="29"/>
    <n v="0"/>
    <x v="0"/>
  </r>
  <r>
    <x v="40"/>
    <x v="39"/>
    <x v="29"/>
    <n v="0"/>
    <x v="1"/>
  </r>
  <r>
    <x v="40"/>
    <x v="39"/>
    <x v="29"/>
    <n v="0"/>
    <x v="2"/>
  </r>
  <r>
    <x v="40"/>
    <x v="39"/>
    <x v="30"/>
    <n v="15546000000"/>
    <x v="0"/>
  </r>
  <r>
    <x v="40"/>
    <x v="39"/>
    <x v="30"/>
    <n v="15563000000"/>
    <x v="1"/>
  </r>
  <r>
    <x v="40"/>
    <x v="39"/>
    <x v="30"/>
    <n v="16058000000"/>
    <x v="2"/>
  </r>
  <r>
    <x v="40"/>
    <x v="39"/>
    <x v="31"/>
    <n v="12756000000"/>
    <x v="0"/>
  </r>
  <r>
    <x v="40"/>
    <x v="39"/>
    <x v="31"/>
    <n v="12370000000"/>
    <x v="1"/>
  </r>
  <r>
    <x v="40"/>
    <x v="39"/>
    <x v="31"/>
    <n v="10468000000"/>
    <x v="2"/>
  </r>
  <r>
    <x v="40"/>
    <x v="39"/>
    <x v="32"/>
    <n v="6828000000"/>
    <x v="0"/>
  </r>
  <r>
    <x v="40"/>
    <x v="39"/>
    <x v="32"/>
    <n v="6230000000"/>
    <x v="1"/>
  </r>
  <r>
    <x v="40"/>
    <x v="39"/>
    <x v="32"/>
    <n v="4865000000"/>
    <x v="2"/>
  </r>
  <r>
    <x v="40"/>
    <x v="39"/>
    <x v="33"/>
    <n v="0"/>
    <x v="0"/>
  </r>
  <r>
    <x v="40"/>
    <x v="39"/>
    <x v="33"/>
    <n v="0"/>
    <x v="1"/>
  </r>
  <r>
    <x v="40"/>
    <x v="39"/>
    <x v="33"/>
    <n v="0"/>
    <x v="2"/>
  </r>
  <r>
    <x v="40"/>
    <x v="39"/>
    <x v="34"/>
    <n v="659000000"/>
    <x v="0"/>
  </r>
  <r>
    <x v="40"/>
    <x v="39"/>
    <x v="34"/>
    <n v="1329000000"/>
    <x v="1"/>
  </r>
  <r>
    <x v="40"/>
    <x v="39"/>
    <x v="34"/>
    <n v="1147000000"/>
    <x v="2"/>
  </r>
  <r>
    <x v="40"/>
    <x v="39"/>
    <x v="35"/>
    <n v="4139000000"/>
    <x v="0"/>
  </r>
  <r>
    <x v="40"/>
    <x v="39"/>
    <x v="35"/>
    <n v="3734000000"/>
    <x v="1"/>
  </r>
  <r>
    <x v="40"/>
    <x v="39"/>
    <x v="35"/>
    <n v="3560000000"/>
    <x v="2"/>
  </r>
  <r>
    <x v="40"/>
    <x v="39"/>
    <x v="36"/>
    <n v="367000000"/>
    <x v="0"/>
  </r>
  <r>
    <x v="40"/>
    <x v="39"/>
    <x v="36"/>
    <n v="357000000"/>
    <x v="1"/>
  </r>
  <r>
    <x v="40"/>
    <x v="39"/>
    <x v="36"/>
    <n v="359000000"/>
    <x v="2"/>
  </r>
  <r>
    <x v="40"/>
    <x v="39"/>
    <x v="37"/>
    <n v="0"/>
    <x v="0"/>
  </r>
  <r>
    <x v="40"/>
    <x v="39"/>
    <x v="37"/>
    <n v="0"/>
    <x v="1"/>
  </r>
  <r>
    <x v="40"/>
    <x v="39"/>
    <x v="37"/>
    <n v="0"/>
    <x v="2"/>
  </r>
  <r>
    <x v="40"/>
    <x v="39"/>
    <x v="38"/>
    <n v="4326000000"/>
    <x v="0"/>
  </r>
  <r>
    <x v="40"/>
    <x v="39"/>
    <x v="38"/>
    <n v="4421000000"/>
    <x v="1"/>
  </r>
  <r>
    <x v="40"/>
    <x v="39"/>
    <x v="38"/>
    <n v="4489000000"/>
    <x v="2"/>
  </r>
  <r>
    <x v="40"/>
    <x v="39"/>
    <x v="39"/>
    <n v="57773000000"/>
    <x v="0"/>
  </r>
  <r>
    <x v="40"/>
    <x v="39"/>
    <x v="39"/>
    <n v="58679000000"/>
    <x v="1"/>
  </r>
  <r>
    <x v="40"/>
    <x v="39"/>
    <x v="39"/>
    <n v="64586000000"/>
    <x v="2"/>
  </r>
  <r>
    <x v="40"/>
    <x v="39"/>
    <x v="40"/>
    <n v="39408000000"/>
    <x v="0"/>
  </r>
  <r>
    <x v="40"/>
    <x v="39"/>
    <x v="40"/>
    <n v="39966000000"/>
    <x v="1"/>
  </r>
  <r>
    <x v="40"/>
    <x v="39"/>
    <x v="40"/>
    <n v="46789000000"/>
    <x v="2"/>
  </r>
  <r>
    <x v="40"/>
    <x v="39"/>
    <x v="41"/>
    <n v="2872000000"/>
    <x v="0"/>
  </r>
  <r>
    <x v="40"/>
    <x v="39"/>
    <x v="41"/>
    <n v="1376000000"/>
    <x v="1"/>
  </r>
  <r>
    <x v="40"/>
    <x v="39"/>
    <x v="41"/>
    <n v="2445000000"/>
    <x v="2"/>
  </r>
  <r>
    <x v="40"/>
    <x v="39"/>
    <x v="42"/>
    <n v="1179000000"/>
    <x v="0"/>
  </r>
  <r>
    <x v="40"/>
    <x v="39"/>
    <x v="42"/>
    <n v="980000000"/>
    <x v="1"/>
  </r>
  <r>
    <x v="40"/>
    <x v="39"/>
    <x v="42"/>
    <n v="1051000000"/>
    <x v="2"/>
  </r>
  <r>
    <x v="40"/>
    <x v="39"/>
    <x v="43"/>
    <n v="-1303000000"/>
    <x v="0"/>
  </r>
  <r>
    <x v="40"/>
    <x v="39"/>
    <x v="43"/>
    <n v="-177000000"/>
    <x v="1"/>
  </r>
  <r>
    <x v="40"/>
    <x v="39"/>
    <x v="43"/>
    <n v="5817000000"/>
    <x v="2"/>
  </r>
  <r>
    <x v="40"/>
    <x v="39"/>
    <x v="44"/>
    <n v="0"/>
    <x v="0"/>
  </r>
  <r>
    <x v="40"/>
    <x v="39"/>
    <x v="44"/>
    <n v="0"/>
    <x v="1"/>
  </r>
  <r>
    <x v="40"/>
    <x v="39"/>
    <x v="44"/>
    <n v="0"/>
    <x v="2"/>
  </r>
  <r>
    <x v="40"/>
    <x v="39"/>
    <x v="45"/>
    <n v="0"/>
    <x v="0"/>
  </r>
  <r>
    <x v="40"/>
    <x v="39"/>
    <x v="45"/>
    <n v="0"/>
    <x v="1"/>
  </r>
  <r>
    <x v="40"/>
    <x v="39"/>
    <x v="45"/>
    <n v="0"/>
    <x v="2"/>
  </r>
  <r>
    <x v="40"/>
    <x v="39"/>
    <x v="46"/>
    <n v="-7450000000"/>
    <x v="0"/>
  </r>
  <r>
    <x v="40"/>
    <x v="39"/>
    <x v="46"/>
    <n v="-6600000000"/>
    <x v="1"/>
  </r>
  <r>
    <x v="40"/>
    <x v="39"/>
    <x v="46"/>
    <n v="-155000000"/>
    <x v="2"/>
  </r>
  <r>
    <x v="40"/>
    <x v="39"/>
    <x v="47"/>
    <n v="0"/>
    <x v="0"/>
  </r>
  <r>
    <x v="40"/>
    <x v="39"/>
    <x v="47"/>
    <n v="0"/>
    <x v="1"/>
  </r>
  <r>
    <x v="40"/>
    <x v="39"/>
    <x v="47"/>
    <n v="0"/>
    <x v="2"/>
  </r>
  <r>
    <x v="40"/>
    <x v="39"/>
    <x v="48"/>
    <n v="1027000000"/>
    <x v="0"/>
  </r>
  <r>
    <x v="40"/>
    <x v="39"/>
    <x v="48"/>
    <n v="-533000000"/>
    <x v="1"/>
  </r>
  <r>
    <x v="40"/>
    <x v="39"/>
    <x v="48"/>
    <n v="-987000000"/>
    <x v="2"/>
  </r>
  <r>
    <x v="40"/>
    <x v="39"/>
    <x v="49"/>
    <n v="0"/>
    <x v="0"/>
  </r>
  <r>
    <x v="40"/>
    <x v="39"/>
    <x v="49"/>
    <n v="0"/>
    <x v="1"/>
  </r>
  <r>
    <x v="40"/>
    <x v="39"/>
    <x v="49"/>
    <n v="0"/>
    <x v="2"/>
  </r>
  <r>
    <x v="40"/>
    <x v="39"/>
    <x v="50"/>
    <n v="-80000000"/>
    <x v="0"/>
  </r>
  <r>
    <x v="40"/>
    <x v="39"/>
    <x v="50"/>
    <n v="-78000000"/>
    <x v="1"/>
  </r>
  <r>
    <x v="40"/>
    <x v="39"/>
    <x v="50"/>
    <n v="-47000000"/>
    <x v="2"/>
  </r>
  <r>
    <x v="40"/>
    <x v="39"/>
    <x v="51"/>
    <n v="0"/>
    <x v="0"/>
  </r>
  <r>
    <x v="40"/>
    <x v="39"/>
    <x v="51"/>
    <n v="0"/>
    <x v="1"/>
  </r>
  <r>
    <x v="40"/>
    <x v="39"/>
    <x v="51"/>
    <n v="0"/>
    <x v="2"/>
  </r>
  <r>
    <x v="40"/>
    <x v="39"/>
    <x v="52"/>
    <n v="63000000"/>
    <x v="0"/>
  </r>
  <r>
    <x v="40"/>
    <x v="39"/>
    <x v="52"/>
    <n v="87000000"/>
    <x v="1"/>
  </r>
  <r>
    <x v="40"/>
    <x v="39"/>
    <x v="52"/>
    <n v="86000000"/>
    <x v="2"/>
  </r>
  <r>
    <x v="40"/>
    <x v="39"/>
    <x v="53"/>
    <n v="6765000000"/>
    <x v="0"/>
  </r>
  <r>
    <x v="40"/>
    <x v="39"/>
    <x v="53"/>
    <n v="6143000000"/>
    <x v="1"/>
  </r>
  <r>
    <x v="40"/>
    <x v="39"/>
    <x v="53"/>
    <n v="4779000000"/>
    <x v="2"/>
  </r>
  <r>
    <x v="40"/>
    <x v="39"/>
    <x v="54"/>
    <n v="6828000000"/>
    <x v="0"/>
  </r>
  <r>
    <x v="40"/>
    <x v="39"/>
    <x v="54"/>
    <n v="6230000000"/>
    <x v="1"/>
  </r>
  <r>
    <x v="40"/>
    <x v="39"/>
    <x v="54"/>
    <n v="4865000000"/>
    <x v="2"/>
  </r>
  <r>
    <x v="40"/>
    <x v="39"/>
    <x v="55"/>
    <n v="5296000000"/>
    <x v="0"/>
  </r>
  <r>
    <x v="40"/>
    <x v="39"/>
    <x v="55"/>
    <n v="5325000000"/>
    <x v="1"/>
  </r>
  <r>
    <x v="40"/>
    <x v="39"/>
    <x v="55"/>
    <n v="5570000000"/>
    <x v="2"/>
  </r>
  <r>
    <x v="40"/>
    <x v="39"/>
    <x v="56"/>
    <n v="33411000000"/>
    <x v="0"/>
  </r>
  <r>
    <x v="40"/>
    <x v="39"/>
    <x v="56"/>
    <n v="34376000000"/>
    <x v="1"/>
  </r>
  <r>
    <x v="40"/>
    <x v="39"/>
    <x v="56"/>
    <n v="36411000000"/>
    <x v="2"/>
  </r>
  <r>
    <x v="40"/>
    <x v="39"/>
    <x v="57"/>
    <n v="18215000000"/>
    <x v="0"/>
  </r>
  <r>
    <x v="40"/>
    <x v="39"/>
    <x v="57"/>
    <n v="19872000000"/>
    <x v="1"/>
  </r>
  <r>
    <x v="40"/>
    <x v="39"/>
    <x v="57"/>
    <n v="25672000000"/>
    <x v="2"/>
  </r>
  <r>
    <x v="40"/>
    <x v="39"/>
    <x v="58"/>
    <n v="6051000000"/>
    <x v="0"/>
  </r>
  <r>
    <x v="40"/>
    <x v="39"/>
    <x v="58"/>
    <n v="5519000000"/>
    <x v="1"/>
  </r>
  <r>
    <x v="40"/>
    <x v="39"/>
    <x v="58"/>
    <n v="4772000000"/>
    <x v="2"/>
  </r>
  <r>
    <x v="40"/>
    <x v="39"/>
    <x v="59"/>
    <n v="0"/>
    <x v="0"/>
  </r>
  <r>
    <x v="40"/>
    <x v="39"/>
    <x v="59"/>
    <n v="0"/>
    <x v="2"/>
  </r>
  <r>
    <x v="40"/>
    <x v="39"/>
    <x v="60"/>
    <n v="0"/>
    <x v="1"/>
  </r>
  <r>
    <x v="40"/>
    <x v="39"/>
    <x v="61"/>
    <n v="6051000000"/>
    <x v="0"/>
  </r>
  <r>
    <x v="40"/>
    <x v="39"/>
    <x v="61"/>
    <n v="5519000000"/>
    <x v="1"/>
  </r>
  <r>
    <x v="40"/>
    <x v="39"/>
    <x v="61"/>
    <n v="4772000000"/>
    <x v="2"/>
  </r>
  <r>
    <x v="40"/>
    <x v="39"/>
    <x v="62"/>
    <n v="7487000000"/>
    <x v="0"/>
  </r>
  <r>
    <x v="40"/>
    <x v="39"/>
    <x v="62"/>
    <n v="7559000000"/>
    <x v="1"/>
  </r>
  <r>
    <x v="40"/>
    <x v="39"/>
    <x v="62"/>
    <n v="6012000000"/>
    <x v="2"/>
  </r>
  <r>
    <x v="40"/>
    <x v="39"/>
    <x v="63"/>
    <n v="-10268000000"/>
    <x v="0"/>
  </r>
  <r>
    <x v="40"/>
    <x v="39"/>
    <x v="63"/>
    <n v="-13763000000"/>
    <x v="1"/>
  </r>
  <r>
    <x v="40"/>
    <x v="39"/>
    <x v="63"/>
    <n v="-12597000000"/>
    <x v="2"/>
  </r>
  <r>
    <x v="40"/>
    <x v="39"/>
    <x v="64"/>
    <n v="3828000000"/>
    <x v="0"/>
  </r>
  <r>
    <x v="40"/>
    <x v="39"/>
    <x v="64"/>
    <n v="517000000"/>
    <x v="1"/>
  </r>
  <r>
    <x v="40"/>
    <x v="39"/>
    <x v="64"/>
    <n v="191000000"/>
    <x v="2"/>
  </r>
  <r>
    <x v="40"/>
    <x v="39"/>
    <x v="65"/>
    <n v="3597000000"/>
    <x v="0"/>
  </r>
  <r>
    <x v="40"/>
    <x v="39"/>
    <x v="65"/>
    <n v="5004000000"/>
    <x v="1"/>
  </r>
  <r>
    <x v="40"/>
    <x v="39"/>
    <x v="65"/>
    <n v="5070000000"/>
    <x v="2"/>
  </r>
  <r>
    <x v="40"/>
    <x v="39"/>
    <x v="66"/>
    <n v="-1291000000"/>
    <x v="0"/>
  </r>
  <r>
    <x v="40"/>
    <x v="39"/>
    <x v="66"/>
    <n v="229000000"/>
    <x v="1"/>
  </r>
  <r>
    <x v="40"/>
    <x v="39"/>
    <x v="66"/>
    <n v="-137000000"/>
    <x v="2"/>
  </r>
  <r>
    <x v="40"/>
    <x v="39"/>
    <x v="67"/>
    <n v="3241000000"/>
    <x v="0"/>
  </r>
  <r>
    <x v="40"/>
    <x v="39"/>
    <x v="67"/>
    <n v="3322000000"/>
    <x v="1"/>
  </r>
  <r>
    <x v="40"/>
    <x v="39"/>
    <x v="67"/>
    <n v="2584000000"/>
    <x v="2"/>
  </r>
  <r>
    <x v="40"/>
    <x v="39"/>
    <x v="68"/>
    <n v="0"/>
    <x v="0"/>
  </r>
  <r>
    <x v="40"/>
    <x v="39"/>
    <x v="68"/>
    <n v="0"/>
    <x v="1"/>
  </r>
  <r>
    <x v="40"/>
    <x v="39"/>
    <x v="68"/>
    <n v="0"/>
    <x v="2"/>
  </r>
  <r>
    <x v="40"/>
    <x v="39"/>
    <x v="69"/>
    <n v="57773000000"/>
    <x v="0"/>
  </r>
  <r>
    <x v="40"/>
    <x v="39"/>
    <x v="69"/>
    <n v="8774000000"/>
    <x v="1"/>
  </r>
  <r>
    <x v="40"/>
    <x v="39"/>
    <x v="69"/>
    <n v="10172000000"/>
    <x v="2"/>
  </r>
  <r>
    <x v="40"/>
    <x v="39"/>
    <x v="70"/>
    <n v="8459000000"/>
    <x v="0"/>
  </r>
  <r>
    <x v="40"/>
    <x v="39"/>
    <x v="70"/>
    <n v="8762000000"/>
    <x v="1"/>
  </r>
  <r>
    <x v="40"/>
    <x v="39"/>
    <x v="70"/>
    <n v="9330000000"/>
    <x v="2"/>
  </r>
  <r>
    <x v="40"/>
    <x v="39"/>
    <x v="71"/>
    <n v="0"/>
    <x v="0"/>
  </r>
  <r>
    <x v="40"/>
    <x v="39"/>
    <x v="71"/>
    <n v="0"/>
    <x v="1"/>
  </r>
  <r>
    <x v="40"/>
    <x v="39"/>
    <x v="71"/>
    <n v="0"/>
    <x v="2"/>
  </r>
  <r>
    <x v="40"/>
    <x v="39"/>
    <x v="72"/>
    <n v="0"/>
    <x v="0"/>
  </r>
  <r>
    <x v="40"/>
    <x v="39"/>
    <x v="72"/>
    <n v="0"/>
    <x v="1"/>
  </r>
  <r>
    <x v="40"/>
    <x v="39"/>
    <x v="72"/>
    <n v="0"/>
    <x v="2"/>
  </r>
  <r>
    <x v="40"/>
    <x v="39"/>
    <x v="73"/>
    <n v="2272000000"/>
    <x v="0"/>
  </r>
  <r>
    <x v="40"/>
    <x v="39"/>
    <x v="73"/>
    <n v="2442000000"/>
    <x v="1"/>
  </r>
  <r>
    <x v="40"/>
    <x v="39"/>
    <x v="73"/>
    <n v="2592000000"/>
    <x v="2"/>
  </r>
  <r>
    <x v="40"/>
    <x v="39"/>
    <x v="74"/>
    <n v="4059000000"/>
    <x v="0"/>
  </r>
  <r>
    <x v="40"/>
    <x v="39"/>
    <x v="74"/>
    <n v="4253000000"/>
    <x v="1"/>
  </r>
  <r>
    <x v="40"/>
    <x v="39"/>
    <x v="74"/>
    <n v="3236000000"/>
    <x v="2"/>
  </r>
  <r>
    <x v="40"/>
    <x v="39"/>
    <x v="75"/>
    <n v="-987000000"/>
    <x v="0"/>
  </r>
  <r>
    <x v="40"/>
    <x v="39"/>
    <x v="75"/>
    <n v="-516000000"/>
    <x v="1"/>
  </r>
  <r>
    <x v="40"/>
    <x v="39"/>
    <x v="75"/>
    <n v="0"/>
    <x v="2"/>
  </r>
  <r>
    <x v="40"/>
    <x v="39"/>
    <x v="76"/>
    <n v="0"/>
    <x v="0"/>
  </r>
  <r>
    <x v="40"/>
    <x v="39"/>
    <x v="76"/>
    <n v="0"/>
    <x v="1"/>
  </r>
  <r>
    <x v="40"/>
    <x v="39"/>
    <x v="76"/>
    <n v="0"/>
    <x v="2"/>
  </r>
  <r>
    <x v="40"/>
    <x v="39"/>
    <x v="77"/>
    <n v="0"/>
    <x v="0"/>
  </r>
  <r>
    <x v="40"/>
    <x v="39"/>
    <x v="77"/>
    <n v="0"/>
    <x v="1"/>
  </r>
  <r>
    <x v="40"/>
    <x v="39"/>
    <x v="77"/>
    <n v="0"/>
    <x v="2"/>
  </r>
  <r>
    <x v="40"/>
    <x v="39"/>
    <x v="78"/>
    <n v="6032000000"/>
    <x v="0"/>
  </r>
  <r>
    <x v="40"/>
    <x v="39"/>
    <x v="78"/>
    <n v="4464000000"/>
    <x v="1"/>
  </r>
  <r>
    <x v="40"/>
    <x v="39"/>
    <x v="78"/>
    <n v="3508000000"/>
    <x v="2"/>
  </r>
  <r>
    <x v="40"/>
    <x v="39"/>
    <x v="79"/>
    <n v="267000000"/>
    <x v="0"/>
  </r>
  <r>
    <x v="40"/>
    <x v="39"/>
    <x v="79"/>
    <n v="498000000"/>
    <x v="1"/>
  </r>
  <r>
    <x v="40"/>
    <x v="39"/>
    <x v="79"/>
    <n v="393000000"/>
    <x v="2"/>
  </r>
  <r>
    <x v="40"/>
    <x v="39"/>
    <x v="80"/>
    <n v="0"/>
    <x v="0"/>
  </r>
  <r>
    <x v="40"/>
    <x v="39"/>
    <x v="80"/>
    <n v="0"/>
    <x v="1"/>
  </r>
  <r>
    <x v="40"/>
    <x v="39"/>
    <x v="80"/>
    <n v="0"/>
    <x v="2"/>
  </r>
  <r>
    <x v="40"/>
    <x v="39"/>
    <x v="81"/>
    <n v="4000000000"/>
    <x v="0"/>
  </r>
  <r>
    <x v="40"/>
    <x v="39"/>
    <x v="81"/>
    <n v="4400000000"/>
    <x v="1"/>
  </r>
  <r>
    <x v="40"/>
    <x v="39"/>
    <x v="81"/>
    <n v="3714000000"/>
    <x v="2"/>
  </r>
  <r>
    <x v="40"/>
    <x v="39"/>
    <x v="82"/>
    <n v="0"/>
    <x v="0"/>
  </r>
  <r>
    <x v="40"/>
    <x v="39"/>
    <x v="82"/>
    <n v="0"/>
    <x v="1"/>
  </r>
  <r>
    <x v="40"/>
    <x v="39"/>
    <x v="82"/>
    <n v="0"/>
    <x v="2"/>
  </r>
  <r>
    <x v="40"/>
    <x v="39"/>
    <x v="83"/>
    <n v="33978000000"/>
    <x v="0"/>
  </r>
  <r>
    <x v="40"/>
    <x v="39"/>
    <x v="83"/>
    <n v="37693000000"/>
    <x v="1"/>
  </r>
  <r>
    <x v="40"/>
    <x v="39"/>
    <x v="83"/>
    <n v="39905000000"/>
    <x v="2"/>
  </r>
  <r>
    <x v="40"/>
    <x v="39"/>
    <x v="84"/>
    <n v="41802000000"/>
    <x v="0"/>
  </r>
  <r>
    <x v="40"/>
    <x v="39"/>
    <x v="84"/>
    <n v="36709000000"/>
    <x v="1"/>
  </r>
  <r>
    <x v="40"/>
    <x v="39"/>
    <x v="84"/>
    <n v="32637000000"/>
    <x v="2"/>
  </r>
  <r>
    <x v="40"/>
    <x v="39"/>
    <x v="85"/>
    <n v="6051000000"/>
    <x v="0"/>
  </r>
  <r>
    <x v="40"/>
    <x v="39"/>
    <x v="85"/>
    <n v="5519000000"/>
    <x v="1"/>
  </r>
  <r>
    <x v="40"/>
    <x v="39"/>
    <x v="85"/>
    <n v="4772000000"/>
    <x v="2"/>
  </r>
  <r>
    <x v="40"/>
    <x v="39"/>
    <x v="86"/>
    <n v="3586000000"/>
    <x v="0"/>
  </r>
  <r>
    <x v="40"/>
    <x v="39"/>
    <x v="86"/>
    <n v="3516000000"/>
    <x v="1"/>
  </r>
  <r>
    <x v="40"/>
    <x v="39"/>
    <x v="86"/>
    <n v="3597000000"/>
    <x v="2"/>
  </r>
  <r>
    <x v="40"/>
    <x v="39"/>
    <x v="87"/>
    <n v="1623000000"/>
    <x v="0"/>
  </r>
  <r>
    <x v="40"/>
    <x v="39"/>
    <x v="87"/>
    <n v="1349000000"/>
    <x v="1"/>
  </r>
  <r>
    <x v="40"/>
    <x v="39"/>
    <x v="87"/>
    <n v="945000000"/>
    <x v="2"/>
  </r>
  <r>
    <x v="40"/>
    <x v="39"/>
    <x v="88"/>
    <n v="175000000"/>
    <x v="0"/>
  </r>
  <r>
    <x v="40"/>
    <x v="39"/>
    <x v="88"/>
    <n v="153000000"/>
    <x v="1"/>
  </r>
  <r>
    <x v="40"/>
    <x v="39"/>
    <x v="88"/>
    <n v="168000000"/>
    <x v="2"/>
  </r>
  <r>
    <x v="40"/>
    <x v="39"/>
    <x v="89"/>
    <n v="18180000000"/>
    <x v="0"/>
  </r>
  <r>
    <x v="40"/>
    <x v="39"/>
    <x v="89"/>
    <n v="17549000000"/>
    <x v="2"/>
  </r>
  <r>
    <x v="40"/>
    <x v="39"/>
    <x v="90"/>
    <n v="0"/>
    <x v="1"/>
  </r>
  <r>
    <x v="40"/>
    <x v="39"/>
    <x v="91"/>
    <n v="2429000000"/>
    <x v="0"/>
  </r>
  <r>
    <x v="40"/>
    <x v="39"/>
    <x v="91"/>
    <n v="-236000000"/>
    <x v="1"/>
  </r>
  <r>
    <x v="40"/>
    <x v="39"/>
    <x v="91"/>
    <n v="5140000000"/>
    <x v="2"/>
  </r>
  <r>
    <x v="41"/>
    <x v="40"/>
    <x v="0"/>
    <n v="12914000000"/>
    <x v="0"/>
  </r>
  <r>
    <x v="41"/>
    <x v="40"/>
    <x v="0"/>
    <n v="11141000000"/>
    <x v="1"/>
  </r>
  <r>
    <x v="41"/>
    <x v="40"/>
    <x v="0"/>
    <n v="11649000000"/>
    <x v="2"/>
  </r>
  <r>
    <x v="41"/>
    <x v="40"/>
    <x v="1"/>
    <n v="7432000000"/>
    <x v="0"/>
  </r>
  <r>
    <x v="41"/>
    <x v="40"/>
    <x v="1"/>
    <n v="7870000000"/>
    <x v="1"/>
  </r>
  <r>
    <x v="41"/>
    <x v="40"/>
    <x v="1"/>
    <n v="7132000000"/>
    <x v="2"/>
  </r>
  <r>
    <x v="41"/>
    <x v="40"/>
    <x v="2"/>
    <n v="0"/>
    <x v="0"/>
  </r>
  <r>
    <x v="41"/>
    <x v="40"/>
    <x v="2"/>
    <n v="0"/>
    <x v="1"/>
  </r>
  <r>
    <x v="41"/>
    <x v="40"/>
    <x v="2"/>
    <n v="0"/>
    <x v="2"/>
  </r>
  <r>
    <x v="41"/>
    <x v="40"/>
    <x v="3"/>
    <n v="5843000000"/>
    <x v="0"/>
  </r>
  <r>
    <x v="41"/>
    <x v="40"/>
    <x v="3"/>
    <n v="5211000000"/>
    <x v="1"/>
  </r>
  <r>
    <x v="41"/>
    <x v="40"/>
    <x v="3"/>
    <n v="4429000000"/>
    <x v="2"/>
  </r>
  <r>
    <x v="41"/>
    <x v="40"/>
    <x v="4"/>
    <n v="123382000000"/>
    <x v="0"/>
  </r>
  <r>
    <x v="41"/>
    <x v="40"/>
    <x v="4"/>
    <n v="152186000000"/>
    <x v="1"/>
  </r>
  <r>
    <x v="41"/>
    <x v="40"/>
    <x v="4"/>
    <n v="155971000000"/>
    <x v="2"/>
  </r>
  <r>
    <x v="41"/>
    <x v="40"/>
    <x v="5"/>
    <n v="-3395000000"/>
    <x v="0"/>
  </r>
  <r>
    <x v="41"/>
    <x v="40"/>
    <x v="5"/>
    <n v="-2286000000"/>
    <x v="1"/>
  </r>
  <r>
    <x v="41"/>
    <x v="40"/>
    <x v="5"/>
    <n v="-2618000000"/>
    <x v="2"/>
  </r>
  <r>
    <x v="41"/>
    <x v="40"/>
    <x v="6"/>
    <n v="-10469000000"/>
    <x v="0"/>
  </r>
  <r>
    <x v="41"/>
    <x v="40"/>
    <x v="6"/>
    <n v="9042000000"/>
    <x v="1"/>
  </r>
  <r>
    <x v="41"/>
    <x v="40"/>
    <x v="6"/>
    <n v="-9721000000"/>
    <x v="2"/>
  </r>
  <r>
    <x v="41"/>
    <x v="40"/>
    <x v="7"/>
    <n v="-4913000000"/>
    <x v="0"/>
  </r>
  <r>
    <x v="41"/>
    <x v="40"/>
    <x v="7"/>
    <n v="-26936000000"/>
    <x v="1"/>
  </r>
  <r>
    <x v="41"/>
    <x v="40"/>
    <x v="7"/>
    <n v="-3028000000"/>
    <x v="2"/>
  </r>
  <r>
    <x v="41"/>
    <x v="40"/>
    <x v="8"/>
    <n v="15247000000"/>
    <x v="0"/>
  </r>
  <r>
    <x v="41"/>
    <x v="40"/>
    <x v="8"/>
    <n v="14770000000"/>
    <x v="1"/>
  </r>
  <r>
    <x v="41"/>
    <x v="40"/>
    <x v="8"/>
    <n v="18197000000"/>
    <x v="2"/>
  </r>
  <r>
    <x v="41"/>
    <x v="40"/>
    <x v="9"/>
    <n v="11379000000"/>
    <x v="0"/>
  </r>
  <r>
    <x v="41"/>
    <x v="40"/>
    <x v="9"/>
    <n v="8172000000"/>
    <x v="1"/>
  </r>
  <r>
    <x v="41"/>
    <x v="40"/>
    <x v="9"/>
    <n v="13212000000"/>
    <x v="2"/>
  </r>
  <r>
    <x v="41"/>
    <x v="40"/>
    <x v="10"/>
    <n v="-1006000000"/>
    <x v="0"/>
  </r>
  <r>
    <x v="41"/>
    <x v="40"/>
    <x v="10"/>
    <n v="-502000000"/>
    <x v="1"/>
  </r>
  <r>
    <x v="41"/>
    <x v="40"/>
    <x v="10"/>
    <n v="-5297000000"/>
    <x v="2"/>
  </r>
  <r>
    <x v="41"/>
    <x v="40"/>
    <x v="11"/>
    <n v="127000000"/>
    <x v="0"/>
  </r>
  <r>
    <x v="41"/>
    <x v="40"/>
    <x v="11"/>
    <n v="-67000000"/>
    <x v="1"/>
  </r>
  <r>
    <x v="41"/>
    <x v="40"/>
    <x v="11"/>
    <n v="209000000"/>
    <x v="2"/>
  </r>
  <r>
    <x v="41"/>
    <x v="40"/>
    <x v="12"/>
    <n v="126000000"/>
    <x v="0"/>
  </r>
  <r>
    <x v="41"/>
    <x v="40"/>
    <x v="12"/>
    <n v="-503000000"/>
    <x v="1"/>
  </r>
  <r>
    <x v="41"/>
    <x v="40"/>
    <x v="12"/>
    <n v="138000000"/>
    <x v="2"/>
  </r>
  <r>
    <x v="41"/>
    <x v="40"/>
    <x v="13"/>
    <n v="814000000"/>
    <x v="0"/>
  </r>
  <r>
    <x v="41"/>
    <x v="40"/>
    <x v="13"/>
    <n v="-924000000"/>
    <x v="1"/>
  </r>
  <r>
    <x v="41"/>
    <x v="40"/>
    <x v="13"/>
    <n v="-7313000000"/>
    <x v="2"/>
  </r>
  <r>
    <x v="41"/>
    <x v="40"/>
    <x v="14"/>
    <n v="55151000000"/>
    <x v="0"/>
  </r>
  <r>
    <x v="41"/>
    <x v="40"/>
    <x v="14"/>
    <n v="55895000000"/>
    <x v="1"/>
  </r>
  <r>
    <x v="41"/>
    <x v="40"/>
    <x v="14"/>
    <n v="56556000000"/>
    <x v="2"/>
  </r>
  <r>
    <x v="41"/>
    <x v="40"/>
    <x v="15"/>
    <n v="0"/>
    <x v="0"/>
  </r>
  <r>
    <x v="41"/>
    <x v="40"/>
    <x v="15"/>
    <n v="0"/>
    <x v="1"/>
  </r>
  <r>
    <x v="41"/>
    <x v="40"/>
    <x v="15"/>
    <n v="0"/>
    <x v="2"/>
  </r>
  <r>
    <x v="41"/>
    <x v="40"/>
    <x v="16"/>
    <n v="8252000000"/>
    <x v="0"/>
  </r>
  <r>
    <x v="41"/>
    <x v="40"/>
    <x v="16"/>
    <n v="10324000000"/>
    <x v="1"/>
  </r>
  <r>
    <x v="41"/>
    <x v="40"/>
    <x v="16"/>
    <n v="4850000000"/>
    <x v="2"/>
  </r>
  <r>
    <x v="41"/>
    <x v="40"/>
    <x v="17"/>
    <n v="205000000"/>
    <x v="0"/>
  </r>
  <r>
    <x v="41"/>
    <x v="40"/>
    <x v="17"/>
    <n v="1682000000"/>
    <x v="1"/>
  </r>
  <r>
    <x v="41"/>
    <x v="40"/>
    <x v="17"/>
    <n v="664000000"/>
    <x v="2"/>
  </r>
  <r>
    <x v="41"/>
    <x v="40"/>
    <x v="18"/>
    <n v="42655000000"/>
    <x v="0"/>
  </r>
  <r>
    <x v="41"/>
    <x v="40"/>
    <x v="18"/>
    <n v="40659000000"/>
    <x v="1"/>
  </r>
  <r>
    <x v="41"/>
    <x v="40"/>
    <x v="18"/>
    <n v="38046000000"/>
    <x v="2"/>
  </r>
  <r>
    <x v="41"/>
    <x v="40"/>
    <x v="19"/>
    <n v="42655000000"/>
    <x v="0"/>
  </r>
  <r>
    <x v="41"/>
    <x v="40"/>
    <x v="19"/>
    <n v="40659000000"/>
    <x v="1"/>
  </r>
  <r>
    <x v="41"/>
    <x v="40"/>
    <x v="19"/>
    <n v="38046000000"/>
    <x v="2"/>
  </r>
  <r>
    <x v="41"/>
    <x v="40"/>
    <x v="20"/>
    <n v="49146000000"/>
    <x v="0"/>
  </r>
  <r>
    <x v="41"/>
    <x v="40"/>
    <x v="20"/>
    <n v="38420000000"/>
    <x v="1"/>
  </r>
  <r>
    <x v="41"/>
    <x v="40"/>
    <x v="20"/>
    <n v="39165000000"/>
    <x v="2"/>
  </r>
  <r>
    <x v="41"/>
    <x v="40"/>
    <x v="21"/>
    <n v="38227000000"/>
    <x v="0"/>
  </r>
  <r>
    <x v="41"/>
    <x v="40"/>
    <x v="21"/>
    <n v="37701000000"/>
    <x v="1"/>
  </r>
  <r>
    <x v="41"/>
    <x v="40"/>
    <x v="21"/>
    <n v="39869000000"/>
    <x v="2"/>
  </r>
  <r>
    <x v="41"/>
    <x v="40"/>
    <x v="22"/>
    <n v="0"/>
    <x v="0"/>
  </r>
  <r>
    <x v="41"/>
    <x v="40"/>
    <x v="22"/>
    <n v="0"/>
    <x v="2"/>
  </r>
  <r>
    <x v="41"/>
    <x v="40"/>
    <x v="23"/>
    <n v="0"/>
    <x v="0"/>
  </r>
  <r>
    <x v="41"/>
    <x v="40"/>
    <x v="23"/>
    <n v="0"/>
    <x v="1"/>
  </r>
  <r>
    <x v="41"/>
    <x v="40"/>
    <x v="23"/>
    <n v="0"/>
    <x v="1"/>
  </r>
  <r>
    <x v="41"/>
    <x v="40"/>
    <x v="23"/>
    <n v="0"/>
    <x v="2"/>
  </r>
  <r>
    <x v="41"/>
    <x v="40"/>
    <x v="24"/>
    <n v="11342000000"/>
    <x v="0"/>
  </r>
  <r>
    <x v="41"/>
    <x v="40"/>
    <x v="24"/>
    <n v="10166000000"/>
    <x v="1"/>
  </r>
  <r>
    <x v="41"/>
    <x v="40"/>
    <x v="24"/>
    <n v="4637000000"/>
    <x v="2"/>
  </r>
  <r>
    <x v="41"/>
    <x v="40"/>
    <x v="25"/>
    <n v="0"/>
    <x v="0"/>
  </r>
  <r>
    <x v="41"/>
    <x v="40"/>
    <x v="25"/>
    <n v="0"/>
    <x v="1"/>
  </r>
  <r>
    <x v="41"/>
    <x v="40"/>
    <x v="25"/>
    <n v="0"/>
    <x v="2"/>
  </r>
  <r>
    <x v="41"/>
    <x v="40"/>
    <x v="26"/>
    <n v="43465"/>
    <x v="0"/>
  </r>
  <r>
    <x v="41"/>
    <x v="40"/>
    <x v="26"/>
    <n v="43830"/>
    <x v="1"/>
  </r>
  <r>
    <x v="41"/>
    <x v="40"/>
    <x v="26"/>
    <n v="44196"/>
    <x v="2"/>
  </r>
  <r>
    <x v="41"/>
    <x v="40"/>
    <x v="27"/>
    <n v="134000000"/>
    <x v="0"/>
  </r>
  <r>
    <x v="41"/>
    <x v="40"/>
    <x v="27"/>
    <n v="144000000"/>
    <x v="1"/>
  </r>
  <r>
    <x v="41"/>
    <x v="40"/>
    <x v="27"/>
    <n v="129000000"/>
    <x v="2"/>
  </r>
  <r>
    <x v="41"/>
    <x v="40"/>
    <x v="28"/>
    <n v="16796000000"/>
    <x v="0"/>
  </r>
  <r>
    <x v="41"/>
    <x v="40"/>
    <x v="28"/>
    <n v="20841000000"/>
    <x v="1"/>
  </r>
  <r>
    <x v="41"/>
    <x v="40"/>
    <x v="28"/>
    <n v="20597000000"/>
    <x v="2"/>
  </r>
  <r>
    <x v="41"/>
    <x v="40"/>
    <x v="29"/>
    <n v="0"/>
    <x v="0"/>
  </r>
  <r>
    <x v="41"/>
    <x v="40"/>
    <x v="29"/>
    <n v="0"/>
    <x v="1"/>
  </r>
  <r>
    <x v="41"/>
    <x v="40"/>
    <x v="29"/>
    <n v="0"/>
    <x v="2"/>
  </r>
  <r>
    <x v="41"/>
    <x v="40"/>
    <x v="30"/>
    <n v="36265000000"/>
    <x v="0"/>
  </r>
  <r>
    <x v="41"/>
    <x v="40"/>
    <x v="30"/>
    <n v="58222000000"/>
    <x v="1"/>
  </r>
  <r>
    <x v="41"/>
    <x v="40"/>
    <x v="30"/>
    <n v="59617000000"/>
    <x v="2"/>
  </r>
  <r>
    <x v="41"/>
    <x v="40"/>
    <x v="31"/>
    <n v="36936000000"/>
    <x v="0"/>
  </r>
  <r>
    <x v="41"/>
    <x v="40"/>
    <x v="31"/>
    <n v="36488000000"/>
    <x v="1"/>
  </r>
  <r>
    <x v="41"/>
    <x v="40"/>
    <x v="31"/>
    <n v="35574000000"/>
    <x v="2"/>
  </r>
  <r>
    <x v="41"/>
    <x v="40"/>
    <x v="32"/>
    <n v="8723000000"/>
    <x v="0"/>
  </r>
  <r>
    <x v="41"/>
    <x v="40"/>
    <x v="32"/>
    <n v="9435000000"/>
    <x v="1"/>
  </r>
  <r>
    <x v="41"/>
    <x v="40"/>
    <x v="32"/>
    <n v="5501000000"/>
    <x v="2"/>
  </r>
  <r>
    <x v="41"/>
    <x v="40"/>
    <x v="33"/>
    <n v="5000000"/>
    <x v="0"/>
  </r>
  <r>
    <x v="41"/>
    <x v="40"/>
    <x v="33"/>
    <n v="-4000000"/>
    <x v="1"/>
  </r>
  <r>
    <x v="41"/>
    <x v="40"/>
    <x v="33"/>
    <n v="89000000"/>
    <x v="2"/>
  </r>
  <r>
    <x v="41"/>
    <x v="40"/>
    <x v="34"/>
    <n v="2619000000"/>
    <x v="0"/>
  </r>
  <r>
    <x v="41"/>
    <x v="40"/>
    <x v="34"/>
    <n v="731000000"/>
    <x v="1"/>
  </r>
  <r>
    <x v="41"/>
    <x v="40"/>
    <x v="34"/>
    <n v="-864000000"/>
    <x v="2"/>
  </r>
  <r>
    <x v="41"/>
    <x v="40"/>
    <x v="35"/>
    <n v="3087000000"/>
    <x v="0"/>
  </r>
  <r>
    <x v="41"/>
    <x v="40"/>
    <x v="35"/>
    <n v="15235000000"/>
    <x v="1"/>
  </r>
  <r>
    <x v="41"/>
    <x v="40"/>
    <x v="35"/>
    <n v="13796000000"/>
    <x v="2"/>
  </r>
  <r>
    <x v="41"/>
    <x v="40"/>
    <x v="36"/>
    <n v="723000000"/>
    <x v="0"/>
  </r>
  <r>
    <x v="41"/>
    <x v="40"/>
    <x v="36"/>
    <n v="1344000000"/>
    <x v="1"/>
  </r>
  <r>
    <x v="41"/>
    <x v="40"/>
    <x v="36"/>
    <n v="1288000000"/>
    <x v="2"/>
  </r>
  <r>
    <x v="41"/>
    <x v="40"/>
    <x v="37"/>
    <n v="1423000000"/>
    <x v="0"/>
  </r>
  <r>
    <x v="41"/>
    <x v="40"/>
    <x v="37"/>
    <n v="1685000000"/>
    <x v="1"/>
  </r>
  <r>
    <x v="41"/>
    <x v="40"/>
    <x v="37"/>
    <n v="1830000000"/>
    <x v="2"/>
  </r>
  <r>
    <x v="41"/>
    <x v="40"/>
    <x v="38"/>
    <n v="1682000000"/>
    <x v="0"/>
  </r>
  <r>
    <x v="41"/>
    <x v="40"/>
    <x v="38"/>
    <n v="1619000000"/>
    <x v="1"/>
  </r>
  <r>
    <x v="41"/>
    <x v="40"/>
    <x v="38"/>
    <n v="1839000000"/>
    <x v="2"/>
  </r>
  <r>
    <x v="41"/>
    <x v="40"/>
    <x v="39"/>
    <n v="123382000000"/>
    <x v="0"/>
  </r>
  <r>
    <x v="41"/>
    <x v="40"/>
    <x v="39"/>
    <n v="152186000000"/>
    <x v="1"/>
  </r>
  <r>
    <x v="41"/>
    <x v="40"/>
    <x v="39"/>
    <n v="155971000000"/>
    <x v="2"/>
  </r>
  <r>
    <x v="41"/>
    <x v="40"/>
    <x v="40"/>
    <n v="106452000000"/>
    <x v="0"/>
  </r>
  <r>
    <x v="41"/>
    <x v="40"/>
    <x v="40"/>
    <n v="131202000000"/>
    <x v="1"/>
  </r>
  <r>
    <x v="41"/>
    <x v="40"/>
    <x v="40"/>
    <n v="135244000000"/>
    <x v="2"/>
  </r>
  <r>
    <x v="41"/>
    <x v="40"/>
    <x v="41"/>
    <n v="0"/>
    <x v="0"/>
  </r>
  <r>
    <x v="41"/>
    <x v="40"/>
    <x v="41"/>
    <n v="1380000000"/>
    <x v="1"/>
  </r>
  <r>
    <x v="41"/>
    <x v="40"/>
    <x v="41"/>
    <n v="1327000000"/>
    <x v="2"/>
  </r>
  <r>
    <x v="41"/>
    <x v="40"/>
    <x v="42"/>
    <n v="9148000000"/>
    <x v="0"/>
  </r>
  <r>
    <x v="41"/>
    <x v="40"/>
    <x v="42"/>
    <n v="8712000000"/>
    <x v="1"/>
  </r>
  <r>
    <x v="41"/>
    <x v="40"/>
    <x v="42"/>
    <n v="7086000000"/>
    <x v="2"/>
  </r>
  <r>
    <x v="41"/>
    <x v="40"/>
    <x v="43"/>
    <n v="-1642000000"/>
    <x v="0"/>
  </r>
  <r>
    <x v="41"/>
    <x v="40"/>
    <x v="43"/>
    <n v="18881000000"/>
    <x v="1"/>
  </r>
  <r>
    <x v="41"/>
    <x v="40"/>
    <x v="43"/>
    <n v="-2861000000"/>
    <x v="2"/>
  </r>
  <r>
    <x v="41"/>
    <x v="40"/>
    <x v="44"/>
    <n v="0"/>
    <x v="0"/>
  </r>
  <r>
    <x v="41"/>
    <x v="40"/>
    <x v="44"/>
    <n v="0"/>
    <x v="1"/>
  </r>
  <r>
    <x v="41"/>
    <x v="40"/>
    <x v="44"/>
    <n v="0"/>
    <x v="2"/>
  </r>
  <r>
    <x v="41"/>
    <x v="40"/>
    <x v="45"/>
    <n v="0"/>
    <x v="0"/>
  </r>
  <r>
    <x v="41"/>
    <x v="40"/>
    <x v="45"/>
    <n v="0"/>
    <x v="1"/>
  </r>
  <r>
    <x v="41"/>
    <x v="40"/>
    <x v="45"/>
    <n v="0"/>
    <x v="2"/>
  </r>
  <r>
    <x v="41"/>
    <x v="40"/>
    <x v="46"/>
    <n v="-7368000000"/>
    <x v="0"/>
  </r>
  <r>
    <x v="41"/>
    <x v="40"/>
    <x v="46"/>
    <n v="13001000000"/>
    <x v="1"/>
  </r>
  <r>
    <x v="41"/>
    <x v="40"/>
    <x v="46"/>
    <n v="-8868000000"/>
    <x v="2"/>
  </r>
  <r>
    <x v="41"/>
    <x v="40"/>
    <x v="47"/>
    <n v="0"/>
    <x v="0"/>
  </r>
  <r>
    <x v="41"/>
    <x v="40"/>
    <x v="47"/>
    <n v="0"/>
    <x v="1"/>
  </r>
  <r>
    <x v="41"/>
    <x v="40"/>
    <x v="47"/>
    <n v="0"/>
    <x v="2"/>
  </r>
  <r>
    <x v="41"/>
    <x v="40"/>
    <x v="48"/>
    <n v="-3840000000"/>
    <x v="0"/>
  </r>
  <r>
    <x v="41"/>
    <x v="40"/>
    <x v="48"/>
    <n v="-33035000000"/>
    <x v="1"/>
  </r>
  <r>
    <x v="41"/>
    <x v="40"/>
    <x v="48"/>
    <n v="-2891000000"/>
    <x v="2"/>
  </r>
  <r>
    <x v="41"/>
    <x v="40"/>
    <x v="49"/>
    <n v="0"/>
    <x v="0"/>
  </r>
  <r>
    <x v="41"/>
    <x v="40"/>
    <x v="49"/>
    <n v="0"/>
    <x v="1"/>
  </r>
  <r>
    <x v="41"/>
    <x v="40"/>
    <x v="49"/>
    <n v="0"/>
    <x v="2"/>
  </r>
  <r>
    <x v="41"/>
    <x v="40"/>
    <x v="50"/>
    <n v="-1423000000"/>
    <x v="0"/>
  </r>
  <r>
    <x v="41"/>
    <x v="40"/>
    <x v="50"/>
    <n v="-1685000000"/>
    <x v="1"/>
  </r>
  <r>
    <x v="41"/>
    <x v="40"/>
    <x v="50"/>
    <n v="-1830000000"/>
    <x v="2"/>
  </r>
  <r>
    <x v="41"/>
    <x v="40"/>
    <x v="51"/>
    <n v="0"/>
    <x v="0"/>
  </r>
  <r>
    <x v="41"/>
    <x v="40"/>
    <x v="51"/>
    <n v="0"/>
    <x v="1"/>
  </r>
  <r>
    <x v="41"/>
    <x v="40"/>
    <x v="51"/>
    <n v="0"/>
    <x v="2"/>
  </r>
  <r>
    <x v="41"/>
    <x v="40"/>
    <x v="52"/>
    <n v="0"/>
    <x v="0"/>
  </r>
  <r>
    <x v="41"/>
    <x v="40"/>
    <x v="52"/>
    <n v="0"/>
    <x v="1"/>
  </r>
  <r>
    <x v="41"/>
    <x v="40"/>
    <x v="52"/>
    <n v="0"/>
    <x v="2"/>
  </r>
  <r>
    <x v="41"/>
    <x v="40"/>
    <x v="53"/>
    <n v="8728000000"/>
    <x v="0"/>
  </r>
  <r>
    <x v="41"/>
    <x v="40"/>
    <x v="53"/>
    <n v="9431000000"/>
    <x v="1"/>
  </r>
  <r>
    <x v="41"/>
    <x v="40"/>
    <x v="53"/>
    <n v="5590000000"/>
    <x v="2"/>
  </r>
  <r>
    <x v="41"/>
    <x v="40"/>
    <x v="54"/>
    <n v="8728000000"/>
    <x v="0"/>
  </r>
  <r>
    <x v="41"/>
    <x v="40"/>
    <x v="54"/>
    <n v="9431000000"/>
    <x v="1"/>
  </r>
  <r>
    <x v="41"/>
    <x v="40"/>
    <x v="54"/>
    <n v="5590000000"/>
    <x v="2"/>
  </r>
  <r>
    <x v="41"/>
    <x v="40"/>
    <x v="55"/>
    <n v="10792000000"/>
    <x v="0"/>
  </r>
  <r>
    <x v="41"/>
    <x v="40"/>
    <x v="55"/>
    <n v="10010000000"/>
    <x v="1"/>
  </r>
  <r>
    <x v="41"/>
    <x v="40"/>
    <x v="55"/>
    <n v="10040000000"/>
    <x v="2"/>
  </r>
  <r>
    <x v="41"/>
    <x v="40"/>
    <x v="56"/>
    <n v="74236000000"/>
    <x v="0"/>
  </r>
  <r>
    <x v="41"/>
    <x v="40"/>
    <x v="56"/>
    <n v="113766000000"/>
    <x v="1"/>
  </r>
  <r>
    <x v="41"/>
    <x v="40"/>
    <x v="56"/>
    <n v="116806000000"/>
    <x v="2"/>
  </r>
  <r>
    <x v="41"/>
    <x v="40"/>
    <x v="57"/>
    <n v="68225000000"/>
    <x v="0"/>
  </r>
  <r>
    <x v="41"/>
    <x v="40"/>
    <x v="57"/>
    <n v="93501000000"/>
    <x v="1"/>
  </r>
  <r>
    <x v="41"/>
    <x v="40"/>
    <x v="57"/>
    <n v="95375000000"/>
    <x v="2"/>
  </r>
  <r>
    <x v="41"/>
    <x v="40"/>
    <x v="58"/>
    <n v="19366000000"/>
    <x v="0"/>
  </r>
  <r>
    <x v="41"/>
    <x v="40"/>
    <x v="58"/>
    <n v="20604000000"/>
    <x v="1"/>
  </r>
  <r>
    <x v="41"/>
    <x v="40"/>
    <x v="58"/>
    <n v="23082000000"/>
    <x v="2"/>
  </r>
  <r>
    <x v="41"/>
    <x v="40"/>
    <x v="59"/>
    <n v="0"/>
    <x v="0"/>
  </r>
  <r>
    <x v="41"/>
    <x v="40"/>
    <x v="59"/>
    <n v="0"/>
    <x v="2"/>
  </r>
  <r>
    <x v="41"/>
    <x v="40"/>
    <x v="60"/>
    <n v="0"/>
    <x v="1"/>
  </r>
  <r>
    <x v="41"/>
    <x v="40"/>
    <x v="61"/>
    <n v="24745000000"/>
    <x v="0"/>
  </r>
  <r>
    <x v="41"/>
    <x v="40"/>
    <x v="61"/>
    <n v="26593000000"/>
    <x v="1"/>
  </r>
  <r>
    <x v="41"/>
    <x v="40"/>
    <x v="61"/>
    <n v="29415000000"/>
    <x v="2"/>
  </r>
  <r>
    <x v="41"/>
    <x v="40"/>
    <x v="62"/>
    <n v="12191000000"/>
    <x v="0"/>
  </r>
  <r>
    <x v="41"/>
    <x v="40"/>
    <x v="62"/>
    <n v="9895000000"/>
    <x v="1"/>
  </r>
  <r>
    <x v="41"/>
    <x v="40"/>
    <x v="62"/>
    <n v="6160000000"/>
    <x v="2"/>
  </r>
  <r>
    <x v="41"/>
    <x v="40"/>
    <x v="63"/>
    <n v="-14493000000"/>
    <x v="0"/>
  </r>
  <r>
    <x v="41"/>
    <x v="40"/>
    <x v="63"/>
    <n v="-15546000000"/>
    <x v="1"/>
  </r>
  <r>
    <x v="41"/>
    <x v="40"/>
    <x v="63"/>
    <n v="-12657000000"/>
    <x v="2"/>
  </r>
  <r>
    <x v="41"/>
    <x v="40"/>
    <x v="64"/>
    <n v="-2072000000"/>
    <x v="0"/>
  </r>
  <r>
    <x v="41"/>
    <x v="40"/>
    <x v="64"/>
    <n v="-24382000000"/>
    <x v="1"/>
  </r>
  <r>
    <x v="41"/>
    <x v="40"/>
    <x v="64"/>
    <n v="-1038000000"/>
    <x v="2"/>
  </r>
  <r>
    <x v="41"/>
    <x v="40"/>
    <x v="65"/>
    <n v="9587000000"/>
    <x v="0"/>
  </r>
  <r>
    <x v="41"/>
    <x v="40"/>
    <x v="65"/>
    <n v="7419000000"/>
    <x v="1"/>
  </r>
  <r>
    <x v="41"/>
    <x v="40"/>
    <x v="65"/>
    <n v="13685000000"/>
    <x v="2"/>
  </r>
  <r>
    <x v="41"/>
    <x v="40"/>
    <x v="66"/>
    <n v="205000000"/>
    <x v="0"/>
  </r>
  <r>
    <x v="41"/>
    <x v="40"/>
    <x v="66"/>
    <n v="1682000000"/>
    <x v="1"/>
  </r>
  <r>
    <x v="41"/>
    <x v="40"/>
    <x v="66"/>
    <n v="664000000"/>
    <x v="2"/>
  </r>
  <r>
    <x v="41"/>
    <x v="40"/>
    <x v="67"/>
    <n v="28653000000"/>
    <x v="0"/>
  </r>
  <r>
    <x v="41"/>
    <x v="40"/>
    <x v="67"/>
    <n v="20759000000"/>
    <x v="1"/>
  </r>
  <r>
    <x v="41"/>
    <x v="40"/>
    <x v="67"/>
    <n v="16982000000"/>
    <x v="2"/>
  </r>
  <r>
    <x v="41"/>
    <x v="40"/>
    <x v="68"/>
    <n v="25313000000"/>
    <x v="0"/>
  </r>
  <r>
    <x v="41"/>
    <x v="40"/>
    <x v="68"/>
    <n v="17763000000"/>
    <x v="1"/>
  </r>
  <r>
    <x v="41"/>
    <x v="40"/>
    <x v="68"/>
    <n v="21037000000"/>
    <x v="2"/>
  </r>
  <r>
    <x v="41"/>
    <x v="40"/>
    <x v="69"/>
    <n v="87117000000"/>
    <x v="0"/>
  </r>
  <r>
    <x v="41"/>
    <x v="40"/>
    <x v="69"/>
    <n v="21587000000"/>
    <x v="1"/>
  </r>
  <r>
    <x v="41"/>
    <x v="40"/>
    <x v="69"/>
    <n v="26267000000"/>
    <x v="2"/>
  </r>
  <r>
    <x v="41"/>
    <x v="40"/>
    <x v="70"/>
    <n v="32620000000"/>
    <x v="0"/>
  </r>
  <r>
    <x v="41"/>
    <x v="40"/>
    <x v="70"/>
    <n v="39399000000"/>
    <x v="1"/>
  </r>
  <r>
    <x v="41"/>
    <x v="40"/>
    <x v="70"/>
    <n v="41020000000"/>
    <x v="2"/>
  </r>
  <r>
    <x v="41"/>
    <x v="40"/>
    <x v="71"/>
    <n v="0"/>
    <x v="0"/>
  </r>
  <r>
    <x v="41"/>
    <x v="40"/>
    <x v="71"/>
    <n v="0"/>
    <x v="1"/>
  </r>
  <r>
    <x v="41"/>
    <x v="40"/>
    <x v="71"/>
    <n v="0"/>
    <x v="2"/>
  </r>
  <r>
    <x v="41"/>
    <x v="40"/>
    <x v="72"/>
    <n v="0"/>
    <x v="0"/>
  </r>
  <r>
    <x v="41"/>
    <x v="40"/>
    <x v="72"/>
    <n v="0"/>
    <x v="1"/>
  </r>
  <r>
    <x v="41"/>
    <x v="40"/>
    <x v="72"/>
    <n v="0"/>
    <x v="2"/>
  </r>
  <r>
    <x v="41"/>
    <x v="40"/>
    <x v="73"/>
    <n v="5666000000"/>
    <x v="0"/>
  </r>
  <r>
    <x v="41"/>
    <x v="40"/>
    <x v="73"/>
    <n v="5707000000"/>
    <x v="1"/>
  </r>
  <r>
    <x v="41"/>
    <x v="40"/>
    <x v="73"/>
    <n v="5797000000"/>
    <x v="2"/>
  </r>
  <r>
    <x v="41"/>
    <x v="40"/>
    <x v="74"/>
    <n v="7041000000"/>
    <x v="0"/>
  </r>
  <r>
    <x v="41"/>
    <x v="40"/>
    <x v="74"/>
    <n v="3693000000"/>
    <x v="1"/>
  </r>
  <r>
    <x v="41"/>
    <x v="40"/>
    <x v="74"/>
    <n v="6246000000"/>
    <x v="2"/>
  </r>
  <r>
    <x v="41"/>
    <x v="40"/>
    <x v="75"/>
    <n v="0"/>
    <x v="0"/>
  </r>
  <r>
    <x v="41"/>
    <x v="40"/>
    <x v="75"/>
    <n v="0"/>
    <x v="1"/>
  </r>
  <r>
    <x v="41"/>
    <x v="40"/>
    <x v="75"/>
    <n v="0"/>
    <x v="2"/>
  </r>
  <r>
    <x v="41"/>
    <x v="40"/>
    <x v="76"/>
    <n v="0"/>
    <x v="0"/>
  </r>
  <r>
    <x v="41"/>
    <x v="40"/>
    <x v="76"/>
    <n v="0"/>
    <x v="1"/>
  </r>
  <r>
    <x v="41"/>
    <x v="40"/>
    <x v="76"/>
    <n v="0"/>
    <x v="2"/>
  </r>
  <r>
    <x v="41"/>
    <x v="40"/>
    <x v="77"/>
    <n v="0"/>
    <x v="0"/>
  </r>
  <r>
    <x v="41"/>
    <x v="40"/>
    <x v="77"/>
    <n v="0"/>
    <x v="1"/>
  </r>
  <r>
    <x v="41"/>
    <x v="40"/>
    <x v="77"/>
    <n v="0"/>
    <x v="2"/>
  </r>
  <r>
    <x v="41"/>
    <x v="40"/>
    <x v="78"/>
    <n v="6487000000"/>
    <x v="0"/>
  </r>
  <r>
    <x v="41"/>
    <x v="40"/>
    <x v="78"/>
    <n v="3961000000"/>
    <x v="1"/>
  </r>
  <r>
    <x v="41"/>
    <x v="40"/>
    <x v="78"/>
    <n v="5618000000"/>
    <x v="2"/>
  </r>
  <r>
    <x v="41"/>
    <x v="40"/>
    <x v="79"/>
    <n v="0"/>
    <x v="0"/>
  </r>
  <r>
    <x v="41"/>
    <x v="40"/>
    <x v="79"/>
    <n v="0"/>
    <x v="1"/>
  </r>
  <r>
    <x v="41"/>
    <x v="40"/>
    <x v="79"/>
    <n v="0"/>
    <x v="2"/>
  </r>
  <r>
    <x v="41"/>
    <x v="40"/>
    <x v="80"/>
    <n v="0"/>
    <x v="0"/>
  </r>
  <r>
    <x v="41"/>
    <x v="40"/>
    <x v="80"/>
    <n v="0"/>
    <x v="1"/>
  </r>
  <r>
    <x v="41"/>
    <x v="40"/>
    <x v="80"/>
    <n v="0"/>
    <x v="2"/>
  </r>
  <r>
    <x v="41"/>
    <x v="40"/>
    <x v="81"/>
    <n v="4443000000"/>
    <x v="0"/>
  </r>
  <r>
    <x v="41"/>
    <x v="40"/>
    <x v="81"/>
    <n v="1361000000"/>
    <x v="1"/>
  </r>
  <r>
    <x v="41"/>
    <x v="40"/>
    <x v="81"/>
    <n v="0"/>
    <x v="2"/>
  </r>
  <r>
    <x v="41"/>
    <x v="40"/>
    <x v="82"/>
    <n v="5379000000"/>
    <x v="0"/>
  </r>
  <r>
    <x v="41"/>
    <x v="40"/>
    <x v="82"/>
    <n v="5989000000"/>
    <x v="1"/>
  </r>
  <r>
    <x v="41"/>
    <x v="40"/>
    <x v="82"/>
    <n v="6333000000"/>
    <x v="2"/>
  </r>
  <r>
    <x v="41"/>
    <x v="40"/>
    <x v="83"/>
    <n v="159206000000"/>
    <x v="0"/>
  </r>
  <r>
    <x v="41"/>
    <x v="40"/>
    <x v="83"/>
    <n v="162954000000"/>
    <x v="1"/>
  </r>
  <r>
    <x v="41"/>
    <x v="40"/>
    <x v="83"/>
    <n v="162717000000"/>
    <x v="2"/>
  </r>
  <r>
    <x v="41"/>
    <x v="40"/>
    <x v="84"/>
    <n v="79591000000"/>
    <x v="0"/>
  </r>
  <r>
    <x v="41"/>
    <x v="40"/>
    <x v="84"/>
    <n v="77147000000"/>
    <x v="1"/>
  </r>
  <r>
    <x v="41"/>
    <x v="40"/>
    <x v="84"/>
    <n v="73620000000"/>
    <x v="2"/>
  </r>
  <r>
    <x v="41"/>
    <x v="40"/>
    <x v="85"/>
    <n v="19366000000"/>
    <x v="0"/>
  </r>
  <r>
    <x v="41"/>
    <x v="40"/>
    <x v="85"/>
    <n v="20604000000"/>
    <x v="1"/>
  </r>
  <r>
    <x v="41"/>
    <x v="40"/>
    <x v="85"/>
    <n v="23082000000"/>
    <x v="2"/>
  </r>
  <r>
    <x v="41"/>
    <x v="40"/>
    <x v="86"/>
    <n v="10207000000"/>
    <x v="0"/>
  </r>
  <r>
    <x v="41"/>
    <x v="40"/>
    <x v="86"/>
    <n v="8797000000"/>
    <x v="1"/>
  </r>
  <r>
    <x v="41"/>
    <x v="40"/>
    <x v="86"/>
    <n v="7183000000"/>
    <x v="2"/>
  </r>
  <r>
    <x v="41"/>
    <x v="40"/>
    <x v="87"/>
    <n v="618000000"/>
    <x v="0"/>
  </r>
  <r>
    <x v="41"/>
    <x v="40"/>
    <x v="87"/>
    <n v="696000000"/>
    <x v="1"/>
  </r>
  <r>
    <x v="41"/>
    <x v="40"/>
    <x v="87"/>
    <n v="600000000"/>
    <x v="2"/>
  </r>
  <r>
    <x v="41"/>
    <x v="40"/>
    <x v="88"/>
    <n v="510000000"/>
    <x v="0"/>
  </r>
  <r>
    <x v="41"/>
    <x v="40"/>
    <x v="88"/>
    <n v="679000000"/>
    <x v="1"/>
  </r>
  <r>
    <x v="41"/>
    <x v="40"/>
    <x v="88"/>
    <n v="937000000"/>
    <x v="2"/>
  </r>
  <r>
    <x v="41"/>
    <x v="40"/>
    <x v="89"/>
    <n v="16796000000"/>
    <x v="0"/>
  </r>
  <r>
    <x v="41"/>
    <x v="40"/>
    <x v="89"/>
    <n v="20597000000"/>
    <x v="2"/>
  </r>
  <r>
    <x v="41"/>
    <x v="40"/>
    <x v="90"/>
    <n v="0"/>
    <x v="1"/>
  </r>
  <r>
    <x v="41"/>
    <x v="40"/>
    <x v="91"/>
    <n v="-630000000"/>
    <x v="0"/>
  </r>
  <r>
    <x v="41"/>
    <x v="40"/>
    <x v="91"/>
    <n v="-3290000000"/>
    <x v="1"/>
  </r>
  <r>
    <x v="41"/>
    <x v="40"/>
    <x v="91"/>
    <n v="5361000000"/>
    <x v="2"/>
  </r>
  <r>
    <x v="42"/>
    <x v="41"/>
    <x v="0"/>
    <n v="7446000000"/>
    <x v="0"/>
  </r>
  <r>
    <x v="42"/>
    <x v="41"/>
    <x v="0"/>
    <n v="7981000000"/>
    <x v="1"/>
  </r>
  <r>
    <x v="42"/>
    <x v="41"/>
    <x v="0"/>
    <n v="9580000000"/>
    <x v="2"/>
  </r>
  <r>
    <x v="42"/>
    <x v="41"/>
    <x v="1"/>
    <n v="6722000000"/>
    <x v="0"/>
  </r>
  <r>
    <x v="42"/>
    <x v="41"/>
    <x v="1"/>
    <n v="7659000000"/>
    <x v="1"/>
  </r>
  <r>
    <x v="42"/>
    <x v="41"/>
    <x v="1"/>
    <n v="6782000000"/>
    <x v="2"/>
  </r>
  <r>
    <x v="42"/>
    <x v="41"/>
    <x v="2"/>
    <n v="0"/>
    <x v="0"/>
  </r>
  <r>
    <x v="42"/>
    <x v="41"/>
    <x v="2"/>
    <n v="0"/>
    <x v="1"/>
  </r>
  <r>
    <x v="42"/>
    <x v="41"/>
    <x v="2"/>
    <n v="0"/>
    <x v="2"/>
  </r>
  <r>
    <x v="42"/>
    <x v="41"/>
    <x v="3"/>
    <n v="10134000000"/>
    <x v="0"/>
  </r>
  <r>
    <x v="42"/>
    <x v="41"/>
    <x v="3"/>
    <n v="11841000000"/>
    <x v="1"/>
  </r>
  <r>
    <x v="42"/>
    <x v="41"/>
    <x v="3"/>
    <n v="14063000000"/>
    <x v="2"/>
  </r>
  <r>
    <x v="42"/>
    <x v="41"/>
    <x v="4"/>
    <n v="127963000000"/>
    <x v="0"/>
  </r>
  <r>
    <x v="42"/>
    <x v="41"/>
    <x v="4"/>
    <n v="136524000000"/>
    <x v="1"/>
  </r>
  <r>
    <x v="42"/>
    <x v="41"/>
    <x v="4"/>
    <n v="153091000000"/>
    <x v="2"/>
  </r>
  <r>
    <x v="42"/>
    <x v="41"/>
    <x v="5"/>
    <n v="-15181000000"/>
    <x v="0"/>
  </r>
  <r>
    <x v="42"/>
    <x v="41"/>
    <x v="5"/>
    <n v="-16213000000"/>
    <x v="1"/>
  </r>
  <r>
    <x v="42"/>
    <x v="41"/>
    <x v="5"/>
    <n v="-14259000000"/>
    <x v="2"/>
  </r>
  <r>
    <x v="42"/>
    <x v="41"/>
    <x v="6"/>
    <n v="-18607000000"/>
    <x v="0"/>
  </r>
  <r>
    <x v="42"/>
    <x v="41"/>
    <x v="6"/>
    <n v="-17565000000"/>
    <x v="1"/>
  </r>
  <r>
    <x v="42"/>
    <x v="41"/>
    <x v="6"/>
    <n v="-12917000000"/>
    <x v="2"/>
  </r>
  <r>
    <x v="42"/>
    <x v="41"/>
    <x v="7"/>
    <n v="-11239000000"/>
    <x v="0"/>
  </r>
  <r>
    <x v="42"/>
    <x v="41"/>
    <x v="7"/>
    <n v="-14405000000"/>
    <x v="1"/>
  </r>
  <r>
    <x v="42"/>
    <x v="41"/>
    <x v="7"/>
    <n v="-20796000000"/>
    <x v="2"/>
  </r>
  <r>
    <x v="42"/>
    <x v="41"/>
    <x v="8"/>
    <n v="29432000000"/>
    <x v="0"/>
  </r>
  <r>
    <x v="42"/>
    <x v="41"/>
    <x v="8"/>
    <n v="33145000000"/>
    <x v="1"/>
  </r>
  <r>
    <x v="42"/>
    <x v="41"/>
    <x v="8"/>
    <n v="35384000000"/>
    <x v="2"/>
  </r>
  <r>
    <x v="42"/>
    <x v="41"/>
    <x v="9"/>
    <n v="3019000000"/>
    <x v="0"/>
  </r>
  <r>
    <x v="42"/>
    <x v="41"/>
    <x v="9"/>
    <n v="4194000000"/>
    <x v="1"/>
  </r>
  <r>
    <x v="42"/>
    <x v="41"/>
    <x v="9"/>
    <n v="5865000000"/>
    <x v="2"/>
  </r>
  <r>
    <x v="42"/>
    <x v="41"/>
    <x v="10"/>
    <n v="1714000000"/>
    <x v="0"/>
  </r>
  <r>
    <x v="42"/>
    <x v="41"/>
    <x v="10"/>
    <n v="935000000"/>
    <x v="1"/>
  </r>
  <r>
    <x v="42"/>
    <x v="41"/>
    <x v="10"/>
    <n v="-883000000"/>
    <x v="2"/>
  </r>
  <r>
    <x v="42"/>
    <x v="41"/>
    <x v="11"/>
    <n v="214000000"/>
    <x v="0"/>
  </r>
  <r>
    <x v="42"/>
    <x v="41"/>
    <x v="11"/>
    <n v="1481000000"/>
    <x v="1"/>
  </r>
  <r>
    <x v="42"/>
    <x v="41"/>
    <x v="11"/>
    <n v="687000000"/>
    <x v="2"/>
  </r>
  <r>
    <x v="42"/>
    <x v="41"/>
    <x v="12"/>
    <n v="1318000000"/>
    <x v="0"/>
  </r>
  <r>
    <x v="42"/>
    <x v="41"/>
    <x v="12"/>
    <n v="5000000"/>
    <x v="1"/>
  </r>
  <r>
    <x v="42"/>
    <x v="41"/>
    <x v="12"/>
    <n v="694000000"/>
    <x v="2"/>
  </r>
  <r>
    <x v="42"/>
    <x v="41"/>
    <x v="13"/>
    <n v="1755000000"/>
    <x v="0"/>
  </r>
  <r>
    <x v="42"/>
    <x v="41"/>
    <x v="13"/>
    <n v="-256000000"/>
    <x v="1"/>
  </r>
  <r>
    <x v="42"/>
    <x v="41"/>
    <x v="13"/>
    <n v="-422000000"/>
    <x v="2"/>
  </r>
  <r>
    <x v="42"/>
    <x v="41"/>
    <x v="14"/>
    <n v="25365000000"/>
    <x v="0"/>
  </r>
  <r>
    <x v="42"/>
    <x v="41"/>
    <x v="14"/>
    <n v="25261000000"/>
    <x v="1"/>
  </r>
  <r>
    <x v="42"/>
    <x v="41"/>
    <x v="14"/>
    <n v="25556000000"/>
    <x v="2"/>
  </r>
  <r>
    <x v="42"/>
    <x v="41"/>
    <x v="15"/>
    <n v="0"/>
    <x v="0"/>
  </r>
  <r>
    <x v="42"/>
    <x v="41"/>
    <x v="15"/>
    <n v="0"/>
    <x v="1"/>
  </r>
  <r>
    <x v="42"/>
    <x v="41"/>
    <x v="15"/>
    <n v="0"/>
    <x v="2"/>
  </r>
  <r>
    <x v="42"/>
    <x v="41"/>
    <x v="16"/>
    <n v="21007000000"/>
    <x v="0"/>
  </r>
  <r>
    <x v="42"/>
    <x v="41"/>
    <x v="16"/>
    <n v="20742000000"/>
    <x v="1"/>
  </r>
  <r>
    <x v="42"/>
    <x v="41"/>
    <x v="16"/>
    <n v="21428000000"/>
    <x v="2"/>
  </r>
  <r>
    <x v="42"/>
    <x v="41"/>
    <x v="17"/>
    <n v="-46000000"/>
    <x v="0"/>
  </r>
  <r>
    <x v="42"/>
    <x v="41"/>
    <x v="17"/>
    <n v="-306000000"/>
    <x v="1"/>
  </r>
  <r>
    <x v="42"/>
    <x v="41"/>
    <x v="17"/>
    <n v="529000000"/>
    <x v="2"/>
  </r>
  <r>
    <x v="42"/>
    <x v="41"/>
    <x v="18"/>
    <n v="27111000000"/>
    <x v="0"/>
  </r>
  <r>
    <x v="42"/>
    <x v="41"/>
    <x v="18"/>
    <n v="29825000000"/>
    <x v="1"/>
  </r>
  <r>
    <x v="42"/>
    <x v="41"/>
    <x v="18"/>
    <n v="34255000000"/>
    <x v="2"/>
  </r>
  <r>
    <x v="42"/>
    <x v="41"/>
    <x v="19"/>
    <n v="20421000000"/>
    <x v="0"/>
  </r>
  <r>
    <x v="42"/>
    <x v="41"/>
    <x v="19"/>
    <n v="20105000000"/>
    <x v="1"/>
  </r>
  <r>
    <x v="42"/>
    <x v="41"/>
    <x v="19"/>
    <n v="19934000000"/>
    <x v="2"/>
  </r>
  <r>
    <x v="42"/>
    <x v="41"/>
    <x v="20"/>
    <n v="28787000000"/>
    <x v="0"/>
  </r>
  <r>
    <x v="42"/>
    <x v="41"/>
    <x v="20"/>
    <n v="31239000000"/>
    <x v="1"/>
  </r>
  <r>
    <x v="42"/>
    <x v="41"/>
    <x v="20"/>
    <n v="47249000000"/>
    <x v="2"/>
  </r>
  <r>
    <x v="42"/>
    <x v="41"/>
    <x v="21"/>
    <n v="16626000000"/>
    <x v="0"/>
  </r>
  <r>
    <x v="42"/>
    <x v="41"/>
    <x v="21"/>
    <n v="22310000000"/>
    <x v="1"/>
  </r>
  <r>
    <x v="42"/>
    <x v="41"/>
    <x v="21"/>
    <n v="24754000000"/>
    <x v="2"/>
  </r>
  <r>
    <x v="42"/>
    <x v="41"/>
    <x v="22"/>
    <n v="0"/>
    <x v="0"/>
  </r>
  <r>
    <x v="42"/>
    <x v="41"/>
    <x v="22"/>
    <n v="0"/>
    <x v="2"/>
  </r>
  <r>
    <x v="42"/>
    <x v="41"/>
    <x v="23"/>
    <n v="0"/>
    <x v="0"/>
  </r>
  <r>
    <x v="42"/>
    <x v="41"/>
    <x v="23"/>
    <n v="0"/>
    <x v="1"/>
  </r>
  <r>
    <x v="42"/>
    <x v="41"/>
    <x v="23"/>
    <n v="0"/>
    <x v="1"/>
  </r>
  <r>
    <x v="42"/>
    <x v="41"/>
    <x v="23"/>
    <n v="0"/>
    <x v="2"/>
  </r>
  <r>
    <x v="42"/>
    <x v="41"/>
    <x v="24"/>
    <n v="23317000000"/>
    <x v="0"/>
  </r>
  <r>
    <x v="42"/>
    <x v="41"/>
    <x v="24"/>
    <n v="24058000000"/>
    <x v="1"/>
  </r>
  <r>
    <x v="42"/>
    <x v="41"/>
    <x v="24"/>
    <n v="25078000000"/>
    <x v="2"/>
  </r>
  <r>
    <x v="42"/>
    <x v="41"/>
    <x v="25"/>
    <n v="0"/>
    <x v="0"/>
  </r>
  <r>
    <x v="42"/>
    <x v="41"/>
    <x v="25"/>
    <n v="0"/>
    <x v="1"/>
  </r>
  <r>
    <x v="42"/>
    <x v="41"/>
    <x v="25"/>
    <n v="0"/>
    <x v="2"/>
  </r>
  <r>
    <x v="42"/>
    <x v="41"/>
    <x v="26"/>
    <n v="43463"/>
    <x v="0"/>
  </r>
  <r>
    <x v="42"/>
    <x v="41"/>
    <x v="26"/>
    <n v="43827"/>
    <x v="1"/>
  </r>
  <r>
    <x v="42"/>
    <x v="41"/>
    <x v="26"/>
    <n v="44191"/>
    <x v="2"/>
  </r>
  <r>
    <x v="42"/>
    <x v="41"/>
    <x v="27"/>
    <n v="0"/>
    <x v="0"/>
  </r>
  <r>
    <x v="42"/>
    <x v="41"/>
    <x v="27"/>
    <n v="0"/>
    <x v="1"/>
  </r>
  <r>
    <x v="42"/>
    <x v="41"/>
    <x v="27"/>
    <n v="0"/>
    <x v="2"/>
  </r>
  <r>
    <x v="42"/>
    <x v="41"/>
    <x v="28"/>
    <n v="74563000000"/>
    <x v="0"/>
  </r>
  <r>
    <x v="42"/>
    <x v="41"/>
    <x v="28"/>
    <n v="77504000000"/>
    <x v="1"/>
  </r>
  <r>
    <x v="42"/>
    <x v="41"/>
    <x v="28"/>
    <n v="81038000000"/>
    <x v="2"/>
  </r>
  <r>
    <x v="42"/>
    <x v="41"/>
    <x v="29"/>
    <n v="0"/>
    <x v="0"/>
  </r>
  <r>
    <x v="42"/>
    <x v="41"/>
    <x v="29"/>
    <n v="0"/>
    <x v="1"/>
  </r>
  <r>
    <x v="42"/>
    <x v="41"/>
    <x v="29"/>
    <n v="0"/>
    <x v="2"/>
  </r>
  <r>
    <x v="42"/>
    <x v="41"/>
    <x v="30"/>
    <n v="24513000000"/>
    <x v="0"/>
  </r>
  <r>
    <x v="42"/>
    <x v="41"/>
    <x v="30"/>
    <n v="26276000000"/>
    <x v="1"/>
  </r>
  <r>
    <x v="42"/>
    <x v="41"/>
    <x v="30"/>
    <n v="26971000000"/>
    <x v="2"/>
  </r>
  <r>
    <x v="42"/>
    <x v="41"/>
    <x v="31"/>
    <n v="43737000000"/>
    <x v="0"/>
  </r>
  <r>
    <x v="42"/>
    <x v="41"/>
    <x v="31"/>
    <n v="42140000000"/>
    <x v="1"/>
  </r>
  <r>
    <x v="42"/>
    <x v="41"/>
    <x v="31"/>
    <n v="43612000000"/>
    <x v="2"/>
  </r>
  <r>
    <x v="42"/>
    <x v="41"/>
    <x v="32"/>
    <n v="21053000000"/>
    <x v="0"/>
  </r>
  <r>
    <x v="42"/>
    <x v="41"/>
    <x v="32"/>
    <n v="21048000000"/>
    <x v="1"/>
  </r>
  <r>
    <x v="42"/>
    <x v="41"/>
    <x v="32"/>
    <n v="20899000000"/>
    <x v="2"/>
  </r>
  <r>
    <x v="42"/>
    <x v="41"/>
    <x v="33"/>
    <n v="0"/>
    <x v="0"/>
  </r>
  <r>
    <x v="42"/>
    <x v="41"/>
    <x v="33"/>
    <n v="0"/>
    <x v="1"/>
  </r>
  <r>
    <x v="42"/>
    <x v="41"/>
    <x v="33"/>
    <n v="0"/>
    <x v="2"/>
  </r>
  <r>
    <x v="42"/>
    <x v="41"/>
    <x v="34"/>
    <n v="2264000000"/>
    <x v="0"/>
  </r>
  <r>
    <x v="42"/>
    <x v="41"/>
    <x v="34"/>
    <n v="3010000000"/>
    <x v="1"/>
  </r>
  <r>
    <x v="42"/>
    <x v="41"/>
    <x v="34"/>
    <n v="4179000000"/>
    <x v="2"/>
  </r>
  <r>
    <x v="42"/>
    <x v="41"/>
    <x v="35"/>
    <n v="11836000000"/>
    <x v="0"/>
  </r>
  <r>
    <x v="42"/>
    <x v="41"/>
    <x v="35"/>
    <n v="10827000000"/>
    <x v="1"/>
  </r>
  <r>
    <x v="42"/>
    <x v="41"/>
    <x v="35"/>
    <n v="9026000000"/>
    <x v="2"/>
  </r>
  <r>
    <x v="42"/>
    <x v="41"/>
    <x v="36"/>
    <n v="0"/>
    <x v="0"/>
  </r>
  <r>
    <x v="42"/>
    <x v="41"/>
    <x v="36"/>
    <n v="0"/>
    <x v="1"/>
  </r>
  <r>
    <x v="42"/>
    <x v="41"/>
    <x v="36"/>
    <n v="0"/>
    <x v="2"/>
  </r>
  <r>
    <x v="42"/>
    <x v="41"/>
    <x v="37"/>
    <n v="448000000"/>
    <x v="0"/>
  </r>
  <r>
    <x v="42"/>
    <x v="41"/>
    <x v="37"/>
    <n v="469000000"/>
    <x v="1"/>
  </r>
  <r>
    <x v="42"/>
    <x v="41"/>
    <x v="37"/>
    <n v="594000000"/>
    <x v="2"/>
  </r>
  <r>
    <x v="42"/>
    <x v="41"/>
    <x v="38"/>
    <n v="7253000000"/>
    <x v="0"/>
  </r>
  <r>
    <x v="42"/>
    <x v="41"/>
    <x v="38"/>
    <n v="8744000000"/>
    <x v="1"/>
  </r>
  <r>
    <x v="42"/>
    <x v="41"/>
    <x v="38"/>
    <n v="8427000000"/>
    <x v="2"/>
  </r>
  <r>
    <x v="42"/>
    <x v="41"/>
    <x v="39"/>
    <n v="127963000000"/>
    <x v="0"/>
  </r>
  <r>
    <x v="42"/>
    <x v="41"/>
    <x v="39"/>
    <n v="136524000000"/>
    <x v="1"/>
  </r>
  <r>
    <x v="42"/>
    <x v="41"/>
    <x v="39"/>
    <n v="153091000000"/>
    <x v="2"/>
  </r>
  <r>
    <x v="42"/>
    <x v="41"/>
    <x v="40"/>
    <n v="53400000000"/>
    <x v="0"/>
  </r>
  <r>
    <x v="42"/>
    <x v="41"/>
    <x v="40"/>
    <n v="59020000000"/>
    <x v="1"/>
  </r>
  <r>
    <x v="42"/>
    <x v="41"/>
    <x v="40"/>
    <n v="72053000000"/>
    <x v="2"/>
  </r>
  <r>
    <x v="42"/>
    <x v="41"/>
    <x v="41"/>
    <n v="0"/>
    <x v="0"/>
  </r>
  <r>
    <x v="42"/>
    <x v="41"/>
    <x v="41"/>
    <n v="0"/>
    <x v="1"/>
  </r>
  <r>
    <x v="42"/>
    <x v="41"/>
    <x v="41"/>
    <n v="0"/>
    <x v="2"/>
  </r>
  <r>
    <x v="42"/>
    <x v="41"/>
    <x v="42"/>
    <n v="3388000000"/>
    <x v="0"/>
  </r>
  <r>
    <x v="42"/>
    <x v="41"/>
    <x v="42"/>
    <n v="3276000000"/>
    <x v="1"/>
  </r>
  <r>
    <x v="42"/>
    <x v="41"/>
    <x v="42"/>
    <n v="2192000000"/>
    <x v="2"/>
  </r>
  <r>
    <x v="42"/>
    <x v="41"/>
    <x v="43"/>
    <n v="-2603000000"/>
    <x v="0"/>
  </r>
  <r>
    <x v="42"/>
    <x v="41"/>
    <x v="43"/>
    <n v="765000000"/>
    <x v="1"/>
  </r>
  <r>
    <x v="42"/>
    <x v="41"/>
    <x v="43"/>
    <n v="5722000000"/>
    <x v="2"/>
  </r>
  <r>
    <x v="42"/>
    <x v="41"/>
    <x v="44"/>
    <n v="-414000000"/>
    <x v="0"/>
  </r>
  <r>
    <x v="42"/>
    <x v="41"/>
    <x v="44"/>
    <n v="-287000000"/>
    <x v="1"/>
  </r>
  <r>
    <x v="42"/>
    <x v="41"/>
    <x v="44"/>
    <n v="0"/>
    <x v="2"/>
  </r>
  <r>
    <x v="42"/>
    <x v="41"/>
    <x v="45"/>
    <n v="0"/>
    <x v="0"/>
  </r>
  <r>
    <x v="42"/>
    <x v="41"/>
    <x v="45"/>
    <n v="0"/>
    <x v="1"/>
  </r>
  <r>
    <x v="42"/>
    <x v="41"/>
    <x v="45"/>
    <n v="0"/>
    <x v="2"/>
  </r>
  <r>
    <x v="42"/>
    <x v="41"/>
    <x v="46"/>
    <n v="-18607000000"/>
    <x v="0"/>
  </r>
  <r>
    <x v="42"/>
    <x v="41"/>
    <x v="46"/>
    <n v="-17565000000"/>
    <x v="1"/>
  </r>
  <r>
    <x v="42"/>
    <x v="41"/>
    <x v="46"/>
    <n v="-12917000000"/>
    <x v="2"/>
  </r>
  <r>
    <x v="42"/>
    <x v="41"/>
    <x v="47"/>
    <n v="0"/>
    <x v="0"/>
  </r>
  <r>
    <x v="42"/>
    <x v="41"/>
    <x v="47"/>
    <n v="0"/>
    <x v="1"/>
  </r>
  <r>
    <x v="42"/>
    <x v="41"/>
    <x v="47"/>
    <n v="0"/>
    <x v="2"/>
  </r>
  <r>
    <x v="42"/>
    <x v="41"/>
    <x v="48"/>
    <n v="-13847000000"/>
    <x v="0"/>
  </r>
  <r>
    <x v="42"/>
    <x v="41"/>
    <x v="48"/>
    <n v="-12421000000"/>
    <x v="1"/>
  </r>
  <r>
    <x v="42"/>
    <x v="41"/>
    <x v="48"/>
    <n v="-13602000000"/>
    <x v="2"/>
  </r>
  <r>
    <x v="42"/>
    <x v="41"/>
    <x v="49"/>
    <n v="0"/>
    <x v="0"/>
  </r>
  <r>
    <x v="42"/>
    <x v="41"/>
    <x v="49"/>
    <n v="0"/>
    <x v="1"/>
  </r>
  <r>
    <x v="42"/>
    <x v="41"/>
    <x v="49"/>
    <n v="0"/>
    <x v="2"/>
  </r>
  <r>
    <x v="42"/>
    <x v="41"/>
    <x v="50"/>
    <n v="-448000000"/>
    <x v="0"/>
  </r>
  <r>
    <x v="42"/>
    <x v="41"/>
    <x v="50"/>
    <n v="-469000000"/>
    <x v="1"/>
  </r>
  <r>
    <x v="42"/>
    <x v="41"/>
    <x v="50"/>
    <n v="-594000000"/>
    <x v="2"/>
  </r>
  <r>
    <x v="42"/>
    <x v="41"/>
    <x v="51"/>
    <n v="0"/>
    <x v="0"/>
  </r>
  <r>
    <x v="42"/>
    <x v="41"/>
    <x v="51"/>
    <n v="0"/>
    <x v="1"/>
  </r>
  <r>
    <x v="42"/>
    <x v="41"/>
    <x v="51"/>
    <n v="0"/>
    <x v="2"/>
  </r>
  <r>
    <x v="42"/>
    <x v="41"/>
    <x v="52"/>
    <n v="0"/>
    <x v="0"/>
  </r>
  <r>
    <x v="42"/>
    <x v="41"/>
    <x v="52"/>
    <n v="0"/>
    <x v="1"/>
  </r>
  <r>
    <x v="42"/>
    <x v="41"/>
    <x v="52"/>
    <n v="0"/>
    <x v="2"/>
  </r>
  <r>
    <x v="42"/>
    <x v="41"/>
    <x v="53"/>
    <n v="21053000000"/>
    <x v="0"/>
  </r>
  <r>
    <x v="42"/>
    <x v="41"/>
    <x v="53"/>
    <n v="21048000000"/>
    <x v="1"/>
  </r>
  <r>
    <x v="42"/>
    <x v="41"/>
    <x v="53"/>
    <n v="20899000000"/>
    <x v="2"/>
  </r>
  <r>
    <x v="42"/>
    <x v="41"/>
    <x v="54"/>
    <n v="21053000000"/>
    <x v="0"/>
  </r>
  <r>
    <x v="42"/>
    <x v="41"/>
    <x v="54"/>
    <n v="21048000000"/>
    <x v="1"/>
  </r>
  <r>
    <x v="42"/>
    <x v="41"/>
    <x v="54"/>
    <n v="20899000000"/>
    <x v="2"/>
  </r>
  <r>
    <x v="42"/>
    <x v="41"/>
    <x v="55"/>
    <n v="48976000000"/>
    <x v="0"/>
  </r>
  <r>
    <x v="42"/>
    <x v="41"/>
    <x v="55"/>
    <n v="55386000000"/>
    <x v="1"/>
  </r>
  <r>
    <x v="42"/>
    <x v="41"/>
    <x v="55"/>
    <n v="56584000000"/>
    <x v="2"/>
  </r>
  <r>
    <x v="42"/>
    <x v="41"/>
    <x v="56"/>
    <n v="99176000000"/>
    <x v="0"/>
  </r>
  <r>
    <x v="42"/>
    <x v="41"/>
    <x v="56"/>
    <n v="105285000000"/>
    <x v="1"/>
  </r>
  <r>
    <x v="42"/>
    <x v="41"/>
    <x v="56"/>
    <n v="105842000000"/>
    <x v="2"/>
  </r>
  <r>
    <x v="42"/>
    <x v="41"/>
    <x v="57"/>
    <n v="34690000000"/>
    <x v="0"/>
  </r>
  <r>
    <x v="42"/>
    <x v="41"/>
    <x v="57"/>
    <n v="34511000000"/>
    <x v="1"/>
  </r>
  <r>
    <x v="42"/>
    <x v="41"/>
    <x v="57"/>
    <n v="43456000000"/>
    <x v="2"/>
  </r>
  <r>
    <x v="42"/>
    <x v="41"/>
    <x v="58"/>
    <n v="6878000000"/>
    <x v="0"/>
  </r>
  <r>
    <x v="42"/>
    <x v="41"/>
    <x v="58"/>
    <n v="6743000000"/>
    <x v="1"/>
  </r>
  <r>
    <x v="42"/>
    <x v="41"/>
    <x v="58"/>
    <n v="6378000000"/>
    <x v="2"/>
  </r>
  <r>
    <x v="42"/>
    <x v="41"/>
    <x v="59"/>
    <n v="126000000"/>
    <x v="0"/>
  </r>
  <r>
    <x v="42"/>
    <x v="41"/>
    <x v="59"/>
    <n v="-504000000"/>
    <x v="2"/>
  </r>
  <r>
    <x v="42"/>
    <x v="41"/>
    <x v="60"/>
    <n v="0"/>
    <x v="1"/>
  </r>
  <r>
    <x v="42"/>
    <x v="41"/>
    <x v="61"/>
    <n v="20421000000"/>
    <x v="0"/>
  </r>
  <r>
    <x v="42"/>
    <x v="41"/>
    <x v="61"/>
    <n v="20105000000"/>
    <x v="1"/>
  </r>
  <r>
    <x v="42"/>
    <x v="41"/>
    <x v="61"/>
    <n v="19934000000"/>
    <x v="2"/>
  </r>
  <r>
    <x v="42"/>
    <x v="41"/>
    <x v="62"/>
    <n v="23316000000"/>
    <x v="0"/>
  </r>
  <r>
    <x v="42"/>
    <x v="41"/>
    <x v="62"/>
    <n v="22035000000"/>
    <x v="1"/>
  </r>
  <r>
    <x v="42"/>
    <x v="41"/>
    <x v="62"/>
    <n v="23678000000"/>
    <x v="2"/>
  </r>
  <r>
    <x v="42"/>
    <x v="41"/>
    <x v="63"/>
    <n v="-32830000000"/>
    <x v="0"/>
  </r>
  <r>
    <x v="42"/>
    <x v="41"/>
    <x v="63"/>
    <n v="-38232000000"/>
    <x v="1"/>
  </r>
  <r>
    <x v="42"/>
    <x v="41"/>
    <x v="63"/>
    <n v="-39333000000"/>
    <x v="2"/>
  </r>
  <r>
    <x v="42"/>
    <x v="41"/>
    <x v="64"/>
    <n v="2388000000"/>
    <x v="0"/>
  </r>
  <r>
    <x v="42"/>
    <x v="41"/>
    <x v="64"/>
    <n v="3244000000"/>
    <x v="1"/>
  </r>
  <r>
    <x v="42"/>
    <x v="41"/>
    <x v="64"/>
    <n v="-7338000000"/>
    <x v="2"/>
  </r>
  <r>
    <x v="42"/>
    <x v="41"/>
    <x v="65"/>
    <n v="15107000000"/>
    <x v="0"/>
  </r>
  <r>
    <x v="42"/>
    <x v="41"/>
    <x v="65"/>
    <n v="17724000000"/>
    <x v="1"/>
  </r>
  <r>
    <x v="42"/>
    <x v="41"/>
    <x v="65"/>
    <n v="20199000000"/>
    <x v="2"/>
  </r>
  <r>
    <x v="42"/>
    <x v="41"/>
    <x v="66"/>
    <n v="-46000000"/>
    <x v="0"/>
  </r>
  <r>
    <x v="42"/>
    <x v="41"/>
    <x v="66"/>
    <n v="-306000000"/>
    <x v="1"/>
  </r>
  <r>
    <x v="42"/>
    <x v="41"/>
    <x v="66"/>
    <n v="529000000"/>
    <x v="2"/>
  </r>
  <r>
    <x v="42"/>
    <x v="41"/>
    <x v="67"/>
    <n v="11793000000"/>
    <x v="0"/>
  </r>
  <r>
    <x v="42"/>
    <x v="41"/>
    <x v="67"/>
    <n v="10642000000"/>
    <x v="1"/>
  </r>
  <r>
    <x v="42"/>
    <x v="41"/>
    <x v="67"/>
    <n v="26175000000"/>
    <x v="2"/>
  </r>
  <r>
    <x v="42"/>
    <x v="41"/>
    <x v="68"/>
    <n v="7919000000"/>
    <x v="0"/>
  </r>
  <r>
    <x v="42"/>
    <x v="41"/>
    <x v="68"/>
    <n v="10636000000"/>
    <x v="1"/>
  </r>
  <r>
    <x v="42"/>
    <x v="41"/>
    <x v="68"/>
    <n v="12670000000"/>
    <x v="2"/>
  </r>
  <r>
    <x v="42"/>
    <x v="41"/>
    <x v="69"/>
    <n v="10463000000"/>
    <x v="0"/>
  </r>
  <r>
    <x v="42"/>
    <x v="41"/>
    <x v="69"/>
    <n v="9520000000"/>
    <x v="1"/>
  </r>
  <r>
    <x v="42"/>
    <x v="41"/>
    <x v="69"/>
    <n v="11069000000"/>
    <x v="2"/>
  </r>
  <r>
    <x v="42"/>
    <x v="41"/>
    <x v="70"/>
    <n v="4695000000"/>
    <x v="0"/>
  </r>
  <r>
    <x v="42"/>
    <x v="41"/>
    <x v="70"/>
    <n v="4284000000"/>
    <x v="1"/>
  </r>
  <r>
    <x v="42"/>
    <x v="41"/>
    <x v="70"/>
    <n v="4981000000"/>
    <x v="2"/>
  </r>
  <r>
    <x v="42"/>
    <x v="41"/>
    <x v="71"/>
    <n v="-72000000"/>
    <x v="0"/>
  </r>
  <r>
    <x v="42"/>
    <x v="41"/>
    <x v="71"/>
    <n v="393000000"/>
    <x v="1"/>
  </r>
  <r>
    <x v="42"/>
    <x v="41"/>
    <x v="71"/>
    <n v="198000000"/>
    <x v="2"/>
  </r>
  <r>
    <x v="42"/>
    <x v="41"/>
    <x v="72"/>
    <n v="0"/>
    <x v="0"/>
  </r>
  <r>
    <x v="42"/>
    <x v="41"/>
    <x v="72"/>
    <n v="0"/>
    <x v="1"/>
  </r>
  <r>
    <x v="42"/>
    <x v="41"/>
    <x v="72"/>
    <n v="0"/>
    <x v="2"/>
  </r>
  <r>
    <x v="42"/>
    <x v="41"/>
    <x v="73"/>
    <n v="5541000000"/>
    <x v="0"/>
  </r>
  <r>
    <x v="42"/>
    <x v="41"/>
    <x v="73"/>
    <n v="5576000000"/>
    <x v="1"/>
  </r>
  <r>
    <x v="42"/>
    <x v="41"/>
    <x v="73"/>
    <n v="5568000000"/>
    <x v="2"/>
  </r>
  <r>
    <x v="42"/>
    <x v="41"/>
    <x v="74"/>
    <n v="4717000000"/>
    <x v="0"/>
  </r>
  <r>
    <x v="42"/>
    <x v="41"/>
    <x v="74"/>
    <n v="2790000000"/>
    <x v="1"/>
  </r>
  <r>
    <x v="42"/>
    <x v="41"/>
    <x v="74"/>
    <n v="7582000000"/>
    <x v="2"/>
  </r>
  <r>
    <x v="42"/>
    <x v="41"/>
    <x v="75"/>
    <n v="0"/>
    <x v="0"/>
  </r>
  <r>
    <x v="42"/>
    <x v="41"/>
    <x v="75"/>
    <n v="0"/>
    <x v="1"/>
  </r>
  <r>
    <x v="42"/>
    <x v="41"/>
    <x v="75"/>
    <n v="0"/>
    <x v="2"/>
  </r>
  <r>
    <x v="42"/>
    <x v="41"/>
    <x v="76"/>
    <n v="0"/>
    <x v="0"/>
  </r>
  <r>
    <x v="42"/>
    <x v="41"/>
    <x v="76"/>
    <n v="0"/>
    <x v="1"/>
  </r>
  <r>
    <x v="42"/>
    <x v="41"/>
    <x v="76"/>
    <n v="0"/>
    <x v="2"/>
  </r>
  <r>
    <x v="42"/>
    <x v="41"/>
    <x v="77"/>
    <n v="0"/>
    <x v="0"/>
  </r>
  <r>
    <x v="42"/>
    <x v="41"/>
    <x v="77"/>
    <n v="0"/>
    <x v="1"/>
  </r>
  <r>
    <x v="42"/>
    <x v="41"/>
    <x v="77"/>
    <n v="0"/>
    <x v="2"/>
  </r>
  <r>
    <x v="42"/>
    <x v="41"/>
    <x v="78"/>
    <n v="3163000000"/>
    <x v="0"/>
  </r>
  <r>
    <x v="42"/>
    <x v="41"/>
    <x v="78"/>
    <n v="4226000000"/>
    <x v="1"/>
  </r>
  <r>
    <x v="42"/>
    <x v="41"/>
    <x v="78"/>
    <n v="6781000000"/>
    <x v="2"/>
  </r>
  <r>
    <x v="42"/>
    <x v="41"/>
    <x v="79"/>
    <n v="555000000"/>
    <x v="0"/>
  </r>
  <r>
    <x v="42"/>
    <x v="41"/>
    <x v="79"/>
    <n v="750000000"/>
    <x v="1"/>
  </r>
  <r>
    <x v="42"/>
    <x v="41"/>
    <x v="79"/>
    <n v="897000000"/>
    <x v="2"/>
  </r>
  <r>
    <x v="42"/>
    <x v="41"/>
    <x v="80"/>
    <n v="0"/>
    <x v="0"/>
  </r>
  <r>
    <x v="42"/>
    <x v="41"/>
    <x v="80"/>
    <n v="0"/>
    <x v="1"/>
  </r>
  <r>
    <x v="42"/>
    <x v="41"/>
    <x v="80"/>
    <n v="0"/>
    <x v="2"/>
  </r>
  <r>
    <x v="42"/>
    <x v="41"/>
    <x v="81"/>
    <n v="10730000000"/>
    <x v="0"/>
  </r>
  <r>
    <x v="42"/>
    <x v="41"/>
    <x v="81"/>
    <n v="13576000000"/>
    <x v="1"/>
  </r>
  <r>
    <x v="42"/>
    <x v="41"/>
    <x v="81"/>
    <n v="14229000000"/>
    <x v="2"/>
  </r>
  <r>
    <x v="42"/>
    <x v="41"/>
    <x v="82"/>
    <n v="13543000000"/>
    <x v="0"/>
  </r>
  <r>
    <x v="42"/>
    <x v="41"/>
    <x v="82"/>
    <n v="13362000000"/>
    <x v="1"/>
  </r>
  <r>
    <x v="42"/>
    <x v="41"/>
    <x v="82"/>
    <n v="13556000000"/>
    <x v="2"/>
  </r>
  <r>
    <x v="42"/>
    <x v="41"/>
    <x v="83"/>
    <n v="50172000000"/>
    <x v="0"/>
  </r>
  <r>
    <x v="42"/>
    <x v="41"/>
    <x v="83"/>
    <n v="53523000000"/>
    <x v="1"/>
  </r>
  <r>
    <x v="42"/>
    <x v="41"/>
    <x v="83"/>
    <n v="56233000000"/>
    <x v="2"/>
  </r>
  <r>
    <x v="42"/>
    <x v="41"/>
    <x v="84"/>
    <n v="70848000000"/>
    <x v="0"/>
  </r>
  <r>
    <x v="42"/>
    <x v="41"/>
    <x v="84"/>
    <n v="71965000000"/>
    <x v="1"/>
  </r>
  <r>
    <x v="42"/>
    <x v="41"/>
    <x v="84"/>
    <n v="77867000000"/>
    <x v="2"/>
  </r>
  <r>
    <x v="42"/>
    <x v="41"/>
    <x v="85"/>
    <n v="6950000000"/>
    <x v="0"/>
  </r>
  <r>
    <x v="42"/>
    <x v="41"/>
    <x v="85"/>
    <n v="6350000000"/>
    <x v="1"/>
  </r>
  <r>
    <x v="42"/>
    <x v="41"/>
    <x v="85"/>
    <n v="6180000000"/>
    <x v="2"/>
  </r>
  <r>
    <x v="42"/>
    <x v="41"/>
    <x v="86"/>
    <n v="1261000000"/>
    <x v="0"/>
  </r>
  <r>
    <x v="42"/>
    <x v="41"/>
    <x v="86"/>
    <n v="3693000000"/>
    <x v="1"/>
  </r>
  <r>
    <x v="42"/>
    <x v="41"/>
    <x v="86"/>
    <n v="2504000000"/>
    <x v="2"/>
  </r>
  <r>
    <x v="42"/>
    <x v="41"/>
    <x v="87"/>
    <n v="2788000000"/>
    <x v="0"/>
  </r>
  <r>
    <x v="42"/>
    <x v="41"/>
    <x v="87"/>
    <n v="1082000000"/>
    <x v="1"/>
  </r>
  <r>
    <x v="42"/>
    <x v="41"/>
    <x v="87"/>
    <n v="2292000000"/>
    <x v="2"/>
  </r>
  <r>
    <x v="42"/>
    <x v="41"/>
    <x v="88"/>
    <n v="1546000000"/>
    <x v="0"/>
  </r>
  <r>
    <x v="42"/>
    <x v="41"/>
    <x v="88"/>
    <n v="1705000000"/>
    <x v="1"/>
  </r>
  <r>
    <x v="42"/>
    <x v="41"/>
    <x v="88"/>
    <n v="1854000000"/>
    <x v="2"/>
  </r>
  <r>
    <x v="42"/>
    <x v="41"/>
    <x v="89"/>
    <n v="74563000000"/>
    <x v="0"/>
  </r>
  <r>
    <x v="42"/>
    <x v="41"/>
    <x v="89"/>
    <n v="81038000000"/>
    <x v="2"/>
  </r>
  <r>
    <x v="42"/>
    <x v="41"/>
    <x v="90"/>
    <n v="0"/>
    <x v="1"/>
  </r>
  <r>
    <x v="42"/>
    <x v="41"/>
    <x v="91"/>
    <n v="-414000000"/>
    <x v="0"/>
  </r>
  <r>
    <x v="42"/>
    <x v="41"/>
    <x v="91"/>
    <n v="1175000000"/>
    <x v="1"/>
  </r>
  <r>
    <x v="42"/>
    <x v="41"/>
    <x v="91"/>
    <n v="1671000000"/>
    <x v="2"/>
  </r>
  <r>
    <x v="43"/>
    <x v="42"/>
    <x v="0"/>
    <n v="19054000000"/>
    <x v="0"/>
  </r>
  <r>
    <x v="43"/>
    <x v="42"/>
    <x v="0"/>
    <n v="23879000000"/>
    <x v="1"/>
  </r>
  <r>
    <x v="43"/>
    <x v="42"/>
    <x v="0"/>
    <n v="28349000000"/>
    <x v="2"/>
  </r>
  <r>
    <x v="43"/>
    <x v="42"/>
    <x v="1"/>
    <n v="14098000000"/>
    <x v="0"/>
  </r>
  <r>
    <x v="43"/>
    <x v="42"/>
    <x v="1"/>
    <n v="14481000000"/>
    <x v="1"/>
  </r>
  <r>
    <x v="43"/>
    <x v="42"/>
    <x v="1"/>
    <n v="13576000000"/>
    <x v="2"/>
  </r>
  <r>
    <x v="43"/>
    <x v="42"/>
    <x v="2"/>
    <n v="0"/>
    <x v="0"/>
  </r>
  <r>
    <x v="43"/>
    <x v="42"/>
    <x v="2"/>
    <n v="0"/>
    <x v="1"/>
  </r>
  <r>
    <x v="43"/>
    <x v="42"/>
    <x v="2"/>
    <n v="0"/>
    <x v="2"/>
  </r>
  <r>
    <x v="43"/>
    <x v="42"/>
    <x v="3"/>
    <n v="8118000000"/>
    <x v="0"/>
  </r>
  <r>
    <x v="43"/>
    <x v="42"/>
    <x v="3"/>
    <n v="6586000000"/>
    <x v="1"/>
  </r>
  <r>
    <x v="43"/>
    <x v="42"/>
    <x v="3"/>
    <n v="6243000000"/>
    <x v="2"/>
  </r>
  <r>
    <x v="43"/>
    <x v="42"/>
    <x v="4"/>
    <n v="152954000000"/>
    <x v="0"/>
  </r>
  <r>
    <x v="43"/>
    <x v="42"/>
    <x v="4"/>
    <n v="157728000000"/>
    <x v="1"/>
  </r>
  <r>
    <x v="43"/>
    <x v="42"/>
    <x v="4"/>
    <n v="174894000000"/>
    <x v="2"/>
  </r>
  <r>
    <x v="43"/>
    <x v="42"/>
    <x v="5"/>
    <n v="-3670000000"/>
    <x v="0"/>
  </r>
  <r>
    <x v="43"/>
    <x v="42"/>
    <x v="5"/>
    <n v="-3498000000"/>
    <x v="1"/>
  </r>
  <r>
    <x v="43"/>
    <x v="42"/>
    <x v="5"/>
    <n v="-3347000000"/>
    <x v="2"/>
  </r>
  <r>
    <x v="43"/>
    <x v="42"/>
    <x v="6"/>
    <n v="-18510000000"/>
    <x v="0"/>
  </r>
  <r>
    <x v="43"/>
    <x v="42"/>
    <x v="6"/>
    <n v="-18015000000"/>
    <x v="1"/>
  </r>
  <r>
    <x v="43"/>
    <x v="42"/>
    <x v="6"/>
    <n v="-6120000000"/>
    <x v="2"/>
  </r>
  <r>
    <x v="43"/>
    <x v="42"/>
    <x v="7"/>
    <n v="-3167000000"/>
    <x v="0"/>
  </r>
  <r>
    <x v="43"/>
    <x v="42"/>
    <x v="7"/>
    <n v="-6194000000"/>
    <x v="1"/>
  </r>
  <r>
    <x v="43"/>
    <x v="42"/>
    <x v="7"/>
    <n v="-20825000000"/>
    <x v="2"/>
  </r>
  <r>
    <x v="43"/>
    <x v="42"/>
    <x v="8"/>
    <n v="22201000000"/>
    <x v="0"/>
  </r>
  <r>
    <x v="43"/>
    <x v="42"/>
    <x v="8"/>
    <n v="23416000000"/>
    <x v="1"/>
  </r>
  <r>
    <x v="43"/>
    <x v="42"/>
    <x v="8"/>
    <n v="23536000000"/>
    <x v="2"/>
  </r>
  <r>
    <x v="43"/>
    <x v="42"/>
    <x v="9"/>
    <n v="18107000000"/>
    <x v="0"/>
  </r>
  <r>
    <x v="43"/>
    <x v="42"/>
    <x v="9"/>
    <n v="17305000000"/>
    <x v="1"/>
  </r>
  <r>
    <x v="43"/>
    <x v="42"/>
    <x v="9"/>
    <n v="13985000000"/>
    <x v="2"/>
  </r>
  <r>
    <x v="43"/>
    <x v="42"/>
    <x v="10"/>
    <n v="1185000000"/>
    <x v="0"/>
  </r>
  <r>
    <x v="43"/>
    <x v="42"/>
    <x v="10"/>
    <n v="289000000"/>
    <x v="1"/>
  </r>
  <r>
    <x v="43"/>
    <x v="42"/>
    <x v="10"/>
    <n v="-774000000"/>
    <x v="2"/>
  </r>
  <r>
    <x v="43"/>
    <x v="42"/>
    <x v="11"/>
    <n v="644000000"/>
    <x v="0"/>
  </r>
  <r>
    <x v="43"/>
    <x v="42"/>
    <x v="11"/>
    <n v="277000000"/>
    <x v="1"/>
  </r>
  <r>
    <x v="43"/>
    <x v="42"/>
    <x v="11"/>
    <n v="265000000"/>
    <x v="2"/>
  </r>
  <r>
    <x v="43"/>
    <x v="42"/>
    <x v="12"/>
    <n v="2107000000"/>
    <x v="0"/>
  </r>
  <r>
    <x v="43"/>
    <x v="42"/>
    <x v="12"/>
    <n v="5485000000"/>
    <x v="1"/>
  </r>
  <r>
    <x v="43"/>
    <x v="42"/>
    <x v="12"/>
    <n v="5885000000"/>
    <x v="2"/>
  </r>
  <r>
    <x v="43"/>
    <x v="42"/>
    <x v="13"/>
    <n v="-3000000"/>
    <x v="0"/>
  </r>
  <r>
    <x v="43"/>
    <x v="42"/>
    <x v="13"/>
    <n v="-3865000000"/>
    <x v="1"/>
  </r>
  <r>
    <x v="43"/>
    <x v="42"/>
    <x v="13"/>
    <n v="-2690000000"/>
    <x v="2"/>
  </r>
  <r>
    <x v="43"/>
    <x v="42"/>
    <x v="14"/>
    <n v="3120000000"/>
    <x v="0"/>
  </r>
  <r>
    <x v="43"/>
    <x v="42"/>
    <x v="14"/>
    <n v="3120000000"/>
    <x v="1"/>
  </r>
  <r>
    <x v="43"/>
    <x v="42"/>
    <x v="14"/>
    <n v="3120000000"/>
    <x v="2"/>
  </r>
  <r>
    <x v="43"/>
    <x v="42"/>
    <x v="15"/>
    <n v="0"/>
    <x v="0"/>
  </r>
  <r>
    <x v="43"/>
    <x v="42"/>
    <x v="15"/>
    <n v="0"/>
    <x v="1"/>
  </r>
  <r>
    <x v="43"/>
    <x v="42"/>
    <x v="15"/>
    <n v="0"/>
    <x v="2"/>
  </r>
  <r>
    <x v="43"/>
    <x v="42"/>
    <x v="16"/>
    <n v="13506000000"/>
    <x v="0"/>
  </r>
  <r>
    <x v="43"/>
    <x v="42"/>
    <x v="16"/>
    <n v="14450000000"/>
    <x v="1"/>
  </r>
  <r>
    <x v="43"/>
    <x v="42"/>
    <x v="16"/>
    <n v="15363000000"/>
    <x v="2"/>
  </r>
  <r>
    <x v="43"/>
    <x v="42"/>
    <x v="17"/>
    <n v="13506000000"/>
    <x v="0"/>
  </r>
  <r>
    <x v="43"/>
    <x v="42"/>
    <x v="17"/>
    <n v="14450000000"/>
    <x v="1"/>
  </r>
  <r>
    <x v="43"/>
    <x v="42"/>
    <x v="17"/>
    <n v="15363000000"/>
    <x v="2"/>
  </r>
  <r>
    <x v="43"/>
    <x v="42"/>
    <x v="18"/>
    <n v="27091000000"/>
    <x v="0"/>
  </r>
  <r>
    <x v="43"/>
    <x v="42"/>
    <x v="18"/>
    <n v="27556000000"/>
    <x v="1"/>
  </r>
  <r>
    <x v="43"/>
    <x v="42"/>
    <x v="18"/>
    <n v="28427000000"/>
    <x v="2"/>
  </r>
  <r>
    <x v="43"/>
    <x v="42"/>
    <x v="19"/>
    <n v="61783000000"/>
    <x v="0"/>
  </r>
  <r>
    <x v="43"/>
    <x v="42"/>
    <x v="19"/>
    <n v="62245000000"/>
    <x v="1"/>
  </r>
  <r>
    <x v="43"/>
    <x v="42"/>
    <x v="19"/>
    <n v="63098000000"/>
    <x v="2"/>
  </r>
  <r>
    <x v="43"/>
    <x v="42"/>
    <x v="20"/>
    <n v="46033000000"/>
    <x v="0"/>
  </r>
  <r>
    <x v="43"/>
    <x v="42"/>
    <x v="20"/>
    <n v="45274000000"/>
    <x v="1"/>
  </r>
  <r>
    <x v="43"/>
    <x v="42"/>
    <x v="20"/>
    <n v="51237000000"/>
    <x v="2"/>
  </r>
  <r>
    <x v="43"/>
    <x v="42"/>
    <x v="21"/>
    <n v="31230000000"/>
    <x v="0"/>
  </r>
  <r>
    <x v="43"/>
    <x v="42"/>
    <x v="21"/>
    <n v="35964000000"/>
    <x v="1"/>
  </r>
  <r>
    <x v="43"/>
    <x v="42"/>
    <x v="21"/>
    <n v="42493000000"/>
    <x v="2"/>
  </r>
  <r>
    <x v="43"/>
    <x v="42"/>
    <x v="22"/>
    <n v="6929000000"/>
    <x v="0"/>
  </r>
  <r>
    <x v="43"/>
    <x v="42"/>
    <x v="22"/>
    <n v="7231000000"/>
    <x v="2"/>
  </r>
  <r>
    <x v="43"/>
    <x v="42"/>
    <x v="23"/>
    <n v="6929000000"/>
    <x v="0"/>
  </r>
  <r>
    <x v="43"/>
    <x v="42"/>
    <x v="23"/>
    <n v="7009000000"/>
    <x v="1"/>
  </r>
  <r>
    <x v="43"/>
    <x v="42"/>
    <x v="23"/>
    <n v="7009000000"/>
    <x v="1"/>
  </r>
  <r>
    <x v="43"/>
    <x v="42"/>
    <x v="23"/>
    <n v="7231000000"/>
    <x v="2"/>
  </r>
  <r>
    <x v="43"/>
    <x v="42"/>
    <x v="24"/>
    <n v="17999000000"/>
    <x v="0"/>
  </r>
  <r>
    <x v="43"/>
    <x v="42"/>
    <x v="24"/>
    <n v="17328000000"/>
    <x v="1"/>
  </r>
  <r>
    <x v="43"/>
    <x v="42"/>
    <x v="24"/>
    <n v="16497000000"/>
    <x v="2"/>
  </r>
  <r>
    <x v="43"/>
    <x v="42"/>
    <x v="25"/>
    <n v="0"/>
    <x v="0"/>
  </r>
  <r>
    <x v="43"/>
    <x v="42"/>
    <x v="25"/>
    <n v="0"/>
    <x v="1"/>
  </r>
  <r>
    <x v="43"/>
    <x v="42"/>
    <x v="25"/>
    <n v="0"/>
    <x v="2"/>
  </r>
  <r>
    <x v="43"/>
    <x v="42"/>
    <x v="26"/>
    <n v="43464"/>
    <x v="0"/>
  </r>
  <r>
    <x v="43"/>
    <x v="42"/>
    <x v="26"/>
    <n v="43828"/>
    <x v="1"/>
  </r>
  <r>
    <x v="43"/>
    <x v="42"/>
    <x v="26"/>
    <n v="44199"/>
    <x v="2"/>
  </r>
  <r>
    <x v="43"/>
    <x v="42"/>
    <x v="27"/>
    <n v="0"/>
    <x v="0"/>
  </r>
  <r>
    <x v="43"/>
    <x v="42"/>
    <x v="27"/>
    <n v="0"/>
    <x v="1"/>
  </r>
  <r>
    <x v="43"/>
    <x v="42"/>
    <x v="27"/>
    <n v="0"/>
    <x v="2"/>
  </r>
  <r>
    <x v="43"/>
    <x v="42"/>
    <x v="28"/>
    <n v="59752000000"/>
    <x v="0"/>
  </r>
  <r>
    <x v="43"/>
    <x v="42"/>
    <x v="28"/>
    <n v="59471000000"/>
    <x v="1"/>
  </r>
  <r>
    <x v="43"/>
    <x v="42"/>
    <x v="28"/>
    <n v="63278000000"/>
    <x v="2"/>
  </r>
  <r>
    <x v="43"/>
    <x v="42"/>
    <x v="29"/>
    <n v="0"/>
    <x v="0"/>
  </r>
  <r>
    <x v="43"/>
    <x v="42"/>
    <x v="29"/>
    <n v="0"/>
    <x v="1"/>
  </r>
  <r>
    <x v="43"/>
    <x v="42"/>
    <x v="29"/>
    <n v="0"/>
    <x v="2"/>
  </r>
  <r>
    <x v="43"/>
    <x v="42"/>
    <x v="30"/>
    <n v="30453000000"/>
    <x v="0"/>
  </r>
  <r>
    <x v="43"/>
    <x v="42"/>
    <x v="30"/>
    <n v="33639000000"/>
    <x v="1"/>
  </r>
  <r>
    <x v="43"/>
    <x v="42"/>
    <x v="30"/>
    <n v="36393000000"/>
    <x v="2"/>
  </r>
  <r>
    <x v="43"/>
    <x v="42"/>
    <x v="31"/>
    <n v="54490000000"/>
    <x v="0"/>
  </r>
  <r>
    <x v="43"/>
    <x v="42"/>
    <x v="31"/>
    <n v="54503000000"/>
    <x v="1"/>
  </r>
  <r>
    <x v="43"/>
    <x v="42"/>
    <x v="31"/>
    <n v="54157000000"/>
    <x v="2"/>
  </r>
  <r>
    <x v="43"/>
    <x v="42"/>
    <x v="32"/>
    <n v="15297000000"/>
    <x v="0"/>
  </r>
  <r>
    <x v="43"/>
    <x v="42"/>
    <x v="32"/>
    <n v="15119000000"/>
    <x v="1"/>
  </r>
  <r>
    <x v="43"/>
    <x v="42"/>
    <x v="32"/>
    <n v="14714000000"/>
    <x v="2"/>
  </r>
  <r>
    <x v="43"/>
    <x v="42"/>
    <x v="33"/>
    <n v="0"/>
    <x v="0"/>
  </r>
  <r>
    <x v="43"/>
    <x v="42"/>
    <x v="33"/>
    <n v="0"/>
    <x v="1"/>
  </r>
  <r>
    <x v="43"/>
    <x v="42"/>
    <x v="33"/>
    <n v="0"/>
    <x v="2"/>
  </r>
  <r>
    <x v="43"/>
    <x v="42"/>
    <x v="34"/>
    <n v="2702000000"/>
    <x v="0"/>
  </r>
  <r>
    <x v="43"/>
    <x v="42"/>
    <x v="34"/>
    <n v="2209000000"/>
    <x v="1"/>
  </r>
  <r>
    <x v="43"/>
    <x v="42"/>
    <x v="34"/>
    <n v="1783000000"/>
    <x v="2"/>
  </r>
  <r>
    <x v="43"/>
    <x v="42"/>
    <x v="35"/>
    <n v="47611000000"/>
    <x v="0"/>
  </r>
  <r>
    <x v="43"/>
    <x v="42"/>
    <x v="35"/>
    <n v="47643000000"/>
    <x v="1"/>
  </r>
  <r>
    <x v="43"/>
    <x v="42"/>
    <x v="35"/>
    <n v="53402000000"/>
    <x v="2"/>
  </r>
  <r>
    <x v="43"/>
    <x v="42"/>
    <x v="36"/>
    <n v="1005000000"/>
    <x v="0"/>
  </r>
  <r>
    <x v="43"/>
    <x v="42"/>
    <x v="36"/>
    <n v="318000000"/>
    <x v="1"/>
  </r>
  <r>
    <x v="43"/>
    <x v="42"/>
    <x v="36"/>
    <n v="201000000"/>
    <x v="2"/>
  </r>
  <r>
    <x v="43"/>
    <x v="42"/>
    <x v="37"/>
    <n v="1049000000"/>
    <x v="0"/>
  </r>
  <r>
    <x v="43"/>
    <x v="42"/>
    <x v="37"/>
    <n v="995000000"/>
    <x v="1"/>
  </r>
  <r>
    <x v="43"/>
    <x v="42"/>
    <x v="37"/>
    <n v="904000000"/>
    <x v="2"/>
  </r>
  <r>
    <x v="43"/>
    <x v="42"/>
    <x v="38"/>
    <n v="8599000000"/>
    <x v="0"/>
  </r>
  <r>
    <x v="43"/>
    <x v="42"/>
    <x v="38"/>
    <n v="9020000000"/>
    <x v="1"/>
  </r>
  <r>
    <x v="43"/>
    <x v="42"/>
    <x v="38"/>
    <n v="9344000000"/>
    <x v="2"/>
  </r>
  <r>
    <x v="43"/>
    <x v="42"/>
    <x v="39"/>
    <n v="152954000000"/>
    <x v="0"/>
  </r>
  <r>
    <x v="43"/>
    <x v="42"/>
    <x v="39"/>
    <n v="157728000000"/>
    <x v="1"/>
  </r>
  <r>
    <x v="43"/>
    <x v="42"/>
    <x v="39"/>
    <n v="174894000000"/>
    <x v="2"/>
  </r>
  <r>
    <x v="43"/>
    <x v="42"/>
    <x v="40"/>
    <n v="93202000000"/>
    <x v="0"/>
  </r>
  <r>
    <x v="43"/>
    <x v="42"/>
    <x v="40"/>
    <n v="98257000000"/>
    <x v="1"/>
  </r>
  <r>
    <x v="43"/>
    <x v="42"/>
    <x v="40"/>
    <n v="111616000000"/>
    <x v="2"/>
  </r>
  <r>
    <x v="43"/>
    <x v="42"/>
    <x v="41"/>
    <n v="0"/>
    <x v="0"/>
  </r>
  <r>
    <x v="43"/>
    <x v="42"/>
    <x v="41"/>
    <n v="0"/>
    <x v="1"/>
  </r>
  <r>
    <x v="43"/>
    <x v="42"/>
    <x v="41"/>
    <n v="0"/>
    <x v="2"/>
  </r>
  <r>
    <x v="43"/>
    <x v="42"/>
    <x v="42"/>
    <n v="0"/>
    <x v="0"/>
  </r>
  <r>
    <x v="43"/>
    <x v="42"/>
    <x v="42"/>
    <n v="0"/>
    <x v="1"/>
  </r>
  <r>
    <x v="43"/>
    <x v="42"/>
    <x v="42"/>
    <n v="0"/>
    <x v="2"/>
  </r>
  <r>
    <x v="43"/>
    <x v="42"/>
    <x v="43"/>
    <n v="-1550000000"/>
    <x v="0"/>
  </r>
  <r>
    <x v="43"/>
    <x v="42"/>
    <x v="43"/>
    <n v="-2820000000"/>
    <x v="1"/>
  </r>
  <r>
    <x v="43"/>
    <x v="42"/>
    <x v="43"/>
    <n v="6367000000"/>
    <x v="2"/>
  </r>
  <r>
    <x v="43"/>
    <x v="42"/>
    <x v="44"/>
    <n v="0"/>
    <x v="0"/>
  </r>
  <r>
    <x v="43"/>
    <x v="42"/>
    <x v="44"/>
    <n v="0"/>
    <x v="1"/>
  </r>
  <r>
    <x v="43"/>
    <x v="42"/>
    <x v="44"/>
    <n v="0"/>
    <x v="2"/>
  </r>
  <r>
    <x v="43"/>
    <x v="42"/>
    <x v="45"/>
    <n v="0"/>
    <x v="0"/>
  </r>
  <r>
    <x v="43"/>
    <x v="42"/>
    <x v="45"/>
    <n v="0"/>
    <x v="1"/>
  </r>
  <r>
    <x v="43"/>
    <x v="42"/>
    <x v="45"/>
    <n v="0"/>
    <x v="2"/>
  </r>
  <r>
    <x v="43"/>
    <x v="42"/>
    <x v="46"/>
    <n v="-17085000000"/>
    <x v="0"/>
  </r>
  <r>
    <x v="43"/>
    <x v="42"/>
    <x v="46"/>
    <n v="-19008000000"/>
    <x v="1"/>
  </r>
  <r>
    <x v="43"/>
    <x v="42"/>
    <x v="46"/>
    <n v="-7629000000"/>
    <x v="2"/>
  </r>
  <r>
    <x v="43"/>
    <x v="42"/>
    <x v="47"/>
    <n v="0"/>
    <x v="0"/>
  </r>
  <r>
    <x v="43"/>
    <x v="42"/>
    <x v="47"/>
    <n v="0"/>
    <x v="1"/>
  </r>
  <r>
    <x v="43"/>
    <x v="42"/>
    <x v="47"/>
    <n v="0"/>
    <x v="2"/>
  </r>
  <r>
    <x v="43"/>
    <x v="42"/>
    <x v="48"/>
    <n v="-3167000000"/>
    <x v="0"/>
  </r>
  <r>
    <x v="43"/>
    <x v="42"/>
    <x v="48"/>
    <n v="-6532000000"/>
    <x v="1"/>
  </r>
  <r>
    <x v="43"/>
    <x v="42"/>
    <x v="48"/>
    <n v="-19838000000"/>
    <x v="2"/>
  </r>
  <r>
    <x v="43"/>
    <x v="42"/>
    <x v="49"/>
    <n v="0"/>
    <x v="0"/>
  </r>
  <r>
    <x v="43"/>
    <x v="42"/>
    <x v="49"/>
    <n v="0"/>
    <x v="1"/>
  </r>
  <r>
    <x v="43"/>
    <x v="42"/>
    <x v="49"/>
    <n v="0"/>
    <x v="2"/>
  </r>
  <r>
    <x v="43"/>
    <x v="42"/>
    <x v="50"/>
    <n v="-5533000000"/>
    <x v="0"/>
  </r>
  <r>
    <x v="43"/>
    <x v="42"/>
    <x v="50"/>
    <n v="-5116000000"/>
    <x v="1"/>
  </r>
  <r>
    <x v="43"/>
    <x v="42"/>
    <x v="50"/>
    <n v="-5460000000"/>
    <x v="2"/>
  </r>
  <r>
    <x v="43"/>
    <x v="42"/>
    <x v="51"/>
    <n v="0"/>
    <x v="0"/>
  </r>
  <r>
    <x v="43"/>
    <x v="42"/>
    <x v="51"/>
    <n v="0"/>
    <x v="1"/>
  </r>
  <r>
    <x v="43"/>
    <x v="42"/>
    <x v="51"/>
    <n v="0"/>
    <x v="2"/>
  </r>
  <r>
    <x v="43"/>
    <x v="42"/>
    <x v="52"/>
    <n v="0"/>
    <x v="0"/>
  </r>
  <r>
    <x v="43"/>
    <x v="42"/>
    <x v="52"/>
    <n v="0"/>
    <x v="1"/>
  </r>
  <r>
    <x v="43"/>
    <x v="42"/>
    <x v="52"/>
    <n v="0"/>
    <x v="2"/>
  </r>
  <r>
    <x v="43"/>
    <x v="42"/>
    <x v="53"/>
    <n v="15297000000"/>
    <x v="0"/>
  </r>
  <r>
    <x v="43"/>
    <x v="42"/>
    <x v="53"/>
    <n v="15119000000"/>
    <x v="1"/>
  </r>
  <r>
    <x v="43"/>
    <x v="42"/>
    <x v="53"/>
    <n v="14714000000"/>
    <x v="2"/>
  </r>
  <r>
    <x v="43"/>
    <x v="42"/>
    <x v="54"/>
    <n v="15297000000"/>
    <x v="0"/>
  </r>
  <r>
    <x v="43"/>
    <x v="42"/>
    <x v="54"/>
    <n v="15119000000"/>
    <x v="1"/>
  </r>
  <r>
    <x v="43"/>
    <x v="42"/>
    <x v="54"/>
    <n v="14714000000"/>
    <x v="2"/>
  </r>
  <r>
    <x v="43"/>
    <x v="42"/>
    <x v="55"/>
    <n v="17035000000"/>
    <x v="0"/>
  </r>
  <r>
    <x v="43"/>
    <x v="42"/>
    <x v="55"/>
    <n v="17658000000"/>
    <x v="1"/>
  </r>
  <r>
    <x v="43"/>
    <x v="42"/>
    <x v="55"/>
    <n v="18766000000"/>
    <x v="2"/>
  </r>
  <r>
    <x v="43"/>
    <x v="42"/>
    <x v="56"/>
    <n v="106921000000"/>
    <x v="0"/>
  </r>
  <r>
    <x v="43"/>
    <x v="42"/>
    <x v="56"/>
    <n v="112454000000"/>
    <x v="1"/>
  </r>
  <r>
    <x v="43"/>
    <x v="42"/>
    <x v="56"/>
    <n v="123657000000"/>
    <x v="2"/>
  </r>
  <r>
    <x v="43"/>
    <x v="42"/>
    <x v="57"/>
    <n v="61972000000"/>
    <x v="0"/>
  </r>
  <r>
    <x v="43"/>
    <x v="42"/>
    <x v="57"/>
    <n v="62293000000"/>
    <x v="1"/>
  </r>
  <r>
    <x v="43"/>
    <x v="42"/>
    <x v="57"/>
    <n v="69123000000"/>
    <x v="2"/>
  </r>
  <r>
    <x v="43"/>
    <x v="42"/>
    <x v="58"/>
    <n v="22540000000"/>
    <x v="0"/>
  </r>
  <r>
    <x v="43"/>
    <x v="42"/>
    <x v="58"/>
    <n v="22178000000"/>
    <x v="1"/>
  </r>
  <r>
    <x v="43"/>
    <x v="42"/>
    <x v="58"/>
    <n v="22084000000"/>
    <x v="2"/>
  </r>
  <r>
    <x v="43"/>
    <x v="42"/>
    <x v="59"/>
    <n v="0"/>
    <x v="0"/>
  </r>
  <r>
    <x v="43"/>
    <x v="42"/>
    <x v="59"/>
    <n v="0"/>
    <x v="2"/>
  </r>
  <r>
    <x v="43"/>
    <x v="42"/>
    <x v="60"/>
    <n v="0"/>
    <x v="1"/>
  </r>
  <r>
    <x v="43"/>
    <x v="42"/>
    <x v="61"/>
    <n v="34692000000"/>
    <x v="0"/>
  </r>
  <r>
    <x v="43"/>
    <x v="42"/>
    <x v="61"/>
    <n v="34689000000"/>
    <x v="1"/>
  </r>
  <r>
    <x v="43"/>
    <x v="42"/>
    <x v="61"/>
    <n v="34671000000"/>
    <x v="2"/>
  </r>
  <r>
    <x v="43"/>
    <x v="42"/>
    <x v="62"/>
    <n v="19798000000"/>
    <x v="0"/>
  </r>
  <r>
    <x v="43"/>
    <x v="42"/>
    <x v="62"/>
    <n v="19814000000"/>
    <x v="1"/>
  </r>
  <r>
    <x v="43"/>
    <x v="42"/>
    <x v="62"/>
    <n v="19486000000"/>
    <x v="2"/>
  </r>
  <r>
    <x v="43"/>
    <x v="42"/>
    <x v="63"/>
    <n v="-33271000000"/>
    <x v="0"/>
  </r>
  <r>
    <x v="43"/>
    <x v="42"/>
    <x v="63"/>
    <n v="-32812000000"/>
    <x v="1"/>
  </r>
  <r>
    <x v="43"/>
    <x v="42"/>
    <x v="63"/>
    <n v="-27303000000"/>
    <x v="2"/>
  </r>
  <r>
    <x v="43"/>
    <x v="42"/>
    <x v="64"/>
    <n v="-834000000"/>
    <x v="0"/>
  </r>
  <r>
    <x v="43"/>
    <x v="42"/>
    <x v="64"/>
    <n v="-3229000000"/>
    <x v="1"/>
  </r>
  <r>
    <x v="43"/>
    <x v="42"/>
    <x v="64"/>
    <n v="-26430000000"/>
    <x v="2"/>
  </r>
  <r>
    <x v="43"/>
    <x v="42"/>
    <x v="65"/>
    <n v="9340000000"/>
    <x v="0"/>
  </r>
  <r>
    <x v="43"/>
    <x v="42"/>
    <x v="65"/>
    <n v="8404000000"/>
    <x v="1"/>
  </r>
  <r>
    <x v="43"/>
    <x v="42"/>
    <x v="65"/>
    <n v="8957000000"/>
    <x v="2"/>
  </r>
  <r>
    <x v="43"/>
    <x v="42"/>
    <x v="66"/>
    <n v="-1791000000"/>
    <x v="0"/>
  </r>
  <r>
    <x v="43"/>
    <x v="42"/>
    <x v="66"/>
    <n v="-669000000"/>
    <x v="1"/>
  </r>
  <r>
    <x v="43"/>
    <x v="42"/>
    <x v="66"/>
    <n v="649000000"/>
    <x v="2"/>
  </r>
  <r>
    <x v="43"/>
    <x v="42"/>
    <x v="67"/>
    <n v="5229000000"/>
    <x v="0"/>
  </r>
  <r>
    <x v="43"/>
    <x v="42"/>
    <x v="67"/>
    <n v="4468000000"/>
    <x v="1"/>
  </r>
  <r>
    <x v="43"/>
    <x v="42"/>
    <x v="67"/>
    <n v="14332000000"/>
    <x v="2"/>
  </r>
  <r>
    <x v="43"/>
    <x v="42"/>
    <x v="68"/>
    <n v="9380000000"/>
    <x v="0"/>
  </r>
  <r>
    <x v="43"/>
    <x v="42"/>
    <x v="68"/>
    <n v="10883000000"/>
    <x v="1"/>
  </r>
  <r>
    <x v="43"/>
    <x v="42"/>
    <x v="68"/>
    <n v="11513000000"/>
    <x v="2"/>
  </r>
  <r>
    <x v="43"/>
    <x v="42"/>
    <x v="69"/>
    <n v="11822000000"/>
    <x v="0"/>
  </r>
  <r>
    <x v="43"/>
    <x v="42"/>
    <x v="69"/>
    <n v="13514000000"/>
    <x v="1"/>
  </r>
  <r>
    <x v="43"/>
    <x v="42"/>
    <x v="69"/>
    <n v="15096000000"/>
    <x v="2"/>
  </r>
  <r>
    <x v="43"/>
    <x v="42"/>
    <x v="70"/>
    <n v="26046000000"/>
    <x v="0"/>
  </r>
  <r>
    <x v="43"/>
    <x v="42"/>
    <x v="70"/>
    <n v="28355000000"/>
    <x v="1"/>
  </r>
  <r>
    <x v="43"/>
    <x v="42"/>
    <x v="70"/>
    <n v="29929000000"/>
    <x v="2"/>
  </r>
  <r>
    <x v="43"/>
    <x v="42"/>
    <x v="71"/>
    <n v="251000000"/>
    <x v="0"/>
  </r>
  <r>
    <x v="43"/>
    <x v="42"/>
    <x v="71"/>
    <n v="266000000"/>
    <x v="1"/>
  </r>
  <r>
    <x v="43"/>
    <x v="42"/>
    <x v="71"/>
    <n v="247000000"/>
    <x v="2"/>
  </r>
  <r>
    <x v="43"/>
    <x v="42"/>
    <x v="72"/>
    <n v="0"/>
    <x v="0"/>
  </r>
  <r>
    <x v="43"/>
    <x v="42"/>
    <x v="72"/>
    <n v="0"/>
    <x v="1"/>
  </r>
  <r>
    <x v="43"/>
    <x v="42"/>
    <x v="72"/>
    <n v="0"/>
    <x v="2"/>
  </r>
  <r>
    <x v="43"/>
    <x v="42"/>
    <x v="73"/>
    <n v="9494000000"/>
    <x v="0"/>
  </r>
  <r>
    <x v="43"/>
    <x v="42"/>
    <x v="73"/>
    <n v="9917000000"/>
    <x v="1"/>
  </r>
  <r>
    <x v="43"/>
    <x v="42"/>
    <x v="73"/>
    <n v="10481000000"/>
    <x v="2"/>
  </r>
  <r>
    <x v="43"/>
    <x v="42"/>
    <x v="74"/>
    <n v="5626000000"/>
    <x v="0"/>
  </r>
  <r>
    <x v="43"/>
    <x v="42"/>
    <x v="74"/>
    <n v="3920000000"/>
    <x v="1"/>
  </r>
  <r>
    <x v="43"/>
    <x v="42"/>
    <x v="74"/>
    <n v="21089000000"/>
    <x v="2"/>
  </r>
  <r>
    <x v="43"/>
    <x v="42"/>
    <x v="75"/>
    <n v="0"/>
    <x v="0"/>
  </r>
  <r>
    <x v="43"/>
    <x v="42"/>
    <x v="75"/>
    <n v="0"/>
    <x v="1"/>
  </r>
  <r>
    <x v="43"/>
    <x v="42"/>
    <x v="75"/>
    <n v="0"/>
    <x v="2"/>
  </r>
  <r>
    <x v="43"/>
    <x v="42"/>
    <x v="76"/>
    <n v="0"/>
    <x v="0"/>
  </r>
  <r>
    <x v="43"/>
    <x v="42"/>
    <x v="76"/>
    <n v="0"/>
    <x v="1"/>
  </r>
  <r>
    <x v="43"/>
    <x v="42"/>
    <x v="76"/>
    <n v="0"/>
    <x v="2"/>
  </r>
  <r>
    <x v="43"/>
    <x v="42"/>
    <x v="77"/>
    <n v="0"/>
    <x v="0"/>
  </r>
  <r>
    <x v="43"/>
    <x v="42"/>
    <x v="77"/>
    <n v="0"/>
    <x v="1"/>
  </r>
  <r>
    <x v="43"/>
    <x v="42"/>
    <x v="77"/>
    <n v="0"/>
    <x v="2"/>
  </r>
  <r>
    <x v="43"/>
    <x v="42"/>
    <x v="78"/>
    <n v="4289000000"/>
    <x v="0"/>
  </r>
  <r>
    <x v="43"/>
    <x v="42"/>
    <x v="78"/>
    <n v="3387000000"/>
    <x v="1"/>
  </r>
  <r>
    <x v="43"/>
    <x v="42"/>
    <x v="78"/>
    <n v="12137000000"/>
    <x v="2"/>
  </r>
  <r>
    <x v="43"/>
    <x v="42"/>
    <x v="79"/>
    <n v="949000000"/>
    <x v="0"/>
  </r>
  <r>
    <x v="43"/>
    <x v="42"/>
    <x v="79"/>
    <n v="954000000"/>
    <x v="1"/>
  </r>
  <r>
    <x v="43"/>
    <x v="42"/>
    <x v="79"/>
    <n v="1114000000"/>
    <x v="2"/>
  </r>
  <r>
    <x v="43"/>
    <x v="42"/>
    <x v="80"/>
    <n v="-31000000"/>
    <x v="0"/>
  </r>
  <r>
    <x v="43"/>
    <x v="42"/>
    <x v="80"/>
    <n v="-20000000"/>
    <x v="1"/>
  </r>
  <r>
    <x v="43"/>
    <x v="42"/>
    <x v="80"/>
    <n v="63000000"/>
    <x v="2"/>
  </r>
  <r>
    <x v="43"/>
    <x v="42"/>
    <x v="81"/>
    <n v="5868000000"/>
    <x v="0"/>
  </r>
  <r>
    <x v="43"/>
    <x v="42"/>
    <x v="81"/>
    <n v="6746000000"/>
    <x v="1"/>
  </r>
  <r>
    <x v="43"/>
    <x v="42"/>
    <x v="81"/>
    <n v="3221000000"/>
    <x v="2"/>
  </r>
  <r>
    <x v="43"/>
    <x v="42"/>
    <x v="82"/>
    <n v="11901000000"/>
    <x v="0"/>
  </r>
  <r>
    <x v="43"/>
    <x v="42"/>
    <x v="82"/>
    <n v="12245000000"/>
    <x v="1"/>
  </r>
  <r>
    <x v="43"/>
    <x v="42"/>
    <x v="82"/>
    <n v="12340000000"/>
    <x v="2"/>
  </r>
  <r>
    <x v="43"/>
    <x v="42"/>
    <x v="83"/>
    <n v="106216000000"/>
    <x v="0"/>
  </r>
  <r>
    <x v="43"/>
    <x v="42"/>
    <x v="83"/>
    <n v="110659000000"/>
    <x v="1"/>
  </r>
  <r>
    <x v="43"/>
    <x v="42"/>
    <x v="83"/>
    <n v="113890000000"/>
    <x v="2"/>
  </r>
  <r>
    <x v="43"/>
    <x v="42"/>
    <x v="84"/>
    <n v="81581000000"/>
    <x v="0"/>
  </r>
  <r>
    <x v="43"/>
    <x v="42"/>
    <x v="84"/>
    <n v="82059000000"/>
    <x v="1"/>
  </r>
  <r>
    <x v="43"/>
    <x v="42"/>
    <x v="84"/>
    <n v="82584000000"/>
    <x v="2"/>
  </r>
  <r>
    <x v="43"/>
    <x v="42"/>
    <x v="85"/>
    <n v="22540000000"/>
    <x v="0"/>
  </r>
  <r>
    <x v="43"/>
    <x v="42"/>
    <x v="85"/>
    <n v="22178000000"/>
    <x v="1"/>
  </r>
  <r>
    <x v="43"/>
    <x v="42"/>
    <x v="85"/>
    <n v="22084000000"/>
    <x v="2"/>
  </r>
  <r>
    <x v="43"/>
    <x v="42"/>
    <x v="86"/>
    <n v="2796000000"/>
    <x v="0"/>
  </r>
  <r>
    <x v="43"/>
    <x v="42"/>
    <x v="86"/>
    <n v="1202000000"/>
    <x v="1"/>
  </r>
  <r>
    <x v="43"/>
    <x v="42"/>
    <x v="86"/>
    <n v="2631000000"/>
    <x v="2"/>
  </r>
  <r>
    <x v="43"/>
    <x v="42"/>
    <x v="87"/>
    <n v="1580000000"/>
    <x v="0"/>
  </r>
  <r>
    <x v="43"/>
    <x v="42"/>
    <x v="87"/>
    <n v="1982000000"/>
    <x v="1"/>
  </r>
  <r>
    <x v="43"/>
    <x v="42"/>
    <x v="87"/>
    <n v="11200000000"/>
    <x v="2"/>
  </r>
  <r>
    <x v="43"/>
    <x v="42"/>
    <x v="88"/>
    <n v="978000000"/>
    <x v="0"/>
  </r>
  <r>
    <x v="43"/>
    <x v="42"/>
    <x v="88"/>
    <n v="977000000"/>
    <x v="1"/>
  </r>
  <r>
    <x v="43"/>
    <x v="42"/>
    <x v="88"/>
    <n v="1005000000"/>
    <x v="2"/>
  </r>
  <r>
    <x v="43"/>
    <x v="42"/>
    <x v="89"/>
    <n v="0"/>
    <x v="0"/>
  </r>
  <r>
    <x v="43"/>
    <x v="42"/>
    <x v="89"/>
    <n v="0"/>
    <x v="2"/>
  </r>
  <r>
    <x v="43"/>
    <x v="42"/>
    <x v="90"/>
    <n v="0"/>
    <x v="1"/>
  </r>
  <r>
    <x v="43"/>
    <x v="42"/>
    <x v="91"/>
    <n v="524000000"/>
    <x v="0"/>
  </r>
  <r>
    <x v="43"/>
    <x v="42"/>
    <x v="91"/>
    <n v="-793000000"/>
    <x v="1"/>
  </r>
  <r>
    <x v="43"/>
    <x v="42"/>
    <x v="91"/>
    <n v="-3409000000"/>
    <x v="2"/>
  </r>
  <r>
    <x v="44"/>
    <x v="43"/>
    <x v="0"/>
    <n v="196710000000"/>
    <x v="0"/>
  </r>
  <r>
    <x v="44"/>
    <x v="43"/>
    <x v="0"/>
    <n v="210407000000"/>
    <x v="1"/>
  </r>
  <r>
    <x v="44"/>
    <x v="43"/>
    <x v="0"/>
    <n v="232599000000"/>
    <x v="2"/>
  </r>
  <r>
    <x v="44"/>
    <x v="43"/>
    <x v="1"/>
    <n v="971109000000"/>
    <x v="0"/>
  </r>
  <r>
    <x v="44"/>
    <x v="43"/>
    <x v="1"/>
    <n v="984497000000"/>
    <x v="1"/>
  </r>
  <r>
    <x v="44"/>
    <x v="43"/>
    <x v="1"/>
    <n v="984525000000"/>
    <x v="2"/>
  </r>
  <r>
    <x v="44"/>
    <x v="43"/>
    <x v="2"/>
    <n v="0"/>
    <x v="0"/>
  </r>
  <r>
    <x v="44"/>
    <x v="43"/>
    <x v="2"/>
    <n v="0"/>
    <x v="1"/>
  </r>
  <r>
    <x v="44"/>
    <x v="43"/>
    <x v="2"/>
    <n v="0"/>
    <x v="2"/>
  </r>
  <r>
    <x v="44"/>
    <x v="43"/>
    <x v="3"/>
    <n v="9309000000"/>
    <x v="0"/>
  </r>
  <r>
    <x v="44"/>
    <x v="43"/>
    <x v="3"/>
    <n v="8530000000"/>
    <x v="1"/>
  </r>
  <r>
    <x v="44"/>
    <x v="43"/>
    <x v="3"/>
    <n v="15148000000"/>
    <x v="2"/>
  </r>
  <r>
    <x v="44"/>
    <x v="43"/>
    <x v="4"/>
    <n v="2622532000000"/>
    <x v="0"/>
  </r>
  <r>
    <x v="44"/>
    <x v="43"/>
    <x v="4"/>
    <n v="2687379000000"/>
    <x v="1"/>
  </r>
  <r>
    <x v="44"/>
    <x v="43"/>
    <x v="4"/>
    <n v="3386071000000"/>
    <x v="2"/>
  </r>
  <r>
    <x v="44"/>
    <x v="43"/>
    <x v="5"/>
    <n v="0"/>
    <x v="0"/>
  </r>
  <r>
    <x v="44"/>
    <x v="43"/>
    <x v="5"/>
    <n v="0"/>
    <x v="1"/>
  </r>
  <r>
    <x v="44"/>
    <x v="43"/>
    <x v="5"/>
    <n v="0"/>
    <x v="2"/>
  </r>
  <r>
    <x v="44"/>
    <x v="43"/>
    <x v="6"/>
    <n v="34158000000"/>
    <x v="0"/>
  </r>
  <r>
    <x v="44"/>
    <x v="43"/>
    <x v="6"/>
    <n v="32987000000"/>
    <x v="1"/>
  </r>
  <r>
    <x v="44"/>
    <x v="43"/>
    <x v="6"/>
    <n v="596645000000"/>
    <x v="2"/>
  </r>
  <r>
    <x v="44"/>
    <x v="43"/>
    <x v="7"/>
    <n v="-199420000000"/>
    <x v="0"/>
  </r>
  <r>
    <x v="44"/>
    <x v="43"/>
    <x v="7"/>
    <n v="-52059000000"/>
    <x v="1"/>
  </r>
  <r>
    <x v="44"/>
    <x v="43"/>
    <x v="7"/>
    <n v="-261912000000"/>
    <x v="2"/>
  </r>
  <r>
    <x v="44"/>
    <x v="43"/>
    <x v="8"/>
    <n v="15614000000"/>
    <x v="0"/>
  </r>
  <r>
    <x v="44"/>
    <x v="43"/>
    <x v="8"/>
    <n v="4092000000"/>
    <x v="1"/>
  </r>
  <r>
    <x v="44"/>
    <x v="43"/>
    <x v="8"/>
    <n v="-79910000000"/>
    <x v="2"/>
  </r>
  <r>
    <x v="44"/>
    <x v="43"/>
    <x v="9"/>
    <n v="278793000000"/>
    <x v="0"/>
  </r>
  <r>
    <x v="44"/>
    <x v="43"/>
    <x v="9"/>
    <n v="0"/>
    <x v="1"/>
  </r>
  <r>
    <x v="44"/>
    <x v="43"/>
    <x v="9"/>
    <n v="0"/>
    <x v="2"/>
  </r>
  <r>
    <x v="44"/>
    <x v="43"/>
    <x v="10"/>
    <n v="0"/>
    <x v="0"/>
  </r>
  <r>
    <x v="44"/>
    <x v="43"/>
    <x v="10"/>
    <n v="0"/>
    <x v="1"/>
  </r>
  <r>
    <x v="44"/>
    <x v="43"/>
    <x v="10"/>
    <n v="0"/>
    <x v="2"/>
  </r>
  <r>
    <x v="44"/>
    <x v="43"/>
    <x v="11"/>
    <n v="0"/>
    <x v="0"/>
  </r>
  <r>
    <x v="44"/>
    <x v="43"/>
    <x v="11"/>
    <n v="0"/>
    <x v="1"/>
  </r>
  <r>
    <x v="44"/>
    <x v="43"/>
    <x v="11"/>
    <n v="0"/>
    <x v="2"/>
  </r>
  <r>
    <x v="44"/>
    <x v="43"/>
    <x v="12"/>
    <n v="18290000000"/>
    <x v="0"/>
  </r>
  <r>
    <x v="44"/>
    <x v="43"/>
    <x v="12"/>
    <n v="-14516000000"/>
    <x v="1"/>
  </r>
  <r>
    <x v="44"/>
    <x v="43"/>
    <x v="12"/>
    <n v="77198000000"/>
    <x v="2"/>
  </r>
  <r>
    <x v="44"/>
    <x v="43"/>
    <x v="13"/>
    <n v="205145000000"/>
    <x v="0"/>
  </r>
  <r>
    <x v="44"/>
    <x v="43"/>
    <x v="13"/>
    <n v="222455000000"/>
    <x v="1"/>
  </r>
  <r>
    <x v="44"/>
    <x v="43"/>
    <x v="13"/>
    <n v="301223000000"/>
    <x v="2"/>
  </r>
  <r>
    <x v="44"/>
    <x v="43"/>
    <x v="14"/>
    <n v="4105000000"/>
    <x v="0"/>
  </r>
  <r>
    <x v="44"/>
    <x v="43"/>
    <x v="14"/>
    <n v="4105000000"/>
    <x v="1"/>
  </r>
  <r>
    <x v="44"/>
    <x v="43"/>
    <x v="14"/>
    <n v="4105000000"/>
    <x v="2"/>
  </r>
  <r>
    <x v="44"/>
    <x v="43"/>
    <x v="15"/>
    <n v="0"/>
    <x v="0"/>
  </r>
  <r>
    <x v="44"/>
    <x v="43"/>
    <x v="15"/>
    <n v="0"/>
    <x v="1"/>
  </r>
  <r>
    <x v="44"/>
    <x v="43"/>
    <x v="15"/>
    <n v="0"/>
    <x v="2"/>
  </r>
  <r>
    <x v="44"/>
    <x v="43"/>
    <x v="16"/>
    <n v="30998000000"/>
    <x v="0"/>
  </r>
  <r>
    <x v="44"/>
    <x v="43"/>
    <x v="16"/>
    <n v="39507000000"/>
    <x v="1"/>
  </r>
  <r>
    <x v="44"/>
    <x v="43"/>
    <x v="16"/>
    <n v="35548000000"/>
    <x v="2"/>
  </r>
  <r>
    <x v="44"/>
    <x v="43"/>
    <x v="17"/>
    <n v="30998000000"/>
    <x v="0"/>
  </r>
  <r>
    <x v="44"/>
    <x v="43"/>
    <x v="17"/>
    <n v="39507000000"/>
    <x v="1"/>
  </r>
  <r>
    <x v="44"/>
    <x v="43"/>
    <x v="17"/>
    <n v="35548000000"/>
    <x v="2"/>
  </r>
  <r>
    <x v="44"/>
    <x v="43"/>
    <x v="18"/>
    <n v="4871000000"/>
    <x v="0"/>
  </r>
  <r>
    <x v="44"/>
    <x v="43"/>
    <x v="18"/>
    <n v="5585000000"/>
    <x v="1"/>
  </r>
  <r>
    <x v="44"/>
    <x v="43"/>
    <x v="18"/>
    <n v="17480000000"/>
    <x v="2"/>
  </r>
  <r>
    <x v="44"/>
    <x v="43"/>
    <x v="19"/>
    <n v="29171000000"/>
    <x v="0"/>
  </r>
  <r>
    <x v="44"/>
    <x v="43"/>
    <x v="19"/>
    <n v="31612000000"/>
    <x v="1"/>
  </r>
  <r>
    <x v="44"/>
    <x v="43"/>
    <x v="19"/>
    <n v="43207000000"/>
    <x v="2"/>
  </r>
  <r>
    <x v="44"/>
    <x v="43"/>
    <x v="20"/>
    <n v="419097000000"/>
    <x v="0"/>
  </r>
  <r>
    <x v="44"/>
    <x v="43"/>
    <x v="20"/>
    <n v="0"/>
    <x v="1"/>
  </r>
  <r>
    <x v="44"/>
    <x v="43"/>
    <x v="20"/>
    <n v="0"/>
    <x v="2"/>
  </r>
  <r>
    <x v="44"/>
    <x v="43"/>
    <x v="21"/>
    <n v="64635000000"/>
    <x v="0"/>
  </r>
  <r>
    <x v="44"/>
    <x v="43"/>
    <x v="21"/>
    <n v="0"/>
    <x v="1"/>
  </r>
  <r>
    <x v="44"/>
    <x v="43"/>
    <x v="21"/>
    <n v="0"/>
    <x v="2"/>
  </r>
  <r>
    <x v="44"/>
    <x v="43"/>
    <x v="22"/>
    <n v="0"/>
    <x v="0"/>
  </r>
  <r>
    <x v="44"/>
    <x v="43"/>
    <x v="22"/>
    <n v="0"/>
    <x v="2"/>
  </r>
  <r>
    <x v="44"/>
    <x v="43"/>
    <x v="23"/>
    <n v="0"/>
    <x v="0"/>
  </r>
  <r>
    <x v="44"/>
    <x v="43"/>
    <x v="23"/>
    <n v="0"/>
    <x v="1"/>
  </r>
  <r>
    <x v="44"/>
    <x v="43"/>
    <x v="23"/>
    <n v="0"/>
    <x v="1"/>
  </r>
  <r>
    <x v="44"/>
    <x v="43"/>
    <x v="23"/>
    <n v="0"/>
    <x v="2"/>
  </r>
  <r>
    <x v="44"/>
    <x v="43"/>
    <x v="24"/>
    <n v="40764000000"/>
    <x v="0"/>
  </r>
  <r>
    <x v="44"/>
    <x v="43"/>
    <x v="24"/>
    <n v="44545000000"/>
    <x v="1"/>
  </r>
  <r>
    <x v="44"/>
    <x v="43"/>
    <x v="24"/>
    <n v="35407000000"/>
    <x v="2"/>
  </r>
  <r>
    <x v="44"/>
    <x v="43"/>
    <x v="25"/>
    <n v="0"/>
    <x v="0"/>
  </r>
  <r>
    <x v="44"/>
    <x v="43"/>
    <x v="25"/>
    <n v="0"/>
    <x v="1"/>
  </r>
  <r>
    <x v="44"/>
    <x v="43"/>
    <x v="25"/>
    <n v="0"/>
    <x v="2"/>
  </r>
  <r>
    <x v="44"/>
    <x v="43"/>
    <x v="26"/>
    <n v="43465"/>
    <x v="0"/>
  </r>
  <r>
    <x v="44"/>
    <x v="43"/>
    <x v="26"/>
    <n v="43555"/>
    <x v="1"/>
  </r>
  <r>
    <x v="44"/>
    <x v="43"/>
    <x v="26"/>
    <n v="44196"/>
    <x v="2"/>
  </r>
  <r>
    <x v="44"/>
    <x v="43"/>
    <x v="27"/>
    <n v="0"/>
    <x v="0"/>
  </r>
  <r>
    <x v="44"/>
    <x v="43"/>
    <x v="27"/>
    <n v="0"/>
    <x v="1"/>
  </r>
  <r>
    <x v="44"/>
    <x v="43"/>
    <x v="27"/>
    <n v="0"/>
    <x v="2"/>
  </r>
  <r>
    <x v="44"/>
    <x v="43"/>
    <x v="28"/>
    <n v="256515000000"/>
    <x v="0"/>
  </r>
  <r>
    <x v="44"/>
    <x v="43"/>
    <x v="28"/>
    <n v="261330000000"/>
    <x v="1"/>
  </r>
  <r>
    <x v="44"/>
    <x v="43"/>
    <x v="28"/>
    <n v="279354000000"/>
    <x v="2"/>
  </r>
  <r>
    <x v="44"/>
    <x v="43"/>
    <x v="29"/>
    <n v="0"/>
    <x v="0"/>
  </r>
  <r>
    <x v="44"/>
    <x v="43"/>
    <x v="29"/>
    <n v="0"/>
    <x v="1"/>
  </r>
  <r>
    <x v="44"/>
    <x v="43"/>
    <x v="29"/>
    <n v="0"/>
    <x v="2"/>
  </r>
  <r>
    <x v="44"/>
    <x v="43"/>
    <x v="30"/>
    <n v="0"/>
    <x v="0"/>
  </r>
  <r>
    <x v="44"/>
    <x v="43"/>
    <x v="30"/>
    <n v="0"/>
    <x v="1"/>
  </r>
  <r>
    <x v="44"/>
    <x v="43"/>
    <x v="30"/>
    <n v="0"/>
    <x v="2"/>
  </r>
  <r>
    <x v="44"/>
    <x v="43"/>
    <x v="31"/>
    <n v="99041000000"/>
    <x v="0"/>
  </r>
  <r>
    <x v="44"/>
    <x v="43"/>
    <x v="31"/>
    <n v="104229000000"/>
    <x v="1"/>
  </r>
  <r>
    <x v="44"/>
    <x v="43"/>
    <x v="31"/>
    <n v="84583000000"/>
    <x v="2"/>
  </r>
  <r>
    <x v="44"/>
    <x v="43"/>
    <x v="32"/>
    <n v="32474000000"/>
    <x v="0"/>
  </r>
  <r>
    <x v="44"/>
    <x v="43"/>
    <x v="32"/>
    <n v="36431000000"/>
    <x v="1"/>
  </r>
  <r>
    <x v="44"/>
    <x v="43"/>
    <x v="32"/>
    <n v="29131000000"/>
    <x v="2"/>
  </r>
  <r>
    <x v="44"/>
    <x v="43"/>
    <x v="33"/>
    <n v="0"/>
    <x v="0"/>
  </r>
  <r>
    <x v="44"/>
    <x v="43"/>
    <x v="33"/>
    <n v="0"/>
    <x v="1"/>
  </r>
  <r>
    <x v="44"/>
    <x v="43"/>
    <x v="33"/>
    <n v="0"/>
    <x v="2"/>
  </r>
  <r>
    <x v="44"/>
    <x v="43"/>
    <x v="34"/>
    <n v="8290000000"/>
    <x v="0"/>
  </r>
  <r>
    <x v="44"/>
    <x v="43"/>
    <x v="34"/>
    <n v="8114000000"/>
    <x v="1"/>
  </r>
  <r>
    <x v="44"/>
    <x v="43"/>
    <x v="34"/>
    <n v="6276000000"/>
    <x v="2"/>
  </r>
  <r>
    <x v="44"/>
    <x v="43"/>
    <x v="35"/>
    <n v="0"/>
    <x v="0"/>
  </r>
  <r>
    <x v="44"/>
    <x v="43"/>
    <x v="35"/>
    <n v="0"/>
    <x v="1"/>
  </r>
  <r>
    <x v="44"/>
    <x v="43"/>
    <x v="35"/>
    <n v="0"/>
    <x v="2"/>
  </r>
  <r>
    <x v="44"/>
    <x v="43"/>
    <x v="36"/>
    <n v="21041000000"/>
    <x v="0"/>
  </r>
  <r>
    <x v="44"/>
    <x v="43"/>
    <x v="36"/>
    <n v="26795000000"/>
    <x v="1"/>
  </r>
  <r>
    <x v="44"/>
    <x v="43"/>
    <x v="36"/>
    <n v="9960000000"/>
    <x v="2"/>
  </r>
  <r>
    <x v="44"/>
    <x v="43"/>
    <x v="37"/>
    <n v="21152000000"/>
    <x v="0"/>
  </r>
  <r>
    <x v="44"/>
    <x v="43"/>
    <x v="37"/>
    <n v="29918000000"/>
    <x v="1"/>
  </r>
  <r>
    <x v="44"/>
    <x v="43"/>
    <x v="37"/>
    <n v="13077000000"/>
    <x v="2"/>
  </r>
  <r>
    <x v="44"/>
    <x v="43"/>
    <x v="38"/>
    <n v="0"/>
    <x v="0"/>
  </r>
  <r>
    <x v="44"/>
    <x v="43"/>
    <x v="38"/>
    <n v="0"/>
    <x v="1"/>
  </r>
  <r>
    <x v="44"/>
    <x v="43"/>
    <x v="38"/>
    <n v="0"/>
    <x v="2"/>
  </r>
  <r>
    <x v="44"/>
    <x v="43"/>
    <x v="39"/>
    <n v="2622532000000"/>
    <x v="0"/>
  </r>
  <r>
    <x v="44"/>
    <x v="43"/>
    <x v="39"/>
    <n v="2687379000000"/>
    <x v="1"/>
  </r>
  <r>
    <x v="44"/>
    <x v="43"/>
    <x v="39"/>
    <n v="3386071000000"/>
    <x v="2"/>
  </r>
  <r>
    <x v="44"/>
    <x v="43"/>
    <x v="40"/>
    <n v="2366017000000"/>
    <x v="0"/>
  </r>
  <r>
    <x v="44"/>
    <x v="43"/>
    <x v="40"/>
    <n v="2426049000000"/>
    <x v="1"/>
  </r>
  <r>
    <x v="44"/>
    <x v="43"/>
    <x v="40"/>
    <n v="3106717000000"/>
    <x v="2"/>
  </r>
  <r>
    <x v="44"/>
    <x v="43"/>
    <x v="41"/>
    <n v="935000000"/>
    <x v="0"/>
  </r>
  <r>
    <x v="44"/>
    <x v="43"/>
    <x v="41"/>
    <n v="549000000"/>
    <x v="1"/>
  </r>
  <r>
    <x v="44"/>
    <x v="43"/>
    <x v="41"/>
    <n v="155735000000"/>
    <x v="2"/>
  </r>
  <r>
    <x v="44"/>
    <x v="43"/>
    <x v="42"/>
    <n v="230394000000"/>
    <x v="0"/>
  </r>
  <r>
    <x v="44"/>
    <x v="43"/>
    <x v="42"/>
    <n v="490457000000"/>
    <x v="1"/>
  </r>
  <r>
    <x v="44"/>
    <x v="43"/>
    <x v="42"/>
    <n v="548813000000"/>
    <x v="2"/>
  </r>
  <r>
    <x v="44"/>
    <x v="43"/>
    <x v="43"/>
    <n v="18764000000"/>
    <x v="0"/>
  </r>
  <r>
    <x v="44"/>
    <x v="43"/>
    <x v="43"/>
    <n v="-7178000000"/>
    <x v="1"/>
  </r>
  <r>
    <x v="44"/>
    <x v="43"/>
    <x v="43"/>
    <n v="5159000000"/>
    <x v="2"/>
  </r>
  <r>
    <x v="44"/>
    <x v="43"/>
    <x v="44"/>
    <n v="0"/>
    <x v="0"/>
  </r>
  <r>
    <x v="44"/>
    <x v="43"/>
    <x v="44"/>
    <n v="0"/>
    <x v="1"/>
  </r>
  <r>
    <x v="44"/>
    <x v="43"/>
    <x v="44"/>
    <n v="0"/>
    <x v="2"/>
  </r>
  <r>
    <x v="44"/>
    <x v="43"/>
    <x v="45"/>
    <n v="0"/>
    <x v="0"/>
  </r>
  <r>
    <x v="44"/>
    <x v="43"/>
    <x v="45"/>
    <n v="0"/>
    <x v="1"/>
  </r>
  <r>
    <x v="44"/>
    <x v="43"/>
    <x v="45"/>
    <n v="0"/>
    <x v="2"/>
  </r>
  <r>
    <x v="44"/>
    <x v="43"/>
    <x v="46"/>
    <n v="13970000000"/>
    <x v="0"/>
  </r>
  <r>
    <x v="44"/>
    <x v="43"/>
    <x v="46"/>
    <n v="57259000000"/>
    <x v="1"/>
  </r>
  <r>
    <x v="44"/>
    <x v="43"/>
    <x v="46"/>
    <n v="590860000000"/>
    <x v="2"/>
  </r>
  <r>
    <x v="44"/>
    <x v="43"/>
    <x v="47"/>
    <n v="0"/>
    <x v="0"/>
  </r>
  <r>
    <x v="44"/>
    <x v="43"/>
    <x v="47"/>
    <n v="0"/>
    <x v="1"/>
  </r>
  <r>
    <x v="44"/>
    <x v="43"/>
    <x v="47"/>
    <n v="0"/>
    <x v="2"/>
  </r>
  <r>
    <x v="44"/>
    <x v="43"/>
    <x v="48"/>
    <n v="-116407000000"/>
    <x v="0"/>
  </r>
  <r>
    <x v="44"/>
    <x v="43"/>
    <x v="48"/>
    <n v="-316000000"/>
    <x v="1"/>
  </r>
  <r>
    <x v="44"/>
    <x v="43"/>
    <x v="48"/>
    <n v="-211649000000"/>
    <x v="2"/>
  </r>
  <r>
    <x v="44"/>
    <x v="43"/>
    <x v="49"/>
    <n v="0"/>
    <x v="0"/>
  </r>
  <r>
    <x v="44"/>
    <x v="43"/>
    <x v="49"/>
    <n v="0"/>
    <x v="1"/>
  </r>
  <r>
    <x v="44"/>
    <x v="43"/>
    <x v="49"/>
    <n v="0"/>
    <x v="2"/>
  </r>
  <r>
    <x v="44"/>
    <x v="43"/>
    <x v="50"/>
    <n v="-21152000000"/>
    <x v="0"/>
  </r>
  <r>
    <x v="44"/>
    <x v="43"/>
    <x v="50"/>
    <n v="-29918000000"/>
    <x v="1"/>
  </r>
  <r>
    <x v="44"/>
    <x v="43"/>
    <x v="50"/>
    <n v="-13077000000"/>
    <x v="2"/>
  </r>
  <r>
    <x v="44"/>
    <x v="43"/>
    <x v="51"/>
    <n v="0"/>
    <x v="0"/>
  </r>
  <r>
    <x v="44"/>
    <x v="43"/>
    <x v="51"/>
    <n v="0"/>
    <x v="1"/>
  </r>
  <r>
    <x v="44"/>
    <x v="43"/>
    <x v="51"/>
    <n v="0"/>
    <x v="2"/>
  </r>
  <r>
    <x v="44"/>
    <x v="43"/>
    <x v="52"/>
    <n v="0"/>
    <x v="0"/>
  </r>
  <r>
    <x v="44"/>
    <x v="43"/>
    <x v="52"/>
    <n v="0"/>
    <x v="1"/>
  </r>
  <r>
    <x v="44"/>
    <x v="43"/>
    <x v="52"/>
    <n v="0"/>
    <x v="2"/>
  </r>
  <r>
    <x v="44"/>
    <x v="43"/>
    <x v="53"/>
    <n v="32474000000"/>
    <x v="0"/>
  </r>
  <r>
    <x v="44"/>
    <x v="43"/>
    <x v="53"/>
    <n v="36431000000"/>
    <x v="1"/>
  </r>
  <r>
    <x v="44"/>
    <x v="43"/>
    <x v="53"/>
    <n v="29131000000"/>
    <x v="2"/>
  </r>
  <r>
    <x v="44"/>
    <x v="43"/>
    <x v="54"/>
    <n v="32474000000"/>
    <x v="0"/>
  </r>
  <r>
    <x v="44"/>
    <x v="43"/>
    <x v="54"/>
    <n v="36431000000"/>
    <x v="1"/>
  </r>
  <r>
    <x v="44"/>
    <x v="43"/>
    <x v="54"/>
    <n v="29131000000"/>
    <x v="2"/>
  </r>
  <r>
    <x v="44"/>
    <x v="43"/>
    <x v="55"/>
    <n v="14934000000"/>
    <x v="0"/>
  </r>
  <r>
    <x v="44"/>
    <x v="43"/>
    <x v="55"/>
    <n v="25813000000"/>
    <x v="1"/>
  </r>
  <r>
    <x v="44"/>
    <x v="43"/>
    <x v="55"/>
    <n v="27109000000"/>
    <x v="2"/>
  </r>
  <r>
    <x v="44"/>
    <x v="43"/>
    <x v="56"/>
    <n v="2343739000000"/>
    <x v="0"/>
  </r>
  <r>
    <x v="44"/>
    <x v="43"/>
    <x v="56"/>
    <n v="2423748000000"/>
    <x v="1"/>
  </r>
  <r>
    <x v="44"/>
    <x v="43"/>
    <x v="56"/>
    <n v="2857148000000"/>
    <x v="2"/>
  </r>
  <r>
    <x v="44"/>
    <x v="43"/>
    <x v="57"/>
    <n v="2296741000000"/>
    <x v="0"/>
  </r>
  <r>
    <x v="44"/>
    <x v="43"/>
    <x v="57"/>
    <n v="2385129000000"/>
    <x v="1"/>
  </r>
  <r>
    <x v="44"/>
    <x v="43"/>
    <x v="57"/>
    <n v="3061509000000"/>
    <x v="2"/>
  </r>
  <r>
    <x v="44"/>
    <x v="43"/>
    <x v="58"/>
    <n v="63148000000"/>
    <x v="0"/>
  </r>
  <r>
    <x v="44"/>
    <x v="43"/>
    <x v="58"/>
    <n v="65269000000"/>
    <x v="1"/>
  </r>
  <r>
    <x v="44"/>
    <x v="43"/>
    <x v="58"/>
    <n v="66656000000"/>
    <x v="2"/>
  </r>
  <r>
    <x v="44"/>
    <x v="43"/>
    <x v="59"/>
    <n v="0"/>
    <x v="0"/>
  </r>
  <r>
    <x v="44"/>
    <x v="43"/>
    <x v="59"/>
    <n v="0"/>
    <x v="2"/>
  </r>
  <r>
    <x v="44"/>
    <x v="43"/>
    <x v="60"/>
    <n v="0"/>
    <x v="1"/>
  </r>
  <r>
    <x v="44"/>
    <x v="43"/>
    <x v="61"/>
    <n v="24300000000"/>
    <x v="0"/>
  </r>
  <r>
    <x v="44"/>
    <x v="43"/>
    <x v="61"/>
    <n v="26027000000"/>
    <x v="1"/>
  </r>
  <r>
    <x v="44"/>
    <x v="43"/>
    <x v="61"/>
    <n v="25727000000"/>
    <x v="2"/>
  </r>
  <r>
    <x v="44"/>
    <x v="43"/>
    <x v="62"/>
    <n v="66143000000"/>
    <x v="0"/>
  </r>
  <r>
    <x v="44"/>
    <x v="43"/>
    <x v="62"/>
    <n v="74205000000"/>
    <x v="1"/>
  </r>
  <r>
    <x v="44"/>
    <x v="43"/>
    <x v="62"/>
    <n v="49625000000"/>
    <x v="2"/>
  </r>
  <r>
    <x v="44"/>
    <x v="43"/>
    <x v="63"/>
    <n v="-16394000000"/>
    <x v="0"/>
  </r>
  <r>
    <x v="44"/>
    <x v="43"/>
    <x v="63"/>
    <n v="-1179000000"/>
    <x v="1"/>
  </r>
  <r>
    <x v="44"/>
    <x v="43"/>
    <x v="63"/>
    <n v="567779000000"/>
    <x v="2"/>
  </r>
  <r>
    <x v="44"/>
    <x v="43"/>
    <x v="64"/>
    <n v="-187640000000"/>
    <x v="0"/>
  </r>
  <r>
    <x v="44"/>
    <x v="43"/>
    <x v="64"/>
    <n v="-119736000000"/>
    <x v="1"/>
  </r>
  <r>
    <x v="44"/>
    <x v="43"/>
    <x v="64"/>
    <n v="-419105000000"/>
    <x v="2"/>
  </r>
  <r>
    <x v="44"/>
    <x v="43"/>
    <x v="65"/>
    <n v="-36490000000"/>
    <x v="0"/>
  </r>
  <r>
    <x v="44"/>
    <x v="43"/>
    <x v="65"/>
    <n v="-25263000000"/>
    <x v="1"/>
  </r>
  <r>
    <x v="44"/>
    <x v="43"/>
    <x v="65"/>
    <n v="-196279000000"/>
    <x v="2"/>
  </r>
  <r>
    <x v="44"/>
    <x v="43"/>
    <x v="66"/>
    <n v="0"/>
    <x v="0"/>
  </r>
  <r>
    <x v="44"/>
    <x v="43"/>
    <x v="66"/>
    <n v="0"/>
    <x v="1"/>
  </r>
  <r>
    <x v="44"/>
    <x v="43"/>
    <x v="66"/>
    <n v="0"/>
    <x v="2"/>
  </r>
  <r>
    <x v="44"/>
    <x v="43"/>
    <x v="67"/>
    <n v="-941190000000"/>
    <x v="0"/>
  </r>
  <r>
    <x v="44"/>
    <x v="43"/>
    <x v="67"/>
    <n v="0"/>
    <x v="1"/>
  </r>
  <r>
    <x v="44"/>
    <x v="43"/>
    <x v="67"/>
    <n v="0"/>
    <x v="2"/>
  </r>
  <r>
    <x v="44"/>
    <x v="43"/>
    <x v="68"/>
    <n v="1470666000000"/>
    <x v="0"/>
  </r>
  <r>
    <x v="44"/>
    <x v="43"/>
    <x v="68"/>
    <n v="1562431000000"/>
    <x v="1"/>
  </r>
  <r>
    <x v="44"/>
    <x v="43"/>
    <x v="68"/>
    <n v="2144257000000"/>
    <x v="2"/>
  </r>
  <r>
    <x v="44"/>
    <x v="43"/>
    <x v="69"/>
    <n v="2181906000000"/>
    <x v="0"/>
  </r>
  <r>
    <x v="44"/>
    <x v="43"/>
    <x v="69"/>
    <n v="0"/>
    <x v="1"/>
  </r>
  <r>
    <x v="44"/>
    <x v="43"/>
    <x v="69"/>
    <n v="0"/>
    <x v="2"/>
  </r>
  <r>
    <x v="44"/>
    <x v="43"/>
    <x v="70"/>
    <n v="2237480000000"/>
    <x v="0"/>
  </r>
  <r>
    <x v="44"/>
    <x v="43"/>
    <x v="70"/>
    <n v="0"/>
    <x v="1"/>
  </r>
  <r>
    <x v="44"/>
    <x v="43"/>
    <x v="70"/>
    <n v="0"/>
    <x v="2"/>
  </r>
  <r>
    <x v="44"/>
    <x v="43"/>
    <x v="71"/>
    <n v="8502000000"/>
    <x v="0"/>
  </r>
  <r>
    <x v="44"/>
    <x v="43"/>
    <x v="71"/>
    <n v="8533000000"/>
    <x v="1"/>
  </r>
  <r>
    <x v="44"/>
    <x v="43"/>
    <x v="71"/>
    <n v="8464000000"/>
    <x v="2"/>
  </r>
  <r>
    <x v="44"/>
    <x v="43"/>
    <x v="72"/>
    <n v="0"/>
    <x v="0"/>
  </r>
  <r>
    <x v="44"/>
    <x v="43"/>
    <x v="72"/>
    <n v="0"/>
    <x v="1"/>
  </r>
  <r>
    <x v="44"/>
    <x v="43"/>
    <x v="72"/>
    <n v="0"/>
    <x v="2"/>
  </r>
  <r>
    <x v="44"/>
    <x v="43"/>
    <x v="73"/>
    <n v="10109000000"/>
    <x v="0"/>
  </r>
  <r>
    <x v="44"/>
    <x v="43"/>
    <x v="73"/>
    <n v="12343000000"/>
    <x v="1"/>
  </r>
  <r>
    <x v="44"/>
    <x v="43"/>
    <x v="73"/>
    <n v="12690000000"/>
    <x v="2"/>
  </r>
  <r>
    <x v="44"/>
    <x v="43"/>
    <x v="74"/>
    <n v="104459000000"/>
    <x v="0"/>
  </r>
  <r>
    <x v="44"/>
    <x v="43"/>
    <x v="74"/>
    <n v="255576000000"/>
    <x v="1"/>
  </r>
  <r>
    <x v="44"/>
    <x v="43"/>
    <x v="74"/>
    <n v="409545000000"/>
    <x v="2"/>
  </r>
  <r>
    <x v="44"/>
    <x v="43"/>
    <x v="75"/>
    <n v="0"/>
    <x v="0"/>
  </r>
  <r>
    <x v="44"/>
    <x v="43"/>
    <x v="75"/>
    <n v="0"/>
    <x v="1"/>
  </r>
  <r>
    <x v="44"/>
    <x v="43"/>
    <x v="75"/>
    <n v="0"/>
    <x v="2"/>
  </r>
  <r>
    <x v="44"/>
    <x v="43"/>
    <x v="76"/>
    <n v="0"/>
    <x v="0"/>
  </r>
  <r>
    <x v="44"/>
    <x v="43"/>
    <x v="76"/>
    <n v="0"/>
    <x v="1"/>
  </r>
  <r>
    <x v="44"/>
    <x v="43"/>
    <x v="76"/>
    <n v="0"/>
    <x v="2"/>
  </r>
  <r>
    <x v="44"/>
    <x v="43"/>
    <x v="77"/>
    <n v="26068000000"/>
    <x v="0"/>
  </r>
  <r>
    <x v="44"/>
    <x v="43"/>
    <x v="77"/>
    <n v="26993000000"/>
    <x v="1"/>
  </r>
  <r>
    <x v="44"/>
    <x v="43"/>
    <x v="77"/>
    <n v="30063000000"/>
    <x v="2"/>
  </r>
  <r>
    <x v="44"/>
    <x v="43"/>
    <x v="78"/>
    <n v="116239000000"/>
    <x v="0"/>
  </r>
  <r>
    <x v="44"/>
    <x v="43"/>
    <x v="78"/>
    <n v="187899000000"/>
    <x v="1"/>
  </r>
  <r>
    <x v="44"/>
    <x v="43"/>
    <x v="78"/>
    <n v="252352000000"/>
    <x v="2"/>
  </r>
  <r>
    <x v="44"/>
    <x v="43"/>
    <x v="79"/>
    <n v="1696000000"/>
    <x v="0"/>
  </r>
  <r>
    <x v="44"/>
    <x v="43"/>
    <x v="79"/>
    <n v="5000000000"/>
    <x v="1"/>
  </r>
  <r>
    <x v="44"/>
    <x v="43"/>
    <x v="79"/>
    <n v="4500000000"/>
    <x v="2"/>
  </r>
  <r>
    <x v="44"/>
    <x v="43"/>
    <x v="80"/>
    <n v="4871000000"/>
    <x v="0"/>
  </r>
  <r>
    <x v="44"/>
    <x v="43"/>
    <x v="80"/>
    <n v="5585000000"/>
    <x v="1"/>
  </r>
  <r>
    <x v="44"/>
    <x v="43"/>
    <x v="80"/>
    <n v="17480000000"/>
    <x v="2"/>
  </r>
  <r>
    <x v="44"/>
    <x v="43"/>
    <x v="81"/>
    <n v="19983000000"/>
    <x v="0"/>
  </r>
  <r>
    <x v="44"/>
    <x v="43"/>
    <x v="81"/>
    <n v="24001000000"/>
    <x v="1"/>
  </r>
  <r>
    <x v="44"/>
    <x v="43"/>
    <x v="81"/>
    <n v="6517000000"/>
    <x v="2"/>
  </r>
  <r>
    <x v="44"/>
    <x v="43"/>
    <x v="82"/>
    <n v="0"/>
    <x v="0"/>
  </r>
  <r>
    <x v="44"/>
    <x v="43"/>
    <x v="82"/>
    <n v="0"/>
    <x v="1"/>
  </r>
  <r>
    <x v="44"/>
    <x v="43"/>
    <x v="82"/>
    <n v="0"/>
    <x v="2"/>
  </r>
  <r>
    <x v="44"/>
    <x v="43"/>
    <x v="83"/>
    <n v="199202000000"/>
    <x v="0"/>
  </r>
  <r>
    <x v="44"/>
    <x v="43"/>
    <x v="83"/>
    <n v="223211000000"/>
    <x v="1"/>
  </r>
  <r>
    <x v="44"/>
    <x v="43"/>
    <x v="83"/>
    <n v="236990000000"/>
    <x v="2"/>
  </r>
  <r>
    <x v="44"/>
    <x v="43"/>
    <x v="84"/>
    <n v="103912000000"/>
    <x v="0"/>
  </r>
  <r>
    <x v="44"/>
    <x v="43"/>
    <x v="84"/>
    <n v="109814000000"/>
    <x v="1"/>
  </r>
  <r>
    <x v="44"/>
    <x v="43"/>
    <x v="84"/>
    <n v="102063000000"/>
    <x v="2"/>
  </r>
  <r>
    <x v="44"/>
    <x v="43"/>
    <x v="85"/>
    <n v="15798000000"/>
    <x v="0"/>
  </r>
  <r>
    <x v="44"/>
    <x v="43"/>
    <x v="85"/>
    <n v="17494000000"/>
    <x v="1"/>
  </r>
  <r>
    <x v="44"/>
    <x v="43"/>
    <x v="85"/>
    <n v="17263000000"/>
    <x v="2"/>
  </r>
  <r>
    <x v="44"/>
    <x v="43"/>
    <x v="86"/>
    <n v="69276000000"/>
    <x v="0"/>
  </r>
  <r>
    <x v="44"/>
    <x v="43"/>
    <x v="86"/>
    <n v="40920000000"/>
    <x v="1"/>
  </r>
  <r>
    <x v="44"/>
    <x v="43"/>
    <x v="86"/>
    <n v="45208000000"/>
    <x v="2"/>
  </r>
  <r>
    <x v="44"/>
    <x v="43"/>
    <x v="87"/>
    <n v="0"/>
    <x v="0"/>
  </r>
  <r>
    <x v="44"/>
    <x v="43"/>
    <x v="87"/>
    <n v="0"/>
    <x v="1"/>
  </r>
  <r>
    <x v="44"/>
    <x v="43"/>
    <x v="87"/>
    <n v="0"/>
    <x v="2"/>
  </r>
  <r>
    <x v="44"/>
    <x v="43"/>
    <x v="88"/>
    <n v="2322000000"/>
    <x v="0"/>
  </r>
  <r>
    <x v="44"/>
    <x v="43"/>
    <x v="88"/>
    <n v="2256000000"/>
    <x v="1"/>
  </r>
  <r>
    <x v="44"/>
    <x v="43"/>
    <x v="88"/>
    <n v="2451000000"/>
    <x v="2"/>
  </r>
  <r>
    <x v="44"/>
    <x v="43"/>
    <x v="89"/>
    <n v="256515000000"/>
    <x v="0"/>
  </r>
  <r>
    <x v="44"/>
    <x v="43"/>
    <x v="89"/>
    <n v="279354000000"/>
    <x v="2"/>
  </r>
  <r>
    <x v="44"/>
    <x v="43"/>
    <x v="90"/>
    <n v="0"/>
    <x v="1"/>
  </r>
  <r>
    <x v="44"/>
    <x v="43"/>
    <x v="91"/>
    <n v="-149648000000"/>
    <x v="0"/>
  </r>
  <r>
    <x v="44"/>
    <x v="43"/>
    <x v="91"/>
    <n v="-14980000000"/>
    <x v="1"/>
  </r>
  <r>
    <x v="44"/>
    <x v="43"/>
    <x v="91"/>
    <n v="254823000000"/>
    <x v="2"/>
  </r>
  <r>
    <x v="45"/>
    <x v="44"/>
    <x v="0"/>
    <n v="9533000000"/>
    <x v="0"/>
  </r>
  <r>
    <x v="45"/>
    <x v="44"/>
    <x v="0"/>
    <n v="11312000000"/>
    <x v="1"/>
  </r>
  <r>
    <x v="45"/>
    <x v="44"/>
    <x v="0"/>
    <n v="11145000000"/>
    <x v="2"/>
  </r>
  <r>
    <x v="45"/>
    <x v="44"/>
    <x v="1"/>
    <n v="3685000000"/>
    <x v="0"/>
  </r>
  <r>
    <x v="45"/>
    <x v="44"/>
    <x v="1"/>
    <n v="524000000"/>
    <x v="1"/>
  </r>
  <r>
    <x v="45"/>
    <x v="44"/>
    <x v="1"/>
    <n v="526000000"/>
    <x v="2"/>
  </r>
  <r>
    <x v="45"/>
    <x v="44"/>
    <x v="2"/>
    <n v="0"/>
    <x v="0"/>
  </r>
  <r>
    <x v="45"/>
    <x v="44"/>
    <x v="2"/>
    <n v="0"/>
    <x v="1"/>
  </r>
  <r>
    <x v="45"/>
    <x v="44"/>
    <x v="2"/>
    <n v="0"/>
    <x v="2"/>
  </r>
  <r>
    <x v="45"/>
    <x v="44"/>
    <x v="3"/>
    <n v="1090000000"/>
    <x v="0"/>
  </r>
  <r>
    <x v="45"/>
    <x v="44"/>
    <x v="3"/>
    <n v="1460000000"/>
    <x v="1"/>
  </r>
  <r>
    <x v="45"/>
    <x v="44"/>
    <x v="3"/>
    <n v="1744000000"/>
    <x v="2"/>
  </r>
  <r>
    <x v="45"/>
    <x v="44"/>
    <x v="4"/>
    <n v="83216000000"/>
    <x v="0"/>
  </r>
  <r>
    <x v="45"/>
    <x v="44"/>
    <x v="4"/>
    <n v="86381000000"/>
    <x v="1"/>
  </r>
  <r>
    <x v="45"/>
    <x v="44"/>
    <x v="4"/>
    <n v="87296000000"/>
    <x v="2"/>
  </r>
  <r>
    <x v="45"/>
    <x v="44"/>
    <x v="5"/>
    <n v="-1548000000"/>
    <x v="0"/>
  </r>
  <r>
    <x v="45"/>
    <x v="44"/>
    <x v="5"/>
    <n v="-2054000000"/>
    <x v="1"/>
  </r>
  <r>
    <x v="45"/>
    <x v="44"/>
    <x v="5"/>
    <n v="-1177000000"/>
    <x v="2"/>
  </r>
  <r>
    <x v="45"/>
    <x v="44"/>
    <x v="6"/>
    <n v="-10347000000"/>
    <x v="0"/>
  </r>
  <r>
    <x v="45"/>
    <x v="44"/>
    <x v="6"/>
    <n v="-9004000000"/>
    <x v="1"/>
  </r>
  <r>
    <x v="45"/>
    <x v="44"/>
    <x v="6"/>
    <n v="-8070000000"/>
    <x v="2"/>
  </r>
  <r>
    <x v="45"/>
    <x v="44"/>
    <x v="7"/>
    <n v="5927000000"/>
    <x v="0"/>
  </r>
  <r>
    <x v="45"/>
    <x v="44"/>
    <x v="7"/>
    <n v="-3976000000"/>
    <x v="1"/>
  </r>
  <r>
    <x v="45"/>
    <x v="44"/>
    <x v="7"/>
    <n v="-1477000000"/>
    <x v="2"/>
  </r>
  <r>
    <x v="45"/>
    <x v="44"/>
    <x v="8"/>
    <n v="7627000000"/>
    <x v="0"/>
  </r>
  <r>
    <x v="45"/>
    <x v="44"/>
    <x v="8"/>
    <n v="10471000000"/>
    <x v="1"/>
  </r>
  <r>
    <x v="45"/>
    <x v="44"/>
    <x v="8"/>
    <n v="9844000000"/>
    <x v="2"/>
  </r>
  <r>
    <x v="45"/>
    <x v="44"/>
    <x v="9"/>
    <n v="9077000000"/>
    <x v="0"/>
  </r>
  <r>
    <x v="45"/>
    <x v="44"/>
    <x v="9"/>
    <n v="6480000000"/>
    <x v="1"/>
  </r>
  <r>
    <x v="45"/>
    <x v="44"/>
    <x v="9"/>
    <n v="6795000000"/>
    <x v="2"/>
  </r>
  <r>
    <x v="45"/>
    <x v="44"/>
    <x v="10"/>
    <n v="0"/>
    <x v="0"/>
  </r>
  <r>
    <x v="45"/>
    <x v="44"/>
    <x v="10"/>
    <n v="0"/>
    <x v="1"/>
  </r>
  <r>
    <x v="45"/>
    <x v="44"/>
    <x v="10"/>
    <n v="0"/>
    <x v="2"/>
  </r>
  <r>
    <x v="45"/>
    <x v="44"/>
    <x v="11"/>
    <n v="0"/>
    <x v="0"/>
  </r>
  <r>
    <x v="45"/>
    <x v="44"/>
    <x v="11"/>
    <n v="0"/>
    <x v="1"/>
  </r>
  <r>
    <x v="45"/>
    <x v="44"/>
    <x v="11"/>
    <n v="0"/>
    <x v="2"/>
  </r>
  <r>
    <x v="45"/>
    <x v="44"/>
    <x v="12"/>
    <n v="0"/>
    <x v="0"/>
  </r>
  <r>
    <x v="45"/>
    <x v="44"/>
    <x v="12"/>
    <n v="0"/>
    <x v="1"/>
  </r>
  <r>
    <x v="45"/>
    <x v="44"/>
    <x v="12"/>
    <n v="0"/>
    <x v="2"/>
  </r>
  <r>
    <x v="45"/>
    <x v="44"/>
    <x v="13"/>
    <n v="1240000000"/>
    <x v="0"/>
  </r>
  <r>
    <x v="45"/>
    <x v="44"/>
    <x v="13"/>
    <n v="-366000000"/>
    <x v="1"/>
  </r>
  <r>
    <x v="45"/>
    <x v="44"/>
    <x v="13"/>
    <n v="-690000000"/>
    <x v="2"/>
  </r>
  <r>
    <x v="45"/>
    <x v="44"/>
    <x v="14"/>
    <n v="1760000000"/>
    <x v="0"/>
  </r>
  <r>
    <x v="45"/>
    <x v="44"/>
    <x v="14"/>
    <n v="1760000000"/>
    <x v="1"/>
  </r>
  <r>
    <x v="45"/>
    <x v="44"/>
    <x v="14"/>
    <n v="1760000000"/>
    <x v="2"/>
  </r>
  <r>
    <x v="45"/>
    <x v="44"/>
    <x v="15"/>
    <n v="95000000"/>
    <x v="0"/>
  </r>
  <r>
    <x v="45"/>
    <x v="44"/>
    <x v="15"/>
    <n v="110000000"/>
    <x v="1"/>
  </r>
  <r>
    <x v="45"/>
    <x v="44"/>
    <x v="15"/>
    <n v="-132000000"/>
    <x v="2"/>
  </r>
  <r>
    <x v="45"/>
    <x v="44"/>
    <x v="16"/>
    <n v="4334000000"/>
    <x v="0"/>
  </r>
  <r>
    <x v="45"/>
    <x v="44"/>
    <x v="16"/>
    <n v="8754000000"/>
    <x v="1"/>
  </r>
  <r>
    <x v="45"/>
    <x v="44"/>
    <x v="16"/>
    <n v="6690000000"/>
    <x v="2"/>
  </r>
  <r>
    <x v="45"/>
    <x v="44"/>
    <x v="17"/>
    <n v="4429000000"/>
    <x v="0"/>
  </r>
  <r>
    <x v="45"/>
    <x v="44"/>
    <x v="17"/>
    <n v="8864000000"/>
    <x v="1"/>
  </r>
  <r>
    <x v="45"/>
    <x v="44"/>
    <x v="17"/>
    <n v="6558000000"/>
    <x v="2"/>
  </r>
  <r>
    <x v="45"/>
    <x v="44"/>
    <x v="18"/>
    <n v="13067000000"/>
    <x v="0"/>
  </r>
  <r>
    <x v="45"/>
    <x v="44"/>
    <x v="18"/>
    <n v="14619000000"/>
    <x v="1"/>
  </r>
  <r>
    <x v="45"/>
    <x v="44"/>
    <x v="18"/>
    <n v="13433000000"/>
    <x v="2"/>
  </r>
  <r>
    <x v="45"/>
    <x v="44"/>
    <x v="19"/>
    <n v="25148000000"/>
    <x v="0"/>
  </r>
  <r>
    <x v="45"/>
    <x v="44"/>
    <x v="19"/>
    <n v="27180000000"/>
    <x v="1"/>
  </r>
  <r>
    <x v="45"/>
    <x v="44"/>
    <x v="19"/>
    <n v="24017000000"/>
    <x v="2"/>
  </r>
  <r>
    <x v="45"/>
    <x v="44"/>
    <x v="20"/>
    <n v="24930000000"/>
    <x v="0"/>
  </r>
  <r>
    <x v="45"/>
    <x v="44"/>
    <x v="20"/>
    <n v="20411000000"/>
    <x v="1"/>
  </r>
  <r>
    <x v="45"/>
    <x v="44"/>
    <x v="20"/>
    <n v="19240000000"/>
    <x v="2"/>
  </r>
  <r>
    <x v="45"/>
    <x v="44"/>
    <x v="21"/>
    <n v="28782000000"/>
    <x v="0"/>
  </r>
  <r>
    <x v="45"/>
    <x v="44"/>
    <x v="21"/>
    <n v="26973000000"/>
    <x v="1"/>
  </r>
  <r>
    <x v="45"/>
    <x v="44"/>
    <x v="21"/>
    <n v="14601000000"/>
    <x v="2"/>
  </r>
  <r>
    <x v="45"/>
    <x v="44"/>
    <x v="22"/>
    <n v="1086000000"/>
    <x v="0"/>
  </r>
  <r>
    <x v="45"/>
    <x v="44"/>
    <x v="22"/>
    <n v="1536000000"/>
    <x v="2"/>
  </r>
  <r>
    <x v="45"/>
    <x v="44"/>
    <x v="23"/>
    <n v="1086000000"/>
    <x v="0"/>
  </r>
  <r>
    <x v="45"/>
    <x v="44"/>
    <x v="23"/>
    <n v="1365000000"/>
    <x v="1"/>
  </r>
  <r>
    <x v="45"/>
    <x v="44"/>
    <x v="23"/>
    <n v="1365000000"/>
    <x v="1"/>
  </r>
  <r>
    <x v="45"/>
    <x v="44"/>
    <x v="23"/>
    <n v="1536000000"/>
    <x v="2"/>
  </r>
  <r>
    <x v="45"/>
    <x v="44"/>
    <x v="24"/>
    <n v="8225000000"/>
    <x v="0"/>
  </r>
  <r>
    <x v="45"/>
    <x v="44"/>
    <x v="24"/>
    <n v="10786000000"/>
    <x v="1"/>
  </r>
  <r>
    <x v="45"/>
    <x v="44"/>
    <x v="24"/>
    <n v="9749000000"/>
    <x v="2"/>
  </r>
  <r>
    <x v="45"/>
    <x v="44"/>
    <x v="25"/>
    <n v="0"/>
    <x v="0"/>
  </r>
  <r>
    <x v="45"/>
    <x v="44"/>
    <x v="25"/>
    <n v="0"/>
    <x v="1"/>
  </r>
  <r>
    <x v="45"/>
    <x v="44"/>
    <x v="25"/>
    <n v="0"/>
    <x v="2"/>
  </r>
  <r>
    <x v="45"/>
    <x v="44"/>
    <x v="26"/>
    <n v="43465"/>
    <x v="0"/>
  </r>
  <r>
    <x v="45"/>
    <x v="44"/>
    <x v="26"/>
    <n v="43830"/>
    <x v="1"/>
  </r>
  <r>
    <x v="45"/>
    <x v="44"/>
    <x v="26"/>
    <n v="44196"/>
    <x v="2"/>
  </r>
  <r>
    <x v="45"/>
    <x v="44"/>
    <x v="27"/>
    <n v="2077000000"/>
    <x v="0"/>
  </r>
  <r>
    <x v="45"/>
    <x v="44"/>
    <x v="27"/>
    <n v="2117000000"/>
    <x v="1"/>
  </r>
  <r>
    <x v="45"/>
    <x v="44"/>
    <x v="27"/>
    <n v="1985000000"/>
    <x v="2"/>
  </r>
  <r>
    <x v="45"/>
    <x v="44"/>
    <x v="28"/>
    <n v="16981000000"/>
    <x v="0"/>
  </r>
  <r>
    <x v="45"/>
    <x v="44"/>
    <x v="28"/>
    <n v="18981000000"/>
    <x v="1"/>
  </r>
  <r>
    <x v="45"/>
    <x v="44"/>
    <x v="28"/>
    <n v="19299000000"/>
    <x v="2"/>
  </r>
  <r>
    <x v="45"/>
    <x v="44"/>
    <x v="29"/>
    <n v="0"/>
    <x v="0"/>
  </r>
  <r>
    <x v="45"/>
    <x v="44"/>
    <x v="29"/>
    <n v="0"/>
    <x v="1"/>
  </r>
  <r>
    <x v="45"/>
    <x v="44"/>
    <x v="29"/>
    <n v="0"/>
    <x v="2"/>
  </r>
  <r>
    <x v="45"/>
    <x v="44"/>
    <x v="30"/>
    <n v="14109000000"/>
    <x v="0"/>
  </r>
  <r>
    <x v="45"/>
    <x v="44"/>
    <x v="30"/>
    <n v="16764000000"/>
    <x v="1"/>
  </r>
  <r>
    <x v="45"/>
    <x v="44"/>
    <x v="30"/>
    <n v="17506000000"/>
    <x v="2"/>
  </r>
  <r>
    <x v="45"/>
    <x v="44"/>
    <x v="31"/>
    <n v="21233000000"/>
    <x v="0"/>
  </r>
  <r>
    <x v="45"/>
    <x v="44"/>
    <x v="31"/>
    <n v="22647000000"/>
    <x v="1"/>
  </r>
  <r>
    <x v="45"/>
    <x v="44"/>
    <x v="31"/>
    <n v="19581000000"/>
    <x v="2"/>
  </r>
  <r>
    <x v="45"/>
    <x v="44"/>
    <x v="32"/>
    <n v="6476000000"/>
    <x v="0"/>
  </r>
  <r>
    <x v="45"/>
    <x v="44"/>
    <x v="32"/>
    <n v="8985000000"/>
    <x v="1"/>
  </r>
  <r>
    <x v="45"/>
    <x v="44"/>
    <x v="32"/>
    <n v="7768000000"/>
    <x v="2"/>
  </r>
  <r>
    <x v="45"/>
    <x v="44"/>
    <x v="33"/>
    <n v="-251000000"/>
    <x v="0"/>
  </r>
  <r>
    <x v="45"/>
    <x v="44"/>
    <x v="33"/>
    <n v="0"/>
    <x v="1"/>
  </r>
  <r>
    <x v="45"/>
    <x v="44"/>
    <x v="33"/>
    <n v="0"/>
    <x v="2"/>
  </r>
  <r>
    <x v="45"/>
    <x v="44"/>
    <x v="34"/>
    <n v="1749000000"/>
    <x v="0"/>
  </r>
  <r>
    <x v="45"/>
    <x v="44"/>
    <x v="34"/>
    <n v="1801000000"/>
    <x v="1"/>
  </r>
  <r>
    <x v="45"/>
    <x v="44"/>
    <x v="34"/>
    <n v="1981000000"/>
    <x v="2"/>
  </r>
  <r>
    <x v="45"/>
    <x v="44"/>
    <x v="35"/>
    <n v="6733000000"/>
    <x v="0"/>
  </r>
  <r>
    <x v="45"/>
    <x v="44"/>
    <x v="35"/>
    <n v="9266000000"/>
    <x v="1"/>
  </r>
  <r>
    <x v="45"/>
    <x v="44"/>
    <x v="35"/>
    <n v="10395000000"/>
    <x v="2"/>
  </r>
  <r>
    <x v="45"/>
    <x v="44"/>
    <x v="36"/>
    <n v="950000000"/>
    <x v="0"/>
  </r>
  <r>
    <x v="45"/>
    <x v="44"/>
    <x v="36"/>
    <n v="946000000"/>
    <x v="1"/>
  </r>
  <r>
    <x v="45"/>
    <x v="44"/>
    <x v="36"/>
    <n v="1437000000"/>
    <x v="2"/>
  </r>
  <r>
    <x v="45"/>
    <x v="44"/>
    <x v="37"/>
    <n v="0"/>
    <x v="0"/>
  </r>
  <r>
    <x v="45"/>
    <x v="44"/>
    <x v="37"/>
    <n v="0"/>
    <x v="1"/>
  </r>
  <r>
    <x v="45"/>
    <x v="44"/>
    <x v="37"/>
    <n v="0"/>
    <x v="2"/>
  </r>
  <r>
    <x v="45"/>
    <x v="44"/>
    <x v="38"/>
    <n v="3071000000"/>
    <x v="0"/>
  </r>
  <r>
    <x v="45"/>
    <x v="44"/>
    <x v="38"/>
    <n v="3379000000"/>
    <x v="1"/>
  </r>
  <r>
    <x v="45"/>
    <x v="44"/>
    <x v="38"/>
    <n v="3266000000"/>
    <x v="2"/>
  </r>
  <r>
    <x v="45"/>
    <x v="44"/>
    <x v="39"/>
    <n v="83216000000"/>
    <x v="0"/>
  </r>
  <r>
    <x v="45"/>
    <x v="44"/>
    <x v="39"/>
    <n v="86381000000"/>
    <x v="1"/>
  </r>
  <r>
    <x v="45"/>
    <x v="44"/>
    <x v="39"/>
    <n v="87296000000"/>
    <x v="2"/>
  </r>
  <r>
    <x v="45"/>
    <x v="44"/>
    <x v="40"/>
    <n v="64158000000"/>
    <x v="0"/>
  </r>
  <r>
    <x v="45"/>
    <x v="44"/>
    <x v="40"/>
    <n v="65283000000"/>
    <x v="1"/>
  </r>
  <r>
    <x v="45"/>
    <x v="44"/>
    <x v="40"/>
    <n v="66012000000"/>
    <x v="2"/>
  </r>
  <r>
    <x v="45"/>
    <x v="44"/>
    <x v="41"/>
    <n v="5003000000"/>
    <x v="0"/>
  </r>
  <r>
    <x v="45"/>
    <x v="44"/>
    <x v="41"/>
    <n v="4253000000"/>
    <x v="1"/>
  </r>
  <r>
    <x v="45"/>
    <x v="44"/>
    <x v="41"/>
    <n v="485000000"/>
    <x v="2"/>
  </r>
  <r>
    <x v="45"/>
    <x v="44"/>
    <x v="42"/>
    <n v="19412000000"/>
    <x v="0"/>
  </r>
  <r>
    <x v="45"/>
    <x v="44"/>
    <x v="42"/>
    <n v="19025000000"/>
    <x v="1"/>
  </r>
  <r>
    <x v="45"/>
    <x v="44"/>
    <x v="42"/>
    <n v="19273000000"/>
    <x v="2"/>
  </r>
  <r>
    <x v="45"/>
    <x v="44"/>
    <x v="43"/>
    <n v="-2995000000"/>
    <x v="0"/>
  </r>
  <r>
    <x v="45"/>
    <x v="44"/>
    <x v="43"/>
    <n v="-1841000000"/>
    <x v="1"/>
  </r>
  <r>
    <x v="45"/>
    <x v="44"/>
    <x v="43"/>
    <n v="-1862000000"/>
    <x v="2"/>
  </r>
  <r>
    <x v="45"/>
    <x v="44"/>
    <x v="44"/>
    <n v="1274000000"/>
    <x v="0"/>
  </r>
  <r>
    <x v="45"/>
    <x v="44"/>
    <x v="44"/>
    <n v="1038000000"/>
    <x v="1"/>
  </r>
  <r>
    <x v="45"/>
    <x v="44"/>
    <x v="44"/>
    <n v="0"/>
    <x v="2"/>
  </r>
  <r>
    <x v="45"/>
    <x v="44"/>
    <x v="45"/>
    <n v="91000000"/>
    <x v="0"/>
  </r>
  <r>
    <x v="45"/>
    <x v="44"/>
    <x v="45"/>
    <n v="81000000"/>
    <x v="1"/>
  </r>
  <r>
    <x v="45"/>
    <x v="44"/>
    <x v="45"/>
    <n v="0"/>
    <x v="2"/>
  </r>
  <r>
    <x v="45"/>
    <x v="44"/>
    <x v="46"/>
    <n v="-7352000000"/>
    <x v="0"/>
  </r>
  <r>
    <x v="45"/>
    <x v="44"/>
    <x v="46"/>
    <n v="-7163000000"/>
    <x v="1"/>
  </r>
  <r>
    <x v="45"/>
    <x v="44"/>
    <x v="46"/>
    <n v="-6208000000"/>
    <x v="2"/>
  </r>
  <r>
    <x v="45"/>
    <x v="44"/>
    <x v="47"/>
    <n v="205000000"/>
    <x v="0"/>
  </r>
  <r>
    <x v="45"/>
    <x v="44"/>
    <x v="47"/>
    <n v="136000000"/>
    <x v="1"/>
  </r>
  <r>
    <x v="45"/>
    <x v="44"/>
    <x v="47"/>
    <n v="0"/>
    <x v="2"/>
  </r>
  <r>
    <x v="45"/>
    <x v="44"/>
    <x v="48"/>
    <n v="-1360000000"/>
    <x v="0"/>
  </r>
  <r>
    <x v="45"/>
    <x v="44"/>
    <x v="48"/>
    <n v="-1132000000"/>
    <x v="1"/>
  </r>
  <r>
    <x v="45"/>
    <x v="44"/>
    <x v="48"/>
    <n v="-866000000"/>
    <x v="2"/>
  </r>
  <r>
    <x v="45"/>
    <x v="44"/>
    <x v="49"/>
    <n v="-421000000"/>
    <x v="0"/>
  </r>
  <r>
    <x v="45"/>
    <x v="44"/>
    <x v="49"/>
    <n v="-144000000"/>
    <x v="1"/>
  </r>
  <r>
    <x v="45"/>
    <x v="44"/>
    <x v="49"/>
    <n v="0"/>
    <x v="2"/>
  </r>
  <r>
    <x v="45"/>
    <x v="44"/>
    <x v="50"/>
    <n v="2872000000"/>
    <x v="0"/>
  </r>
  <r>
    <x v="45"/>
    <x v="44"/>
    <x v="50"/>
    <n v="3802000000"/>
    <x v="1"/>
  </r>
  <r>
    <x v="45"/>
    <x v="44"/>
    <x v="50"/>
    <n v="0"/>
    <x v="2"/>
  </r>
  <r>
    <x v="45"/>
    <x v="44"/>
    <x v="51"/>
    <n v="307000000"/>
    <x v="0"/>
  </r>
  <r>
    <x v="45"/>
    <x v="44"/>
    <x v="51"/>
    <n v="89000000"/>
    <x v="1"/>
  </r>
  <r>
    <x v="45"/>
    <x v="44"/>
    <x v="51"/>
    <n v="0"/>
    <x v="2"/>
  </r>
  <r>
    <x v="45"/>
    <x v="44"/>
    <x v="52"/>
    <n v="42000000"/>
    <x v="0"/>
  </r>
  <r>
    <x v="45"/>
    <x v="44"/>
    <x v="52"/>
    <n v="65000000"/>
    <x v="1"/>
  </r>
  <r>
    <x v="45"/>
    <x v="44"/>
    <x v="52"/>
    <n v="21000000"/>
    <x v="2"/>
  </r>
  <r>
    <x v="45"/>
    <x v="44"/>
    <x v="53"/>
    <n v="6434000000"/>
    <x v="0"/>
  </r>
  <r>
    <x v="45"/>
    <x v="44"/>
    <x v="53"/>
    <n v="8920000000"/>
    <x v="1"/>
  </r>
  <r>
    <x v="45"/>
    <x v="44"/>
    <x v="53"/>
    <n v="7747000000"/>
    <x v="2"/>
  </r>
  <r>
    <x v="45"/>
    <x v="44"/>
    <x v="54"/>
    <n v="6476000000"/>
    <x v="0"/>
  </r>
  <r>
    <x v="45"/>
    <x v="44"/>
    <x v="54"/>
    <n v="8985000000"/>
    <x v="1"/>
  </r>
  <r>
    <x v="45"/>
    <x v="44"/>
    <x v="54"/>
    <n v="7768000000"/>
    <x v="2"/>
  </r>
  <r>
    <x v="45"/>
    <x v="44"/>
    <x v="55"/>
    <n v="9598000000"/>
    <x v="0"/>
  </r>
  <r>
    <x v="45"/>
    <x v="44"/>
    <x v="55"/>
    <n v="10838000000"/>
    <x v="1"/>
  </r>
  <r>
    <x v="45"/>
    <x v="44"/>
    <x v="55"/>
    <n v="10777000000"/>
    <x v="2"/>
  </r>
  <r>
    <x v="45"/>
    <x v="44"/>
    <x v="56"/>
    <n v="58286000000"/>
    <x v="0"/>
  </r>
  <r>
    <x v="45"/>
    <x v="44"/>
    <x v="56"/>
    <n v="65970000000"/>
    <x v="1"/>
  </r>
  <r>
    <x v="45"/>
    <x v="44"/>
    <x v="56"/>
    <n v="68056000000"/>
    <x v="2"/>
  </r>
  <r>
    <x v="45"/>
    <x v="44"/>
    <x v="57"/>
    <n v="33022000000"/>
    <x v="0"/>
  </r>
  <r>
    <x v="45"/>
    <x v="44"/>
    <x v="57"/>
    <n v="38310000000"/>
    <x v="1"/>
  </r>
  <r>
    <x v="45"/>
    <x v="44"/>
    <x v="57"/>
    <n v="51411000000"/>
    <x v="2"/>
  </r>
  <r>
    <x v="45"/>
    <x v="44"/>
    <x v="58"/>
    <n v="11002000000"/>
    <x v="0"/>
  </r>
  <r>
    <x v="45"/>
    <x v="44"/>
    <x v="58"/>
    <n v="12103000000"/>
    <x v="1"/>
  </r>
  <r>
    <x v="45"/>
    <x v="44"/>
    <x v="58"/>
    <n v="9731000000"/>
    <x v="2"/>
  </r>
  <r>
    <x v="45"/>
    <x v="44"/>
    <x v="59"/>
    <n v="0"/>
    <x v="0"/>
  </r>
  <r>
    <x v="45"/>
    <x v="44"/>
    <x v="59"/>
    <n v="0"/>
    <x v="2"/>
  </r>
  <r>
    <x v="45"/>
    <x v="44"/>
    <x v="60"/>
    <n v="0"/>
    <x v="1"/>
  </r>
  <r>
    <x v="45"/>
    <x v="44"/>
    <x v="61"/>
    <n v="12081000000"/>
    <x v="0"/>
  </r>
  <r>
    <x v="45"/>
    <x v="44"/>
    <x v="61"/>
    <n v="12561000000"/>
    <x v="1"/>
  </r>
  <r>
    <x v="45"/>
    <x v="44"/>
    <x v="61"/>
    <n v="10584000000"/>
    <x v="2"/>
  </r>
  <r>
    <x v="45"/>
    <x v="44"/>
    <x v="62"/>
    <n v="9152000000"/>
    <x v="0"/>
  </r>
  <r>
    <x v="45"/>
    <x v="44"/>
    <x v="62"/>
    <n v="10086000000"/>
    <x v="1"/>
  </r>
  <r>
    <x v="45"/>
    <x v="44"/>
    <x v="62"/>
    <n v="8997000000"/>
    <x v="2"/>
  </r>
  <r>
    <x v="45"/>
    <x v="44"/>
    <x v="63"/>
    <n v="-17122000000"/>
    <x v="0"/>
  </r>
  <r>
    <x v="45"/>
    <x v="44"/>
    <x v="63"/>
    <n v="-16051000000"/>
    <x v="1"/>
  </r>
  <r>
    <x v="45"/>
    <x v="44"/>
    <x v="63"/>
    <n v="-14096000000"/>
    <x v="2"/>
  </r>
  <r>
    <x v="45"/>
    <x v="44"/>
    <x v="64"/>
    <n v="-314000000"/>
    <x v="0"/>
  </r>
  <r>
    <x v="45"/>
    <x v="44"/>
    <x v="64"/>
    <n v="-6626000000"/>
    <x v="1"/>
  </r>
  <r>
    <x v="45"/>
    <x v="44"/>
    <x v="64"/>
    <n v="-13883000000"/>
    <x v="2"/>
  </r>
  <r>
    <x v="45"/>
    <x v="44"/>
    <x v="65"/>
    <n v="6316000000"/>
    <x v="0"/>
  </r>
  <r>
    <x v="45"/>
    <x v="44"/>
    <x v="65"/>
    <n v="8905000000"/>
    <x v="1"/>
  </r>
  <r>
    <x v="45"/>
    <x v="44"/>
    <x v="65"/>
    <n v="8182000000"/>
    <x v="2"/>
  </r>
  <r>
    <x v="45"/>
    <x v="44"/>
    <x v="66"/>
    <n v="-2040000000"/>
    <x v="0"/>
  </r>
  <r>
    <x v="45"/>
    <x v="44"/>
    <x v="66"/>
    <n v="-67000000"/>
    <x v="1"/>
  </r>
  <r>
    <x v="45"/>
    <x v="44"/>
    <x v="66"/>
    <n v="-1225000000"/>
    <x v="2"/>
  </r>
  <r>
    <x v="45"/>
    <x v="44"/>
    <x v="67"/>
    <n v="9097000000"/>
    <x v="0"/>
  </r>
  <r>
    <x v="45"/>
    <x v="44"/>
    <x v="67"/>
    <n v="10028000000"/>
    <x v="1"/>
  </r>
  <r>
    <x v="45"/>
    <x v="44"/>
    <x v="67"/>
    <n v="8653000000"/>
    <x v="2"/>
  </r>
  <r>
    <x v="45"/>
    <x v="44"/>
    <x v="68"/>
    <n v="14246000000"/>
    <x v="0"/>
  </r>
  <r>
    <x v="45"/>
    <x v="44"/>
    <x v="68"/>
    <n v="414000000"/>
    <x v="1"/>
  </r>
  <r>
    <x v="45"/>
    <x v="44"/>
    <x v="68"/>
    <n v="788000000"/>
    <x v="2"/>
  </r>
  <r>
    <x v="45"/>
    <x v="44"/>
    <x v="69"/>
    <n v="8434000000"/>
    <x v="0"/>
  </r>
  <r>
    <x v="45"/>
    <x v="44"/>
    <x v="69"/>
    <n v="10077000000"/>
    <x v="1"/>
  </r>
  <r>
    <x v="45"/>
    <x v="44"/>
    <x v="69"/>
    <n v="10105000000"/>
    <x v="2"/>
  </r>
  <r>
    <x v="45"/>
    <x v="44"/>
    <x v="70"/>
    <n v="7646000000"/>
    <x v="0"/>
  </r>
  <r>
    <x v="45"/>
    <x v="44"/>
    <x v="70"/>
    <n v="10794000000"/>
    <x v="1"/>
  </r>
  <r>
    <x v="45"/>
    <x v="44"/>
    <x v="70"/>
    <n v="11286000000"/>
    <x v="2"/>
  </r>
  <r>
    <x v="45"/>
    <x v="44"/>
    <x v="71"/>
    <n v="1079000000"/>
    <x v="0"/>
  </r>
  <r>
    <x v="45"/>
    <x v="44"/>
    <x v="71"/>
    <n v="458000000"/>
    <x v="1"/>
  </r>
  <r>
    <x v="45"/>
    <x v="44"/>
    <x v="71"/>
    <n v="853000000"/>
    <x v="2"/>
  </r>
  <r>
    <x v="45"/>
    <x v="44"/>
    <x v="72"/>
    <n v="-546000000"/>
    <x v="0"/>
  </r>
  <r>
    <x v="45"/>
    <x v="44"/>
    <x v="72"/>
    <n v="324000000"/>
    <x v="1"/>
  </r>
  <r>
    <x v="45"/>
    <x v="44"/>
    <x v="72"/>
    <n v="30000000"/>
    <x v="2"/>
  </r>
  <r>
    <x v="45"/>
    <x v="44"/>
    <x v="73"/>
    <n v="6644000000"/>
    <x v="0"/>
  </r>
  <r>
    <x v="45"/>
    <x v="44"/>
    <x v="73"/>
    <n v="6845000000"/>
    <x v="1"/>
  </r>
  <r>
    <x v="45"/>
    <x v="44"/>
    <x v="73"/>
    <n v="7047000000"/>
    <x v="2"/>
  </r>
  <r>
    <x v="45"/>
    <x v="44"/>
    <x v="74"/>
    <n v="7789000000"/>
    <x v="0"/>
  </r>
  <r>
    <x v="45"/>
    <x v="44"/>
    <x v="74"/>
    <n v="4704000000"/>
    <x v="1"/>
  </r>
  <r>
    <x v="45"/>
    <x v="44"/>
    <x v="74"/>
    <n v="13583000000"/>
    <x v="2"/>
  </r>
  <r>
    <x v="45"/>
    <x v="44"/>
    <x v="75"/>
    <n v="0"/>
    <x v="0"/>
  </r>
  <r>
    <x v="45"/>
    <x v="44"/>
    <x v="75"/>
    <n v="0"/>
    <x v="1"/>
  </r>
  <r>
    <x v="45"/>
    <x v="44"/>
    <x v="75"/>
    <n v="0"/>
    <x v="2"/>
  </r>
  <r>
    <x v="45"/>
    <x v="44"/>
    <x v="76"/>
    <n v="0"/>
    <x v="0"/>
  </r>
  <r>
    <x v="45"/>
    <x v="44"/>
    <x v="76"/>
    <n v="0"/>
    <x v="1"/>
  </r>
  <r>
    <x v="45"/>
    <x v="44"/>
    <x v="76"/>
    <n v="0"/>
    <x v="2"/>
  </r>
  <r>
    <x v="45"/>
    <x v="44"/>
    <x v="77"/>
    <n v="0"/>
    <x v="0"/>
  </r>
  <r>
    <x v="45"/>
    <x v="44"/>
    <x v="77"/>
    <n v="0"/>
    <x v="1"/>
  </r>
  <r>
    <x v="45"/>
    <x v="44"/>
    <x v="77"/>
    <n v="0"/>
    <x v="2"/>
  </r>
  <r>
    <x v="45"/>
    <x v="44"/>
    <x v="78"/>
    <n v="0"/>
    <x v="0"/>
  </r>
  <r>
    <x v="45"/>
    <x v="44"/>
    <x v="78"/>
    <n v="0"/>
    <x v="1"/>
  </r>
  <r>
    <x v="45"/>
    <x v="44"/>
    <x v="78"/>
    <n v="0"/>
    <x v="2"/>
  </r>
  <r>
    <x v="45"/>
    <x v="44"/>
    <x v="79"/>
    <n v="1476000000"/>
    <x v="0"/>
  </r>
  <r>
    <x v="45"/>
    <x v="44"/>
    <x v="79"/>
    <n v="1012000000"/>
    <x v="1"/>
  </r>
  <r>
    <x v="45"/>
    <x v="44"/>
    <x v="79"/>
    <n v="647000000"/>
    <x v="2"/>
  </r>
  <r>
    <x v="45"/>
    <x v="44"/>
    <x v="80"/>
    <n v="0"/>
    <x v="0"/>
  </r>
  <r>
    <x v="45"/>
    <x v="44"/>
    <x v="80"/>
    <n v="0"/>
    <x v="1"/>
  </r>
  <r>
    <x v="45"/>
    <x v="44"/>
    <x v="80"/>
    <n v="0"/>
    <x v="2"/>
  </r>
  <r>
    <x v="45"/>
    <x v="44"/>
    <x v="81"/>
    <n v="1912000000"/>
    <x v="0"/>
  </r>
  <r>
    <x v="45"/>
    <x v="44"/>
    <x v="81"/>
    <n v="1103000000"/>
    <x v="1"/>
  </r>
  <r>
    <x v="45"/>
    <x v="44"/>
    <x v="81"/>
    <n v="118000000"/>
    <x v="2"/>
  </r>
  <r>
    <x v="45"/>
    <x v="44"/>
    <x v="82"/>
    <n v="0"/>
    <x v="0"/>
  </r>
  <r>
    <x v="45"/>
    <x v="44"/>
    <x v="82"/>
    <n v="0"/>
    <x v="1"/>
  </r>
  <r>
    <x v="45"/>
    <x v="44"/>
    <x v="82"/>
    <n v="0"/>
    <x v="2"/>
  </r>
  <r>
    <x v="45"/>
    <x v="44"/>
    <x v="83"/>
    <n v="63234000000"/>
    <x v="0"/>
  </r>
  <r>
    <x v="45"/>
    <x v="44"/>
    <x v="83"/>
    <n v="65855000000"/>
    <x v="1"/>
  </r>
  <r>
    <x v="45"/>
    <x v="44"/>
    <x v="83"/>
    <n v="66555000000"/>
    <x v="2"/>
  </r>
  <r>
    <x v="45"/>
    <x v="44"/>
    <x v="84"/>
    <n v="34300000000"/>
    <x v="0"/>
  </r>
  <r>
    <x v="45"/>
    <x v="44"/>
    <x v="84"/>
    <n v="37266000000"/>
    <x v="1"/>
  </r>
  <r>
    <x v="45"/>
    <x v="44"/>
    <x v="84"/>
    <n v="33014000000"/>
    <x v="2"/>
  </r>
  <r>
    <x v="45"/>
    <x v="44"/>
    <x v="85"/>
    <n v="11002000000"/>
    <x v="0"/>
  </r>
  <r>
    <x v="45"/>
    <x v="44"/>
    <x v="85"/>
    <n v="12103000000"/>
    <x v="1"/>
  </r>
  <r>
    <x v="45"/>
    <x v="44"/>
    <x v="85"/>
    <n v="9731000000"/>
    <x v="2"/>
  </r>
  <r>
    <x v="45"/>
    <x v="44"/>
    <x v="86"/>
    <n v="0"/>
    <x v="0"/>
  </r>
  <r>
    <x v="45"/>
    <x v="44"/>
    <x v="86"/>
    <n v="10994000000"/>
    <x v="1"/>
  </r>
  <r>
    <x v="45"/>
    <x v="44"/>
    <x v="86"/>
    <n v="2183000000"/>
    <x v="2"/>
  </r>
  <r>
    <x v="45"/>
    <x v="44"/>
    <x v="87"/>
    <n v="7038000000"/>
    <x v="0"/>
  </r>
  <r>
    <x v="45"/>
    <x v="44"/>
    <x v="87"/>
    <n v="4695000000"/>
    <x v="1"/>
  </r>
  <r>
    <x v="45"/>
    <x v="44"/>
    <x v="87"/>
    <n v="4119000000"/>
    <x v="2"/>
  </r>
  <r>
    <x v="45"/>
    <x v="44"/>
    <x v="88"/>
    <n v="225000000"/>
    <x v="0"/>
  </r>
  <r>
    <x v="45"/>
    <x v="44"/>
    <x v="88"/>
    <n v="201000000"/>
    <x v="1"/>
  </r>
  <r>
    <x v="45"/>
    <x v="44"/>
    <x v="88"/>
    <n v="126000000"/>
    <x v="2"/>
  </r>
  <r>
    <x v="45"/>
    <x v="44"/>
    <x v="89"/>
    <n v="16981000000"/>
    <x v="0"/>
  </r>
  <r>
    <x v="45"/>
    <x v="44"/>
    <x v="89"/>
    <n v="19299000000"/>
    <x v="2"/>
  </r>
  <r>
    <x v="45"/>
    <x v="44"/>
    <x v="90"/>
    <n v="0"/>
    <x v="1"/>
  </r>
  <r>
    <x v="45"/>
    <x v="44"/>
    <x v="91"/>
    <n v="2945000000"/>
    <x v="0"/>
  </r>
  <r>
    <x v="45"/>
    <x v="44"/>
    <x v="91"/>
    <n v="-2581000000"/>
    <x v="1"/>
  </r>
  <r>
    <x v="45"/>
    <x v="44"/>
    <x v="91"/>
    <n v="373000000"/>
    <x v="2"/>
  </r>
  <r>
    <x v="46"/>
    <x v="45"/>
    <x v="0"/>
    <n v="3206900000"/>
    <x v="0"/>
  </r>
  <r>
    <x v="46"/>
    <x v="45"/>
    <x v="0"/>
    <n v="3152900000"/>
    <x v="1"/>
  </r>
  <r>
    <x v="46"/>
    <x v="45"/>
    <x v="0"/>
    <n v="3869600000"/>
    <x v="2"/>
  </r>
  <r>
    <x v="46"/>
    <x v="45"/>
    <x v="1"/>
    <n v="4593900000"/>
    <x v="0"/>
  </r>
  <r>
    <x v="46"/>
    <x v="45"/>
    <x v="1"/>
    <n v="4547300000"/>
    <x v="1"/>
  </r>
  <r>
    <x v="46"/>
    <x v="45"/>
    <x v="1"/>
    <n v="5875300000"/>
    <x v="2"/>
  </r>
  <r>
    <x v="46"/>
    <x v="45"/>
    <x v="2"/>
    <n v="0"/>
    <x v="0"/>
  </r>
  <r>
    <x v="46"/>
    <x v="45"/>
    <x v="2"/>
    <n v="0"/>
    <x v="1"/>
  </r>
  <r>
    <x v="46"/>
    <x v="45"/>
    <x v="2"/>
    <n v="0"/>
    <x v="2"/>
  </r>
  <r>
    <x v="46"/>
    <x v="45"/>
    <x v="3"/>
    <n v="1861500000"/>
    <x v="0"/>
  </r>
  <r>
    <x v="46"/>
    <x v="45"/>
    <x v="3"/>
    <n v="832100000"/>
    <x v="1"/>
  </r>
  <r>
    <x v="46"/>
    <x v="45"/>
    <x v="3"/>
    <n v="193500000"/>
    <x v="2"/>
  </r>
  <r>
    <x v="46"/>
    <x v="45"/>
    <x v="4"/>
    <n v="43908400000"/>
    <x v="0"/>
  </r>
  <r>
    <x v="46"/>
    <x v="45"/>
    <x v="4"/>
    <n v="39286100000"/>
    <x v="1"/>
  </r>
  <r>
    <x v="46"/>
    <x v="45"/>
    <x v="4"/>
    <n v="46633100000"/>
    <x v="2"/>
  </r>
  <r>
    <x v="46"/>
    <x v="45"/>
    <x v="5"/>
    <n v="-1210600000"/>
    <x v="0"/>
  </r>
  <r>
    <x v="46"/>
    <x v="45"/>
    <x v="5"/>
    <n v="-1033900000"/>
    <x v="1"/>
  </r>
  <r>
    <x v="46"/>
    <x v="45"/>
    <x v="5"/>
    <n v="-1387900000"/>
    <x v="2"/>
  </r>
  <r>
    <x v="46"/>
    <x v="45"/>
    <x v="6"/>
    <n v="-5904900000"/>
    <x v="0"/>
  </r>
  <r>
    <x v="46"/>
    <x v="45"/>
    <x v="6"/>
    <n v="-2324500000"/>
    <x v="1"/>
  </r>
  <r>
    <x v="46"/>
    <x v="45"/>
    <x v="6"/>
    <n v="-3137100000"/>
    <x v="2"/>
  </r>
  <r>
    <x v="46"/>
    <x v="45"/>
    <x v="7"/>
    <n v="1906000000"/>
    <x v="0"/>
  </r>
  <r>
    <x v="46"/>
    <x v="45"/>
    <x v="7"/>
    <n v="-8082900000"/>
    <x v="1"/>
  </r>
  <r>
    <x v="46"/>
    <x v="45"/>
    <x v="7"/>
    <n v="-2258900000"/>
    <x v="2"/>
  </r>
  <r>
    <x v="46"/>
    <x v="45"/>
    <x v="8"/>
    <n v="5524500000"/>
    <x v="0"/>
  </r>
  <r>
    <x v="46"/>
    <x v="45"/>
    <x v="8"/>
    <n v="4836600000"/>
    <x v="1"/>
  </r>
  <r>
    <x v="46"/>
    <x v="45"/>
    <x v="8"/>
    <n v="6499600000"/>
    <x v="2"/>
  </r>
  <r>
    <x v="46"/>
    <x v="45"/>
    <x v="9"/>
    <n v="7320700000"/>
    <x v="0"/>
  </r>
  <r>
    <x v="46"/>
    <x v="45"/>
    <x v="9"/>
    <n v="2337500000"/>
    <x v="1"/>
  </r>
  <r>
    <x v="46"/>
    <x v="45"/>
    <x v="9"/>
    <n v="3657100000"/>
    <x v="2"/>
  </r>
  <r>
    <x v="46"/>
    <x v="45"/>
    <x v="10"/>
    <n v="996700000"/>
    <x v="0"/>
  </r>
  <r>
    <x v="46"/>
    <x v="45"/>
    <x v="10"/>
    <n v="127200000"/>
    <x v="1"/>
  </r>
  <r>
    <x v="46"/>
    <x v="45"/>
    <x v="10"/>
    <n v="1350200000"/>
    <x v="2"/>
  </r>
  <r>
    <x v="46"/>
    <x v="45"/>
    <x v="11"/>
    <n v="-7800000"/>
    <x v="0"/>
  </r>
  <r>
    <x v="46"/>
    <x v="45"/>
    <x v="11"/>
    <n v="258700000"/>
    <x v="1"/>
  </r>
  <r>
    <x v="46"/>
    <x v="45"/>
    <x v="11"/>
    <n v="533400000"/>
    <x v="2"/>
  </r>
  <r>
    <x v="46"/>
    <x v="45"/>
    <x v="12"/>
    <n v="-409800000"/>
    <x v="0"/>
  </r>
  <r>
    <x v="46"/>
    <x v="45"/>
    <x v="12"/>
    <n v="-699000000"/>
    <x v="1"/>
  </r>
  <r>
    <x v="46"/>
    <x v="45"/>
    <x v="12"/>
    <n v="1593300000"/>
    <x v="2"/>
  </r>
  <r>
    <x v="46"/>
    <x v="45"/>
    <x v="13"/>
    <n v="1055200000"/>
    <x v="0"/>
  </r>
  <r>
    <x v="46"/>
    <x v="45"/>
    <x v="13"/>
    <n v="1497600000"/>
    <x v="1"/>
  </r>
  <r>
    <x v="46"/>
    <x v="45"/>
    <x v="13"/>
    <n v="-468300000"/>
    <x v="2"/>
  </r>
  <r>
    <x v="46"/>
    <x v="45"/>
    <x v="14"/>
    <n v="661000000"/>
    <x v="0"/>
  </r>
  <r>
    <x v="46"/>
    <x v="45"/>
    <x v="14"/>
    <n v="598800000"/>
    <x v="1"/>
  </r>
  <r>
    <x v="46"/>
    <x v="45"/>
    <x v="14"/>
    <n v="598200000"/>
    <x v="2"/>
  </r>
  <r>
    <x v="46"/>
    <x v="45"/>
    <x v="15"/>
    <n v="11000000"/>
    <x v="0"/>
  </r>
  <r>
    <x v="46"/>
    <x v="45"/>
    <x v="15"/>
    <n v="7535000000"/>
    <x v="1"/>
  </r>
  <r>
    <x v="46"/>
    <x v="45"/>
    <x v="15"/>
    <n v="0"/>
    <x v="2"/>
  </r>
  <r>
    <x v="46"/>
    <x v="45"/>
    <x v="16"/>
    <n v="3315600000"/>
    <x v="0"/>
  </r>
  <r>
    <x v="46"/>
    <x v="45"/>
    <x v="16"/>
    <n v="7535000000"/>
    <x v="1"/>
  </r>
  <r>
    <x v="46"/>
    <x v="45"/>
    <x v="16"/>
    <n v="6220900000"/>
    <x v="2"/>
  </r>
  <r>
    <x v="46"/>
    <x v="45"/>
    <x v="17"/>
    <n v="3315600000"/>
    <x v="0"/>
  </r>
  <r>
    <x v="46"/>
    <x v="45"/>
    <x v="17"/>
    <n v="7535000000"/>
    <x v="1"/>
  </r>
  <r>
    <x v="46"/>
    <x v="45"/>
    <x v="17"/>
    <n v="6220900000"/>
    <x v="2"/>
  </r>
  <r>
    <x v="46"/>
    <x v="45"/>
    <x v="18"/>
    <n v="4681700000"/>
    <x v="0"/>
  </r>
  <r>
    <x v="46"/>
    <x v="45"/>
    <x v="18"/>
    <n v="4721200000"/>
    <x v="1"/>
  </r>
  <r>
    <x v="46"/>
    <x v="45"/>
    <x v="18"/>
    <n v="5483300000"/>
    <x v="2"/>
  </r>
  <r>
    <x v="46"/>
    <x v="45"/>
    <x v="19"/>
    <n v="15974900000"/>
    <x v="0"/>
  </r>
  <r>
    <x v="46"/>
    <x v="45"/>
    <x v="19"/>
    <n v="17105600000"/>
    <x v="1"/>
  </r>
  <r>
    <x v="46"/>
    <x v="45"/>
    <x v="19"/>
    <n v="17821400000"/>
    <x v="2"/>
  </r>
  <r>
    <x v="46"/>
    <x v="45"/>
    <x v="20"/>
    <n v="20549600000"/>
    <x v="0"/>
  </r>
  <r>
    <x v="46"/>
    <x v="45"/>
    <x v="20"/>
    <n v="13709600000"/>
    <x v="1"/>
  </r>
  <r>
    <x v="46"/>
    <x v="45"/>
    <x v="20"/>
    <n v="17462100000"/>
    <x v="2"/>
  </r>
  <r>
    <x v="46"/>
    <x v="45"/>
    <x v="21"/>
    <n v="11888100000"/>
    <x v="0"/>
  </r>
  <r>
    <x v="46"/>
    <x v="45"/>
    <x v="21"/>
    <n v="11775200000"/>
    <x v="1"/>
  </r>
  <r>
    <x v="46"/>
    <x v="45"/>
    <x v="21"/>
    <n v="12481600000"/>
    <x v="2"/>
  </r>
  <r>
    <x v="46"/>
    <x v="45"/>
    <x v="22"/>
    <n v="1609000000"/>
    <x v="0"/>
  </r>
  <r>
    <x v="46"/>
    <x v="45"/>
    <x v="22"/>
    <n v="1323900000"/>
    <x v="2"/>
  </r>
  <r>
    <x v="46"/>
    <x v="45"/>
    <x v="23"/>
    <n v="1609000000"/>
    <x v="0"/>
  </r>
  <r>
    <x v="46"/>
    <x v="45"/>
    <x v="23"/>
    <n v="1232600000"/>
    <x v="1"/>
  </r>
  <r>
    <x v="46"/>
    <x v="45"/>
    <x v="23"/>
    <n v="1232600000"/>
    <x v="1"/>
  </r>
  <r>
    <x v="46"/>
    <x v="45"/>
    <x v="23"/>
    <n v="1323900000"/>
    <x v="2"/>
  </r>
  <r>
    <x v="46"/>
    <x v="45"/>
    <x v="24"/>
    <n v="3680100000"/>
    <x v="0"/>
  </r>
  <r>
    <x v="46"/>
    <x v="45"/>
    <x v="24"/>
    <n v="5265900000"/>
    <x v="1"/>
  </r>
  <r>
    <x v="46"/>
    <x v="45"/>
    <x v="24"/>
    <n v="7229900000"/>
    <x v="2"/>
  </r>
  <r>
    <x v="46"/>
    <x v="45"/>
    <x v="25"/>
    <n v="0"/>
    <x v="0"/>
  </r>
  <r>
    <x v="46"/>
    <x v="45"/>
    <x v="25"/>
    <n v="0"/>
    <x v="1"/>
  </r>
  <r>
    <x v="46"/>
    <x v="45"/>
    <x v="25"/>
    <n v="0"/>
    <x v="2"/>
  </r>
  <r>
    <x v="46"/>
    <x v="45"/>
    <x v="26"/>
    <n v="43762"/>
    <x v="0"/>
  </r>
  <r>
    <x v="46"/>
    <x v="45"/>
    <x v="26"/>
    <n v="43830"/>
    <x v="1"/>
  </r>
  <r>
    <x v="46"/>
    <x v="45"/>
    <x v="26"/>
    <n v="44196"/>
    <x v="2"/>
  </r>
  <r>
    <x v="46"/>
    <x v="45"/>
    <x v="27"/>
    <n v="1080400000"/>
    <x v="0"/>
  </r>
  <r>
    <x v="46"/>
    <x v="45"/>
    <x v="27"/>
    <n v="92200000"/>
    <x v="1"/>
  </r>
  <r>
    <x v="46"/>
    <x v="45"/>
    <x v="27"/>
    <n v="183600000"/>
    <x v="2"/>
  </r>
  <r>
    <x v="46"/>
    <x v="45"/>
    <x v="28"/>
    <n v="9828700000"/>
    <x v="0"/>
  </r>
  <r>
    <x v="46"/>
    <x v="45"/>
    <x v="28"/>
    <n v="2606900000"/>
    <x v="1"/>
  </r>
  <r>
    <x v="46"/>
    <x v="45"/>
    <x v="28"/>
    <n v="5641600000"/>
    <x v="2"/>
  </r>
  <r>
    <x v="46"/>
    <x v="45"/>
    <x v="29"/>
    <n v="0"/>
    <x v="0"/>
  </r>
  <r>
    <x v="46"/>
    <x v="45"/>
    <x v="29"/>
    <n v="0"/>
    <x v="1"/>
  </r>
  <r>
    <x v="46"/>
    <x v="45"/>
    <x v="29"/>
    <n v="0"/>
    <x v="2"/>
  </r>
  <r>
    <x v="46"/>
    <x v="45"/>
    <x v="30"/>
    <n v="1366600000"/>
    <x v="0"/>
  </r>
  <r>
    <x v="46"/>
    <x v="45"/>
    <x v="30"/>
    <n v="3679400000"/>
    <x v="1"/>
  </r>
  <r>
    <x v="46"/>
    <x v="45"/>
    <x v="30"/>
    <n v="3766500000"/>
    <x v="2"/>
  </r>
  <r>
    <x v="46"/>
    <x v="45"/>
    <x v="31"/>
    <n v="16811600000"/>
    <x v="0"/>
  </r>
  <r>
    <x v="46"/>
    <x v="45"/>
    <x v="31"/>
    <n v="17598300000"/>
    <x v="1"/>
  </r>
  <r>
    <x v="46"/>
    <x v="45"/>
    <x v="31"/>
    <n v="19056500000"/>
    <x v="2"/>
  </r>
  <r>
    <x v="46"/>
    <x v="45"/>
    <x v="32"/>
    <n v="3150600000"/>
    <x v="0"/>
  </r>
  <r>
    <x v="46"/>
    <x v="45"/>
    <x v="32"/>
    <n v="4637900000"/>
    <x v="1"/>
  </r>
  <r>
    <x v="46"/>
    <x v="45"/>
    <x v="32"/>
    <n v="6193700000"/>
    <x v="2"/>
  </r>
  <r>
    <x v="46"/>
    <x v="45"/>
    <x v="33"/>
    <n v="81400000"/>
    <x v="0"/>
  </r>
  <r>
    <x v="46"/>
    <x v="45"/>
    <x v="33"/>
    <n v="3680500000"/>
    <x v="1"/>
  </r>
  <r>
    <x v="46"/>
    <x v="45"/>
    <x v="33"/>
    <n v="0"/>
    <x v="2"/>
  </r>
  <r>
    <x v="46"/>
    <x v="45"/>
    <x v="34"/>
    <n v="529500000"/>
    <x v="0"/>
  </r>
  <r>
    <x v="46"/>
    <x v="45"/>
    <x v="34"/>
    <n v="628000000"/>
    <x v="1"/>
  </r>
  <r>
    <x v="46"/>
    <x v="45"/>
    <x v="34"/>
    <n v="1036200000"/>
    <x v="2"/>
  </r>
  <r>
    <x v="46"/>
    <x v="45"/>
    <x v="35"/>
    <n v="1068000000"/>
    <x v="0"/>
  </r>
  <r>
    <x v="46"/>
    <x v="45"/>
    <x v="35"/>
    <n v="6618000000"/>
    <x v="1"/>
  </r>
  <r>
    <x v="46"/>
    <x v="45"/>
    <x v="35"/>
    <n v="7450000000"/>
    <x v="2"/>
  </r>
  <r>
    <x v="46"/>
    <x v="45"/>
    <x v="36"/>
    <n v="0"/>
    <x v="0"/>
  </r>
  <r>
    <x v="46"/>
    <x v="45"/>
    <x v="36"/>
    <n v="0"/>
    <x v="1"/>
  </r>
  <r>
    <x v="46"/>
    <x v="45"/>
    <x v="36"/>
    <n v="0"/>
    <x v="2"/>
  </r>
  <r>
    <x v="46"/>
    <x v="45"/>
    <x v="37"/>
    <n v="0"/>
    <x v="0"/>
  </r>
  <r>
    <x v="46"/>
    <x v="45"/>
    <x v="37"/>
    <n v="0"/>
    <x v="1"/>
  </r>
  <r>
    <x v="46"/>
    <x v="45"/>
    <x v="37"/>
    <n v="0"/>
    <x v="2"/>
  </r>
  <r>
    <x v="46"/>
    <x v="45"/>
    <x v="38"/>
    <n v="3098100000"/>
    <x v="0"/>
  </r>
  <r>
    <x v="46"/>
    <x v="45"/>
    <x v="38"/>
    <n v="3190700000"/>
    <x v="1"/>
  </r>
  <r>
    <x v="46"/>
    <x v="45"/>
    <x v="38"/>
    <n v="3980300000"/>
    <x v="2"/>
  </r>
  <r>
    <x v="46"/>
    <x v="45"/>
    <x v="39"/>
    <n v="43908400000"/>
    <x v="0"/>
  </r>
  <r>
    <x v="46"/>
    <x v="45"/>
    <x v="39"/>
    <n v="39286100000"/>
    <x v="1"/>
  </r>
  <r>
    <x v="46"/>
    <x v="45"/>
    <x v="39"/>
    <n v="46633100000"/>
    <x v="2"/>
  </r>
  <r>
    <x v="46"/>
    <x v="45"/>
    <x v="40"/>
    <n v="32999300000"/>
    <x v="0"/>
  </r>
  <r>
    <x v="46"/>
    <x v="45"/>
    <x v="40"/>
    <n v="36587000000"/>
    <x v="1"/>
  </r>
  <r>
    <x v="46"/>
    <x v="45"/>
    <x v="40"/>
    <n v="40807900000"/>
    <x v="2"/>
  </r>
  <r>
    <x v="46"/>
    <x v="45"/>
    <x v="41"/>
    <n v="0"/>
    <x v="0"/>
  </r>
  <r>
    <x v="46"/>
    <x v="45"/>
    <x v="41"/>
    <n v="0"/>
    <x v="1"/>
  </r>
  <r>
    <x v="46"/>
    <x v="45"/>
    <x v="41"/>
    <n v="0"/>
    <x v="2"/>
  </r>
  <r>
    <x v="46"/>
    <x v="45"/>
    <x v="42"/>
    <n v="2005400000"/>
    <x v="0"/>
  </r>
  <r>
    <x v="46"/>
    <x v="45"/>
    <x v="42"/>
    <n v="1962400000"/>
    <x v="1"/>
  </r>
  <r>
    <x v="46"/>
    <x v="45"/>
    <x v="42"/>
    <n v="2966800000"/>
    <x v="2"/>
  </r>
  <r>
    <x v="46"/>
    <x v="45"/>
    <x v="43"/>
    <n v="-729300000"/>
    <x v="0"/>
  </r>
  <r>
    <x v="46"/>
    <x v="45"/>
    <x v="43"/>
    <n v="4685400000"/>
    <x v="1"/>
  </r>
  <r>
    <x v="46"/>
    <x v="45"/>
    <x v="43"/>
    <n v="291600000"/>
    <x v="2"/>
  </r>
  <r>
    <x v="46"/>
    <x v="45"/>
    <x v="44"/>
    <n v="0"/>
    <x v="0"/>
  </r>
  <r>
    <x v="46"/>
    <x v="45"/>
    <x v="44"/>
    <n v="0"/>
    <x v="1"/>
  </r>
  <r>
    <x v="46"/>
    <x v="45"/>
    <x v="44"/>
    <n v="0"/>
    <x v="2"/>
  </r>
  <r>
    <x v="46"/>
    <x v="45"/>
    <x v="45"/>
    <n v="0"/>
    <x v="0"/>
  </r>
  <r>
    <x v="46"/>
    <x v="45"/>
    <x v="45"/>
    <n v="0"/>
    <x v="1"/>
  </r>
  <r>
    <x v="46"/>
    <x v="45"/>
    <x v="45"/>
    <n v="0"/>
    <x v="2"/>
  </r>
  <r>
    <x v="46"/>
    <x v="45"/>
    <x v="46"/>
    <n v="-7564600000"/>
    <x v="0"/>
  </r>
  <r>
    <x v="46"/>
    <x v="45"/>
    <x v="46"/>
    <n v="-2324500000"/>
    <x v="1"/>
  </r>
  <r>
    <x v="46"/>
    <x v="45"/>
    <x v="46"/>
    <n v="-3137100000"/>
    <x v="2"/>
  </r>
  <r>
    <x v="46"/>
    <x v="45"/>
    <x v="47"/>
    <n v="0"/>
    <x v="0"/>
  </r>
  <r>
    <x v="46"/>
    <x v="45"/>
    <x v="47"/>
    <n v="0"/>
    <x v="1"/>
  </r>
  <r>
    <x v="46"/>
    <x v="45"/>
    <x v="47"/>
    <n v="0"/>
    <x v="2"/>
  </r>
  <r>
    <x v="46"/>
    <x v="45"/>
    <x v="48"/>
    <n v="1273300000"/>
    <x v="0"/>
  </r>
  <r>
    <x v="46"/>
    <x v="45"/>
    <x v="48"/>
    <n v="-7857200000"/>
    <x v="1"/>
  </r>
  <r>
    <x v="46"/>
    <x v="45"/>
    <x v="48"/>
    <n v="-1736000000"/>
    <x v="2"/>
  </r>
  <r>
    <x v="46"/>
    <x v="45"/>
    <x v="49"/>
    <n v="0"/>
    <x v="0"/>
  </r>
  <r>
    <x v="46"/>
    <x v="45"/>
    <x v="49"/>
    <n v="0"/>
    <x v="1"/>
  </r>
  <r>
    <x v="46"/>
    <x v="45"/>
    <x v="49"/>
    <n v="0"/>
    <x v="2"/>
  </r>
  <r>
    <x v="46"/>
    <x v="45"/>
    <x v="50"/>
    <n v="0"/>
    <x v="0"/>
  </r>
  <r>
    <x v="46"/>
    <x v="45"/>
    <x v="50"/>
    <n v="0"/>
    <x v="1"/>
  </r>
  <r>
    <x v="46"/>
    <x v="45"/>
    <x v="50"/>
    <n v="0"/>
    <x v="2"/>
  </r>
  <r>
    <x v="46"/>
    <x v="45"/>
    <x v="51"/>
    <n v="0"/>
    <x v="0"/>
  </r>
  <r>
    <x v="46"/>
    <x v="45"/>
    <x v="51"/>
    <n v="0"/>
    <x v="1"/>
  </r>
  <r>
    <x v="46"/>
    <x v="45"/>
    <x v="51"/>
    <n v="0"/>
    <x v="2"/>
  </r>
  <r>
    <x v="46"/>
    <x v="45"/>
    <x v="52"/>
    <n v="0"/>
    <x v="0"/>
  </r>
  <r>
    <x v="46"/>
    <x v="45"/>
    <x v="52"/>
    <n v="0"/>
    <x v="1"/>
  </r>
  <r>
    <x v="46"/>
    <x v="45"/>
    <x v="52"/>
    <n v="0"/>
    <x v="2"/>
  </r>
  <r>
    <x v="46"/>
    <x v="45"/>
    <x v="53"/>
    <n v="3232000000"/>
    <x v="0"/>
  </r>
  <r>
    <x v="46"/>
    <x v="45"/>
    <x v="53"/>
    <n v="8318400000"/>
    <x v="1"/>
  </r>
  <r>
    <x v="46"/>
    <x v="45"/>
    <x v="53"/>
    <n v="6193700000"/>
    <x v="2"/>
  </r>
  <r>
    <x v="46"/>
    <x v="45"/>
    <x v="54"/>
    <n v="3232000000"/>
    <x v="0"/>
  </r>
  <r>
    <x v="46"/>
    <x v="45"/>
    <x v="54"/>
    <n v="8318400000"/>
    <x v="1"/>
  </r>
  <r>
    <x v="46"/>
    <x v="45"/>
    <x v="54"/>
    <n v="6193700000"/>
    <x v="2"/>
  </r>
  <r>
    <x v="46"/>
    <x v="45"/>
    <x v="55"/>
    <n v="7996100000"/>
    <x v="0"/>
  </r>
  <r>
    <x v="46"/>
    <x v="45"/>
    <x v="55"/>
    <n v="7872900000"/>
    <x v="1"/>
  </r>
  <r>
    <x v="46"/>
    <x v="45"/>
    <x v="55"/>
    <n v="8681900000"/>
    <x v="2"/>
  </r>
  <r>
    <x v="46"/>
    <x v="45"/>
    <x v="56"/>
    <n v="23358800000"/>
    <x v="0"/>
  </r>
  <r>
    <x v="46"/>
    <x v="45"/>
    <x v="56"/>
    <n v="25576500000"/>
    <x v="1"/>
  </r>
  <r>
    <x v="46"/>
    <x v="45"/>
    <x v="56"/>
    <n v="29171000000"/>
    <x v="2"/>
  </r>
  <r>
    <x v="46"/>
    <x v="45"/>
    <x v="57"/>
    <n v="21111200000"/>
    <x v="0"/>
  </r>
  <r>
    <x v="46"/>
    <x v="45"/>
    <x v="57"/>
    <n v="24811800000"/>
    <x v="1"/>
  </r>
  <r>
    <x v="46"/>
    <x v="45"/>
    <x v="57"/>
    <n v="28326300000"/>
    <x v="2"/>
  </r>
  <r>
    <x v="46"/>
    <x v="45"/>
    <x v="58"/>
    <n v="6242000000"/>
    <x v="0"/>
  </r>
  <r>
    <x v="46"/>
    <x v="45"/>
    <x v="58"/>
    <n v="6789400000"/>
    <x v="1"/>
  </r>
  <r>
    <x v="46"/>
    <x v="45"/>
    <x v="58"/>
    <n v="6252400000"/>
    <x v="2"/>
  </r>
  <r>
    <x v="46"/>
    <x v="45"/>
    <x v="59"/>
    <n v="145600000"/>
    <x v="0"/>
  </r>
  <r>
    <x v="46"/>
    <x v="45"/>
    <x v="59"/>
    <n v="1171900000"/>
    <x v="2"/>
  </r>
  <r>
    <x v="46"/>
    <x v="45"/>
    <x v="60"/>
    <n v="0"/>
    <x v="1"/>
  </r>
  <r>
    <x v="46"/>
    <x v="45"/>
    <x v="61"/>
    <n v="11293200000"/>
    <x v="0"/>
  </r>
  <r>
    <x v="46"/>
    <x v="45"/>
    <x v="61"/>
    <n v="12384400000"/>
    <x v="1"/>
  </r>
  <r>
    <x v="46"/>
    <x v="45"/>
    <x v="61"/>
    <n v="12338100000"/>
    <x v="2"/>
  </r>
  <r>
    <x v="46"/>
    <x v="45"/>
    <x v="62"/>
    <n v="5518400000"/>
    <x v="0"/>
  </r>
  <r>
    <x v="46"/>
    <x v="45"/>
    <x v="62"/>
    <n v="5213900000"/>
    <x v="1"/>
  </r>
  <r>
    <x v="46"/>
    <x v="45"/>
    <x v="62"/>
    <n v="6718400000"/>
    <x v="2"/>
  </r>
  <r>
    <x v="46"/>
    <x v="45"/>
    <x v="63"/>
    <n v="-11638100000"/>
    <x v="0"/>
  </r>
  <r>
    <x v="46"/>
    <x v="45"/>
    <x v="63"/>
    <n v="-13819700000"/>
    <x v="1"/>
  </r>
  <r>
    <x v="46"/>
    <x v="45"/>
    <x v="63"/>
    <n v="-6615800000"/>
    <x v="2"/>
  </r>
  <r>
    <x v="46"/>
    <x v="45"/>
    <x v="64"/>
    <n v="5788200000"/>
    <x v="0"/>
  </r>
  <r>
    <x v="46"/>
    <x v="45"/>
    <x v="64"/>
    <n v="-6686700000"/>
    <x v="1"/>
  </r>
  <r>
    <x v="46"/>
    <x v="45"/>
    <x v="64"/>
    <n v="-472600000"/>
    <x v="2"/>
  </r>
  <r>
    <x v="46"/>
    <x v="45"/>
    <x v="65"/>
    <n v="3056900000"/>
    <x v="0"/>
  </r>
  <r>
    <x v="46"/>
    <x v="45"/>
    <x v="65"/>
    <n v="3604700000"/>
    <x v="1"/>
  </r>
  <r>
    <x v="46"/>
    <x v="45"/>
    <x v="65"/>
    <n v="1390700000"/>
    <x v="2"/>
  </r>
  <r>
    <x v="46"/>
    <x v="45"/>
    <x v="66"/>
    <n v="83600000"/>
    <x v="0"/>
  </r>
  <r>
    <x v="46"/>
    <x v="45"/>
    <x v="66"/>
    <n v="-783400000"/>
    <x v="1"/>
  </r>
  <r>
    <x v="46"/>
    <x v="45"/>
    <x v="66"/>
    <n v="27200000"/>
    <x v="2"/>
  </r>
  <r>
    <x v="46"/>
    <x v="45"/>
    <x v="67"/>
    <n v="5536900000"/>
    <x v="0"/>
  </r>
  <r>
    <x v="46"/>
    <x v="45"/>
    <x v="67"/>
    <n v="3634100000"/>
    <x v="1"/>
  </r>
  <r>
    <x v="46"/>
    <x v="45"/>
    <x v="67"/>
    <n v="3949400000"/>
    <x v="2"/>
  </r>
  <r>
    <x v="46"/>
    <x v="45"/>
    <x v="68"/>
    <n v="7579000000"/>
    <x v="0"/>
  </r>
  <r>
    <x v="46"/>
    <x v="45"/>
    <x v="68"/>
    <n v="7123000000"/>
    <x v="1"/>
  </r>
  <r>
    <x v="46"/>
    <x v="45"/>
    <x v="68"/>
    <n v="8603300000"/>
    <x v="2"/>
  </r>
  <r>
    <x v="46"/>
    <x v="45"/>
    <x v="69"/>
    <n v="10922700000"/>
    <x v="0"/>
  </r>
  <r>
    <x v="46"/>
    <x v="45"/>
    <x v="69"/>
    <n v="5443800000"/>
    <x v="1"/>
  </r>
  <r>
    <x v="46"/>
    <x v="45"/>
    <x v="69"/>
    <n v="6305800000"/>
    <x v="2"/>
  </r>
  <r>
    <x v="46"/>
    <x v="45"/>
    <x v="70"/>
    <n v="8214800000"/>
    <x v="0"/>
  </r>
  <r>
    <x v="46"/>
    <x v="45"/>
    <x v="70"/>
    <n v="7386700000"/>
    <x v="1"/>
  </r>
  <r>
    <x v="46"/>
    <x v="45"/>
    <x v="70"/>
    <n v="7901900000"/>
    <x v="2"/>
  </r>
  <r>
    <x v="46"/>
    <x v="45"/>
    <x v="71"/>
    <n v="266900000"/>
    <x v="0"/>
  </r>
  <r>
    <x v="46"/>
    <x v="45"/>
    <x v="71"/>
    <n v="575600000"/>
    <x v="1"/>
  </r>
  <r>
    <x v="46"/>
    <x v="45"/>
    <x v="71"/>
    <n v="131200000"/>
    <x v="2"/>
  </r>
  <r>
    <x v="46"/>
    <x v="45"/>
    <x v="72"/>
    <n v="0"/>
    <x v="0"/>
  </r>
  <r>
    <x v="46"/>
    <x v="45"/>
    <x v="72"/>
    <n v="0"/>
    <x v="1"/>
  </r>
  <r>
    <x v="46"/>
    <x v="45"/>
    <x v="72"/>
    <n v="0"/>
    <x v="2"/>
  </r>
  <r>
    <x v="46"/>
    <x v="45"/>
    <x v="73"/>
    <n v="2311800000"/>
    <x v="0"/>
  </r>
  <r>
    <x v="46"/>
    <x v="45"/>
    <x v="73"/>
    <n v="2409800000"/>
    <x v="1"/>
  </r>
  <r>
    <x v="46"/>
    <x v="45"/>
    <x v="73"/>
    <n v="2687100000"/>
    <x v="2"/>
  </r>
  <r>
    <x v="46"/>
    <x v="45"/>
    <x v="74"/>
    <n v="837900000"/>
    <x v="0"/>
  </r>
  <r>
    <x v="46"/>
    <x v="45"/>
    <x v="74"/>
    <n v="247500000"/>
    <x v="1"/>
  </r>
  <r>
    <x v="46"/>
    <x v="45"/>
    <x v="74"/>
    <n v="358700000"/>
    <x v="2"/>
  </r>
  <r>
    <x v="46"/>
    <x v="45"/>
    <x v="75"/>
    <n v="0"/>
    <x v="0"/>
  </r>
  <r>
    <x v="46"/>
    <x v="45"/>
    <x v="75"/>
    <n v="0"/>
    <x v="1"/>
  </r>
  <r>
    <x v="46"/>
    <x v="45"/>
    <x v="75"/>
    <n v="0"/>
    <x v="2"/>
  </r>
  <r>
    <x v="46"/>
    <x v="45"/>
    <x v="76"/>
    <n v="0"/>
    <x v="0"/>
  </r>
  <r>
    <x v="46"/>
    <x v="45"/>
    <x v="76"/>
    <n v="0"/>
    <x v="1"/>
  </r>
  <r>
    <x v="46"/>
    <x v="45"/>
    <x v="76"/>
    <n v="0"/>
    <x v="2"/>
  </r>
  <r>
    <x v="46"/>
    <x v="45"/>
    <x v="77"/>
    <n v="0"/>
    <x v="0"/>
  </r>
  <r>
    <x v="46"/>
    <x v="45"/>
    <x v="77"/>
    <n v="0"/>
    <x v="1"/>
  </r>
  <r>
    <x v="46"/>
    <x v="45"/>
    <x v="77"/>
    <n v="0"/>
    <x v="2"/>
  </r>
  <r>
    <x v="46"/>
    <x v="45"/>
    <x v="78"/>
    <n v="3509500000"/>
    <x v="0"/>
  </r>
  <r>
    <x v="46"/>
    <x v="45"/>
    <x v="78"/>
    <n v="609800000"/>
    <x v="1"/>
  </r>
  <r>
    <x v="46"/>
    <x v="45"/>
    <x v="78"/>
    <n v="757100000"/>
    <x v="2"/>
  </r>
  <r>
    <x v="46"/>
    <x v="45"/>
    <x v="79"/>
    <n v="1659700000"/>
    <x v="0"/>
  </r>
  <r>
    <x v="46"/>
    <x v="45"/>
    <x v="79"/>
    <n v="0"/>
    <x v="1"/>
  </r>
  <r>
    <x v="46"/>
    <x v="45"/>
    <x v="79"/>
    <n v="0"/>
    <x v="2"/>
  </r>
  <r>
    <x v="46"/>
    <x v="45"/>
    <x v="80"/>
    <n v="0"/>
    <x v="0"/>
  </r>
  <r>
    <x v="46"/>
    <x v="45"/>
    <x v="80"/>
    <n v="0"/>
    <x v="1"/>
  </r>
  <r>
    <x v="46"/>
    <x v="45"/>
    <x v="80"/>
    <n v="0"/>
    <x v="2"/>
  </r>
  <r>
    <x v="46"/>
    <x v="45"/>
    <x v="81"/>
    <n v="4150700000"/>
    <x v="0"/>
  </r>
  <r>
    <x v="46"/>
    <x v="45"/>
    <x v="81"/>
    <n v="4400000000"/>
    <x v="1"/>
  </r>
  <r>
    <x v="46"/>
    <x v="45"/>
    <x v="81"/>
    <n v="500000000"/>
    <x v="2"/>
  </r>
  <r>
    <x v="46"/>
    <x v="45"/>
    <x v="82"/>
    <n v="5051200000"/>
    <x v="0"/>
  </r>
  <r>
    <x v="46"/>
    <x v="45"/>
    <x v="82"/>
    <n v="5595000000"/>
    <x v="1"/>
  </r>
  <r>
    <x v="46"/>
    <x v="45"/>
    <x v="82"/>
    <n v="6085700000"/>
    <x v="2"/>
  </r>
  <r>
    <x v="46"/>
    <x v="45"/>
    <x v="83"/>
    <n v="11395900000"/>
    <x v="0"/>
  </r>
  <r>
    <x v="46"/>
    <x v="45"/>
    <x v="83"/>
    <n v="4920400000"/>
    <x v="1"/>
  </r>
  <r>
    <x v="46"/>
    <x v="45"/>
    <x v="83"/>
    <n v="7830200000"/>
    <x v="2"/>
  </r>
  <r>
    <x v="46"/>
    <x v="45"/>
    <x v="84"/>
    <n v="21493300000"/>
    <x v="0"/>
  </r>
  <r>
    <x v="46"/>
    <x v="45"/>
    <x v="84"/>
    <n v="22319500000"/>
    <x v="1"/>
  </r>
  <r>
    <x v="46"/>
    <x v="45"/>
    <x v="84"/>
    <n v="24539800000"/>
    <x v="2"/>
  </r>
  <r>
    <x v="46"/>
    <x v="45"/>
    <x v="85"/>
    <n v="5975100000"/>
    <x v="0"/>
  </r>
  <r>
    <x v="46"/>
    <x v="45"/>
    <x v="85"/>
    <n v="6213800000"/>
    <x v="1"/>
  </r>
  <r>
    <x v="46"/>
    <x v="45"/>
    <x v="85"/>
    <n v="6121200000"/>
    <x v="2"/>
  </r>
  <r>
    <x v="46"/>
    <x v="45"/>
    <x v="86"/>
    <n v="0"/>
    <x v="0"/>
  </r>
  <r>
    <x v="46"/>
    <x v="45"/>
    <x v="86"/>
    <n v="0"/>
    <x v="1"/>
  </r>
  <r>
    <x v="46"/>
    <x v="45"/>
    <x v="86"/>
    <n v="0"/>
    <x v="2"/>
  </r>
  <r>
    <x v="46"/>
    <x v="45"/>
    <x v="87"/>
    <n v="88200000"/>
    <x v="0"/>
  </r>
  <r>
    <x v="46"/>
    <x v="45"/>
    <x v="87"/>
    <n v="101000000"/>
    <x v="1"/>
  </r>
  <r>
    <x v="46"/>
    <x v="45"/>
    <x v="87"/>
    <n v="24200000"/>
    <x v="2"/>
  </r>
  <r>
    <x v="46"/>
    <x v="45"/>
    <x v="88"/>
    <n v="279500000"/>
    <x v="0"/>
  </r>
  <r>
    <x v="46"/>
    <x v="45"/>
    <x v="88"/>
    <n v="312400000"/>
    <x v="1"/>
  </r>
  <r>
    <x v="46"/>
    <x v="45"/>
    <x v="88"/>
    <n v="308100000"/>
    <x v="2"/>
  </r>
  <r>
    <x v="46"/>
    <x v="45"/>
    <x v="89"/>
    <n v="9828700000"/>
    <x v="0"/>
  </r>
  <r>
    <x v="46"/>
    <x v="45"/>
    <x v="89"/>
    <n v="5641600000"/>
    <x v="2"/>
  </r>
  <r>
    <x v="46"/>
    <x v="45"/>
    <x v="90"/>
    <n v="0"/>
    <x v="1"/>
  </r>
  <r>
    <x v="46"/>
    <x v="45"/>
    <x v="91"/>
    <n v="1525600000"/>
    <x v="0"/>
  </r>
  <r>
    <x v="46"/>
    <x v="45"/>
    <x v="91"/>
    <n v="-5570800000"/>
    <x v="1"/>
  </r>
  <r>
    <x v="46"/>
    <x v="45"/>
    <x v="91"/>
    <n v="1103600000"/>
    <x v="2"/>
  </r>
  <r>
    <x v="47"/>
    <x v="46"/>
    <x v="0"/>
    <n v="4524000000"/>
    <x v="0"/>
  </r>
  <r>
    <x v="47"/>
    <x v="46"/>
    <x v="0"/>
    <n v="3747000000"/>
    <x v="1"/>
  </r>
  <r>
    <x v="47"/>
    <x v="46"/>
    <x v="0"/>
    <n v="4043000000"/>
    <x v="2"/>
  </r>
  <r>
    <x v="47"/>
    <x v="46"/>
    <x v="1"/>
    <n v="2444000000"/>
    <x v="0"/>
  </r>
  <r>
    <x v="47"/>
    <x v="46"/>
    <x v="1"/>
    <n v="2337000000"/>
    <x v="1"/>
  </r>
  <r>
    <x v="47"/>
    <x v="46"/>
    <x v="1"/>
    <n v="1978000000"/>
    <x v="2"/>
  </r>
  <r>
    <x v="47"/>
    <x v="46"/>
    <x v="2"/>
    <n v="0"/>
    <x v="0"/>
  </r>
  <r>
    <x v="47"/>
    <x v="46"/>
    <x v="2"/>
    <n v="0"/>
    <x v="1"/>
  </r>
  <r>
    <x v="47"/>
    <x v="46"/>
    <x v="2"/>
    <n v="0"/>
    <x v="2"/>
  </r>
  <r>
    <x v="47"/>
    <x v="46"/>
    <x v="3"/>
    <n v="-71000000"/>
    <x v="0"/>
  </r>
  <r>
    <x v="47"/>
    <x v="46"/>
    <x v="3"/>
    <n v="360000000"/>
    <x v="1"/>
  </r>
  <r>
    <x v="47"/>
    <x v="46"/>
    <x v="3"/>
    <n v="226000000"/>
    <x v="2"/>
  </r>
  <r>
    <x v="47"/>
    <x v="46"/>
    <x v="4"/>
    <n v="44876000000"/>
    <x v="0"/>
  </r>
  <r>
    <x v="47"/>
    <x v="46"/>
    <x v="4"/>
    <n v="47528000000"/>
    <x v="1"/>
  </r>
  <r>
    <x v="47"/>
    <x v="46"/>
    <x v="4"/>
    <n v="50710000000"/>
    <x v="2"/>
  </r>
  <r>
    <x v="47"/>
    <x v="46"/>
    <x v="5"/>
    <n v="-1278000000"/>
    <x v="0"/>
  </r>
  <r>
    <x v="47"/>
    <x v="46"/>
    <x v="5"/>
    <n v="-1484000000"/>
    <x v="1"/>
  </r>
  <r>
    <x v="47"/>
    <x v="46"/>
    <x v="5"/>
    <n v="-1766000000"/>
    <x v="2"/>
  </r>
  <r>
    <x v="47"/>
    <x v="46"/>
    <x v="6"/>
    <n v="-4152000000"/>
    <x v="0"/>
  </r>
  <r>
    <x v="47"/>
    <x v="46"/>
    <x v="6"/>
    <n v="-5328000000"/>
    <x v="1"/>
  </r>
  <r>
    <x v="47"/>
    <x v="46"/>
    <x v="6"/>
    <n v="-4527000000"/>
    <x v="2"/>
  </r>
  <r>
    <x v="47"/>
    <x v="46"/>
    <x v="7"/>
    <n v="-1075000000"/>
    <x v="0"/>
  </r>
  <r>
    <x v="47"/>
    <x v="46"/>
    <x v="7"/>
    <n v="-1241000000"/>
    <x v="1"/>
  </r>
  <r>
    <x v="47"/>
    <x v="46"/>
    <x v="7"/>
    <n v="-2010000000"/>
    <x v="2"/>
  </r>
  <r>
    <x v="47"/>
    <x v="46"/>
    <x v="8"/>
    <n v="3138000000"/>
    <x v="0"/>
  </r>
  <r>
    <x v="47"/>
    <x v="46"/>
    <x v="8"/>
    <n v="7311000000"/>
    <x v="1"/>
  </r>
  <r>
    <x v="47"/>
    <x v="46"/>
    <x v="8"/>
    <n v="8183000000"/>
    <x v="2"/>
  </r>
  <r>
    <x v="47"/>
    <x v="46"/>
    <x v="9"/>
    <n v="772000000"/>
    <x v="0"/>
  </r>
  <r>
    <x v="47"/>
    <x v="46"/>
    <x v="9"/>
    <n v="1514000000"/>
    <x v="1"/>
  </r>
  <r>
    <x v="47"/>
    <x v="46"/>
    <x v="9"/>
    <n v="3160000000"/>
    <x v="2"/>
  </r>
  <r>
    <x v="47"/>
    <x v="46"/>
    <x v="10"/>
    <n v="179000000"/>
    <x v="0"/>
  </r>
  <r>
    <x v="47"/>
    <x v="46"/>
    <x v="10"/>
    <n v="-107000000"/>
    <x v="1"/>
  </r>
  <r>
    <x v="47"/>
    <x v="46"/>
    <x v="10"/>
    <n v="-359000000"/>
    <x v="2"/>
  </r>
  <r>
    <x v="47"/>
    <x v="46"/>
    <x v="11"/>
    <n v="119000000"/>
    <x v="0"/>
  </r>
  <r>
    <x v="47"/>
    <x v="46"/>
    <x v="11"/>
    <n v="622000000"/>
    <x v="1"/>
  </r>
  <r>
    <x v="47"/>
    <x v="46"/>
    <x v="11"/>
    <n v="-74000000"/>
    <x v="2"/>
  </r>
  <r>
    <x v="47"/>
    <x v="46"/>
    <x v="12"/>
    <n v="-2120000000"/>
    <x v="0"/>
  </r>
  <r>
    <x v="47"/>
    <x v="46"/>
    <x v="12"/>
    <n v="-605000000"/>
    <x v="1"/>
  </r>
  <r>
    <x v="47"/>
    <x v="46"/>
    <x v="12"/>
    <n v="-1097000000"/>
    <x v="2"/>
  </r>
  <r>
    <x v="47"/>
    <x v="46"/>
    <x v="13"/>
    <n v="3094000000"/>
    <x v="0"/>
  </r>
  <r>
    <x v="47"/>
    <x v="46"/>
    <x v="13"/>
    <n v="468000000"/>
    <x v="1"/>
  </r>
  <r>
    <x v="47"/>
    <x v="46"/>
    <x v="13"/>
    <n v="376000000"/>
    <x v="2"/>
  </r>
  <r>
    <x v="47"/>
    <x v="46"/>
    <x v="14"/>
    <n v="281000000"/>
    <x v="0"/>
  </r>
  <r>
    <x v="47"/>
    <x v="46"/>
    <x v="14"/>
    <n v="280000000"/>
    <x v="1"/>
  </r>
  <r>
    <x v="47"/>
    <x v="46"/>
    <x v="14"/>
    <n v="279000000"/>
    <x v="2"/>
  </r>
  <r>
    <x v="47"/>
    <x v="46"/>
    <x v="15"/>
    <n v="0"/>
    <x v="0"/>
  </r>
  <r>
    <x v="47"/>
    <x v="46"/>
    <x v="15"/>
    <n v="0"/>
    <x v="1"/>
  </r>
  <r>
    <x v="47"/>
    <x v="46"/>
    <x v="15"/>
    <n v="0"/>
    <x v="2"/>
  </r>
  <r>
    <x v="47"/>
    <x v="46"/>
    <x v="16"/>
    <n v="5672000000"/>
    <x v="0"/>
  </r>
  <r>
    <x v="47"/>
    <x v="46"/>
    <x v="16"/>
    <n v="4997000000"/>
    <x v="1"/>
  </r>
  <r>
    <x v="47"/>
    <x v="46"/>
    <x v="16"/>
    <n v="6266000000"/>
    <x v="2"/>
  </r>
  <r>
    <x v="47"/>
    <x v="46"/>
    <x v="17"/>
    <n v="626000000"/>
    <x v="0"/>
  </r>
  <r>
    <x v="47"/>
    <x v="46"/>
    <x v="17"/>
    <n v="-1233000000"/>
    <x v="1"/>
  </r>
  <r>
    <x v="47"/>
    <x v="46"/>
    <x v="17"/>
    <n v="-567000000"/>
    <x v="2"/>
  </r>
  <r>
    <x v="47"/>
    <x v="46"/>
    <x v="18"/>
    <n v="46488000000"/>
    <x v="0"/>
  </r>
  <r>
    <x v="47"/>
    <x v="46"/>
    <x v="18"/>
    <n v="51445000000"/>
    <x v="1"/>
  </r>
  <r>
    <x v="47"/>
    <x v="46"/>
    <x v="18"/>
    <n v="56744000000"/>
    <x v="2"/>
  </r>
  <r>
    <x v="47"/>
    <x v="46"/>
    <x v="19"/>
    <n v="46488000000"/>
    <x v="0"/>
  </r>
  <r>
    <x v="47"/>
    <x v="46"/>
    <x v="19"/>
    <n v="51445000000"/>
    <x v="1"/>
  </r>
  <r>
    <x v="47"/>
    <x v="46"/>
    <x v="19"/>
    <n v="56744000000"/>
    <x v="2"/>
  </r>
  <r>
    <x v="47"/>
    <x v="46"/>
    <x v="20"/>
    <n v="16103000000"/>
    <x v="0"/>
  </r>
  <r>
    <x v="47"/>
    <x v="46"/>
    <x v="20"/>
    <n v="17095000000"/>
    <x v="1"/>
  </r>
  <r>
    <x v="47"/>
    <x v="46"/>
    <x v="20"/>
    <n v="19378000000"/>
    <x v="2"/>
  </r>
  <r>
    <x v="47"/>
    <x v="46"/>
    <x v="21"/>
    <n v="14398000000"/>
    <x v="0"/>
  </r>
  <r>
    <x v="47"/>
    <x v="46"/>
    <x v="21"/>
    <n v="13972000000"/>
    <x v="1"/>
  </r>
  <r>
    <x v="47"/>
    <x v="46"/>
    <x v="21"/>
    <n v="13933000000"/>
    <x v="2"/>
  </r>
  <r>
    <x v="47"/>
    <x v="46"/>
    <x v="22"/>
    <n v="0"/>
    <x v="0"/>
  </r>
  <r>
    <x v="47"/>
    <x v="46"/>
    <x v="22"/>
    <n v="0"/>
    <x v="2"/>
  </r>
  <r>
    <x v="47"/>
    <x v="46"/>
    <x v="23"/>
    <n v="0"/>
    <x v="0"/>
  </r>
  <r>
    <x v="47"/>
    <x v="46"/>
    <x v="23"/>
    <n v="0"/>
    <x v="1"/>
  </r>
  <r>
    <x v="47"/>
    <x v="46"/>
    <x v="23"/>
    <n v="0"/>
    <x v="1"/>
  </r>
  <r>
    <x v="47"/>
    <x v="46"/>
    <x v="23"/>
    <n v="0"/>
    <x v="2"/>
  </r>
  <r>
    <x v="47"/>
    <x v="46"/>
    <x v="24"/>
    <n v="5838000000"/>
    <x v="0"/>
  </r>
  <r>
    <x v="47"/>
    <x v="46"/>
    <x v="24"/>
    <n v="7241000000"/>
    <x v="1"/>
  </r>
  <r>
    <x v="47"/>
    <x v="46"/>
    <x v="24"/>
    <n v="8235000000"/>
    <x v="2"/>
  </r>
  <r>
    <x v="47"/>
    <x v="46"/>
    <x v="25"/>
    <n v="0"/>
    <x v="0"/>
  </r>
  <r>
    <x v="47"/>
    <x v="46"/>
    <x v="25"/>
    <n v="0"/>
    <x v="1"/>
  </r>
  <r>
    <x v="47"/>
    <x v="46"/>
    <x v="25"/>
    <n v="0"/>
    <x v="2"/>
  </r>
  <r>
    <x v="47"/>
    <x v="46"/>
    <x v="26"/>
    <n v="43465"/>
    <x v="0"/>
  </r>
  <r>
    <x v="47"/>
    <x v="46"/>
    <x v="26"/>
    <n v="43830"/>
    <x v="1"/>
  </r>
  <r>
    <x v="47"/>
    <x v="46"/>
    <x v="26"/>
    <n v="44196"/>
    <x v="2"/>
  </r>
  <r>
    <x v="47"/>
    <x v="46"/>
    <x v="27"/>
    <n v="55000000"/>
    <x v="0"/>
  </r>
  <r>
    <x v="47"/>
    <x v="46"/>
    <x v="27"/>
    <n v="44000000"/>
    <x v="1"/>
  </r>
  <r>
    <x v="47"/>
    <x v="46"/>
    <x v="27"/>
    <n v="23000000"/>
    <x v="2"/>
  </r>
  <r>
    <x v="47"/>
    <x v="46"/>
    <x v="28"/>
    <n v="1394000000"/>
    <x v="0"/>
  </r>
  <r>
    <x v="47"/>
    <x v="46"/>
    <x v="28"/>
    <n v="3127000000"/>
    <x v="1"/>
  </r>
  <r>
    <x v="47"/>
    <x v="46"/>
    <x v="28"/>
    <n v="6015000000"/>
    <x v="2"/>
  </r>
  <r>
    <x v="47"/>
    <x v="46"/>
    <x v="29"/>
    <n v="0"/>
    <x v="0"/>
  </r>
  <r>
    <x v="47"/>
    <x v="46"/>
    <x v="29"/>
    <n v="0"/>
    <x v="1"/>
  </r>
  <r>
    <x v="47"/>
    <x v="46"/>
    <x v="29"/>
    <n v="0"/>
    <x v="2"/>
  </r>
  <r>
    <x v="47"/>
    <x v="46"/>
    <x v="30"/>
    <n v="10769000000"/>
    <x v="0"/>
  </r>
  <r>
    <x v="47"/>
    <x v="46"/>
    <x v="30"/>
    <n v="10604000000"/>
    <x v="1"/>
  </r>
  <r>
    <x v="47"/>
    <x v="46"/>
    <x v="30"/>
    <n v="10806000000"/>
    <x v="2"/>
  </r>
  <r>
    <x v="47"/>
    <x v="46"/>
    <x v="31"/>
    <n v="7274000000"/>
    <x v="0"/>
  </r>
  <r>
    <x v="47"/>
    <x v="46"/>
    <x v="31"/>
    <n v="8367000000"/>
    <x v="1"/>
  </r>
  <r>
    <x v="47"/>
    <x v="46"/>
    <x v="31"/>
    <n v="8654000000"/>
    <x v="2"/>
  </r>
  <r>
    <x v="47"/>
    <x v="46"/>
    <x v="32"/>
    <n v="5046000000"/>
    <x v="0"/>
  </r>
  <r>
    <x v="47"/>
    <x v="46"/>
    <x v="32"/>
    <n v="6230000000"/>
    <x v="1"/>
  </r>
  <r>
    <x v="47"/>
    <x v="46"/>
    <x v="32"/>
    <n v="6888000000"/>
    <x v="2"/>
  </r>
  <r>
    <x v="47"/>
    <x v="46"/>
    <x v="33"/>
    <n v="0"/>
    <x v="0"/>
  </r>
  <r>
    <x v="47"/>
    <x v="46"/>
    <x v="33"/>
    <n v="0"/>
    <x v="1"/>
  </r>
  <r>
    <x v="47"/>
    <x v="46"/>
    <x v="33"/>
    <n v="-55000000"/>
    <x v="2"/>
  </r>
  <r>
    <x v="47"/>
    <x v="46"/>
    <x v="34"/>
    <n v="792000000"/>
    <x v="0"/>
  </r>
  <r>
    <x v="47"/>
    <x v="46"/>
    <x v="34"/>
    <n v="1011000000"/>
    <x v="1"/>
  </r>
  <r>
    <x v="47"/>
    <x v="46"/>
    <x v="34"/>
    <n v="1347000000"/>
    <x v="2"/>
  </r>
  <r>
    <x v="47"/>
    <x v="46"/>
    <x v="35"/>
    <n v="3494000000"/>
    <x v="0"/>
  </r>
  <r>
    <x v="47"/>
    <x v="46"/>
    <x v="35"/>
    <n v="3213000000"/>
    <x v="1"/>
  </r>
  <r>
    <x v="47"/>
    <x v="46"/>
    <x v="35"/>
    <n v="3012000000"/>
    <x v="2"/>
  </r>
  <r>
    <x v="47"/>
    <x v="46"/>
    <x v="36"/>
    <n v="668000000"/>
    <x v="0"/>
  </r>
  <r>
    <x v="47"/>
    <x v="46"/>
    <x v="36"/>
    <n v="653000000"/>
    <x v="1"/>
  </r>
  <r>
    <x v="47"/>
    <x v="46"/>
    <x v="36"/>
    <n v="591000000"/>
    <x v="2"/>
  </r>
  <r>
    <x v="47"/>
    <x v="46"/>
    <x v="37"/>
    <n v="0"/>
    <x v="0"/>
  </r>
  <r>
    <x v="47"/>
    <x v="46"/>
    <x v="37"/>
    <n v="0"/>
    <x v="1"/>
  </r>
  <r>
    <x v="47"/>
    <x v="46"/>
    <x v="37"/>
    <n v="0"/>
    <x v="2"/>
  </r>
  <r>
    <x v="47"/>
    <x v="46"/>
    <x v="38"/>
    <n v="2997000000"/>
    <x v="0"/>
  </r>
  <r>
    <x v="47"/>
    <x v="46"/>
    <x v="38"/>
    <n v="3619000000"/>
    <x v="1"/>
  </r>
  <r>
    <x v="47"/>
    <x v="46"/>
    <x v="38"/>
    <n v="3545000000"/>
    <x v="2"/>
  </r>
  <r>
    <x v="47"/>
    <x v="46"/>
    <x v="39"/>
    <n v="44876000000"/>
    <x v="0"/>
  </r>
  <r>
    <x v="47"/>
    <x v="46"/>
    <x v="39"/>
    <n v="47528000000"/>
    <x v="1"/>
  </r>
  <r>
    <x v="47"/>
    <x v="46"/>
    <x v="39"/>
    <n v="50710000000"/>
    <x v="2"/>
  </r>
  <r>
    <x v="47"/>
    <x v="46"/>
    <x v="40"/>
    <n v="43427000000"/>
    <x v="0"/>
  </r>
  <r>
    <x v="47"/>
    <x v="46"/>
    <x v="40"/>
    <n v="44357000000"/>
    <x v="1"/>
  </r>
  <r>
    <x v="47"/>
    <x v="46"/>
    <x v="40"/>
    <n v="44672000000"/>
    <x v="2"/>
  </r>
  <r>
    <x v="47"/>
    <x v="46"/>
    <x v="41"/>
    <n v="750000000"/>
    <x v="0"/>
  </r>
  <r>
    <x v="47"/>
    <x v="46"/>
    <x v="41"/>
    <n v="1250000000"/>
    <x v="1"/>
  </r>
  <r>
    <x v="47"/>
    <x v="46"/>
    <x v="41"/>
    <n v="500000000"/>
    <x v="2"/>
  </r>
  <r>
    <x v="47"/>
    <x v="46"/>
    <x v="42"/>
    <n v="0"/>
    <x v="0"/>
  </r>
  <r>
    <x v="47"/>
    <x v="46"/>
    <x v="42"/>
    <n v="0"/>
    <x v="1"/>
  </r>
  <r>
    <x v="47"/>
    <x v="46"/>
    <x v="42"/>
    <n v="0"/>
    <x v="2"/>
  </r>
  <r>
    <x v="47"/>
    <x v="46"/>
    <x v="43"/>
    <n v="600000000"/>
    <x v="0"/>
  </r>
  <r>
    <x v="47"/>
    <x v="46"/>
    <x v="43"/>
    <n v="-600000000"/>
    <x v="1"/>
  </r>
  <r>
    <x v="47"/>
    <x v="46"/>
    <x v="43"/>
    <n v="1131000000"/>
    <x v="2"/>
  </r>
  <r>
    <x v="47"/>
    <x v="46"/>
    <x v="44"/>
    <n v="0"/>
    <x v="0"/>
  </r>
  <r>
    <x v="47"/>
    <x v="46"/>
    <x v="44"/>
    <n v="0"/>
    <x v="1"/>
  </r>
  <r>
    <x v="47"/>
    <x v="46"/>
    <x v="44"/>
    <n v="0"/>
    <x v="2"/>
  </r>
  <r>
    <x v="47"/>
    <x v="46"/>
    <x v="45"/>
    <n v="0"/>
    <x v="0"/>
  </r>
  <r>
    <x v="47"/>
    <x v="46"/>
    <x v="45"/>
    <n v="0"/>
    <x v="1"/>
  </r>
  <r>
    <x v="47"/>
    <x v="46"/>
    <x v="45"/>
    <n v="0"/>
    <x v="2"/>
  </r>
  <r>
    <x v="47"/>
    <x v="46"/>
    <x v="46"/>
    <n v="-3402000000"/>
    <x v="0"/>
  </r>
  <r>
    <x v="47"/>
    <x v="46"/>
    <x v="46"/>
    <n v="-4428000000"/>
    <x v="1"/>
  </r>
  <r>
    <x v="47"/>
    <x v="46"/>
    <x v="46"/>
    <n v="-2877000000"/>
    <x v="2"/>
  </r>
  <r>
    <x v="47"/>
    <x v="46"/>
    <x v="47"/>
    <n v="0"/>
    <x v="0"/>
  </r>
  <r>
    <x v="47"/>
    <x v="46"/>
    <x v="47"/>
    <n v="0"/>
    <x v="1"/>
  </r>
  <r>
    <x v="47"/>
    <x v="46"/>
    <x v="47"/>
    <n v="0"/>
    <x v="2"/>
  </r>
  <r>
    <x v="47"/>
    <x v="46"/>
    <x v="48"/>
    <n v="0"/>
    <x v="0"/>
  </r>
  <r>
    <x v="47"/>
    <x v="46"/>
    <x v="48"/>
    <n v="0"/>
    <x v="1"/>
  </r>
  <r>
    <x v="47"/>
    <x v="46"/>
    <x v="48"/>
    <n v="0"/>
    <x v="2"/>
  </r>
  <r>
    <x v="47"/>
    <x v="46"/>
    <x v="49"/>
    <n v="0"/>
    <x v="0"/>
  </r>
  <r>
    <x v="47"/>
    <x v="46"/>
    <x v="49"/>
    <n v="0"/>
    <x v="1"/>
  </r>
  <r>
    <x v="47"/>
    <x v="46"/>
    <x v="49"/>
    <n v="0"/>
    <x v="2"/>
  </r>
  <r>
    <x v="47"/>
    <x v="46"/>
    <x v="50"/>
    <n v="0"/>
    <x v="0"/>
  </r>
  <r>
    <x v="47"/>
    <x v="46"/>
    <x v="50"/>
    <n v="0"/>
    <x v="1"/>
  </r>
  <r>
    <x v="47"/>
    <x v="46"/>
    <x v="50"/>
    <n v="0"/>
    <x v="2"/>
  </r>
  <r>
    <x v="47"/>
    <x v="46"/>
    <x v="51"/>
    <n v="0"/>
    <x v="0"/>
  </r>
  <r>
    <x v="47"/>
    <x v="46"/>
    <x v="51"/>
    <n v="0"/>
    <x v="1"/>
  </r>
  <r>
    <x v="47"/>
    <x v="46"/>
    <x v="51"/>
    <n v="0"/>
    <x v="2"/>
  </r>
  <r>
    <x v="47"/>
    <x v="46"/>
    <x v="52"/>
    <n v="0"/>
    <x v="0"/>
  </r>
  <r>
    <x v="47"/>
    <x v="46"/>
    <x v="52"/>
    <n v="0"/>
    <x v="1"/>
  </r>
  <r>
    <x v="47"/>
    <x v="46"/>
    <x v="52"/>
    <n v="0"/>
    <x v="2"/>
  </r>
  <r>
    <x v="47"/>
    <x v="46"/>
    <x v="53"/>
    <n v="5046000000"/>
    <x v="0"/>
  </r>
  <r>
    <x v="47"/>
    <x v="46"/>
    <x v="53"/>
    <n v="6230000000"/>
    <x v="1"/>
  </r>
  <r>
    <x v="47"/>
    <x v="46"/>
    <x v="53"/>
    <n v="6833000000"/>
    <x v="2"/>
  </r>
  <r>
    <x v="47"/>
    <x v="46"/>
    <x v="54"/>
    <n v="5046000000"/>
    <x v="0"/>
  </r>
  <r>
    <x v="47"/>
    <x v="46"/>
    <x v="54"/>
    <n v="6230000000"/>
    <x v="1"/>
  </r>
  <r>
    <x v="47"/>
    <x v="46"/>
    <x v="54"/>
    <n v="6833000000"/>
    <x v="2"/>
  </r>
  <r>
    <x v="47"/>
    <x v="46"/>
    <x v="55"/>
    <n v="6124000000"/>
    <x v="0"/>
  </r>
  <r>
    <x v="47"/>
    <x v="46"/>
    <x v="55"/>
    <n v="6591000000"/>
    <x v="1"/>
  </r>
  <r>
    <x v="47"/>
    <x v="46"/>
    <x v="55"/>
    <n v="7213000000"/>
    <x v="2"/>
  </r>
  <r>
    <x v="47"/>
    <x v="46"/>
    <x v="56"/>
    <n v="28773000000"/>
    <x v="0"/>
  </r>
  <r>
    <x v="47"/>
    <x v="46"/>
    <x v="56"/>
    <n v="30433000000"/>
    <x v="1"/>
  </r>
  <r>
    <x v="47"/>
    <x v="46"/>
    <x v="56"/>
    <n v="31332000000"/>
    <x v="2"/>
  </r>
  <r>
    <x v="47"/>
    <x v="46"/>
    <x v="57"/>
    <n v="29029000000"/>
    <x v="0"/>
  </r>
  <r>
    <x v="47"/>
    <x v="46"/>
    <x v="57"/>
    <n v="30385000000"/>
    <x v="1"/>
  </r>
  <r>
    <x v="47"/>
    <x v="46"/>
    <x v="57"/>
    <n v="30739000000"/>
    <x v="2"/>
  </r>
  <r>
    <x v="47"/>
    <x v="46"/>
    <x v="58"/>
    <n v="0"/>
    <x v="0"/>
  </r>
  <r>
    <x v="47"/>
    <x v="46"/>
    <x v="58"/>
    <n v="0"/>
    <x v="1"/>
  </r>
  <r>
    <x v="47"/>
    <x v="46"/>
    <x v="58"/>
    <n v="0"/>
    <x v="2"/>
  </r>
  <r>
    <x v="47"/>
    <x v="46"/>
    <x v="59"/>
    <n v="0"/>
    <x v="0"/>
  </r>
  <r>
    <x v="47"/>
    <x v="46"/>
    <x v="59"/>
    <n v="0"/>
    <x v="2"/>
  </r>
  <r>
    <x v="47"/>
    <x v="46"/>
    <x v="60"/>
    <n v="0"/>
    <x v="1"/>
  </r>
  <r>
    <x v="47"/>
    <x v="46"/>
    <x v="61"/>
    <n v="96000000"/>
    <x v="0"/>
  </r>
  <r>
    <x v="47"/>
    <x v="46"/>
    <x v="61"/>
    <n v="0"/>
    <x v="1"/>
  </r>
  <r>
    <x v="47"/>
    <x v="46"/>
    <x v="61"/>
    <n v="27000000"/>
    <x v="2"/>
  </r>
  <r>
    <x v="47"/>
    <x v="46"/>
    <x v="62"/>
    <n v="7334000000"/>
    <x v="0"/>
  </r>
  <r>
    <x v="47"/>
    <x v="46"/>
    <x v="62"/>
    <n v="8545000000"/>
    <x v="1"/>
  </r>
  <r>
    <x v="47"/>
    <x v="46"/>
    <x v="62"/>
    <n v="8644000000"/>
    <x v="2"/>
  </r>
  <r>
    <x v="47"/>
    <x v="46"/>
    <x v="63"/>
    <n v="-8591000000"/>
    <x v="0"/>
  </r>
  <r>
    <x v="47"/>
    <x v="46"/>
    <x v="63"/>
    <n v="-8484000000"/>
    <x v="1"/>
  </r>
  <r>
    <x v="47"/>
    <x v="46"/>
    <x v="63"/>
    <n v="-9522000000"/>
    <x v="2"/>
  </r>
  <r>
    <x v="47"/>
    <x v="46"/>
    <x v="64"/>
    <n v="203000000"/>
    <x v="0"/>
  </r>
  <r>
    <x v="47"/>
    <x v="46"/>
    <x v="64"/>
    <n v="243000000"/>
    <x v="1"/>
  </r>
  <r>
    <x v="47"/>
    <x v="46"/>
    <x v="64"/>
    <n v="-244000000"/>
    <x v="2"/>
  </r>
  <r>
    <x v="47"/>
    <x v="46"/>
    <x v="65"/>
    <n v="3626000000"/>
    <x v="0"/>
  </r>
  <r>
    <x v="47"/>
    <x v="46"/>
    <x v="65"/>
    <n v="6023000000"/>
    <x v="1"/>
  </r>
  <r>
    <x v="47"/>
    <x v="46"/>
    <x v="65"/>
    <n v="8202000000"/>
    <x v="2"/>
  </r>
  <r>
    <x v="47"/>
    <x v="46"/>
    <x v="66"/>
    <n v="626000000"/>
    <x v="0"/>
  </r>
  <r>
    <x v="47"/>
    <x v="46"/>
    <x v="66"/>
    <n v="-1233000000"/>
    <x v="1"/>
  </r>
  <r>
    <x v="47"/>
    <x v="46"/>
    <x v="66"/>
    <n v="-567000000"/>
    <x v="2"/>
  </r>
  <r>
    <x v="47"/>
    <x v="46"/>
    <x v="67"/>
    <n v="9890000000"/>
    <x v="0"/>
  </r>
  <r>
    <x v="47"/>
    <x v="46"/>
    <x v="67"/>
    <n v="9625000000"/>
    <x v="1"/>
  </r>
  <r>
    <x v="47"/>
    <x v="46"/>
    <x v="67"/>
    <n v="10695000000"/>
    <x v="2"/>
  </r>
  <r>
    <x v="47"/>
    <x v="46"/>
    <x v="68"/>
    <n v="8374000000"/>
    <x v="0"/>
  </r>
  <r>
    <x v="47"/>
    <x v="46"/>
    <x v="68"/>
    <n v="8975000000"/>
    <x v="1"/>
  </r>
  <r>
    <x v="47"/>
    <x v="46"/>
    <x v="68"/>
    <n v="9390000000"/>
    <x v="2"/>
  </r>
  <r>
    <x v="47"/>
    <x v="46"/>
    <x v="69"/>
    <n v="8386000000"/>
    <x v="0"/>
  </r>
  <r>
    <x v="47"/>
    <x v="46"/>
    <x v="69"/>
    <n v="10025000000"/>
    <x v="1"/>
  </r>
  <r>
    <x v="47"/>
    <x v="46"/>
    <x v="69"/>
    <n v="10301000000"/>
    <x v="2"/>
  </r>
  <r>
    <x v="47"/>
    <x v="46"/>
    <x v="70"/>
    <n v="16425000000"/>
    <x v="0"/>
  </r>
  <r>
    <x v="47"/>
    <x v="46"/>
    <x v="70"/>
    <n v="18981000000"/>
    <x v="1"/>
  </r>
  <r>
    <x v="47"/>
    <x v="46"/>
    <x v="70"/>
    <n v="19070000000"/>
    <x v="2"/>
  </r>
  <r>
    <x v="47"/>
    <x v="46"/>
    <x v="71"/>
    <n v="36000000"/>
    <x v="0"/>
  </r>
  <r>
    <x v="47"/>
    <x v="46"/>
    <x v="71"/>
    <n v="-178000000"/>
    <x v="1"/>
  </r>
  <r>
    <x v="47"/>
    <x v="46"/>
    <x v="71"/>
    <n v="37000000"/>
    <x v="2"/>
  </r>
  <r>
    <x v="47"/>
    <x v="46"/>
    <x v="72"/>
    <n v="60000000"/>
    <x v="0"/>
  </r>
  <r>
    <x v="47"/>
    <x v="46"/>
    <x v="72"/>
    <n v="178000000"/>
    <x v="1"/>
  </r>
  <r>
    <x v="47"/>
    <x v="46"/>
    <x v="72"/>
    <n v="-10000000"/>
    <x v="2"/>
  </r>
  <r>
    <x v="47"/>
    <x v="46"/>
    <x v="73"/>
    <n v="2347000000"/>
    <x v="0"/>
  </r>
  <r>
    <x v="47"/>
    <x v="46"/>
    <x v="73"/>
    <n v="2556000000"/>
    <x v="1"/>
  </r>
  <r>
    <x v="47"/>
    <x v="46"/>
    <x v="73"/>
    <n v="2764000000"/>
    <x v="2"/>
  </r>
  <r>
    <x v="47"/>
    <x v="46"/>
    <x v="74"/>
    <n v="0"/>
    <x v="0"/>
  </r>
  <r>
    <x v="47"/>
    <x v="46"/>
    <x v="74"/>
    <n v="0"/>
    <x v="1"/>
  </r>
  <r>
    <x v="47"/>
    <x v="46"/>
    <x v="74"/>
    <n v="0"/>
    <x v="2"/>
  </r>
  <r>
    <x v="47"/>
    <x v="46"/>
    <x v="75"/>
    <n v="0"/>
    <x v="0"/>
  </r>
  <r>
    <x v="47"/>
    <x v="46"/>
    <x v="75"/>
    <n v="0"/>
    <x v="1"/>
  </r>
  <r>
    <x v="47"/>
    <x v="46"/>
    <x v="75"/>
    <n v="0"/>
    <x v="2"/>
  </r>
  <r>
    <x v="47"/>
    <x v="46"/>
    <x v="76"/>
    <n v="0"/>
    <x v="0"/>
  </r>
  <r>
    <x v="47"/>
    <x v="46"/>
    <x v="76"/>
    <n v="0"/>
    <x v="1"/>
  </r>
  <r>
    <x v="47"/>
    <x v="46"/>
    <x v="76"/>
    <n v="0"/>
    <x v="2"/>
  </r>
  <r>
    <x v="47"/>
    <x v="46"/>
    <x v="77"/>
    <n v="0"/>
    <x v="0"/>
  </r>
  <r>
    <x v="47"/>
    <x v="46"/>
    <x v="77"/>
    <n v="0"/>
    <x v="1"/>
  </r>
  <r>
    <x v="47"/>
    <x v="46"/>
    <x v="77"/>
    <n v="0"/>
    <x v="2"/>
  </r>
  <r>
    <x v="47"/>
    <x v="46"/>
    <x v="78"/>
    <n v="0"/>
    <x v="0"/>
  </r>
  <r>
    <x v="47"/>
    <x v="46"/>
    <x v="78"/>
    <n v="0"/>
    <x v="1"/>
  </r>
  <r>
    <x v="47"/>
    <x v="46"/>
    <x v="78"/>
    <n v="0"/>
    <x v="2"/>
  </r>
  <r>
    <x v="47"/>
    <x v="46"/>
    <x v="79"/>
    <n v="33000000"/>
    <x v="0"/>
  </r>
  <r>
    <x v="47"/>
    <x v="46"/>
    <x v="79"/>
    <n v="0"/>
    <x v="1"/>
  </r>
  <r>
    <x v="47"/>
    <x v="46"/>
    <x v="79"/>
    <n v="0"/>
    <x v="2"/>
  </r>
  <r>
    <x v="47"/>
    <x v="46"/>
    <x v="80"/>
    <n v="0"/>
    <x v="0"/>
  </r>
  <r>
    <x v="47"/>
    <x v="46"/>
    <x v="80"/>
    <n v="0"/>
    <x v="1"/>
  </r>
  <r>
    <x v="47"/>
    <x v="46"/>
    <x v="80"/>
    <n v="0"/>
    <x v="2"/>
  </r>
  <r>
    <x v="47"/>
    <x v="46"/>
    <x v="81"/>
    <n v="1492000000"/>
    <x v="0"/>
  </r>
  <r>
    <x v="47"/>
    <x v="46"/>
    <x v="81"/>
    <n v="1200000000"/>
    <x v="1"/>
  </r>
  <r>
    <x v="47"/>
    <x v="46"/>
    <x v="81"/>
    <n v="1100000000"/>
    <x v="2"/>
  </r>
  <r>
    <x v="47"/>
    <x v="46"/>
    <x v="82"/>
    <n v="0"/>
    <x v="0"/>
  </r>
  <r>
    <x v="47"/>
    <x v="46"/>
    <x v="82"/>
    <n v="0"/>
    <x v="1"/>
  </r>
  <r>
    <x v="47"/>
    <x v="46"/>
    <x v="82"/>
    <n v="0"/>
    <x v="2"/>
  </r>
  <r>
    <x v="47"/>
    <x v="46"/>
    <x v="83"/>
    <n v="15434000000"/>
    <x v="0"/>
  </r>
  <r>
    <x v="47"/>
    <x v="46"/>
    <x v="83"/>
    <n v="18401000000"/>
    <x v="1"/>
  </r>
  <r>
    <x v="47"/>
    <x v="46"/>
    <x v="83"/>
    <n v="21636000000"/>
    <x v="2"/>
  </r>
  <r>
    <x v="47"/>
    <x v="46"/>
    <x v="84"/>
    <n v="53762000000"/>
    <x v="0"/>
  </r>
  <r>
    <x v="47"/>
    <x v="46"/>
    <x v="84"/>
    <n v="59812000000"/>
    <x v="1"/>
  </r>
  <r>
    <x v="47"/>
    <x v="46"/>
    <x v="84"/>
    <n v="65398000000"/>
    <x v="2"/>
  </r>
  <r>
    <x v="47"/>
    <x v="46"/>
    <x v="85"/>
    <n v="60000000"/>
    <x v="0"/>
  </r>
  <r>
    <x v="47"/>
    <x v="46"/>
    <x v="85"/>
    <n v="178000000"/>
    <x v="1"/>
  </r>
  <r>
    <x v="47"/>
    <x v="46"/>
    <x v="85"/>
    <n v="-10000000"/>
    <x v="2"/>
  </r>
  <r>
    <x v="47"/>
    <x v="46"/>
    <x v="86"/>
    <n v="0"/>
    <x v="0"/>
  </r>
  <r>
    <x v="47"/>
    <x v="46"/>
    <x v="86"/>
    <n v="0"/>
    <x v="1"/>
  </r>
  <r>
    <x v="47"/>
    <x v="46"/>
    <x v="86"/>
    <n v="0"/>
    <x v="2"/>
  </r>
  <r>
    <x v="47"/>
    <x v="46"/>
    <x v="87"/>
    <n v="0"/>
    <x v="0"/>
  </r>
  <r>
    <x v="47"/>
    <x v="46"/>
    <x v="87"/>
    <n v="0"/>
    <x v="1"/>
  </r>
  <r>
    <x v="47"/>
    <x v="46"/>
    <x v="87"/>
    <n v="0"/>
    <x v="2"/>
  </r>
  <r>
    <x v="47"/>
    <x v="46"/>
    <x v="88"/>
    <n v="173000000"/>
    <x v="0"/>
  </r>
  <r>
    <x v="47"/>
    <x v="46"/>
    <x v="88"/>
    <n v="189000000"/>
    <x v="1"/>
  </r>
  <r>
    <x v="47"/>
    <x v="46"/>
    <x v="88"/>
    <n v="221000000"/>
    <x v="2"/>
  </r>
  <r>
    <x v="47"/>
    <x v="46"/>
    <x v="89"/>
    <n v="1394000000"/>
    <x v="0"/>
  </r>
  <r>
    <x v="47"/>
    <x v="46"/>
    <x v="89"/>
    <n v="6015000000"/>
    <x v="2"/>
  </r>
  <r>
    <x v="47"/>
    <x v="46"/>
    <x v="90"/>
    <n v="0"/>
    <x v="1"/>
  </r>
  <r>
    <x v="47"/>
    <x v="46"/>
    <x v="91"/>
    <n v="-2089000000"/>
    <x v="0"/>
  </r>
  <r>
    <x v="47"/>
    <x v="46"/>
    <x v="91"/>
    <n v="742000000"/>
    <x v="1"/>
  </r>
  <r>
    <x v="47"/>
    <x v="46"/>
    <x v="91"/>
    <n v="1646000000"/>
    <x v="2"/>
  </r>
  <r>
    <x v="48"/>
    <x v="47"/>
    <x v="0"/>
    <n v="7337000000"/>
    <x v="0"/>
  </r>
  <r>
    <x v="48"/>
    <x v="47"/>
    <x v="0"/>
    <n v="8941000000"/>
    <x v="1"/>
  </r>
  <r>
    <x v="48"/>
    <x v="47"/>
    <x v="0"/>
    <n v="8343000000"/>
    <x v="2"/>
  </r>
  <r>
    <x v="48"/>
    <x v="47"/>
    <x v="1"/>
    <n v="0"/>
    <x v="0"/>
  </r>
  <r>
    <x v="48"/>
    <x v="47"/>
    <x v="1"/>
    <n v="0"/>
    <x v="1"/>
  </r>
  <r>
    <x v="48"/>
    <x v="47"/>
    <x v="1"/>
    <n v="0"/>
    <x v="2"/>
  </r>
  <r>
    <x v="48"/>
    <x v="47"/>
    <x v="2"/>
    <n v="0"/>
    <x v="0"/>
  </r>
  <r>
    <x v="48"/>
    <x v="47"/>
    <x v="2"/>
    <n v="0"/>
    <x v="1"/>
  </r>
  <r>
    <x v="48"/>
    <x v="47"/>
    <x v="2"/>
    <n v="0"/>
    <x v="2"/>
  </r>
  <r>
    <x v="48"/>
    <x v="47"/>
    <x v="3"/>
    <n v="2156000000"/>
    <x v="0"/>
  </r>
  <r>
    <x v="48"/>
    <x v="47"/>
    <x v="3"/>
    <n v="1530000000"/>
    <x v="1"/>
  </r>
  <r>
    <x v="48"/>
    <x v="47"/>
    <x v="3"/>
    <n v="1685000000"/>
    <x v="2"/>
  </r>
  <r>
    <x v="48"/>
    <x v="47"/>
    <x v="4"/>
    <n v="35291000000"/>
    <x v="0"/>
  </r>
  <r>
    <x v="48"/>
    <x v="47"/>
    <x v="4"/>
    <n v="34508000000"/>
    <x v="1"/>
  </r>
  <r>
    <x v="48"/>
    <x v="47"/>
    <x v="4"/>
    <n v="39471000000"/>
    <x v="2"/>
  </r>
  <r>
    <x v="48"/>
    <x v="47"/>
    <x v="5"/>
    <n v="-1123000000"/>
    <x v="0"/>
  </r>
  <r>
    <x v="48"/>
    <x v="47"/>
    <x v="5"/>
    <n v="-1174000000"/>
    <x v="1"/>
  </r>
  <r>
    <x v="48"/>
    <x v="47"/>
    <x v="5"/>
    <n v="-1484000000"/>
    <x v="2"/>
  </r>
  <r>
    <x v="48"/>
    <x v="47"/>
    <x v="6"/>
    <n v="-3607000000"/>
    <x v="0"/>
  </r>
  <r>
    <x v="48"/>
    <x v="47"/>
    <x v="6"/>
    <n v="-5124000000"/>
    <x v="1"/>
  </r>
  <r>
    <x v="48"/>
    <x v="47"/>
    <x v="6"/>
    <n v="-2735000000"/>
    <x v="2"/>
  </r>
  <r>
    <x v="48"/>
    <x v="47"/>
    <x v="7"/>
    <n v="-1441000000"/>
    <x v="0"/>
  </r>
  <r>
    <x v="48"/>
    <x v="47"/>
    <x v="7"/>
    <n v="-1080000000"/>
    <x v="1"/>
  </r>
  <r>
    <x v="48"/>
    <x v="47"/>
    <x v="7"/>
    <n v="-1369000000"/>
    <x v="2"/>
  </r>
  <r>
    <x v="48"/>
    <x v="47"/>
    <x v="8"/>
    <n v="5065000000"/>
    <x v="0"/>
  </r>
  <r>
    <x v="48"/>
    <x v="47"/>
    <x v="8"/>
    <n v="6193000000"/>
    <x v="1"/>
  </r>
  <r>
    <x v="48"/>
    <x v="47"/>
    <x v="8"/>
    <n v="4296000000"/>
    <x v="2"/>
  </r>
  <r>
    <x v="48"/>
    <x v="47"/>
    <x v="9"/>
    <n v="588000000"/>
    <x v="0"/>
  </r>
  <r>
    <x v="48"/>
    <x v="47"/>
    <x v="9"/>
    <n v="511000000"/>
    <x v="1"/>
  </r>
  <r>
    <x v="48"/>
    <x v="47"/>
    <x v="9"/>
    <n v="716000000"/>
    <x v="2"/>
  </r>
  <r>
    <x v="48"/>
    <x v="47"/>
    <x v="10"/>
    <n v="0"/>
    <x v="0"/>
  </r>
  <r>
    <x v="48"/>
    <x v="47"/>
    <x v="10"/>
    <n v="0"/>
    <x v="1"/>
  </r>
  <r>
    <x v="48"/>
    <x v="47"/>
    <x v="10"/>
    <n v="0"/>
    <x v="2"/>
  </r>
  <r>
    <x v="48"/>
    <x v="47"/>
    <x v="11"/>
    <n v="791000000"/>
    <x v="0"/>
  </r>
  <r>
    <x v="48"/>
    <x v="47"/>
    <x v="11"/>
    <n v="1289000000"/>
    <x v="1"/>
  </r>
  <r>
    <x v="48"/>
    <x v="47"/>
    <x v="11"/>
    <n v="600000000"/>
    <x v="2"/>
  </r>
  <r>
    <x v="48"/>
    <x v="47"/>
    <x v="12"/>
    <n v="45000000"/>
    <x v="0"/>
  </r>
  <r>
    <x v="48"/>
    <x v="47"/>
    <x v="12"/>
    <n v="2157000000"/>
    <x v="1"/>
  </r>
  <r>
    <x v="48"/>
    <x v="47"/>
    <x v="12"/>
    <n v="-1291000000"/>
    <x v="2"/>
  </r>
  <r>
    <x v="48"/>
    <x v="47"/>
    <x v="13"/>
    <n v="496000000"/>
    <x v="0"/>
  </r>
  <r>
    <x v="48"/>
    <x v="47"/>
    <x v="13"/>
    <n v="-767000000"/>
    <x v="1"/>
  </r>
  <r>
    <x v="48"/>
    <x v="47"/>
    <x v="13"/>
    <n v="2255000000"/>
    <x v="2"/>
  </r>
  <r>
    <x v="48"/>
    <x v="47"/>
    <x v="14"/>
    <n v="415000000"/>
    <x v="0"/>
  </r>
  <r>
    <x v="48"/>
    <x v="47"/>
    <x v="14"/>
    <n v="401000000"/>
    <x v="1"/>
  </r>
  <r>
    <x v="48"/>
    <x v="47"/>
    <x v="14"/>
    <n v="381000000"/>
    <x v="2"/>
  </r>
  <r>
    <x v="48"/>
    <x v="47"/>
    <x v="15"/>
    <n v="0"/>
    <x v="0"/>
  </r>
  <r>
    <x v="48"/>
    <x v="47"/>
    <x v="15"/>
    <n v="0"/>
    <x v="1"/>
  </r>
  <r>
    <x v="48"/>
    <x v="47"/>
    <x v="15"/>
    <n v="0"/>
    <x v="2"/>
  </r>
  <r>
    <x v="48"/>
    <x v="47"/>
    <x v="16"/>
    <n v="3698000000"/>
    <x v="0"/>
  </r>
  <r>
    <x v="48"/>
    <x v="47"/>
    <x v="16"/>
    <n v="2094000000"/>
    <x v="1"/>
  </r>
  <r>
    <x v="48"/>
    <x v="47"/>
    <x v="16"/>
    <n v="4354000000"/>
    <x v="2"/>
  </r>
  <r>
    <x v="48"/>
    <x v="47"/>
    <x v="17"/>
    <n v="3698000000"/>
    <x v="0"/>
  </r>
  <r>
    <x v="48"/>
    <x v="47"/>
    <x v="17"/>
    <n v="2094000000"/>
    <x v="1"/>
  </r>
  <r>
    <x v="48"/>
    <x v="47"/>
    <x v="17"/>
    <n v="4354000000"/>
    <x v="2"/>
  </r>
  <r>
    <x v="48"/>
    <x v="47"/>
    <x v="18"/>
    <n v="46185000000"/>
    <x v="0"/>
  </r>
  <r>
    <x v="48"/>
    <x v="47"/>
    <x v="18"/>
    <n v="48401000000"/>
    <x v="1"/>
  </r>
  <r>
    <x v="48"/>
    <x v="47"/>
    <x v="18"/>
    <n v="49205000000"/>
    <x v="2"/>
  </r>
  <r>
    <x v="48"/>
    <x v="47"/>
    <x v="19"/>
    <n v="62033000000"/>
    <x v="0"/>
  </r>
  <r>
    <x v="48"/>
    <x v="47"/>
    <x v="19"/>
    <n v="67291000000"/>
    <x v="1"/>
  </r>
  <r>
    <x v="48"/>
    <x v="47"/>
    <x v="19"/>
    <n v="65834000000"/>
    <x v="2"/>
  </r>
  <r>
    <x v="48"/>
    <x v="47"/>
    <x v="20"/>
    <n v="12772000000"/>
    <x v="0"/>
  </r>
  <r>
    <x v="48"/>
    <x v="47"/>
    <x v="20"/>
    <n v="14228000000"/>
    <x v="1"/>
  </r>
  <r>
    <x v="48"/>
    <x v="47"/>
    <x v="20"/>
    <n v="15318000000"/>
    <x v="2"/>
  </r>
  <r>
    <x v="48"/>
    <x v="47"/>
    <x v="21"/>
    <n v="12096000000"/>
    <x v="0"/>
  </r>
  <r>
    <x v="48"/>
    <x v="47"/>
    <x v="21"/>
    <n v="14497000000"/>
    <x v="1"/>
  </r>
  <r>
    <x v="48"/>
    <x v="47"/>
    <x v="21"/>
    <n v="15182000000"/>
    <x v="2"/>
  </r>
  <r>
    <x v="48"/>
    <x v="47"/>
    <x v="22"/>
    <n v="1540000000"/>
    <x v="0"/>
  </r>
  <r>
    <x v="48"/>
    <x v="47"/>
    <x v="22"/>
    <n v="1410000000"/>
    <x v="2"/>
  </r>
  <r>
    <x v="48"/>
    <x v="47"/>
    <x v="23"/>
    <n v="1540000000"/>
    <x v="0"/>
  </r>
  <r>
    <x v="48"/>
    <x v="47"/>
    <x v="23"/>
    <n v="1607000000"/>
    <x v="1"/>
  </r>
  <r>
    <x v="48"/>
    <x v="47"/>
    <x v="23"/>
    <n v="1607000000"/>
    <x v="1"/>
  </r>
  <r>
    <x v="48"/>
    <x v="47"/>
    <x v="23"/>
    <n v="1410000000"/>
    <x v="2"/>
  </r>
  <r>
    <x v="48"/>
    <x v="47"/>
    <x v="24"/>
    <n v="5489000000"/>
    <x v="0"/>
  </r>
  <r>
    <x v="48"/>
    <x v="47"/>
    <x v="24"/>
    <n v="3394000000"/>
    <x v="1"/>
  </r>
  <r>
    <x v="48"/>
    <x v="47"/>
    <x v="24"/>
    <n v="5623000000"/>
    <x v="2"/>
  </r>
  <r>
    <x v="48"/>
    <x v="47"/>
    <x v="25"/>
    <n v="0"/>
    <x v="0"/>
  </r>
  <r>
    <x v="48"/>
    <x v="47"/>
    <x v="25"/>
    <n v="0"/>
    <x v="1"/>
  </r>
  <r>
    <x v="48"/>
    <x v="47"/>
    <x v="25"/>
    <n v="0"/>
    <x v="2"/>
  </r>
  <r>
    <x v="48"/>
    <x v="47"/>
    <x v="26"/>
    <n v="43133"/>
    <x v="0"/>
  </r>
  <r>
    <x v="48"/>
    <x v="47"/>
    <x v="26"/>
    <n v="43497"/>
    <x v="1"/>
  </r>
  <r>
    <x v="48"/>
    <x v="47"/>
    <x v="26"/>
    <n v="43861"/>
    <x v="2"/>
  </r>
  <r>
    <x v="48"/>
    <x v="47"/>
    <x v="27"/>
    <n v="0"/>
    <x v="0"/>
  </r>
  <r>
    <x v="48"/>
    <x v="47"/>
    <x v="27"/>
    <n v="0"/>
    <x v="1"/>
  </r>
  <r>
    <x v="48"/>
    <x v="47"/>
    <x v="27"/>
    <n v="0"/>
    <x v="2"/>
  </r>
  <r>
    <x v="48"/>
    <x v="47"/>
    <x v="28"/>
    <n v="5873000000"/>
    <x v="0"/>
  </r>
  <r>
    <x v="48"/>
    <x v="47"/>
    <x v="28"/>
    <n v="3644000000"/>
    <x v="1"/>
  </r>
  <r>
    <x v="48"/>
    <x v="47"/>
    <x v="28"/>
    <n v="1972000000"/>
    <x v="2"/>
  </r>
  <r>
    <x v="48"/>
    <x v="47"/>
    <x v="29"/>
    <n v="0"/>
    <x v="0"/>
  </r>
  <r>
    <x v="48"/>
    <x v="47"/>
    <x v="29"/>
    <n v="0"/>
    <x v="1"/>
  </r>
  <r>
    <x v="48"/>
    <x v="47"/>
    <x v="29"/>
    <n v="0"/>
    <x v="2"/>
  </r>
  <r>
    <x v="48"/>
    <x v="47"/>
    <x v="30"/>
    <n v="1307000000"/>
    <x v="0"/>
  </r>
  <r>
    <x v="48"/>
    <x v="47"/>
    <x v="30"/>
    <n v="303000000"/>
    <x v="1"/>
  </r>
  <r>
    <x v="48"/>
    <x v="47"/>
    <x v="30"/>
    <n v="303000000"/>
    <x v="2"/>
  </r>
  <r>
    <x v="48"/>
    <x v="47"/>
    <x v="31"/>
    <n v="22434000000"/>
    <x v="0"/>
  </r>
  <r>
    <x v="48"/>
    <x v="47"/>
    <x v="31"/>
    <n v="22908000000"/>
    <x v="1"/>
  </r>
  <r>
    <x v="48"/>
    <x v="47"/>
    <x v="31"/>
    <n v="22943000000"/>
    <x v="2"/>
  </r>
  <r>
    <x v="48"/>
    <x v="47"/>
    <x v="32"/>
    <n v="3447000000"/>
    <x v="0"/>
  </r>
  <r>
    <x v="48"/>
    <x v="47"/>
    <x v="32"/>
    <n v="2314000000"/>
    <x v="1"/>
  </r>
  <r>
    <x v="48"/>
    <x v="47"/>
    <x v="32"/>
    <n v="4281000000"/>
    <x v="2"/>
  </r>
  <r>
    <x v="48"/>
    <x v="47"/>
    <x v="33"/>
    <n v="0"/>
    <x v="0"/>
  </r>
  <r>
    <x v="48"/>
    <x v="47"/>
    <x v="33"/>
    <n v="0"/>
    <x v="1"/>
  </r>
  <r>
    <x v="48"/>
    <x v="47"/>
    <x v="33"/>
    <n v="0"/>
    <x v="2"/>
  </r>
  <r>
    <x v="48"/>
    <x v="47"/>
    <x v="34"/>
    <n v="2042000000"/>
    <x v="0"/>
  </r>
  <r>
    <x v="48"/>
    <x v="47"/>
    <x v="34"/>
    <n v="1080000000"/>
    <x v="1"/>
  </r>
  <r>
    <x v="48"/>
    <x v="47"/>
    <x v="34"/>
    <n v="1342000000"/>
    <x v="2"/>
  </r>
  <r>
    <x v="48"/>
    <x v="47"/>
    <x v="35"/>
    <n v="0"/>
    <x v="0"/>
  </r>
  <r>
    <x v="48"/>
    <x v="47"/>
    <x v="35"/>
    <n v="0"/>
    <x v="1"/>
  </r>
  <r>
    <x v="48"/>
    <x v="47"/>
    <x v="35"/>
    <n v="0"/>
    <x v="2"/>
  </r>
  <r>
    <x v="48"/>
    <x v="47"/>
    <x v="36"/>
    <n v="0"/>
    <x v="0"/>
  </r>
  <r>
    <x v="48"/>
    <x v="47"/>
    <x v="36"/>
    <n v="0"/>
    <x v="1"/>
  </r>
  <r>
    <x v="48"/>
    <x v="47"/>
    <x v="36"/>
    <n v="0"/>
    <x v="2"/>
  </r>
  <r>
    <x v="48"/>
    <x v="47"/>
    <x v="37"/>
    <n v="0"/>
    <x v="0"/>
  </r>
  <r>
    <x v="48"/>
    <x v="47"/>
    <x v="37"/>
    <n v="0"/>
    <x v="1"/>
  </r>
  <r>
    <x v="48"/>
    <x v="47"/>
    <x v="37"/>
    <n v="0"/>
    <x v="2"/>
  </r>
  <r>
    <x v="48"/>
    <x v="47"/>
    <x v="38"/>
    <n v="11393000000"/>
    <x v="0"/>
  </r>
  <r>
    <x v="48"/>
    <x v="47"/>
    <x v="38"/>
    <n v="12561000000"/>
    <x v="1"/>
  </r>
  <r>
    <x v="48"/>
    <x v="47"/>
    <x v="38"/>
    <n v="13179000000"/>
    <x v="2"/>
  </r>
  <r>
    <x v="48"/>
    <x v="47"/>
    <x v="39"/>
    <n v="35291000000"/>
    <x v="0"/>
  </r>
  <r>
    <x v="48"/>
    <x v="47"/>
    <x v="39"/>
    <n v="34508000000"/>
    <x v="1"/>
  </r>
  <r>
    <x v="48"/>
    <x v="47"/>
    <x v="39"/>
    <n v="39471000000"/>
    <x v="2"/>
  </r>
  <r>
    <x v="48"/>
    <x v="47"/>
    <x v="40"/>
    <n v="29418000000"/>
    <x v="0"/>
  </r>
  <r>
    <x v="48"/>
    <x v="47"/>
    <x v="40"/>
    <n v="30864000000"/>
    <x v="1"/>
  </r>
  <r>
    <x v="48"/>
    <x v="47"/>
    <x v="40"/>
    <n v="37499000000"/>
    <x v="2"/>
  </r>
  <r>
    <x v="48"/>
    <x v="47"/>
    <x v="41"/>
    <n v="294000000"/>
    <x v="0"/>
  </r>
  <r>
    <x v="48"/>
    <x v="47"/>
    <x v="41"/>
    <n v="1110000000"/>
    <x v="1"/>
  </r>
  <r>
    <x v="48"/>
    <x v="47"/>
    <x v="41"/>
    <n v="597000000"/>
    <x v="2"/>
  </r>
  <r>
    <x v="48"/>
    <x v="47"/>
    <x v="42"/>
    <n v="408000000"/>
    <x v="0"/>
  </r>
  <r>
    <x v="48"/>
    <x v="47"/>
    <x v="42"/>
    <n v="256000000"/>
    <x v="1"/>
  </r>
  <r>
    <x v="48"/>
    <x v="47"/>
    <x v="42"/>
    <n v="372000000"/>
    <x v="2"/>
  </r>
  <r>
    <x v="48"/>
    <x v="47"/>
    <x v="43"/>
    <n v="744000000"/>
    <x v="0"/>
  </r>
  <r>
    <x v="48"/>
    <x v="47"/>
    <x v="43"/>
    <n v="-415000000"/>
    <x v="1"/>
  </r>
  <r>
    <x v="48"/>
    <x v="47"/>
    <x v="43"/>
    <n v="220000000"/>
    <x v="2"/>
  </r>
  <r>
    <x v="48"/>
    <x v="47"/>
    <x v="44"/>
    <n v="1399000000"/>
    <x v="0"/>
  </r>
  <r>
    <x v="48"/>
    <x v="47"/>
    <x v="44"/>
    <n v="0"/>
    <x v="1"/>
  </r>
  <r>
    <x v="48"/>
    <x v="47"/>
    <x v="44"/>
    <n v="0"/>
    <x v="2"/>
  </r>
  <r>
    <x v="48"/>
    <x v="47"/>
    <x v="45"/>
    <n v="0"/>
    <x v="0"/>
  </r>
  <r>
    <x v="48"/>
    <x v="47"/>
    <x v="45"/>
    <n v="0"/>
    <x v="1"/>
  </r>
  <r>
    <x v="48"/>
    <x v="47"/>
    <x v="45"/>
    <n v="0"/>
    <x v="2"/>
  </r>
  <r>
    <x v="48"/>
    <x v="47"/>
    <x v="46"/>
    <n v="-3607000000"/>
    <x v="0"/>
  </r>
  <r>
    <x v="48"/>
    <x v="47"/>
    <x v="46"/>
    <n v="-4798000000"/>
    <x v="1"/>
  </r>
  <r>
    <x v="48"/>
    <x v="47"/>
    <x v="46"/>
    <n v="-5594000000"/>
    <x v="2"/>
  </r>
  <r>
    <x v="48"/>
    <x v="47"/>
    <x v="47"/>
    <n v="0"/>
    <x v="0"/>
  </r>
  <r>
    <x v="48"/>
    <x v="47"/>
    <x v="47"/>
    <n v="0"/>
    <x v="1"/>
  </r>
  <r>
    <x v="48"/>
    <x v="47"/>
    <x v="47"/>
    <n v="0"/>
    <x v="2"/>
  </r>
  <r>
    <x v="48"/>
    <x v="47"/>
    <x v="48"/>
    <n v="-1441000000"/>
    <x v="0"/>
  </r>
  <r>
    <x v="48"/>
    <x v="47"/>
    <x v="48"/>
    <n v="-1080000000"/>
    <x v="1"/>
  </r>
  <r>
    <x v="48"/>
    <x v="47"/>
    <x v="48"/>
    <n v="-1369000000"/>
    <x v="2"/>
  </r>
  <r>
    <x v="48"/>
    <x v="47"/>
    <x v="49"/>
    <n v="0"/>
    <x v="0"/>
  </r>
  <r>
    <x v="48"/>
    <x v="47"/>
    <x v="49"/>
    <n v="0"/>
    <x v="1"/>
  </r>
  <r>
    <x v="48"/>
    <x v="47"/>
    <x v="49"/>
    <n v="0"/>
    <x v="2"/>
  </r>
  <r>
    <x v="48"/>
    <x v="47"/>
    <x v="50"/>
    <n v="3295000000"/>
    <x v="0"/>
  </r>
  <r>
    <x v="48"/>
    <x v="47"/>
    <x v="50"/>
    <n v="0"/>
    <x v="1"/>
  </r>
  <r>
    <x v="48"/>
    <x v="47"/>
    <x v="50"/>
    <n v="0"/>
    <x v="2"/>
  </r>
  <r>
    <x v="48"/>
    <x v="47"/>
    <x v="51"/>
    <n v="0"/>
    <x v="0"/>
  </r>
  <r>
    <x v="48"/>
    <x v="47"/>
    <x v="51"/>
    <n v="0"/>
    <x v="1"/>
  </r>
  <r>
    <x v="48"/>
    <x v="47"/>
    <x v="51"/>
    <n v="0"/>
    <x v="2"/>
  </r>
  <r>
    <x v="48"/>
    <x v="47"/>
    <x v="52"/>
    <n v="0"/>
    <x v="0"/>
  </r>
  <r>
    <x v="48"/>
    <x v="47"/>
    <x v="52"/>
    <n v="0"/>
    <x v="1"/>
  </r>
  <r>
    <x v="48"/>
    <x v="47"/>
    <x v="52"/>
    <n v="0"/>
    <x v="2"/>
  </r>
  <r>
    <x v="48"/>
    <x v="47"/>
    <x v="53"/>
    <n v="3447000000"/>
    <x v="0"/>
  </r>
  <r>
    <x v="48"/>
    <x v="47"/>
    <x v="53"/>
    <n v="2314000000"/>
    <x v="1"/>
  </r>
  <r>
    <x v="48"/>
    <x v="47"/>
    <x v="53"/>
    <n v="4281000000"/>
    <x v="2"/>
  </r>
  <r>
    <x v="48"/>
    <x v="47"/>
    <x v="54"/>
    <n v="3447000000"/>
    <x v="0"/>
  </r>
  <r>
    <x v="48"/>
    <x v="47"/>
    <x v="54"/>
    <n v="2314000000"/>
    <x v="1"/>
  </r>
  <r>
    <x v="48"/>
    <x v="47"/>
    <x v="54"/>
    <n v="4281000000"/>
    <x v="2"/>
  </r>
  <r>
    <x v="48"/>
    <x v="47"/>
    <x v="55"/>
    <n v="19721000000"/>
    <x v="0"/>
  </r>
  <r>
    <x v="48"/>
    <x v="47"/>
    <x v="55"/>
    <n v="18432000000"/>
    <x v="1"/>
  </r>
  <r>
    <x v="48"/>
    <x v="47"/>
    <x v="55"/>
    <n v="18769000000"/>
    <x v="2"/>
  </r>
  <r>
    <x v="48"/>
    <x v="47"/>
    <x v="56"/>
    <n v="22519000000"/>
    <x v="0"/>
  </r>
  <r>
    <x v="48"/>
    <x v="47"/>
    <x v="56"/>
    <n v="20280000000"/>
    <x v="1"/>
  </r>
  <r>
    <x v="48"/>
    <x v="47"/>
    <x v="56"/>
    <n v="24153000000"/>
    <x v="2"/>
  </r>
  <r>
    <x v="48"/>
    <x v="47"/>
    <x v="57"/>
    <n v="17322000000"/>
    <x v="0"/>
  </r>
  <r>
    <x v="48"/>
    <x v="47"/>
    <x v="57"/>
    <n v="16367000000"/>
    <x v="1"/>
  </r>
  <r>
    <x v="48"/>
    <x v="47"/>
    <x v="57"/>
    <n v="22317000000"/>
    <x v="2"/>
  </r>
  <r>
    <x v="48"/>
    <x v="47"/>
    <x v="58"/>
    <n v="15848000000"/>
    <x v="0"/>
  </r>
  <r>
    <x v="48"/>
    <x v="47"/>
    <x v="58"/>
    <n v="18890000000"/>
    <x v="1"/>
  </r>
  <r>
    <x v="48"/>
    <x v="47"/>
    <x v="58"/>
    <n v="16629000000"/>
    <x v="2"/>
  </r>
  <r>
    <x v="48"/>
    <x v="47"/>
    <x v="59"/>
    <n v="0"/>
    <x v="0"/>
  </r>
  <r>
    <x v="48"/>
    <x v="47"/>
    <x v="59"/>
    <n v="0"/>
    <x v="2"/>
  </r>
  <r>
    <x v="48"/>
    <x v="47"/>
    <x v="60"/>
    <n v="0"/>
    <x v="1"/>
  </r>
  <r>
    <x v="48"/>
    <x v="47"/>
    <x v="61"/>
    <n v="15848000000"/>
    <x v="0"/>
  </r>
  <r>
    <x v="48"/>
    <x v="47"/>
    <x v="61"/>
    <n v="18890000000"/>
    <x v="1"/>
  </r>
  <r>
    <x v="48"/>
    <x v="47"/>
    <x v="61"/>
    <n v="16629000000"/>
    <x v="2"/>
  </r>
  <r>
    <x v="48"/>
    <x v="47"/>
    <x v="62"/>
    <n v="6586000000"/>
    <x v="0"/>
  </r>
  <r>
    <x v="48"/>
    <x v="47"/>
    <x v="62"/>
    <n v="4018000000"/>
    <x v="1"/>
  </r>
  <r>
    <x v="48"/>
    <x v="47"/>
    <x v="62"/>
    <n v="6314000000"/>
    <x v="2"/>
  </r>
  <r>
    <x v="48"/>
    <x v="47"/>
    <x v="63"/>
    <n v="-8983000000"/>
    <x v="0"/>
  </r>
  <r>
    <x v="48"/>
    <x v="47"/>
    <x v="63"/>
    <n v="-9303000000"/>
    <x v="1"/>
  </r>
  <r>
    <x v="48"/>
    <x v="47"/>
    <x v="63"/>
    <n v="-9005000000"/>
    <x v="2"/>
  </r>
  <r>
    <x v="48"/>
    <x v="47"/>
    <x v="64"/>
    <n v="-185000000"/>
    <x v="0"/>
  </r>
  <r>
    <x v="48"/>
    <x v="47"/>
    <x v="64"/>
    <n v="114000000"/>
    <x v="1"/>
  </r>
  <r>
    <x v="48"/>
    <x v="47"/>
    <x v="64"/>
    <n v="67000000"/>
    <x v="2"/>
  </r>
  <r>
    <x v="48"/>
    <x v="47"/>
    <x v="65"/>
    <n v="2590000000"/>
    <x v="0"/>
  </r>
  <r>
    <x v="48"/>
    <x v="47"/>
    <x v="65"/>
    <n v="1066000000"/>
    <x v="1"/>
  </r>
  <r>
    <x v="48"/>
    <x v="47"/>
    <x v="65"/>
    <n v="3479000000"/>
    <x v="2"/>
  </r>
  <r>
    <x v="48"/>
    <x v="47"/>
    <x v="66"/>
    <n v="251000000"/>
    <x v="0"/>
  </r>
  <r>
    <x v="48"/>
    <x v="47"/>
    <x v="66"/>
    <n v="-220000000"/>
    <x v="1"/>
  </r>
  <r>
    <x v="48"/>
    <x v="47"/>
    <x v="66"/>
    <n v="73000000"/>
    <x v="2"/>
  </r>
  <r>
    <x v="48"/>
    <x v="47"/>
    <x v="67"/>
    <n v="791000000"/>
    <x v="0"/>
  </r>
  <r>
    <x v="48"/>
    <x v="47"/>
    <x v="67"/>
    <n v="1156000000"/>
    <x v="1"/>
  </r>
  <r>
    <x v="48"/>
    <x v="47"/>
    <x v="67"/>
    <n v="1423000000"/>
    <x v="2"/>
  </r>
  <r>
    <x v="48"/>
    <x v="47"/>
    <x v="68"/>
    <n v="3328000000"/>
    <x v="0"/>
  </r>
  <r>
    <x v="48"/>
    <x v="47"/>
    <x v="68"/>
    <n v="3724000000"/>
    <x v="1"/>
  </r>
  <r>
    <x v="48"/>
    <x v="47"/>
    <x v="68"/>
    <n v="4301000000"/>
    <x v="2"/>
  </r>
  <r>
    <x v="48"/>
    <x v="47"/>
    <x v="69"/>
    <n v="1083000000"/>
    <x v="0"/>
  </r>
  <r>
    <x v="48"/>
    <x v="47"/>
    <x v="69"/>
    <n v="1289000000"/>
    <x v="1"/>
  </r>
  <r>
    <x v="48"/>
    <x v="47"/>
    <x v="69"/>
    <n v="5012000000"/>
    <x v="2"/>
  </r>
  <r>
    <x v="48"/>
    <x v="47"/>
    <x v="70"/>
    <n v="1758000000"/>
    <x v="0"/>
  </r>
  <r>
    <x v="48"/>
    <x v="47"/>
    <x v="70"/>
    <n v="1976000000"/>
    <x v="1"/>
  </r>
  <r>
    <x v="48"/>
    <x v="47"/>
    <x v="70"/>
    <n v="5549000000"/>
    <x v="2"/>
  </r>
  <r>
    <x v="48"/>
    <x v="47"/>
    <x v="71"/>
    <n v="0"/>
    <x v="0"/>
  </r>
  <r>
    <x v="48"/>
    <x v="47"/>
    <x v="71"/>
    <n v="0"/>
    <x v="1"/>
  </r>
  <r>
    <x v="48"/>
    <x v="47"/>
    <x v="71"/>
    <n v="0"/>
    <x v="2"/>
  </r>
  <r>
    <x v="48"/>
    <x v="47"/>
    <x v="72"/>
    <n v="0"/>
    <x v="0"/>
  </r>
  <r>
    <x v="48"/>
    <x v="47"/>
    <x v="72"/>
    <n v="0"/>
    <x v="1"/>
  </r>
  <r>
    <x v="48"/>
    <x v="47"/>
    <x v="72"/>
    <n v="0"/>
    <x v="2"/>
  </r>
  <r>
    <x v="48"/>
    <x v="47"/>
    <x v="73"/>
    <n v="1288000000"/>
    <x v="0"/>
  </r>
  <r>
    <x v="48"/>
    <x v="47"/>
    <x v="73"/>
    <n v="1455000000"/>
    <x v="1"/>
  </r>
  <r>
    <x v="48"/>
    <x v="47"/>
    <x v="73"/>
    <n v="1618000000"/>
    <x v="2"/>
  </r>
  <r>
    <x v="48"/>
    <x v="47"/>
    <x v="74"/>
    <n v="981000000"/>
    <x v="0"/>
  </r>
  <r>
    <x v="48"/>
    <x v="47"/>
    <x v="74"/>
    <n v="1373000000"/>
    <x v="1"/>
  </r>
  <r>
    <x v="48"/>
    <x v="47"/>
    <x v="74"/>
    <n v="743000000"/>
    <x v="2"/>
  </r>
  <r>
    <x v="48"/>
    <x v="47"/>
    <x v="75"/>
    <n v="0"/>
    <x v="0"/>
  </r>
  <r>
    <x v="48"/>
    <x v="47"/>
    <x v="75"/>
    <n v="0"/>
    <x v="1"/>
  </r>
  <r>
    <x v="48"/>
    <x v="47"/>
    <x v="75"/>
    <n v="0"/>
    <x v="2"/>
  </r>
  <r>
    <x v="48"/>
    <x v="47"/>
    <x v="76"/>
    <n v="0"/>
    <x v="0"/>
  </r>
  <r>
    <x v="48"/>
    <x v="47"/>
    <x v="76"/>
    <n v="0"/>
    <x v="1"/>
  </r>
  <r>
    <x v="48"/>
    <x v="47"/>
    <x v="76"/>
    <n v="0"/>
    <x v="2"/>
  </r>
  <r>
    <x v="48"/>
    <x v="47"/>
    <x v="77"/>
    <n v="0"/>
    <x v="0"/>
  </r>
  <r>
    <x v="48"/>
    <x v="47"/>
    <x v="77"/>
    <n v="0"/>
    <x v="1"/>
  </r>
  <r>
    <x v="48"/>
    <x v="47"/>
    <x v="77"/>
    <n v="0"/>
    <x v="2"/>
  </r>
  <r>
    <x v="48"/>
    <x v="47"/>
    <x v="78"/>
    <n v="1114000000"/>
    <x v="0"/>
  </r>
  <r>
    <x v="48"/>
    <x v="47"/>
    <x v="78"/>
    <n v="1393000000"/>
    <x v="1"/>
  </r>
  <r>
    <x v="48"/>
    <x v="47"/>
    <x v="78"/>
    <n v="695000000"/>
    <x v="2"/>
  </r>
  <r>
    <x v="48"/>
    <x v="47"/>
    <x v="79"/>
    <n v="139000000"/>
    <x v="0"/>
  </r>
  <r>
    <x v="48"/>
    <x v="47"/>
    <x v="79"/>
    <n v="114000000"/>
    <x v="1"/>
  </r>
  <r>
    <x v="48"/>
    <x v="47"/>
    <x v="79"/>
    <n v="118000000"/>
    <x v="2"/>
  </r>
  <r>
    <x v="48"/>
    <x v="47"/>
    <x v="80"/>
    <n v="0"/>
    <x v="0"/>
  </r>
  <r>
    <x v="48"/>
    <x v="47"/>
    <x v="80"/>
    <n v="0"/>
    <x v="1"/>
  </r>
  <r>
    <x v="48"/>
    <x v="47"/>
    <x v="80"/>
    <n v="0"/>
    <x v="2"/>
  </r>
  <r>
    <x v="48"/>
    <x v="47"/>
    <x v="81"/>
    <n v="3192000000"/>
    <x v="0"/>
  </r>
  <r>
    <x v="48"/>
    <x v="47"/>
    <x v="81"/>
    <n v="3037000000"/>
    <x v="1"/>
  </r>
  <r>
    <x v="48"/>
    <x v="47"/>
    <x v="81"/>
    <n v="4313000000"/>
    <x v="2"/>
  </r>
  <r>
    <x v="48"/>
    <x v="47"/>
    <x v="82"/>
    <n v="0"/>
    <x v="0"/>
  </r>
  <r>
    <x v="48"/>
    <x v="47"/>
    <x v="82"/>
    <n v="0"/>
    <x v="1"/>
  </r>
  <r>
    <x v="48"/>
    <x v="47"/>
    <x v="82"/>
    <n v="0"/>
    <x v="2"/>
  </r>
  <r>
    <x v="48"/>
    <x v="47"/>
    <x v="83"/>
    <n v="5425000000"/>
    <x v="0"/>
  </r>
  <r>
    <x v="48"/>
    <x v="47"/>
    <x v="83"/>
    <n v="3452000000"/>
    <x v="1"/>
  </r>
  <r>
    <x v="48"/>
    <x v="47"/>
    <x v="83"/>
    <n v="1727000000"/>
    <x v="2"/>
  </r>
  <r>
    <x v="48"/>
    <x v="47"/>
    <x v="84"/>
    <n v="68619000000"/>
    <x v="0"/>
  </r>
  <r>
    <x v="48"/>
    <x v="47"/>
    <x v="84"/>
    <n v="71309000000"/>
    <x v="1"/>
  </r>
  <r>
    <x v="48"/>
    <x v="47"/>
    <x v="84"/>
    <n v="72148000000"/>
    <x v="2"/>
  </r>
  <r>
    <x v="48"/>
    <x v="47"/>
    <x v="85"/>
    <n v="14444000000"/>
    <x v="0"/>
  </r>
  <r>
    <x v="48"/>
    <x v="47"/>
    <x v="85"/>
    <n v="17413000000"/>
    <x v="1"/>
  </r>
  <r>
    <x v="48"/>
    <x v="47"/>
    <x v="85"/>
    <n v="15367000000"/>
    <x v="2"/>
  </r>
  <r>
    <x v="48"/>
    <x v="47"/>
    <x v="86"/>
    <n v="1137000000"/>
    <x v="0"/>
  </r>
  <r>
    <x v="48"/>
    <x v="47"/>
    <x v="86"/>
    <n v="722000000"/>
    <x v="1"/>
  </r>
  <r>
    <x v="48"/>
    <x v="47"/>
    <x v="86"/>
    <n v="1941000000"/>
    <x v="2"/>
  </r>
  <r>
    <x v="48"/>
    <x v="47"/>
    <x v="87"/>
    <n v="102000000"/>
    <x v="0"/>
  </r>
  <r>
    <x v="48"/>
    <x v="47"/>
    <x v="87"/>
    <n v="218000000"/>
    <x v="1"/>
  </r>
  <r>
    <x v="48"/>
    <x v="47"/>
    <x v="87"/>
    <n v="160000000"/>
    <x v="2"/>
  </r>
  <r>
    <x v="48"/>
    <x v="47"/>
    <x v="88"/>
    <n v="99000000"/>
    <x v="0"/>
  </r>
  <r>
    <x v="48"/>
    <x v="47"/>
    <x v="88"/>
    <n v="74000000"/>
    <x v="1"/>
  </r>
  <r>
    <x v="48"/>
    <x v="47"/>
    <x v="88"/>
    <n v="98000000"/>
    <x v="2"/>
  </r>
  <r>
    <x v="48"/>
    <x v="47"/>
    <x v="89"/>
    <n v="5873000000"/>
    <x v="0"/>
  </r>
  <r>
    <x v="48"/>
    <x v="47"/>
    <x v="89"/>
    <n v="1972000000"/>
    <x v="2"/>
  </r>
  <r>
    <x v="48"/>
    <x v="47"/>
    <x v="90"/>
    <n v="0"/>
    <x v="1"/>
  </r>
  <r>
    <x v="48"/>
    <x v="47"/>
    <x v="91"/>
    <n v="30000000"/>
    <x v="0"/>
  </r>
  <r>
    <x v="48"/>
    <x v="47"/>
    <x v="91"/>
    <n v="-23000000"/>
    <x v="1"/>
  </r>
  <r>
    <x v="48"/>
    <x v="47"/>
    <x v="91"/>
    <n v="193000000"/>
    <x v="2"/>
  </r>
  <r>
    <x v="49"/>
    <x v="48"/>
    <x v="0"/>
    <n v="5284000000"/>
    <x v="0"/>
  </r>
  <r>
    <x v="49"/>
    <x v="48"/>
    <x v="0"/>
    <n v="5978000000"/>
    <x v="1"/>
  </r>
  <r>
    <x v="49"/>
    <x v="48"/>
    <x v="0"/>
    <n v="5957000000"/>
    <x v="2"/>
  </r>
  <r>
    <x v="49"/>
    <x v="48"/>
    <x v="1"/>
    <n v="2276000000"/>
    <x v="0"/>
  </r>
  <r>
    <x v="49"/>
    <x v="48"/>
    <x v="1"/>
    <n v="2514000000"/>
    <x v="1"/>
  </r>
  <r>
    <x v="49"/>
    <x v="48"/>
    <x v="1"/>
    <n v="2646000000"/>
    <x v="2"/>
  </r>
  <r>
    <x v="49"/>
    <x v="48"/>
    <x v="2"/>
    <n v="4580000000"/>
    <x v="0"/>
  </r>
  <r>
    <x v="49"/>
    <x v="48"/>
    <x v="2"/>
    <n v="4787000000"/>
    <x v="1"/>
  </r>
  <r>
    <x v="49"/>
    <x v="48"/>
    <x v="2"/>
    <n v="4982000000"/>
    <x v="2"/>
  </r>
  <r>
    <x v="49"/>
    <x v="48"/>
    <x v="3"/>
    <n v="-17000000"/>
    <x v="0"/>
  </r>
  <r>
    <x v="49"/>
    <x v="48"/>
    <x v="3"/>
    <n v="267000000"/>
    <x v="1"/>
  </r>
  <r>
    <x v="49"/>
    <x v="48"/>
    <x v="3"/>
    <n v="341000000"/>
    <x v="2"/>
  </r>
  <r>
    <x v="49"/>
    <x v="48"/>
    <x v="4"/>
    <n v="24860000000"/>
    <x v="0"/>
  </r>
  <r>
    <x v="49"/>
    <x v="48"/>
    <x v="4"/>
    <n v="29236000000"/>
    <x v="1"/>
  </r>
  <r>
    <x v="49"/>
    <x v="48"/>
    <x v="4"/>
    <n v="33584000000"/>
    <x v="2"/>
  </r>
  <r>
    <x v="49"/>
    <x v="48"/>
    <x v="5"/>
    <n v="-330000000"/>
    <x v="0"/>
  </r>
  <r>
    <x v="49"/>
    <x v="48"/>
    <x v="5"/>
    <n v="-422000000"/>
    <x v="1"/>
  </r>
  <r>
    <x v="49"/>
    <x v="48"/>
    <x v="5"/>
    <n v="-339000000"/>
    <x v="2"/>
  </r>
  <r>
    <x v="49"/>
    <x v="48"/>
    <x v="6"/>
    <n v="-4966000000"/>
    <x v="0"/>
  </r>
  <r>
    <x v="49"/>
    <x v="48"/>
    <x v="6"/>
    <n v="-5867000000"/>
    <x v="1"/>
  </r>
  <r>
    <x v="49"/>
    <x v="48"/>
    <x v="6"/>
    <n v="-2152000000"/>
    <x v="2"/>
  </r>
  <r>
    <x v="49"/>
    <x v="48"/>
    <x v="7"/>
    <n v="-506000000"/>
    <x v="0"/>
  </r>
  <r>
    <x v="49"/>
    <x v="48"/>
    <x v="7"/>
    <n v="-1640000000"/>
    <x v="1"/>
  </r>
  <r>
    <x v="49"/>
    <x v="48"/>
    <x v="7"/>
    <n v="-1879000000"/>
    <x v="2"/>
  </r>
  <r>
    <x v="49"/>
    <x v="48"/>
    <x v="8"/>
    <n v="6223000000"/>
    <x v="0"/>
  </r>
  <r>
    <x v="49"/>
    <x v="48"/>
    <x v="8"/>
    <n v="8183000000"/>
    <x v="1"/>
  </r>
  <r>
    <x v="49"/>
    <x v="48"/>
    <x v="8"/>
    <n v="7224000000"/>
    <x v="2"/>
  </r>
  <r>
    <x v="49"/>
    <x v="48"/>
    <x v="9"/>
    <n v="6682000000"/>
    <x v="0"/>
  </r>
  <r>
    <x v="49"/>
    <x v="48"/>
    <x v="9"/>
    <n v="6988000000"/>
    <x v="1"/>
  </r>
  <r>
    <x v="49"/>
    <x v="48"/>
    <x v="9"/>
    <n v="10113000000"/>
    <x v="2"/>
  </r>
  <r>
    <x v="49"/>
    <x v="48"/>
    <x v="10"/>
    <n v="437000000"/>
    <x v="0"/>
  </r>
  <r>
    <x v="49"/>
    <x v="48"/>
    <x v="10"/>
    <n v="448000000"/>
    <x v="1"/>
  </r>
  <r>
    <x v="49"/>
    <x v="48"/>
    <x v="10"/>
    <n v="88000000"/>
    <x v="2"/>
  </r>
  <r>
    <x v="49"/>
    <x v="48"/>
    <x v="11"/>
    <n v="0"/>
    <x v="0"/>
  </r>
  <r>
    <x v="49"/>
    <x v="48"/>
    <x v="11"/>
    <n v="0"/>
    <x v="1"/>
  </r>
  <r>
    <x v="49"/>
    <x v="48"/>
    <x v="11"/>
    <n v="0"/>
    <x v="2"/>
  </r>
  <r>
    <x v="49"/>
    <x v="48"/>
    <x v="12"/>
    <n v="514000000"/>
    <x v="0"/>
  </r>
  <r>
    <x v="49"/>
    <x v="48"/>
    <x v="12"/>
    <n v="907000000"/>
    <x v="1"/>
  </r>
  <r>
    <x v="49"/>
    <x v="48"/>
    <x v="12"/>
    <n v="201000000"/>
    <x v="2"/>
  </r>
  <r>
    <x v="49"/>
    <x v="48"/>
    <x v="13"/>
    <n v="1953000000"/>
    <x v="0"/>
  </r>
  <r>
    <x v="49"/>
    <x v="48"/>
    <x v="13"/>
    <n v="1069000000"/>
    <x v="1"/>
  </r>
  <r>
    <x v="49"/>
    <x v="48"/>
    <x v="13"/>
    <n v="1123000000"/>
    <x v="2"/>
  </r>
  <r>
    <x v="49"/>
    <x v="48"/>
    <x v="14"/>
    <n v="0"/>
    <x v="0"/>
  </r>
  <r>
    <x v="49"/>
    <x v="48"/>
    <x v="14"/>
    <n v="0"/>
    <x v="1"/>
  </r>
  <r>
    <x v="49"/>
    <x v="48"/>
    <x v="14"/>
    <n v="0"/>
    <x v="2"/>
  </r>
  <r>
    <x v="49"/>
    <x v="48"/>
    <x v="15"/>
    <n v="0"/>
    <x v="0"/>
  </r>
  <r>
    <x v="49"/>
    <x v="48"/>
    <x v="15"/>
    <n v="0"/>
    <x v="1"/>
  </r>
  <r>
    <x v="49"/>
    <x v="48"/>
    <x v="15"/>
    <n v="0"/>
    <x v="2"/>
  </r>
  <r>
    <x v="49"/>
    <x v="48"/>
    <x v="16"/>
    <n v="5638000000"/>
    <x v="0"/>
  </r>
  <r>
    <x v="49"/>
    <x v="48"/>
    <x v="16"/>
    <n v="8163000000"/>
    <x v="1"/>
  </r>
  <r>
    <x v="49"/>
    <x v="48"/>
    <x v="16"/>
    <n v="6404000000"/>
    <x v="2"/>
  </r>
  <r>
    <x v="49"/>
    <x v="48"/>
    <x v="17"/>
    <n v="5638000000"/>
    <x v="0"/>
  </r>
  <r>
    <x v="49"/>
    <x v="48"/>
    <x v="17"/>
    <n v="8163000000"/>
    <x v="1"/>
  </r>
  <r>
    <x v="49"/>
    <x v="48"/>
    <x v="17"/>
    <n v="6404000000"/>
    <x v="2"/>
  </r>
  <r>
    <x v="49"/>
    <x v="48"/>
    <x v="18"/>
    <n v="0"/>
    <x v="0"/>
  </r>
  <r>
    <x v="49"/>
    <x v="48"/>
    <x v="18"/>
    <n v="0"/>
    <x v="1"/>
  </r>
  <r>
    <x v="49"/>
    <x v="48"/>
    <x v="18"/>
    <n v="0"/>
    <x v="2"/>
  </r>
  <r>
    <x v="49"/>
    <x v="48"/>
    <x v="19"/>
    <n v="7668000000"/>
    <x v="0"/>
  </r>
  <r>
    <x v="49"/>
    <x v="48"/>
    <x v="19"/>
    <n v="7219000000"/>
    <x v="1"/>
  </r>
  <r>
    <x v="49"/>
    <x v="48"/>
    <x v="19"/>
    <n v="7220000000"/>
    <x v="2"/>
  </r>
  <r>
    <x v="49"/>
    <x v="48"/>
    <x v="20"/>
    <n v="16171000000"/>
    <x v="0"/>
  </r>
  <r>
    <x v="49"/>
    <x v="48"/>
    <x v="20"/>
    <n v="16902000000"/>
    <x v="1"/>
  </r>
  <r>
    <x v="49"/>
    <x v="48"/>
    <x v="20"/>
    <n v="19113000000"/>
    <x v="2"/>
  </r>
  <r>
    <x v="49"/>
    <x v="48"/>
    <x v="21"/>
    <n v="11593000000"/>
    <x v="0"/>
  </r>
  <r>
    <x v="49"/>
    <x v="48"/>
    <x v="21"/>
    <n v="11904000000"/>
    <x v="1"/>
  </r>
  <r>
    <x v="49"/>
    <x v="48"/>
    <x v="21"/>
    <n v="11847000000"/>
    <x v="2"/>
  </r>
  <r>
    <x v="49"/>
    <x v="48"/>
    <x v="22"/>
    <n v="0"/>
    <x v="0"/>
  </r>
  <r>
    <x v="49"/>
    <x v="48"/>
    <x v="22"/>
    <n v="0"/>
    <x v="2"/>
  </r>
  <r>
    <x v="49"/>
    <x v="48"/>
    <x v="23"/>
    <n v="0"/>
    <x v="0"/>
  </r>
  <r>
    <x v="49"/>
    <x v="48"/>
    <x v="23"/>
    <n v="0"/>
    <x v="1"/>
  </r>
  <r>
    <x v="49"/>
    <x v="48"/>
    <x v="23"/>
    <n v="0"/>
    <x v="1"/>
  </r>
  <r>
    <x v="49"/>
    <x v="48"/>
    <x v="23"/>
    <n v="0"/>
    <x v="2"/>
  </r>
  <r>
    <x v="49"/>
    <x v="48"/>
    <x v="24"/>
    <n v="7204000000"/>
    <x v="0"/>
  </r>
  <r>
    <x v="49"/>
    <x v="48"/>
    <x v="24"/>
    <n v="9731000000"/>
    <x v="1"/>
  </r>
  <r>
    <x v="49"/>
    <x v="48"/>
    <x v="24"/>
    <n v="7760000000"/>
    <x v="2"/>
  </r>
  <r>
    <x v="49"/>
    <x v="48"/>
    <x v="25"/>
    <n v="0"/>
    <x v="0"/>
  </r>
  <r>
    <x v="49"/>
    <x v="48"/>
    <x v="25"/>
    <n v="0"/>
    <x v="1"/>
  </r>
  <r>
    <x v="49"/>
    <x v="48"/>
    <x v="25"/>
    <n v="0"/>
    <x v="2"/>
  </r>
  <r>
    <x v="49"/>
    <x v="48"/>
    <x v="26"/>
    <n v="43465"/>
    <x v="0"/>
  </r>
  <r>
    <x v="49"/>
    <x v="48"/>
    <x v="26"/>
    <n v="43830"/>
    <x v="1"/>
  </r>
  <r>
    <x v="49"/>
    <x v="48"/>
    <x v="26"/>
    <n v="44196"/>
    <x v="2"/>
  </r>
  <r>
    <x v="49"/>
    <x v="48"/>
    <x v="27"/>
    <n v="23000000"/>
    <x v="0"/>
  </r>
  <r>
    <x v="49"/>
    <x v="48"/>
    <x v="27"/>
    <n v="24000000"/>
    <x v="1"/>
  </r>
  <r>
    <x v="49"/>
    <x v="48"/>
    <x v="27"/>
    <n v="97000000"/>
    <x v="2"/>
  </r>
  <r>
    <x v="49"/>
    <x v="48"/>
    <x v="28"/>
    <n v="5395000000"/>
    <x v="0"/>
  </r>
  <r>
    <x v="49"/>
    <x v="48"/>
    <x v="28"/>
    <n v="5893000000"/>
    <x v="1"/>
  </r>
  <r>
    <x v="49"/>
    <x v="48"/>
    <x v="28"/>
    <n v="6391000000"/>
    <x v="2"/>
  </r>
  <r>
    <x v="49"/>
    <x v="48"/>
    <x v="29"/>
    <n v="0"/>
    <x v="0"/>
  </r>
  <r>
    <x v="49"/>
    <x v="48"/>
    <x v="29"/>
    <n v="0"/>
    <x v="1"/>
  </r>
  <r>
    <x v="49"/>
    <x v="48"/>
    <x v="29"/>
    <n v="0"/>
    <x v="2"/>
  </r>
  <r>
    <x v="49"/>
    <x v="48"/>
    <x v="30"/>
    <n v="2904000000"/>
    <x v="0"/>
  </r>
  <r>
    <x v="49"/>
    <x v="48"/>
    <x v="30"/>
    <n v="4021000000"/>
    <x v="1"/>
  </r>
  <r>
    <x v="49"/>
    <x v="48"/>
    <x v="30"/>
    <n v="4960000000"/>
    <x v="2"/>
  </r>
  <r>
    <x v="49"/>
    <x v="48"/>
    <x v="31"/>
    <n v="0"/>
    <x v="0"/>
  </r>
  <r>
    <x v="49"/>
    <x v="48"/>
    <x v="31"/>
    <n v="0"/>
    <x v="1"/>
  </r>
  <r>
    <x v="49"/>
    <x v="48"/>
    <x v="31"/>
    <n v="0"/>
    <x v="2"/>
  </r>
  <r>
    <x v="49"/>
    <x v="48"/>
    <x v="32"/>
    <n v="5859000000"/>
    <x v="0"/>
  </r>
  <r>
    <x v="49"/>
    <x v="48"/>
    <x v="32"/>
    <n v="8118000000"/>
    <x v="1"/>
  </r>
  <r>
    <x v="49"/>
    <x v="48"/>
    <x v="32"/>
    <n v="6411000000"/>
    <x v="2"/>
  </r>
  <r>
    <x v="49"/>
    <x v="48"/>
    <x v="33"/>
    <n v="0"/>
    <x v="0"/>
  </r>
  <r>
    <x v="49"/>
    <x v="48"/>
    <x v="33"/>
    <n v="0"/>
    <x v="1"/>
  </r>
  <r>
    <x v="49"/>
    <x v="48"/>
    <x v="33"/>
    <n v="0"/>
    <x v="2"/>
  </r>
  <r>
    <x v="49"/>
    <x v="48"/>
    <x v="34"/>
    <n v="1345000000"/>
    <x v="0"/>
  </r>
  <r>
    <x v="49"/>
    <x v="48"/>
    <x v="34"/>
    <n v="1613000000"/>
    <x v="1"/>
  </r>
  <r>
    <x v="49"/>
    <x v="48"/>
    <x v="34"/>
    <n v="1349000000"/>
    <x v="2"/>
  </r>
  <r>
    <x v="49"/>
    <x v="48"/>
    <x v="35"/>
    <n v="991000000"/>
    <x v="0"/>
  </r>
  <r>
    <x v="49"/>
    <x v="48"/>
    <x v="35"/>
    <n v="1417000000"/>
    <x v="1"/>
  </r>
  <r>
    <x v="49"/>
    <x v="48"/>
    <x v="35"/>
    <n v="1753000000"/>
    <x v="2"/>
  </r>
  <r>
    <x v="49"/>
    <x v="48"/>
    <x v="36"/>
    <n v="186000000"/>
    <x v="0"/>
  </r>
  <r>
    <x v="49"/>
    <x v="48"/>
    <x v="36"/>
    <n v="224000000"/>
    <x v="1"/>
  </r>
  <r>
    <x v="49"/>
    <x v="48"/>
    <x v="36"/>
    <n v="380000000"/>
    <x v="2"/>
  </r>
  <r>
    <x v="49"/>
    <x v="48"/>
    <x v="37"/>
    <n v="0"/>
    <x v="0"/>
  </r>
  <r>
    <x v="49"/>
    <x v="48"/>
    <x v="37"/>
    <n v="0"/>
    <x v="1"/>
  </r>
  <r>
    <x v="49"/>
    <x v="48"/>
    <x v="37"/>
    <n v="0"/>
    <x v="2"/>
  </r>
  <r>
    <x v="49"/>
    <x v="48"/>
    <x v="38"/>
    <n v="0"/>
    <x v="0"/>
  </r>
  <r>
    <x v="49"/>
    <x v="48"/>
    <x v="38"/>
    <n v="0"/>
    <x v="1"/>
  </r>
  <r>
    <x v="49"/>
    <x v="48"/>
    <x v="38"/>
    <n v="0"/>
    <x v="2"/>
  </r>
  <r>
    <x v="49"/>
    <x v="48"/>
    <x v="39"/>
    <n v="24860000000"/>
    <x v="0"/>
  </r>
  <r>
    <x v="49"/>
    <x v="48"/>
    <x v="39"/>
    <n v="29236000000"/>
    <x v="1"/>
  </r>
  <r>
    <x v="49"/>
    <x v="48"/>
    <x v="39"/>
    <n v="33584000000"/>
    <x v="2"/>
  </r>
  <r>
    <x v="49"/>
    <x v="48"/>
    <x v="40"/>
    <n v="19371000000"/>
    <x v="0"/>
  </r>
  <r>
    <x v="49"/>
    <x v="48"/>
    <x v="40"/>
    <n v="23245000000"/>
    <x v="1"/>
  </r>
  <r>
    <x v="49"/>
    <x v="48"/>
    <x v="40"/>
    <n v="27067000000"/>
    <x v="2"/>
  </r>
  <r>
    <x v="49"/>
    <x v="48"/>
    <x v="41"/>
    <n v="500000000"/>
    <x v="0"/>
  </r>
  <r>
    <x v="49"/>
    <x v="48"/>
    <x v="41"/>
    <n v="0"/>
    <x v="1"/>
  </r>
  <r>
    <x v="49"/>
    <x v="48"/>
    <x v="41"/>
    <n v="649000000"/>
    <x v="2"/>
  </r>
  <r>
    <x v="49"/>
    <x v="48"/>
    <x v="42"/>
    <n v="1696000000"/>
    <x v="0"/>
  </r>
  <r>
    <x v="49"/>
    <x v="48"/>
    <x v="42"/>
    <n v="688000000"/>
    <x v="1"/>
  </r>
  <r>
    <x v="49"/>
    <x v="48"/>
    <x v="42"/>
    <n v="483000000"/>
    <x v="2"/>
  </r>
  <r>
    <x v="49"/>
    <x v="48"/>
    <x v="43"/>
    <n v="991000000"/>
    <x v="0"/>
  </r>
  <r>
    <x v="49"/>
    <x v="48"/>
    <x v="43"/>
    <n v="2224000000"/>
    <x v="1"/>
  </r>
  <r>
    <x v="49"/>
    <x v="48"/>
    <x v="43"/>
    <n v="3959000000"/>
    <x v="2"/>
  </r>
  <r>
    <x v="49"/>
    <x v="48"/>
    <x v="44"/>
    <n v="0"/>
    <x v="0"/>
  </r>
  <r>
    <x v="49"/>
    <x v="48"/>
    <x v="44"/>
    <n v="0"/>
    <x v="1"/>
  </r>
  <r>
    <x v="49"/>
    <x v="48"/>
    <x v="44"/>
    <n v="0"/>
    <x v="2"/>
  </r>
  <r>
    <x v="49"/>
    <x v="48"/>
    <x v="45"/>
    <n v="0"/>
    <x v="0"/>
  </r>
  <r>
    <x v="49"/>
    <x v="48"/>
    <x v="45"/>
    <n v="0"/>
    <x v="1"/>
  </r>
  <r>
    <x v="49"/>
    <x v="48"/>
    <x v="45"/>
    <n v="0"/>
    <x v="2"/>
  </r>
  <r>
    <x v="49"/>
    <x v="48"/>
    <x v="46"/>
    <n v="-5957000000"/>
    <x v="0"/>
  </r>
  <r>
    <x v="49"/>
    <x v="48"/>
    <x v="46"/>
    <n v="-8091000000"/>
    <x v="1"/>
  </r>
  <r>
    <x v="49"/>
    <x v="48"/>
    <x v="46"/>
    <n v="-6111000000"/>
    <x v="2"/>
  </r>
  <r>
    <x v="49"/>
    <x v="48"/>
    <x v="47"/>
    <n v="0"/>
    <x v="0"/>
  </r>
  <r>
    <x v="49"/>
    <x v="48"/>
    <x v="47"/>
    <n v="0"/>
    <x v="1"/>
  </r>
  <r>
    <x v="49"/>
    <x v="48"/>
    <x v="47"/>
    <n v="0"/>
    <x v="2"/>
  </r>
  <r>
    <x v="49"/>
    <x v="48"/>
    <x v="48"/>
    <n v="790000000"/>
    <x v="0"/>
  </r>
  <r>
    <x v="49"/>
    <x v="48"/>
    <x v="48"/>
    <n v="-1413000000"/>
    <x v="1"/>
  </r>
  <r>
    <x v="49"/>
    <x v="48"/>
    <x v="48"/>
    <n v="-1608000000"/>
    <x v="2"/>
  </r>
  <r>
    <x v="49"/>
    <x v="48"/>
    <x v="49"/>
    <n v="0"/>
    <x v="0"/>
  </r>
  <r>
    <x v="49"/>
    <x v="48"/>
    <x v="49"/>
    <n v="0"/>
    <x v="1"/>
  </r>
  <r>
    <x v="49"/>
    <x v="48"/>
    <x v="49"/>
    <n v="0"/>
    <x v="2"/>
  </r>
  <r>
    <x v="49"/>
    <x v="48"/>
    <x v="50"/>
    <n v="0"/>
    <x v="0"/>
  </r>
  <r>
    <x v="49"/>
    <x v="48"/>
    <x v="50"/>
    <n v="0"/>
    <x v="1"/>
  </r>
  <r>
    <x v="49"/>
    <x v="48"/>
    <x v="50"/>
    <n v="0"/>
    <x v="2"/>
  </r>
  <r>
    <x v="49"/>
    <x v="48"/>
    <x v="51"/>
    <n v="0"/>
    <x v="0"/>
  </r>
  <r>
    <x v="49"/>
    <x v="48"/>
    <x v="51"/>
    <n v="0"/>
    <x v="1"/>
  </r>
  <r>
    <x v="49"/>
    <x v="48"/>
    <x v="51"/>
    <n v="0"/>
    <x v="2"/>
  </r>
  <r>
    <x v="49"/>
    <x v="48"/>
    <x v="52"/>
    <n v="0"/>
    <x v="0"/>
  </r>
  <r>
    <x v="49"/>
    <x v="48"/>
    <x v="52"/>
    <n v="0"/>
    <x v="1"/>
  </r>
  <r>
    <x v="49"/>
    <x v="48"/>
    <x v="52"/>
    <n v="0"/>
    <x v="2"/>
  </r>
  <r>
    <x v="49"/>
    <x v="48"/>
    <x v="53"/>
    <n v="5859000000"/>
    <x v="0"/>
  </r>
  <r>
    <x v="49"/>
    <x v="48"/>
    <x v="53"/>
    <n v="8118000000"/>
    <x v="1"/>
  </r>
  <r>
    <x v="49"/>
    <x v="48"/>
    <x v="53"/>
    <n v="6411000000"/>
    <x v="2"/>
  </r>
  <r>
    <x v="49"/>
    <x v="48"/>
    <x v="54"/>
    <n v="5859000000"/>
    <x v="0"/>
  </r>
  <r>
    <x v="49"/>
    <x v="48"/>
    <x v="54"/>
    <n v="8118000000"/>
    <x v="1"/>
  </r>
  <r>
    <x v="49"/>
    <x v="48"/>
    <x v="54"/>
    <n v="6411000000"/>
    <x v="2"/>
  </r>
  <r>
    <x v="49"/>
    <x v="48"/>
    <x v="55"/>
    <n v="1296000000"/>
    <x v="0"/>
  </r>
  <r>
    <x v="49"/>
    <x v="48"/>
    <x v="55"/>
    <n v="1828000000"/>
    <x v="1"/>
  </r>
  <r>
    <x v="49"/>
    <x v="48"/>
    <x v="55"/>
    <n v="1887000000"/>
    <x v="2"/>
  </r>
  <r>
    <x v="49"/>
    <x v="48"/>
    <x v="56"/>
    <n v="8689000000"/>
    <x v="0"/>
  </r>
  <r>
    <x v="49"/>
    <x v="48"/>
    <x v="56"/>
    <n v="12334000000"/>
    <x v="1"/>
  </r>
  <r>
    <x v="49"/>
    <x v="48"/>
    <x v="56"/>
    <n v="14471000000"/>
    <x v="2"/>
  </r>
  <r>
    <x v="49"/>
    <x v="48"/>
    <x v="57"/>
    <n v="7778000000"/>
    <x v="0"/>
  </r>
  <r>
    <x v="49"/>
    <x v="48"/>
    <x v="57"/>
    <n v="11341000000"/>
    <x v="1"/>
  </r>
  <r>
    <x v="49"/>
    <x v="48"/>
    <x v="57"/>
    <n v="15220000000"/>
    <x v="2"/>
  </r>
  <r>
    <x v="49"/>
    <x v="48"/>
    <x v="58"/>
    <n v="1366000000"/>
    <x v="0"/>
  </r>
  <r>
    <x v="49"/>
    <x v="48"/>
    <x v="58"/>
    <n v="1456000000"/>
    <x v="1"/>
  </r>
  <r>
    <x v="49"/>
    <x v="48"/>
    <x v="58"/>
    <n v="1237000000"/>
    <x v="2"/>
  </r>
  <r>
    <x v="49"/>
    <x v="48"/>
    <x v="59"/>
    <n v="-78000000"/>
    <x v="0"/>
  </r>
  <r>
    <x v="49"/>
    <x v="48"/>
    <x v="59"/>
    <n v="-321000000"/>
    <x v="2"/>
  </r>
  <r>
    <x v="49"/>
    <x v="48"/>
    <x v="60"/>
    <n v="0"/>
    <x v="1"/>
  </r>
  <r>
    <x v="49"/>
    <x v="48"/>
    <x v="61"/>
    <n v="7668000000"/>
    <x v="0"/>
  </r>
  <r>
    <x v="49"/>
    <x v="48"/>
    <x v="61"/>
    <n v="7219000000"/>
    <x v="1"/>
  </r>
  <r>
    <x v="49"/>
    <x v="48"/>
    <x v="61"/>
    <n v="7220000000"/>
    <x v="2"/>
  </r>
  <r>
    <x v="49"/>
    <x v="48"/>
    <x v="62"/>
    <n v="7282000000"/>
    <x v="0"/>
  </r>
  <r>
    <x v="49"/>
    <x v="48"/>
    <x v="62"/>
    <n v="9664000000"/>
    <x v="1"/>
  </r>
  <r>
    <x v="49"/>
    <x v="48"/>
    <x v="62"/>
    <n v="8081000000"/>
    <x v="2"/>
  </r>
  <r>
    <x v="49"/>
    <x v="48"/>
    <x v="63"/>
    <n v="-12038000000"/>
    <x v="0"/>
  </r>
  <r>
    <x v="49"/>
    <x v="48"/>
    <x v="63"/>
    <n v="-16059000000"/>
    <x v="1"/>
  </r>
  <r>
    <x v="49"/>
    <x v="48"/>
    <x v="63"/>
    <n v="-12286000000"/>
    <x v="2"/>
  </r>
  <r>
    <x v="49"/>
    <x v="48"/>
    <x v="64"/>
    <n v="1132000000"/>
    <x v="0"/>
  </r>
  <r>
    <x v="49"/>
    <x v="48"/>
    <x v="64"/>
    <n v="-459000000"/>
    <x v="1"/>
  </r>
  <r>
    <x v="49"/>
    <x v="48"/>
    <x v="64"/>
    <n v="-1279000000"/>
    <x v="2"/>
  </r>
  <r>
    <x v="49"/>
    <x v="48"/>
    <x v="65"/>
    <n v="4617000000"/>
    <x v="0"/>
  </r>
  <r>
    <x v="49"/>
    <x v="48"/>
    <x v="65"/>
    <n v="6056000000"/>
    <x v="1"/>
  </r>
  <r>
    <x v="49"/>
    <x v="48"/>
    <x v="65"/>
    <n v="6101000000"/>
    <x v="2"/>
  </r>
  <r>
    <x v="49"/>
    <x v="48"/>
    <x v="66"/>
    <n v="-221000000"/>
    <x v="0"/>
  </r>
  <r>
    <x v="49"/>
    <x v="48"/>
    <x v="66"/>
    <n v="45000000"/>
    <x v="1"/>
  </r>
  <r>
    <x v="49"/>
    <x v="48"/>
    <x v="66"/>
    <n v="-7000000"/>
    <x v="2"/>
  </r>
  <r>
    <x v="49"/>
    <x v="48"/>
    <x v="67"/>
    <n v="7213000000"/>
    <x v="0"/>
  </r>
  <r>
    <x v="49"/>
    <x v="48"/>
    <x v="67"/>
    <n v="7400000000"/>
    <x v="1"/>
  </r>
  <r>
    <x v="49"/>
    <x v="48"/>
    <x v="67"/>
    <n v="6354000000"/>
    <x v="2"/>
  </r>
  <r>
    <x v="49"/>
    <x v="48"/>
    <x v="68"/>
    <n v="5809000000"/>
    <x v="0"/>
  </r>
  <r>
    <x v="49"/>
    <x v="48"/>
    <x v="68"/>
    <n v="5926000000"/>
    <x v="1"/>
  </r>
  <r>
    <x v="49"/>
    <x v="48"/>
    <x v="68"/>
    <n v="5241000000"/>
    <x v="2"/>
  </r>
  <r>
    <x v="49"/>
    <x v="48"/>
    <x v="69"/>
    <n v="2177000000"/>
    <x v="0"/>
  </r>
  <r>
    <x v="49"/>
    <x v="48"/>
    <x v="69"/>
    <n v="6208000000"/>
    <x v="1"/>
  </r>
  <r>
    <x v="49"/>
    <x v="48"/>
    <x v="69"/>
    <n v="7275000000"/>
    <x v="2"/>
  </r>
  <r>
    <x v="49"/>
    <x v="48"/>
    <x v="70"/>
    <n v="1944000000"/>
    <x v="0"/>
  </r>
  <r>
    <x v="49"/>
    <x v="48"/>
    <x v="70"/>
    <n v="2814000000"/>
    <x v="1"/>
  </r>
  <r>
    <x v="49"/>
    <x v="48"/>
    <x v="70"/>
    <n v="3197000000"/>
    <x v="2"/>
  </r>
  <r>
    <x v="49"/>
    <x v="48"/>
    <x v="71"/>
    <n v="1128000000"/>
    <x v="0"/>
  </r>
  <r>
    <x v="49"/>
    <x v="48"/>
    <x v="71"/>
    <n v="0"/>
    <x v="1"/>
  </r>
  <r>
    <x v="49"/>
    <x v="48"/>
    <x v="71"/>
    <n v="73000000"/>
    <x v="2"/>
  </r>
  <r>
    <x v="49"/>
    <x v="48"/>
    <x v="72"/>
    <n v="0"/>
    <x v="0"/>
  </r>
  <r>
    <x v="49"/>
    <x v="48"/>
    <x v="72"/>
    <n v="0"/>
    <x v="1"/>
  </r>
  <r>
    <x v="49"/>
    <x v="48"/>
    <x v="72"/>
    <n v="0"/>
    <x v="2"/>
  </r>
  <r>
    <x v="49"/>
    <x v="48"/>
    <x v="73"/>
    <n v="1044000000"/>
    <x v="0"/>
  </r>
  <r>
    <x v="49"/>
    <x v="48"/>
    <x v="73"/>
    <n v="1345000000"/>
    <x v="1"/>
  </r>
  <r>
    <x v="49"/>
    <x v="48"/>
    <x v="73"/>
    <n v="1605000000"/>
    <x v="2"/>
  </r>
  <r>
    <x v="49"/>
    <x v="48"/>
    <x v="74"/>
    <n v="597000000"/>
    <x v="0"/>
  </r>
  <r>
    <x v="49"/>
    <x v="48"/>
    <x v="74"/>
    <n v="0"/>
    <x v="1"/>
  </r>
  <r>
    <x v="49"/>
    <x v="48"/>
    <x v="74"/>
    <n v="0"/>
    <x v="2"/>
  </r>
  <r>
    <x v="49"/>
    <x v="48"/>
    <x v="75"/>
    <n v="0"/>
    <x v="0"/>
  </r>
  <r>
    <x v="49"/>
    <x v="48"/>
    <x v="75"/>
    <n v="0"/>
    <x v="1"/>
  </r>
  <r>
    <x v="49"/>
    <x v="48"/>
    <x v="75"/>
    <n v="0"/>
    <x v="2"/>
  </r>
  <r>
    <x v="49"/>
    <x v="48"/>
    <x v="76"/>
    <n v="0"/>
    <x v="0"/>
  </r>
  <r>
    <x v="49"/>
    <x v="48"/>
    <x v="76"/>
    <n v="0"/>
    <x v="1"/>
  </r>
  <r>
    <x v="49"/>
    <x v="48"/>
    <x v="76"/>
    <n v="0"/>
    <x v="2"/>
  </r>
  <r>
    <x v="49"/>
    <x v="48"/>
    <x v="77"/>
    <n v="0"/>
    <x v="0"/>
  </r>
  <r>
    <x v="49"/>
    <x v="48"/>
    <x v="77"/>
    <n v="0"/>
    <x v="1"/>
  </r>
  <r>
    <x v="49"/>
    <x v="48"/>
    <x v="77"/>
    <n v="0"/>
    <x v="2"/>
  </r>
  <r>
    <x v="49"/>
    <x v="48"/>
    <x v="78"/>
    <n v="1308000000"/>
    <x v="0"/>
  </r>
  <r>
    <x v="49"/>
    <x v="48"/>
    <x v="78"/>
    <n v="759000000"/>
    <x v="1"/>
  </r>
  <r>
    <x v="49"/>
    <x v="48"/>
    <x v="78"/>
    <n v="261000000"/>
    <x v="2"/>
  </r>
  <r>
    <x v="49"/>
    <x v="48"/>
    <x v="79"/>
    <n v="104000000"/>
    <x v="0"/>
  </r>
  <r>
    <x v="49"/>
    <x v="48"/>
    <x v="79"/>
    <n v="126000000"/>
    <x v="1"/>
  </r>
  <r>
    <x v="49"/>
    <x v="48"/>
    <x v="79"/>
    <n v="97000000"/>
    <x v="2"/>
  </r>
  <r>
    <x v="49"/>
    <x v="48"/>
    <x v="80"/>
    <n v="0"/>
    <x v="0"/>
  </r>
  <r>
    <x v="49"/>
    <x v="48"/>
    <x v="80"/>
    <n v="0"/>
    <x v="1"/>
  </r>
  <r>
    <x v="49"/>
    <x v="48"/>
    <x v="80"/>
    <n v="0"/>
    <x v="2"/>
  </r>
  <r>
    <x v="49"/>
    <x v="48"/>
    <x v="81"/>
    <n v="4933000000"/>
    <x v="0"/>
  </r>
  <r>
    <x v="49"/>
    <x v="48"/>
    <x v="81"/>
    <n v="6497000000"/>
    <x v="1"/>
  </r>
  <r>
    <x v="49"/>
    <x v="48"/>
    <x v="81"/>
    <n v="4473000000"/>
    <x v="2"/>
  </r>
  <r>
    <x v="49"/>
    <x v="48"/>
    <x v="82"/>
    <n v="0"/>
    <x v="0"/>
  </r>
  <r>
    <x v="49"/>
    <x v="48"/>
    <x v="82"/>
    <n v="0"/>
    <x v="1"/>
  </r>
  <r>
    <x v="49"/>
    <x v="48"/>
    <x v="82"/>
    <n v="0"/>
    <x v="2"/>
  </r>
  <r>
    <x v="49"/>
    <x v="48"/>
    <x v="83"/>
    <n v="27283000000"/>
    <x v="0"/>
  </r>
  <r>
    <x v="49"/>
    <x v="48"/>
    <x v="83"/>
    <n v="33984000000"/>
    <x v="1"/>
  </r>
  <r>
    <x v="49"/>
    <x v="48"/>
    <x v="83"/>
    <n v="38747000000"/>
    <x v="2"/>
  </r>
  <r>
    <x v="49"/>
    <x v="48"/>
    <x v="84"/>
    <n v="14950000000"/>
    <x v="0"/>
  </r>
  <r>
    <x v="49"/>
    <x v="48"/>
    <x v="84"/>
    <n v="16883000000"/>
    <x v="1"/>
  </r>
  <r>
    <x v="49"/>
    <x v="48"/>
    <x v="84"/>
    <n v="15301000000"/>
    <x v="2"/>
  </r>
  <r>
    <x v="49"/>
    <x v="48"/>
    <x v="85"/>
    <n v="6081000000"/>
    <x v="0"/>
  </r>
  <r>
    <x v="49"/>
    <x v="48"/>
    <x v="85"/>
    <n v="6697000000"/>
    <x v="1"/>
  </r>
  <r>
    <x v="49"/>
    <x v="48"/>
    <x v="85"/>
    <n v="6567000000"/>
    <x v="2"/>
  </r>
  <r>
    <x v="49"/>
    <x v="48"/>
    <x v="86"/>
    <n v="0"/>
    <x v="0"/>
  </r>
  <r>
    <x v="49"/>
    <x v="48"/>
    <x v="86"/>
    <n v="0"/>
    <x v="1"/>
  </r>
  <r>
    <x v="49"/>
    <x v="48"/>
    <x v="86"/>
    <n v="0"/>
    <x v="2"/>
  </r>
  <r>
    <x v="49"/>
    <x v="48"/>
    <x v="87"/>
    <n v="1696000000"/>
    <x v="0"/>
  </r>
  <r>
    <x v="49"/>
    <x v="48"/>
    <x v="87"/>
    <n v="688000000"/>
    <x v="1"/>
  </r>
  <r>
    <x v="49"/>
    <x v="48"/>
    <x v="87"/>
    <n v="483000000"/>
    <x v="2"/>
  </r>
  <r>
    <x v="49"/>
    <x v="48"/>
    <x v="88"/>
    <n v="196000000"/>
    <x v="0"/>
  </r>
  <r>
    <x v="49"/>
    <x v="48"/>
    <x v="88"/>
    <n v="250000000"/>
    <x v="1"/>
  </r>
  <r>
    <x v="49"/>
    <x v="48"/>
    <x v="88"/>
    <n v="254000000"/>
    <x v="2"/>
  </r>
  <r>
    <x v="49"/>
    <x v="48"/>
    <x v="89"/>
    <n v="5395000000"/>
    <x v="0"/>
  </r>
  <r>
    <x v="49"/>
    <x v="48"/>
    <x v="89"/>
    <n v="6391000000"/>
    <x v="2"/>
  </r>
  <r>
    <x v="49"/>
    <x v="48"/>
    <x v="90"/>
    <n v="0"/>
    <x v="1"/>
  </r>
  <r>
    <x v="49"/>
    <x v="48"/>
    <x v="91"/>
    <n v="751000000"/>
    <x v="0"/>
  </r>
  <r>
    <x v="49"/>
    <x v="48"/>
    <x v="91"/>
    <n v="676000000"/>
    <x v="1"/>
  </r>
  <r>
    <x v="49"/>
    <x v="48"/>
    <x v="91"/>
    <n v="3193000000"/>
    <x v="2"/>
  </r>
  <r>
    <x v="50"/>
    <x v="49"/>
    <x v="0"/>
    <n v="1986900000"/>
    <x v="0"/>
  </r>
  <r>
    <x v="50"/>
    <x v="49"/>
    <x v="0"/>
    <n v="1905200000"/>
    <x v="1"/>
  </r>
  <r>
    <x v="50"/>
    <x v="49"/>
    <x v="0"/>
    <n v="2097800000"/>
    <x v="2"/>
  </r>
  <r>
    <x v="50"/>
    <x v="49"/>
    <x v="1"/>
    <n v="2441500000"/>
    <x v="0"/>
  </r>
  <r>
    <x v="50"/>
    <x v="49"/>
    <x v="1"/>
    <n v="2224200000"/>
    <x v="1"/>
  </r>
  <r>
    <x v="50"/>
    <x v="49"/>
    <x v="1"/>
    <n v="2110300000"/>
    <x v="2"/>
  </r>
  <r>
    <x v="50"/>
    <x v="49"/>
    <x v="2"/>
    <n v="7376000000"/>
    <x v="0"/>
  </r>
  <r>
    <x v="50"/>
    <x v="49"/>
    <x v="2"/>
    <n v="7653900000"/>
    <x v="1"/>
  </r>
  <r>
    <x v="50"/>
    <x v="49"/>
    <x v="2"/>
    <n v="7903600000"/>
    <x v="2"/>
  </r>
  <r>
    <x v="50"/>
    <x v="49"/>
    <x v="3"/>
    <n v="341900000"/>
    <x v="0"/>
  </r>
  <r>
    <x v="50"/>
    <x v="49"/>
    <x v="3"/>
    <n v="308500000"/>
    <x v="1"/>
  </r>
  <r>
    <x v="50"/>
    <x v="49"/>
    <x v="3"/>
    <n v="23600000"/>
    <x v="2"/>
  </r>
  <r>
    <x v="50"/>
    <x v="49"/>
    <x v="4"/>
    <n v="32811200000"/>
    <x v="0"/>
  </r>
  <r>
    <x v="50"/>
    <x v="49"/>
    <x v="4"/>
    <n v="47510800000"/>
    <x v="1"/>
  </r>
  <r>
    <x v="50"/>
    <x v="49"/>
    <x v="4"/>
    <n v="52626800000"/>
    <x v="2"/>
  </r>
  <r>
    <x v="50"/>
    <x v="49"/>
    <x v="5"/>
    <n v="-2741700000"/>
    <x v="0"/>
  </r>
  <r>
    <x v="50"/>
    <x v="49"/>
    <x v="5"/>
    <n v="-2393700000"/>
    <x v="1"/>
  </r>
  <r>
    <x v="50"/>
    <x v="49"/>
    <x v="5"/>
    <n v="-1640800000"/>
    <x v="2"/>
  </r>
  <r>
    <x v="50"/>
    <x v="49"/>
    <x v="6"/>
    <n v="-5949600000"/>
    <x v="0"/>
  </r>
  <r>
    <x v="50"/>
    <x v="49"/>
    <x v="6"/>
    <n v="-4994800000"/>
    <x v="1"/>
  </r>
  <r>
    <x v="50"/>
    <x v="49"/>
    <x v="6"/>
    <n v="-2249000000"/>
    <x v="2"/>
  </r>
  <r>
    <x v="50"/>
    <x v="49"/>
    <x v="7"/>
    <n v="-2455100000"/>
    <x v="0"/>
  </r>
  <r>
    <x v="50"/>
    <x v="49"/>
    <x v="7"/>
    <n v="-3071100000"/>
    <x v="1"/>
  </r>
  <r>
    <x v="50"/>
    <x v="49"/>
    <x v="7"/>
    <n v="-1545800000"/>
    <x v="2"/>
  </r>
  <r>
    <x v="50"/>
    <x v="49"/>
    <x v="8"/>
    <n v="6966700000"/>
    <x v="0"/>
  </r>
  <r>
    <x v="50"/>
    <x v="49"/>
    <x v="8"/>
    <n v="8122100000"/>
    <x v="1"/>
  </r>
  <r>
    <x v="50"/>
    <x v="49"/>
    <x v="8"/>
    <n v="6265200000"/>
    <x v="2"/>
  </r>
  <r>
    <x v="50"/>
    <x v="49"/>
    <x v="9"/>
    <n v="866000000"/>
    <x v="0"/>
  </r>
  <r>
    <x v="50"/>
    <x v="49"/>
    <x v="9"/>
    <n v="898500000"/>
    <x v="1"/>
  </r>
  <r>
    <x v="50"/>
    <x v="49"/>
    <x v="9"/>
    <n v="3449100000"/>
    <x v="2"/>
  </r>
  <r>
    <x v="50"/>
    <x v="49"/>
    <x v="10"/>
    <n v="479400000"/>
    <x v="0"/>
  </r>
  <r>
    <x v="50"/>
    <x v="49"/>
    <x v="10"/>
    <n v="-27000000"/>
    <x v="1"/>
  </r>
  <r>
    <x v="50"/>
    <x v="49"/>
    <x v="10"/>
    <n v="6800000"/>
    <x v="2"/>
  </r>
  <r>
    <x v="50"/>
    <x v="49"/>
    <x v="11"/>
    <n v="0"/>
    <x v="0"/>
  </r>
  <r>
    <x v="50"/>
    <x v="49"/>
    <x v="11"/>
    <n v="0"/>
    <x v="1"/>
  </r>
  <r>
    <x v="50"/>
    <x v="49"/>
    <x v="11"/>
    <n v="0"/>
    <x v="2"/>
  </r>
  <r>
    <x v="50"/>
    <x v="49"/>
    <x v="12"/>
    <n v="8600000"/>
    <x v="0"/>
  </r>
  <r>
    <x v="50"/>
    <x v="49"/>
    <x v="12"/>
    <n v="142700000"/>
    <x v="1"/>
  </r>
  <r>
    <x v="50"/>
    <x v="49"/>
    <x v="12"/>
    <n v="-136700000"/>
    <x v="2"/>
  </r>
  <r>
    <x v="50"/>
    <x v="49"/>
    <x v="13"/>
    <n v="470800000"/>
    <x v="0"/>
  </r>
  <r>
    <x v="50"/>
    <x v="49"/>
    <x v="13"/>
    <n v="-169700000"/>
    <x v="1"/>
  </r>
  <r>
    <x v="50"/>
    <x v="49"/>
    <x v="13"/>
    <n v="143500000"/>
    <x v="2"/>
  </r>
  <r>
    <x v="50"/>
    <x v="49"/>
    <x v="14"/>
    <n v="16600000"/>
    <x v="0"/>
  </r>
  <r>
    <x v="50"/>
    <x v="49"/>
    <x v="14"/>
    <n v="16600000"/>
    <x v="1"/>
  </r>
  <r>
    <x v="50"/>
    <x v="49"/>
    <x v="14"/>
    <n v="16600000"/>
    <x v="2"/>
  </r>
  <r>
    <x v="50"/>
    <x v="49"/>
    <x v="15"/>
    <n v="0"/>
    <x v="0"/>
  </r>
  <r>
    <x v="50"/>
    <x v="49"/>
    <x v="15"/>
    <n v="0"/>
    <x v="1"/>
  </r>
  <r>
    <x v="50"/>
    <x v="49"/>
    <x v="15"/>
    <n v="0"/>
    <x v="2"/>
  </r>
  <r>
    <x v="50"/>
    <x v="49"/>
    <x v="16"/>
    <n v="5493200000"/>
    <x v="0"/>
  </r>
  <r>
    <x v="50"/>
    <x v="49"/>
    <x v="16"/>
    <n v="6152200000"/>
    <x v="1"/>
  </r>
  <r>
    <x v="50"/>
    <x v="49"/>
    <x v="16"/>
    <n v="4626400000"/>
    <x v="2"/>
  </r>
  <r>
    <x v="50"/>
    <x v="49"/>
    <x v="17"/>
    <n v="-431100000"/>
    <x v="0"/>
  </r>
  <r>
    <x v="50"/>
    <x v="49"/>
    <x v="17"/>
    <n v="126800000"/>
    <x v="1"/>
  </r>
  <r>
    <x v="50"/>
    <x v="49"/>
    <x v="17"/>
    <n v="-104100000"/>
    <x v="2"/>
  </r>
  <r>
    <x v="50"/>
    <x v="49"/>
    <x v="18"/>
    <n v="1973300000"/>
    <x v="0"/>
  </r>
  <r>
    <x v="50"/>
    <x v="49"/>
    <x v="18"/>
    <n v="559500000"/>
    <x v="1"/>
  </r>
  <r>
    <x v="50"/>
    <x v="49"/>
    <x v="18"/>
    <n v="567900000"/>
    <x v="2"/>
  </r>
  <r>
    <x v="50"/>
    <x v="49"/>
    <x v="19"/>
    <n v="12435300000"/>
    <x v="0"/>
  </r>
  <r>
    <x v="50"/>
    <x v="49"/>
    <x v="19"/>
    <n v="12294600000"/>
    <x v="1"/>
  </r>
  <r>
    <x v="50"/>
    <x v="49"/>
    <x v="19"/>
    <n v="11883800000"/>
    <x v="2"/>
  </r>
  <r>
    <x v="50"/>
    <x v="49"/>
    <x v="20"/>
    <n v="4053200000"/>
    <x v="0"/>
  </r>
  <r>
    <x v="50"/>
    <x v="49"/>
    <x v="20"/>
    <n v="3557900000"/>
    <x v="1"/>
  </r>
  <r>
    <x v="50"/>
    <x v="49"/>
    <x v="20"/>
    <n v="6243200000"/>
    <x v="2"/>
  </r>
  <r>
    <x v="50"/>
    <x v="49"/>
    <x v="21"/>
    <n v="2973500000"/>
    <x v="0"/>
  </r>
  <r>
    <x v="50"/>
    <x v="49"/>
    <x v="21"/>
    <n v="3621000000"/>
    <x v="1"/>
  </r>
  <r>
    <x v="50"/>
    <x v="49"/>
    <x v="21"/>
    <n v="6181200000"/>
    <x v="2"/>
  </r>
  <r>
    <x v="50"/>
    <x v="49"/>
    <x v="22"/>
    <n v="214800000"/>
    <x v="0"/>
  </r>
  <r>
    <x v="50"/>
    <x v="49"/>
    <x v="22"/>
    <n v="300600000"/>
    <x v="2"/>
  </r>
  <r>
    <x v="50"/>
    <x v="49"/>
    <x v="23"/>
    <n v="214800000"/>
    <x v="0"/>
  </r>
  <r>
    <x v="50"/>
    <x v="49"/>
    <x v="23"/>
    <n v="262500000"/>
    <x v="1"/>
  </r>
  <r>
    <x v="50"/>
    <x v="49"/>
    <x v="23"/>
    <n v="262500000"/>
    <x v="1"/>
  </r>
  <r>
    <x v="50"/>
    <x v="49"/>
    <x v="23"/>
    <n v="300600000"/>
    <x v="2"/>
  </r>
  <r>
    <x v="50"/>
    <x v="49"/>
    <x v="24"/>
    <n v="7816100000"/>
    <x v="0"/>
  </r>
  <r>
    <x v="50"/>
    <x v="49"/>
    <x v="24"/>
    <n v="8018100000"/>
    <x v="1"/>
  </r>
  <r>
    <x v="50"/>
    <x v="49"/>
    <x v="24"/>
    <n v="6140700000"/>
    <x v="2"/>
  </r>
  <r>
    <x v="50"/>
    <x v="49"/>
    <x v="25"/>
    <n v="0"/>
    <x v="0"/>
  </r>
  <r>
    <x v="50"/>
    <x v="49"/>
    <x v="25"/>
    <n v="0"/>
    <x v="1"/>
  </r>
  <r>
    <x v="50"/>
    <x v="49"/>
    <x v="25"/>
    <n v="0"/>
    <x v="2"/>
  </r>
  <r>
    <x v="50"/>
    <x v="49"/>
    <x v="26"/>
    <n v="43465"/>
    <x v="0"/>
  </r>
  <r>
    <x v="50"/>
    <x v="49"/>
    <x v="26"/>
    <n v="43830"/>
    <x v="1"/>
  </r>
  <r>
    <x v="50"/>
    <x v="49"/>
    <x v="26"/>
    <n v="44196"/>
    <x v="2"/>
  </r>
  <r>
    <x v="50"/>
    <x v="49"/>
    <x v="27"/>
    <n v="0"/>
    <x v="0"/>
  </r>
  <r>
    <x v="50"/>
    <x v="49"/>
    <x v="27"/>
    <n v="0"/>
    <x v="1"/>
  </r>
  <r>
    <x v="50"/>
    <x v="49"/>
    <x v="27"/>
    <n v="0"/>
    <x v="2"/>
  </r>
  <r>
    <x v="50"/>
    <x v="49"/>
    <x v="28"/>
    <n v="-6258400000"/>
    <x v="0"/>
  </r>
  <r>
    <x v="50"/>
    <x v="49"/>
    <x v="28"/>
    <n v="-8210300000"/>
    <x v="1"/>
  </r>
  <r>
    <x v="50"/>
    <x v="49"/>
    <x v="28"/>
    <n v="-7824900000"/>
    <x v="2"/>
  </r>
  <r>
    <x v="50"/>
    <x v="49"/>
    <x v="29"/>
    <n v="0"/>
    <x v="0"/>
  </r>
  <r>
    <x v="50"/>
    <x v="49"/>
    <x v="29"/>
    <n v="0"/>
    <x v="1"/>
  </r>
  <r>
    <x v="50"/>
    <x v="49"/>
    <x v="29"/>
    <n v="0"/>
    <x v="2"/>
  </r>
  <r>
    <x v="50"/>
    <x v="49"/>
    <x v="30"/>
    <n v="2331500000"/>
    <x v="0"/>
  </r>
  <r>
    <x v="50"/>
    <x v="49"/>
    <x v="30"/>
    <n v="2677400000"/>
    <x v="1"/>
  </r>
  <r>
    <x v="50"/>
    <x v="49"/>
    <x v="30"/>
    <n v="2773100000"/>
    <x v="2"/>
  </r>
  <r>
    <x v="50"/>
    <x v="49"/>
    <x v="31"/>
    <n v="19051900000"/>
    <x v="0"/>
  </r>
  <r>
    <x v="50"/>
    <x v="49"/>
    <x v="31"/>
    <n v="4942800000"/>
    <x v="1"/>
  </r>
  <r>
    <x v="50"/>
    <x v="49"/>
    <x v="31"/>
    <n v="4850200000"/>
    <x v="2"/>
  </r>
  <r>
    <x v="50"/>
    <x v="49"/>
    <x v="32"/>
    <n v="5924300000"/>
    <x v="0"/>
  </r>
  <r>
    <x v="50"/>
    <x v="49"/>
    <x v="32"/>
    <n v="6025400000"/>
    <x v="1"/>
  </r>
  <r>
    <x v="50"/>
    <x v="49"/>
    <x v="32"/>
    <n v="4730500000"/>
    <x v="2"/>
  </r>
  <r>
    <x v="50"/>
    <x v="49"/>
    <x v="33"/>
    <n v="0"/>
    <x v="0"/>
  </r>
  <r>
    <x v="50"/>
    <x v="49"/>
    <x v="33"/>
    <n v="0"/>
    <x v="1"/>
  </r>
  <r>
    <x v="50"/>
    <x v="49"/>
    <x v="33"/>
    <n v="0"/>
    <x v="2"/>
  </r>
  <r>
    <x v="50"/>
    <x v="49"/>
    <x v="34"/>
    <n v="1891800000"/>
    <x v="0"/>
  </r>
  <r>
    <x v="50"/>
    <x v="49"/>
    <x v="34"/>
    <n v="1992700000"/>
    <x v="1"/>
  </r>
  <r>
    <x v="50"/>
    <x v="49"/>
    <x v="34"/>
    <n v="1410200000"/>
    <x v="2"/>
  </r>
  <r>
    <x v="50"/>
    <x v="49"/>
    <x v="35"/>
    <n v="0"/>
    <x v="0"/>
  </r>
  <r>
    <x v="50"/>
    <x v="49"/>
    <x v="35"/>
    <n v="0"/>
    <x v="1"/>
  </r>
  <r>
    <x v="50"/>
    <x v="49"/>
    <x v="35"/>
    <n v="0"/>
    <x v="2"/>
  </r>
  <r>
    <x v="50"/>
    <x v="49"/>
    <x v="36"/>
    <n v="981200000"/>
    <x v="0"/>
  </r>
  <r>
    <x v="50"/>
    <x v="49"/>
    <x v="36"/>
    <n v="1121900000"/>
    <x v="1"/>
  </r>
  <r>
    <x v="50"/>
    <x v="49"/>
    <x v="36"/>
    <n v="1218100000"/>
    <x v="2"/>
  </r>
  <r>
    <x v="50"/>
    <x v="49"/>
    <x v="37"/>
    <n v="959600000"/>
    <x v="0"/>
  </r>
  <r>
    <x v="50"/>
    <x v="49"/>
    <x v="37"/>
    <n v="1066500000"/>
    <x v="1"/>
  </r>
  <r>
    <x v="50"/>
    <x v="49"/>
    <x v="37"/>
    <n v="1136000000"/>
    <x v="2"/>
  </r>
  <r>
    <x v="50"/>
    <x v="49"/>
    <x v="38"/>
    <n v="51100000"/>
    <x v="0"/>
  </r>
  <r>
    <x v="50"/>
    <x v="49"/>
    <x v="38"/>
    <n v="50200000"/>
    <x v="1"/>
  </r>
  <r>
    <x v="50"/>
    <x v="49"/>
    <x v="38"/>
    <n v="51100000"/>
    <x v="2"/>
  </r>
  <r>
    <x v="50"/>
    <x v="49"/>
    <x v="39"/>
    <n v="32811200000"/>
    <x v="0"/>
  </r>
  <r>
    <x v="50"/>
    <x v="49"/>
    <x v="39"/>
    <n v="47510800000"/>
    <x v="1"/>
  </r>
  <r>
    <x v="50"/>
    <x v="49"/>
    <x v="39"/>
    <n v="52626800000"/>
    <x v="2"/>
  </r>
  <r>
    <x v="50"/>
    <x v="49"/>
    <x v="40"/>
    <n v="39069600000"/>
    <x v="0"/>
  </r>
  <r>
    <x v="50"/>
    <x v="49"/>
    <x v="40"/>
    <n v="55721100000"/>
    <x v="1"/>
  </r>
  <r>
    <x v="50"/>
    <x v="49"/>
    <x v="40"/>
    <n v="60451700000"/>
    <x v="2"/>
  </r>
  <r>
    <x v="50"/>
    <x v="49"/>
    <x v="41"/>
    <n v="0"/>
    <x v="0"/>
  </r>
  <r>
    <x v="50"/>
    <x v="49"/>
    <x v="41"/>
    <n v="59100000"/>
    <x v="1"/>
  </r>
  <r>
    <x v="50"/>
    <x v="49"/>
    <x v="41"/>
    <n v="2243600000"/>
    <x v="2"/>
  </r>
  <r>
    <x v="50"/>
    <x v="49"/>
    <x v="42"/>
    <n v="1202800000"/>
    <x v="0"/>
  </r>
  <r>
    <x v="50"/>
    <x v="49"/>
    <x v="42"/>
    <n v="1270300000"/>
    <x v="1"/>
  </r>
  <r>
    <x v="50"/>
    <x v="49"/>
    <x v="42"/>
    <n v="1297200000"/>
    <x v="2"/>
  </r>
  <r>
    <x v="50"/>
    <x v="49"/>
    <x v="43"/>
    <n v="2130800000"/>
    <x v="0"/>
  </r>
  <r>
    <x v="50"/>
    <x v="49"/>
    <x v="43"/>
    <n v="3236300000"/>
    <x v="1"/>
  </r>
  <r>
    <x v="50"/>
    <x v="49"/>
    <x v="43"/>
    <n v="2238200000"/>
    <x v="2"/>
  </r>
  <r>
    <x v="50"/>
    <x v="49"/>
    <x v="44"/>
    <n v="0"/>
    <x v="0"/>
  </r>
  <r>
    <x v="50"/>
    <x v="49"/>
    <x v="44"/>
    <n v="0"/>
    <x v="1"/>
  </r>
  <r>
    <x v="50"/>
    <x v="49"/>
    <x v="44"/>
    <n v="0"/>
    <x v="2"/>
  </r>
  <r>
    <x v="50"/>
    <x v="49"/>
    <x v="45"/>
    <n v="0"/>
    <x v="0"/>
  </r>
  <r>
    <x v="50"/>
    <x v="49"/>
    <x v="45"/>
    <n v="0"/>
    <x v="1"/>
  </r>
  <r>
    <x v="50"/>
    <x v="49"/>
    <x v="45"/>
    <n v="0"/>
    <x v="2"/>
  </r>
  <r>
    <x v="50"/>
    <x v="49"/>
    <x v="46"/>
    <n v="-5949600000"/>
    <x v="0"/>
  </r>
  <r>
    <x v="50"/>
    <x v="49"/>
    <x v="46"/>
    <n v="-4994800000"/>
    <x v="1"/>
  </r>
  <r>
    <x v="50"/>
    <x v="49"/>
    <x v="46"/>
    <n v="-2249000000"/>
    <x v="2"/>
  </r>
  <r>
    <x v="50"/>
    <x v="49"/>
    <x v="47"/>
    <n v="0"/>
    <x v="0"/>
  </r>
  <r>
    <x v="50"/>
    <x v="49"/>
    <x v="47"/>
    <n v="0"/>
    <x v="1"/>
  </r>
  <r>
    <x v="50"/>
    <x v="49"/>
    <x v="47"/>
    <n v="0"/>
    <x v="2"/>
  </r>
  <r>
    <x v="50"/>
    <x v="49"/>
    <x v="48"/>
    <n v="-2455100000"/>
    <x v="0"/>
  </r>
  <r>
    <x v="50"/>
    <x v="49"/>
    <x v="48"/>
    <n v="-3071100000"/>
    <x v="1"/>
  </r>
  <r>
    <x v="50"/>
    <x v="49"/>
    <x v="48"/>
    <n v="-1545800000"/>
    <x v="2"/>
  </r>
  <r>
    <x v="50"/>
    <x v="49"/>
    <x v="49"/>
    <n v="0"/>
    <x v="0"/>
  </r>
  <r>
    <x v="50"/>
    <x v="49"/>
    <x v="49"/>
    <n v="0"/>
    <x v="1"/>
  </r>
  <r>
    <x v="50"/>
    <x v="49"/>
    <x v="49"/>
    <n v="0"/>
    <x v="2"/>
  </r>
  <r>
    <x v="50"/>
    <x v="49"/>
    <x v="50"/>
    <n v="-2694000000"/>
    <x v="0"/>
  </r>
  <r>
    <x v="50"/>
    <x v="49"/>
    <x v="50"/>
    <n v="-2656200000"/>
    <x v="1"/>
  </r>
  <r>
    <x v="50"/>
    <x v="49"/>
    <x v="50"/>
    <n v="-2577900000"/>
    <x v="2"/>
  </r>
  <r>
    <x v="50"/>
    <x v="49"/>
    <x v="51"/>
    <n v="0"/>
    <x v="0"/>
  </r>
  <r>
    <x v="50"/>
    <x v="49"/>
    <x v="51"/>
    <n v="0"/>
    <x v="1"/>
  </r>
  <r>
    <x v="50"/>
    <x v="49"/>
    <x v="51"/>
    <n v="0"/>
    <x v="2"/>
  </r>
  <r>
    <x v="50"/>
    <x v="49"/>
    <x v="52"/>
    <n v="0"/>
    <x v="0"/>
  </r>
  <r>
    <x v="50"/>
    <x v="49"/>
    <x v="52"/>
    <n v="0"/>
    <x v="1"/>
  </r>
  <r>
    <x v="50"/>
    <x v="49"/>
    <x v="52"/>
    <n v="0"/>
    <x v="2"/>
  </r>
  <r>
    <x v="50"/>
    <x v="49"/>
    <x v="53"/>
    <n v="5924300000"/>
    <x v="0"/>
  </r>
  <r>
    <x v="50"/>
    <x v="49"/>
    <x v="53"/>
    <n v="6025400000"/>
    <x v="1"/>
  </r>
  <r>
    <x v="50"/>
    <x v="49"/>
    <x v="53"/>
    <n v="4730500000"/>
    <x v="2"/>
  </r>
  <r>
    <x v="50"/>
    <x v="49"/>
    <x v="54"/>
    <n v="5924300000"/>
    <x v="0"/>
  </r>
  <r>
    <x v="50"/>
    <x v="49"/>
    <x v="54"/>
    <n v="6025400000"/>
    <x v="1"/>
  </r>
  <r>
    <x v="50"/>
    <x v="49"/>
    <x v="54"/>
    <n v="4730500000"/>
    <x v="2"/>
  </r>
  <r>
    <x v="50"/>
    <x v="49"/>
    <x v="55"/>
    <n v="22842700000"/>
    <x v="0"/>
  </r>
  <r>
    <x v="50"/>
    <x v="49"/>
    <x v="55"/>
    <n v="24160000000"/>
    <x v="1"/>
  </r>
  <r>
    <x v="50"/>
    <x v="49"/>
    <x v="55"/>
    <n v="24958200000"/>
    <x v="2"/>
  </r>
  <r>
    <x v="50"/>
    <x v="49"/>
    <x v="56"/>
    <n v="28758000000"/>
    <x v="0"/>
  </r>
  <r>
    <x v="50"/>
    <x v="49"/>
    <x v="56"/>
    <n v="43952900000"/>
    <x v="1"/>
  </r>
  <r>
    <x v="50"/>
    <x v="49"/>
    <x v="56"/>
    <n v="46383600000"/>
    <x v="2"/>
  </r>
  <r>
    <x v="50"/>
    <x v="49"/>
    <x v="57"/>
    <n v="34880600000"/>
    <x v="0"/>
  </r>
  <r>
    <x v="50"/>
    <x v="49"/>
    <x v="57"/>
    <n v="52100100000"/>
    <x v="1"/>
  </r>
  <r>
    <x v="50"/>
    <x v="49"/>
    <x v="57"/>
    <n v="54270500000"/>
    <x v="2"/>
  </r>
  <r>
    <x v="50"/>
    <x v="49"/>
    <x v="58"/>
    <n v="2200200000"/>
    <x v="0"/>
  </r>
  <r>
    <x v="50"/>
    <x v="49"/>
    <x v="58"/>
    <n v="2229400000"/>
    <x v="1"/>
  </r>
  <r>
    <x v="50"/>
    <x v="49"/>
    <x v="58"/>
    <n v="0"/>
    <x v="2"/>
  </r>
  <r>
    <x v="50"/>
    <x v="49"/>
    <x v="59"/>
    <n v="-25300000"/>
    <x v="0"/>
  </r>
  <r>
    <x v="50"/>
    <x v="49"/>
    <x v="59"/>
    <n v="34800000"/>
    <x v="2"/>
  </r>
  <r>
    <x v="50"/>
    <x v="49"/>
    <x v="60"/>
    <n v="0"/>
    <x v="1"/>
  </r>
  <r>
    <x v="50"/>
    <x v="49"/>
    <x v="61"/>
    <n v="12435300000"/>
    <x v="0"/>
  </r>
  <r>
    <x v="50"/>
    <x v="49"/>
    <x v="61"/>
    <n v="12294600000"/>
    <x v="1"/>
  </r>
  <r>
    <x v="50"/>
    <x v="49"/>
    <x v="61"/>
    <n v="11883800000"/>
    <x v="2"/>
  </r>
  <r>
    <x v="50"/>
    <x v="49"/>
    <x v="62"/>
    <n v="8822600000"/>
    <x v="0"/>
  </r>
  <r>
    <x v="50"/>
    <x v="49"/>
    <x v="62"/>
    <n v="9069800000"/>
    <x v="1"/>
  </r>
  <r>
    <x v="50"/>
    <x v="49"/>
    <x v="62"/>
    <n v="7324000000"/>
    <x v="2"/>
  </r>
  <r>
    <x v="50"/>
    <x v="49"/>
    <x v="63"/>
    <n v="-16787400000"/>
    <x v="0"/>
  </r>
  <r>
    <x v="50"/>
    <x v="49"/>
    <x v="63"/>
    <n v="-17116000000"/>
    <x v="1"/>
  </r>
  <r>
    <x v="50"/>
    <x v="49"/>
    <x v="63"/>
    <n v="-9523600000"/>
    <x v="2"/>
  </r>
  <r>
    <x v="50"/>
    <x v="49"/>
    <x v="64"/>
    <n v="184900000"/>
    <x v="0"/>
  </r>
  <r>
    <x v="50"/>
    <x v="49"/>
    <x v="64"/>
    <n v="-1218300000"/>
    <x v="1"/>
  </r>
  <r>
    <x v="50"/>
    <x v="49"/>
    <x v="64"/>
    <n v="28900000"/>
    <x v="2"/>
  </r>
  <r>
    <x v="50"/>
    <x v="49"/>
    <x v="65"/>
    <n v="3912000000"/>
    <x v="0"/>
  </r>
  <r>
    <x v="50"/>
    <x v="49"/>
    <x v="65"/>
    <n v="5212400000"/>
    <x v="1"/>
  </r>
  <r>
    <x v="50"/>
    <x v="49"/>
    <x v="65"/>
    <n v="3415300000"/>
    <x v="2"/>
  </r>
  <r>
    <x v="50"/>
    <x v="49"/>
    <x v="66"/>
    <n v="-431100000"/>
    <x v="0"/>
  </r>
  <r>
    <x v="50"/>
    <x v="49"/>
    <x v="66"/>
    <n v="126800000"/>
    <x v="1"/>
  </r>
  <r>
    <x v="50"/>
    <x v="49"/>
    <x v="66"/>
    <n v="-104100000"/>
    <x v="2"/>
  </r>
  <r>
    <x v="50"/>
    <x v="49"/>
    <x v="67"/>
    <n v="694600000"/>
    <x v="0"/>
  </r>
  <r>
    <x v="50"/>
    <x v="49"/>
    <x v="67"/>
    <n v="385000000"/>
    <x v="1"/>
  </r>
  <r>
    <x v="50"/>
    <x v="49"/>
    <x v="67"/>
    <n v="632700000"/>
    <x v="2"/>
  </r>
  <r>
    <x v="50"/>
    <x v="49"/>
    <x v="68"/>
    <n v="986600000"/>
    <x v="0"/>
  </r>
  <r>
    <x v="50"/>
    <x v="49"/>
    <x v="68"/>
    <n v="1656700000"/>
    <x v="1"/>
  </r>
  <r>
    <x v="50"/>
    <x v="49"/>
    <x v="68"/>
    <n v="1839800000"/>
    <x v="2"/>
  </r>
  <r>
    <x v="50"/>
    <x v="49"/>
    <x v="69"/>
    <n v="32811200000"/>
    <x v="0"/>
  </r>
  <r>
    <x v="50"/>
    <x v="49"/>
    <x v="69"/>
    <n v="15845200000"/>
    <x v="1"/>
  </r>
  <r>
    <x v="50"/>
    <x v="49"/>
    <x v="69"/>
    <n v="17355100000"/>
    <x v="2"/>
  </r>
  <r>
    <x v="50"/>
    <x v="49"/>
    <x v="70"/>
    <n v="1724100000"/>
    <x v="0"/>
  </r>
  <r>
    <x v="50"/>
    <x v="49"/>
    <x v="70"/>
    <n v="15716100000"/>
    <x v="1"/>
  </r>
  <r>
    <x v="50"/>
    <x v="49"/>
    <x v="70"/>
    <n v="17103000000"/>
    <x v="2"/>
  </r>
  <r>
    <x v="50"/>
    <x v="49"/>
    <x v="71"/>
    <n v="10235100000"/>
    <x v="0"/>
  </r>
  <r>
    <x v="50"/>
    <x v="49"/>
    <x v="71"/>
    <n v="10065200000"/>
    <x v="1"/>
  </r>
  <r>
    <x v="50"/>
    <x v="49"/>
    <x v="71"/>
    <n v="9338200000"/>
    <x v="2"/>
  </r>
  <r>
    <x v="50"/>
    <x v="49"/>
    <x v="72"/>
    <n v="190200000"/>
    <x v="0"/>
  </r>
  <r>
    <x v="50"/>
    <x v="49"/>
    <x v="72"/>
    <n v="119800000"/>
    <x v="1"/>
  </r>
  <r>
    <x v="50"/>
    <x v="49"/>
    <x v="72"/>
    <n v="117500000"/>
    <x v="2"/>
  </r>
  <r>
    <x v="50"/>
    <x v="49"/>
    <x v="73"/>
    <n v="3255900000"/>
    <x v="0"/>
  </r>
  <r>
    <x v="50"/>
    <x v="49"/>
    <x v="73"/>
    <n v="3581900000"/>
    <x v="1"/>
  </r>
  <r>
    <x v="50"/>
    <x v="49"/>
    <x v="73"/>
    <n v="3752900000"/>
    <x v="2"/>
  </r>
  <r>
    <x v="50"/>
    <x v="49"/>
    <x v="74"/>
    <n v="101700000"/>
    <x v="0"/>
  </r>
  <r>
    <x v="50"/>
    <x v="49"/>
    <x v="74"/>
    <n v="540900000"/>
    <x v="1"/>
  </r>
  <r>
    <x v="50"/>
    <x v="49"/>
    <x v="74"/>
    <n v="66100000"/>
    <x v="2"/>
  </r>
  <r>
    <x v="50"/>
    <x v="49"/>
    <x v="75"/>
    <n v="0"/>
    <x v="0"/>
  </r>
  <r>
    <x v="50"/>
    <x v="49"/>
    <x v="75"/>
    <n v="0"/>
    <x v="1"/>
  </r>
  <r>
    <x v="50"/>
    <x v="49"/>
    <x v="75"/>
    <n v="0"/>
    <x v="2"/>
  </r>
  <r>
    <x v="50"/>
    <x v="49"/>
    <x v="76"/>
    <n v="0"/>
    <x v="0"/>
  </r>
  <r>
    <x v="50"/>
    <x v="49"/>
    <x v="76"/>
    <n v="0"/>
    <x v="1"/>
  </r>
  <r>
    <x v="50"/>
    <x v="49"/>
    <x v="76"/>
    <n v="0"/>
    <x v="2"/>
  </r>
  <r>
    <x v="50"/>
    <x v="49"/>
    <x v="77"/>
    <n v="0"/>
    <x v="0"/>
  </r>
  <r>
    <x v="50"/>
    <x v="49"/>
    <x v="77"/>
    <n v="0"/>
    <x v="1"/>
  </r>
  <r>
    <x v="50"/>
    <x v="49"/>
    <x v="77"/>
    <n v="0"/>
    <x v="2"/>
  </r>
  <r>
    <x v="50"/>
    <x v="49"/>
    <x v="78"/>
    <n v="0"/>
    <x v="0"/>
  </r>
  <r>
    <x v="50"/>
    <x v="49"/>
    <x v="78"/>
    <n v="0"/>
    <x v="1"/>
  </r>
  <r>
    <x v="50"/>
    <x v="49"/>
    <x v="78"/>
    <n v="0"/>
    <x v="2"/>
  </r>
  <r>
    <x v="50"/>
    <x v="49"/>
    <x v="79"/>
    <n v="403200000"/>
    <x v="0"/>
  </r>
  <r>
    <x v="50"/>
    <x v="49"/>
    <x v="79"/>
    <n v="350500000"/>
    <x v="1"/>
  </r>
  <r>
    <x v="50"/>
    <x v="49"/>
    <x v="79"/>
    <n v="295500000"/>
    <x v="2"/>
  </r>
  <r>
    <x v="50"/>
    <x v="49"/>
    <x v="80"/>
    <n v="0"/>
    <x v="0"/>
  </r>
  <r>
    <x v="50"/>
    <x v="49"/>
    <x v="80"/>
    <n v="0"/>
    <x v="1"/>
  </r>
  <r>
    <x v="50"/>
    <x v="49"/>
    <x v="80"/>
    <n v="0"/>
    <x v="2"/>
  </r>
  <r>
    <x v="50"/>
    <x v="49"/>
    <x v="81"/>
    <n v="5207700000"/>
    <x v="0"/>
  </r>
  <r>
    <x v="50"/>
    <x v="49"/>
    <x v="81"/>
    <n v="4976200000"/>
    <x v="1"/>
  </r>
  <r>
    <x v="50"/>
    <x v="49"/>
    <x v="81"/>
    <n v="907800000"/>
    <x v="2"/>
  </r>
  <r>
    <x v="50"/>
    <x v="49"/>
    <x v="82"/>
    <n v="0"/>
    <x v="0"/>
  </r>
  <r>
    <x v="50"/>
    <x v="49"/>
    <x v="82"/>
    <n v="0"/>
    <x v="1"/>
  </r>
  <r>
    <x v="50"/>
    <x v="49"/>
    <x v="82"/>
    <n v="0"/>
    <x v="2"/>
  </r>
  <r>
    <x v="50"/>
    <x v="49"/>
    <x v="83"/>
    <n v="50487000000"/>
    <x v="0"/>
  </r>
  <r>
    <x v="50"/>
    <x v="49"/>
    <x v="83"/>
    <n v="52930500000"/>
    <x v="1"/>
  </r>
  <r>
    <x v="50"/>
    <x v="49"/>
    <x v="83"/>
    <n v="53908100000"/>
    <x v="2"/>
  </r>
  <r>
    <x v="50"/>
    <x v="49"/>
    <x v="84"/>
    <n v="21257900000"/>
    <x v="0"/>
  </r>
  <r>
    <x v="50"/>
    <x v="49"/>
    <x v="84"/>
    <n v="21364400000"/>
    <x v="1"/>
  </r>
  <r>
    <x v="50"/>
    <x v="49"/>
    <x v="84"/>
    <n v="19207800000"/>
    <x v="2"/>
  </r>
  <r>
    <x v="50"/>
    <x v="49"/>
    <x v="85"/>
    <n v="1985400000"/>
    <x v="0"/>
  </r>
  <r>
    <x v="50"/>
    <x v="49"/>
    <x v="85"/>
    <n v="1966900000"/>
    <x v="1"/>
  </r>
  <r>
    <x v="50"/>
    <x v="49"/>
    <x v="85"/>
    <n v="2245000000"/>
    <x v="2"/>
  </r>
  <r>
    <x v="50"/>
    <x v="49"/>
    <x v="86"/>
    <n v="0"/>
    <x v="0"/>
  </r>
  <r>
    <x v="50"/>
    <x v="49"/>
    <x v="86"/>
    <n v="0"/>
    <x v="1"/>
  </r>
  <r>
    <x v="50"/>
    <x v="49"/>
    <x v="86"/>
    <n v="1000000000"/>
    <x v="2"/>
  </r>
  <r>
    <x v="50"/>
    <x v="49"/>
    <x v="87"/>
    <n v="0"/>
    <x v="0"/>
  </r>
  <r>
    <x v="50"/>
    <x v="49"/>
    <x v="87"/>
    <n v="0"/>
    <x v="1"/>
  </r>
  <r>
    <x v="50"/>
    <x v="49"/>
    <x v="87"/>
    <n v="0"/>
    <x v="2"/>
  </r>
  <r>
    <x v="50"/>
    <x v="49"/>
    <x v="88"/>
    <n v="125100000"/>
    <x v="0"/>
  </r>
  <r>
    <x v="50"/>
    <x v="49"/>
    <x v="88"/>
    <n v="109600000"/>
    <x v="1"/>
  </r>
  <r>
    <x v="50"/>
    <x v="49"/>
    <x v="88"/>
    <n v="92400000"/>
    <x v="2"/>
  </r>
  <r>
    <x v="50"/>
    <x v="49"/>
    <x v="89"/>
    <n v="-6258400000"/>
    <x v="0"/>
  </r>
  <r>
    <x v="50"/>
    <x v="49"/>
    <x v="89"/>
    <n v="-7824900000"/>
    <x v="2"/>
  </r>
  <r>
    <x v="50"/>
    <x v="49"/>
    <x v="90"/>
    <n v="0"/>
    <x v="1"/>
  </r>
  <r>
    <x v="50"/>
    <x v="49"/>
    <x v="91"/>
    <n v="-1597800000"/>
    <x v="0"/>
  </r>
  <r>
    <x v="50"/>
    <x v="49"/>
    <x v="91"/>
    <n v="32500000"/>
    <x v="1"/>
  </r>
  <r>
    <x v="50"/>
    <x v="49"/>
    <x v="91"/>
    <n v="2550600000"/>
    <x v="2"/>
  </r>
  <r>
    <x v="51"/>
    <x v="50"/>
    <x v="0"/>
    <n v="8251000000"/>
    <x v="0"/>
  </r>
  <r>
    <x v="51"/>
    <x v="50"/>
    <x v="0"/>
    <n v="8458000000"/>
    <x v="1"/>
  </r>
  <r>
    <x v="51"/>
    <x v="50"/>
    <x v="0"/>
    <n v="9173000000"/>
    <x v="2"/>
  </r>
  <r>
    <x v="51"/>
    <x v="50"/>
    <x v="1"/>
    <n v="2262000000"/>
    <x v="0"/>
  </r>
  <r>
    <x v="51"/>
    <x v="50"/>
    <x v="1"/>
    <n v="2212000000"/>
    <x v="1"/>
  </r>
  <r>
    <x v="51"/>
    <x v="50"/>
    <x v="1"/>
    <n v="2297000000"/>
    <x v="2"/>
  </r>
  <r>
    <x v="51"/>
    <x v="50"/>
    <x v="2"/>
    <n v="0"/>
    <x v="0"/>
  </r>
  <r>
    <x v="51"/>
    <x v="50"/>
    <x v="2"/>
    <n v="0"/>
    <x v="1"/>
  </r>
  <r>
    <x v="51"/>
    <x v="50"/>
    <x v="2"/>
    <n v="0"/>
    <x v="2"/>
  </r>
  <r>
    <x v="51"/>
    <x v="50"/>
    <x v="3"/>
    <n v="719000000"/>
    <x v="0"/>
  </r>
  <r>
    <x v="51"/>
    <x v="50"/>
    <x v="3"/>
    <n v="-541000000"/>
    <x v="1"/>
  </r>
  <r>
    <x v="51"/>
    <x v="50"/>
    <x v="3"/>
    <n v="445000000"/>
    <x v="2"/>
  </r>
  <r>
    <x v="51"/>
    <x v="50"/>
    <x v="4"/>
    <n v="62618000000"/>
    <x v="0"/>
  </r>
  <r>
    <x v="51"/>
    <x v="50"/>
    <x v="4"/>
    <n v="64515000000"/>
    <x v="1"/>
  </r>
  <r>
    <x v="51"/>
    <x v="50"/>
    <x v="4"/>
    <n v="67810000000"/>
    <x v="2"/>
  </r>
  <r>
    <x v="51"/>
    <x v="50"/>
    <x v="5"/>
    <n v="-1095000000"/>
    <x v="0"/>
  </r>
  <r>
    <x v="51"/>
    <x v="50"/>
    <x v="5"/>
    <n v="-925000000"/>
    <x v="1"/>
  </r>
  <r>
    <x v="51"/>
    <x v="50"/>
    <x v="5"/>
    <n v="-863000000"/>
    <x v="2"/>
  </r>
  <r>
    <x v="51"/>
    <x v="50"/>
    <x v="6"/>
    <n v="-2329000000"/>
    <x v="0"/>
  </r>
  <r>
    <x v="51"/>
    <x v="50"/>
    <x v="6"/>
    <n v="-2787000000"/>
    <x v="1"/>
  </r>
  <r>
    <x v="51"/>
    <x v="50"/>
    <x v="6"/>
    <n v="-2215000000"/>
    <x v="2"/>
  </r>
  <r>
    <x v="51"/>
    <x v="50"/>
    <x v="7"/>
    <n v="-1224000000"/>
    <x v="0"/>
  </r>
  <r>
    <x v="51"/>
    <x v="50"/>
    <x v="7"/>
    <n v="-960000000"/>
    <x v="1"/>
  </r>
  <r>
    <x v="51"/>
    <x v="50"/>
    <x v="7"/>
    <n v="500000000"/>
    <x v="2"/>
  </r>
  <r>
    <x v="51"/>
    <x v="50"/>
    <x v="8"/>
    <n v="3948000000"/>
    <x v="0"/>
  </r>
  <r>
    <x v="51"/>
    <x v="50"/>
    <x v="8"/>
    <n v="3965000000"/>
    <x v="1"/>
  </r>
  <r>
    <x v="51"/>
    <x v="50"/>
    <x v="8"/>
    <n v="3964000000"/>
    <x v="2"/>
  </r>
  <r>
    <x v="51"/>
    <x v="50"/>
    <x v="9"/>
    <n v="0"/>
    <x v="0"/>
  </r>
  <r>
    <x v="51"/>
    <x v="50"/>
    <x v="9"/>
    <n v="0"/>
    <x v="1"/>
  </r>
  <r>
    <x v="51"/>
    <x v="50"/>
    <x v="9"/>
    <n v="0"/>
    <x v="2"/>
  </r>
  <r>
    <x v="51"/>
    <x v="50"/>
    <x v="10"/>
    <n v="-257000000"/>
    <x v="0"/>
  </r>
  <r>
    <x v="51"/>
    <x v="50"/>
    <x v="10"/>
    <n v="-124000000"/>
    <x v="1"/>
  </r>
  <r>
    <x v="51"/>
    <x v="50"/>
    <x v="10"/>
    <n v="-59000000"/>
    <x v="2"/>
  </r>
  <r>
    <x v="51"/>
    <x v="50"/>
    <x v="11"/>
    <n v="204000000"/>
    <x v="0"/>
  </r>
  <r>
    <x v="51"/>
    <x v="50"/>
    <x v="11"/>
    <n v="-31000000"/>
    <x v="1"/>
  </r>
  <r>
    <x v="51"/>
    <x v="50"/>
    <x v="11"/>
    <n v="24000000"/>
    <x v="2"/>
  </r>
  <r>
    <x v="51"/>
    <x v="50"/>
    <x v="12"/>
    <n v="100000000"/>
    <x v="0"/>
  </r>
  <r>
    <x v="51"/>
    <x v="50"/>
    <x v="12"/>
    <n v="-358000000"/>
    <x v="1"/>
  </r>
  <r>
    <x v="51"/>
    <x v="50"/>
    <x v="12"/>
    <n v="228000000"/>
    <x v="2"/>
  </r>
  <r>
    <x v="51"/>
    <x v="50"/>
    <x v="13"/>
    <n v="-128000000"/>
    <x v="0"/>
  </r>
  <r>
    <x v="51"/>
    <x v="50"/>
    <x v="13"/>
    <n v="280000000"/>
    <x v="1"/>
  </r>
  <r>
    <x v="51"/>
    <x v="50"/>
    <x v="13"/>
    <n v="-56000000"/>
    <x v="2"/>
  </r>
  <r>
    <x v="51"/>
    <x v="50"/>
    <x v="14"/>
    <n v="0"/>
    <x v="0"/>
  </r>
  <r>
    <x v="51"/>
    <x v="50"/>
    <x v="14"/>
    <n v="0"/>
    <x v="1"/>
  </r>
  <r>
    <x v="51"/>
    <x v="50"/>
    <x v="14"/>
    <n v="0"/>
    <x v="2"/>
  </r>
  <r>
    <x v="51"/>
    <x v="50"/>
    <x v="15"/>
    <n v="12000000"/>
    <x v="0"/>
  </r>
  <r>
    <x v="51"/>
    <x v="50"/>
    <x v="15"/>
    <n v="13000000"/>
    <x v="1"/>
  </r>
  <r>
    <x v="51"/>
    <x v="50"/>
    <x v="15"/>
    <n v="27000000"/>
    <x v="2"/>
  </r>
  <r>
    <x v="51"/>
    <x v="50"/>
    <x v="16"/>
    <n v="2686000000"/>
    <x v="0"/>
  </r>
  <r>
    <x v="51"/>
    <x v="50"/>
    <x v="16"/>
    <n v="4319000000"/>
    <x v="1"/>
  </r>
  <r>
    <x v="51"/>
    <x v="50"/>
    <x v="16"/>
    <n v="3119000000"/>
    <x v="2"/>
  </r>
  <r>
    <x v="51"/>
    <x v="50"/>
    <x v="17"/>
    <n v="2698000000"/>
    <x v="0"/>
  </r>
  <r>
    <x v="51"/>
    <x v="50"/>
    <x v="17"/>
    <n v="4332000000"/>
    <x v="1"/>
  </r>
  <r>
    <x v="51"/>
    <x v="50"/>
    <x v="17"/>
    <n v="3146000000"/>
    <x v="2"/>
  </r>
  <r>
    <x v="51"/>
    <x v="50"/>
    <x v="18"/>
    <n v="15586000000"/>
    <x v="0"/>
  </r>
  <r>
    <x v="51"/>
    <x v="50"/>
    <x v="18"/>
    <n v="15531000000"/>
    <x v="1"/>
  </r>
  <r>
    <x v="51"/>
    <x v="50"/>
    <x v="18"/>
    <n v="16135000000"/>
    <x v="2"/>
  </r>
  <r>
    <x v="51"/>
    <x v="50"/>
    <x v="19"/>
    <n v="22626000000"/>
    <x v="0"/>
  </r>
  <r>
    <x v="51"/>
    <x v="50"/>
    <x v="19"/>
    <n v="22025000000"/>
    <x v="1"/>
  </r>
  <r>
    <x v="51"/>
    <x v="50"/>
    <x v="19"/>
    <n v="22728000000"/>
    <x v="2"/>
  </r>
  <r>
    <x v="51"/>
    <x v="50"/>
    <x v="20"/>
    <n v="7604000000"/>
    <x v="0"/>
  </r>
  <r>
    <x v="51"/>
    <x v="50"/>
    <x v="20"/>
    <n v="7630000000"/>
    <x v="1"/>
  </r>
  <r>
    <x v="51"/>
    <x v="50"/>
    <x v="20"/>
    <n v="9979000000"/>
    <x v="2"/>
  </r>
  <r>
    <x v="51"/>
    <x v="50"/>
    <x v="21"/>
    <n v="16737000000"/>
    <x v="0"/>
  </r>
  <r>
    <x v="51"/>
    <x v="50"/>
    <x v="21"/>
    <n v="15322000000"/>
    <x v="1"/>
  </r>
  <r>
    <x v="51"/>
    <x v="50"/>
    <x v="21"/>
    <n v="15159000000"/>
    <x v="2"/>
  </r>
  <r>
    <x v="51"/>
    <x v="50"/>
    <x v="22"/>
    <n v="0"/>
    <x v="0"/>
  </r>
  <r>
    <x v="51"/>
    <x v="50"/>
    <x v="22"/>
    <n v="0"/>
    <x v="2"/>
  </r>
  <r>
    <x v="51"/>
    <x v="50"/>
    <x v="23"/>
    <n v="0"/>
    <x v="0"/>
  </r>
  <r>
    <x v="51"/>
    <x v="50"/>
    <x v="23"/>
    <n v="0"/>
    <x v="1"/>
  </r>
  <r>
    <x v="51"/>
    <x v="50"/>
    <x v="23"/>
    <n v="0"/>
    <x v="1"/>
  </r>
  <r>
    <x v="51"/>
    <x v="50"/>
    <x v="23"/>
    <n v="0"/>
    <x v="2"/>
  </r>
  <r>
    <x v="51"/>
    <x v="50"/>
    <x v="24"/>
    <n v="2842000000"/>
    <x v="0"/>
  </r>
  <r>
    <x v="51"/>
    <x v="50"/>
    <x v="24"/>
    <n v="3447000000"/>
    <x v="1"/>
  </r>
  <r>
    <x v="51"/>
    <x v="50"/>
    <x v="24"/>
    <n v="3383000000"/>
    <x v="2"/>
  </r>
  <r>
    <x v="51"/>
    <x v="50"/>
    <x v="25"/>
    <n v="0"/>
    <x v="0"/>
  </r>
  <r>
    <x v="51"/>
    <x v="50"/>
    <x v="25"/>
    <n v="0"/>
    <x v="1"/>
  </r>
  <r>
    <x v="51"/>
    <x v="50"/>
    <x v="25"/>
    <n v="0"/>
    <x v="2"/>
  </r>
  <r>
    <x v="51"/>
    <x v="50"/>
    <x v="26"/>
    <n v="43465"/>
    <x v="0"/>
  </r>
  <r>
    <x v="51"/>
    <x v="50"/>
    <x v="26"/>
    <n v="43830"/>
    <x v="1"/>
  </r>
  <r>
    <x v="51"/>
    <x v="50"/>
    <x v="26"/>
    <n v="44196"/>
    <x v="2"/>
  </r>
  <r>
    <x v="51"/>
    <x v="50"/>
    <x v="27"/>
    <n v="76000000"/>
    <x v="0"/>
  </r>
  <r>
    <x v="51"/>
    <x v="50"/>
    <x v="27"/>
    <n v="76000000"/>
    <x v="1"/>
  </r>
  <r>
    <x v="51"/>
    <x v="50"/>
    <x v="27"/>
    <n v="76000000"/>
    <x v="2"/>
  </r>
  <r>
    <x v="51"/>
    <x v="50"/>
    <x v="28"/>
    <n v="25637000000"/>
    <x v="0"/>
  </r>
  <r>
    <x v="51"/>
    <x v="50"/>
    <x v="28"/>
    <n v="27241000000"/>
    <x v="1"/>
  </r>
  <r>
    <x v="51"/>
    <x v="50"/>
    <x v="28"/>
    <n v="27578000000"/>
    <x v="2"/>
  </r>
  <r>
    <x v="51"/>
    <x v="50"/>
    <x v="29"/>
    <n v="0"/>
    <x v="0"/>
  </r>
  <r>
    <x v="51"/>
    <x v="50"/>
    <x v="29"/>
    <n v="0"/>
    <x v="1"/>
  </r>
  <r>
    <x v="51"/>
    <x v="50"/>
    <x v="29"/>
    <n v="0"/>
    <x v="2"/>
  </r>
  <r>
    <x v="51"/>
    <x v="50"/>
    <x v="30"/>
    <n v="20725000000"/>
    <x v="0"/>
  </r>
  <r>
    <x v="51"/>
    <x v="50"/>
    <x v="30"/>
    <n v="20848000000"/>
    <x v="1"/>
  </r>
  <r>
    <x v="51"/>
    <x v="50"/>
    <x v="30"/>
    <n v="21895000000"/>
    <x v="2"/>
  </r>
  <r>
    <x v="51"/>
    <x v="50"/>
    <x v="31"/>
    <n v="10352000000"/>
    <x v="0"/>
  </r>
  <r>
    <x v="51"/>
    <x v="50"/>
    <x v="31"/>
    <n v="10337000000"/>
    <x v="1"/>
  </r>
  <r>
    <x v="51"/>
    <x v="50"/>
    <x v="31"/>
    <n v="10446000000"/>
    <x v="2"/>
  </r>
  <r>
    <x v="51"/>
    <x v="50"/>
    <x v="32"/>
    <n v="2069000000"/>
    <x v="0"/>
  </r>
  <r>
    <x v="51"/>
    <x v="50"/>
    <x v="32"/>
    <n v="3445000000"/>
    <x v="1"/>
  </r>
  <r>
    <x v="51"/>
    <x v="50"/>
    <x v="32"/>
    <n v="2159000000"/>
    <x v="2"/>
  </r>
  <r>
    <x v="51"/>
    <x v="50"/>
    <x v="33"/>
    <n v="0"/>
    <x v="0"/>
  </r>
  <r>
    <x v="51"/>
    <x v="50"/>
    <x v="33"/>
    <n v="0"/>
    <x v="1"/>
  </r>
  <r>
    <x v="51"/>
    <x v="50"/>
    <x v="33"/>
    <n v="0"/>
    <x v="2"/>
  </r>
  <r>
    <x v="51"/>
    <x v="50"/>
    <x v="34"/>
    <n v="773000000"/>
    <x v="0"/>
  </r>
  <r>
    <x v="51"/>
    <x v="50"/>
    <x v="34"/>
    <n v="2000000"/>
    <x v="1"/>
  </r>
  <r>
    <x v="51"/>
    <x v="50"/>
    <x v="34"/>
    <n v="1224000000"/>
    <x v="2"/>
  </r>
  <r>
    <x v="51"/>
    <x v="50"/>
    <x v="35"/>
    <n v="18002000000"/>
    <x v="0"/>
  </r>
  <r>
    <x v="51"/>
    <x v="50"/>
    <x v="35"/>
    <n v="17957000000"/>
    <x v="1"/>
  </r>
  <r>
    <x v="51"/>
    <x v="50"/>
    <x v="35"/>
    <n v="18482000000"/>
    <x v="2"/>
  </r>
  <r>
    <x v="51"/>
    <x v="50"/>
    <x v="36"/>
    <n v="0"/>
    <x v="0"/>
  </r>
  <r>
    <x v="51"/>
    <x v="50"/>
    <x v="36"/>
    <n v="0"/>
    <x v="1"/>
  </r>
  <r>
    <x v="51"/>
    <x v="50"/>
    <x v="36"/>
    <n v="0"/>
    <x v="2"/>
  </r>
  <r>
    <x v="51"/>
    <x v="50"/>
    <x v="37"/>
    <n v="491000000"/>
    <x v="0"/>
  </r>
  <r>
    <x v="51"/>
    <x v="50"/>
    <x v="37"/>
    <n v="486000000"/>
    <x v="1"/>
  </r>
  <r>
    <x v="51"/>
    <x v="50"/>
    <x v="37"/>
    <n v="413000000"/>
    <x v="2"/>
  </r>
  <r>
    <x v="51"/>
    <x v="50"/>
    <x v="38"/>
    <n v="2592000000"/>
    <x v="0"/>
  </r>
  <r>
    <x v="51"/>
    <x v="50"/>
    <x v="38"/>
    <n v="2546000000"/>
    <x v="1"/>
  </r>
  <r>
    <x v="51"/>
    <x v="50"/>
    <x v="38"/>
    <n v="2647000000"/>
    <x v="2"/>
  </r>
  <r>
    <x v="51"/>
    <x v="50"/>
    <x v="39"/>
    <n v="62729000000"/>
    <x v="0"/>
  </r>
  <r>
    <x v="51"/>
    <x v="50"/>
    <x v="39"/>
    <n v="64515000000"/>
    <x v="1"/>
  </r>
  <r>
    <x v="51"/>
    <x v="50"/>
    <x v="39"/>
    <n v="67810000000"/>
    <x v="2"/>
  </r>
  <r>
    <x v="51"/>
    <x v="50"/>
    <x v="40"/>
    <n v="37016000000"/>
    <x v="0"/>
  </r>
  <r>
    <x v="51"/>
    <x v="50"/>
    <x v="40"/>
    <n v="37198000000"/>
    <x v="1"/>
  </r>
  <r>
    <x v="51"/>
    <x v="50"/>
    <x v="40"/>
    <n v="40156000000"/>
    <x v="2"/>
  </r>
  <r>
    <x v="51"/>
    <x v="50"/>
    <x v="41"/>
    <n v="2648000000"/>
    <x v="0"/>
  </r>
  <r>
    <x v="51"/>
    <x v="50"/>
    <x v="41"/>
    <n v="1581000000"/>
    <x v="1"/>
  </r>
  <r>
    <x v="51"/>
    <x v="50"/>
    <x v="41"/>
    <n v="2741000000"/>
    <x v="2"/>
  </r>
  <r>
    <x v="51"/>
    <x v="50"/>
    <x v="42"/>
    <n v="7123000000"/>
    <x v="0"/>
  </r>
  <r>
    <x v="51"/>
    <x v="50"/>
    <x v="42"/>
    <n v="7178000000"/>
    <x v="1"/>
  </r>
  <r>
    <x v="51"/>
    <x v="50"/>
    <x v="42"/>
    <n v="6036000000"/>
    <x v="2"/>
  </r>
  <r>
    <x v="51"/>
    <x v="50"/>
    <x v="43"/>
    <n v="2252000000"/>
    <x v="0"/>
  </r>
  <r>
    <x v="51"/>
    <x v="50"/>
    <x v="43"/>
    <n v="-602000000"/>
    <x v="1"/>
  </r>
  <r>
    <x v="51"/>
    <x v="50"/>
    <x v="43"/>
    <n v="2838000000"/>
    <x v="2"/>
  </r>
  <r>
    <x v="51"/>
    <x v="50"/>
    <x v="44"/>
    <n v="0"/>
    <x v="0"/>
  </r>
  <r>
    <x v="51"/>
    <x v="50"/>
    <x v="44"/>
    <n v="0"/>
    <x v="1"/>
  </r>
  <r>
    <x v="51"/>
    <x v="50"/>
    <x v="44"/>
    <n v="0"/>
    <x v="2"/>
  </r>
  <r>
    <x v="51"/>
    <x v="50"/>
    <x v="45"/>
    <n v="0"/>
    <x v="0"/>
  </r>
  <r>
    <x v="51"/>
    <x v="50"/>
    <x v="45"/>
    <n v="0"/>
    <x v="1"/>
  </r>
  <r>
    <x v="51"/>
    <x v="50"/>
    <x v="45"/>
    <n v="0"/>
    <x v="2"/>
  </r>
  <r>
    <x v="51"/>
    <x v="50"/>
    <x v="46"/>
    <n v="-916000000"/>
    <x v="0"/>
  </r>
  <r>
    <x v="51"/>
    <x v="50"/>
    <x v="46"/>
    <n v="-3311000000"/>
    <x v="1"/>
  </r>
  <r>
    <x v="51"/>
    <x v="50"/>
    <x v="46"/>
    <n v="-99000000"/>
    <x v="2"/>
  </r>
  <r>
    <x v="51"/>
    <x v="50"/>
    <x v="47"/>
    <n v="0"/>
    <x v="0"/>
  </r>
  <r>
    <x v="51"/>
    <x v="50"/>
    <x v="47"/>
    <n v="0"/>
    <x v="1"/>
  </r>
  <r>
    <x v="51"/>
    <x v="50"/>
    <x v="47"/>
    <n v="0"/>
    <x v="2"/>
  </r>
  <r>
    <x v="51"/>
    <x v="50"/>
    <x v="48"/>
    <n v="-1225000000"/>
    <x v="0"/>
  </r>
  <r>
    <x v="51"/>
    <x v="50"/>
    <x v="48"/>
    <n v="-1127000000"/>
    <x v="1"/>
  </r>
  <r>
    <x v="51"/>
    <x v="50"/>
    <x v="48"/>
    <n v="-1989000000"/>
    <x v="2"/>
  </r>
  <r>
    <x v="51"/>
    <x v="50"/>
    <x v="49"/>
    <n v="0"/>
    <x v="0"/>
  </r>
  <r>
    <x v="51"/>
    <x v="50"/>
    <x v="49"/>
    <n v="0"/>
    <x v="1"/>
  </r>
  <r>
    <x v="51"/>
    <x v="50"/>
    <x v="49"/>
    <n v="0"/>
    <x v="2"/>
  </r>
  <r>
    <x v="51"/>
    <x v="50"/>
    <x v="50"/>
    <n v="-864000000"/>
    <x v="0"/>
  </r>
  <r>
    <x v="51"/>
    <x v="50"/>
    <x v="50"/>
    <n v="-981000000"/>
    <x v="1"/>
  </r>
  <r>
    <x v="51"/>
    <x v="50"/>
    <x v="50"/>
    <n v="-1264000000"/>
    <x v="2"/>
  </r>
  <r>
    <x v="51"/>
    <x v="50"/>
    <x v="51"/>
    <n v="0"/>
    <x v="0"/>
  </r>
  <r>
    <x v="51"/>
    <x v="50"/>
    <x v="51"/>
    <n v="0"/>
    <x v="1"/>
  </r>
  <r>
    <x v="51"/>
    <x v="50"/>
    <x v="51"/>
    <n v="0"/>
    <x v="2"/>
  </r>
  <r>
    <x v="51"/>
    <x v="50"/>
    <x v="52"/>
    <n v="14000000"/>
    <x v="0"/>
  </r>
  <r>
    <x v="51"/>
    <x v="50"/>
    <x v="52"/>
    <n v="15000000"/>
    <x v="1"/>
  </r>
  <r>
    <x v="51"/>
    <x v="50"/>
    <x v="52"/>
    <n v="14000000"/>
    <x v="2"/>
  </r>
  <r>
    <x v="51"/>
    <x v="50"/>
    <x v="53"/>
    <n v="3317000000"/>
    <x v="0"/>
  </r>
  <r>
    <x v="51"/>
    <x v="50"/>
    <x v="53"/>
    <n v="3929000000"/>
    <x v="1"/>
  </r>
  <r>
    <x v="51"/>
    <x v="50"/>
    <x v="53"/>
    <n v="3555000000"/>
    <x v="2"/>
  </r>
  <r>
    <x v="51"/>
    <x v="50"/>
    <x v="54"/>
    <n v="3331000000"/>
    <x v="0"/>
  </r>
  <r>
    <x v="51"/>
    <x v="50"/>
    <x v="54"/>
    <n v="3944000000"/>
    <x v="1"/>
  </r>
  <r>
    <x v="51"/>
    <x v="50"/>
    <x v="54"/>
    <n v="3569000000"/>
    <x v="2"/>
  </r>
  <r>
    <x v="51"/>
    <x v="50"/>
    <x v="55"/>
    <n v="8482000000"/>
    <x v="0"/>
  </r>
  <r>
    <x v="51"/>
    <x v="50"/>
    <x v="55"/>
    <n v="8733000000"/>
    <x v="1"/>
  </r>
  <r>
    <x v="51"/>
    <x v="50"/>
    <x v="55"/>
    <n v="9026000000"/>
    <x v="2"/>
  </r>
  <r>
    <x v="51"/>
    <x v="50"/>
    <x v="56"/>
    <n v="55125000000"/>
    <x v="0"/>
  </r>
  <r>
    <x v="51"/>
    <x v="50"/>
    <x v="56"/>
    <n v="56885000000"/>
    <x v="1"/>
  </r>
  <r>
    <x v="51"/>
    <x v="50"/>
    <x v="56"/>
    <n v="57831000000"/>
    <x v="2"/>
  </r>
  <r>
    <x v="51"/>
    <x v="50"/>
    <x v="57"/>
    <n v="20279000000"/>
    <x v="0"/>
  </r>
  <r>
    <x v="51"/>
    <x v="50"/>
    <x v="57"/>
    <n v="21876000000"/>
    <x v="1"/>
  </r>
  <r>
    <x v="51"/>
    <x v="50"/>
    <x v="57"/>
    <n v="24997000000"/>
    <x v="2"/>
  </r>
  <r>
    <x v="51"/>
    <x v="50"/>
    <x v="58"/>
    <n v="6814000000"/>
    <x v="0"/>
  </r>
  <r>
    <x v="51"/>
    <x v="50"/>
    <x v="58"/>
    <n v="6304000000"/>
    <x v="1"/>
  </r>
  <r>
    <x v="51"/>
    <x v="50"/>
    <x v="58"/>
    <n v="6261000000"/>
    <x v="2"/>
  </r>
  <r>
    <x v="51"/>
    <x v="50"/>
    <x v="59"/>
    <n v="-520000000"/>
    <x v="0"/>
  </r>
  <r>
    <x v="51"/>
    <x v="50"/>
    <x v="59"/>
    <n v="-608000000"/>
    <x v="2"/>
  </r>
  <r>
    <x v="51"/>
    <x v="50"/>
    <x v="60"/>
    <n v="0"/>
    <x v="1"/>
  </r>
  <r>
    <x v="51"/>
    <x v="50"/>
    <x v="61"/>
    <n v="7040000000"/>
    <x v="0"/>
  </r>
  <r>
    <x v="51"/>
    <x v="50"/>
    <x v="61"/>
    <n v="6494000000"/>
    <x v="1"/>
  </r>
  <r>
    <x v="51"/>
    <x v="50"/>
    <x v="61"/>
    <n v="6593000000"/>
    <x v="2"/>
  </r>
  <r>
    <x v="51"/>
    <x v="50"/>
    <x v="62"/>
    <n v="3312000000"/>
    <x v="0"/>
  </r>
  <r>
    <x v="51"/>
    <x v="50"/>
    <x v="62"/>
    <n v="3843000000"/>
    <x v="1"/>
  </r>
  <r>
    <x v="51"/>
    <x v="50"/>
    <x v="62"/>
    <n v="3853000000"/>
    <x v="2"/>
  </r>
  <r>
    <x v="51"/>
    <x v="50"/>
    <x v="63"/>
    <n v="-7904000000"/>
    <x v="0"/>
  </r>
  <r>
    <x v="51"/>
    <x v="50"/>
    <x v="63"/>
    <n v="-5217000000"/>
    <x v="1"/>
  </r>
  <r>
    <x v="51"/>
    <x v="50"/>
    <x v="63"/>
    <n v="-8194000000"/>
    <x v="2"/>
  </r>
  <r>
    <x v="51"/>
    <x v="50"/>
    <x v="64"/>
    <n v="-129000000"/>
    <x v="0"/>
  </r>
  <r>
    <x v="51"/>
    <x v="50"/>
    <x v="64"/>
    <n v="-35000000"/>
    <x v="1"/>
  </r>
  <r>
    <x v="51"/>
    <x v="50"/>
    <x v="64"/>
    <n v="1363000000"/>
    <x v="2"/>
  </r>
  <r>
    <x v="51"/>
    <x v="50"/>
    <x v="65"/>
    <n v="2471000000"/>
    <x v="0"/>
  </r>
  <r>
    <x v="51"/>
    <x v="50"/>
    <x v="65"/>
    <n v="2810000000"/>
    <x v="1"/>
  </r>
  <r>
    <x v="51"/>
    <x v="50"/>
    <x v="65"/>
    <n v="2116000000"/>
    <x v="2"/>
  </r>
  <r>
    <x v="51"/>
    <x v="50"/>
    <x v="66"/>
    <n v="-633000000"/>
    <x v="0"/>
  </r>
  <r>
    <x v="51"/>
    <x v="50"/>
    <x v="66"/>
    <n v="388000000"/>
    <x v="1"/>
  </r>
  <r>
    <x v="51"/>
    <x v="50"/>
    <x v="66"/>
    <n v="-423000000"/>
    <x v="2"/>
  </r>
  <r>
    <x v="51"/>
    <x v="50"/>
    <x v="67"/>
    <n v="1650000000"/>
    <x v="0"/>
  </r>
  <r>
    <x v="51"/>
    <x v="50"/>
    <x v="67"/>
    <n v="1581000000"/>
    <x v="1"/>
  </r>
  <r>
    <x v="51"/>
    <x v="50"/>
    <x v="67"/>
    <n v="1416000000"/>
    <x v="2"/>
  </r>
  <r>
    <x v="51"/>
    <x v="50"/>
    <x v="68"/>
    <n v="2646000000"/>
    <x v="0"/>
  </r>
  <r>
    <x v="51"/>
    <x v="50"/>
    <x v="68"/>
    <n v="2645000000"/>
    <x v="1"/>
  </r>
  <r>
    <x v="51"/>
    <x v="50"/>
    <x v="68"/>
    <n v="3216000000"/>
    <x v="2"/>
  </r>
  <r>
    <x v="51"/>
    <x v="50"/>
    <x v="69"/>
    <n v="41893000000"/>
    <x v="0"/>
  </r>
  <r>
    <x v="51"/>
    <x v="50"/>
    <x v="69"/>
    <n v="2169000000"/>
    <x v="1"/>
  </r>
  <r>
    <x v="51"/>
    <x v="50"/>
    <x v="69"/>
    <n v="2392000000"/>
    <x v="2"/>
  </r>
  <r>
    <x v="51"/>
    <x v="50"/>
    <x v="70"/>
    <n v="7747000000"/>
    <x v="0"/>
  </r>
  <r>
    <x v="51"/>
    <x v="50"/>
    <x v="70"/>
    <n v="7669000000"/>
    <x v="1"/>
  </r>
  <r>
    <x v="51"/>
    <x v="50"/>
    <x v="70"/>
    <n v="7721000000"/>
    <x v="2"/>
  </r>
  <r>
    <x v="51"/>
    <x v="50"/>
    <x v="71"/>
    <n v="389000000"/>
    <x v="0"/>
  </r>
  <r>
    <x v="51"/>
    <x v="50"/>
    <x v="71"/>
    <n v="184000000"/>
    <x v="1"/>
  </r>
  <r>
    <x v="51"/>
    <x v="50"/>
    <x v="71"/>
    <n v="301000000"/>
    <x v="2"/>
  </r>
  <r>
    <x v="51"/>
    <x v="50"/>
    <x v="72"/>
    <n v="0"/>
    <x v="0"/>
  </r>
  <r>
    <x v="51"/>
    <x v="50"/>
    <x v="72"/>
    <n v="0"/>
    <x v="1"/>
  </r>
  <r>
    <x v="51"/>
    <x v="50"/>
    <x v="72"/>
    <n v="0"/>
    <x v="2"/>
  </r>
  <r>
    <x v="51"/>
    <x v="50"/>
    <x v="73"/>
    <n v="1359000000"/>
    <x v="0"/>
  </r>
  <r>
    <x v="51"/>
    <x v="50"/>
    <x v="73"/>
    <n v="1542000000"/>
    <x v="1"/>
  </r>
  <r>
    <x v="51"/>
    <x v="50"/>
    <x v="73"/>
    <n v="1678000000"/>
    <x v="2"/>
  </r>
  <r>
    <x v="51"/>
    <x v="50"/>
    <x v="74"/>
    <n v="0"/>
    <x v="0"/>
  </r>
  <r>
    <x v="51"/>
    <x v="50"/>
    <x v="74"/>
    <n v="0"/>
    <x v="1"/>
  </r>
  <r>
    <x v="51"/>
    <x v="50"/>
    <x v="74"/>
    <n v="0"/>
    <x v="2"/>
  </r>
  <r>
    <x v="51"/>
    <x v="50"/>
    <x v="75"/>
    <n v="0"/>
    <x v="0"/>
  </r>
  <r>
    <x v="51"/>
    <x v="50"/>
    <x v="75"/>
    <n v="0"/>
    <x v="1"/>
  </r>
  <r>
    <x v="51"/>
    <x v="50"/>
    <x v="75"/>
    <n v="0"/>
    <x v="2"/>
  </r>
  <r>
    <x v="51"/>
    <x v="50"/>
    <x v="76"/>
    <n v="0"/>
    <x v="0"/>
  </r>
  <r>
    <x v="51"/>
    <x v="50"/>
    <x v="76"/>
    <n v="0"/>
    <x v="1"/>
  </r>
  <r>
    <x v="51"/>
    <x v="50"/>
    <x v="76"/>
    <n v="0"/>
    <x v="2"/>
  </r>
  <r>
    <x v="51"/>
    <x v="50"/>
    <x v="77"/>
    <n v="0"/>
    <x v="0"/>
  </r>
  <r>
    <x v="51"/>
    <x v="50"/>
    <x v="77"/>
    <n v="0"/>
    <x v="1"/>
  </r>
  <r>
    <x v="51"/>
    <x v="50"/>
    <x v="77"/>
    <n v="0"/>
    <x v="2"/>
  </r>
  <r>
    <x v="51"/>
    <x v="50"/>
    <x v="78"/>
    <n v="0"/>
    <x v="0"/>
  </r>
  <r>
    <x v="51"/>
    <x v="50"/>
    <x v="78"/>
    <n v="0"/>
    <x v="1"/>
  </r>
  <r>
    <x v="51"/>
    <x v="50"/>
    <x v="78"/>
    <n v="0"/>
    <x v="2"/>
  </r>
  <r>
    <x v="51"/>
    <x v="50"/>
    <x v="79"/>
    <n v="0"/>
    <x v="0"/>
  </r>
  <r>
    <x v="51"/>
    <x v="50"/>
    <x v="79"/>
    <n v="0"/>
    <x v="1"/>
  </r>
  <r>
    <x v="51"/>
    <x v="50"/>
    <x v="79"/>
    <n v="0"/>
    <x v="2"/>
  </r>
  <r>
    <x v="51"/>
    <x v="50"/>
    <x v="80"/>
    <n v="0"/>
    <x v="0"/>
  </r>
  <r>
    <x v="51"/>
    <x v="50"/>
    <x v="80"/>
    <n v="0"/>
    <x v="1"/>
  </r>
  <r>
    <x v="51"/>
    <x v="50"/>
    <x v="80"/>
    <n v="0"/>
    <x v="2"/>
  </r>
  <r>
    <x v="51"/>
    <x v="50"/>
    <x v="81"/>
    <n v="2020000000"/>
    <x v="0"/>
  </r>
  <r>
    <x v="51"/>
    <x v="50"/>
    <x v="81"/>
    <n v="1480000000"/>
    <x v="1"/>
  </r>
  <r>
    <x v="51"/>
    <x v="50"/>
    <x v="81"/>
    <n v="1390000000"/>
    <x v="2"/>
  </r>
  <r>
    <x v="51"/>
    <x v="50"/>
    <x v="82"/>
    <n v="0"/>
    <x v="0"/>
  </r>
  <r>
    <x v="51"/>
    <x v="50"/>
    <x v="82"/>
    <n v="0"/>
    <x v="1"/>
  </r>
  <r>
    <x v="51"/>
    <x v="50"/>
    <x v="82"/>
    <n v="0"/>
    <x v="2"/>
  </r>
  <r>
    <x v="51"/>
    <x v="50"/>
    <x v="83"/>
    <n v="24491000000"/>
    <x v="0"/>
  </r>
  <r>
    <x v="51"/>
    <x v="50"/>
    <x v="83"/>
    <n v="26615000000"/>
    <x v="1"/>
  </r>
  <r>
    <x v="51"/>
    <x v="50"/>
    <x v="83"/>
    <n v="28402000000"/>
    <x v="2"/>
  </r>
  <r>
    <x v="51"/>
    <x v="50"/>
    <x v="84"/>
    <n v="25938000000"/>
    <x v="0"/>
  </r>
  <r>
    <x v="51"/>
    <x v="50"/>
    <x v="84"/>
    <n v="25868000000"/>
    <x v="1"/>
  </r>
  <r>
    <x v="51"/>
    <x v="50"/>
    <x v="84"/>
    <n v="26581000000"/>
    <x v="2"/>
  </r>
  <r>
    <x v="51"/>
    <x v="50"/>
    <x v="85"/>
    <n v="6475000000"/>
    <x v="0"/>
  </r>
  <r>
    <x v="51"/>
    <x v="50"/>
    <x v="85"/>
    <n v="6136000000"/>
    <x v="1"/>
  </r>
  <r>
    <x v="51"/>
    <x v="50"/>
    <x v="85"/>
    <n v="6098000000"/>
    <x v="2"/>
  </r>
  <r>
    <x v="51"/>
    <x v="50"/>
    <x v="86"/>
    <n v="3192000000"/>
    <x v="0"/>
  </r>
  <r>
    <x v="51"/>
    <x v="50"/>
    <x v="86"/>
    <n v="2638000000"/>
    <x v="1"/>
  </r>
  <r>
    <x v="51"/>
    <x v="50"/>
    <x v="86"/>
    <n v="29000000"/>
    <x v="2"/>
  </r>
  <r>
    <x v="51"/>
    <x v="50"/>
    <x v="87"/>
    <n v="0"/>
    <x v="0"/>
  </r>
  <r>
    <x v="51"/>
    <x v="50"/>
    <x v="87"/>
    <n v="0"/>
    <x v="1"/>
  </r>
  <r>
    <x v="51"/>
    <x v="50"/>
    <x v="87"/>
    <n v="0"/>
    <x v="2"/>
  </r>
  <r>
    <x v="51"/>
    <x v="50"/>
    <x v="88"/>
    <n v="128000000"/>
    <x v="0"/>
  </r>
  <r>
    <x v="51"/>
    <x v="50"/>
    <x v="88"/>
    <n v="135000000"/>
    <x v="1"/>
  </r>
  <r>
    <x v="51"/>
    <x v="50"/>
    <x v="88"/>
    <n v="126000000"/>
    <x v="2"/>
  </r>
  <r>
    <x v="51"/>
    <x v="50"/>
    <x v="89"/>
    <n v="25637000000"/>
    <x v="0"/>
  </r>
  <r>
    <x v="51"/>
    <x v="50"/>
    <x v="89"/>
    <n v="27578000000"/>
    <x v="2"/>
  </r>
  <r>
    <x v="51"/>
    <x v="50"/>
    <x v="90"/>
    <n v="0"/>
    <x v="1"/>
  </r>
  <r>
    <x v="51"/>
    <x v="50"/>
    <x v="91"/>
    <n v="339000000"/>
    <x v="0"/>
  </r>
  <r>
    <x v="51"/>
    <x v="50"/>
    <x v="91"/>
    <n v="228000000"/>
    <x v="1"/>
  </r>
  <r>
    <x v="51"/>
    <x v="50"/>
    <x v="91"/>
    <n v="2322000000"/>
    <x v="2"/>
  </r>
  <r>
    <x v="52"/>
    <x v="51"/>
    <x v="0"/>
    <n v="2607000000"/>
    <x v="0"/>
  </r>
  <r>
    <x v="52"/>
    <x v="51"/>
    <x v="0"/>
    <n v="2520000000"/>
    <x v="1"/>
  </r>
  <r>
    <x v="52"/>
    <x v="51"/>
    <x v="0"/>
    <n v="2498000000"/>
    <x v="2"/>
  </r>
  <r>
    <x v="52"/>
    <x v="51"/>
    <x v="1"/>
    <n v="5987000000"/>
    <x v="0"/>
  </r>
  <r>
    <x v="52"/>
    <x v="51"/>
    <x v="1"/>
    <n v="6222000000"/>
    <x v="1"/>
  </r>
  <r>
    <x v="52"/>
    <x v="51"/>
    <x v="1"/>
    <n v="4645000000"/>
    <x v="2"/>
  </r>
  <r>
    <x v="52"/>
    <x v="51"/>
    <x v="2"/>
    <n v="28127000000"/>
    <x v="0"/>
  </r>
  <r>
    <x v="52"/>
    <x v="51"/>
    <x v="2"/>
    <n v="26532000000"/>
    <x v="1"/>
  </r>
  <r>
    <x v="52"/>
    <x v="51"/>
    <x v="2"/>
    <n v="26165000000"/>
    <x v="2"/>
  </r>
  <r>
    <x v="52"/>
    <x v="51"/>
    <x v="3"/>
    <n v="2232000000"/>
    <x v="0"/>
  </r>
  <r>
    <x v="52"/>
    <x v="51"/>
    <x v="3"/>
    <n v="3437000000"/>
    <x v="1"/>
  </r>
  <r>
    <x v="52"/>
    <x v="51"/>
    <x v="3"/>
    <n v="2367000000"/>
    <x v="2"/>
  </r>
  <r>
    <x v="52"/>
    <x v="51"/>
    <x v="4"/>
    <n v="91393000000"/>
    <x v="0"/>
  </r>
  <r>
    <x v="52"/>
    <x v="51"/>
    <x v="4"/>
    <n v="89694000000"/>
    <x v="1"/>
  </r>
  <r>
    <x v="52"/>
    <x v="51"/>
    <x v="4"/>
    <n v="90689000000"/>
    <x v="2"/>
  </r>
  <r>
    <x v="52"/>
    <x v="51"/>
    <x v="5"/>
    <n v="-1068000000"/>
    <x v="0"/>
  </r>
  <r>
    <x v="52"/>
    <x v="51"/>
    <x v="5"/>
    <n v="-1134000000"/>
    <x v="1"/>
  </r>
  <r>
    <x v="52"/>
    <x v="51"/>
    <x v="5"/>
    <n v="-1213000000"/>
    <x v="2"/>
  </r>
  <r>
    <x v="52"/>
    <x v="51"/>
    <x v="6"/>
    <n v="-11954000000"/>
    <x v="0"/>
  </r>
  <r>
    <x v="52"/>
    <x v="51"/>
    <x v="6"/>
    <n v="-5431000000"/>
    <x v="1"/>
  </r>
  <r>
    <x v="52"/>
    <x v="51"/>
    <x v="6"/>
    <n v="-4198000000"/>
    <x v="2"/>
  </r>
  <r>
    <x v="52"/>
    <x v="51"/>
    <x v="7"/>
    <n v="5858000000"/>
    <x v="0"/>
  </r>
  <r>
    <x v="52"/>
    <x v="51"/>
    <x v="7"/>
    <n v="-774000000"/>
    <x v="1"/>
  </r>
  <r>
    <x v="52"/>
    <x v="51"/>
    <x v="7"/>
    <n v="-3203000000"/>
    <x v="2"/>
  </r>
  <r>
    <x v="52"/>
    <x v="51"/>
    <x v="8"/>
    <n v="4684000000"/>
    <x v="0"/>
  </r>
  <r>
    <x v="52"/>
    <x v="51"/>
    <x v="8"/>
    <n v="7007000000"/>
    <x v="1"/>
  </r>
  <r>
    <x v="52"/>
    <x v="51"/>
    <x v="8"/>
    <n v="7234000000"/>
    <x v="2"/>
  </r>
  <r>
    <x v="52"/>
    <x v="51"/>
    <x v="9"/>
    <n v="3669000000"/>
    <x v="0"/>
  </r>
  <r>
    <x v="52"/>
    <x v="51"/>
    <x v="9"/>
    <n v="4393000000"/>
    <x v="1"/>
  </r>
  <r>
    <x v="52"/>
    <x v="51"/>
    <x v="9"/>
    <n v="4140000000"/>
    <x v="2"/>
  </r>
  <r>
    <x v="52"/>
    <x v="51"/>
    <x v="10"/>
    <n v="275000000"/>
    <x v="0"/>
  </r>
  <r>
    <x v="52"/>
    <x v="51"/>
    <x v="10"/>
    <n v="581000000"/>
    <x v="1"/>
  </r>
  <r>
    <x v="52"/>
    <x v="51"/>
    <x v="10"/>
    <n v="-1291000000"/>
    <x v="2"/>
  </r>
  <r>
    <x v="52"/>
    <x v="51"/>
    <x v="11"/>
    <n v="192000000"/>
    <x v="0"/>
  </r>
  <r>
    <x v="52"/>
    <x v="51"/>
    <x v="11"/>
    <n v="274000000"/>
    <x v="1"/>
  </r>
  <r>
    <x v="52"/>
    <x v="51"/>
    <x v="11"/>
    <n v="577000000"/>
    <x v="2"/>
  </r>
  <r>
    <x v="52"/>
    <x v="51"/>
    <x v="12"/>
    <n v="65000000"/>
    <x v="0"/>
  </r>
  <r>
    <x v="52"/>
    <x v="51"/>
    <x v="12"/>
    <n v="399000000"/>
    <x v="1"/>
  </r>
  <r>
    <x v="52"/>
    <x v="51"/>
    <x v="12"/>
    <n v="-44000000"/>
    <x v="2"/>
  </r>
  <r>
    <x v="52"/>
    <x v="51"/>
    <x v="13"/>
    <n v="173000000"/>
    <x v="0"/>
  </r>
  <r>
    <x v="52"/>
    <x v="51"/>
    <x v="13"/>
    <n v="1080000000"/>
    <x v="1"/>
  </r>
  <r>
    <x v="52"/>
    <x v="51"/>
    <x v="13"/>
    <n v="-61000000"/>
    <x v="2"/>
  </r>
  <r>
    <x v="52"/>
    <x v="51"/>
    <x v="14"/>
    <n v="0"/>
    <x v="0"/>
  </r>
  <r>
    <x v="52"/>
    <x v="51"/>
    <x v="14"/>
    <n v="0"/>
    <x v="1"/>
  </r>
  <r>
    <x v="52"/>
    <x v="51"/>
    <x v="14"/>
    <n v="0"/>
    <x v="2"/>
  </r>
  <r>
    <x v="52"/>
    <x v="51"/>
    <x v="15"/>
    <n v="-9000000"/>
    <x v="0"/>
  </r>
  <r>
    <x v="52"/>
    <x v="51"/>
    <x v="15"/>
    <n v="16000000"/>
    <x v="1"/>
  </r>
  <r>
    <x v="52"/>
    <x v="51"/>
    <x v="15"/>
    <n v="15000000"/>
    <x v="2"/>
  </r>
  <r>
    <x v="52"/>
    <x v="51"/>
    <x v="16"/>
    <n v="4134000000"/>
    <x v="0"/>
  </r>
  <r>
    <x v="52"/>
    <x v="51"/>
    <x v="16"/>
    <n v="3659000000"/>
    <x v="1"/>
  </r>
  <r>
    <x v="52"/>
    <x v="51"/>
    <x v="16"/>
    <n v="3940000000"/>
    <x v="2"/>
  </r>
  <r>
    <x v="52"/>
    <x v="51"/>
    <x v="17"/>
    <n v="4125000000"/>
    <x v="0"/>
  </r>
  <r>
    <x v="52"/>
    <x v="51"/>
    <x v="17"/>
    <n v="3675000000"/>
    <x v="1"/>
  </r>
  <r>
    <x v="52"/>
    <x v="51"/>
    <x v="17"/>
    <n v="3955000000"/>
    <x v="2"/>
  </r>
  <r>
    <x v="52"/>
    <x v="51"/>
    <x v="18"/>
    <n v="9067000000"/>
    <x v="0"/>
  </r>
  <r>
    <x v="52"/>
    <x v="51"/>
    <x v="18"/>
    <n v="9155000000"/>
    <x v="1"/>
  </r>
  <r>
    <x v="52"/>
    <x v="51"/>
    <x v="18"/>
    <n v="9424000000"/>
    <x v="2"/>
  </r>
  <r>
    <x v="52"/>
    <x v="51"/>
    <x v="19"/>
    <n v="22687000000"/>
    <x v="0"/>
  </r>
  <r>
    <x v="52"/>
    <x v="51"/>
    <x v="19"/>
    <n v="23667000000"/>
    <x v="1"/>
  </r>
  <r>
    <x v="52"/>
    <x v="51"/>
    <x v="19"/>
    <n v="23620000000"/>
    <x v="2"/>
  </r>
  <r>
    <x v="52"/>
    <x v="51"/>
    <x v="20"/>
    <n v="22980000000"/>
    <x v="0"/>
  </r>
  <r>
    <x v="52"/>
    <x v="51"/>
    <x v="20"/>
    <n v="21967000000"/>
    <x v="1"/>
  </r>
  <r>
    <x v="52"/>
    <x v="51"/>
    <x v="20"/>
    <n v="22031000000"/>
    <x v="2"/>
  </r>
  <r>
    <x v="52"/>
    <x v="51"/>
    <x v="21"/>
    <n v="10084000000"/>
    <x v="0"/>
  </r>
  <r>
    <x v="52"/>
    <x v="51"/>
    <x v="21"/>
    <n v="8472000000"/>
    <x v="1"/>
  </r>
  <r>
    <x v="52"/>
    <x v="51"/>
    <x v="21"/>
    <n v="10366000000"/>
    <x v="2"/>
  </r>
  <r>
    <x v="52"/>
    <x v="51"/>
    <x v="22"/>
    <n v="2644000000"/>
    <x v="0"/>
  </r>
  <r>
    <x v="52"/>
    <x v="51"/>
    <x v="22"/>
    <n v="2663000000"/>
    <x v="2"/>
  </r>
  <r>
    <x v="52"/>
    <x v="51"/>
    <x v="23"/>
    <n v="2644000000"/>
    <x v="0"/>
  </r>
  <r>
    <x v="52"/>
    <x v="51"/>
    <x v="23"/>
    <n v="2659000000"/>
    <x v="1"/>
  </r>
  <r>
    <x v="52"/>
    <x v="51"/>
    <x v="23"/>
    <n v="2659000000"/>
    <x v="1"/>
  </r>
  <r>
    <x v="52"/>
    <x v="51"/>
    <x v="23"/>
    <n v="2663000000"/>
    <x v="2"/>
  </r>
  <r>
    <x v="52"/>
    <x v="51"/>
    <x v="24"/>
    <n v="5675000000"/>
    <x v="0"/>
  </r>
  <r>
    <x v="52"/>
    <x v="51"/>
    <x v="24"/>
    <n v="5197000000"/>
    <x v="1"/>
  </r>
  <r>
    <x v="52"/>
    <x v="51"/>
    <x v="24"/>
    <n v="4055000000"/>
    <x v="2"/>
  </r>
  <r>
    <x v="52"/>
    <x v="51"/>
    <x v="25"/>
    <n v="0"/>
    <x v="0"/>
  </r>
  <r>
    <x v="52"/>
    <x v="51"/>
    <x v="25"/>
    <n v="0"/>
    <x v="1"/>
  </r>
  <r>
    <x v="52"/>
    <x v="51"/>
    <x v="25"/>
    <n v="0"/>
    <x v="2"/>
  </r>
  <r>
    <x v="52"/>
    <x v="51"/>
    <x v="26"/>
    <n v="43217"/>
    <x v="0"/>
  </r>
  <r>
    <x v="52"/>
    <x v="51"/>
    <x v="26"/>
    <n v="43581"/>
    <x v="1"/>
  </r>
  <r>
    <x v="52"/>
    <x v="51"/>
    <x v="26"/>
    <n v="43945"/>
    <x v="2"/>
  </r>
  <r>
    <x v="52"/>
    <x v="51"/>
    <x v="27"/>
    <n v="102000000"/>
    <x v="0"/>
  </r>
  <r>
    <x v="52"/>
    <x v="51"/>
    <x v="27"/>
    <n v="121000000"/>
    <x v="1"/>
  </r>
  <r>
    <x v="52"/>
    <x v="51"/>
    <x v="27"/>
    <n v="135000000"/>
    <x v="2"/>
  </r>
  <r>
    <x v="52"/>
    <x v="51"/>
    <x v="28"/>
    <n v="50720000000"/>
    <x v="0"/>
  </r>
  <r>
    <x v="52"/>
    <x v="51"/>
    <x v="28"/>
    <n v="50091000000"/>
    <x v="1"/>
  </r>
  <r>
    <x v="52"/>
    <x v="51"/>
    <x v="28"/>
    <n v="50737000000"/>
    <x v="2"/>
  </r>
  <r>
    <x v="52"/>
    <x v="51"/>
    <x v="29"/>
    <n v="0"/>
    <x v="0"/>
  </r>
  <r>
    <x v="52"/>
    <x v="51"/>
    <x v="29"/>
    <n v="0"/>
    <x v="1"/>
  </r>
  <r>
    <x v="52"/>
    <x v="51"/>
    <x v="29"/>
    <n v="0"/>
    <x v="2"/>
  </r>
  <r>
    <x v="52"/>
    <x v="51"/>
    <x v="30"/>
    <n v="39543000000"/>
    <x v="0"/>
  </r>
  <r>
    <x v="52"/>
    <x v="51"/>
    <x v="30"/>
    <n v="39959000000"/>
    <x v="1"/>
  </r>
  <r>
    <x v="52"/>
    <x v="51"/>
    <x v="30"/>
    <n v="39841000000"/>
    <x v="2"/>
  </r>
  <r>
    <x v="52"/>
    <x v="51"/>
    <x v="31"/>
    <n v="20886000000"/>
    <x v="0"/>
  </r>
  <r>
    <x v="52"/>
    <x v="51"/>
    <x v="31"/>
    <n v="21402000000"/>
    <x v="1"/>
  </r>
  <r>
    <x v="52"/>
    <x v="51"/>
    <x v="31"/>
    <n v="19489000000"/>
    <x v="2"/>
  </r>
  <r>
    <x v="52"/>
    <x v="51"/>
    <x v="32"/>
    <n v="3095000000"/>
    <x v="0"/>
  </r>
  <r>
    <x v="52"/>
    <x v="51"/>
    <x v="32"/>
    <n v="4650000000"/>
    <x v="1"/>
  </r>
  <r>
    <x v="52"/>
    <x v="51"/>
    <x v="32"/>
    <n v="4806000000"/>
    <x v="2"/>
  </r>
  <r>
    <x v="52"/>
    <x v="51"/>
    <x v="33"/>
    <n v="0"/>
    <x v="0"/>
  </r>
  <r>
    <x v="52"/>
    <x v="51"/>
    <x v="33"/>
    <n v="0"/>
    <x v="1"/>
  </r>
  <r>
    <x v="52"/>
    <x v="51"/>
    <x v="33"/>
    <n v="0"/>
    <x v="2"/>
  </r>
  <r>
    <x v="52"/>
    <x v="51"/>
    <x v="34"/>
    <n v="2580000000"/>
    <x v="0"/>
  </r>
  <r>
    <x v="52"/>
    <x v="51"/>
    <x v="34"/>
    <n v="547000000"/>
    <x v="1"/>
  </r>
  <r>
    <x v="52"/>
    <x v="51"/>
    <x v="34"/>
    <n v="-751000000"/>
    <x v="2"/>
  </r>
  <r>
    <x v="52"/>
    <x v="51"/>
    <x v="35"/>
    <n v="21723000000"/>
    <x v="0"/>
  </r>
  <r>
    <x v="52"/>
    <x v="51"/>
    <x v="35"/>
    <n v="20560000000"/>
    <x v="1"/>
  </r>
  <r>
    <x v="52"/>
    <x v="51"/>
    <x v="35"/>
    <n v="19063000000"/>
    <x v="2"/>
  </r>
  <r>
    <x v="52"/>
    <x v="51"/>
    <x v="36"/>
    <n v="1146000000"/>
    <x v="0"/>
  </r>
  <r>
    <x v="52"/>
    <x v="51"/>
    <x v="36"/>
    <n v="1444000000"/>
    <x v="1"/>
  </r>
  <r>
    <x v="52"/>
    <x v="51"/>
    <x v="36"/>
    <n v="1092000000"/>
    <x v="2"/>
  </r>
  <r>
    <x v="52"/>
    <x v="51"/>
    <x v="37"/>
    <n v="1147000000"/>
    <x v="0"/>
  </r>
  <r>
    <x v="52"/>
    <x v="51"/>
    <x v="37"/>
    <n v="973000000"/>
    <x v="1"/>
  </r>
  <r>
    <x v="52"/>
    <x v="51"/>
    <x v="37"/>
    <n v="643000000"/>
    <x v="2"/>
  </r>
  <r>
    <x v="52"/>
    <x v="51"/>
    <x v="38"/>
    <n v="3579000000"/>
    <x v="0"/>
  </r>
  <r>
    <x v="52"/>
    <x v="51"/>
    <x v="38"/>
    <n v="3753000000"/>
    <x v="1"/>
  </r>
  <r>
    <x v="52"/>
    <x v="51"/>
    <x v="38"/>
    <n v="4229000000"/>
    <x v="2"/>
  </r>
  <r>
    <x v="52"/>
    <x v="51"/>
    <x v="39"/>
    <n v="91393000000"/>
    <x v="0"/>
  </r>
  <r>
    <x v="52"/>
    <x v="51"/>
    <x v="39"/>
    <n v="89694000000"/>
    <x v="1"/>
  </r>
  <r>
    <x v="52"/>
    <x v="51"/>
    <x v="39"/>
    <n v="90689000000"/>
    <x v="2"/>
  </r>
  <r>
    <x v="52"/>
    <x v="51"/>
    <x v="40"/>
    <n v="40571000000"/>
    <x v="0"/>
  </r>
  <r>
    <x v="52"/>
    <x v="51"/>
    <x v="40"/>
    <n v="39482000000"/>
    <x v="1"/>
  </r>
  <r>
    <x v="52"/>
    <x v="51"/>
    <x v="40"/>
    <n v="39817000000"/>
    <x v="2"/>
  </r>
  <r>
    <x v="52"/>
    <x v="51"/>
    <x v="41"/>
    <n v="2058000000"/>
    <x v="0"/>
  </r>
  <r>
    <x v="52"/>
    <x v="51"/>
    <x v="41"/>
    <n v="838000000"/>
    <x v="1"/>
  </r>
  <r>
    <x v="52"/>
    <x v="51"/>
    <x v="41"/>
    <n v="2776000000"/>
    <x v="2"/>
  </r>
  <r>
    <x v="52"/>
    <x v="51"/>
    <x v="42"/>
    <n v="7558000000"/>
    <x v="0"/>
  </r>
  <r>
    <x v="52"/>
    <x v="51"/>
    <x v="42"/>
    <n v="5455000000"/>
    <x v="1"/>
  </r>
  <r>
    <x v="52"/>
    <x v="51"/>
    <x v="42"/>
    <n v="6808000000"/>
    <x v="2"/>
  </r>
  <r>
    <x v="52"/>
    <x v="51"/>
    <x v="43"/>
    <n v="-7349000000"/>
    <x v="0"/>
  </r>
  <r>
    <x v="52"/>
    <x v="51"/>
    <x v="43"/>
    <n v="-154000000"/>
    <x v="1"/>
  </r>
  <r>
    <x v="52"/>
    <x v="51"/>
    <x v="43"/>
    <n v="-542000000"/>
    <x v="2"/>
  </r>
  <r>
    <x v="52"/>
    <x v="51"/>
    <x v="44"/>
    <n v="0"/>
    <x v="0"/>
  </r>
  <r>
    <x v="52"/>
    <x v="51"/>
    <x v="44"/>
    <n v="0"/>
    <x v="1"/>
  </r>
  <r>
    <x v="52"/>
    <x v="51"/>
    <x v="44"/>
    <n v="0"/>
    <x v="2"/>
  </r>
  <r>
    <x v="52"/>
    <x v="51"/>
    <x v="45"/>
    <n v="0"/>
    <x v="0"/>
  </r>
  <r>
    <x v="52"/>
    <x v="51"/>
    <x v="45"/>
    <n v="0"/>
    <x v="1"/>
  </r>
  <r>
    <x v="52"/>
    <x v="51"/>
    <x v="45"/>
    <n v="0"/>
    <x v="2"/>
  </r>
  <r>
    <x v="52"/>
    <x v="51"/>
    <x v="46"/>
    <n v="-11705000000"/>
    <x v="0"/>
  </r>
  <r>
    <x v="52"/>
    <x v="51"/>
    <x v="46"/>
    <n v="-4718000000"/>
    <x v="1"/>
  </r>
  <r>
    <x v="52"/>
    <x v="51"/>
    <x v="46"/>
    <n v="-4181000000"/>
    <x v="2"/>
  </r>
  <r>
    <x v="52"/>
    <x v="51"/>
    <x v="47"/>
    <n v="0"/>
    <x v="0"/>
  </r>
  <r>
    <x v="52"/>
    <x v="51"/>
    <x v="47"/>
    <n v="0"/>
    <x v="1"/>
  </r>
  <r>
    <x v="52"/>
    <x v="51"/>
    <x v="47"/>
    <n v="0"/>
    <x v="2"/>
  </r>
  <r>
    <x v="52"/>
    <x v="51"/>
    <x v="48"/>
    <n v="5858000000"/>
    <x v="0"/>
  </r>
  <r>
    <x v="52"/>
    <x v="51"/>
    <x v="48"/>
    <n v="-774000000"/>
    <x v="1"/>
  </r>
  <r>
    <x v="52"/>
    <x v="51"/>
    <x v="48"/>
    <n v="-3203000000"/>
    <x v="2"/>
  </r>
  <r>
    <x v="52"/>
    <x v="51"/>
    <x v="49"/>
    <n v="0"/>
    <x v="0"/>
  </r>
  <r>
    <x v="52"/>
    <x v="51"/>
    <x v="49"/>
    <n v="0"/>
    <x v="1"/>
  </r>
  <r>
    <x v="52"/>
    <x v="51"/>
    <x v="49"/>
    <n v="0"/>
    <x v="2"/>
  </r>
  <r>
    <x v="52"/>
    <x v="51"/>
    <x v="50"/>
    <n v="-1147000000"/>
    <x v="0"/>
  </r>
  <r>
    <x v="52"/>
    <x v="51"/>
    <x v="50"/>
    <n v="-973000000"/>
    <x v="1"/>
  </r>
  <r>
    <x v="52"/>
    <x v="51"/>
    <x v="50"/>
    <n v="-643000000"/>
    <x v="2"/>
  </r>
  <r>
    <x v="52"/>
    <x v="51"/>
    <x v="51"/>
    <n v="0"/>
    <x v="0"/>
  </r>
  <r>
    <x v="52"/>
    <x v="51"/>
    <x v="51"/>
    <n v="0"/>
    <x v="1"/>
  </r>
  <r>
    <x v="52"/>
    <x v="51"/>
    <x v="51"/>
    <n v="0"/>
    <x v="2"/>
  </r>
  <r>
    <x v="52"/>
    <x v="51"/>
    <x v="52"/>
    <n v="-9000000"/>
    <x v="0"/>
  </r>
  <r>
    <x v="52"/>
    <x v="51"/>
    <x v="52"/>
    <n v="19000000"/>
    <x v="1"/>
  </r>
  <r>
    <x v="52"/>
    <x v="51"/>
    <x v="52"/>
    <n v="17000000"/>
    <x v="2"/>
  </r>
  <r>
    <x v="52"/>
    <x v="51"/>
    <x v="53"/>
    <n v="3104000000"/>
    <x v="0"/>
  </r>
  <r>
    <x v="52"/>
    <x v="51"/>
    <x v="53"/>
    <n v="4631000000"/>
    <x v="1"/>
  </r>
  <r>
    <x v="52"/>
    <x v="51"/>
    <x v="53"/>
    <n v="4789000000"/>
    <x v="2"/>
  </r>
  <r>
    <x v="52"/>
    <x v="51"/>
    <x v="54"/>
    <n v="3095000000"/>
    <x v="0"/>
  </r>
  <r>
    <x v="52"/>
    <x v="51"/>
    <x v="54"/>
    <n v="4650000000"/>
    <x v="1"/>
  </r>
  <r>
    <x v="52"/>
    <x v="51"/>
    <x v="54"/>
    <n v="4806000000"/>
    <x v="2"/>
  </r>
  <r>
    <x v="52"/>
    <x v="51"/>
    <x v="55"/>
    <n v="4604000000"/>
    <x v="0"/>
  </r>
  <r>
    <x v="52"/>
    <x v="51"/>
    <x v="55"/>
    <n v="4675000000"/>
    <x v="1"/>
  </r>
  <r>
    <x v="52"/>
    <x v="51"/>
    <x v="55"/>
    <n v="4828000000"/>
    <x v="2"/>
  </r>
  <r>
    <x v="52"/>
    <x v="51"/>
    <x v="56"/>
    <n v="68413000000"/>
    <x v="0"/>
  </r>
  <r>
    <x v="52"/>
    <x v="51"/>
    <x v="56"/>
    <n v="67727000000"/>
    <x v="1"/>
  </r>
  <r>
    <x v="52"/>
    <x v="51"/>
    <x v="56"/>
    <n v="68658000000"/>
    <x v="2"/>
  </r>
  <r>
    <x v="52"/>
    <x v="51"/>
    <x v="57"/>
    <n v="30487000000"/>
    <x v="0"/>
  </r>
  <r>
    <x v="52"/>
    <x v="51"/>
    <x v="57"/>
    <n v="31010000000"/>
    <x v="1"/>
  </r>
  <r>
    <x v="52"/>
    <x v="51"/>
    <x v="57"/>
    <n v="29451000000"/>
    <x v="2"/>
  </r>
  <r>
    <x v="52"/>
    <x v="51"/>
    <x v="58"/>
    <n v="10238000000"/>
    <x v="0"/>
  </r>
  <r>
    <x v="52"/>
    <x v="51"/>
    <x v="58"/>
    <n v="10418000000"/>
    <x v="1"/>
  </r>
  <r>
    <x v="52"/>
    <x v="51"/>
    <x v="58"/>
    <n v="10109000000"/>
    <x v="2"/>
  </r>
  <r>
    <x v="52"/>
    <x v="51"/>
    <x v="59"/>
    <n v="-505000000"/>
    <x v="0"/>
  </r>
  <r>
    <x v="52"/>
    <x v="51"/>
    <x v="59"/>
    <n v="0"/>
    <x v="2"/>
  </r>
  <r>
    <x v="52"/>
    <x v="51"/>
    <x v="60"/>
    <n v="0"/>
    <x v="1"/>
  </r>
  <r>
    <x v="52"/>
    <x v="51"/>
    <x v="61"/>
    <n v="13620000000"/>
    <x v="0"/>
  </r>
  <r>
    <x v="52"/>
    <x v="51"/>
    <x v="61"/>
    <n v="14512000000"/>
    <x v="1"/>
  </r>
  <r>
    <x v="52"/>
    <x v="51"/>
    <x v="61"/>
    <n v="14196000000"/>
    <x v="2"/>
  </r>
  <r>
    <x v="52"/>
    <x v="51"/>
    <x v="62"/>
    <n v="6640000000"/>
    <x v="0"/>
  </r>
  <r>
    <x v="52"/>
    <x v="51"/>
    <x v="62"/>
    <n v="6268000000"/>
    <x v="1"/>
  </r>
  <r>
    <x v="52"/>
    <x v="51"/>
    <x v="62"/>
    <n v="4791000000"/>
    <x v="2"/>
  </r>
  <r>
    <x v="52"/>
    <x v="51"/>
    <x v="63"/>
    <n v="-9673000000"/>
    <x v="0"/>
  </r>
  <r>
    <x v="52"/>
    <x v="51"/>
    <x v="63"/>
    <n v="-11839000000"/>
    <x v="1"/>
  </r>
  <r>
    <x v="52"/>
    <x v="51"/>
    <x v="63"/>
    <n v="-8538000000"/>
    <x v="2"/>
  </r>
  <r>
    <x v="52"/>
    <x v="51"/>
    <x v="64"/>
    <n v="7953000000"/>
    <x v="0"/>
  </r>
  <r>
    <x v="52"/>
    <x v="51"/>
    <x v="64"/>
    <n v="2511000000"/>
    <x v="1"/>
  </r>
  <r>
    <x v="52"/>
    <x v="51"/>
    <x v="64"/>
    <n v="-3455000000"/>
    <x v="2"/>
  </r>
  <r>
    <x v="52"/>
    <x v="51"/>
    <x v="65"/>
    <n v="-35000000"/>
    <x v="0"/>
  </r>
  <r>
    <x v="52"/>
    <x v="51"/>
    <x v="65"/>
    <n v="1753000000"/>
    <x v="1"/>
  </r>
  <r>
    <x v="52"/>
    <x v="51"/>
    <x v="65"/>
    <n v="4290000000"/>
    <x v="2"/>
  </r>
  <r>
    <x v="52"/>
    <x v="51"/>
    <x v="66"/>
    <n v="1030000000"/>
    <x v="0"/>
  </r>
  <r>
    <x v="52"/>
    <x v="51"/>
    <x v="66"/>
    <n v="-975000000"/>
    <x v="1"/>
  </r>
  <r>
    <x v="52"/>
    <x v="51"/>
    <x v="66"/>
    <n v="-851000000"/>
    <x v="2"/>
  </r>
  <r>
    <x v="52"/>
    <x v="51"/>
    <x v="67"/>
    <n v="9745000000"/>
    <x v="0"/>
  </r>
  <r>
    <x v="52"/>
    <x v="51"/>
    <x v="67"/>
    <n v="7599000000"/>
    <x v="1"/>
  </r>
  <r>
    <x v="52"/>
    <x v="51"/>
    <x v="67"/>
    <n v="9017000000"/>
    <x v="2"/>
  </r>
  <r>
    <x v="52"/>
    <x v="51"/>
    <x v="68"/>
    <n v="5419000000"/>
    <x v="0"/>
  </r>
  <r>
    <x v="52"/>
    <x v="51"/>
    <x v="68"/>
    <n v="5114000000"/>
    <x v="1"/>
  </r>
  <r>
    <x v="52"/>
    <x v="51"/>
    <x v="68"/>
    <n v="5092000000"/>
    <x v="2"/>
  </r>
  <r>
    <x v="52"/>
    <x v="51"/>
    <x v="69"/>
    <n v="-5015000000"/>
    <x v="0"/>
  </r>
  <r>
    <x v="52"/>
    <x v="51"/>
    <x v="69"/>
    <n v="-2922000000"/>
    <x v="1"/>
  </r>
  <r>
    <x v="52"/>
    <x v="51"/>
    <x v="69"/>
    <n v="-1882000000"/>
    <x v="2"/>
  </r>
  <r>
    <x v="52"/>
    <x v="51"/>
    <x v="70"/>
    <n v="3737000000"/>
    <x v="0"/>
  </r>
  <r>
    <x v="52"/>
    <x v="51"/>
    <x v="70"/>
    <n v="3686000000"/>
    <x v="1"/>
  </r>
  <r>
    <x v="52"/>
    <x v="51"/>
    <x v="70"/>
    <n v="4748000000"/>
    <x v="2"/>
  </r>
  <r>
    <x v="52"/>
    <x v="51"/>
    <x v="71"/>
    <n v="-697000000"/>
    <x v="0"/>
  </r>
  <r>
    <x v="52"/>
    <x v="51"/>
    <x v="71"/>
    <n v="0"/>
    <x v="1"/>
  </r>
  <r>
    <x v="52"/>
    <x v="51"/>
    <x v="71"/>
    <n v="0"/>
    <x v="2"/>
  </r>
  <r>
    <x v="52"/>
    <x v="51"/>
    <x v="72"/>
    <n v="-535000000"/>
    <x v="0"/>
  </r>
  <r>
    <x v="52"/>
    <x v="51"/>
    <x v="72"/>
    <n v="-258000000"/>
    <x v="1"/>
  </r>
  <r>
    <x v="52"/>
    <x v="51"/>
    <x v="72"/>
    <n v="-71000000"/>
    <x v="2"/>
  </r>
  <r>
    <x v="52"/>
    <x v="51"/>
    <x v="73"/>
    <n v="2494000000"/>
    <x v="0"/>
  </r>
  <r>
    <x v="52"/>
    <x v="51"/>
    <x v="73"/>
    <n v="2693000000"/>
    <x v="1"/>
  </r>
  <r>
    <x v="52"/>
    <x v="51"/>
    <x v="73"/>
    <n v="2894000000"/>
    <x v="2"/>
  </r>
  <r>
    <x v="52"/>
    <x v="51"/>
    <x v="74"/>
    <n v="3200000000"/>
    <x v="0"/>
  </r>
  <r>
    <x v="52"/>
    <x v="51"/>
    <x v="74"/>
    <n v="2532000000"/>
    <x v="1"/>
  </r>
  <r>
    <x v="52"/>
    <x v="51"/>
    <x v="74"/>
    <n v="11039000000"/>
    <x v="2"/>
  </r>
  <r>
    <x v="52"/>
    <x v="51"/>
    <x v="75"/>
    <n v="0"/>
    <x v="0"/>
  </r>
  <r>
    <x v="52"/>
    <x v="51"/>
    <x v="75"/>
    <n v="0"/>
    <x v="1"/>
  </r>
  <r>
    <x v="52"/>
    <x v="51"/>
    <x v="75"/>
    <n v="0"/>
    <x v="2"/>
  </r>
  <r>
    <x v="52"/>
    <x v="51"/>
    <x v="76"/>
    <n v="0"/>
    <x v="0"/>
  </r>
  <r>
    <x v="52"/>
    <x v="51"/>
    <x v="76"/>
    <n v="0"/>
    <x v="1"/>
  </r>
  <r>
    <x v="52"/>
    <x v="51"/>
    <x v="76"/>
    <n v="0"/>
    <x v="2"/>
  </r>
  <r>
    <x v="52"/>
    <x v="51"/>
    <x v="77"/>
    <n v="0"/>
    <x v="0"/>
  </r>
  <r>
    <x v="52"/>
    <x v="51"/>
    <x v="77"/>
    <n v="0"/>
    <x v="1"/>
  </r>
  <r>
    <x v="52"/>
    <x v="51"/>
    <x v="77"/>
    <n v="0"/>
    <x v="2"/>
  </r>
  <r>
    <x v="52"/>
    <x v="51"/>
    <x v="78"/>
    <n v="4227000000"/>
    <x v="0"/>
  </r>
  <r>
    <x v="52"/>
    <x v="51"/>
    <x v="78"/>
    <n v="4683000000"/>
    <x v="1"/>
  </r>
  <r>
    <x v="52"/>
    <x v="51"/>
    <x v="78"/>
    <n v="9574000000"/>
    <x v="2"/>
  </r>
  <r>
    <x v="52"/>
    <x v="51"/>
    <x v="79"/>
    <n v="403000000"/>
    <x v="0"/>
  </r>
  <r>
    <x v="52"/>
    <x v="51"/>
    <x v="79"/>
    <n v="992000000"/>
    <x v="1"/>
  </r>
  <r>
    <x v="52"/>
    <x v="51"/>
    <x v="79"/>
    <n v="662000000"/>
    <x v="2"/>
  </r>
  <r>
    <x v="52"/>
    <x v="51"/>
    <x v="80"/>
    <n v="52000000"/>
    <x v="0"/>
  </r>
  <r>
    <x v="52"/>
    <x v="51"/>
    <x v="80"/>
    <n v="78000000"/>
    <x v="1"/>
  </r>
  <r>
    <x v="52"/>
    <x v="51"/>
    <x v="80"/>
    <n v="99000000"/>
    <x v="2"/>
  </r>
  <r>
    <x v="52"/>
    <x v="51"/>
    <x v="81"/>
    <n v="2171000000"/>
    <x v="0"/>
  </r>
  <r>
    <x v="52"/>
    <x v="51"/>
    <x v="81"/>
    <n v="2877000000"/>
    <x v="1"/>
  </r>
  <r>
    <x v="52"/>
    <x v="51"/>
    <x v="81"/>
    <n v="1326000000"/>
    <x v="2"/>
  </r>
  <r>
    <x v="52"/>
    <x v="51"/>
    <x v="82"/>
    <n v="2256000000"/>
    <x v="0"/>
  </r>
  <r>
    <x v="52"/>
    <x v="51"/>
    <x v="82"/>
    <n v="2330000000"/>
    <x v="1"/>
  </r>
  <r>
    <x v="52"/>
    <x v="51"/>
    <x v="82"/>
    <n v="2331000000"/>
    <x v="2"/>
  </r>
  <r>
    <x v="52"/>
    <x v="51"/>
    <x v="83"/>
    <n v="24379000000"/>
    <x v="0"/>
  </r>
  <r>
    <x v="52"/>
    <x v="51"/>
    <x v="83"/>
    <n v="26270000000"/>
    <x v="1"/>
  </r>
  <r>
    <x v="52"/>
    <x v="51"/>
    <x v="83"/>
    <n v="28132000000"/>
    <x v="2"/>
  </r>
  <r>
    <x v="52"/>
    <x v="51"/>
    <x v="84"/>
    <n v="29953000000"/>
    <x v="0"/>
  </r>
  <r>
    <x v="52"/>
    <x v="51"/>
    <x v="84"/>
    <n v="30557000000"/>
    <x v="1"/>
  </r>
  <r>
    <x v="52"/>
    <x v="51"/>
    <x v="84"/>
    <n v="28913000000"/>
    <x v="2"/>
  </r>
  <r>
    <x v="52"/>
    <x v="51"/>
    <x v="85"/>
    <n v="10238000000"/>
    <x v="0"/>
  </r>
  <r>
    <x v="52"/>
    <x v="51"/>
    <x v="85"/>
    <n v="10418000000"/>
    <x v="1"/>
  </r>
  <r>
    <x v="52"/>
    <x v="51"/>
    <x v="85"/>
    <n v="10109000000"/>
    <x v="2"/>
  </r>
  <r>
    <x v="52"/>
    <x v="51"/>
    <x v="86"/>
    <n v="0"/>
    <x v="0"/>
  </r>
  <r>
    <x v="52"/>
    <x v="51"/>
    <x v="86"/>
    <n v="0"/>
    <x v="1"/>
  </r>
  <r>
    <x v="52"/>
    <x v="51"/>
    <x v="86"/>
    <n v="0"/>
    <x v="2"/>
  </r>
  <r>
    <x v="52"/>
    <x v="51"/>
    <x v="87"/>
    <n v="7558000000"/>
    <x v="0"/>
  </r>
  <r>
    <x v="52"/>
    <x v="51"/>
    <x v="87"/>
    <n v="5455000000"/>
    <x v="1"/>
  </r>
  <r>
    <x v="52"/>
    <x v="51"/>
    <x v="87"/>
    <n v="6808000000"/>
    <x v="2"/>
  </r>
  <r>
    <x v="52"/>
    <x v="51"/>
    <x v="88"/>
    <n v="344000000"/>
    <x v="0"/>
  </r>
  <r>
    <x v="52"/>
    <x v="51"/>
    <x v="88"/>
    <n v="290000000"/>
    <x v="1"/>
  </r>
  <r>
    <x v="52"/>
    <x v="51"/>
    <x v="88"/>
    <n v="297000000"/>
    <x v="2"/>
  </r>
  <r>
    <x v="52"/>
    <x v="51"/>
    <x v="89"/>
    <n v="50720000000"/>
    <x v="0"/>
  </r>
  <r>
    <x v="52"/>
    <x v="51"/>
    <x v="89"/>
    <n v="50737000000"/>
    <x v="2"/>
  </r>
  <r>
    <x v="52"/>
    <x v="51"/>
    <x v="90"/>
    <n v="0"/>
    <x v="1"/>
  </r>
  <r>
    <x v="52"/>
    <x v="51"/>
    <x v="91"/>
    <n v="-1412000000"/>
    <x v="0"/>
  </r>
  <r>
    <x v="52"/>
    <x v="51"/>
    <x v="91"/>
    <n v="802000000"/>
    <x v="1"/>
  </r>
  <r>
    <x v="52"/>
    <x v="51"/>
    <x v="91"/>
    <n v="-167000000"/>
    <x v="2"/>
  </r>
  <r>
    <x v="53"/>
    <x v="52"/>
    <x v="0"/>
    <n v="441000000"/>
    <x v="0"/>
  </r>
  <r>
    <x v="53"/>
    <x v="52"/>
    <x v="0"/>
    <n v="363000000"/>
    <x v="1"/>
  </r>
  <r>
    <x v="53"/>
    <x v="52"/>
    <x v="0"/>
    <n v="129000000"/>
    <x v="2"/>
  </r>
  <r>
    <x v="53"/>
    <x v="52"/>
    <x v="1"/>
    <n v="0"/>
    <x v="0"/>
  </r>
  <r>
    <x v="53"/>
    <x v="52"/>
    <x v="1"/>
    <n v="0"/>
    <x v="1"/>
  </r>
  <r>
    <x v="53"/>
    <x v="52"/>
    <x v="1"/>
    <n v="0"/>
    <x v="2"/>
  </r>
  <r>
    <x v="53"/>
    <x v="52"/>
    <x v="2"/>
    <n v="32474000000"/>
    <x v="0"/>
  </r>
  <r>
    <x v="53"/>
    <x v="52"/>
    <x v="2"/>
    <n v="32680000000"/>
    <x v="1"/>
  </r>
  <r>
    <x v="53"/>
    <x v="52"/>
    <x v="2"/>
    <n v="33812000000"/>
    <x v="2"/>
  </r>
  <r>
    <x v="53"/>
    <x v="52"/>
    <x v="3"/>
    <n v="-134000000"/>
    <x v="0"/>
  </r>
  <r>
    <x v="53"/>
    <x v="52"/>
    <x v="3"/>
    <n v="-115000000"/>
    <x v="1"/>
  </r>
  <r>
    <x v="53"/>
    <x v="52"/>
    <x v="3"/>
    <n v="-121000000"/>
    <x v="2"/>
  </r>
  <r>
    <x v="53"/>
    <x v="52"/>
    <x v="4"/>
    <n v="687538000000"/>
    <x v="0"/>
  </r>
  <r>
    <x v="53"/>
    <x v="52"/>
    <x v="4"/>
    <n v="740463000000"/>
    <x v="1"/>
  </r>
  <r>
    <x v="53"/>
    <x v="52"/>
    <x v="4"/>
    <n v="795146000000"/>
    <x v="2"/>
  </r>
  <r>
    <x v="53"/>
    <x v="52"/>
    <x v="5"/>
    <n v="0"/>
    <x v="0"/>
  </r>
  <r>
    <x v="53"/>
    <x v="52"/>
    <x v="5"/>
    <n v="0"/>
    <x v="1"/>
  </r>
  <r>
    <x v="53"/>
    <x v="52"/>
    <x v="5"/>
    <n v="0"/>
    <x v="2"/>
  </r>
  <r>
    <x v="53"/>
    <x v="52"/>
    <x v="6"/>
    <n v="-2801000000"/>
    <x v="0"/>
  </r>
  <r>
    <x v="53"/>
    <x v="52"/>
    <x v="6"/>
    <n v="4568000000"/>
    <x v="1"/>
  </r>
  <r>
    <x v="53"/>
    <x v="52"/>
    <x v="6"/>
    <n v="10729000000"/>
    <x v="2"/>
  </r>
  <r>
    <x v="53"/>
    <x v="52"/>
    <x v="7"/>
    <n v="-5634000000"/>
    <x v="0"/>
  </r>
  <r>
    <x v="53"/>
    <x v="52"/>
    <x v="7"/>
    <n v="-17586000000"/>
    <x v="1"/>
  </r>
  <r>
    <x v="53"/>
    <x v="52"/>
    <x v="7"/>
    <n v="-18569000000"/>
    <x v="2"/>
  </r>
  <r>
    <x v="53"/>
    <x v="52"/>
    <x v="8"/>
    <n v="11738000000"/>
    <x v="0"/>
  </r>
  <r>
    <x v="53"/>
    <x v="52"/>
    <x v="8"/>
    <n v="13786000000"/>
    <x v="1"/>
  </r>
  <r>
    <x v="53"/>
    <x v="52"/>
    <x v="8"/>
    <n v="11639000000"/>
    <x v="2"/>
  </r>
  <r>
    <x v="53"/>
    <x v="52"/>
    <x v="9"/>
    <n v="15821000000"/>
    <x v="0"/>
  </r>
  <r>
    <x v="53"/>
    <x v="52"/>
    <x v="9"/>
    <n v="16598000000"/>
    <x v="1"/>
  </r>
  <r>
    <x v="53"/>
    <x v="52"/>
    <x v="9"/>
    <n v="19795000000"/>
    <x v="2"/>
  </r>
  <r>
    <x v="53"/>
    <x v="52"/>
    <x v="10"/>
    <n v="1809000000"/>
    <x v="0"/>
  </r>
  <r>
    <x v="53"/>
    <x v="52"/>
    <x v="10"/>
    <n v="514000000"/>
    <x v="1"/>
  </r>
  <r>
    <x v="53"/>
    <x v="52"/>
    <x v="10"/>
    <n v="-842000000"/>
    <x v="2"/>
  </r>
  <r>
    <x v="53"/>
    <x v="52"/>
    <x v="11"/>
    <n v="0"/>
    <x v="0"/>
  </r>
  <r>
    <x v="53"/>
    <x v="52"/>
    <x v="11"/>
    <n v="0"/>
    <x v="1"/>
  </r>
  <r>
    <x v="53"/>
    <x v="52"/>
    <x v="11"/>
    <n v="0"/>
    <x v="2"/>
  </r>
  <r>
    <x v="53"/>
    <x v="52"/>
    <x v="12"/>
    <n v="7911000000"/>
    <x v="0"/>
  </r>
  <r>
    <x v="53"/>
    <x v="52"/>
    <x v="12"/>
    <n v="8107000000"/>
    <x v="1"/>
  </r>
  <r>
    <x v="53"/>
    <x v="52"/>
    <x v="12"/>
    <n v="4036000000"/>
    <x v="2"/>
  </r>
  <r>
    <x v="53"/>
    <x v="52"/>
    <x v="13"/>
    <n v="-10013000000"/>
    <x v="0"/>
  </r>
  <r>
    <x v="53"/>
    <x v="52"/>
    <x v="13"/>
    <n v="-7939000000"/>
    <x v="1"/>
  </r>
  <r>
    <x v="53"/>
    <x v="52"/>
    <x v="13"/>
    <n v="-4011000000"/>
    <x v="2"/>
  </r>
  <r>
    <x v="53"/>
    <x v="52"/>
    <x v="14"/>
    <n v="12000000"/>
    <x v="0"/>
  </r>
  <r>
    <x v="53"/>
    <x v="52"/>
    <x v="14"/>
    <n v="12000000"/>
    <x v="1"/>
  </r>
  <r>
    <x v="53"/>
    <x v="52"/>
    <x v="14"/>
    <n v="12000000"/>
    <x v="2"/>
  </r>
  <r>
    <x v="53"/>
    <x v="52"/>
    <x v="15"/>
    <n v="7000000"/>
    <x v="0"/>
  </r>
  <r>
    <x v="53"/>
    <x v="52"/>
    <x v="15"/>
    <n v="16000000"/>
    <x v="1"/>
  </r>
  <r>
    <x v="53"/>
    <x v="52"/>
    <x v="15"/>
    <n v="16000000"/>
    <x v="2"/>
  </r>
  <r>
    <x v="53"/>
    <x v="52"/>
    <x v="16"/>
    <n v="-1494000000"/>
    <x v="0"/>
  </r>
  <r>
    <x v="53"/>
    <x v="52"/>
    <x v="16"/>
    <n v="17208000000"/>
    <x v="1"/>
  </r>
  <r>
    <x v="53"/>
    <x v="52"/>
    <x v="16"/>
    <n v="10427000000"/>
    <x v="2"/>
  </r>
  <r>
    <x v="53"/>
    <x v="52"/>
    <x v="17"/>
    <n v="-1487000000"/>
    <x v="0"/>
  </r>
  <r>
    <x v="53"/>
    <x v="52"/>
    <x v="17"/>
    <n v="17224000000"/>
    <x v="1"/>
  </r>
  <r>
    <x v="53"/>
    <x v="52"/>
    <x v="17"/>
    <n v="10443000000"/>
    <x v="2"/>
  </r>
  <r>
    <x v="53"/>
    <x v="52"/>
    <x v="18"/>
    <n v="47920000000"/>
    <x v="0"/>
  </r>
  <r>
    <x v="53"/>
    <x v="52"/>
    <x v="18"/>
    <n v="49136000000"/>
    <x v="1"/>
  </r>
  <r>
    <x v="53"/>
    <x v="52"/>
    <x v="18"/>
    <n v="47765000000"/>
    <x v="2"/>
  </r>
  <r>
    <x v="53"/>
    <x v="52"/>
    <x v="19"/>
    <n v="61634000000"/>
    <x v="0"/>
  </r>
  <r>
    <x v="53"/>
    <x v="52"/>
    <x v="19"/>
    <n v="62825000000"/>
    <x v="1"/>
  </r>
  <r>
    <x v="53"/>
    <x v="52"/>
    <x v="19"/>
    <n v="60915000000"/>
    <x v="2"/>
  </r>
  <r>
    <x v="53"/>
    <x v="52"/>
    <x v="20"/>
    <n v="20165000000"/>
    <x v="0"/>
  </r>
  <r>
    <x v="53"/>
    <x v="52"/>
    <x v="20"/>
    <n v="20448000000"/>
    <x v="1"/>
  </r>
  <r>
    <x v="53"/>
    <x v="52"/>
    <x v="20"/>
    <n v="29634000000"/>
    <x v="2"/>
  </r>
  <r>
    <x v="53"/>
    <x v="52"/>
    <x v="21"/>
    <n v="701000000"/>
    <x v="0"/>
  </r>
  <r>
    <x v="53"/>
    <x v="52"/>
    <x v="21"/>
    <n v="598000000"/>
    <x v="1"/>
  </r>
  <r>
    <x v="53"/>
    <x v="52"/>
    <x v="21"/>
    <n v="1231000000"/>
    <x v="2"/>
  </r>
  <r>
    <x v="53"/>
    <x v="52"/>
    <x v="22"/>
    <n v="0"/>
    <x v="0"/>
  </r>
  <r>
    <x v="53"/>
    <x v="52"/>
    <x v="22"/>
    <n v="0"/>
    <x v="2"/>
  </r>
  <r>
    <x v="53"/>
    <x v="52"/>
    <x v="23"/>
    <n v="0"/>
    <x v="0"/>
  </r>
  <r>
    <x v="53"/>
    <x v="52"/>
    <x v="23"/>
    <n v="0"/>
    <x v="1"/>
  </r>
  <r>
    <x v="53"/>
    <x v="52"/>
    <x v="23"/>
    <n v="0"/>
    <x v="1"/>
  </r>
  <r>
    <x v="53"/>
    <x v="52"/>
    <x v="23"/>
    <n v="0"/>
    <x v="2"/>
  </r>
  <r>
    <x v="53"/>
    <x v="52"/>
    <x v="24"/>
    <n v="6307000000"/>
    <x v="0"/>
  </r>
  <r>
    <x v="53"/>
    <x v="52"/>
    <x v="24"/>
    <n v="6795000000"/>
    <x v="1"/>
  </r>
  <r>
    <x v="53"/>
    <x v="52"/>
    <x v="24"/>
    <n v="6927000000"/>
    <x v="2"/>
  </r>
  <r>
    <x v="53"/>
    <x v="52"/>
    <x v="25"/>
    <n v="0"/>
    <x v="0"/>
  </r>
  <r>
    <x v="53"/>
    <x v="52"/>
    <x v="25"/>
    <n v="0"/>
    <x v="1"/>
  </r>
  <r>
    <x v="53"/>
    <x v="52"/>
    <x v="25"/>
    <n v="0"/>
    <x v="2"/>
  </r>
  <r>
    <x v="53"/>
    <x v="52"/>
    <x v="26"/>
    <n v="43465"/>
    <x v="0"/>
  </r>
  <r>
    <x v="53"/>
    <x v="52"/>
    <x v="26"/>
    <n v="43830"/>
    <x v="1"/>
  </r>
  <r>
    <x v="53"/>
    <x v="52"/>
    <x v="26"/>
    <n v="44196"/>
    <x v="2"/>
  </r>
  <r>
    <x v="53"/>
    <x v="52"/>
    <x v="27"/>
    <n v="217000000"/>
    <x v="0"/>
  </r>
  <r>
    <x v="53"/>
    <x v="52"/>
    <x v="27"/>
    <n v="238000000"/>
    <x v="1"/>
  </r>
  <r>
    <x v="53"/>
    <x v="52"/>
    <x v="27"/>
    <n v="259000000"/>
    <x v="2"/>
  </r>
  <r>
    <x v="53"/>
    <x v="52"/>
    <x v="28"/>
    <n v="52741000000"/>
    <x v="0"/>
  </r>
  <r>
    <x v="53"/>
    <x v="52"/>
    <x v="28"/>
    <n v="66144000000"/>
    <x v="1"/>
  </r>
  <r>
    <x v="53"/>
    <x v="52"/>
    <x v="28"/>
    <n v="74558000000"/>
    <x v="2"/>
  </r>
  <r>
    <x v="53"/>
    <x v="52"/>
    <x v="29"/>
    <n v="0"/>
    <x v="0"/>
  </r>
  <r>
    <x v="53"/>
    <x v="52"/>
    <x v="29"/>
    <n v="0"/>
    <x v="1"/>
  </r>
  <r>
    <x v="53"/>
    <x v="52"/>
    <x v="29"/>
    <n v="0"/>
    <x v="2"/>
  </r>
  <r>
    <x v="53"/>
    <x v="52"/>
    <x v="30"/>
    <n v="9422000000"/>
    <x v="0"/>
  </r>
  <r>
    <x v="53"/>
    <x v="52"/>
    <x v="30"/>
    <n v="9308000000"/>
    <x v="1"/>
  </r>
  <r>
    <x v="53"/>
    <x v="52"/>
    <x v="30"/>
    <n v="10112000000"/>
    <x v="2"/>
  </r>
  <r>
    <x v="53"/>
    <x v="52"/>
    <x v="31"/>
    <n v="20021000000"/>
    <x v="0"/>
  </r>
  <r>
    <x v="53"/>
    <x v="52"/>
    <x v="31"/>
    <n v="20484000000"/>
    <x v="1"/>
  </r>
  <r>
    <x v="53"/>
    <x v="52"/>
    <x v="31"/>
    <n v="20077000000"/>
    <x v="2"/>
  </r>
  <r>
    <x v="53"/>
    <x v="52"/>
    <x v="32"/>
    <n v="5128000000"/>
    <x v="0"/>
  </r>
  <r>
    <x v="53"/>
    <x v="52"/>
    <x v="32"/>
    <n v="5909000000"/>
    <x v="1"/>
  </r>
  <r>
    <x v="53"/>
    <x v="52"/>
    <x v="32"/>
    <n v="5418000000"/>
    <x v="2"/>
  </r>
  <r>
    <x v="53"/>
    <x v="52"/>
    <x v="33"/>
    <n v="0"/>
    <x v="0"/>
  </r>
  <r>
    <x v="53"/>
    <x v="52"/>
    <x v="33"/>
    <n v="0"/>
    <x v="1"/>
  </r>
  <r>
    <x v="53"/>
    <x v="52"/>
    <x v="33"/>
    <n v="0"/>
    <x v="2"/>
  </r>
  <r>
    <x v="53"/>
    <x v="52"/>
    <x v="34"/>
    <n v="1179000000"/>
    <x v="0"/>
  </r>
  <r>
    <x v="53"/>
    <x v="52"/>
    <x v="34"/>
    <n v="886000000"/>
    <x v="1"/>
  </r>
  <r>
    <x v="53"/>
    <x v="52"/>
    <x v="34"/>
    <n v="1509000000"/>
    <x v="2"/>
  </r>
  <r>
    <x v="53"/>
    <x v="52"/>
    <x v="35"/>
    <n v="0"/>
    <x v="0"/>
  </r>
  <r>
    <x v="53"/>
    <x v="52"/>
    <x v="35"/>
    <n v="0"/>
    <x v="1"/>
  </r>
  <r>
    <x v="53"/>
    <x v="52"/>
    <x v="35"/>
    <n v="0"/>
    <x v="2"/>
  </r>
  <r>
    <x v="53"/>
    <x v="52"/>
    <x v="36"/>
    <n v="0"/>
    <x v="0"/>
  </r>
  <r>
    <x v="53"/>
    <x v="52"/>
    <x v="36"/>
    <n v="0"/>
    <x v="1"/>
  </r>
  <r>
    <x v="53"/>
    <x v="52"/>
    <x v="36"/>
    <n v="0"/>
    <x v="2"/>
  </r>
  <r>
    <x v="53"/>
    <x v="52"/>
    <x v="37"/>
    <n v="1130000000"/>
    <x v="0"/>
  </r>
  <r>
    <x v="53"/>
    <x v="52"/>
    <x v="37"/>
    <n v="964000000"/>
    <x v="1"/>
  </r>
  <r>
    <x v="53"/>
    <x v="52"/>
    <x v="37"/>
    <n v="891000000"/>
    <x v="2"/>
  </r>
  <r>
    <x v="53"/>
    <x v="52"/>
    <x v="38"/>
    <n v="0"/>
    <x v="0"/>
  </r>
  <r>
    <x v="53"/>
    <x v="52"/>
    <x v="38"/>
    <n v="0"/>
    <x v="1"/>
  </r>
  <r>
    <x v="53"/>
    <x v="52"/>
    <x v="38"/>
    <n v="0"/>
    <x v="2"/>
  </r>
  <r>
    <x v="53"/>
    <x v="52"/>
    <x v="39"/>
    <n v="687538000000"/>
    <x v="0"/>
  </r>
  <r>
    <x v="53"/>
    <x v="52"/>
    <x v="39"/>
    <n v="740463000000"/>
    <x v="1"/>
  </r>
  <r>
    <x v="53"/>
    <x v="52"/>
    <x v="39"/>
    <n v="795146000000"/>
    <x v="2"/>
  </r>
  <r>
    <x v="53"/>
    <x v="52"/>
    <x v="40"/>
    <n v="634580000000"/>
    <x v="0"/>
  </r>
  <r>
    <x v="53"/>
    <x v="52"/>
    <x v="40"/>
    <n v="674081000000"/>
    <x v="1"/>
  </r>
  <r>
    <x v="53"/>
    <x v="52"/>
    <x v="40"/>
    <n v="720329000000"/>
    <x v="2"/>
  </r>
  <r>
    <x v="53"/>
    <x v="52"/>
    <x v="41"/>
    <n v="0"/>
    <x v="0"/>
  </r>
  <r>
    <x v="53"/>
    <x v="52"/>
    <x v="41"/>
    <n v="0"/>
    <x v="1"/>
  </r>
  <r>
    <x v="53"/>
    <x v="52"/>
    <x v="41"/>
    <n v="0"/>
    <x v="2"/>
  </r>
  <r>
    <x v="53"/>
    <x v="52"/>
    <x v="42"/>
    <n v="432273000000"/>
    <x v="0"/>
  </r>
  <r>
    <x v="53"/>
    <x v="52"/>
    <x v="42"/>
    <n v="469945000000"/>
    <x v="1"/>
  </r>
  <r>
    <x v="53"/>
    <x v="52"/>
    <x v="42"/>
    <n v="504615000000"/>
    <x v="2"/>
  </r>
  <r>
    <x v="53"/>
    <x v="52"/>
    <x v="43"/>
    <n v="2358000000"/>
    <x v="0"/>
  </r>
  <r>
    <x v="53"/>
    <x v="52"/>
    <x v="43"/>
    <n v="6933000000"/>
    <x v="1"/>
  </r>
  <r>
    <x v="53"/>
    <x v="52"/>
    <x v="43"/>
    <n v="9123000000"/>
    <x v="2"/>
  </r>
  <r>
    <x v="53"/>
    <x v="52"/>
    <x v="44"/>
    <n v="0"/>
    <x v="0"/>
  </r>
  <r>
    <x v="53"/>
    <x v="52"/>
    <x v="44"/>
    <n v="0"/>
    <x v="1"/>
  </r>
  <r>
    <x v="53"/>
    <x v="52"/>
    <x v="44"/>
    <n v="0"/>
    <x v="2"/>
  </r>
  <r>
    <x v="53"/>
    <x v="52"/>
    <x v="45"/>
    <n v="0"/>
    <x v="0"/>
  </r>
  <r>
    <x v="53"/>
    <x v="52"/>
    <x v="45"/>
    <n v="0"/>
    <x v="1"/>
  </r>
  <r>
    <x v="53"/>
    <x v="52"/>
    <x v="45"/>
    <n v="0"/>
    <x v="2"/>
  </r>
  <r>
    <x v="53"/>
    <x v="52"/>
    <x v="46"/>
    <n v="-2180000000"/>
    <x v="0"/>
  </r>
  <r>
    <x v="53"/>
    <x v="52"/>
    <x v="46"/>
    <n v="2624000000"/>
    <x v="1"/>
  </r>
  <r>
    <x v="53"/>
    <x v="52"/>
    <x v="46"/>
    <n v="7230000000"/>
    <x v="2"/>
  </r>
  <r>
    <x v="53"/>
    <x v="52"/>
    <x v="47"/>
    <n v="0"/>
    <x v="0"/>
  </r>
  <r>
    <x v="53"/>
    <x v="52"/>
    <x v="47"/>
    <n v="0"/>
    <x v="1"/>
  </r>
  <r>
    <x v="53"/>
    <x v="52"/>
    <x v="47"/>
    <n v="0"/>
    <x v="2"/>
  </r>
  <r>
    <x v="53"/>
    <x v="52"/>
    <x v="48"/>
    <n v="-6628000000"/>
    <x v="0"/>
  </r>
  <r>
    <x v="53"/>
    <x v="52"/>
    <x v="48"/>
    <n v="-15666000000"/>
    <x v="1"/>
  </r>
  <r>
    <x v="53"/>
    <x v="52"/>
    <x v="48"/>
    <n v="-17933000000"/>
    <x v="2"/>
  </r>
  <r>
    <x v="53"/>
    <x v="52"/>
    <x v="49"/>
    <n v="0"/>
    <x v="0"/>
  </r>
  <r>
    <x v="53"/>
    <x v="52"/>
    <x v="49"/>
    <n v="0"/>
    <x v="1"/>
  </r>
  <r>
    <x v="53"/>
    <x v="52"/>
    <x v="49"/>
    <n v="0"/>
    <x v="2"/>
  </r>
  <r>
    <x v="53"/>
    <x v="52"/>
    <x v="50"/>
    <n v="-1130000000"/>
    <x v="0"/>
  </r>
  <r>
    <x v="53"/>
    <x v="52"/>
    <x v="50"/>
    <n v="-964000000"/>
    <x v="1"/>
  </r>
  <r>
    <x v="53"/>
    <x v="52"/>
    <x v="50"/>
    <n v="-891000000"/>
    <x v="2"/>
  </r>
  <r>
    <x v="53"/>
    <x v="52"/>
    <x v="51"/>
    <n v="0"/>
    <x v="0"/>
  </r>
  <r>
    <x v="53"/>
    <x v="52"/>
    <x v="51"/>
    <n v="0"/>
    <x v="1"/>
  </r>
  <r>
    <x v="53"/>
    <x v="52"/>
    <x v="51"/>
    <n v="0"/>
    <x v="2"/>
  </r>
  <r>
    <x v="53"/>
    <x v="52"/>
    <x v="52"/>
    <n v="5000000"/>
    <x v="0"/>
  </r>
  <r>
    <x v="53"/>
    <x v="52"/>
    <x v="52"/>
    <n v="10000000"/>
    <x v="1"/>
  </r>
  <r>
    <x v="53"/>
    <x v="52"/>
    <x v="52"/>
    <n v="11000000"/>
    <x v="2"/>
  </r>
  <r>
    <x v="53"/>
    <x v="52"/>
    <x v="53"/>
    <n v="5123000000"/>
    <x v="0"/>
  </r>
  <r>
    <x v="53"/>
    <x v="52"/>
    <x v="53"/>
    <n v="5899000000"/>
    <x v="1"/>
  </r>
  <r>
    <x v="53"/>
    <x v="52"/>
    <x v="53"/>
    <n v="5407000000"/>
    <x v="2"/>
  </r>
  <r>
    <x v="53"/>
    <x v="52"/>
    <x v="54"/>
    <n v="5128000000"/>
    <x v="0"/>
  </r>
  <r>
    <x v="53"/>
    <x v="52"/>
    <x v="54"/>
    <n v="5909000000"/>
    <x v="1"/>
  </r>
  <r>
    <x v="53"/>
    <x v="52"/>
    <x v="54"/>
    <n v="5418000000"/>
    <x v="2"/>
  </r>
  <r>
    <x v="53"/>
    <x v="52"/>
    <x v="55"/>
    <n v="0"/>
    <x v="0"/>
  </r>
  <r>
    <x v="53"/>
    <x v="52"/>
    <x v="55"/>
    <n v="0"/>
    <x v="1"/>
  </r>
  <r>
    <x v="53"/>
    <x v="52"/>
    <x v="55"/>
    <n v="0"/>
    <x v="2"/>
  </r>
  <r>
    <x v="53"/>
    <x v="52"/>
    <x v="56"/>
    <n v="667780000000"/>
    <x v="0"/>
  </r>
  <r>
    <x v="53"/>
    <x v="52"/>
    <x v="56"/>
    <n v="720015000000"/>
    <x v="1"/>
  </r>
  <r>
    <x v="53"/>
    <x v="52"/>
    <x v="56"/>
    <n v="764029000000"/>
    <x v="2"/>
  </r>
  <r>
    <x v="53"/>
    <x v="52"/>
    <x v="57"/>
    <n v="633871000000"/>
    <x v="0"/>
  </r>
  <r>
    <x v="53"/>
    <x v="52"/>
    <x v="57"/>
    <n v="673483000000"/>
    <x v="1"/>
  </r>
  <r>
    <x v="53"/>
    <x v="52"/>
    <x v="57"/>
    <n v="719807000000"/>
    <x v="2"/>
  </r>
  <r>
    <x v="53"/>
    <x v="52"/>
    <x v="58"/>
    <n v="42656000000"/>
    <x v="0"/>
  </r>
  <r>
    <x v="53"/>
    <x v="52"/>
    <x v="58"/>
    <n v="41461000000"/>
    <x v="1"/>
  </r>
  <r>
    <x v="53"/>
    <x v="52"/>
    <x v="58"/>
    <n v="41461000000"/>
    <x v="2"/>
  </r>
  <r>
    <x v="53"/>
    <x v="52"/>
    <x v="59"/>
    <n v="0"/>
    <x v="0"/>
  </r>
  <r>
    <x v="53"/>
    <x v="52"/>
    <x v="59"/>
    <n v="0"/>
    <x v="2"/>
  </r>
  <r>
    <x v="53"/>
    <x v="52"/>
    <x v="60"/>
    <n v="0"/>
    <x v="1"/>
  </r>
  <r>
    <x v="53"/>
    <x v="52"/>
    <x v="61"/>
    <n v="13714000000"/>
    <x v="0"/>
  </r>
  <r>
    <x v="53"/>
    <x v="52"/>
    <x v="61"/>
    <n v="13689000000"/>
    <x v="1"/>
  </r>
  <r>
    <x v="53"/>
    <x v="52"/>
    <x v="61"/>
    <n v="13150000000"/>
    <x v="2"/>
  </r>
  <r>
    <x v="53"/>
    <x v="52"/>
    <x v="62"/>
    <n v="6307000000"/>
    <x v="0"/>
  </r>
  <r>
    <x v="53"/>
    <x v="52"/>
    <x v="62"/>
    <n v="6795000000"/>
    <x v="1"/>
  </r>
  <r>
    <x v="53"/>
    <x v="52"/>
    <x v="62"/>
    <n v="6927000000"/>
    <x v="2"/>
  </r>
  <r>
    <x v="53"/>
    <x v="52"/>
    <x v="63"/>
    <n v="-12244000000"/>
    <x v="0"/>
  </r>
  <r>
    <x v="53"/>
    <x v="52"/>
    <x v="63"/>
    <n v="-6471000000"/>
    <x v="1"/>
  </r>
  <r>
    <x v="53"/>
    <x v="52"/>
    <x v="63"/>
    <n v="-4354000000"/>
    <x v="2"/>
  </r>
  <r>
    <x v="53"/>
    <x v="52"/>
    <x v="64"/>
    <n v="-12230000000"/>
    <x v="0"/>
  </r>
  <r>
    <x v="53"/>
    <x v="52"/>
    <x v="64"/>
    <n v="-33089000000"/>
    <x v="1"/>
  </r>
  <r>
    <x v="53"/>
    <x v="52"/>
    <x v="64"/>
    <n v="-34957000000"/>
    <x v="2"/>
  </r>
  <r>
    <x v="53"/>
    <x v="52"/>
    <x v="65"/>
    <n v="260000000"/>
    <x v="0"/>
  </r>
  <r>
    <x v="53"/>
    <x v="52"/>
    <x v="65"/>
    <n v="3571000000"/>
    <x v="1"/>
  </r>
  <r>
    <x v="53"/>
    <x v="52"/>
    <x v="65"/>
    <n v="6935000000"/>
    <x v="2"/>
  </r>
  <r>
    <x v="53"/>
    <x v="52"/>
    <x v="66"/>
    <n v="-6615000000"/>
    <x v="0"/>
  </r>
  <r>
    <x v="53"/>
    <x v="52"/>
    <x v="66"/>
    <n v="11315000000"/>
    <x v="1"/>
  </r>
  <r>
    <x v="53"/>
    <x v="52"/>
    <x v="66"/>
    <n v="5025000000"/>
    <x v="2"/>
  </r>
  <r>
    <x v="53"/>
    <x v="52"/>
    <x v="67"/>
    <n v="0"/>
    <x v="0"/>
  </r>
  <r>
    <x v="53"/>
    <x v="52"/>
    <x v="67"/>
    <n v="3850000000"/>
    <x v="1"/>
  </r>
  <r>
    <x v="53"/>
    <x v="52"/>
    <x v="67"/>
    <n v="5345000000"/>
    <x v="2"/>
  </r>
  <r>
    <x v="53"/>
    <x v="52"/>
    <x v="68"/>
    <n v="0"/>
    <x v="0"/>
  </r>
  <r>
    <x v="53"/>
    <x v="52"/>
    <x v="68"/>
    <n v="0"/>
    <x v="1"/>
  </r>
  <r>
    <x v="53"/>
    <x v="52"/>
    <x v="68"/>
    <n v="0"/>
    <x v="2"/>
  </r>
  <r>
    <x v="53"/>
    <x v="52"/>
    <x v="69"/>
    <n v="237857000000"/>
    <x v="0"/>
  </r>
  <r>
    <x v="53"/>
    <x v="52"/>
    <x v="69"/>
    <n v="236912000000"/>
    <x v="1"/>
  </r>
  <r>
    <x v="53"/>
    <x v="52"/>
    <x v="69"/>
    <n v="233760000000"/>
    <x v="2"/>
  </r>
  <r>
    <x v="53"/>
    <x v="52"/>
    <x v="70"/>
    <n v="650715000000"/>
    <x v="0"/>
  </r>
  <r>
    <x v="53"/>
    <x v="52"/>
    <x v="70"/>
    <n v="672490000000"/>
    <x v="1"/>
  </r>
  <r>
    <x v="53"/>
    <x v="52"/>
    <x v="70"/>
    <n v="689444000000"/>
    <x v="2"/>
  </r>
  <r>
    <x v="53"/>
    <x v="52"/>
    <x v="71"/>
    <n v="13714000000"/>
    <x v="0"/>
  </r>
  <r>
    <x v="53"/>
    <x v="52"/>
    <x v="71"/>
    <n v="13689000000"/>
    <x v="1"/>
  </r>
  <r>
    <x v="53"/>
    <x v="52"/>
    <x v="71"/>
    <n v="13150000000"/>
    <x v="2"/>
  </r>
  <r>
    <x v="53"/>
    <x v="52"/>
    <x v="72"/>
    <n v="0"/>
    <x v="0"/>
  </r>
  <r>
    <x v="53"/>
    <x v="52"/>
    <x v="72"/>
    <n v="0"/>
    <x v="1"/>
  </r>
  <r>
    <x v="53"/>
    <x v="52"/>
    <x v="72"/>
    <n v="0"/>
    <x v="2"/>
  </r>
  <r>
    <x v="53"/>
    <x v="52"/>
    <x v="73"/>
    <n v="1819000000"/>
    <x v="0"/>
  </r>
  <r>
    <x v="53"/>
    <x v="52"/>
    <x v="73"/>
    <n v="1821000000"/>
    <x v="1"/>
  </r>
  <r>
    <x v="53"/>
    <x v="52"/>
    <x v="73"/>
    <n v="1859000000"/>
    <x v="2"/>
  </r>
  <r>
    <x v="53"/>
    <x v="52"/>
    <x v="74"/>
    <n v="123866000000"/>
    <x v="0"/>
  </r>
  <r>
    <x v="53"/>
    <x v="52"/>
    <x v="74"/>
    <n v="106786000000"/>
    <x v="1"/>
  </r>
  <r>
    <x v="53"/>
    <x v="52"/>
    <x v="74"/>
    <n v="106264000000"/>
    <x v="2"/>
  </r>
  <r>
    <x v="53"/>
    <x v="52"/>
    <x v="75"/>
    <n v="0"/>
    <x v="0"/>
  </r>
  <r>
    <x v="53"/>
    <x v="52"/>
    <x v="75"/>
    <n v="0"/>
    <x v="1"/>
  </r>
  <r>
    <x v="53"/>
    <x v="52"/>
    <x v="75"/>
    <n v="0"/>
    <x v="2"/>
  </r>
  <r>
    <x v="53"/>
    <x v="52"/>
    <x v="76"/>
    <n v="0"/>
    <x v="0"/>
  </r>
  <r>
    <x v="53"/>
    <x v="52"/>
    <x v="76"/>
    <n v="0"/>
    <x v="1"/>
  </r>
  <r>
    <x v="53"/>
    <x v="52"/>
    <x v="76"/>
    <n v="14000000"/>
    <x v="2"/>
  </r>
  <r>
    <x v="53"/>
    <x v="52"/>
    <x v="77"/>
    <n v="0"/>
    <x v="0"/>
  </r>
  <r>
    <x v="53"/>
    <x v="52"/>
    <x v="77"/>
    <n v="0"/>
    <x v="1"/>
  </r>
  <r>
    <x v="53"/>
    <x v="52"/>
    <x v="77"/>
    <n v="0"/>
    <x v="2"/>
  </r>
  <r>
    <x v="53"/>
    <x v="52"/>
    <x v="78"/>
    <n v="117270000000"/>
    <x v="0"/>
  </r>
  <r>
    <x v="53"/>
    <x v="52"/>
    <x v="78"/>
    <n v="91283000000"/>
    <x v="1"/>
  </r>
  <r>
    <x v="53"/>
    <x v="52"/>
    <x v="78"/>
    <n v="89876000000"/>
    <x v="2"/>
  </r>
  <r>
    <x v="53"/>
    <x v="52"/>
    <x v="79"/>
    <n v="1274000000"/>
    <x v="0"/>
  </r>
  <r>
    <x v="53"/>
    <x v="52"/>
    <x v="79"/>
    <n v="0"/>
    <x v="1"/>
  </r>
  <r>
    <x v="53"/>
    <x v="52"/>
    <x v="79"/>
    <n v="1961000000"/>
    <x v="2"/>
  </r>
  <r>
    <x v="53"/>
    <x v="52"/>
    <x v="80"/>
    <n v="0"/>
    <x v="0"/>
  </r>
  <r>
    <x v="53"/>
    <x v="52"/>
    <x v="80"/>
    <n v="0"/>
    <x v="1"/>
  </r>
  <r>
    <x v="53"/>
    <x v="52"/>
    <x v="80"/>
    <n v="0"/>
    <x v="2"/>
  </r>
  <r>
    <x v="53"/>
    <x v="52"/>
    <x v="81"/>
    <n v="3992000000"/>
    <x v="0"/>
  </r>
  <r>
    <x v="53"/>
    <x v="52"/>
    <x v="81"/>
    <n v="2285000000"/>
    <x v="1"/>
  </r>
  <r>
    <x v="53"/>
    <x v="52"/>
    <x v="81"/>
    <n v="2140000000"/>
    <x v="2"/>
  </r>
  <r>
    <x v="53"/>
    <x v="52"/>
    <x v="82"/>
    <n v="0"/>
    <x v="0"/>
  </r>
  <r>
    <x v="53"/>
    <x v="52"/>
    <x v="82"/>
    <n v="0"/>
    <x v="1"/>
  </r>
  <r>
    <x v="53"/>
    <x v="52"/>
    <x v="82"/>
    <n v="0"/>
    <x v="2"/>
  </r>
  <r>
    <x v="53"/>
    <x v="52"/>
    <x v="83"/>
    <n v="28926000000"/>
    <x v="0"/>
  </r>
  <r>
    <x v="53"/>
    <x v="52"/>
    <x v="83"/>
    <n v="33078000000"/>
    <x v="1"/>
  </r>
  <r>
    <x v="53"/>
    <x v="52"/>
    <x v="83"/>
    <n v="36491000000"/>
    <x v="2"/>
  </r>
  <r>
    <x v="53"/>
    <x v="52"/>
    <x v="84"/>
    <n v="67941000000"/>
    <x v="0"/>
  </r>
  <r>
    <x v="53"/>
    <x v="52"/>
    <x v="84"/>
    <n v="69620000000"/>
    <x v="1"/>
  </r>
  <r>
    <x v="53"/>
    <x v="52"/>
    <x v="84"/>
    <n v="67842000000"/>
    <x v="2"/>
  </r>
  <r>
    <x v="53"/>
    <x v="52"/>
    <x v="85"/>
    <n v="0"/>
    <x v="0"/>
  </r>
  <r>
    <x v="53"/>
    <x v="52"/>
    <x v="85"/>
    <n v="0"/>
    <x v="1"/>
  </r>
  <r>
    <x v="53"/>
    <x v="52"/>
    <x v="85"/>
    <n v="0"/>
    <x v="2"/>
  </r>
  <r>
    <x v="53"/>
    <x v="52"/>
    <x v="86"/>
    <n v="268000000"/>
    <x v="0"/>
  </r>
  <r>
    <x v="53"/>
    <x v="52"/>
    <x v="86"/>
    <n v="235000000"/>
    <x v="1"/>
  </r>
  <r>
    <x v="53"/>
    <x v="52"/>
    <x v="86"/>
    <n v="393000000"/>
    <x v="2"/>
  </r>
  <r>
    <x v="53"/>
    <x v="52"/>
    <x v="87"/>
    <n v="3937000000"/>
    <x v="0"/>
  </r>
  <r>
    <x v="53"/>
    <x v="52"/>
    <x v="87"/>
    <n v="3850000000"/>
    <x v="1"/>
  </r>
  <r>
    <x v="53"/>
    <x v="52"/>
    <x v="87"/>
    <n v="3904000000"/>
    <x v="2"/>
  </r>
  <r>
    <x v="53"/>
    <x v="52"/>
    <x v="88"/>
    <n v="0"/>
    <x v="0"/>
  </r>
  <r>
    <x v="53"/>
    <x v="52"/>
    <x v="88"/>
    <n v="0"/>
    <x v="1"/>
  </r>
  <r>
    <x v="53"/>
    <x v="52"/>
    <x v="88"/>
    <n v="0"/>
    <x v="2"/>
  </r>
  <r>
    <x v="53"/>
    <x v="52"/>
    <x v="89"/>
    <n v="52741000000"/>
    <x v="0"/>
  </r>
  <r>
    <x v="53"/>
    <x v="52"/>
    <x v="89"/>
    <n v="74558000000"/>
    <x v="2"/>
  </r>
  <r>
    <x v="53"/>
    <x v="52"/>
    <x v="90"/>
    <n v="0"/>
    <x v="1"/>
  </r>
  <r>
    <x v="53"/>
    <x v="52"/>
    <x v="91"/>
    <n v="3303000000"/>
    <x v="0"/>
  </r>
  <r>
    <x v="53"/>
    <x v="52"/>
    <x v="91"/>
    <n v="768000000"/>
    <x v="1"/>
  </r>
  <r>
    <x v="53"/>
    <x v="52"/>
    <x v="91"/>
    <n v="3799000000"/>
    <x v="2"/>
  </r>
  <r>
    <x v="54"/>
    <x v="53"/>
    <x v="0"/>
    <n v="3258000000"/>
    <x v="0"/>
  </r>
  <r>
    <x v="54"/>
    <x v="53"/>
    <x v="0"/>
    <n v="3124000000"/>
    <x v="1"/>
  </r>
  <r>
    <x v="54"/>
    <x v="53"/>
    <x v="0"/>
    <n v="3608000000"/>
    <x v="2"/>
  </r>
  <r>
    <x v="54"/>
    <x v="53"/>
    <x v="1"/>
    <n v="5020000000"/>
    <x v="0"/>
  </r>
  <r>
    <x v="54"/>
    <x v="53"/>
    <x v="1"/>
    <n v="4791000000"/>
    <x v="1"/>
  </r>
  <r>
    <x v="54"/>
    <x v="53"/>
    <x v="1"/>
    <n v="4705000000"/>
    <x v="2"/>
  </r>
  <r>
    <x v="54"/>
    <x v="53"/>
    <x v="2"/>
    <n v="0"/>
    <x v="0"/>
  </r>
  <r>
    <x v="54"/>
    <x v="53"/>
    <x v="2"/>
    <n v="0"/>
    <x v="1"/>
  </r>
  <r>
    <x v="54"/>
    <x v="53"/>
    <x v="2"/>
    <n v="0"/>
    <x v="2"/>
  </r>
  <r>
    <x v="54"/>
    <x v="53"/>
    <x v="3"/>
    <n v="2143000000"/>
    <x v="0"/>
  </r>
  <r>
    <x v="54"/>
    <x v="53"/>
    <x v="3"/>
    <n v="1955000000"/>
    <x v="1"/>
  </r>
  <r>
    <x v="54"/>
    <x v="53"/>
    <x v="3"/>
    <n v="2414000000"/>
    <x v="2"/>
  </r>
  <r>
    <x v="54"/>
    <x v="53"/>
    <x v="4"/>
    <n v="36500000000"/>
    <x v="0"/>
  </r>
  <r>
    <x v="54"/>
    <x v="53"/>
    <x v="4"/>
    <n v="44659000000"/>
    <x v="1"/>
  </r>
  <r>
    <x v="54"/>
    <x v="53"/>
    <x v="4"/>
    <n v="47344000000"/>
    <x v="2"/>
  </r>
  <r>
    <x v="54"/>
    <x v="53"/>
    <x v="5"/>
    <n v="-1577000000"/>
    <x v="0"/>
  </r>
  <r>
    <x v="54"/>
    <x v="53"/>
    <x v="5"/>
    <n v="-1699000000"/>
    <x v="1"/>
  </r>
  <r>
    <x v="54"/>
    <x v="53"/>
    <x v="5"/>
    <n v="-1501000000"/>
    <x v="2"/>
  </r>
  <r>
    <x v="54"/>
    <x v="53"/>
    <x v="6"/>
    <n v="-6701000000"/>
    <x v="0"/>
  </r>
  <r>
    <x v="54"/>
    <x v="53"/>
    <x v="6"/>
    <n v="-1124000000"/>
    <x v="1"/>
  </r>
  <r>
    <x v="54"/>
    <x v="53"/>
    <x v="6"/>
    <n v="-5300000000"/>
    <x v="2"/>
  </r>
  <r>
    <x v="54"/>
    <x v="53"/>
    <x v="7"/>
    <n v="222000000"/>
    <x v="0"/>
  </r>
  <r>
    <x v="54"/>
    <x v="53"/>
    <x v="7"/>
    <n v="-6444000000"/>
    <x v="1"/>
  </r>
  <r>
    <x v="54"/>
    <x v="53"/>
    <x v="7"/>
    <n v="-580000000"/>
    <x v="2"/>
  </r>
  <r>
    <x v="54"/>
    <x v="53"/>
    <x v="8"/>
    <n v="6439000000"/>
    <x v="0"/>
  </r>
  <r>
    <x v="54"/>
    <x v="53"/>
    <x v="8"/>
    <n v="7070000000"/>
    <x v="1"/>
  </r>
  <r>
    <x v="54"/>
    <x v="53"/>
    <x v="8"/>
    <n v="8113000000"/>
    <x v="2"/>
  </r>
  <r>
    <x v="54"/>
    <x v="53"/>
    <x v="9"/>
    <n v="0"/>
    <x v="0"/>
  </r>
  <r>
    <x v="54"/>
    <x v="53"/>
    <x v="9"/>
    <n v="0"/>
    <x v="1"/>
  </r>
  <r>
    <x v="54"/>
    <x v="53"/>
    <x v="9"/>
    <n v="0"/>
    <x v="2"/>
  </r>
  <r>
    <x v="54"/>
    <x v="53"/>
    <x v="10"/>
    <n v="305000000"/>
    <x v="0"/>
  </r>
  <r>
    <x v="54"/>
    <x v="53"/>
    <x v="10"/>
    <n v="-345000000"/>
    <x v="1"/>
  </r>
  <r>
    <x v="54"/>
    <x v="53"/>
    <x v="10"/>
    <n v="-165000000"/>
    <x v="2"/>
  </r>
  <r>
    <x v="54"/>
    <x v="53"/>
    <x v="11"/>
    <n v="509000000"/>
    <x v="0"/>
  </r>
  <r>
    <x v="54"/>
    <x v="53"/>
    <x v="11"/>
    <n v="-370000000"/>
    <x v="1"/>
  </r>
  <r>
    <x v="54"/>
    <x v="53"/>
    <x v="11"/>
    <n v="91000000"/>
    <x v="2"/>
  </r>
  <r>
    <x v="54"/>
    <x v="53"/>
    <x v="12"/>
    <n v="542000000"/>
    <x v="0"/>
  </r>
  <r>
    <x v="54"/>
    <x v="53"/>
    <x v="12"/>
    <n v="88000000"/>
    <x v="1"/>
  </r>
  <r>
    <x v="54"/>
    <x v="53"/>
    <x v="12"/>
    <n v="384000000"/>
    <x v="2"/>
  </r>
  <r>
    <x v="54"/>
    <x v="53"/>
    <x v="13"/>
    <n v="152000000"/>
    <x v="0"/>
  </r>
  <r>
    <x v="54"/>
    <x v="53"/>
    <x v="13"/>
    <n v="-692000000"/>
    <x v="1"/>
  </r>
  <r>
    <x v="54"/>
    <x v="53"/>
    <x v="13"/>
    <n v="-856000000"/>
    <x v="2"/>
  </r>
  <r>
    <x v="54"/>
    <x v="53"/>
    <x v="14"/>
    <n v="9000000"/>
    <x v="0"/>
  </r>
  <r>
    <x v="54"/>
    <x v="53"/>
    <x v="14"/>
    <n v="9000000"/>
    <x v="1"/>
  </r>
  <r>
    <x v="54"/>
    <x v="53"/>
    <x v="14"/>
    <n v="9000000"/>
    <x v="2"/>
  </r>
  <r>
    <x v="54"/>
    <x v="53"/>
    <x v="15"/>
    <n v="8000000"/>
    <x v="0"/>
  </r>
  <r>
    <x v="54"/>
    <x v="53"/>
    <x v="15"/>
    <n v="11000000"/>
    <x v="1"/>
  </r>
  <r>
    <x v="54"/>
    <x v="53"/>
    <x v="15"/>
    <n v="2000000"/>
    <x v="2"/>
  </r>
  <r>
    <x v="54"/>
    <x v="53"/>
    <x v="16"/>
    <n v="5508000000"/>
    <x v="0"/>
  </r>
  <r>
    <x v="54"/>
    <x v="53"/>
    <x v="16"/>
    <n v="4150000000"/>
    <x v="1"/>
  </r>
  <r>
    <x v="54"/>
    <x v="53"/>
    <x v="16"/>
    <n v="5862000000"/>
    <x v="2"/>
  </r>
  <r>
    <x v="54"/>
    <x v="53"/>
    <x v="17"/>
    <n v="5516000000"/>
    <x v="0"/>
  </r>
  <r>
    <x v="54"/>
    <x v="53"/>
    <x v="17"/>
    <n v="4161000000"/>
    <x v="1"/>
  </r>
  <r>
    <x v="54"/>
    <x v="53"/>
    <x v="17"/>
    <n v="5864000000"/>
    <x v="2"/>
  </r>
  <r>
    <x v="54"/>
    <x v="53"/>
    <x v="18"/>
    <n v="16682000000"/>
    <x v="0"/>
  </r>
  <r>
    <x v="54"/>
    <x v="53"/>
    <x v="18"/>
    <n v="17136000000"/>
    <x v="1"/>
  </r>
  <r>
    <x v="54"/>
    <x v="53"/>
    <x v="18"/>
    <n v="16605000000"/>
    <x v="2"/>
  </r>
  <r>
    <x v="54"/>
    <x v="53"/>
    <x v="19"/>
    <n v="25558000000"/>
    <x v="0"/>
  </r>
  <r>
    <x v="54"/>
    <x v="53"/>
    <x v="19"/>
    <n v="25962000000"/>
    <x v="1"/>
  </r>
  <r>
    <x v="54"/>
    <x v="53"/>
    <x v="19"/>
    <n v="25023000000"/>
    <x v="2"/>
  </r>
  <r>
    <x v="54"/>
    <x v="53"/>
    <x v="20"/>
    <n v="13709000000"/>
    <x v="0"/>
  </r>
  <r>
    <x v="54"/>
    <x v="53"/>
    <x v="20"/>
    <n v="12971000000"/>
    <x v="1"/>
  </r>
  <r>
    <x v="54"/>
    <x v="53"/>
    <x v="20"/>
    <n v="14982000000"/>
    <x v="2"/>
  </r>
  <r>
    <x v="54"/>
    <x v="53"/>
    <x v="21"/>
    <n v="7244000000"/>
    <x v="0"/>
  </r>
  <r>
    <x v="54"/>
    <x v="53"/>
    <x v="21"/>
    <n v="9222000000"/>
    <x v="1"/>
  </r>
  <r>
    <x v="54"/>
    <x v="53"/>
    <x v="21"/>
    <n v="7948000000"/>
    <x v="2"/>
  </r>
  <r>
    <x v="54"/>
    <x v="53"/>
    <x v="22"/>
    <n v="1488000000"/>
    <x v="0"/>
  </r>
  <r>
    <x v="54"/>
    <x v="53"/>
    <x v="22"/>
    <n v="1911000000"/>
    <x v="2"/>
  </r>
  <r>
    <x v="54"/>
    <x v="53"/>
    <x v="23"/>
    <n v="1488000000"/>
    <x v="0"/>
  </r>
  <r>
    <x v="54"/>
    <x v="53"/>
    <x v="23"/>
    <n v="1593000000"/>
    <x v="1"/>
  </r>
  <r>
    <x v="54"/>
    <x v="53"/>
    <x v="23"/>
    <n v="1593000000"/>
    <x v="1"/>
  </r>
  <r>
    <x v="54"/>
    <x v="53"/>
    <x v="23"/>
    <n v="1911000000"/>
    <x v="2"/>
  </r>
  <r>
    <x v="54"/>
    <x v="53"/>
    <x v="24"/>
    <n v="7000000000"/>
    <x v="0"/>
  </r>
  <r>
    <x v="54"/>
    <x v="53"/>
    <x v="24"/>
    <n v="5712000000"/>
    <x v="1"/>
  </r>
  <r>
    <x v="54"/>
    <x v="53"/>
    <x v="24"/>
    <n v="6711000000"/>
    <x v="2"/>
  </r>
  <r>
    <x v="54"/>
    <x v="53"/>
    <x v="25"/>
    <n v="0"/>
    <x v="0"/>
  </r>
  <r>
    <x v="54"/>
    <x v="53"/>
    <x v="25"/>
    <n v="0"/>
    <x v="1"/>
  </r>
  <r>
    <x v="54"/>
    <x v="53"/>
    <x v="25"/>
    <n v="0"/>
    <x v="2"/>
  </r>
  <r>
    <x v="54"/>
    <x v="53"/>
    <x v="26"/>
    <n v="43465"/>
    <x v="0"/>
  </r>
  <r>
    <x v="54"/>
    <x v="53"/>
    <x v="26"/>
    <n v="43830"/>
    <x v="1"/>
  </r>
  <r>
    <x v="54"/>
    <x v="53"/>
    <x v="26"/>
    <n v="44196"/>
    <x v="2"/>
  </r>
  <r>
    <x v="54"/>
    <x v="53"/>
    <x v="27"/>
    <n v="52000000"/>
    <x v="0"/>
  </r>
  <r>
    <x v="54"/>
    <x v="53"/>
    <x v="27"/>
    <n v="63000000"/>
    <x v="1"/>
  </r>
  <r>
    <x v="54"/>
    <x v="53"/>
    <x v="27"/>
    <n v="64000000"/>
    <x v="2"/>
  </r>
  <r>
    <x v="54"/>
    <x v="53"/>
    <x v="28"/>
    <n v="9796000000"/>
    <x v="0"/>
  </r>
  <r>
    <x v="54"/>
    <x v="53"/>
    <x v="28"/>
    <n v="10063000000"/>
    <x v="1"/>
  </r>
  <r>
    <x v="54"/>
    <x v="53"/>
    <x v="28"/>
    <n v="12867000000"/>
    <x v="2"/>
  </r>
  <r>
    <x v="54"/>
    <x v="53"/>
    <x v="29"/>
    <n v="0"/>
    <x v="0"/>
  </r>
  <r>
    <x v="54"/>
    <x v="53"/>
    <x v="29"/>
    <n v="0"/>
    <x v="1"/>
  </r>
  <r>
    <x v="54"/>
    <x v="53"/>
    <x v="29"/>
    <n v="0"/>
    <x v="2"/>
  </r>
  <r>
    <x v="54"/>
    <x v="53"/>
    <x v="30"/>
    <n v="10051000000"/>
    <x v="0"/>
  </r>
  <r>
    <x v="54"/>
    <x v="53"/>
    <x v="30"/>
    <n v="13444000000"/>
    <x v="1"/>
  </r>
  <r>
    <x v="54"/>
    <x v="53"/>
    <x v="30"/>
    <n v="13802000000"/>
    <x v="2"/>
  </r>
  <r>
    <x v="54"/>
    <x v="53"/>
    <x v="31"/>
    <n v="16083000000"/>
    <x v="0"/>
  </r>
  <r>
    <x v="54"/>
    <x v="53"/>
    <x v="31"/>
    <n v="15000000000"/>
    <x v="1"/>
  </r>
  <r>
    <x v="54"/>
    <x v="53"/>
    <x v="31"/>
    <n v="15579000000"/>
    <x v="2"/>
  </r>
  <r>
    <x v="54"/>
    <x v="53"/>
    <x v="32"/>
    <n v="5363000000"/>
    <x v="0"/>
  </r>
  <r>
    <x v="54"/>
    <x v="53"/>
    <x v="32"/>
    <n v="4582000000"/>
    <x v="1"/>
  </r>
  <r>
    <x v="54"/>
    <x v="53"/>
    <x v="32"/>
    <n v="5393000000"/>
    <x v="2"/>
  </r>
  <r>
    <x v="54"/>
    <x v="53"/>
    <x v="33"/>
    <n v="0"/>
    <x v="0"/>
  </r>
  <r>
    <x v="54"/>
    <x v="53"/>
    <x v="33"/>
    <n v="0"/>
    <x v="1"/>
  </r>
  <r>
    <x v="54"/>
    <x v="53"/>
    <x v="33"/>
    <n v="0"/>
    <x v="2"/>
  </r>
  <r>
    <x v="54"/>
    <x v="53"/>
    <x v="34"/>
    <n v="1637000000"/>
    <x v="0"/>
  </r>
  <r>
    <x v="54"/>
    <x v="53"/>
    <x v="34"/>
    <n v="1130000000"/>
    <x v="1"/>
  </r>
  <r>
    <x v="54"/>
    <x v="53"/>
    <x v="34"/>
    <n v="1318000000"/>
    <x v="2"/>
  </r>
  <r>
    <x v="54"/>
    <x v="53"/>
    <x v="35"/>
    <n v="2657000000"/>
    <x v="0"/>
  </r>
  <r>
    <x v="54"/>
    <x v="53"/>
    <x v="35"/>
    <n v="6379000000"/>
    <x v="1"/>
  </r>
  <r>
    <x v="54"/>
    <x v="53"/>
    <x v="35"/>
    <n v="5835000000"/>
    <x v="2"/>
  </r>
  <r>
    <x v="54"/>
    <x v="53"/>
    <x v="36"/>
    <n v="0"/>
    <x v="0"/>
  </r>
  <r>
    <x v="54"/>
    <x v="53"/>
    <x v="36"/>
    <n v="0"/>
    <x v="1"/>
  </r>
  <r>
    <x v="54"/>
    <x v="53"/>
    <x v="36"/>
    <n v="0"/>
    <x v="2"/>
  </r>
  <r>
    <x v="54"/>
    <x v="53"/>
    <x v="37"/>
    <n v="0"/>
    <x v="0"/>
  </r>
  <r>
    <x v="54"/>
    <x v="53"/>
    <x v="37"/>
    <n v="0"/>
    <x v="1"/>
  </r>
  <r>
    <x v="54"/>
    <x v="53"/>
    <x v="37"/>
    <n v="0"/>
    <x v="2"/>
  </r>
  <r>
    <x v="54"/>
    <x v="53"/>
    <x v="38"/>
    <n v="4366000000"/>
    <x v="0"/>
  </r>
  <r>
    <x v="54"/>
    <x v="53"/>
    <x v="38"/>
    <n v="4134000000"/>
    <x v="1"/>
  </r>
  <r>
    <x v="54"/>
    <x v="53"/>
    <x v="38"/>
    <n v="4239000000"/>
    <x v="2"/>
  </r>
  <r>
    <x v="54"/>
    <x v="53"/>
    <x v="39"/>
    <n v="36500000000"/>
    <x v="0"/>
  </r>
  <r>
    <x v="54"/>
    <x v="53"/>
    <x v="39"/>
    <n v="44659000000"/>
    <x v="1"/>
  </r>
  <r>
    <x v="54"/>
    <x v="53"/>
    <x v="39"/>
    <n v="47344000000"/>
    <x v="2"/>
  </r>
  <r>
    <x v="54"/>
    <x v="53"/>
    <x v="40"/>
    <n v="26652000000"/>
    <x v="0"/>
  </r>
  <r>
    <x v="54"/>
    <x v="53"/>
    <x v="40"/>
    <n v="34533000000"/>
    <x v="1"/>
  </r>
  <r>
    <x v="54"/>
    <x v="53"/>
    <x v="40"/>
    <n v="34413000000"/>
    <x v="2"/>
  </r>
  <r>
    <x v="54"/>
    <x v="53"/>
    <x v="41"/>
    <n v="0"/>
    <x v="0"/>
  </r>
  <r>
    <x v="54"/>
    <x v="53"/>
    <x v="41"/>
    <n v="247000000"/>
    <x v="1"/>
  </r>
  <r>
    <x v="54"/>
    <x v="53"/>
    <x v="41"/>
    <n v="248000000"/>
    <x v="2"/>
  </r>
  <r>
    <x v="54"/>
    <x v="53"/>
    <x v="42"/>
    <n v="0"/>
    <x v="0"/>
  </r>
  <r>
    <x v="54"/>
    <x v="53"/>
    <x v="42"/>
    <n v="0"/>
    <x v="1"/>
  </r>
  <r>
    <x v="54"/>
    <x v="53"/>
    <x v="42"/>
    <n v="0"/>
    <x v="2"/>
  </r>
  <r>
    <x v="54"/>
    <x v="53"/>
    <x v="43"/>
    <n v="-1034000000"/>
    <x v="0"/>
  </r>
  <r>
    <x v="54"/>
    <x v="53"/>
    <x v="43"/>
    <n v="-2716000000"/>
    <x v="1"/>
  </r>
  <r>
    <x v="54"/>
    <x v="53"/>
    <x v="43"/>
    <n v="-3482000000"/>
    <x v="2"/>
  </r>
  <r>
    <x v="54"/>
    <x v="53"/>
    <x v="44"/>
    <n v="0"/>
    <x v="0"/>
  </r>
  <r>
    <x v="54"/>
    <x v="53"/>
    <x v="44"/>
    <n v="0"/>
    <x v="1"/>
  </r>
  <r>
    <x v="54"/>
    <x v="53"/>
    <x v="44"/>
    <n v="0"/>
    <x v="2"/>
  </r>
  <r>
    <x v="54"/>
    <x v="53"/>
    <x v="45"/>
    <n v="0"/>
    <x v="0"/>
  </r>
  <r>
    <x v="54"/>
    <x v="53"/>
    <x v="45"/>
    <n v="0"/>
    <x v="1"/>
  </r>
  <r>
    <x v="54"/>
    <x v="53"/>
    <x v="45"/>
    <n v="0"/>
    <x v="2"/>
  </r>
  <r>
    <x v="54"/>
    <x v="53"/>
    <x v="46"/>
    <n v="-7634000000"/>
    <x v="0"/>
  </r>
  <r>
    <x v="54"/>
    <x v="53"/>
    <x v="46"/>
    <n v="-4373000000"/>
    <x v="1"/>
  </r>
  <r>
    <x v="54"/>
    <x v="53"/>
    <x v="46"/>
    <n v="-3425000000"/>
    <x v="2"/>
  </r>
  <r>
    <x v="54"/>
    <x v="53"/>
    <x v="47"/>
    <n v="0"/>
    <x v="0"/>
  </r>
  <r>
    <x v="54"/>
    <x v="53"/>
    <x v="47"/>
    <n v="0"/>
    <x v="1"/>
  </r>
  <r>
    <x v="54"/>
    <x v="53"/>
    <x v="47"/>
    <n v="0"/>
    <x v="2"/>
  </r>
  <r>
    <x v="54"/>
    <x v="53"/>
    <x v="48"/>
    <n v="222000000"/>
    <x v="0"/>
  </r>
  <r>
    <x v="54"/>
    <x v="53"/>
    <x v="48"/>
    <n v="-6444000000"/>
    <x v="1"/>
  </r>
  <r>
    <x v="54"/>
    <x v="53"/>
    <x v="48"/>
    <n v="-580000000"/>
    <x v="2"/>
  </r>
  <r>
    <x v="54"/>
    <x v="53"/>
    <x v="49"/>
    <n v="0"/>
    <x v="0"/>
  </r>
  <r>
    <x v="54"/>
    <x v="53"/>
    <x v="49"/>
    <n v="0"/>
    <x v="1"/>
  </r>
  <r>
    <x v="54"/>
    <x v="53"/>
    <x v="49"/>
    <n v="0"/>
    <x v="2"/>
  </r>
  <r>
    <x v="54"/>
    <x v="53"/>
    <x v="50"/>
    <n v="0"/>
    <x v="0"/>
  </r>
  <r>
    <x v="54"/>
    <x v="53"/>
    <x v="50"/>
    <n v="0"/>
    <x v="1"/>
  </r>
  <r>
    <x v="54"/>
    <x v="53"/>
    <x v="50"/>
    <n v="0"/>
    <x v="2"/>
  </r>
  <r>
    <x v="54"/>
    <x v="53"/>
    <x v="51"/>
    <n v="0"/>
    <x v="0"/>
  </r>
  <r>
    <x v="54"/>
    <x v="53"/>
    <x v="51"/>
    <n v="0"/>
    <x v="1"/>
  </r>
  <r>
    <x v="54"/>
    <x v="53"/>
    <x v="51"/>
    <n v="0"/>
    <x v="2"/>
  </r>
  <r>
    <x v="54"/>
    <x v="53"/>
    <x v="52"/>
    <n v="14000000"/>
    <x v="0"/>
  </r>
  <r>
    <x v="54"/>
    <x v="53"/>
    <x v="52"/>
    <n v="12000000"/>
    <x v="1"/>
  </r>
  <r>
    <x v="54"/>
    <x v="53"/>
    <x v="52"/>
    <n v="4000000"/>
    <x v="2"/>
  </r>
  <r>
    <x v="54"/>
    <x v="53"/>
    <x v="53"/>
    <n v="5349000000"/>
    <x v="0"/>
  </r>
  <r>
    <x v="54"/>
    <x v="53"/>
    <x v="53"/>
    <n v="4570000000"/>
    <x v="1"/>
  </r>
  <r>
    <x v="54"/>
    <x v="53"/>
    <x v="53"/>
    <n v="5384000000"/>
    <x v="2"/>
  </r>
  <r>
    <x v="54"/>
    <x v="53"/>
    <x v="54"/>
    <n v="5363000000"/>
    <x v="0"/>
  </r>
  <r>
    <x v="54"/>
    <x v="53"/>
    <x v="54"/>
    <n v="4582000000"/>
    <x v="1"/>
  </r>
  <r>
    <x v="54"/>
    <x v="53"/>
    <x v="54"/>
    <n v="5388000000"/>
    <x v="2"/>
  </r>
  <r>
    <x v="54"/>
    <x v="53"/>
    <x v="55"/>
    <n v="8738000000"/>
    <x v="0"/>
  </r>
  <r>
    <x v="54"/>
    <x v="53"/>
    <x v="55"/>
    <n v="9333000000"/>
    <x v="1"/>
  </r>
  <r>
    <x v="54"/>
    <x v="53"/>
    <x v="55"/>
    <n v="9421000000"/>
    <x v="2"/>
  </r>
  <r>
    <x v="54"/>
    <x v="53"/>
    <x v="56"/>
    <n v="22791000000"/>
    <x v="0"/>
  </r>
  <r>
    <x v="54"/>
    <x v="53"/>
    <x v="56"/>
    <n v="31688000000"/>
    <x v="1"/>
  </r>
  <r>
    <x v="54"/>
    <x v="53"/>
    <x v="56"/>
    <n v="32362000000"/>
    <x v="2"/>
  </r>
  <r>
    <x v="54"/>
    <x v="53"/>
    <x v="57"/>
    <n v="19408000000"/>
    <x v="0"/>
  </r>
  <r>
    <x v="54"/>
    <x v="53"/>
    <x v="57"/>
    <n v="25311000000"/>
    <x v="1"/>
  </r>
  <r>
    <x v="54"/>
    <x v="53"/>
    <x v="57"/>
    <n v="26465000000"/>
    <x v="2"/>
  </r>
  <r>
    <x v="54"/>
    <x v="53"/>
    <x v="58"/>
    <n v="7602000000"/>
    <x v="0"/>
  </r>
  <r>
    <x v="54"/>
    <x v="53"/>
    <x v="58"/>
    <n v="7029000000"/>
    <x v="1"/>
  </r>
  <r>
    <x v="54"/>
    <x v="53"/>
    <x v="58"/>
    <n v="6929000000"/>
    <x v="2"/>
  </r>
  <r>
    <x v="54"/>
    <x v="53"/>
    <x v="59"/>
    <n v="-207000000"/>
    <x v="0"/>
  </r>
  <r>
    <x v="54"/>
    <x v="53"/>
    <x v="59"/>
    <n v="-450000000"/>
    <x v="2"/>
  </r>
  <r>
    <x v="54"/>
    <x v="53"/>
    <x v="60"/>
    <n v="0"/>
    <x v="1"/>
  </r>
  <r>
    <x v="54"/>
    <x v="53"/>
    <x v="61"/>
    <n v="25558000000"/>
    <x v="0"/>
  </r>
  <r>
    <x v="54"/>
    <x v="53"/>
    <x v="61"/>
    <n v="25962000000"/>
    <x v="1"/>
  </r>
  <r>
    <x v="54"/>
    <x v="53"/>
    <x v="61"/>
    <n v="25023000000"/>
    <x v="2"/>
  </r>
  <r>
    <x v="54"/>
    <x v="53"/>
    <x v="62"/>
    <n v="7207000000"/>
    <x v="0"/>
  </r>
  <r>
    <x v="54"/>
    <x v="53"/>
    <x v="62"/>
    <n v="6174000000"/>
    <x v="1"/>
  </r>
  <r>
    <x v="54"/>
    <x v="53"/>
    <x v="62"/>
    <n v="7161000000"/>
    <x v="2"/>
  </r>
  <r>
    <x v="54"/>
    <x v="53"/>
    <x v="63"/>
    <n v="-14055000000"/>
    <x v="0"/>
  </r>
  <r>
    <x v="54"/>
    <x v="53"/>
    <x v="63"/>
    <n v="-3676000000"/>
    <x v="1"/>
  </r>
  <r>
    <x v="54"/>
    <x v="53"/>
    <x v="63"/>
    <n v="-6051000000"/>
    <x v="2"/>
  </r>
  <r>
    <x v="54"/>
    <x v="53"/>
    <x v="64"/>
    <n v="2468000000"/>
    <x v="0"/>
  </r>
  <r>
    <x v="54"/>
    <x v="53"/>
    <x v="64"/>
    <n v="-4937000000"/>
    <x v="1"/>
  </r>
  <r>
    <x v="54"/>
    <x v="53"/>
    <x v="64"/>
    <n v="1153000000"/>
    <x v="2"/>
  </r>
  <r>
    <x v="54"/>
    <x v="53"/>
    <x v="65"/>
    <n v="2883000000"/>
    <x v="0"/>
  </r>
  <r>
    <x v="54"/>
    <x v="53"/>
    <x v="65"/>
    <n v="5469000000"/>
    <x v="1"/>
  </r>
  <r>
    <x v="54"/>
    <x v="53"/>
    <x v="65"/>
    <n v="5224000000"/>
    <x v="2"/>
  </r>
  <r>
    <x v="54"/>
    <x v="53"/>
    <x v="66"/>
    <n v="153000000"/>
    <x v="0"/>
  </r>
  <r>
    <x v="54"/>
    <x v="53"/>
    <x v="66"/>
    <n v="-421000000"/>
    <x v="1"/>
  </r>
  <r>
    <x v="54"/>
    <x v="53"/>
    <x v="66"/>
    <n v="476000000"/>
    <x v="2"/>
  </r>
  <r>
    <x v="54"/>
    <x v="53"/>
    <x v="67"/>
    <n v="1470000000"/>
    <x v="0"/>
  </r>
  <r>
    <x v="54"/>
    <x v="53"/>
    <x v="67"/>
    <n v="1693000000"/>
    <x v="1"/>
  </r>
  <r>
    <x v="54"/>
    <x v="53"/>
    <x v="67"/>
    <n v="1404000000"/>
    <x v="2"/>
  </r>
  <r>
    <x v="54"/>
    <x v="53"/>
    <x v="68"/>
    <n v="3986000000"/>
    <x v="0"/>
  </r>
  <r>
    <x v="54"/>
    <x v="53"/>
    <x v="68"/>
    <n v="6098000000"/>
    <x v="1"/>
  </r>
  <r>
    <x v="54"/>
    <x v="53"/>
    <x v="68"/>
    <n v="4340000000"/>
    <x v="2"/>
  </r>
  <r>
    <x v="54"/>
    <x v="53"/>
    <x v="69"/>
    <n v="1345000000"/>
    <x v="0"/>
  </r>
  <r>
    <x v="54"/>
    <x v="53"/>
    <x v="69"/>
    <n v="2532000000"/>
    <x v="1"/>
  </r>
  <r>
    <x v="54"/>
    <x v="53"/>
    <x v="69"/>
    <n v="3304000000"/>
    <x v="2"/>
  </r>
  <r>
    <x v="54"/>
    <x v="53"/>
    <x v="70"/>
    <n v="5997000000"/>
    <x v="0"/>
  </r>
  <r>
    <x v="54"/>
    <x v="53"/>
    <x v="70"/>
    <n v="7793000000"/>
    <x v="1"/>
  </r>
  <r>
    <x v="54"/>
    <x v="53"/>
    <x v="70"/>
    <n v="8476000000"/>
    <x v="2"/>
  </r>
  <r>
    <x v="54"/>
    <x v="53"/>
    <x v="71"/>
    <n v="16135000000"/>
    <x v="0"/>
  </r>
  <r>
    <x v="54"/>
    <x v="53"/>
    <x v="71"/>
    <n v="17022000000"/>
    <x v="1"/>
  </r>
  <r>
    <x v="54"/>
    <x v="53"/>
    <x v="71"/>
    <n v="16216000000"/>
    <x v="2"/>
  </r>
  <r>
    <x v="54"/>
    <x v="53"/>
    <x v="72"/>
    <n v="0"/>
    <x v="0"/>
  </r>
  <r>
    <x v="54"/>
    <x v="53"/>
    <x v="72"/>
    <n v="0"/>
    <x v="1"/>
  </r>
  <r>
    <x v="54"/>
    <x v="53"/>
    <x v="72"/>
    <n v="0"/>
    <x v="2"/>
  </r>
  <r>
    <x v="54"/>
    <x v="53"/>
    <x v="73"/>
    <n v="3193000000"/>
    <x v="0"/>
  </r>
  <r>
    <x v="54"/>
    <x v="53"/>
    <x v="73"/>
    <n v="3316000000"/>
    <x v="1"/>
  </r>
  <r>
    <x v="54"/>
    <x v="53"/>
    <x v="73"/>
    <n v="3388000000"/>
    <x v="2"/>
  </r>
  <r>
    <x v="54"/>
    <x v="53"/>
    <x v="74"/>
    <n v="1828000000"/>
    <x v="0"/>
  </r>
  <r>
    <x v="54"/>
    <x v="53"/>
    <x v="74"/>
    <n v="1635000000"/>
    <x v="1"/>
  </r>
  <r>
    <x v="54"/>
    <x v="53"/>
    <x v="74"/>
    <n v="1579000000"/>
    <x v="2"/>
  </r>
  <r>
    <x v="54"/>
    <x v="53"/>
    <x v="75"/>
    <n v="410000000"/>
    <x v="0"/>
  </r>
  <r>
    <x v="54"/>
    <x v="53"/>
    <x v="75"/>
    <n v="357000000"/>
    <x v="1"/>
  </r>
  <r>
    <x v="54"/>
    <x v="53"/>
    <x v="75"/>
    <n v="406000000"/>
    <x v="2"/>
  </r>
  <r>
    <x v="54"/>
    <x v="53"/>
    <x v="76"/>
    <n v="0"/>
    <x v="0"/>
  </r>
  <r>
    <x v="54"/>
    <x v="53"/>
    <x v="76"/>
    <n v="0"/>
    <x v="1"/>
  </r>
  <r>
    <x v="54"/>
    <x v="53"/>
    <x v="76"/>
    <n v="0"/>
    <x v="2"/>
  </r>
  <r>
    <x v="54"/>
    <x v="53"/>
    <x v="77"/>
    <n v="0"/>
    <x v="0"/>
  </r>
  <r>
    <x v="54"/>
    <x v="53"/>
    <x v="77"/>
    <n v="0"/>
    <x v="1"/>
  </r>
  <r>
    <x v="54"/>
    <x v="53"/>
    <x v="77"/>
    <n v="0"/>
    <x v="2"/>
  </r>
  <r>
    <x v="54"/>
    <x v="53"/>
    <x v="78"/>
    <n v="2497000000"/>
    <x v="0"/>
  </r>
  <r>
    <x v="54"/>
    <x v="53"/>
    <x v="78"/>
    <n v="1443000000"/>
    <x v="1"/>
  </r>
  <r>
    <x v="54"/>
    <x v="53"/>
    <x v="78"/>
    <n v="1811000000"/>
    <x v="2"/>
  </r>
  <r>
    <x v="54"/>
    <x v="53"/>
    <x v="79"/>
    <n v="485000000"/>
    <x v="0"/>
  </r>
  <r>
    <x v="54"/>
    <x v="53"/>
    <x v="79"/>
    <n v="547000000"/>
    <x v="1"/>
  </r>
  <r>
    <x v="54"/>
    <x v="53"/>
    <x v="79"/>
    <n v="429000000"/>
    <x v="2"/>
  </r>
  <r>
    <x v="54"/>
    <x v="53"/>
    <x v="80"/>
    <n v="0"/>
    <x v="0"/>
  </r>
  <r>
    <x v="54"/>
    <x v="53"/>
    <x v="80"/>
    <n v="0"/>
    <x v="1"/>
  </r>
  <r>
    <x v="54"/>
    <x v="53"/>
    <x v="80"/>
    <n v="0"/>
    <x v="2"/>
  </r>
  <r>
    <x v="54"/>
    <x v="53"/>
    <x v="81"/>
    <n v="4870000000"/>
    <x v="0"/>
  </r>
  <r>
    <x v="54"/>
    <x v="53"/>
    <x v="81"/>
    <n v="1407000000"/>
    <x v="1"/>
  </r>
  <r>
    <x v="54"/>
    <x v="53"/>
    <x v="81"/>
    <n v="368000000"/>
    <x v="2"/>
  </r>
  <r>
    <x v="54"/>
    <x v="53"/>
    <x v="82"/>
    <n v="1821000000"/>
    <x v="0"/>
  </r>
  <r>
    <x v="54"/>
    <x v="53"/>
    <x v="82"/>
    <n v="1911000000"/>
    <x v="1"/>
  </r>
  <r>
    <x v="54"/>
    <x v="53"/>
    <x v="82"/>
    <n v="1878000000"/>
    <x v="2"/>
  </r>
  <r>
    <x v="54"/>
    <x v="53"/>
    <x v="83"/>
    <n v="40636000000"/>
    <x v="0"/>
  </r>
  <r>
    <x v="54"/>
    <x v="53"/>
    <x v="83"/>
    <n v="42135000000"/>
    <x v="1"/>
  </r>
  <r>
    <x v="54"/>
    <x v="53"/>
    <x v="83"/>
    <n v="43761000000"/>
    <x v="2"/>
  </r>
  <r>
    <x v="54"/>
    <x v="53"/>
    <x v="84"/>
    <n v="32765000000"/>
    <x v="0"/>
  </r>
  <r>
    <x v="54"/>
    <x v="53"/>
    <x v="84"/>
    <n v="32136000000"/>
    <x v="1"/>
  </r>
  <r>
    <x v="54"/>
    <x v="53"/>
    <x v="84"/>
    <n v="32184000000"/>
    <x v="2"/>
  </r>
  <r>
    <x v="54"/>
    <x v="53"/>
    <x v="85"/>
    <n v="7602000000"/>
    <x v="0"/>
  </r>
  <r>
    <x v="54"/>
    <x v="53"/>
    <x v="85"/>
    <n v="7029000000"/>
    <x v="1"/>
  </r>
  <r>
    <x v="54"/>
    <x v="53"/>
    <x v="85"/>
    <n v="6929000000"/>
    <x v="2"/>
  </r>
  <r>
    <x v="54"/>
    <x v="53"/>
    <x v="86"/>
    <n v="1211000000"/>
    <x v="0"/>
  </r>
  <r>
    <x v="54"/>
    <x v="53"/>
    <x v="86"/>
    <n v="2795000000"/>
    <x v="1"/>
  </r>
  <r>
    <x v="54"/>
    <x v="53"/>
    <x v="86"/>
    <n v="806000000"/>
    <x v="2"/>
  </r>
  <r>
    <x v="54"/>
    <x v="53"/>
    <x v="87"/>
    <n v="380000000"/>
    <x v="0"/>
  </r>
  <r>
    <x v="54"/>
    <x v="53"/>
    <x v="87"/>
    <n v="98000000"/>
    <x v="1"/>
  </r>
  <r>
    <x v="54"/>
    <x v="53"/>
    <x v="87"/>
    <n v="404000000"/>
    <x v="2"/>
  </r>
  <r>
    <x v="54"/>
    <x v="53"/>
    <x v="88"/>
    <n v="302000000"/>
    <x v="0"/>
  </r>
  <r>
    <x v="54"/>
    <x v="53"/>
    <x v="88"/>
    <n v="278000000"/>
    <x v="1"/>
  </r>
  <r>
    <x v="54"/>
    <x v="53"/>
    <x v="88"/>
    <n v="262000000"/>
    <x v="2"/>
  </r>
  <r>
    <x v="54"/>
    <x v="53"/>
    <x v="89"/>
    <n v="9796000000"/>
    <x v="0"/>
  </r>
  <r>
    <x v="54"/>
    <x v="53"/>
    <x v="89"/>
    <n v="12867000000"/>
    <x v="2"/>
  </r>
  <r>
    <x v="54"/>
    <x v="53"/>
    <x v="90"/>
    <n v="0"/>
    <x v="1"/>
  </r>
  <r>
    <x v="54"/>
    <x v="53"/>
    <x v="91"/>
    <n v="-200000000"/>
    <x v="0"/>
  </r>
  <r>
    <x v="54"/>
    <x v="53"/>
    <x v="91"/>
    <n v="-500000000"/>
    <x v="1"/>
  </r>
  <r>
    <x v="54"/>
    <x v="53"/>
    <x v="91"/>
    <n v="2281000000"/>
    <x v="2"/>
  </r>
  <r>
    <x v="55"/>
    <x v="54"/>
    <x v="0"/>
    <n v="5294000000"/>
    <x v="0"/>
  </r>
  <r>
    <x v="55"/>
    <x v="54"/>
    <x v="0"/>
    <n v="3828000000"/>
    <x v="1"/>
  </r>
  <r>
    <x v="55"/>
    <x v="54"/>
    <x v="0"/>
    <n v="3999000000"/>
    <x v="2"/>
  </r>
  <r>
    <x v="55"/>
    <x v="54"/>
    <x v="1"/>
    <n v="142000000"/>
    <x v="0"/>
  </r>
  <r>
    <x v="55"/>
    <x v="54"/>
    <x v="1"/>
    <n v="152000000"/>
    <x v="1"/>
  </r>
  <r>
    <x v="55"/>
    <x v="54"/>
    <x v="1"/>
    <n v="137000000"/>
    <x v="2"/>
  </r>
  <r>
    <x v="55"/>
    <x v="54"/>
    <x v="2"/>
    <n v="0"/>
    <x v="0"/>
  </r>
  <r>
    <x v="55"/>
    <x v="54"/>
    <x v="2"/>
    <n v="0"/>
    <x v="1"/>
  </r>
  <r>
    <x v="55"/>
    <x v="54"/>
    <x v="2"/>
    <n v="0"/>
    <x v="2"/>
  </r>
  <r>
    <x v="55"/>
    <x v="54"/>
    <x v="3"/>
    <n v="1168000000"/>
    <x v="0"/>
  </r>
  <r>
    <x v="55"/>
    <x v="54"/>
    <x v="3"/>
    <n v="516000000"/>
    <x v="1"/>
  </r>
  <r>
    <x v="55"/>
    <x v="54"/>
    <x v="3"/>
    <n v="101000000"/>
    <x v="2"/>
  </r>
  <r>
    <x v="55"/>
    <x v="54"/>
    <x v="4"/>
    <n v="55459000000"/>
    <x v="0"/>
  </r>
  <r>
    <x v="55"/>
    <x v="54"/>
    <x v="4"/>
    <n v="49271000000"/>
    <x v="1"/>
  </r>
  <r>
    <x v="55"/>
    <x v="54"/>
    <x v="4"/>
    <n v="47414000000"/>
    <x v="2"/>
  </r>
  <r>
    <x v="55"/>
    <x v="54"/>
    <x v="5"/>
    <n v="-238000000"/>
    <x v="0"/>
  </r>
  <r>
    <x v="55"/>
    <x v="54"/>
    <x v="5"/>
    <n v="-246000000"/>
    <x v="1"/>
  </r>
  <r>
    <x v="55"/>
    <x v="54"/>
    <x v="5"/>
    <n v="-231000000"/>
    <x v="2"/>
  </r>
  <r>
    <x v="55"/>
    <x v="54"/>
    <x v="6"/>
    <n v="4716000000"/>
    <x v="0"/>
  </r>
  <r>
    <x v="55"/>
    <x v="54"/>
    <x v="6"/>
    <n v="-4712000000"/>
    <x v="1"/>
  </r>
  <r>
    <x v="55"/>
    <x v="54"/>
    <x v="6"/>
    <n v="-5396000000"/>
    <x v="2"/>
  </r>
  <r>
    <x v="55"/>
    <x v="54"/>
    <x v="7"/>
    <n v="-12988000000"/>
    <x v="0"/>
  </r>
  <r>
    <x v="55"/>
    <x v="54"/>
    <x v="7"/>
    <n v="-2398000000"/>
    <x v="1"/>
  </r>
  <r>
    <x v="55"/>
    <x v="54"/>
    <x v="7"/>
    <n v="-143000000"/>
    <x v="2"/>
  </r>
  <r>
    <x v="55"/>
    <x v="54"/>
    <x v="8"/>
    <n v="8391000000"/>
    <x v="0"/>
  </r>
  <r>
    <x v="55"/>
    <x v="54"/>
    <x v="8"/>
    <n v="7837000000"/>
    <x v="1"/>
  </r>
  <r>
    <x v="55"/>
    <x v="54"/>
    <x v="8"/>
    <n v="8385000000"/>
    <x v="2"/>
  </r>
  <r>
    <x v="55"/>
    <x v="54"/>
    <x v="9"/>
    <n v="1333000000"/>
    <x v="0"/>
  </r>
  <r>
    <x v="55"/>
    <x v="54"/>
    <x v="9"/>
    <n v="2117000000"/>
    <x v="1"/>
  </r>
  <r>
    <x v="55"/>
    <x v="54"/>
    <x v="9"/>
    <n v="4945000000"/>
    <x v="2"/>
  </r>
  <r>
    <x v="55"/>
    <x v="54"/>
    <x v="10"/>
    <n v="0"/>
    <x v="0"/>
  </r>
  <r>
    <x v="55"/>
    <x v="54"/>
    <x v="10"/>
    <n v="8000000"/>
    <x v="1"/>
  </r>
  <r>
    <x v="55"/>
    <x v="54"/>
    <x v="10"/>
    <n v="-20000000"/>
    <x v="2"/>
  </r>
  <r>
    <x v="55"/>
    <x v="54"/>
    <x v="11"/>
    <n v="129000000"/>
    <x v="0"/>
  </r>
  <r>
    <x v="55"/>
    <x v="54"/>
    <x v="11"/>
    <n v="-42000000"/>
    <x v="1"/>
  </r>
  <r>
    <x v="55"/>
    <x v="54"/>
    <x v="11"/>
    <n v="-2000000"/>
    <x v="2"/>
  </r>
  <r>
    <x v="55"/>
    <x v="54"/>
    <x v="12"/>
    <n v="245000000"/>
    <x v="0"/>
  </r>
  <r>
    <x v="55"/>
    <x v="54"/>
    <x v="12"/>
    <n v="10000000"/>
    <x v="1"/>
  </r>
  <r>
    <x v="55"/>
    <x v="54"/>
    <x v="12"/>
    <n v="24000000"/>
    <x v="2"/>
  </r>
  <r>
    <x v="55"/>
    <x v="54"/>
    <x v="13"/>
    <n v="-95000000"/>
    <x v="0"/>
  </r>
  <r>
    <x v="55"/>
    <x v="54"/>
    <x v="13"/>
    <n v="-55000000"/>
    <x v="1"/>
  </r>
  <r>
    <x v="55"/>
    <x v="54"/>
    <x v="13"/>
    <n v="-31000000"/>
    <x v="2"/>
  </r>
  <r>
    <x v="55"/>
    <x v="54"/>
    <x v="14"/>
    <n v="935000000"/>
    <x v="0"/>
  </r>
  <r>
    <x v="55"/>
    <x v="54"/>
    <x v="14"/>
    <n v="935000000"/>
    <x v="1"/>
  </r>
  <r>
    <x v="55"/>
    <x v="54"/>
    <x v="14"/>
    <n v="935000000"/>
    <x v="2"/>
  </r>
  <r>
    <x v="55"/>
    <x v="54"/>
    <x v="15"/>
    <n v="4000000"/>
    <x v="0"/>
  </r>
  <r>
    <x v="55"/>
    <x v="54"/>
    <x v="15"/>
    <n v="-5000000"/>
    <x v="1"/>
  </r>
  <r>
    <x v="55"/>
    <x v="54"/>
    <x v="15"/>
    <n v="-13000000"/>
    <x v="2"/>
  </r>
  <r>
    <x v="55"/>
    <x v="54"/>
    <x v="16"/>
    <n v="6721000000"/>
    <x v="0"/>
  </r>
  <r>
    <x v="55"/>
    <x v="54"/>
    <x v="16"/>
    <n v="-1610000000"/>
    <x v="1"/>
  </r>
  <r>
    <x v="55"/>
    <x v="54"/>
    <x v="16"/>
    <n v="2990000000"/>
    <x v="2"/>
  </r>
  <r>
    <x v="55"/>
    <x v="54"/>
    <x v="17"/>
    <n v="6725000000"/>
    <x v="0"/>
  </r>
  <r>
    <x v="55"/>
    <x v="54"/>
    <x v="17"/>
    <n v="-1615000000"/>
    <x v="1"/>
  </r>
  <r>
    <x v="55"/>
    <x v="54"/>
    <x v="17"/>
    <n v="2977000000"/>
    <x v="2"/>
  </r>
  <r>
    <x v="55"/>
    <x v="54"/>
    <x v="18"/>
    <n v="7373000000"/>
    <x v="0"/>
  </r>
  <r>
    <x v="55"/>
    <x v="54"/>
    <x v="18"/>
    <n v="7085000000"/>
    <x v="1"/>
  </r>
  <r>
    <x v="55"/>
    <x v="54"/>
    <x v="18"/>
    <n v="7818000000"/>
    <x v="2"/>
  </r>
  <r>
    <x v="55"/>
    <x v="54"/>
    <x v="19"/>
    <n v="16249000000"/>
    <x v="0"/>
  </r>
  <r>
    <x v="55"/>
    <x v="54"/>
    <x v="19"/>
    <n v="14784000000"/>
    <x v="1"/>
  </r>
  <r>
    <x v="55"/>
    <x v="54"/>
    <x v="19"/>
    <n v="15280000000"/>
    <x v="2"/>
  </r>
  <r>
    <x v="55"/>
    <x v="54"/>
    <x v="20"/>
    <n v="4299000000"/>
    <x v="0"/>
  </r>
  <r>
    <x v="55"/>
    <x v="54"/>
    <x v="20"/>
    <n v="4824000000"/>
    <x v="1"/>
  </r>
  <r>
    <x v="55"/>
    <x v="54"/>
    <x v="20"/>
    <n v="7117000000"/>
    <x v="2"/>
  </r>
  <r>
    <x v="55"/>
    <x v="54"/>
    <x v="21"/>
    <n v="21193000000"/>
    <x v="0"/>
  </r>
  <r>
    <x v="55"/>
    <x v="54"/>
    <x v="21"/>
    <n v="8174000000"/>
    <x v="1"/>
  </r>
  <r>
    <x v="55"/>
    <x v="54"/>
    <x v="21"/>
    <n v="9063000000"/>
    <x v="2"/>
  </r>
  <r>
    <x v="55"/>
    <x v="54"/>
    <x v="22"/>
    <n v="227000000"/>
    <x v="0"/>
  </r>
  <r>
    <x v="55"/>
    <x v="54"/>
    <x v="22"/>
    <n v="257000000"/>
    <x v="2"/>
  </r>
  <r>
    <x v="55"/>
    <x v="54"/>
    <x v="23"/>
    <n v="227000000"/>
    <x v="0"/>
  </r>
  <r>
    <x v="55"/>
    <x v="54"/>
    <x v="23"/>
    <n v="226000000"/>
    <x v="1"/>
  </r>
  <r>
    <x v="55"/>
    <x v="54"/>
    <x v="23"/>
    <n v="226000000"/>
    <x v="1"/>
  </r>
  <r>
    <x v="55"/>
    <x v="54"/>
    <x v="23"/>
    <n v="257000000"/>
    <x v="2"/>
  </r>
  <r>
    <x v="55"/>
    <x v="54"/>
    <x v="24"/>
    <n v="9341000000"/>
    <x v="0"/>
  </r>
  <r>
    <x v="55"/>
    <x v="54"/>
    <x v="24"/>
    <n v="766000000"/>
    <x v="1"/>
  </r>
  <r>
    <x v="55"/>
    <x v="54"/>
    <x v="24"/>
    <n v="6890000000"/>
    <x v="2"/>
  </r>
  <r>
    <x v="55"/>
    <x v="54"/>
    <x v="25"/>
    <n v="0"/>
    <x v="0"/>
  </r>
  <r>
    <x v="55"/>
    <x v="54"/>
    <x v="25"/>
    <n v="0"/>
    <x v="1"/>
  </r>
  <r>
    <x v="55"/>
    <x v="54"/>
    <x v="25"/>
    <n v="0"/>
    <x v="2"/>
  </r>
  <r>
    <x v="55"/>
    <x v="54"/>
    <x v="26"/>
    <n v="43465"/>
    <x v="0"/>
  </r>
  <r>
    <x v="55"/>
    <x v="54"/>
    <x v="26"/>
    <n v="43830"/>
    <x v="1"/>
  </r>
  <r>
    <x v="55"/>
    <x v="54"/>
    <x v="26"/>
    <n v="44196"/>
    <x v="2"/>
  </r>
  <r>
    <x v="55"/>
    <x v="54"/>
    <x v="27"/>
    <n v="2000000"/>
    <x v="0"/>
  </r>
  <r>
    <x v="55"/>
    <x v="54"/>
    <x v="27"/>
    <n v="97000000"/>
    <x v="1"/>
  </r>
  <r>
    <x v="55"/>
    <x v="54"/>
    <x v="27"/>
    <n v="86000000"/>
    <x v="2"/>
  </r>
  <r>
    <x v="55"/>
    <x v="54"/>
    <x v="28"/>
    <n v="14787000000"/>
    <x v="0"/>
  </r>
  <r>
    <x v="55"/>
    <x v="54"/>
    <x v="28"/>
    <n v="6222000000"/>
    <x v="1"/>
  </r>
  <r>
    <x v="55"/>
    <x v="54"/>
    <x v="28"/>
    <n v="2839000000"/>
    <x v="2"/>
  </r>
  <r>
    <x v="55"/>
    <x v="54"/>
    <x v="29"/>
    <n v="0"/>
    <x v="0"/>
  </r>
  <r>
    <x v="55"/>
    <x v="54"/>
    <x v="29"/>
    <n v="0"/>
    <x v="1"/>
  </r>
  <r>
    <x v="55"/>
    <x v="54"/>
    <x v="29"/>
    <n v="0"/>
    <x v="2"/>
  </r>
  <r>
    <x v="55"/>
    <x v="54"/>
    <x v="30"/>
    <n v="5196000000"/>
    <x v="0"/>
  </r>
  <r>
    <x v="55"/>
    <x v="54"/>
    <x v="30"/>
    <n v="5177000000"/>
    <x v="1"/>
  </r>
  <r>
    <x v="55"/>
    <x v="54"/>
    <x v="30"/>
    <n v="5177000000"/>
    <x v="2"/>
  </r>
  <r>
    <x v="55"/>
    <x v="54"/>
    <x v="31"/>
    <n v="17991000000"/>
    <x v="0"/>
  </r>
  <r>
    <x v="55"/>
    <x v="54"/>
    <x v="31"/>
    <n v="18025000000"/>
    <x v="1"/>
  </r>
  <r>
    <x v="55"/>
    <x v="54"/>
    <x v="31"/>
    <n v="18335000000"/>
    <x v="2"/>
  </r>
  <r>
    <x v="55"/>
    <x v="54"/>
    <x v="32"/>
    <n v="6967000000"/>
    <x v="0"/>
  </r>
  <r>
    <x v="55"/>
    <x v="54"/>
    <x v="32"/>
    <n v="-1298000000"/>
    <x v="1"/>
  </r>
  <r>
    <x v="55"/>
    <x v="54"/>
    <x v="32"/>
    <n v="4454000000"/>
    <x v="2"/>
  </r>
  <r>
    <x v="55"/>
    <x v="54"/>
    <x v="33"/>
    <n v="0"/>
    <x v="0"/>
  </r>
  <r>
    <x v="55"/>
    <x v="54"/>
    <x v="33"/>
    <n v="0"/>
    <x v="1"/>
  </r>
  <r>
    <x v="55"/>
    <x v="54"/>
    <x v="33"/>
    <n v="0"/>
    <x v="2"/>
  </r>
  <r>
    <x v="55"/>
    <x v="54"/>
    <x v="34"/>
    <n v="2374000000"/>
    <x v="0"/>
  </r>
  <r>
    <x v="55"/>
    <x v="54"/>
    <x v="34"/>
    <n v="2064000000"/>
    <x v="1"/>
  </r>
  <r>
    <x v="55"/>
    <x v="54"/>
    <x v="34"/>
    <n v="2436000000"/>
    <x v="2"/>
  </r>
  <r>
    <x v="55"/>
    <x v="54"/>
    <x v="35"/>
    <n v="12279000000"/>
    <x v="0"/>
  </r>
  <r>
    <x v="55"/>
    <x v="54"/>
    <x v="35"/>
    <n v="12687000000"/>
    <x v="1"/>
  </r>
  <r>
    <x v="55"/>
    <x v="54"/>
    <x v="35"/>
    <n v="12615000000"/>
    <x v="2"/>
  </r>
  <r>
    <x v="55"/>
    <x v="54"/>
    <x v="36"/>
    <n v="0"/>
    <x v="0"/>
  </r>
  <r>
    <x v="55"/>
    <x v="54"/>
    <x v="36"/>
    <n v="0"/>
    <x v="1"/>
  </r>
  <r>
    <x v="55"/>
    <x v="54"/>
    <x v="36"/>
    <n v="0"/>
    <x v="2"/>
  </r>
  <r>
    <x v="55"/>
    <x v="54"/>
    <x v="37"/>
    <n v="704000000"/>
    <x v="0"/>
  </r>
  <r>
    <x v="55"/>
    <x v="54"/>
    <x v="37"/>
    <n v="991000000"/>
    <x v="1"/>
  </r>
  <r>
    <x v="55"/>
    <x v="54"/>
    <x v="37"/>
    <n v="1246000000"/>
    <x v="2"/>
  </r>
  <r>
    <x v="55"/>
    <x v="54"/>
    <x v="38"/>
    <n v="2331000000"/>
    <x v="0"/>
  </r>
  <r>
    <x v="55"/>
    <x v="54"/>
    <x v="38"/>
    <n v="2293000000"/>
    <x v="1"/>
  </r>
  <r>
    <x v="55"/>
    <x v="54"/>
    <x v="38"/>
    <n v="1966000000"/>
    <x v="2"/>
  </r>
  <r>
    <x v="55"/>
    <x v="54"/>
    <x v="39"/>
    <n v="55459000000"/>
    <x v="0"/>
  </r>
  <r>
    <x v="55"/>
    <x v="54"/>
    <x v="39"/>
    <n v="49271000000"/>
    <x v="1"/>
  </r>
  <r>
    <x v="55"/>
    <x v="54"/>
    <x v="39"/>
    <n v="47414000000"/>
    <x v="2"/>
  </r>
  <r>
    <x v="55"/>
    <x v="54"/>
    <x v="40"/>
    <n v="40631000000"/>
    <x v="0"/>
  </r>
  <r>
    <x v="55"/>
    <x v="54"/>
    <x v="40"/>
    <n v="42914000000"/>
    <x v="1"/>
  </r>
  <r>
    <x v="55"/>
    <x v="54"/>
    <x v="40"/>
    <n v="44449000000"/>
    <x v="2"/>
  </r>
  <r>
    <x v="55"/>
    <x v="54"/>
    <x v="41"/>
    <n v="1144000000"/>
    <x v="0"/>
  </r>
  <r>
    <x v="55"/>
    <x v="54"/>
    <x v="41"/>
    <n v="1000000000"/>
    <x v="1"/>
  </r>
  <r>
    <x v="55"/>
    <x v="54"/>
    <x v="41"/>
    <n v="1500000000"/>
    <x v="2"/>
  </r>
  <r>
    <x v="55"/>
    <x v="54"/>
    <x v="42"/>
    <n v="30496000000"/>
    <x v="0"/>
  </r>
  <r>
    <x v="55"/>
    <x v="54"/>
    <x v="42"/>
    <n v="23581000000"/>
    <x v="1"/>
  </r>
  <r>
    <x v="55"/>
    <x v="54"/>
    <x v="42"/>
    <n v="19529000000"/>
    <x v="2"/>
  </r>
  <r>
    <x v="55"/>
    <x v="54"/>
    <x v="43"/>
    <n v="-864000000"/>
    <x v="0"/>
  </r>
  <r>
    <x v="55"/>
    <x v="54"/>
    <x v="43"/>
    <n v="15121000000"/>
    <x v="1"/>
  </r>
  <r>
    <x v="55"/>
    <x v="54"/>
    <x v="43"/>
    <n v="993000000"/>
    <x v="2"/>
  </r>
  <r>
    <x v="55"/>
    <x v="54"/>
    <x v="44"/>
    <n v="0"/>
    <x v="0"/>
  </r>
  <r>
    <x v="55"/>
    <x v="54"/>
    <x v="44"/>
    <n v="0"/>
    <x v="1"/>
  </r>
  <r>
    <x v="55"/>
    <x v="54"/>
    <x v="44"/>
    <n v="0"/>
    <x v="2"/>
  </r>
  <r>
    <x v="55"/>
    <x v="54"/>
    <x v="45"/>
    <n v="0"/>
    <x v="0"/>
  </r>
  <r>
    <x v="55"/>
    <x v="54"/>
    <x v="45"/>
    <n v="0"/>
    <x v="1"/>
  </r>
  <r>
    <x v="55"/>
    <x v="54"/>
    <x v="45"/>
    <n v="0"/>
    <x v="2"/>
  </r>
  <r>
    <x v="55"/>
    <x v="54"/>
    <x v="46"/>
    <n v="-8084000000"/>
    <x v="0"/>
  </r>
  <r>
    <x v="55"/>
    <x v="54"/>
    <x v="46"/>
    <n v="8088000000"/>
    <x v="1"/>
  </r>
  <r>
    <x v="55"/>
    <x v="54"/>
    <x v="46"/>
    <n v="-5396000000"/>
    <x v="2"/>
  </r>
  <r>
    <x v="55"/>
    <x v="54"/>
    <x v="47"/>
    <n v="0"/>
    <x v="0"/>
  </r>
  <r>
    <x v="55"/>
    <x v="54"/>
    <x v="47"/>
    <n v="0"/>
    <x v="1"/>
  </r>
  <r>
    <x v="55"/>
    <x v="54"/>
    <x v="47"/>
    <n v="0"/>
    <x v="2"/>
  </r>
  <r>
    <x v="55"/>
    <x v="54"/>
    <x v="48"/>
    <n v="-173000000"/>
    <x v="0"/>
  </r>
  <r>
    <x v="55"/>
    <x v="54"/>
    <x v="48"/>
    <n v="0"/>
    <x v="1"/>
  </r>
  <r>
    <x v="55"/>
    <x v="54"/>
    <x v="48"/>
    <n v="0"/>
    <x v="2"/>
  </r>
  <r>
    <x v="55"/>
    <x v="54"/>
    <x v="49"/>
    <n v="0"/>
    <x v="0"/>
  </r>
  <r>
    <x v="55"/>
    <x v="54"/>
    <x v="49"/>
    <n v="0"/>
    <x v="1"/>
  </r>
  <r>
    <x v="55"/>
    <x v="54"/>
    <x v="49"/>
    <n v="0"/>
    <x v="2"/>
  </r>
  <r>
    <x v="55"/>
    <x v="54"/>
    <x v="50"/>
    <n v="-3052000000"/>
    <x v="0"/>
  </r>
  <r>
    <x v="55"/>
    <x v="54"/>
    <x v="50"/>
    <n v="-3024000000"/>
    <x v="1"/>
  </r>
  <r>
    <x v="55"/>
    <x v="54"/>
    <x v="50"/>
    <n v="-3895000000"/>
    <x v="2"/>
  </r>
  <r>
    <x v="55"/>
    <x v="54"/>
    <x v="51"/>
    <n v="0"/>
    <x v="0"/>
  </r>
  <r>
    <x v="55"/>
    <x v="54"/>
    <x v="51"/>
    <n v="0"/>
    <x v="1"/>
  </r>
  <r>
    <x v="55"/>
    <x v="54"/>
    <x v="51"/>
    <n v="0"/>
    <x v="2"/>
  </r>
  <r>
    <x v="55"/>
    <x v="54"/>
    <x v="52"/>
    <n v="4000000"/>
    <x v="0"/>
  </r>
  <r>
    <x v="55"/>
    <x v="54"/>
    <x v="52"/>
    <n v="-5000000"/>
    <x v="1"/>
  </r>
  <r>
    <x v="55"/>
    <x v="54"/>
    <x v="52"/>
    <n v="-13000000"/>
    <x v="2"/>
  </r>
  <r>
    <x v="55"/>
    <x v="54"/>
    <x v="53"/>
    <n v="6963000000"/>
    <x v="0"/>
  </r>
  <r>
    <x v="55"/>
    <x v="54"/>
    <x v="53"/>
    <n v="-1293000000"/>
    <x v="1"/>
  </r>
  <r>
    <x v="55"/>
    <x v="54"/>
    <x v="53"/>
    <n v="4467000000"/>
    <x v="2"/>
  </r>
  <r>
    <x v="55"/>
    <x v="54"/>
    <x v="54"/>
    <n v="6967000000"/>
    <x v="0"/>
  </r>
  <r>
    <x v="55"/>
    <x v="54"/>
    <x v="54"/>
    <n v="-1298000000"/>
    <x v="1"/>
  </r>
  <r>
    <x v="55"/>
    <x v="54"/>
    <x v="54"/>
    <n v="4454000000"/>
    <x v="2"/>
  </r>
  <r>
    <x v="55"/>
    <x v="54"/>
    <x v="55"/>
    <n v="1938000000"/>
    <x v="0"/>
  </r>
  <r>
    <x v="55"/>
    <x v="54"/>
    <x v="55"/>
    <n v="1999000000"/>
    <x v="1"/>
  </r>
  <r>
    <x v="55"/>
    <x v="54"/>
    <x v="55"/>
    <n v="2012000000"/>
    <x v="2"/>
  </r>
  <r>
    <x v="55"/>
    <x v="54"/>
    <x v="56"/>
    <n v="51160000000"/>
    <x v="0"/>
  </r>
  <r>
    <x v="55"/>
    <x v="54"/>
    <x v="56"/>
    <n v="44447000000"/>
    <x v="1"/>
  </r>
  <r>
    <x v="55"/>
    <x v="54"/>
    <x v="56"/>
    <n v="40297000000"/>
    <x v="2"/>
  </r>
  <r>
    <x v="55"/>
    <x v="54"/>
    <x v="57"/>
    <n v="19438000000"/>
    <x v="0"/>
  </r>
  <r>
    <x v="55"/>
    <x v="54"/>
    <x v="57"/>
    <n v="34740000000"/>
    <x v="1"/>
  </r>
  <r>
    <x v="55"/>
    <x v="54"/>
    <x v="57"/>
    <n v="35386000000"/>
    <x v="2"/>
  </r>
  <r>
    <x v="55"/>
    <x v="54"/>
    <x v="58"/>
    <n v="-34000000"/>
    <x v="0"/>
  </r>
  <r>
    <x v="55"/>
    <x v="54"/>
    <x v="58"/>
    <n v="-37000000"/>
    <x v="1"/>
  </r>
  <r>
    <x v="55"/>
    <x v="54"/>
    <x v="58"/>
    <n v="-77000000"/>
    <x v="2"/>
  </r>
  <r>
    <x v="55"/>
    <x v="54"/>
    <x v="59"/>
    <n v="0"/>
    <x v="0"/>
  </r>
  <r>
    <x v="55"/>
    <x v="54"/>
    <x v="59"/>
    <n v="0"/>
    <x v="2"/>
  </r>
  <r>
    <x v="55"/>
    <x v="54"/>
    <x v="60"/>
    <n v="0"/>
    <x v="1"/>
  </r>
  <r>
    <x v="55"/>
    <x v="54"/>
    <x v="61"/>
    <n v="8876000000"/>
    <x v="0"/>
  </r>
  <r>
    <x v="55"/>
    <x v="54"/>
    <x v="61"/>
    <n v="7699000000"/>
    <x v="1"/>
  </r>
  <r>
    <x v="55"/>
    <x v="54"/>
    <x v="61"/>
    <n v="7462000000"/>
    <x v="2"/>
  </r>
  <r>
    <x v="55"/>
    <x v="54"/>
    <x v="62"/>
    <n v="9115000000"/>
    <x v="0"/>
  </r>
  <r>
    <x v="55"/>
    <x v="54"/>
    <x v="62"/>
    <n v="10326000000"/>
    <x v="1"/>
  </r>
  <r>
    <x v="55"/>
    <x v="54"/>
    <x v="62"/>
    <n v="10873000000"/>
    <x v="2"/>
  </r>
  <r>
    <x v="55"/>
    <x v="54"/>
    <x v="63"/>
    <n v="-1508000000"/>
    <x v="0"/>
  </r>
  <r>
    <x v="55"/>
    <x v="54"/>
    <x v="63"/>
    <n v="-26747000000"/>
    <x v="1"/>
  </r>
  <r>
    <x v="55"/>
    <x v="54"/>
    <x v="63"/>
    <n v="-12679000000"/>
    <x v="2"/>
  </r>
  <r>
    <x v="55"/>
    <x v="54"/>
    <x v="64"/>
    <n v="-12750000000"/>
    <x v="0"/>
  </r>
  <r>
    <x v="55"/>
    <x v="54"/>
    <x v="64"/>
    <n v="-2152000000"/>
    <x v="1"/>
  </r>
  <r>
    <x v="55"/>
    <x v="54"/>
    <x v="64"/>
    <n v="88000000"/>
    <x v="2"/>
  </r>
  <r>
    <x v="55"/>
    <x v="54"/>
    <x v="65"/>
    <n v="7086000000"/>
    <x v="0"/>
  </r>
  <r>
    <x v="55"/>
    <x v="54"/>
    <x v="65"/>
    <n v="6644000000"/>
    <x v="1"/>
  </r>
  <r>
    <x v="55"/>
    <x v="54"/>
    <x v="65"/>
    <n v="6880000000"/>
    <x v="2"/>
  </r>
  <r>
    <x v="55"/>
    <x v="54"/>
    <x v="66"/>
    <n v="-242000000"/>
    <x v="0"/>
  </r>
  <r>
    <x v="55"/>
    <x v="54"/>
    <x v="66"/>
    <n v="-317000000"/>
    <x v="1"/>
  </r>
  <r>
    <x v="55"/>
    <x v="54"/>
    <x v="66"/>
    <n v="-1477000000"/>
    <x v="2"/>
  </r>
  <r>
    <x v="55"/>
    <x v="54"/>
    <x v="67"/>
    <n v="493000000"/>
    <x v="0"/>
  </r>
  <r>
    <x v="55"/>
    <x v="54"/>
    <x v="67"/>
    <n v="262000000"/>
    <x v="1"/>
  </r>
  <r>
    <x v="55"/>
    <x v="54"/>
    <x v="67"/>
    <n v="69000000"/>
    <x v="2"/>
  </r>
  <r>
    <x v="55"/>
    <x v="54"/>
    <x v="68"/>
    <n v="2051000000"/>
    <x v="0"/>
  </r>
  <r>
    <x v="55"/>
    <x v="54"/>
    <x v="68"/>
    <n v="3346000000"/>
    <x v="1"/>
  </r>
  <r>
    <x v="55"/>
    <x v="54"/>
    <x v="68"/>
    <n v="3564000000"/>
    <x v="2"/>
  </r>
  <r>
    <x v="55"/>
    <x v="54"/>
    <x v="69"/>
    <n v="31747000000"/>
    <x v="0"/>
  </r>
  <r>
    <x v="55"/>
    <x v="54"/>
    <x v="69"/>
    <n v="1003000000"/>
    <x v="1"/>
  </r>
  <r>
    <x v="55"/>
    <x v="54"/>
    <x v="69"/>
    <n v="964000000"/>
    <x v="2"/>
  </r>
  <r>
    <x v="55"/>
    <x v="54"/>
    <x v="70"/>
    <n v="7540000000"/>
    <x v="0"/>
  </r>
  <r>
    <x v="55"/>
    <x v="54"/>
    <x v="70"/>
    <n v="7698000000"/>
    <x v="1"/>
  </r>
  <r>
    <x v="55"/>
    <x v="54"/>
    <x v="70"/>
    <n v="7415000000"/>
    <x v="2"/>
  </r>
  <r>
    <x v="55"/>
    <x v="54"/>
    <x v="71"/>
    <n v="6120000000"/>
    <x v="0"/>
  </r>
  <r>
    <x v="55"/>
    <x v="54"/>
    <x v="71"/>
    <n v="5473000000"/>
    <x v="1"/>
  </r>
  <r>
    <x v="55"/>
    <x v="54"/>
    <x v="71"/>
    <n v="5308000000"/>
    <x v="2"/>
  </r>
  <r>
    <x v="55"/>
    <x v="54"/>
    <x v="72"/>
    <n v="0"/>
    <x v="0"/>
  </r>
  <r>
    <x v="55"/>
    <x v="54"/>
    <x v="72"/>
    <n v="0"/>
    <x v="1"/>
  </r>
  <r>
    <x v="55"/>
    <x v="54"/>
    <x v="72"/>
    <n v="0"/>
    <x v="2"/>
  </r>
  <r>
    <x v="55"/>
    <x v="54"/>
    <x v="73"/>
    <n v="5415000000"/>
    <x v="0"/>
  </r>
  <r>
    <x v="55"/>
    <x v="54"/>
    <x v="73"/>
    <n v="6069000000"/>
    <x v="1"/>
  </r>
  <r>
    <x v="55"/>
    <x v="54"/>
    <x v="73"/>
    <n v="6290000000"/>
    <x v="2"/>
  </r>
  <r>
    <x v="55"/>
    <x v="54"/>
    <x v="74"/>
    <n v="0"/>
    <x v="0"/>
  </r>
  <r>
    <x v="55"/>
    <x v="54"/>
    <x v="74"/>
    <n v="0"/>
    <x v="1"/>
  </r>
  <r>
    <x v="55"/>
    <x v="54"/>
    <x v="74"/>
    <n v="0"/>
    <x v="2"/>
  </r>
  <r>
    <x v="55"/>
    <x v="54"/>
    <x v="75"/>
    <n v="0"/>
    <x v="0"/>
  </r>
  <r>
    <x v="55"/>
    <x v="54"/>
    <x v="75"/>
    <n v="0"/>
    <x v="1"/>
  </r>
  <r>
    <x v="55"/>
    <x v="54"/>
    <x v="75"/>
    <n v="0"/>
    <x v="2"/>
  </r>
  <r>
    <x v="55"/>
    <x v="54"/>
    <x v="76"/>
    <n v="0"/>
    <x v="0"/>
  </r>
  <r>
    <x v="55"/>
    <x v="54"/>
    <x v="76"/>
    <n v="0"/>
    <x v="1"/>
  </r>
  <r>
    <x v="55"/>
    <x v="54"/>
    <x v="76"/>
    <n v="0"/>
    <x v="2"/>
  </r>
  <r>
    <x v="55"/>
    <x v="54"/>
    <x v="77"/>
    <n v="0"/>
    <x v="0"/>
  </r>
  <r>
    <x v="55"/>
    <x v="54"/>
    <x v="77"/>
    <n v="0"/>
    <x v="1"/>
  </r>
  <r>
    <x v="55"/>
    <x v="54"/>
    <x v="77"/>
    <n v="0"/>
    <x v="2"/>
  </r>
  <r>
    <x v="55"/>
    <x v="54"/>
    <x v="78"/>
    <n v="0"/>
    <x v="0"/>
  </r>
  <r>
    <x v="55"/>
    <x v="54"/>
    <x v="78"/>
    <n v="0"/>
    <x v="1"/>
  </r>
  <r>
    <x v="55"/>
    <x v="54"/>
    <x v="78"/>
    <n v="0"/>
    <x v="2"/>
  </r>
  <r>
    <x v="55"/>
    <x v="54"/>
    <x v="79"/>
    <n v="0"/>
    <x v="0"/>
  </r>
  <r>
    <x v="55"/>
    <x v="54"/>
    <x v="79"/>
    <n v="0"/>
    <x v="1"/>
  </r>
  <r>
    <x v="55"/>
    <x v="54"/>
    <x v="79"/>
    <n v="0"/>
    <x v="2"/>
  </r>
  <r>
    <x v="55"/>
    <x v="54"/>
    <x v="80"/>
    <n v="0"/>
    <x v="0"/>
  </r>
  <r>
    <x v="55"/>
    <x v="54"/>
    <x v="80"/>
    <n v="0"/>
    <x v="1"/>
  </r>
  <r>
    <x v="55"/>
    <x v="54"/>
    <x v="80"/>
    <n v="0"/>
    <x v="2"/>
  </r>
  <r>
    <x v="55"/>
    <x v="54"/>
    <x v="81"/>
    <n v="1673000000"/>
    <x v="0"/>
  </r>
  <r>
    <x v="55"/>
    <x v="54"/>
    <x v="81"/>
    <n v="845000000"/>
    <x v="1"/>
  </r>
  <r>
    <x v="55"/>
    <x v="54"/>
    <x v="81"/>
    <n v="0"/>
    <x v="2"/>
  </r>
  <r>
    <x v="55"/>
    <x v="54"/>
    <x v="82"/>
    <n v="0"/>
    <x v="0"/>
  </r>
  <r>
    <x v="55"/>
    <x v="54"/>
    <x v="82"/>
    <n v="0"/>
    <x v="1"/>
  </r>
  <r>
    <x v="55"/>
    <x v="54"/>
    <x v="82"/>
    <n v="0"/>
    <x v="2"/>
  </r>
  <r>
    <x v="55"/>
    <x v="54"/>
    <x v="83"/>
    <n v="43962000000"/>
    <x v="0"/>
  </r>
  <r>
    <x v="55"/>
    <x v="54"/>
    <x v="83"/>
    <n v="36539000000"/>
    <x v="1"/>
  </r>
  <r>
    <x v="55"/>
    <x v="54"/>
    <x v="83"/>
    <n v="34679000000"/>
    <x v="2"/>
  </r>
  <r>
    <x v="55"/>
    <x v="54"/>
    <x v="84"/>
    <n v="25364000000"/>
    <x v="0"/>
  </r>
  <r>
    <x v="55"/>
    <x v="54"/>
    <x v="84"/>
    <n v="25110000000"/>
    <x v="1"/>
  </r>
  <r>
    <x v="55"/>
    <x v="54"/>
    <x v="84"/>
    <n v="26153000000"/>
    <x v="2"/>
  </r>
  <r>
    <x v="55"/>
    <x v="54"/>
    <x v="85"/>
    <n v="2756000000"/>
    <x v="0"/>
  </r>
  <r>
    <x v="55"/>
    <x v="54"/>
    <x v="85"/>
    <n v="2226000000"/>
    <x v="1"/>
  </r>
  <r>
    <x v="55"/>
    <x v="54"/>
    <x v="85"/>
    <n v="2154000000"/>
    <x v="2"/>
  </r>
  <r>
    <x v="55"/>
    <x v="54"/>
    <x v="86"/>
    <n v="12704000000"/>
    <x v="0"/>
  </r>
  <r>
    <x v="55"/>
    <x v="54"/>
    <x v="86"/>
    <n v="0"/>
    <x v="1"/>
  </r>
  <r>
    <x v="55"/>
    <x v="54"/>
    <x v="86"/>
    <n v="3000000000"/>
    <x v="2"/>
  </r>
  <r>
    <x v="55"/>
    <x v="54"/>
    <x v="87"/>
    <n v="12800000000"/>
    <x v="0"/>
  </r>
  <r>
    <x v="55"/>
    <x v="54"/>
    <x v="87"/>
    <n v="0"/>
    <x v="1"/>
  </r>
  <r>
    <x v="55"/>
    <x v="54"/>
    <x v="87"/>
    <n v="0"/>
    <x v="2"/>
  </r>
  <r>
    <x v="55"/>
    <x v="54"/>
    <x v="88"/>
    <n v="0"/>
    <x v="0"/>
  </r>
  <r>
    <x v="55"/>
    <x v="54"/>
    <x v="88"/>
    <n v="0"/>
    <x v="1"/>
  </r>
  <r>
    <x v="55"/>
    <x v="54"/>
    <x v="88"/>
    <n v="0"/>
    <x v="2"/>
  </r>
  <r>
    <x v="55"/>
    <x v="54"/>
    <x v="89"/>
    <n v="14787000000"/>
    <x v="0"/>
  </r>
  <r>
    <x v="55"/>
    <x v="54"/>
    <x v="89"/>
    <n v="2839000000"/>
    <x v="2"/>
  </r>
  <r>
    <x v="55"/>
    <x v="54"/>
    <x v="90"/>
    <n v="0"/>
    <x v="1"/>
  </r>
  <r>
    <x v="55"/>
    <x v="54"/>
    <x v="91"/>
    <n v="119000000"/>
    <x v="0"/>
  </r>
  <r>
    <x v="55"/>
    <x v="54"/>
    <x v="91"/>
    <n v="727000000"/>
    <x v="1"/>
  </r>
  <r>
    <x v="55"/>
    <x v="54"/>
    <x v="91"/>
    <n v="2846000000"/>
    <x v="2"/>
  </r>
  <r>
    <x v="56"/>
    <x v="55"/>
    <x v="0"/>
    <n v="6747000000"/>
    <x v="0"/>
  </r>
  <r>
    <x v="56"/>
    <x v="55"/>
    <x v="0"/>
    <n v="6061000000"/>
    <x v="1"/>
  </r>
  <r>
    <x v="56"/>
    <x v="55"/>
    <x v="0"/>
    <n v="7843000000"/>
    <x v="2"/>
  </r>
  <r>
    <x v="56"/>
    <x v="55"/>
    <x v="1"/>
    <n v="7071000000"/>
    <x v="0"/>
  </r>
  <r>
    <x v="56"/>
    <x v="55"/>
    <x v="1"/>
    <n v="6778000000"/>
    <x v="1"/>
  </r>
  <r>
    <x v="56"/>
    <x v="55"/>
    <x v="1"/>
    <n v="7851000000"/>
    <x v="2"/>
  </r>
  <r>
    <x v="56"/>
    <x v="55"/>
    <x v="2"/>
    <n v="0"/>
    <x v="0"/>
  </r>
  <r>
    <x v="56"/>
    <x v="55"/>
    <x v="2"/>
    <n v="0"/>
    <x v="1"/>
  </r>
  <r>
    <x v="56"/>
    <x v="55"/>
    <x v="2"/>
    <n v="0"/>
    <x v="2"/>
  </r>
  <r>
    <x v="56"/>
    <x v="55"/>
    <x v="3"/>
    <n v="5336000000"/>
    <x v="0"/>
  </r>
  <r>
    <x v="56"/>
    <x v="55"/>
    <x v="3"/>
    <n v="4690000000"/>
    <x v="1"/>
  </r>
  <r>
    <x v="56"/>
    <x v="55"/>
    <x v="3"/>
    <n v="3383000000"/>
    <x v="2"/>
  </r>
  <r>
    <x v="56"/>
    <x v="55"/>
    <x v="4"/>
    <n v="82637000000"/>
    <x v="0"/>
  </r>
  <r>
    <x v="56"/>
    <x v="55"/>
    <x v="4"/>
    <n v="84397000000"/>
    <x v="1"/>
  </r>
  <r>
    <x v="56"/>
    <x v="55"/>
    <x v="4"/>
    <n v="91588000000"/>
    <x v="2"/>
  </r>
  <r>
    <x v="56"/>
    <x v="55"/>
    <x v="5"/>
    <n v="-2615000000"/>
    <x v="0"/>
  </r>
  <r>
    <x v="56"/>
    <x v="55"/>
    <x v="5"/>
    <n v="-3473000000"/>
    <x v="1"/>
  </r>
  <r>
    <x v="56"/>
    <x v="55"/>
    <x v="5"/>
    <n v="-4684000000"/>
    <x v="2"/>
  </r>
  <r>
    <x v="56"/>
    <x v="55"/>
    <x v="6"/>
    <n v="-13160000000"/>
    <x v="0"/>
  </r>
  <r>
    <x v="56"/>
    <x v="55"/>
    <x v="6"/>
    <n v="-8861000000"/>
    <x v="1"/>
  </r>
  <r>
    <x v="56"/>
    <x v="55"/>
    <x v="6"/>
    <n v="-2832000000"/>
    <x v="2"/>
  </r>
  <r>
    <x v="56"/>
    <x v="55"/>
    <x v="7"/>
    <n v="4314000000"/>
    <x v="0"/>
  </r>
  <r>
    <x v="56"/>
    <x v="55"/>
    <x v="7"/>
    <n v="-2629000000"/>
    <x v="1"/>
  </r>
  <r>
    <x v="56"/>
    <x v="55"/>
    <x v="7"/>
    <n v="-9443000000"/>
    <x v="2"/>
  </r>
  <r>
    <x v="56"/>
    <x v="55"/>
    <x v="8"/>
    <n v="10922000000"/>
    <x v="0"/>
  </r>
  <r>
    <x v="56"/>
    <x v="55"/>
    <x v="8"/>
    <n v="13440000000"/>
    <x v="1"/>
  </r>
  <r>
    <x v="56"/>
    <x v="55"/>
    <x v="8"/>
    <n v="10253000000"/>
    <x v="2"/>
  </r>
  <r>
    <x v="56"/>
    <x v="55"/>
    <x v="9"/>
    <n v="7965000000"/>
    <x v="0"/>
  </r>
  <r>
    <x v="56"/>
    <x v="55"/>
    <x v="9"/>
    <n v="9676000000"/>
    <x v="1"/>
  </r>
  <r>
    <x v="56"/>
    <x v="55"/>
    <x v="9"/>
    <n v="8050000000"/>
    <x v="2"/>
  </r>
  <r>
    <x v="56"/>
    <x v="55"/>
    <x v="10"/>
    <n v="418000000"/>
    <x v="0"/>
  </r>
  <r>
    <x v="56"/>
    <x v="55"/>
    <x v="10"/>
    <n v="-294000000"/>
    <x v="1"/>
  </r>
  <r>
    <x v="56"/>
    <x v="55"/>
    <x v="10"/>
    <n v="1002000000"/>
    <x v="2"/>
  </r>
  <r>
    <x v="56"/>
    <x v="55"/>
    <x v="11"/>
    <n v="911000000"/>
    <x v="0"/>
  </r>
  <r>
    <x v="56"/>
    <x v="55"/>
    <x v="11"/>
    <n v="508000000"/>
    <x v="1"/>
  </r>
  <r>
    <x v="56"/>
    <x v="55"/>
    <x v="11"/>
    <n v="855000000"/>
    <x v="2"/>
  </r>
  <r>
    <x v="56"/>
    <x v="55"/>
    <x v="12"/>
    <n v="450000000"/>
    <x v="0"/>
  </r>
  <r>
    <x v="56"/>
    <x v="55"/>
    <x v="12"/>
    <n v="-1821000000"/>
    <x v="1"/>
  </r>
  <r>
    <x v="56"/>
    <x v="55"/>
    <x v="12"/>
    <n v="-307000000"/>
    <x v="2"/>
  </r>
  <r>
    <x v="56"/>
    <x v="55"/>
    <x v="13"/>
    <n v="1553000000"/>
    <x v="0"/>
  </r>
  <r>
    <x v="56"/>
    <x v="55"/>
    <x v="13"/>
    <n v="2067000000"/>
    <x v="1"/>
  </r>
  <r>
    <x v="56"/>
    <x v="55"/>
    <x v="13"/>
    <n v="4590000000"/>
    <x v="2"/>
  </r>
  <r>
    <x v="56"/>
    <x v="55"/>
    <x v="14"/>
    <n v="1788000000"/>
    <x v="0"/>
  </r>
  <r>
    <x v="56"/>
    <x v="55"/>
    <x v="14"/>
    <n v="1788000000"/>
    <x v="1"/>
  </r>
  <r>
    <x v="56"/>
    <x v="55"/>
    <x v="14"/>
    <n v="1788000000"/>
    <x v="2"/>
  </r>
  <r>
    <x v="56"/>
    <x v="55"/>
    <x v="15"/>
    <n v="-27000000"/>
    <x v="0"/>
  </r>
  <r>
    <x v="56"/>
    <x v="55"/>
    <x v="15"/>
    <n v="-66000000"/>
    <x v="1"/>
  </r>
  <r>
    <x v="56"/>
    <x v="55"/>
    <x v="15"/>
    <n v="15000000"/>
    <x v="2"/>
  </r>
  <r>
    <x v="56"/>
    <x v="55"/>
    <x v="16"/>
    <n v="5859000000"/>
    <x v="0"/>
  </r>
  <r>
    <x v="56"/>
    <x v="55"/>
    <x v="16"/>
    <n v="9195000000"/>
    <x v="1"/>
  </r>
  <r>
    <x v="56"/>
    <x v="55"/>
    <x v="16"/>
    <n v="6626000000"/>
    <x v="2"/>
  </r>
  <r>
    <x v="56"/>
    <x v="55"/>
    <x v="17"/>
    <n v="6193000000"/>
    <x v="0"/>
  </r>
  <r>
    <x v="56"/>
    <x v="55"/>
    <x v="17"/>
    <n v="9777000000"/>
    <x v="1"/>
  </r>
  <r>
    <x v="56"/>
    <x v="55"/>
    <x v="17"/>
    <n v="7082000000"/>
    <x v="2"/>
  </r>
  <r>
    <x v="56"/>
    <x v="55"/>
    <x v="18"/>
    <n v="13509000000"/>
    <x v="0"/>
  </r>
  <r>
    <x v="56"/>
    <x v="55"/>
    <x v="18"/>
    <n v="14112000000"/>
    <x v="1"/>
  </r>
  <r>
    <x v="56"/>
    <x v="55"/>
    <x v="18"/>
    <n v="15485000000"/>
    <x v="2"/>
  </r>
  <r>
    <x v="56"/>
    <x v="55"/>
    <x v="19"/>
    <n v="33593000000"/>
    <x v="0"/>
  </r>
  <r>
    <x v="56"/>
    <x v="55"/>
    <x v="19"/>
    <n v="35376000000"/>
    <x v="1"/>
  </r>
  <r>
    <x v="56"/>
    <x v="55"/>
    <x v="19"/>
    <n v="39203000000"/>
    <x v="2"/>
  </r>
  <r>
    <x v="56"/>
    <x v="55"/>
    <x v="20"/>
    <n v="25875000000"/>
    <x v="0"/>
  </r>
  <r>
    <x v="56"/>
    <x v="55"/>
    <x v="20"/>
    <n v="27483000000"/>
    <x v="1"/>
  </r>
  <r>
    <x v="56"/>
    <x v="55"/>
    <x v="20"/>
    <n v="27764000000"/>
    <x v="2"/>
  </r>
  <r>
    <x v="56"/>
    <x v="55"/>
    <x v="21"/>
    <n v="22206000000"/>
    <x v="0"/>
  </r>
  <r>
    <x v="56"/>
    <x v="55"/>
    <x v="21"/>
    <n v="22220000000"/>
    <x v="1"/>
  </r>
  <r>
    <x v="56"/>
    <x v="55"/>
    <x v="21"/>
    <n v="27327000000"/>
    <x v="2"/>
  </r>
  <r>
    <x v="56"/>
    <x v="55"/>
    <x v="22"/>
    <n v="4519000000"/>
    <x v="0"/>
  </r>
  <r>
    <x v="56"/>
    <x v="55"/>
    <x v="22"/>
    <n v="0"/>
    <x v="2"/>
  </r>
  <r>
    <x v="56"/>
    <x v="55"/>
    <x v="23"/>
    <n v="4519000000"/>
    <x v="0"/>
  </r>
  <r>
    <x v="56"/>
    <x v="55"/>
    <x v="23"/>
    <n v="3652000000"/>
    <x v="1"/>
  </r>
  <r>
    <x v="56"/>
    <x v="55"/>
    <x v="23"/>
    <n v="3652000000"/>
    <x v="1"/>
  </r>
  <r>
    <x v="56"/>
    <x v="55"/>
    <x v="23"/>
    <n v="0"/>
    <x v="2"/>
  </r>
  <r>
    <x v="56"/>
    <x v="55"/>
    <x v="24"/>
    <n v="8701000000"/>
    <x v="0"/>
  </r>
  <r>
    <x v="56"/>
    <x v="55"/>
    <x v="24"/>
    <n v="11464000000"/>
    <x v="1"/>
  </r>
  <r>
    <x v="56"/>
    <x v="55"/>
    <x v="24"/>
    <n v="8791000000"/>
    <x v="2"/>
  </r>
  <r>
    <x v="56"/>
    <x v="55"/>
    <x v="25"/>
    <n v="0"/>
    <x v="0"/>
  </r>
  <r>
    <x v="56"/>
    <x v="55"/>
    <x v="25"/>
    <n v="0"/>
    <x v="1"/>
  </r>
  <r>
    <x v="56"/>
    <x v="55"/>
    <x v="25"/>
    <n v="0"/>
    <x v="2"/>
  </r>
  <r>
    <x v="56"/>
    <x v="55"/>
    <x v="26"/>
    <n v="43465"/>
    <x v="0"/>
  </r>
  <r>
    <x v="56"/>
    <x v="55"/>
    <x v="26"/>
    <n v="43830"/>
    <x v="1"/>
  </r>
  <r>
    <x v="56"/>
    <x v="55"/>
    <x v="26"/>
    <n v="44196"/>
    <x v="2"/>
  </r>
  <r>
    <x v="56"/>
    <x v="55"/>
    <x v="27"/>
    <n v="181000000"/>
    <x v="0"/>
  </r>
  <r>
    <x v="56"/>
    <x v="55"/>
    <x v="27"/>
    <n v="94000000"/>
    <x v="1"/>
  </r>
  <r>
    <x v="56"/>
    <x v="55"/>
    <x v="27"/>
    <n v="87000000"/>
    <x v="2"/>
  </r>
  <r>
    <x v="56"/>
    <x v="55"/>
    <x v="28"/>
    <n v="26701000000"/>
    <x v="0"/>
  </r>
  <r>
    <x v="56"/>
    <x v="55"/>
    <x v="28"/>
    <n v="25907000000"/>
    <x v="1"/>
  </r>
  <r>
    <x v="56"/>
    <x v="55"/>
    <x v="28"/>
    <n v="25317000000"/>
    <x v="2"/>
  </r>
  <r>
    <x v="56"/>
    <x v="55"/>
    <x v="29"/>
    <n v="0"/>
    <x v="0"/>
  </r>
  <r>
    <x v="56"/>
    <x v="55"/>
    <x v="29"/>
    <n v="0"/>
    <x v="1"/>
  </r>
  <r>
    <x v="56"/>
    <x v="55"/>
    <x v="29"/>
    <n v="0"/>
    <x v="2"/>
  </r>
  <r>
    <x v="56"/>
    <x v="55"/>
    <x v="30"/>
    <n v="18253000000"/>
    <x v="0"/>
  </r>
  <r>
    <x v="56"/>
    <x v="55"/>
    <x v="30"/>
    <n v="19425000000"/>
    <x v="1"/>
  </r>
  <r>
    <x v="56"/>
    <x v="55"/>
    <x v="30"/>
    <n v="20238000000"/>
    <x v="2"/>
  </r>
  <r>
    <x v="56"/>
    <x v="55"/>
    <x v="31"/>
    <n v="28785000000"/>
    <x v="0"/>
  </r>
  <r>
    <x v="56"/>
    <x v="55"/>
    <x v="31"/>
    <n v="32728000000"/>
    <x v="1"/>
  </r>
  <r>
    <x v="56"/>
    <x v="55"/>
    <x v="31"/>
    <n v="32509000000"/>
    <x v="2"/>
  </r>
  <r>
    <x v="56"/>
    <x v="55"/>
    <x v="32"/>
    <n v="6193000000"/>
    <x v="0"/>
  </r>
  <r>
    <x v="56"/>
    <x v="55"/>
    <x v="32"/>
    <n v="9777000000"/>
    <x v="1"/>
  </r>
  <r>
    <x v="56"/>
    <x v="55"/>
    <x v="32"/>
    <n v="7082000000"/>
    <x v="2"/>
  </r>
  <r>
    <x v="56"/>
    <x v="55"/>
    <x v="33"/>
    <n v="0"/>
    <x v="0"/>
  </r>
  <r>
    <x v="56"/>
    <x v="55"/>
    <x v="33"/>
    <n v="0"/>
    <x v="1"/>
  </r>
  <r>
    <x v="56"/>
    <x v="55"/>
    <x v="33"/>
    <n v="0"/>
    <x v="2"/>
  </r>
  <r>
    <x v="56"/>
    <x v="55"/>
    <x v="34"/>
    <n v="2508000000"/>
    <x v="0"/>
  </r>
  <r>
    <x v="56"/>
    <x v="55"/>
    <x v="34"/>
    <n v="1687000000"/>
    <x v="1"/>
  </r>
  <r>
    <x v="56"/>
    <x v="55"/>
    <x v="34"/>
    <n v="1709000000"/>
    <x v="2"/>
  </r>
  <r>
    <x v="56"/>
    <x v="55"/>
    <x v="35"/>
    <n v="13104000000"/>
    <x v="0"/>
  </r>
  <r>
    <x v="56"/>
    <x v="55"/>
    <x v="35"/>
    <n v="14196000000"/>
    <x v="1"/>
  </r>
  <r>
    <x v="56"/>
    <x v="55"/>
    <x v="35"/>
    <n v="14604000000"/>
    <x v="2"/>
  </r>
  <r>
    <x v="56"/>
    <x v="55"/>
    <x v="36"/>
    <n v="0"/>
    <x v="0"/>
  </r>
  <r>
    <x v="56"/>
    <x v="55"/>
    <x v="36"/>
    <n v="0"/>
    <x v="1"/>
  </r>
  <r>
    <x v="56"/>
    <x v="55"/>
    <x v="36"/>
    <n v="0"/>
    <x v="2"/>
  </r>
  <r>
    <x v="56"/>
    <x v="55"/>
    <x v="37"/>
    <n v="0"/>
    <x v="0"/>
  </r>
  <r>
    <x v="56"/>
    <x v="55"/>
    <x v="37"/>
    <n v="0"/>
    <x v="1"/>
  </r>
  <r>
    <x v="56"/>
    <x v="55"/>
    <x v="37"/>
    <n v="0"/>
    <x v="2"/>
  </r>
  <r>
    <x v="56"/>
    <x v="55"/>
    <x v="38"/>
    <n v="5440000000"/>
    <x v="0"/>
  </r>
  <r>
    <x v="56"/>
    <x v="55"/>
    <x v="38"/>
    <n v="5978000000"/>
    <x v="1"/>
  </r>
  <r>
    <x v="56"/>
    <x v="55"/>
    <x v="38"/>
    <n v="6310000000"/>
    <x v="2"/>
  </r>
  <r>
    <x v="56"/>
    <x v="55"/>
    <x v="39"/>
    <n v="82637000000"/>
    <x v="0"/>
  </r>
  <r>
    <x v="56"/>
    <x v="55"/>
    <x v="39"/>
    <n v="84397000000"/>
    <x v="1"/>
  </r>
  <r>
    <x v="56"/>
    <x v="55"/>
    <x v="39"/>
    <n v="91588000000"/>
    <x v="2"/>
  </r>
  <r>
    <x v="56"/>
    <x v="55"/>
    <x v="40"/>
    <n v="55755000000"/>
    <x v="0"/>
  </r>
  <r>
    <x v="56"/>
    <x v="55"/>
    <x v="40"/>
    <n v="58396000000"/>
    <x v="1"/>
  </r>
  <r>
    <x v="56"/>
    <x v="55"/>
    <x v="40"/>
    <n v="66184000000"/>
    <x v="2"/>
  </r>
  <r>
    <x v="56"/>
    <x v="55"/>
    <x v="41"/>
    <n v="0"/>
    <x v="0"/>
  </r>
  <r>
    <x v="56"/>
    <x v="55"/>
    <x v="41"/>
    <n v="0"/>
    <x v="1"/>
  </r>
  <r>
    <x v="56"/>
    <x v="55"/>
    <x v="41"/>
    <n v="0"/>
    <x v="2"/>
  </r>
  <r>
    <x v="56"/>
    <x v="55"/>
    <x v="42"/>
    <n v="6233000000"/>
    <x v="0"/>
  </r>
  <r>
    <x v="56"/>
    <x v="55"/>
    <x v="42"/>
    <n v="1469000000"/>
    <x v="1"/>
  </r>
  <r>
    <x v="56"/>
    <x v="55"/>
    <x v="42"/>
    <n v="785000000"/>
    <x v="2"/>
  </r>
  <r>
    <x v="56"/>
    <x v="55"/>
    <x v="43"/>
    <n v="837000000"/>
    <x v="0"/>
  </r>
  <r>
    <x v="56"/>
    <x v="55"/>
    <x v="43"/>
    <n v="1248000000"/>
    <x v="1"/>
  </r>
  <r>
    <x v="56"/>
    <x v="55"/>
    <x v="43"/>
    <n v="5011000000"/>
    <x v="2"/>
  </r>
  <r>
    <x v="56"/>
    <x v="55"/>
    <x v="44"/>
    <n v="0"/>
    <x v="0"/>
  </r>
  <r>
    <x v="56"/>
    <x v="55"/>
    <x v="44"/>
    <n v="0"/>
    <x v="1"/>
  </r>
  <r>
    <x v="56"/>
    <x v="55"/>
    <x v="44"/>
    <n v="0"/>
    <x v="2"/>
  </r>
  <r>
    <x v="56"/>
    <x v="55"/>
    <x v="45"/>
    <n v="0"/>
    <x v="0"/>
  </r>
  <r>
    <x v="56"/>
    <x v="55"/>
    <x v="45"/>
    <n v="0"/>
    <x v="1"/>
  </r>
  <r>
    <x v="56"/>
    <x v="55"/>
    <x v="45"/>
    <n v="0"/>
    <x v="2"/>
  </r>
  <r>
    <x v="56"/>
    <x v="55"/>
    <x v="46"/>
    <n v="-13160000000"/>
    <x v="0"/>
  </r>
  <r>
    <x v="56"/>
    <x v="55"/>
    <x v="46"/>
    <n v="-8861000000"/>
    <x v="1"/>
  </r>
  <r>
    <x v="56"/>
    <x v="55"/>
    <x v="46"/>
    <n v="-2832000000"/>
    <x v="2"/>
  </r>
  <r>
    <x v="56"/>
    <x v="55"/>
    <x v="47"/>
    <n v="0"/>
    <x v="0"/>
  </r>
  <r>
    <x v="56"/>
    <x v="55"/>
    <x v="47"/>
    <n v="0"/>
    <x v="1"/>
  </r>
  <r>
    <x v="56"/>
    <x v="55"/>
    <x v="47"/>
    <n v="0"/>
    <x v="2"/>
  </r>
  <r>
    <x v="56"/>
    <x v="55"/>
    <x v="48"/>
    <n v="4314000000"/>
    <x v="0"/>
  </r>
  <r>
    <x v="56"/>
    <x v="55"/>
    <x v="48"/>
    <n v="2031000000"/>
    <x v="1"/>
  </r>
  <r>
    <x v="56"/>
    <x v="55"/>
    <x v="48"/>
    <n v="-3202000000"/>
    <x v="2"/>
  </r>
  <r>
    <x v="56"/>
    <x v="55"/>
    <x v="49"/>
    <n v="0"/>
    <x v="0"/>
  </r>
  <r>
    <x v="56"/>
    <x v="55"/>
    <x v="49"/>
    <n v="0"/>
    <x v="1"/>
  </r>
  <r>
    <x v="56"/>
    <x v="55"/>
    <x v="49"/>
    <n v="0"/>
    <x v="2"/>
  </r>
  <r>
    <x v="56"/>
    <x v="55"/>
    <x v="50"/>
    <n v="0"/>
    <x v="0"/>
  </r>
  <r>
    <x v="56"/>
    <x v="55"/>
    <x v="50"/>
    <n v="0"/>
    <x v="1"/>
  </r>
  <r>
    <x v="56"/>
    <x v="55"/>
    <x v="50"/>
    <n v="0"/>
    <x v="2"/>
  </r>
  <r>
    <x v="56"/>
    <x v="55"/>
    <x v="51"/>
    <n v="0"/>
    <x v="0"/>
  </r>
  <r>
    <x v="56"/>
    <x v="55"/>
    <x v="51"/>
    <n v="0"/>
    <x v="1"/>
  </r>
  <r>
    <x v="56"/>
    <x v="55"/>
    <x v="51"/>
    <n v="0"/>
    <x v="2"/>
  </r>
  <r>
    <x v="56"/>
    <x v="55"/>
    <x v="52"/>
    <n v="-27000000"/>
    <x v="0"/>
  </r>
  <r>
    <x v="56"/>
    <x v="55"/>
    <x v="52"/>
    <n v="-66000000"/>
    <x v="1"/>
  </r>
  <r>
    <x v="56"/>
    <x v="55"/>
    <x v="52"/>
    <n v="15000000"/>
    <x v="2"/>
  </r>
  <r>
    <x v="56"/>
    <x v="55"/>
    <x v="53"/>
    <n v="6220000000"/>
    <x v="0"/>
  </r>
  <r>
    <x v="56"/>
    <x v="55"/>
    <x v="53"/>
    <n v="9843000000"/>
    <x v="1"/>
  </r>
  <r>
    <x v="56"/>
    <x v="55"/>
    <x v="53"/>
    <n v="7067000000"/>
    <x v="2"/>
  </r>
  <r>
    <x v="56"/>
    <x v="55"/>
    <x v="54"/>
    <n v="6193000000"/>
    <x v="0"/>
  </r>
  <r>
    <x v="56"/>
    <x v="55"/>
    <x v="54"/>
    <n v="9777000000"/>
    <x v="1"/>
  </r>
  <r>
    <x v="56"/>
    <x v="55"/>
    <x v="54"/>
    <n v="7082000000"/>
    <x v="2"/>
  </r>
  <r>
    <x v="56"/>
    <x v="55"/>
    <x v="55"/>
    <n v="13291000000"/>
    <x v="0"/>
  </r>
  <r>
    <x v="56"/>
    <x v="55"/>
    <x v="55"/>
    <n v="15053000000"/>
    <x v="1"/>
  </r>
  <r>
    <x v="56"/>
    <x v="55"/>
    <x v="55"/>
    <n v="17986000000"/>
    <x v="2"/>
  </r>
  <r>
    <x v="56"/>
    <x v="55"/>
    <x v="56"/>
    <n v="56762000000"/>
    <x v="0"/>
  </r>
  <r>
    <x v="56"/>
    <x v="55"/>
    <x v="56"/>
    <n v="56914000000"/>
    <x v="1"/>
  </r>
  <r>
    <x v="56"/>
    <x v="55"/>
    <x v="56"/>
    <n v="63824000000"/>
    <x v="2"/>
  </r>
  <r>
    <x v="56"/>
    <x v="55"/>
    <x v="57"/>
    <n v="33549000000"/>
    <x v="0"/>
  </r>
  <r>
    <x v="56"/>
    <x v="55"/>
    <x v="57"/>
    <n v="36176000000"/>
    <x v="1"/>
  </r>
  <r>
    <x v="56"/>
    <x v="55"/>
    <x v="57"/>
    <n v="38857000000"/>
    <x v="2"/>
  </r>
  <r>
    <x v="56"/>
    <x v="55"/>
    <x v="58"/>
    <n v="10102000000"/>
    <x v="0"/>
  </r>
  <r>
    <x v="56"/>
    <x v="55"/>
    <x v="58"/>
    <n v="10615000000"/>
    <x v="1"/>
  </r>
  <r>
    <x v="56"/>
    <x v="55"/>
    <x v="58"/>
    <n v="10468000000"/>
    <x v="2"/>
  </r>
  <r>
    <x v="56"/>
    <x v="55"/>
    <x v="59"/>
    <n v="0"/>
    <x v="0"/>
  </r>
  <r>
    <x v="56"/>
    <x v="55"/>
    <x v="59"/>
    <n v="0"/>
    <x v="2"/>
  </r>
  <r>
    <x v="56"/>
    <x v="55"/>
    <x v="60"/>
    <n v="0"/>
    <x v="1"/>
  </r>
  <r>
    <x v="56"/>
    <x v="55"/>
    <x v="61"/>
    <n v="20486000000"/>
    <x v="0"/>
  </r>
  <r>
    <x v="56"/>
    <x v="55"/>
    <x v="61"/>
    <n v="21125000000"/>
    <x v="1"/>
  </r>
  <r>
    <x v="56"/>
    <x v="55"/>
    <x v="61"/>
    <n v="24604000000"/>
    <x v="2"/>
  </r>
  <r>
    <x v="56"/>
    <x v="55"/>
    <x v="62"/>
    <n v="8299000000"/>
    <x v="0"/>
  </r>
  <r>
    <x v="56"/>
    <x v="55"/>
    <x v="62"/>
    <n v="11603000000"/>
    <x v="1"/>
  </r>
  <r>
    <x v="56"/>
    <x v="55"/>
    <x v="62"/>
    <n v="7905000000"/>
    <x v="2"/>
  </r>
  <r>
    <x v="56"/>
    <x v="55"/>
    <x v="63"/>
    <n v="-28851000000"/>
    <x v="0"/>
  </r>
  <r>
    <x v="56"/>
    <x v="55"/>
    <x v="63"/>
    <n v="-20945000000"/>
    <x v="1"/>
  </r>
  <r>
    <x v="56"/>
    <x v="55"/>
    <x v="63"/>
    <n v="-15428000000"/>
    <x v="2"/>
  </r>
  <r>
    <x v="56"/>
    <x v="55"/>
    <x v="64"/>
    <n v="14187000000"/>
    <x v="0"/>
  </r>
  <r>
    <x v="56"/>
    <x v="55"/>
    <x v="64"/>
    <n v="6264000000"/>
    <x v="1"/>
  </r>
  <r>
    <x v="56"/>
    <x v="55"/>
    <x v="64"/>
    <n v="-2042000000"/>
    <x v="2"/>
  </r>
  <r>
    <x v="56"/>
    <x v="55"/>
    <x v="65"/>
    <n v="4276000000"/>
    <x v="0"/>
  </r>
  <r>
    <x v="56"/>
    <x v="55"/>
    <x v="65"/>
    <n v="10978000000"/>
    <x v="1"/>
  </r>
  <r>
    <x v="56"/>
    <x v="55"/>
    <x v="65"/>
    <n v="4603000000"/>
    <x v="2"/>
  </r>
  <r>
    <x v="56"/>
    <x v="55"/>
    <x v="66"/>
    <n v="-361000000"/>
    <x v="0"/>
  </r>
  <r>
    <x v="56"/>
    <x v="55"/>
    <x v="66"/>
    <n v="-648000000"/>
    <x v="1"/>
  </r>
  <r>
    <x v="56"/>
    <x v="55"/>
    <x v="66"/>
    <n v="-441000000"/>
    <x v="2"/>
  </r>
  <r>
    <x v="56"/>
    <x v="55"/>
    <x v="67"/>
    <n v="5399000000"/>
    <x v="0"/>
  </r>
  <r>
    <x v="56"/>
    <x v="55"/>
    <x v="67"/>
    <n v="5051000000"/>
    <x v="1"/>
  </r>
  <r>
    <x v="56"/>
    <x v="55"/>
    <x v="67"/>
    <n v="5541000000"/>
    <x v="2"/>
  </r>
  <r>
    <x v="56"/>
    <x v="55"/>
    <x v="68"/>
    <n v="10151000000"/>
    <x v="0"/>
  </r>
  <r>
    <x v="56"/>
    <x v="55"/>
    <x v="68"/>
    <n v="12549000000"/>
    <x v="1"/>
  </r>
  <r>
    <x v="56"/>
    <x v="55"/>
    <x v="68"/>
    <n v="13053000000"/>
    <x v="2"/>
  </r>
  <r>
    <x v="56"/>
    <x v="55"/>
    <x v="69"/>
    <n v="5881000000"/>
    <x v="0"/>
  </r>
  <r>
    <x v="56"/>
    <x v="55"/>
    <x v="69"/>
    <n v="6771000000"/>
    <x v="1"/>
  </r>
  <r>
    <x v="56"/>
    <x v="55"/>
    <x v="69"/>
    <n v="10211000000"/>
    <x v="2"/>
  </r>
  <r>
    <x v="56"/>
    <x v="55"/>
    <x v="70"/>
    <n v="13743000000"/>
    <x v="0"/>
  </r>
  <r>
    <x v="56"/>
    <x v="55"/>
    <x v="70"/>
    <n v="13440000000"/>
    <x v="1"/>
  </r>
  <r>
    <x v="56"/>
    <x v="55"/>
    <x v="70"/>
    <n v="13497000000"/>
    <x v="2"/>
  </r>
  <r>
    <x v="56"/>
    <x v="55"/>
    <x v="71"/>
    <n v="632000000"/>
    <x v="0"/>
  </r>
  <r>
    <x v="56"/>
    <x v="55"/>
    <x v="71"/>
    <n v="638000000"/>
    <x v="1"/>
  </r>
  <r>
    <x v="56"/>
    <x v="55"/>
    <x v="71"/>
    <n v="578000000"/>
    <x v="2"/>
  </r>
  <r>
    <x v="56"/>
    <x v="55"/>
    <x v="72"/>
    <n v="0"/>
    <x v="0"/>
  </r>
  <r>
    <x v="56"/>
    <x v="55"/>
    <x v="72"/>
    <n v="0"/>
    <x v="1"/>
  </r>
  <r>
    <x v="56"/>
    <x v="55"/>
    <x v="72"/>
    <n v="0"/>
    <x v="2"/>
  </r>
  <r>
    <x v="56"/>
    <x v="55"/>
    <x v="73"/>
    <n v="5172000000"/>
    <x v="0"/>
  </r>
  <r>
    <x v="56"/>
    <x v="55"/>
    <x v="73"/>
    <n v="5695000000"/>
    <x v="1"/>
  </r>
  <r>
    <x v="56"/>
    <x v="55"/>
    <x v="73"/>
    <n v="6215000000"/>
    <x v="2"/>
  </r>
  <r>
    <x v="56"/>
    <x v="55"/>
    <x v="74"/>
    <n v="7994000000"/>
    <x v="0"/>
  </r>
  <r>
    <x v="56"/>
    <x v="55"/>
    <x v="74"/>
    <n v="3202000000"/>
    <x v="1"/>
  </r>
  <r>
    <x v="56"/>
    <x v="55"/>
    <x v="74"/>
    <n v="95000000"/>
    <x v="2"/>
  </r>
  <r>
    <x v="56"/>
    <x v="55"/>
    <x v="75"/>
    <n v="0"/>
    <x v="0"/>
  </r>
  <r>
    <x v="56"/>
    <x v="55"/>
    <x v="75"/>
    <n v="0"/>
    <x v="1"/>
  </r>
  <r>
    <x v="56"/>
    <x v="55"/>
    <x v="75"/>
    <n v="0"/>
    <x v="2"/>
  </r>
  <r>
    <x v="56"/>
    <x v="55"/>
    <x v="76"/>
    <n v="0"/>
    <x v="0"/>
  </r>
  <r>
    <x v="56"/>
    <x v="55"/>
    <x v="76"/>
    <n v="0"/>
    <x v="1"/>
  </r>
  <r>
    <x v="56"/>
    <x v="55"/>
    <x v="76"/>
    <n v="0"/>
    <x v="2"/>
  </r>
  <r>
    <x v="56"/>
    <x v="55"/>
    <x v="77"/>
    <n v="0"/>
    <x v="0"/>
  </r>
  <r>
    <x v="56"/>
    <x v="55"/>
    <x v="77"/>
    <n v="0"/>
    <x v="1"/>
  </r>
  <r>
    <x v="56"/>
    <x v="55"/>
    <x v="77"/>
    <n v="0"/>
    <x v="2"/>
  </r>
  <r>
    <x v="56"/>
    <x v="55"/>
    <x v="78"/>
    <n v="15252000000"/>
    <x v="0"/>
  </r>
  <r>
    <x v="56"/>
    <x v="55"/>
    <x v="78"/>
    <n v="8622000000"/>
    <x v="1"/>
  </r>
  <r>
    <x v="56"/>
    <x v="55"/>
    <x v="78"/>
    <n v="2812000000"/>
    <x v="2"/>
  </r>
  <r>
    <x v="56"/>
    <x v="55"/>
    <x v="79"/>
    <n v="591000000"/>
    <x v="0"/>
  </r>
  <r>
    <x v="56"/>
    <x v="55"/>
    <x v="79"/>
    <n v="361000000"/>
    <x v="1"/>
  </r>
  <r>
    <x v="56"/>
    <x v="55"/>
    <x v="79"/>
    <n v="89000000"/>
    <x v="2"/>
  </r>
  <r>
    <x v="56"/>
    <x v="55"/>
    <x v="80"/>
    <n v="0"/>
    <x v="0"/>
  </r>
  <r>
    <x v="56"/>
    <x v="55"/>
    <x v="80"/>
    <n v="0"/>
    <x v="1"/>
  </r>
  <r>
    <x v="56"/>
    <x v="55"/>
    <x v="80"/>
    <n v="0"/>
    <x v="2"/>
  </r>
  <r>
    <x v="56"/>
    <x v="55"/>
    <x v="81"/>
    <n v="9091000000"/>
    <x v="0"/>
  </r>
  <r>
    <x v="56"/>
    <x v="55"/>
    <x v="81"/>
    <n v="4780000000"/>
    <x v="1"/>
  </r>
  <r>
    <x v="56"/>
    <x v="55"/>
    <x v="81"/>
    <n v="1281000000"/>
    <x v="2"/>
  </r>
  <r>
    <x v="56"/>
    <x v="55"/>
    <x v="82"/>
    <n v="9752000000"/>
    <x v="0"/>
  </r>
  <r>
    <x v="56"/>
    <x v="55"/>
    <x v="82"/>
    <n v="9872000000"/>
    <x v="1"/>
  </r>
  <r>
    <x v="56"/>
    <x v="55"/>
    <x v="82"/>
    <n v="13558000000"/>
    <x v="2"/>
  </r>
  <r>
    <x v="56"/>
    <x v="55"/>
    <x v="83"/>
    <n v="42579000000"/>
    <x v="0"/>
  </r>
  <r>
    <x v="56"/>
    <x v="55"/>
    <x v="83"/>
    <n v="46602000000"/>
    <x v="1"/>
  </r>
  <r>
    <x v="56"/>
    <x v="55"/>
    <x v="83"/>
    <n v="47362000000"/>
    <x v="2"/>
  </r>
  <r>
    <x v="56"/>
    <x v="55"/>
    <x v="84"/>
    <n v="42294000000"/>
    <x v="0"/>
  </r>
  <r>
    <x v="56"/>
    <x v="55"/>
    <x v="84"/>
    <n v="46840000000"/>
    <x v="1"/>
  </r>
  <r>
    <x v="56"/>
    <x v="55"/>
    <x v="84"/>
    <n v="47994000000"/>
    <x v="2"/>
  </r>
  <r>
    <x v="56"/>
    <x v="55"/>
    <x v="85"/>
    <n v="10102000000"/>
    <x v="0"/>
  </r>
  <r>
    <x v="56"/>
    <x v="55"/>
    <x v="85"/>
    <n v="10615000000"/>
    <x v="1"/>
  </r>
  <r>
    <x v="56"/>
    <x v="55"/>
    <x v="85"/>
    <n v="10468000000"/>
    <x v="2"/>
  </r>
  <r>
    <x v="56"/>
    <x v="55"/>
    <x v="86"/>
    <n v="0"/>
    <x v="0"/>
  </r>
  <r>
    <x v="56"/>
    <x v="55"/>
    <x v="86"/>
    <n v="0"/>
    <x v="1"/>
  </r>
  <r>
    <x v="56"/>
    <x v="55"/>
    <x v="86"/>
    <n v="0"/>
    <x v="2"/>
  </r>
  <r>
    <x v="56"/>
    <x v="55"/>
    <x v="87"/>
    <n v="456000000"/>
    <x v="0"/>
  </r>
  <r>
    <x v="56"/>
    <x v="55"/>
    <x v="87"/>
    <n v="838000000"/>
    <x v="1"/>
  </r>
  <r>
    <x v="56"/>
    <x v="55"/>
    <x v="87"/>
    <n v="1787000000"/>
    <x v="2"/>
  </r>
  <r>
    <x v="56"/>
    <x v="55"/>
    <x v="88"/>
    <n v="348000000"/>
    <x v="0"/>
  </r>
  <r>
    <x v="56"/>
    <x v="55"/>
    <x v="88"/>
    <n v="417000000"/>
    <x v="1"/>
  </r>
  <r>
    <x v="56"/>
    <x v="55"/>
    <x v="88"/>
    <n v="475000000"/>
    <x v="2"/>
  </r>
  <r>
    <x v="56"/>
    <x v="55"/>
    <x v="89"/>
    <n v="26701000000"/>
    <x v="0"/>
  </r>
  <r>
    <x v="56"/>
    <x v="55"/>
    <x v="89"/>
    <n v="25317000000"/>
    <x v="2"/>
  </r>
  <r>
    <x v="56"/>
    <x v="55"/>
    <x v="90"/>
    <n v="0"/>
    <x v="1"/>
  </r>
  <r>
    <x v="56"/>
    <x v="55"/>
    <x v="91"/>
    <n v="2076000000"/>
    <x v="0"/>
  </r>
  <r>
    <x v="56"/>
    <x v="55"/>
    <x v="91"/>
    <n v="1950000000"/>
    <x v="1"/>
  </r>
  <r>
    <x v="56"/>
    <x v="55"/>
    <x v="91"/>
    <n v="-2022000000"/>
    <x v="2"/>
  </r>
  <r>
    <x v="57"/>
    <x v="56"/>
    <x v="0"/>
    <n v="0"/>
    <x v="0"/>
  </r>
  <r>
    <x v="57"/>
    <x v="56"/>
    <x v="0"/>
    <n v="0"/>
    <x v="1"/>
  </r>
  <r>
    <x v="57"/>
    <x v="56"/>
    <x v="0"/>
    <n v="0"/>
    <x v="2"/>
  </r>
  <r>
    <x v="57"/>
    <x v="56"/>
    <x v="1"/>
    <n v="99815000000"/>
    <x v="0"/>
  </r>
  <r>
    <x v="57"/>
    <x v="56"/>
    <x v="1"/>
    <n v="118060000000"/>
    <x v="1"/>
  </r>
  <r>
    <x v="57"/>
    <x v="56"/>
    <x v="1"/>
    <n v="0"/>
    <x v="2"/>
  </r>
  <r>
    <x v="57"/>
    <x v="56"/>
    <x v="2"/>
    <n v="23794000000"/>
    <x v="0"/>
  </r>
  <r>
    <x v="57"/>
    <x v="56"/>
    <x v="2"/>
    <n v="23935000000"/>
    <x v="1"/>
  </r>
  <r>
    <x v="57"/>
    <x v="56"/>
    <x v="2"/>
    <n v="25546000000"/>
    <x v="2"/>
  </r>
  <r>
    <x v="57"/>
    <x v="56"/>
    <x v="3"/>
    <n v="1568000000"/>
    <x v="0"/>
  </r>
  <r>
    <x v="57"/>
    <x v="56"/>
    <x v="3"/>
    <n v="1123000000"/>
    <x v="1"/>
  </r>
  <r>
    <x v="57"/>
    <x v="56"/>
    <x v="3"/>
    <n v="1336000000"/>
    <x v="2"/>
  </r>
  <r>
    <x v="57"/>
    <x v="56"/>
    <x v="4"/>
    <n v="853531000000"/>
    <x v="0"/>
  </r>
  <r>
    <x v="57"/>
    <x v="56"/>
    <x v="4"/>
    <n v="895429000000"/>
    <x v="1"/>
  </r>
  <r>
    <x v="57"/>
    <x v="56"/>
    <x v="4"/>
    <n v="1115862000000"/>
    <x v="2"/>
  </r>
  <r>
    <x v="57"/>
    <x v="56"/>
    <x v="5"/>
    <n v="-1865000000"/>
    <x v="0"/>
  </r>
  <r>
    <x v="57"/>
    <x v="56"/>
    <x v="5"/>
    <n v="-1826000000"/>
    <x v="1"/>
  </r>
  <r>
    <x v="57"/>
    <x v="56"/>
    <x v="5"/>
    <n v="-1444000000"/>
    <x v="2"/>
  </r>
  <r>
    <x v="57"/>
    <x v="56"/>
    <x v="6"/>
    <n v="24205000000"/>
    <x v="0"/>
  </r>
  <r>
    <x v="57"/>
    <x v="56"/>
    <x v="6"/>
    <n v="-11966000000"/>
    <x v="1"/>
  </r>
  <r>
    <x v="57"/>
    <x v="56"/>
    <x v="6"/>
    <n v="83784000000"/>
    <x v="2"/>
  </r>
  <r>
    <x v="57"/>
    <x v="56"/>
    <x v="7"/>
    <n v="-22881000000"/>
    <x v="0"/>
  </r>
  <r>
    <x v="57"/>
    <x v="56"/>
    <x v="7"/>
    <n v="-33561000000"/>
    <x v="1"/>
  </r>
  <r>
    <x v="57"/>
    <x v="56"/>
    <x v="7"/>
    <n v="-37898000000"/>
    <x v="2"/>
  </r>
  <r>
    <x v="57"/>
    <x v="56"/>
    <x v="8"/>
    <n v="7305000000"/>
    <x v="0"/>
  </r>
  <r>
    <x v="57"/>
    <x v="56"/>
    <x v="8"/>
    <n v="40773000000"/>
    <x v="1"/>
  </r>
  <r>
    <x v="57"/>
    <x v="56"/>
    <x v="8"/>
    <n v="-25231000000"/>
    <x v="2"/>
  </r>
  <r>
    <x v="57"/>
    <x v="56"/>
    <x v="9"/>
    <n v="87196000000"/>
    <x v="0"/>
  </r>
  <r>
    <x v="57"/>
    <x v="56"/>
    <x v="9"/>
    <n v="82171000000"/>
    <x v="1"/>
  </r>
  <r>
    <x v="57"/>
    <x v="56"/>
    <x v="9"/>
    <n v="105654000000"/>
    <x v="2"/>
  </r>
  <r>
    <x v="57"/>
    <x v="56"/>
    <x v="10"/>
    <n v="728000000"/>
    <x v="0"/>
  </r>
  <r>
    <x v="57"/>
    <x v="56"/>
    <x v="10"/>
    <n v="-233000000"/>
    <x v="1"/>
  </r>
  <r>
    <x v="57"/>
    <x v="56"/>
    <x v="10"/>
    <n v="29774000000"/>
    <x v="2"/>
  </r>
  <r>
    <x v="57"/>
    <x v="56"/>
    <x v="11"/>
    <n v="0"/>
    <x v="0"/>
  </r>
  <r>
    <x v="57"/>
    <x v="56"/>
    <x v="11"/>
    <n v="0"/>
    <x v="1"/>
  </r>
  <r>
    <x v="57"/>
    <x v="56"/>
    <x v="11"/>
    <n v="0"/>
    <x v="2"/>
  </r>
  <r>
    <x v="57"/>
    <x v="56"/>
    <x v="12"/>
    <n v="-21412000000"/>
    <x v="0"/>
  </r>
  <r>
    <x v="57"/>
    <x v="56"/>
    <x v="12"/>
    <n v="20981000000"/>
    <x v="1"/>
  </r>
  <r>
    <x v="57"/>
    <x v="56"/>
    <x v="12"/>
    <n v="5033000000"/>
    <x v="2"/>
  </r>
  <r>
    <x v="57"/>
    <x v="56"/>
    <x v="13"/>
    <n v="-9289000000"/>
    <x v="0"/>
  </r>
  <r>
    <x v="57"/>
    <x v="56"/>
    <x v="13"/>
    <n v="-17310000000"/>
    <x v="1"/>
  </r>
  <r>
    <x v="57"/>
    <x v="56"/>
    <x v="13"/>
    <n v="14267000000"/>
    <x v="2"/>
  </r>
  <r>
    <x v="57"/>
    <x v="56"/>
    <x v="14"/>
    <n v="20000000"/>
    <x v="0"/>
  </r>
  <r>
    <x v="57"/>
    <x v="56"/>
    <x v="14"/>
    <n v="20000000"/>
    <x v="1"/>
  </r>
  <r>
    <x v="57"/>
    <x v="56"/>
    <x v="14"/>
    <n v="20000000"/>
    <x v="2"/>
  </r>
  <r>
    <x v="57"/>
    <x v="56"/>
    <x v="15"/>
    <n v="87000000"/>
    <x v="0"/>
  </r>
  <r>
    <x v="57"/>
    <x v="56"/>
    <x v="15"/>
    <n v="-69000000"/>
    <x v="1"/>
  </r>
  <r>
    <x v="57"/>
    <x v="56"/>
    <x v="15"/>
    <n v="42000000"/>
    <x v="2"/>
  </r>
  <r>
    <x v="57"/>
    <x v="56"/>
    <x v="16"/>
    <n v="9953000000"/>
    <x v="0"/>
  </r>
  <r>
    <x v="57"/>
    <x v="56"/>
    <x v="16"/>
    <n v="8546000000"/>
    <x v="1"/>
  </r>
  <r>
    <x v="57"/>
    <x v="56"/>
    <x v="16"/>
    <n v="11822000000"/>
    <x v="2"/>
  </r>
  <r>
    <x v="57"/>
    <x v="56"/>
    <x v="17"/>
    <n v="10175000000"/>
    <x v="0"/>
  </r>
  <r>
    <x v="57"/>
    <x v="56"/>
    <x v="17"/>
    <n v="8672000000"/>
    <x v="1"/>
  </r>
  <r>
    <x v="57"/>
    <x v="56"/>
    <x v="17"/>
    <n v="12047000000"/>
    <x v="2"/>
  </r>
  <r>
    <x v="57"/>
    <x v="56"/>
    <x v="18"/>
    <n v="0"/>
    <x v="0"/>
  </r>
  <r>
    <x v="57"/>
    <x v="56"/>
    <x v="18"/>
    <n v="0"/>
    <x v="1"/>
  </r>
  <r>
    <x v="57"/>
    <x v="56"/>
    <x v="18"/>
    <n v="0"/>
    <x v="2"/>
  </r>
  <r>
    <x v="57"/>
    <x v="56"/>
    <x v="19"/>
    <n v="28870000000"/>
    <x v="0"/>
  </r>
  <r>
    <x v="57"/>
    <x v="56"/>
    <x v="19"/>
    <n v="30118000000"/>
    <x v="1"/>
  </r>
  <r>
    <x v="57"/>
    <x v="56"/>
    <x v="19"/>
    <n v="33780000000"/>
    <x v="2"/>
  </r>
  <r>
    <x v="57"/>
    <x v="56"/>
    <x v="20"/>
    <n v="0"/>
    <x v="0"/>
  </r>
  <r>
    <x v="57"/>
    <x v="56"/>
    <x v="20"/>
    <n v="0"/>
    <x v="1"/>
  </r>
  <r>
    <x v="57"/>
    <x v="56"/>
    <x v="20"/>
    <n v="0"/>
    <x v="2"/>
  </r>
  <r>
    <x v="57"/>
    <x v="56"/>
    <x v="21"/>
    <n v="0"/>
    <x v="0"/>
  </r>
  <r>
    <x v="57"/>
    <x v="56"/>
    <x v="21"/>
    <n v="0"/>
    <x v="1"/>
  </r>
  <r>
    <x v="57"/>
    <x v="56"/>
    <x v="21"/>
    <n v="0"/>
    <x v="2"/>
  </r>
  <r>
    <x v="57"/>
    <x v="56"/>
    <x v="22"/>
    <n v="0"/>
    <x v="0"/>
  </r>
  <r>
    <x v="57"/>
    <x v="56"/>
    <x v="22"/>
    <n v="0"/>
    <x v="2"/>
  </r>
  <r>
    <x v="57"/>
    <x v="56"/>
    <x v="23"/>
    <n v="0"/>
    <x v="0"/>
  </r>
  <r>
    <x v="57"/>
    <x v="56"/>
    <x v="23"/>
    <n v="0"/>
    <x v="1"/>
  </r>
  <r>
    <x v="57"/>
    <x v="56"/>
    <x v="23"/>
    <n v="0"/>
    <x v="1"/>
  </r>
  <r>
    <x v="57"/>
    <x v="56"/>
    <x v="23"/>
    <n v="0"/>
    <x v="2"/>
  </r>
  <r>
    <x v="57"/>
    <x v="56"/>
    <x v="24"/>
    <n v="11237000000"/>
    <x v="0"/>
  </r>
  <r>
    <x v="57"/>
    <x v="56"/>
    <x v="24"/>
    <n v="11301000000"/>
    <x v="1"/>
  </r>
  <r>
    <x v="57"/>
    <x v="56"/>
    <x v="24"/>
    <n v="14418000000"/>
    <x v="2"/>
  </r>
  <r>
    <x v="57"/>
    <x v="56"/>
    <x v="25"/>
    <n v="0"/>
    <x v="0"/>
  </r>
  <r>
    <x v="57"/>
    <x v="56"/>
    <x v="25"/>
    <n v="0"/>
    <x v="1"/>
  </r>
  <r>
    <x v="57"/>
    <x v="56"/>
    <x v="25"/>
    <n v="0"/>
    <x v="2"/>
  </r>
  <r>
    <x v="57"/>
    <x v="56"/>
    <x v="26"/>
    <n v="43465"/>
    <x v="0"/>
  </r>
  <r>
    <x v="57"/>
    <x v="56"/>
    <x v="26"/>
    <n v="43830"/>
    <x v="1"/>
  </r>
  <r>
    <x v="57"/>
    <x v="56"/>
    <x v="26"/>
    <n v="44196"/>
    <x v="2"/>
  </r>
  <r>
    <x v="57"/>
    <x v="56"/>
    <x v="27"/>
    <n v="1160000000"/>
    <x v="0"/>
  </r>
  <r>
    <x v="57"/>
    <x v="56"/>
    <x v="27"/>
    <n v="1148000000"/>
    <x v="1"/>
  </r>
  <r>
    <x v="57"/>
    <x v="56"/>
    <x v="27"/>
    <n v="1368000000"/>
    <x v="2"/>
  </r>
  <r>
    <x v="57"/>
    <x v="56"/>
    <x v="28"/>
    <n v="80246000000"/>
    <x v="0"/>
  </r>
  <r>
    <x v="57"/>
    <x v="56"/>
    <x v="28"/>
    <n v="81549000000"/>
    <x v="1"/>
  </r>
  <r>
    <x v="57"/>
    <x v="56"/>
    <x v="28"/>
    <n v="101781000000"/>
    <x v="2"/>
  </r>
  <r>
    <x v="57"/>
    <x v="56"/>
    <x v="29"/>
    <n v="0"/>
    <x v="0"/>
  </r>
  <r>
    <x v="57"/>
    <x v="56"/>
    <x v="29"/>
    <n v="0"/>
    <x v="1"/>
  </r>
  <r>
    <x v="57"/>
    <x v="56"/>
    <x v="29"/>
    <n v="0"/>
    <x v="2"/>
  </r>
  <r>
    <x v="57"/>
    <x v="56"/>
    <x v="30"/>
    <n v="6688000000"/>
    <x v="0"/>
  </r>
  <r>
    <x v="57"/>
    <x v="56"/>
    <x v="30"/>
    <n v="7143000000"/>
    <x v="1"/>
  </r>
  <r>
    <x v="57"/>
    <x v="56"/>
    <x v="30"/>
    <n v="11635000000"/>
    <x v="2"/>
  </r>
  <r>
    <x v="57"/>
    <x v="56"/>
    <x v="31"/>
    <n v="0"/>
    <x v="0"/>
  </r>
  <r>
    <x v="57"/>
    <x v="56"/>
    <x v="31"/>
    <n v="0"/>
    <x v="1"/>
  </r>
  <r>
    <x v="57"/>
    <x v="56"/>
    <x v="31"/>
    <n v="0"/>
    <x v="2"/>
  </r>
  <r>
    <x v="57"/>
    <x v="56"/>
    <x v="32"/>
    <n v="8887000000"/>
    <x v="0"/>
  </r>
  <r>
    <x v="57"/>
    <x v="56"/>
    <x v="32"/>
    <n v="9237000000"/>
    <x v="1"/>
  </r>
  <r>
    <x v="57"/>
    <x v="56"/>
    <x v="32"/>
    <n v="11179000000"/>
    <x v="2"/>
  </r>
  <r>
    <x v="57"/>
    <x v="56"/>
    <x v="33"/>
    <n v="-4000000"/>
    <x v="0"/>
  </r>
  <r>
    <x v="57"/>
    <x v="56"/>
    <x v="33"/>
    <n v="0"/>
    <x v="1"/>
  </r>
  <r>
    <x v="57"/>
    <x v="56"/>
    <x v="33"/>
    <n v="0"/>
    <x v="2"/>
  </r>
  <r>
    <x v="57"/>
    <x v="56"/>
    <x v="34"/>
    <n v="2350000000"/>
    <x v="0"/>
  </r>
  <r>
    <x v="57"/>
    <x v="56"/>
    <x v="34"/>
    <n v="2064000000"/>
    <x v="1"/>
  </r>
  <r>
    <x v="57"/>
    <x v="56"/>
    <x v="34"/>
    <n v="3239000000"/>
    <x v="2"/>
  </r>
  <r>
    <x v="57"/>
    <x v="56"/>
    <x v="35"/>
    <n v="2163000000"/>
    <x v="0"/>
  </r>
  <r>
    <x v="57"/>
    <x v="56"/>
    <x v="35"/>
    <n v="2107000000"/>
    <x v="1"/>
  </r>
  <r>
    <x v="57"/>
    <x v="56"/>
    <x v="35"/>
    <n v="4980000000"/>
    <x v="2"/>
  </r>
  <r>
    <x v="57"/>
    <x v="56"/>
    <x v="36"/>
    <n v="10086000000"/>
    <x v="0"/>
  </r>
  <r>
    <x v="57"/>
    <x v="56"/>
    <x v="36"/>
    <n v="12404000000"/>
    <x v="1"/>
  </r>
  <r>
    <x v="57"/>
    <x v="56"/>
    <x v="36"/>
    <n v="3849000000"/>
    <x v="2"/>
  </r>
  <r>
    <x v="57"/>
    <x v="56"/>
    <x v="37"/>
    <n v="9977000000"/>
    <x v="0"/>
  </r>
  <r>
    <x v="57"/>
    <x v="56"/>
    <x v="37"/>
    <n v="12511000000"/>
    <x v="1"/>
  </r>
  <r>
    <x v="57"/>
    <x v="56"/>
    <x v="37"/>
    <n v="4120000000"/>
    <x v="2"/>
  </r>
  <r>
    <x v="57"/>
    <x v="56"/>
    <x v="38"/>
    <n v="0"/>
    <x v="0"/>
  </r>
  <r>
    <x v="57"/>
    <x v="56"/>
    <x v="38"/>
    <n v="0"/>
    <x v="1"/>
  </r>
  <r>
    <x v="57"/>
    <x v="56"/>
    <x v="38"/>
    <n v="0"/>
    <x v="2"/>
  </r>
  <r>
    <x v="57"/>
    <x v="56"/>
    <x v="39"/>
    <n v="853531000000"/>
    <x v="0"/>
  </r>
  <r>
    <x v="57"/>
    <x v="56"/>
    <x v="39"/>
    <n v="895429000000"/>
    <x v="1"/>
  </r>
  <r>
    <x v="57"/>
    <x v="56"/>
    <x v="39"/>
    <n v="1115862000000"/>
    <x v="2"/>
  </r>
  <r>
    <x v="57"/>
    <x v="56"/>
    <x v="40"/>
    <n v="772125000000"/>
    <x v="0"/>
  </r>
  <r>
    <x v="57"/>
    <x v="56"/>
    <x v="40"/>
    <n v="812732000000"/>
    <x v="1"/>
  </r>
  <r>
    <x v="57"/>
    <x v="56"/>
    <x v="40"/>
    <n v="1012713000000"/>
    <x v="2"/>
  </r>
  <r>
    <x v="57"/>
    <x v="56"/>
    <x v="41"/>
    <n v="0"/>
    <x v="0"/>
  </r>
  <r>
    <x v="57"/>
    <x v="56"/>
    <x v="41"/>
    <n v="0"/>
    <x v="1"/>
  </r>
  <r>
    <x v="57"/>
    <x v="56"/>
    <x v="41"/>
    <n v="0"/>
    <x v="2"/>
  </r>
  <r>
    <x v="57"/>
    <x v="56"/>
    <x v="42"/>
    <n v="116313000000"/>
    <x v="0"/>
  </r>
  <r>
    <x v="57"/>
    <x v="56"/>
    <x v="42"/>
    <n v="106549000000"/>
    <x v="1"/>
  </r>
  <r>
    <x v="57"/>
    <x v="56"/>
    <x v="42"/>
    <n v="112391000000"/>
    <x v="2"/>
  </r>
  <r>
    <x v="57"/>
    <x v="56"/>
    <x v="43"/>
    <n v="5278000000"/>
    <x v="0"/>
  </r>
  <r>
    <x v="57"/>
    <x v="56"/>
    <x v="43"/>
    <n v="-9943000000"/>
    <x v="1"/>
  </r>
  <r>
    <x v="57"/>
    <x v="56"/>
    <x v="43"/>
    <n v="10242000000"/>
    <x v="2"/>
  </r>
  <r>
    <x v="57"/>
    <x v="56"/>
    <x v="44"/>
    <n v="0"/>
    <x v="0"/>
  </r>
  <r>
    <x v="57"/>
    <x v="56"/>
    <x v="44"/>
    <n v="0"/>
    <x v="1"/>
  </r>
  <r>
    <x v="57"/>
    <x v="56"/>
    <x v="44"/>
    <n v="0"/>
    <x v="2"/>
  </r>
  <r>
    <x v="57"/>
    <x v="56"/>
    <x v="45"/>
    <n v="0"/>
    <x v="0"/>
  </r>
  <r>
    <x v="57"/>
    <x v="56"/>
    <x v="45"/>
    <n v="0"/>
    <x v="1"/>
  </r>
  <r>
    <x v="57"/>
    <x v="56"/>
    <x v="45"/>
    <n v="0"/>
    <x v="2"/>
  </r>
  <r>
    <x v="57"/>
    <x v="56"/>
    <x v="46"/>
    <n v="25719000000"/>
    <x v="0"/>
  </r>
  <r>
    <x v="57"/>
    <x v="56"/>
    <x v="46"/>
    <n v="236000000"/>
    <x v="1"/>
  </r>
  <r>
    <x v="57"/>
    <x v="56"/>
    <x v="46"/>
    <n v="72638000000"/>
    <x v="2"/>
  </r>
  <r>
    <x v="57"/>
    <x v="56"/>
    <x v="47"/>
    <n v="0"/>
    <x v="0"/>
  </r>
  <r>
    <x v="57"/>
    <x v="56"/>
    <x v="47"/>
    <n v="0"/>
    <x v="1"/>
  </r>
  <r>
    <x v="57"/>
    <x v="56"/>
    <x v="47"/>
    <n v="0"/>
    <x v="2"/>
  </r>
  <r>
    <x v="57"/>
    <x v="56"/>
    <x v="48"/>
    <n v="-29963000000"/>
    <x v="0"/>
  </r>
  <r>
    <x v="57"/>
    <x v="56"/>
    <x v="48"/>
    <n v="-45365000000"/>
    <x v="1"/>
  </r>
  <r>
    <x v="57"/>
    <x v="56"/>
    <x v="48"/>
    <n v="-58216000000"/>
    <x v="2"/>
  </r>
  <r>
    <x v="57"/>
    <x v="56"/>
    <x v="49"/>
    <n v="0"/>
    <x v="0"/>
  </r>
  <r>
    <x v="57"/>
    <x v="56"/>
    <x v="49"/>
    <n v="0"/>
    <x v="1"/>
  </r>
  <r>
    <x v="57"/>
    <x v="56"/>
    <x v="49"/>
    <n v="0"/>
    <x v="2"/>
  </r>
  <r>
    <x v="57"/>
    <x v="56"/>
    <x v="50"/>
    <n v="-9977000000"/>
    <x v="0"/>
  </r>
  <r>
    <x v="57"/>
    <x v="56"/>
    <x v="50"/>
    <n v="-12511000000"/>
    <x v="1"/>
  </r>
  <r>
    <x v="57"/>
    <x v="56"/>
    <x v="50"/>
    <n v="-4120000000"/>
    <x v="2"/>
  </r>
  <r>
    <x v="57"/>
    <x v="56"/>
    <x v="51"/>
    <n v="0"/>
    <x v="0"/>
  </r>
  <r>
    <x v="57"/>
    <x v="56"/>
    <x v="51"/>
    <n v="0"/>
    <x v="1"/>
  </r>
  <r>
    <x v="57"/>
    <x v="56"/>
    <x v="51"/>
    <n v="0"/>
    <x v="2"/>
  </r>
  <r>
    <x v="57"/>
    <x v="56"/>
    <x v="52"/>
    <n v="135000000"/>
    <x v="0"/>
  </r>
  <r>
    <x v="57"/>
    <x v="56"/>
    <x v="52"/>
    <n v="195000000"/>
    <x v="1"/>
  </r>
  <r>
    <x v="57"/>
    <x v="56"/>
    <x v="52"/>
    <n v="183000000"/>
    <x v="2"/>
  </r>
  <r>
    <x v="57"/>
    <x v="56"/>
    <x v="53"/>
    <n v="8748000000"/>
    <x v="0"/>
  </r>
  <r>
    <x v="57"/>
    <x v="56"/>
    <x v="53"/>
    <n v="9042000000"/>
    <x v="1"/>
  </r>
  <r>
    <x v="57"/>
    <x v="56"/>
    <x v="53"/>
    <n v="10996000000"/>
    <x v="2"/>
  </r>
  <r>
    <x v="57"/>
    <x v="56"/>
    <x v="54"/>
    <n v="8883000000"/>
    <x v="0"/>
  </r>
  <r>
    <x v="57"/>
    <x v="56"/>
    <x v="54"/>
    <n v="9237000000"/>
    <x v="1"/>
  </r>
  <r>
    <x v="57"/>
    <x v="56"/>
    <x v="54"/>
    <n v="11179000000"/>
    <x v="2"/>
  </r>
  <r>
    <x v="57"/>
    <x v="56"/>
    <x v="55"/>
    <n v="0"/>
    <x v="0"/>
  </r>
  <r>
    <x v="57"/>
    <x v="56"/>
    <x v="55"/>
    <n v="0"/>
    <x v="1"/>
  </r>
  <r>
    <x v="57"/>
    <x v="56"/>
    <x v="55"/>
    <n v="0"/>
    <x v="2"/>
  </r>
  <r>
    <x v="57"/>
    <x v="56"/>
    <x v="56"/>
    <n v="801691000000"/>
    <x v="0"/>
  </r>
  <r>
    <x v="57"/>
    <x v="56"/>
    <x v="56"/>
    <n v="813258000000"/>
    <x v="1"/>
  </r>
  <r>
    <x v="57"/>
    <x v="56"/>
    <x v="56"/>
    <n v="1010208000000"/>
    <x v="2"/>
  </r>
  <r>
    <x v="57"/>
    <x v="56"/>
    <x v="57"/>
    <n v="710458000000"/>
    <x v="0"/>
  </r>
  <r>
    <x v="57"/>
    <x v="56"/>
    <x v="57"/>
    <n v="750026000000"/>
    <x v="1"/>
  </r>
  <r>
    <x v="57"/>
    <x v="56"/>
    <x v="57"/>
    <n v="954395000000"/>
    <x v="2"/>
  </r>
  <r>
    <x v="57"/>
    <x v="56"/>
    <x v="58"/>
    <n v="28870000000"/>
    <x v="0"/>
  </r>
  <r>
    <x v="57"/>
    <x v="56"/>
    <x v="58"/>
    <n v="30118000000"/>
    <x v="1"/>
  </r>
  <r>
    <x v="57"/>
    <x v="56"/>
    <x v="58"/>
    <n v="33780000000"/>
    <x v="2"/>
  </r>
  <r>
    <x v="57"/>
    <x v="56"/>
    <x v="59"/>
    <n v="0"/>
    <x v="0"/>
  </r>
  <r>
    <x v="57"/>
    <x v="56"/>
    <x v="59"/>
    <n v="0"/>
    <x v="2"/>
  </r>
  <r>
    <x v="57"/>
    <x v="56"/>
    <x v="60"/>
    <n v="0"/>
    <x v="1"/>
  </r>
  <r>
    <x v="57"/>
    <x v="56"/>
    <x v="61"/>
    <n v="8756000000"/>
    <x v="0"/>
  </r>
  <r>
    <x v="57"/>
    <x v="56"/>
    <x v="61"/>
    <n v="8912000000"/>
    <x v="1"/>
  </r>
  <r>
    <x v="57"/>
    <x v="56"/>
    <x v="61"/>
    <n v="9592000000"/>
    <x v="2"/>
  </r>
  <r>
    <x v="57"/>
    <x v="56"/>
    <x v="62"/>
    <n v="14647000000"/>
    <x v="0"/>
  </r>
  <r>
    <x v="57"/>
    <x v="56"/>
    <x v="62"/>
    <n v="14730000000"/>
    <x v="1"/>
  </r>
  <r>
    <x v="57"/>
    <x v="56"/>
    <x v="62"/>
    <n v="18021000000"/>
    <x v="2"/>
  </r>
  <r>
    <x v="57"/>
    <x v="56"/>
    <x v="63"/>
    <n v="16552000000"/>
    <x v="0"/>
  </r>
  <r>
    <x v="57"/>
    <x v="56"/>
    <x v="63"/>
    <n v="-5147000000"/>
    <x v="1"/>
  </r>
  <r>
    <x v="57"/>
    <x v="56"/>
    <x v="63"/>
    <n v="70803000000"/>
    <x v="2"/>
  </r>
  <r>
    <x v="57"/>
    <x v="56"/>
    <x v="64"/>
    <n v="-48816000000"/>
    <x v="0"/>
  </r>
  <r>
    <x v="57"/>
    <x v="56"/>
    <x v="64"/>
    <n v="-74321000000"/>
    <x v="1"/>
  </r>
  <r>
    <x v="57"/>
    <x v="56"/>
    <x v="64"/>
    <n v="-96231000000"/>
    <x v="2"/>
  </r>
  <r>
    <x v="57"/>
    <x v="56"/>
    <x v="65"/>
    <n v="15248000000"/>
    <x v="0"/>
  </r>
  <r>
    <x v="57"/>
    <x v="56"/>
    <x v="65"/>
    <n v="3718000000"/>
    <x v="1"/>
  </r>
  <r>
    <x v="57"/>
    <x v="56"/>
    <x v="65"/>
    <n v="-69239000000"/>
    <x v="2"/>
  </r>
  <r>
    <x v="57"/>
    <x v="56"/>
    <x v="66"/>
    <n v="1292000000"/>
    <x v="0"/>
  </r>
  <r>
    <x v="57"/>
    <x v="56"/>
    <x v="66"/>
    <n v="-565000000"/>
    <x v="1"/>
  </r>
  <r>
    <x v="57"/>
    <x v="56"/>
    <x v="66"/>
    <n v="868000000"/>
    <x v="2"/>
  </r>
  <r>
    <x v="57"/>
    <x v="56"/>
    <x v="67"/>
    <n v="0"/>
    <x v="0"/>
  </r>
  <r>
    <x v="57"/>
    <x v="56"/>
    <x v="67"/>
    <n v="0"/>
    <x v="1"/>
  </r>
  <r>
    <x v="57"/>
    <x v="56"/>
    <x v="67"/>
    <n v="0"/>
    <x v="2"/>
  </r>
  <r>
    <x v="57"/>
    <x v="56"/>
    <x v="68"/>
    <n v="187820000000"/>
    <x v="0"/>
  </r>
  <r>
    <x v="57"/>
    <x v="56"/>
    <x v="68"/>
    <n v="190356000000"/>
    <x v="1"/>
  </r>
  <r>
    <x v="57"/>
    <x v="56"/>
    <x v="68"/>
    <n v="310782000000"/>
    <x v="2"/>
  </r>
  <r>
    <x v="57"/>
    <x v="56"/>
    <x v="69"/>
    <n v="0"/>
    <x v="0"/>
  </r>
  <r>
    <x v="57"/>
    <x v="56"/>
    <x v="69"/>
    <n v="0"/>
    <x v="1"/>
  </r>
  <r>
    <x v="57"/>
    <x v="56"/>
    <x v="69"/>
    <n v="0"/>
    <x v="2"/>
  </r>
  <r>
    <x v="57"/>
    <x v="56"/>
    <x v="70"/>
    <n v="0"/>
    <x v="0"/>
  </r>
  <r>
    <x v="57"/>
    <x v="56"/>
    <x v="70"/>
    <n v="0"/>
    <x v="1"/>
  </r>
  <r>
    <x v="57"/>
    <x v="56"/>
    <x v="70"/>
    <n v="0"/>
    <x v="2"/>
  </r>
  <r>
    <x v="57"/>
    <x v="56"/>
    <x v="71"/>
    <n v="2393000000"/>
    <x v="0"/>
  </r>
  <r>
    <x v="57"/>
    <x v="56"/>
    <x v="71"/>
    <n v="2493000000"/>
    <x v="1"/>
  </r>
  <r>
    <x v="57"/>
    <x v="56"/>
    <x v="71"/>
    <n v="2929000000"/>
    <x v="2"/>
  </r>
  <r>
    <x v="57"/>
    <x v="56"/>
    <x v="72"/>
    <n v="743000000"/>
    <x v="0"/>
  </r>
  <r>
    <x v="57"/>
    <x v="56"/>
    <x v="72"/>
    <n v="925000000"/>
    <x v="1"/>
  </r>
  <r>
    <x v="57"/>
    <x v="56"/>
    <x v="72"/>
    <n v="110000000"/>
    <x v="2"/>
  </r>
  <r>
    <x v="57"/>
    <x v="56"/>
    <x v="73"/>
    <n v="2375000000"/>
    <x v="0"/>
  </r>
  <r>
    <x v="57"/>
    <x v="56"/>
    <x v="73"/>
    <n v="2627000000"/>
    <x v="1"/>
  </r>
  <r>
    <x v="57"/>
    <x v="56"/>
    <x v="73"/>
    <n v="2739000000"/>
    <x v="2"/>
  </r>
  <r>
    <x v="57"/>
    <x v="56"/>
    <x v="74"/>
    <n v="27800000000"/>
    <x v="0"/>
  </r>
  <r>
    <x v="57"/>
    <x v="56"/>
    <x v="74"/>
    <n v="42586000000"/>
    <x v="1"/>
  </r>
  <r>
    <x v="57"/>
    <x v="56"/>
    <x v="74"/>
    <n v="59777000000"/>
    <x v="2"/>
  </r>
  <r>
    <x v="57"/>
    <x v="56"/>
    <x v="75"/>
    <n v="0"/>
    <x v="0"/>
  </r>
  <r>
    <x v="57"/>
    <x v="56"/>
    <x v="75"/>
    <n v="0"/>
    <x v="1"/>
  </r>
  <r>
    <x v="57"/>
    <x v="56"/>
    <x v="75"/>
    <n v="0"/>
    <x v="2"/>
  </r>
  <r>
    <x v="57"/>
    <x v="56"/>
    <x v="76"/>
    <n v="526000000"/>
    <x v="0"/>
  </r>
  <r>
    <x v="57"/>
    <x v="56"/>
    <x v="76"/>
    <n v="530000000"/>
    <x v="1"/>
  </r>
  <r>
    <x v="57"/>
    <x v="56"/>
    <x v="76"/>
    <n v="496000000"/>
    <x v="2"/>
  </r>
  <r>
    <x v="57"/>
    <x v="56"/>
    <x v="77"/>
    <n v="8520000000"/>
    <x v="0"/>
  </r>
  <r>
    <x v="57"/>
    <x v="56"/>
    <x v="77"/>
    <n v="8520000000"/>
    <x v="1"/>
  </r>
  <r>
    <x v="57"/>
    <x v="56"/>
    <x v="77"/>
    <n v="9250000000"/>
    <x v="2"/>
  </r>
  <r>
    <x v="57"/>
    <x v="56"/>
    <x v="78"/>
    <n v="0"/>
    <x v="0"/>
  </r>
  <r>
    <x v="57"/>
    <x v="56"/>
    <x v="78"/>
    <n v="0"/>
    <x v="1"/>
  </r>
  <r>
    <x v="57"/>
    <x v="56"/>
    <x v="78"/>
    <n v="0"/>
    <x v="2"/>
  </r>
  <r>
    <x v="57"/>
    <x v="56"/>
    <x v="79"/>
    <n v="0"/>
    <x v="0"/>
  </r>
  <r>
    <x v="57"/>
    <x v="56"/>
    <x v="79"/>
    <n v="497000000"/>
    <x v="1"/>
  </r>
  <r>
    <x v="57"/>
    <x v="56"/>
    <x v="79"/>
    <n v="0"/>
    <x v="2"/>
  </r>
  <r>
    <x v="57"/>
    <x v="56"/>
    <x v="80"/>
    <n v="0"/>
    <x v="0"/>
  </r>
  <r>
    <x v="57"/>
    <x v="56"/>
    <x v="80"/>
    <n v="0"/>
    <x v="1"/>
  </r>
  <r>
    <x v="57"/>
    <x v="56"/>
    <x v="80"/>
    <n v="0"/>
    <x v="2"/>
  </r>
  <r>
    <x v="57"/>
    <x v="56"/>
    <x v="81"/>
    <n v="0"/>
    <x v="0"/>
  </r>
  <r>
    <x v="57"/>
    <x v="56"/>
    <x v="81"/>
    <n v="0"/>
    <x v="1"/>
  </r>
  <r>
    <x v="57"/>
    <x v="56"/>
    <x v="81"/>
    <n v="0"/>
    <x v="2"/>
  </r>
  <r>
    <x v="57"/>
    <x v="56"/>
    <x v="82"/>
    <n v="0"/>
    <x v="0"/>
  </r>
  <r>
    <x v="57"/>
    <x v="56"/>
    <x v="82"/>
    <n v="0"/>
    <x v="1"/>
  </r>
  <r>
    <x v="57"/>
    <x v="56"/>
    <x v="82"/>
    <n v="0"/>
    <x v="2"/>
  </r>
  <r>
    <x v="57"/>
    <x v="56"/>
    <x v="83"/>
    <n v="64175000000"/>
    <x v="0"/>
  </r>
  <r>
    <x v="57"/>
    <x v="56"/>
    <x v="83"/>
    <n v="70589000000"/>
    <x v="1"/>
  </r>
  <r>
    <x v="57"/>
    <x v="56"/>
    <x v="83"/>
    <n v="78694000000"/>
    <x v="2"/>
  </r>
  <r>
    <x v="57"/>
    <x v="56"/>
    <x v="84"/>
    <n v="40107000000"/>
    <x v="0"/>
  </r>
  <r>
    <x v="57"/>
    <x v="56"/>
    <x v="84"/>
    <n v="41419000000"/>
    <x v="1"/>
  </r>
  <r>
    <x v="57"/>
    <x v="56"/>
    <x v="84"/>
    <n v="48198000000"/>
    <x v="2"/>
  </r>
  <r>
    <x v="57"/>
    <x v="56"/>
    <x v="85"/>
    <n v="6363000000"/>
    <x v="0"/>
  </r>
  <r>
    <x v="57"/>
    <x v="56"/>
    <x v="85"/>
    <n v="6419000000"/>
    <x v="1"/>
  </r>
  <r>
    <x v="57"/>
    <x v="56"/>
    <x v="85"/>
    <n v="6663000000"/>
    <x v="2"/>
  </r>
  <r>
    <x v="57"/>
    <x v="56"/>
    <x v="86"/>
    <n v="49759000000"/>
    <x v="0"/>
  </r>
  <r>
    <x v="57"/>
    <x v="56"/>
    <x v="86"/>
    <n v="54200000000"/>
    <x v="1"/>
  </r>
  <r>
    <x v="57"/>
    <x v="56"/>
    <x v="86"/>
    <n v="50587000000"/>
    <x v="2"/>
  </r>
  <r>
    <x v="57"/>
    <x v="56"/>
    <x v="87"/>
    <n v="0"/>
    <x v="0"/>
  </r>
  <r>
    <x v="57"/>
    <x v="56"/>
    <x v="87"/>
    <n v="0"/>
    <x v="1"/>
  </r>
  <r>
    <x v="57"/>
    <x v="56"/>
    <x v="87"/>
    <n v="0"/>
    <x v="2"/>
  </r>
  <r>
    <x v="57"/>
    <x v="56"/>
    <x v="88"/>
    <n v="920000000"/>
    <x v="0"/>
  </r>
  <r>
    <x v="57"/>
    <x v="56"/>
    <x v="88"/>
    <n v="1153000000"/>
    <x v="1"/>
  </r>
  <r>
    <x v="57"/>
    <x v="56"/>
    <x v="88"/>
    <n v="1312000000"/>
    <x v="2"/>
  </r>
  <r>
    <x v="57"/>
    <x v="56"/>
    <x v="89"/>
    <n v="80246000000"/>
    <x v="0"/>
  </r>
  <r>
    <x v="57"/>
    <x v="56"/>
    <x v="89"/>
    <n v="101781000000"/>
    <x v="2"/>
  </r>
  <r>
    <x v="57"/>
    <x v="56"/>
    <x v="90"/>
    <n v="0"/>
    <x v="1"/>
  </r>
  <r>
    <x v="57"/>
    <x v="56"/>
    <x v="91"/>
    <n v="8629000000"/>
    <x v="0"/>
  </r>
  <r>
    <x v="57"/>
    <x v="56"/>
    <x v="91"/>
    <n v="-4754000000"/>
    <x v="1"/>
  </r>
  <r>
    <x v="57"/>
    <x v="56"/>
    <x v="91"/>
    <n v="20655000000"/>
    <x v="2"/>
  </r>
  <r>
    <x v="58"/>
    <x v="57"/>
    <x v="0"/>
    <n v="16841000000"/>
    <x v="0"/>
  </r>
  <r>
    <x v="58"/>
    <x v="57"/>
    <x v="0"/>
    <n v="21877000000"/>
    <x v="1"/>
  </r>
  <r>
    <x v="58"/>
    <x v="57"/>
    <x v="0"/>
    <n v="22534000000"/>
    <x v="2"/>
  </r>
  <r>
    <x v="58"/>
    <x v="57"/>
    <x v="1"/>
    <n v="26481000000"/>
    <x v="0"/>
  </r>
  <r>
    <x v="58"/>
    <x v="57"/>
    <x v="1"/>
    <n v="29524000000"/>
    <x v="1"/>
  </r>
  <r>
    <x v="58"/>
    <x v="57"/>
    <x v="1"/>
    <n v="32011000000"/>
    <x v="2"/>
  </r>
  <r>
    <x v="58"/>
    <x v="57"/>
    <x v="2"/>
    <n v="0"/>
    <x v="0"/>
  </r>
  <r>
    <x v="58"/>
    <x v="57"/>
    <x v="2"/>
    <n v="0"/>
    <x v="1"/>
  </r>
  <r>
    <x v="58"/>
    <x v="57"/>
    <x v="2"/>
    <n v="0"/>
    <x v="2"/>
  </r>
  <r>
    <x v="58"/>
    <x v="57"/>
    <x v="3"/>
    <n v="-1203000000"/>
    <x v="0"/>
  </r>
  <r>
    <x v="58"/>
    <x v="57"/>
    <x v="3"/>
    <n v="-1811000000"/>
    <x v="1"/>
  </r>
  <r>
    <x v="58"/>
    <x v="57"/>
    <x v="3"/>
    <n v="5300000000"/>
    <x v="2"/>
  </r>
  <r>
    <x v="58"/>
    <x v="57"/>
    <x v="4"/>
    <n v="258848000000"/>
    <x v="0"/>
  </r>
  <r>
    <x v="58"/>
    <x v="57"/>
    <x v="4"/>
    <n v="286556000000"/>
    <x v="1"/>
  </r>
  <r>
    <x v="58"/>
    <x v="57"/>
    <x v="4"/>
    <n v="301311000000"/>
    <x v="2"/>
  </r>
  <r>
    <x v="58"/>
    <x v="57"/>
    <x v="5"/>
    <n v="-11632000000"/>
    <x v="0"/>
  </r>
  <r>
    <x v="58"/>
    <x v="57"/>
    <x v="5"/>
    <n v="-13925000000"/>
    <x v="1"/>
  </r>
  <r>
    <x v="58"/>
    <x v="57"/>
    <x v="5"/>
    <n v="-15441000000"/>
    <x v="2"/>
  </r>
  <r>
    <x v="58"/>
    <x v="57"/>
    <x v="6"/>
    <n v="-33590000000"/>
    <x v="0"/>
  </r>
  <r>
    <x v="58"/>
    <x v="57"/>
    <x v="6"/>
    <n v="-36887000000"/>
    <x v="1"/>
  </r>
  <r>
    <x v="58"/>
    <x v="57"/>
    <x v="6"/>
    <n v="-46031000000"/>
    <x v="2"/>
  </r>
  <r>
    <x v="58"/>
    <x v="57"/>
    <x v="7"/>
    <n v="-6061000000"/>
    <x v="0"/>
  </r>
  <r>
    <x v="58"/>
    <x v="57"/>
    <x v="7"/>
    <n v="-15773000000"/>
    <x v="1"/>
  </r>
  <r>
    <x v="58"/>
    <x v="57"/>
    <x v="7"/>
    <n v="-12223000000"/>
    <x v="2"/>
  </r>
  <r>
    <x v="58"/>
    <x v="57"/>
    <x v="8"/>
    <n v="43884000000"/>
    <x v="0"/>
  </r>
  <r>
    <x v="58"/>
    <x v="57"/>
    <x v="8"/>
    <n v="52185000000"/>
    <x v="1"/>
  </r>
  <r>
    <x v="58"/>
    <x v="57"/>
    <x v="8"/>
    <n v="60675000000"/>
    <x v="2"/>
  </r>
  <r>
    <x v="58"/>
    <x v="57"/>
    <x v="9"/>
    <n v="11946000000"/>
    <x v="0"/>
  </r>
  <r>
    <x v="58"/>
    <x v="57"/>
    <x v="9"/>
    <n v="11356000000"/>
    <x v="1"/>
  </r>
  <r>
    <x v="58"/>
    <x v="57"/>
    <x v="9"/>
    <n v="13576000000"/>
    <x v="2"/>
  </r>
  <r>
    <x v="58"/>
    <x v="57"/>
    <x v="10"/>
    <n v="3862000000"/>
    <x v="0"/>
  </r>
  <r>
    <x v="58"/>
    <x v="57"/>
    <x v="10"/>
    <n v="2812000000"/>
    <x v="1"/>
  </r>
  <r>
    <x v="58"/>
    <x v="57"/>
    <x v="10"/>
    <n v="2577000000"/>
    <x v="2"/>
  </r>
  <r>
    <x v="58"/>
    <x v="57"/>
    <x v="11"/>
    <n v="465000000"/>
    <x v="0"/>
  </r>
  <r>
    <x v="58"/>
    <x v="57"/>
    <x v="11"/>
    <n v="-597000000"/>
    <x v="1"/>
  </r>
  <r>
    <x v="58"/>
    <x v="57"/>
    <x v="11"/>
    <n v="-168000000"/>
    <x v="2"/>
  </r>
  <r>
    <x v="58"/>
    <x v="57"/>
    <x v="12"/>
    <n v="26031000000"/>
    <x v="0"/>
  </r>
  <r>
    <x v="58"/>
    <x v="57"/>
    <x v="12"/>
    <n v="9633000000"/>
    <x v="1"/>
  </r>
  <r>
    <x v="58"/>
    <x v="57"/>
    <x v="12"/>
    <n v="4293000000"/>
    <x v="2"/>
  </r>
  <r>
    <x v="58"/>
    <x v="57"/>
    <x v="13"/>
    <n v="-20467000000"/>
    <x v="0"/>
  </r>
  <r>
    <x v="58"/>
    <x v="57"/>
    <x v="13"/>
    <n v="-3866000000"/>
    <x v="1"/>
  </r>
  <r>
    <x v="58"/>
    <x v="57"/>
    <x v="13"/>
    <n v="1483000000"/>
    <x v="2"/>
  </r>
  <r>
    <x v="58"/>
    <x v="57"/>
    <x v="14"/>
    <n v="71223000000"/>
    <x v="0"/>
  </r>
  <r>
    <x v="58"/>
    <x v="57"/>
    <x v="14"/>
    <n v="78520000000"/>
    <x v="1"/>
  </r>
  <r>
    <x v="58"/>
    <x v="57"/>
    <x v="14"/>
    <n v="80552000000"/>
    <x v="2"/>
  </r>
  <r>
    <x v="58"/>
    <x v="57"/>
    <x v="15"/>
    <n v="0"/>
    <x v="0"/>
  </r>
  <r>
    <x v="58"/>
    <x v="57"/>
    <x v="15"/>
    <n v="0"/>
    <x v="1"/>
  </r>
  <r>
    <x v="58"/>
    <x v="57"/>
    <x v="15"/>
    <n v="0"/>
    <x v="2"/>
  </r>
  <r>
    <x v="58"/>
    <x v="57"/>
    <x v="16"/>
    <n v="13715000000"/>
    <x v="0"/>
  </r>
  <r>
    <x v="58"/>
    <x v="57"/>
    <x v="16"/>
    <n v="41154000000"/>
    <x v="1"/>
  </r>
  <r>
    <x v="58"/>
    <x v="57"/>
    <x v="16"/>
    <n v="47807000000"/>
    <x v="2"/>
  </r>
  <r>
    <x v="58"/>
    <x v="57"/>
    <x v="17"/>
    <n v="13715000000"/>
    <x v="0"/>
  </r>
  <r>
    <x v="58"/>
    <x v="57"/>
    <x v="17"/>
    <n v="41154000000"/>
    <x v="1"/>
  </r>
  <r>
    <x v="58"/>
    <x v="57"/>
    <x v="17"/>
    <n v="47807000000"/>
    <x v="2"/>
  </r>
  <r>
    <x v="58"/>
    <x v="57"/>
    <x v="18"/>
    <n v="38353000000"/>
    <x v="0"/>
  </r>
  <r>
    <x v="58"/>
    <x v="57"/>
    <x v="18"/>
    <n v="42910000000"/>
    <x v="1"/>
  </r>
  <r>
    <x v="58"/>
    <x v="57"/>
    <x v="18"/>
    <n v="46078000000"/>
    <x v="2"/>
  </r>
  <r>
    <x v="58"/>
    <x v="57"/>
    <x v="19"/>
    <n v="75302000000"/>
    <x v="0"/>
  </r>
  <r>
    <x v="58"/>
    <x v="57"/>
    <x v="19"/>
    <n v="82884000000"/>
    <x v="1"/>
  </r>
  <r>
    <x v="58"/>
    <x v="57"/>
    <x v="19"/>
    <n v="90056000000"/>
    <x v="2"/>
  </r>
  <r>
    <x v="58"/>
    <x v="57"/>
    <x v="20"/>
    <n v="169662000000"/>
    <x v="0"/>
  </r>
  <r>
    <x v="58"/>
    <x v="57"/>
    <x v="20"/>
    <n v="175552000000"/>
    <x v="1"/>
  </r>
  <r>
    <x v="58"/>
    <x v="57"/>
    <x v="20"/>
    <n v="181915000000"/>
    <x v="2"/>
  </r>
  <r>
    <x v="58"/>
    <x v="57"/>
    <x v="21"/>
    <n v="58488000000"/>
    <x v="0"/>
  </r>
  <r>
    <x v="58"/>
    <x v="57"/>
    <x v="21"/>
    <n v="69420000000"/>
    <x v="1"/>
  </r>
  <r>
    <x v="58"/>
    <x v="57"/>
    <x v="21"/>
    <n v="72310000000"/>
    <x v="2"/>
  </r>
  <r>
    <x v="58"/>
    <x v="57"/>
    <x v="22"/>
    <n v="0"/>
    <x v="0"/>
  </r>
  <r>
    <x v="58"/>
    <x v="57"/>
    <x v="22"/>
    <n v="0"/>
    <x v="2"/>
  </r>
  <r>
    <x v="58"/>
    <x v="57"/>
    <x v="23"/>
    <n v="0"/>
    <x v="0"/>
  </r>
  <r>
    <x v="58"/>
    <x v="57"/>
    <x v="23"/>
    <n v="0"/>
    <x v="1"/>
  </r>
  <r>
    <x v="58"/>
    <x v="57"/>
    <x v="23"/>
    <n v="0"/>
    <x v="1"/>
  </r>
  <r>
    <x v="58"/>
    <x v="57"/>
    <x v="23"/>
    <n v="0"/>
    <x v="2"/>
  </r>
  <r>
    <x v="58"/>
    <x v="57"/>
    <x v="24"/>
    <n v="36474000000"/>
    <x v="0"/>
  </r>
  <r>
    <x v="58"/>
    <x v="57"/>
    <x v="24"/>
    <n v="43688000000"/>
    <x v="1"/>
  </r>
  <r>
    <x v="58"/>
    <x v="57"/>
    <x v="24"/>
    <n v="53036000000"/>
    <x v="2"/>
  </r>
  <r>
    <x v="58"/>
    <x v="57"/>
    <x v="25"/>
    <n v="0"/>
    <x v="0"/>
  </r>
  <r>
    <x v="58"/>
    <x v="57"/>
    <x v="25"/>
    <n v="0"/>
    <x v="1"/>
  </r>
  <r>
    <x v="58"/>
    <x v="57"/>
    <x v="25"/>
    <n v="0"/>
    <x v="2"/>
  </r>
  <r>
    <x v="58"/>
    <x v="57"/>
    <x v="26"/>
    <n v="43281"/>
    <x v="0"/>
  </r>
  <r>
    <x v="58"/>
    <x v="57"/>
    <x v="26"/>
    <n v="43646"/>
    <x v="1"/>
  </r>
  <r>
    <x v="58"/>
    <x v="57"/>
    <x v="26"/>
    <n v="44012"/>
    <x v="2"/>
  </r>
  <r>
    <x v="58"/>
    <x v="57"/>
    <x v="27"/>
    <n v="0"/>
    <x v="0"/>
  </r>
  <r>
    <x v="58"/>
    <x v="57"/>
    <x v="27"/>
    <n v="0"/>
    <x v="1"/>
  </r>
  <r>
    <x v="58"/>
    <x v="57"/>
    <x v="27"/>
    <n v="0"/>
    <x v="2"/>
  </r>
  <r>
    <x v="58"/>
    <x v="57"/>
    <x v="28"/>
    <n v="82718000000"/>
    <x v="0"/>
  </r>
  <r>
    <x v="58"/>
    <x v="57"/>
    <x v="28"/>
    <n v="102330000000"/>
    <x v="1"/>
  </r>
  <r>
    <x v="58"/>
    <x v="57"/>
    <x v="28"/>
    <n v="118304000000"/>
    <x v="2"/>
  </r>
  <r>
    <x v="58"/>
    <x v="57"/>
    <x v="29"/>
    <n v="0"/>
    <x v="0"/>
  </r>
  <r>
    <x v="58"/>
    <x v="57"/>
    <x v="29"/>
    <n v="0"/>
    <x v="1"/>
  </r>
  <r>
    <x v="58"/>
    <x v="57"/>
    <x v="29"/>
    <n v="0"/>
    <x v="2"/>
  </r>
  <r>
    <x v="58"/>
    <x v="57"/>
    <x v="30"/>
    <n v="35683000000"/>
    <x v="0"/>
  </r>
  <r>
    <x v="58"/>
    <x v="57"/>
    <x v="30"/>
    <n v="42026000000"/>
    <x v="1"/>
  </r>
  <r>
    <x v="58"/>
    <x v="57"/>
    <x v="30"/>
    <n v="43351000000"/>
    <x v="2"/>
  </r>
  <r>
    <x v="58"/>
    <x v="57"/>
    <x v="31"/>
    <n v="72007000000"/>
    <x v="0"/>
  </r>
  <r>
    <x v="58"/>
    <x v="57"/>
    <x v="31"/>
    <n v="82933000000"/>
    <x v="1"/>
  </r>
  <r>
    <x v="58"/>
    <x v="57"/>
    <x v="31"/>
    <n v="96937000000"/>
    <x v="2"/>
  </r>
  <r>
    <x v="58"/>
    <x v="57"/>
    <x v="32"/>
    <n v="16571000000"/>
    <x v="0"/>
  </r>
  <r>
    <x v="58"/>
    <x v="57"/>
    <x v="32"/>
    <n v="39240000000"/>
    <x v="1"/>
  </r>
  <r>
    <x v="58"/>
    <x v="57"/>
    <x v="32"/>
    <n v="44281000000"/>
    <x v="2"/>
  </r>
  <r>
    <x v="58"/>
    <x v="57"/>
    <x v="33"/>
    <n v="0"/>
    <x v="0"/>
  </r>
  <r>
    <x v="58"/>
    <x v="57"/>
    <x v="33"/>
    <n v="0"/>
    <x v="1"/>
  </r>
  <r>
    <x v="58"/>
    <x v="57"/>
    <x v="33"/>
    <n v="0"/>
    <x v="2"/>
  </r>
  <r>
    <x v="58"/>
    <x v="57"/>
    <x v="34"/>
    <n v="19903000000"/>
    <x v="0"/>
  </r>
  <r>
    <x v="58"/>
    <x v="57"/>
    <x v="34"/>
    <n v="4448000000"/>
    <x v="1"/>
  </r>
  <r>
    <x v="58"/>
    <x v="57"/>
    <x v="34"/>
    <n v="8755000000"/>
    <x v="2"/>
  </r>
  <r>
    <x v="58"/>
    <x v="57"/>
    <x v="35"/>
    <n v="8053000000"/>
    <x v="0"/>
  </r>
  <r>
    <x v="58"/>
    <x v="57"/>
    <x v="35"/>
    <n v="7750000000"/>
    <x v="1"/>
  </r>
  <r>
    <x v="58"/>
    <x v="57"/>
    <x v="35"/>
    <n v="7038000000"/>
    <x v="2"/>
  </r>
  <r>
    <x v="58"/>
    <x v="57"/>
    <x v="36"/>
    <n v="0"/>
    <x v="0"/>
  </r>
  <r>
    <x v="58"/>
    <x v="57"/>
    <x v="36"/>
    <n v="0"/>
    <x v="1"/>
  </r>
  <r>
    <x v="58"/>
    <x v="57"/>
    <x v="36"/>
    <n v="0"/>
    <x v="2"/>
  </r>
  <r>
    <x v="58"/>
    <x v="57"/>
    <x v="37"/>
    <n v="0"/>
    <x v="0"/>
  </r>
  <r>
    <x v="58"/>
    <x v="57"/>
    <x v="37"/>
    <n v="0"/>
    <x v="1"/>
  </r>
  <r>
    <x v="58"/>
    <x v="57"/>
    <x v="37"/>
    <n v="0"/>
    <x v="2"/>
  </r>
  <r>
    <x v="58"/>
    <x v="57"/>
    <x v="38"/>
    <n v="2662000000"/>
    <x v="0"/>
  </r>
  <r>
    <x v="58"/>
    <x v="57"/>
    <x v="38"/>
    <n v="2063000000"/>
    <x v="1"/>
  </r>
  <r>
    <x v="58"/>
    <x v="57"/>
    <x v="38"/>
    <n v="1895000000"/>
    <x v="2"/>
  </r>
  <r>
    <x v="58"/>
    <x v="57"/>
    <x v="39"/>
    <n v="258848000000"/>
    <x v="0"/>
  </r>
  <r>
    <x v="58"/>
    <x v="57"/>
    <x v="39"/>
    <n v="286556000000"/>
    <x v="1"/>
  </r>
  <r>
    <x v="58"/>
    <x v="57"/>
    <x v="39"/>
    <n v="301311000000"/>
    <x v="2"/>
  </r>
  <r>
    <x v="58"/>
    <x v="57"/>
    <x v="40"/>
    <n v="176130000000"/>
    <x v="0"/>
  </r>
  <r>
    <x v="58"/>
    <x v="57"/>
    <x v="40"/>
    <n v="184226000000"/>
    <x v="1"/>
  </r>
  <r>
    <x v="58"/>
    <x v="57"/>
    <x v="40"/>
    <n v="183007000000"/>
    <x v="2"/>
  </r>
  <r>
    <x v="58"/>
    <x v="57"/>
    <x v="41"/>
    <n v="3998000000"/>
    <x v="0"/>
  </r>
  <r>
    <x v="58"/>
    <x v="57"/>
    <x v="41"/>
    <n v="5516000000"/>
    <x v="1"/>
  </r>
  <r>
    <x v="58"/>
    <x v="57"/>
    <x v="41"/>
    <n v="3749000000"/>
    <x v="2"/>
  </r>
  <r>
    <x v="58"/>
    <x v="57"/>
    <x v="42"/>
    <n v="1862000000"/>
    <x v="0"/>
  </r>
  <r>
    <x v="58"/>
    <x v="57"/>
    <x v="42"/>
    <n v="2649000000"/>
    <x v="1"/>
  </r>
  <r>
    <x v="58"/>
    <x v="57"/>
    <x v="42"/>
    <n v="2965000000"/>
    <x v="2"/>
  </r>
  <r>
    <x v="58"/>
    <x v="57"/>
    <x v="43"/>
    <n v="-10201000000"/>
    <x v="0"/>
  </r>
  <r>
    <x v="58"/>
    <x v="57"/>
    <x v="43"/>
    <n v="-4000000000"/>
    <x v="1"/>
  </r>
  <r>
    <x v="58"/>
    <x v="57"/>
    <x v="43"/>
    <n v="-5518000000"/>
    <x v="2"/>
  </r>
  <r>
    <x v="58"/>
    <x v="57"/>
    <x v="44"/>
    <n v="-805000000"/>
    <x v="0"/>
  </r>
  <r>
    <x v="58"/>
    <x v="57"/>
    <x v="44"/>
    <n v="0"/>
    <x v="1"/>
  </r>
  <r>
    <x v="58"/>
    <x v="57"/>
    <x v="44"/>
    <n v="0"/>
    <x v="2"/>
  </r>
  <r>
    <x v="58"/>
    <x v="57"/>
    <x v="45"/>
    <n v="0"/>
    <x v="0"/>
  </r>
  <r>
    <x v="58"/>
    <x v="57"/>
    <x v="45"/>
    <n v="0"/>
    <x v="1"/>
  </r>
  <r>
    <x v="58"/>
    <x v="57"/>
    <x v="45"/>
    <n v="0"/>
    <x v="2"/>
  </r>
  <r>
    <x v="58"/>
    <x v="57"/>
    <x v="46"/>
    <n v="-23389000000"/>
    <x v="0"/>
  </r>
  <r>
    <x v="58"/>
    <x v="57"/>
    <x v="46"/>
    <n v="-32887000000"/>
    <x v="1"/>
  </r>
  <r>
    <x v="58"/>
    <x v="57"/>
    <x v="46"/>
    <n v="-40513000000"/>
    <x v="2"/>
  </r>
  <r>
    <x v="58"/>
    <x v="57"/>
    <x v="47"/>
    <n v="0"/>
    <x v="0"/>
  </r>
  <r>
    <x v="58"/>
    <x v="57"/>
    <x v="47"/>
    <n v="0"/>
    <x v="1"/>
  </r>
  <r>
    <x v="58"/>
    <x v="57"/>
    <x v="47"/>
    <n v="0"/>
    <x v="2"/>
  </r>
  <r>
    <x v="58"/>
    <x v="57"/>
    <x v="48"/>
    <n v="-122750000000"/>
    <x v="0"/>
  </r>
  <r>
    <x v="58"/>
    <x v="57"/>
    <x v="48"/>
    <n v="-51579000000"/>
    <x v="1"/>
  </r>
  <r>
    <x v="58"/>
    <x v="57"/>
    <x v="48"/>
    <n v="-27423000000"/>
    <x v="2"/>
  </r>
  <r>
    <x v="58"/>
    <x v="57"/>
    <x v="49"/>
    <n v="0"/>
    <x v="0"/>
  </r>
  <r>
    <x v="58"/>
    <x v="57"/>
    <x v="49"/>
    <n v="0"/>
    <x v="1"/>
  </r>
  <r>
    <x v="58"/>
    <x v="57"/>
    <x v="49"/>
    <n v="0"/>
    <x v="2"/>
  </r>
  <r>
    <x v="58"/>
    <x v="57"/>
    <x v="50"/>
    <n v="0"/>
    <x v="0"/>
  </r>
  <r>
    <x v="58"/>
    <x v="57"/>
    <x v="50"/>
    <n v="0"/>
    <x v="1"/>
  </r>
  <r>
    <x v="58"/>
    <x v="57"/>
    <x v="50"/>
    <n v="0"/>
    <x v="2"/>
  </r>
  <r>
    <x v="58"/>
    <x v="57"/>
    <x v="51"/>
    <n v="0"/>
    <x v="0"/>
  </r>
  <r>
    <x v="58"/>
    <x v="57"/>
    <x v="51"/>
    <n v="0"/>
    <x v="1"/>
  </r>
  <r>
    <x v="58"/>
    <x v="57"/>
    <x v="51"/>
    <n v="0"/>
    <x v="2"/>
  </r>
  <r>
    <x v="58"/>
    <x v="57"/>
    <x v="52"/>
    <n v="0"/>
    <x v="0"/>
  </r>
  <r>
    <x v="58"/>
    <x v="57"/>
    <x v="52"/>
    <n v="0"/>
    <x v="1"/>
  </r>
  <r>
    <x v="58"/>
    <x v="57"/>
    <x v="52"/>
    <n v="0"/>
    <x v="2"/>
  </r>
  <r>
    <x v="58"/>
    <x v="57"/>
    <x v="53"/>
    <n v="16571000000"/>
    <x v="0"/>
  </r>
  <r>
    <x v="58"/>
    <x v="57"/>
    <x v="53"/>
    <n v="39240000000"/>
    <x v="1"/>
  </r>
  <r>
    <x v="58"/>
    <x v="57"/>
    <x v="53"/>
    <n v="44281000000"/>
    <x v="2"/>
  </r>
  <r>
    <x v="58"/>
    <x v="57"/>
    <x v="54"/>
    <n v="16571000000"/>
    <x v="0"/>
  </r>
  <r>
    <x v="58"/>
    <x v="57"/>
    <x v="54"/>
    <n v="39240000000"/>
    <x v="1"/>
  </r>
  <r>
    <x v="58"/>
    <x v="57"/>
    <x v="54"/>
    <n v="44281000000"/>
    <x v="2"/>
  </r>
  <r>
    <x v="58"/>
    <x v="57"/>
    <x v="55"/>
    <n v="29460000000"/>
    <x v="0"/>
  </r>
  <r>
    <x v="58"/>
    <x v="57"/>
    <x v="55"/>
    <n v="36477000000"/>
    <x v="1"/>
  </r>
  <r>
    <x v="58"/>
    <x v="57"/>
    <x v="55"/>
    <n v="44151000000"/>
    <x v="2"/>
  </r>
  <r>
    <x v="58"/>
    <x v="57"/>
    <x v="56"/>
    <n v="89186000000"/>
    <x v="0"/>
  </r>
  <r>
    <x v="58"/>
    <x v="57"/>
    <x v="56"/>
    <n v="111004000000"/>
    <x v="1"/>
  </r>
  <r>
    <x v="58"/>
    <x v="57"/>
    <x v="56"/>
    <n v="119396000000"/>
    <x v="2"/>
  </r>
  <r>
    <x v="58"/>
    <x v="57"/>
    <x v="57"/>
    <n v="117642000000"/>
    <x v="0"/>
  </r>
  <r>
    <x v="58"/>
    <x v="57"/>
    <x v="57"/>
    <n v="114806000000"/>
    <x v="1"/>
  </r>
  <r>
    <x v="58"/>
    <x v="57"/>
    <x v="57"/>
    <n v="110697000000"/>
    <x v="2"/>
  </r>
  <r>
    <x v="58"/>
    <x v="57"/>
    <x v="58"/>
    <n v="0"/>
    <x v="0"/>
  </r>
  <r>
    <x v="58"/>
    <x v="57"/>
    <x v="58"/>
    <n v="0"/>
    <x v="1"/>
  </r>
  <r>
    <x v="58"/>
    <x v="57"/>
    <x v="58"/>
    <n v="0"/>
    <x v="2"/>
  </r>
  <r>
    <x v="58"/>
    <x v="57"/>
    <x v="59"/>
    <n v="1416000000"/>
    <x v="0"/>
  </r>
  <r>
    <x v="58"/>
    <x v="57"/>
    <x v="59"/>
    <n v="77000000"/>
    <x v="2"/>
  </r>
  <r>
    <x v="58"/>
    <x v="57"/>
    <x v="60"/>
    <n v="0"/>
    <x v="1"/>
  </r>
  <r>
    <x v="58"/>
    <x v="57"/>
    <x v="61"/>
    <n v="36949000000"/>
    <x v="0"/>
  </r>
  <r>
    <x v="58"/>
    <x v="57"/>
    <x v="61"/>
    <n v="39974000000"/>
    <x v="1"/>
  </r>
  <r>
    <x v="58"/>
    <x v="57"/>
    <x v="61"/>
    <n v="43978000000"/>
    <x v="2"/>
  </r>
  <r>
    <x v="58"/>
    <x v="57"/>
    <x v="62"/>
    <n v="35058000000"/>
    <x v="0"/>
  </r>
  <r>
    <x v="58"/>
    <x v="57"/>
    <x v="62"/>
    <n v="42959000000"/>
    <x v="1"/>
  </r>
  <r>
    <x v="58"/>
    <x v="57"/>
    <x v="62"/>
    <n v="52959000000"/>
    <x v="2"/>
  </r>
  <r>
    <x v="58"/>
    <x v="57"/>
    <x v="63"/>
    <n v="-47861000000"/>
    <x v="0"/>
  </r>
  <r>
    <x v="58"/>
    <x v="57"/>
    <x v="63"/>
    <n v="-67268000000"/>
    <x v="1"/>
  </r>
  <r>
    <x v="58"/>
    <x v="57"/>
    <x v="63"/>
    <n v="-79760000000"/>
    <x v="2"/>
  </r>
  <r>
    <x v="58"/>
    <x v="57"/>
    <x v="64"/>
    <n v="-105449000000"/>
    <x v="0"/>
  </r>
  <r>
    <x v="58"/>
    <x v="57"/>
    <x v="64"/>
    <n v="-39502000000"/>
    <x v="1"/>
  </r>
  <r>
    <x v="58"/>
    <x v="57"/>
    <x v="64"/>
    <n v="-7523000000"/>
    <x v="2"/>
  </r>
  <r>
    <x v="58"/>
    <x v="57"/>
    <x v="65"/>
    <n v="-675000000"/>
    <x v="0"/>
  </r>
  <r>
    <x v="58"/>
    <x v="57"/>
    <x v="65"/>
    <n v="24003000000"/>
    <x v="1"/>
  </r>
  <r>
    <x v="58"/>
    <x v="57"/>
    <x v="65"/>
    <n v="35888000000"/>
    <x v="2"/>
  </r>
  <r>
    <x v="58"/>
    <x v="57"/>
    <x v="66"/>
    <n v="-2856000000"/>
    <x v="0"/>
  </r>
  <r>
    <x v="58"/>
    <x v="57"/>
    <x v="66"/>
    <n v="1914000000"/>
    <x v="1"/>
  </r>
  <r>
    <x v="58"/>
    <x v="57"/>
    <x v="66"/>
    <n v="3526000000"/>
    <x v="2"/>
  </r>
  <r>
    <x v="58"/>
    <x v="57"/>
    <x v="67"/>
    <n v="128573000000"/>
    <x v="0"/>
  </r>
  <r>
    <x v="58"/>
    <x v="57"/>
    <x v="67"/>
    <n v="132609000000"/>
    <x v="1"/>
  </r>
  <r>
    <x v="58"/>
    <x v="57"/>
    <x v="67"/>
    <n v="134433000000"/>
    <x v="2"/>
  </r>
  <r>
    <x v="58"/>
    <x v="57"/>
    <x v="68"/>
    <n v="37649000000"/>
    <x v="0"/>
  </r>
  <r>
    <x v="58"/>
    <x v="57"/>
    <x v="68"/>
    <n v="42027000000"/>
    <x v="1"/>
  </r>
  <r>
    <x v="58"/>
    <x v="57"/>
    <x v="68"/>
    <n v="46027000000"/>
    <x v="2"/>
  </r>
  <r>
    <x v="58"/>
    <x v="57"/>
    <x v="69"/>
    <n v="14128000000"/>
    <x v="0"/>
  </r>
  <r>
    <x v="58"/>
    <x v="57"/>
    <x v="69"/>
    <n v="22102000000"/>
    <x v="1"/>
  </r>
  <r>
    <x v="58"/>
    <x v="57"/>
    <x v="69"/>
    <n v="21891000000"/>
    <x v="2"/>
  </r>
  <r>
    <x v="58"/>
    <x v="57"/>
    <x v="70"/>
    <n v="15135000000"/>
    <x v="0"/>
  </r>
  <r>
    <x v="58"/>
    <x v="57"/>
    <x v="70"/>
    <n v="18532000000"/>
    <x v="1"/>
  </r>
  <r>
    <x v="58"/>
    <x v="57"/>
    <x v="70"/>
    <n v="21687000000"/>
    <x v="2"/>
  </r>
  <r>
    <x v="58"/>
    <x v="57"/>
    <x v="71"/>
    <n v="0"/>
    <x v="0"/>
  </r>
  <r>
    <x v="58"/>
    <x v="57"/>
    <x v="71"/>
    <n v="0"/>
    <x v="1"/>
  </r>
  <r>
    <x v="58"/>
    <x v="57"/>
    <x v="71"/>
    <n v="0"/>
    <x v="2"/>
  </r>
  <r>
    <x v="58"/>
    <x v="57"/>
    <x v="72"/>
    <n v="0"/>
    <x v="0"/>
  </r>
  <r>
    <x v="58"/>
    <x v="57"/>
    <x v="72"/>
    <n v="0"/>
    <x v="1"/>
  </r>
  <r>
    <x v="58"/>
    <x v="57"/>
    <x v="72"/>
    <n v="0"/>
    <x v="2"/>
  </r>
  <r>
    <x v="58"/>
    <x v="57"/>
    <x v="73"/>
    <n v="12699000000"/>
    <x v="0"/>
  </r>
  <r>
    <x v="58"/>
    <x v="57"/>
    <x v="73"/>
    <n v="13811000000"/>
    <x v="1"/>
  </r>
  <r>
    <x v="58"/>
    <x v="57"/>
    <x v="73"/>
    <n v="15137000000"/>
    <x v="2"/>
  </r>
  <r>
    <x v="58"/>
    <x v="57"/>
    <x v="74"/>
    <n v="137380000000"/>
    <x v="0"/>
  </r>
  <r>
    <x v="58"/>
    <x v="57"/>
    <x v="74"/>
    <n v="57697000000"/>
    <x v="1"/>
  </r>
  <r>
    <x v="58"/>
    <x v="57"/>
    <x v="74"/>
    <n v="77190000000"/>
    <x v="2"/>
  </r>
  <r>
    <x v="58"/>
    <x v="57"/>
    <x v="75"/>
    <n v="0"/>
    <x v="0"/>
  </r>
  <r>
    <x v="58"/>
    <x v="57"/>
    <x v="75"/>
    <n v="0"/>
    <x v="1"/>
  </r>
  <r>
    <x v="58"/>
    <x v="57"/>
    <x v="75"/>
    <n v="0"/>
    <x v="2"/>
  </r>
  <r>
    <x v="58"/>
    <x v="57"/>
    <x v="76"/>
    <n v="0"/>
    <x v="0"/>
  </r>
  <r>
    <x v="58"/>
    <x v="57"/>
    <x v="76"/>
    <n v="0"/>
    <x v="1"/>
  </r>
  <r>
    <x v="58"/>
    <x v="57"/>
    <x v="76"/>
    <n v="0"/>
    <x v="2"/>
  </r>
  <r>
    <x v="58"/>
    <x v="57"/>
    <x v="77"/>
    <n v="0"/>
    <x v="0"/>
  </r>
  <r>
    <x v="58"/>
    <x v="57"/>
    <x v="77"/>
    <n v="0"/>
    <x v="1"/>
  </r>
  <r>
    <x v="58"/>
    <x v="57"/>
    <x v="77"/>
    <n v="0"/>
    <x v="2"/>
  </r>
  <r>
    <x v="58"/>
    <x v="57"/>
    <x v="78"/>
    <n v="26360000000"/>
    <x v="0"/>
  </r>
  <r>
    <x v="58"/>
    <x v="57"/>
    <x v="78"/>
    <n v="20043000000"/>
    <x v="1"/>
  </r>
  <r>
    <x v="58"/>
    <x v="57"/>
    <x v="78"/>
    <n v="66449000000"/>
    <x v="2"/>
  </r>
  <r>
    <x v="58"/>
    <x v="57"/>
    <x v="79"/>
    <n v="1002000000"/>
    <x v="0"/>
  </r>
  <r>
    <x v="58"/>
    <x v="57"/>
    <x v="79"/>
    <n v="1142000000"/>
    <x v="1"/>
  </r>
  <r>
    <x v="58"/>
    <x v="57"/>
    <x v="79"/>
    <n v="1343000000"/>
    <x v="2"/>
  </r>
  <r>
    <x v="58"/>
    <x v="57"/>
    <x v="80"/>
    <n v="0"/>
    <x v="0"/>
  </r>
  <r>
    <x v="58"/>
    <x v="57"/>
    <x v="80"/>
    <n v="0"/>
    <x v="1"/>
  </r>
  <r>
    <x v="58"/>
    <x v="57"/>
    <x v="80"/>
    <n v="0"/>
    <x v="2"/>
  </r>
  <r>
    <x v="58"/>
    <x v="57"/>
    <x v="81"/>
    <n v="10721000000"/>
    <x v="0"/>
  </r>
  <r>
    <x v="58"/>
    <x v="57"/>
    <x v="81"/>
    <n v="19543000000"/>
    <x v="1"/>
  </r>
  <r>
    <x v="58"/>
    <x v="57"/>
    <x v="81"/>
    <n v="22968000000"/>
    <x v="2"/>
  </r>
  <r>
    <x v="58"/>
    <x v="57"/>
    <x v="82"/>
    <n v="14726000000"/>
    <x v="0"/>
  </r>
  <r>
    <x v="58"/>
    <x v="57"/>
    <x v="82"/>
    <n v="16876000000"/>
    <x v="1"/>
  </r>
  <r>
    <x v="58"/>
    <x v="57"/>
    <x v="82"/>
    <n v="19269000000"/>
    <x v="2"/>
  </r>
  <r>
    <x v="58"/>
    <x v="57"/>
    <x v="83"/>
    <n v="13682000000"/>
    <x v="0"/>
  </r>
  <r>
    <x v="58"/>
    <x v="57"/>
    <x v="83"/>
    <n v="24150000000"/>
    <x v="1"/>
  </r>
  <r>
    <x v="58"/>
    <x v="57"/>
    <x v="83"/>
    <n v="34566000000"/>
    <x v="2"/>
  </r>
  <r>
    <x v="58"/>
    <x v="57"/>
    <x v="84"/>
    <n v="110360000000"/>
    <x v="0"/>
  </r>
  <r>
    <x v="58"/>
    <x v="57"/>
    <x v="84"/>
    <n v="125843000000"/>
    <x v="1"/>
  </r>
  <r>
    <x v="58"/>
    <x v="57"/>
    <x v="84"/>
    <n v="143015000000"/>
    <x v="2"/>
  </r>
  <r>
    <x v="58"/>
    <x v="57"/>
    <x v="85"/>
    <n v="22223000000"/>
    <x v="0"/>
  </r>
  <r>
    <x v="58"/>
    <x v="57"/>
    <x v="85"/>
    <n v="23098000000"/>
    <x v="1"/>
  </r>
  <r>
    <x v="58"/>
    <x v="57"/>
    <x v="85"/>
    <n v="24709000000"/>
    <x v="2"/>
  </r>
  <r>
    <x v="58"/>
    <x v="57"/>
    <x v="86"/>
    <n v="0"/>
    <x v="0"/>
  </r>
  <r>
    <x v="58"/>
    <x v="57"/>
    <x v="86"/>
    <n v="0"/>
    <x v="1"/>
  </r>
  <r>
    <x v="58"/>
    <x v="57"/>
    <x v="86"/>
    <n v="0"/>
    <x v="2"/>
  </r>
  <r>
    <x v="58"/>
    <x v="57"/>
    <x v="87"/>
    <n v="121822000000"/>
    <x v="0"/>
  </r>
  <r>
    <x v="58"/>
    <x v="57"/>
    <x v="87"/>
    <n v="122463000000"/>
    <x v="1"/>
  </r>
  <r>
    <x v="58"/>
    <x v="57"/>
    <x v="87"/>
    <n v="122951000000"/>
    <x v="2"/>
  </r>
  <r>
    <x v="58"/>
    <x v="57"/>
    <x v="88"/>
    <n v="3940000000"/>
    <x v="0"/>
  </r>
  <r>
    <x v="58"/>
    <x v="57"/>
    <x v="88"/>
    <n v="4652000000"/>
    <x v="1"/>
  </r>
  <r>
    <x v="58"/>
    <x v="57"/>
    <x v="88"/>
    <n v="5289000000"/>
    <x v="2"/>
  </r>
  <r>
    <x v="58"/>
    <x v="57"/>
    <x v="89"/>
    <n v="82718000000"/>
    <x v="0"/>
  </r>
  <r>
    <x v="58"/>
    <x v="57"/>
    <x v="89"/>
    <n v="118304000000"/>
    <x v="2"/>
  </r>
  <r>
    <x v="58"/>
    <x v="57"/>
    <x v="90"/>
    <n v="0"/>
    <x v="1"/>
  </r>
  <r>
    <x v="58"/>
    <x v="57"/>
    <x v="91"/>
    <n v="4283000000"/>
    <x v="0"/>
  </r>
  <r>
    <x v="58"/>
    <x v="57"/>
    <x v="91"/>
    <n v="-590000000"/>
    <x v="1"/>
  </r>
  <r>
    <x v="58"/>
    <x v="57"/>
    <x v="91"/>
    <n v="2220000000"/>
    <x v="2"/>
  </r>
  <r>
    <x v="59"/>
    <x v="58"/>
    <x v="0"/>
    <n v="5698000000"/>
    <x v="0"/>
  </r>
  <r>
    <x v="59"/>
    <x v="58"/>
    <x v="0"/>
    <n v="7851000000"/>
    <x v="1"/>
  </r>
  <r>
    <x v="59"/>
    <x v="58"/>
    <x v="0"/>
    <n v="7588000000"/>
    <x v="2"/>
  </r>
  <r>
    <x v="59"/>
    <x v="58"/>
    <x v="1"/>
    <n v="3498000000"/>
    <x v="0"/>
  </r>
  <r>
    <x v="59"/>
    <x v="58"/>
    <x v="1"/>
    <n v="4272000000"/>
    <x v="1"/>
  </r>
  <r>
    <x v="59"/>
    <x v="58"/>
    <x v="1"/>
    <n v="2749000000"/>
    <x v="2"/>
  </r>
  <r>
    <x v="59"/>
    <x v="58"/>
    <x v="2"/>
    <n v="0"/>
    <x v="0"/>
  </r>
  <r>
    <x v="59"/>
    <x v="58"/>
    <x v="2"/>
    <n v="0"/>
    <x v="1"/>
  </r>
  <r>
    <x v="59"/>
    <x v="58"/>
    <x v="2"/>
    <n v="0"/>
    <x v="2"/>
  </r>
  <r>
    <x v="59"/>
    <x v="58"/>
    <x v="3"/>
    <n v="1513000000"/>
    <x v="0"/>
  </r>
  <r>
    <x v="59"/>
    <x v="58"/>
    <x v="3"/>
    <n v="1297000000"/>
    <x v="1"/>
  </r>
  <r>
    <x v="59"/>
    <x v="58"/>
    <x v="3"/>
    <n v="793000000"/>
    <x v="2"/>
  </r>
  <r>
    <x v="59"/>
    <x v="58"/>
    <x v="4"/>
    <n v="22536000000"/>
    <x v="0"/>
  </r>
  <r>
    <x v="59"/>
    <x v="58"/>
    <x v="4"/>
    <n v="23717000000"/>
    <x v="1"/>
  </r>
  <r>
    <x v="59"/>
    <x v="58"/>
    <x v="4"/>
    <n v="31342000000"/>
    <x v="2"/>
  </r>
  <r>
    <x v="59"/>
    <x v="58"/>
    <x v="5"/>
    <n v="-1028000000"/>
    <x v="0"/>
  </r>
  <r>
    <x v="59"/>
    <x v="58"/>
    <x v="5"/>
    <n v="-1119000000"/>
    <x v="1"/>
  </r>
  <r>
    <x v="59"/>
    <x v="58"/>
    <x v="5"/>
    <n v="-1086000000"/>
    <x v="2"/>
  </r>
  <r>
    <x v="59"/>
    <x v="58"/>
    <x v="6"/>
    <n v="-4835000000"/>
    <x v="0"/>
  </r>
  <r>
    <x v="59"/>
    <x v="58"/>
    <x v="6"/>
    <n v="-5293000000"/>
    <x v="1"/>
  </r>
  <r>
    <x v="59"/>
    <x v="58"/>
    <x v="6"/>
    <n v="2491000000"/>
    <x v="2"/>
  </r>
  <r>
    <x v="59"/>
    <x v="58"/>
    <x v="7"/>
    <n v="276000000"/>
    <x v="0"/>
  </r>
  <r>
    <x v="59"/>
    <x v="58"/>
    <x v="7"/>
    <n v="-264000000"/>
    <x v="1"/>
  </r>
  <r>
    <x v="59"/>
    <x v="58"/>
    <x v="7"/>
    <n v="-1028000000"/>
    <x v="2"/>
  </r>
  <r>
    <x v="59"/>
    <x v="58"/>
    <x v="8"/>
    <n v="4955000000"/>
    <x v="0"/>
  </r>
  <r>
    <x v="59"/>
    <x v="58"/>
    <x v="8"/>
    <n v="5903000000"/>
    <x v="1"/>
  </r>
  <r>
    <x v="59"/>
    <x v="58"/>
    <x v="8"/>
    <n v="2485000000"/>
    <x v="2"/>
  </r>
  <r>
    <x v="59"/>
    <x v="58"/>
    <x v="9"/>
    <n v="4249000000"/>
    <x v="0"/>
  </r>
  <r>
    <x v="59"/>
    <x v="58"/>
    <x v="9"/>
    <n v="4466000000"/>
    <x v="1"/>
  </r>
  <r>
    <x v="59"/>
    <x v="58"/>
    <x v="9"/>
    <n v="8348000000"/>
    <x v="2"/>
  </r>
  <r>
    <x v="59"/>
    <x v="58"/>
    <x v="10"/>
    <n v="-187000000"/>
    <x v="0"/>
  </r>
  <r>
    <x v="59"/>
    <x v="58"/>
    <x v="10"/>
    <n v="270000000"/>
    <x v="1"/>
  </r>
  <r>
    <x v="59"/>
    <x v="58"/>
    <x v="10"/>
    <n v="-1239000000"/>
    <x v="2"/>
  </r>
  <r>
    <x v="59"/>
    <x v="58"/>
    <x v="11"/>
    <n v="255000000"/>
    <x v="0"/>
  </r>
  <r>
    <x v="59"/>
    <x v="58"/>
    <x v="11"/>
    <n v="490000000"/>
    <x v="1"/>
  </r>
  <r>
    <x v="59"/>
    <x v="58"/>
    <x v="11"/>
    <n v="1854000000"/>
    <x v="2"/>
  </r>
  <r>
    <x v="59"/>
    <x v="58"/>
    <x v="12"/>
    <n v="1515000000"/>
    <x v="0"/>
  </r>
  <r>
    <x v="59"/>
    <x v="58"/>
    <x v="12"/>
    <n v="1525000000"/>
    <x v="1"/>
  </r>
  <r>
    <x v="59"/>
    <x v="58"/>
    <x v="12"/>
    <n v="24000000"/>
    <x v="2"/>
  </r>
  <r>
    <x v="59"/>
    <x v="58"/>
    <x v="13"/>
    <n v="-1482000000"/>
    <x v="0"/>
  </r>
  <r>
    <x v="59"/>
    <x v="58"/>
    <x v="13"/>
    <n v="-562000000"/>
    <x v="1"/>
  </r>
  <r>
    <x v="59"/>
    <x v="58"/>
    <x v="13"/>
    <n v="1245000000"/>
    <x v="2"/>
  </r>
  <r>
    <x v="59"/>
    <x v="58"/>
    <x v="14"/>
    <n v="3000000"/>
    <x v="0"/>
  </r>
  <r>
    <x v="59"/>
    <x v="58"/>
    <x v="14"/>
    <n v="3000000"/>
    <x v="1"/>
  </r>
  <r>
    <x v="59"/>
    <x v="58"/>
    <x v="14"/>
    <n v="3000000"/>
    <x v="2"/>
  </r>
  <r>
    <x v="59"/>
    <x v="58"/>
    <x v="15"/>
    <n v="0"/>
    <x v="0"/>
  </r>
  <r>
    <x v="59"/>
    <x v="58"/>
    <x v="15"/>
    <n v="0"/>
    <x v="1"/>
  </r>
  <r>
    <x v="59"/>
    <x v="58"/>
    <x v="15"/>
    <n v="0"/>
    <x v="2"/>
  </r>
  <r>
    <x v="59"/>
    <x v="58"/>
    <x v="16"/>
    <n v="2037000000"/>
    <x v="0"/>
  </r>
  <r>
    <x v="59"/>
    <x v="58"/>
    <x v="16"/>
    <n v="4352000000"/>
    <x v="1"/>
  </r>
  <r>
    <x v="59"/>
    <x v="58"/>
    <x v="16"/>
    <n v="2252000000"/>
    <x v="2"/>
  </r>
  <r>
    <x v="59"/>
    <x v="58"/>
    <x v="17"/>
    <n v="104000000"/>
    <x v="0"/>
  </r>
  <r>
    <x v="59"/>
    <x v="58"/>
    <x v="17"/>
    <n v="323000000"/>
    <x v="1"/>
  </r>
  <r>
    <x v="59"/>
    <x v="58"/>
    <x v="17"/>
    <n v="-287000000"/>
    <x v="2"/>
  </r>
  <r>
    <x v="59"/>
    <x v="58"/>
    <x v="18"/>
    <n v="20441000000"/>
    <x v="0"/>
  </r>
  <r>
    <x v="59"/>
    <x v="58"/>
    <x v="18"/>
    <n v="21643000000"/>
    <x v="1"/>
  </r>
  <r>
    <x v="59"/>
    <x v="58"/>
    <x v="18"/>
    <n v="21162000000"/>
    <x v="2"/>
  </r>
  <r>
    <x v="59"/>
    <x v="58"/>
    <x v="19"/>
    <n v="31952000000"/>
    <x v="0"/>
  </r>
  <r>
    <x v="59"/>
    <x v="58"/>
    <x v="19"/>
    <n v="34345000000"/>
    <x v="1"/>
  </r>
  <r>
    <x v="59"/>
    <x v="58"/>
    <x v="19"/>
    <n v="34288000000"/>
    <x v="2"/>
  </r>
  <r>
    <x v="59"/>
    <x v="58"/>
    <x v="20"/>
    <n v="15134000000"/>
    <x v="0"/>
  </r>
  <r>
    <x v="59"/>
    <x v="58"/>
    <x v="20"/>
    <n v="16525000000"/>
    <x v="1"/>
  </r>
  <r>
    <x v="59"/>
    <x v="58"/>
    <x v="20"/>
    <n v="20556000000"/>
    <x v="2"/>
  </r>
  <r>
    <x v="59"/>
    <x v="58"/>
    <x v="21"/>
    <n v="6040000000"/>
    <x v="0"/>
  </r>
  <r>
    <x v="59"/>
    <x v="58"/>
    <x v="21"/>
    <n v="7866000000"/>
    <x v="1"/>
  </r>
  <r>
    <x v="59"/>
    <x v="58"/>
    <x v="21"/>
    <n v="8284000000"/>
    <x v="2"/>
  </r>
  <r>
    <x v="59"/>
    <x v="58"/>
    <x v="22"/>
    <n v="0"/>
    <x v="0"/>
  </r>
  <r>
    <x v="59"/>
    <x v="58"/>
    <x v="22"/>
    <n v="0"/>
    <x v="2"/>
  </r>
  <r>
    <x v="59"/>
    <x v="58"/>
    <x v="23"/>
    <n v="0"/>
    <x v="0"/>
  </r>
  <r>
    <x v="59"/>
    <x v="58"/>
    <x v="23"/>
    <n v="0"/>
    <x v="1"/>
  </r>
  <r>
    <x v="59"/>
    <x v="58"/>
    <x v="23"/>
    <n v="0"/>
    <x v="1"/>
  </r>
  <r>
    <x v="59"/>
    <x v="58"/>
    <x v="23"/>
    <n v="0"/>
    <x v="2"/>
  </r>
  <r>
    <x v="59"/>
    <x v="58"/>
    <x v="24"/>
    <n v="4325000000"/>
    <x v="0"/>
  </r>
  <r>
    <x v="59"/>
    <x v="58"/>
    <x v="24"/>
    <n v="4801000000"/>
    <x v="1"/>
  </r>
  <r>
    <x v="59"/>
    <x v="58"/>
    <x v="24"/>
    <n v="2887000000"/>
    <x v="2"/>
  </r>
  <r>
    <x v="59"/>
    <x v="58"/>
    <x v="25"/>
    <n v="0"/>
    <x v="0"/>
  </r>
  <r>
    <x v="59"/>
    <x v="58"/>
    <x v="25"/>
    <n v="0"/>
    <x v="1"/>
  </r>
  <r>
    <x v="59"/>
    <x v="58"/>
    <x v="25"/>
    <n v="0"/>
    <x v="2"/>
  </r>
  <r>
    <x v="59"/>
    <x v="58"/>
    <x v="26"/>
    <n v="43251"/>
    <x v="0"/>
  </r>
  <r>
    <x v="59"/>
    <x v="58"/>
    <x v="26"/>
    <n v="43616"/>
    <x v="1"/>
  </r>
  <r>
    <x v="59"/>
    <x v="58"/>
    <x v="26"/>
    <n v="43982"/>
    <x v="2"/>
  </r>
  <r>
    <x v="59"/>
    <x v="58"/>
    <x v="27"/>
    <n v="0"/>
    <x v="0"/>
  </r>
  <r>
    <x v="59"/>
    <x v="58"/>
    <x v="27"/>
    <n v="0"/>
    <x v="1"/>
  </r>
  <r>
    <x v="59"/>
    <x v="58"/>
    <x v="27"/>
    <n v="0"/>
    <x v="2"/>
  </r>
  <r>
    <x v="59"/>
    <x v="58"/>
    <x v="28"/>
    <n v="9812000000"/>
    <x v="0"/>
  </r>
  <r>
    <x v="59"/>
    <x v="58"/>
    <x v="28"/>
    <n v="9040000000"/>
    <x v="1"/>
  </r>
  <r>
    <x v="59"/>
    <x v="58"/>
    <x v="28"/>
    <n v="8055000000"/>
    <x v="2"/>
  </r>
  <r>
    <x v="59"/>
    <x v="58"/>
    <x v="29"/>
    <n v="0"/>
    <x v="0"/>
  </r>
  <r>
    <x v="59"/>
    <x v="58"/>
    <x v="29"/>
    <n v="0"/>
    <x v="1"/>
  </r>
  <r>
    <x v="59"/>
    <x v="58"/>
    <x v="29"/>
    <n v="0"/>
    <x v="2"/>
  </r>
  <r>
    <x v="59"/>
    <x v="58"/>
    <x v="30"/>
    <n v="154000000"/>
    <x v="0"/>
  </r>
  <r>
    <x v="59"/>
    <x v="58"/>
    <x v="30"/>
    <n v="154000000"/>
    <x v="1"/>
  </r>
  <r>
    <x v="59"/>
    <x v="58"/>
    <x v="30"/>
    <n v="223000000"/>
    <x v="2"/>
  </r>
  <r>
    <x v="59"/>
    <x v="58"/>
    <x v="31"/>
    <n v="15956000000"/>
    <x v="0"/>
  </r>
  <r>
    <x v="59"/>
    <x v="58"/>
    <x v="31"/>
    <n v="17474000000"/>
    <x v="1"/>
  </r>
  <r>
    <x v="59"/>
    <x v="58"/>
    <x v="31"/>
    <n v="16241000000"/>
    <x v="2"/>
  </r>
  <r>
    <x v="59"/>
    <x v="58"/>
    <x v="32"/>
    <n v="1933000000"/>
    <x v="0"/>
  </r>
  <r>
    <x v="59"/>
    <x v="58"/>
    <x v="32"/>
    <n v="4029000000"/>
    <x v="1"/>
  </r>
  <r>
    <x v="59"/>
    <x v="58"/>
    <x v="32"/>
    <n v="2539000000"/>
    <x v="2"/>
  </r>
  <r>
    <x v="59"/>
    <x v="58"/>
    <x v="33"/>
    <n v="0"/>
    <x v="0"/>
  </r>
  <r>
    <x v="59"/>
    <x v="58"/>
    <x v="33"/>
    <n v="0"/>
    <x v="1"/>
  </r>
  <r>
    <x v="59"/>
    <x v="58"/>
    <x v="33"/>
    <n v="0"/>
    <x v="2"/>
  </r>
  <r>
    <x v="59"/>
    <x v="58"/>
    <x v="34"/>
    <n v="2392000000"/>
    <x v="0"/>
  </r>
  <r>
    <x v="59"/>
    <x v="58"/>
    <x v="34"/>
    <n v="772000000"/>
    <x v="1"/>
  </r>
  <r>
    <x v="59"/>
    <x v="58"/>
    <x v="34"/>
    <n v="348000000"/>
    <x v="2"/>
  </r>
  <r>
    <x v="59"/>
    <x v="58"/>
    <x v="35"/>
    <n v="285000000"/>
    <x v="0"/>
  </r>
  <r>
    <x v="59"/>
    <x v="58"/>
    <x v="35"/>
    <n v="283000000"/>
    <x v="1"/>
  </r>
  <r>
    <x v="59"/>
    <x v="58"/>
    <x v="35"/>
    <n v="274000000"/>
    <x v="2"/>
  </r>
  <r>
    <x v="59"/>
    <x v="58"/>
    <x v="36"/>
    <n v="0"/>
    <x v="0"/>
  </r>
  <r>
    <x v="59"/>
    <x v="58"/>
    <x v="36"/>
    <n v="0"/>
    <x v="1"/>
  </r>
  <r>
    <x v="59"/>
    <x v="58"/>
    <x v="36"/>
    <n v="0"/>
    <x v="2"/>
  </r>
  <r>
    <x v="59"/>
    <x v="58"/>
    <x v="37"/>
    <n v="125000000"/>
    <x v="0"/>
  </r>
  <r>
    <x v="59"/>
    <x v="58"/>
    <x v="37"/>
    <n v="153000000"/>
    <x v="1"/>
  </r>
  <r>
    <x v="59"/>
    <x v="58"/>
    <x v="37"/>
    <n v="140000000"/>
    <x v="2"/>
  </r>
  <r>
    <x v="59"/>
    <x v="58"/>
    <x v="38"/>
    <n v="5261000000"/>
    <x v="0"/>
  </r>
  <r>
    <x v="59"/>
    <x v="58"/>
    <x v="38"/>
    <n v="5622000000"/>
    <x v="1"/>
  </r>
  <r>
    <x v="59"/>
    <x v="58"/>
    <x v="38"/>
    <n v="7367000000"/>
    <x v="2"/>
  </r>
  <r>
    <x v="59"/>
    <x v="58"/>
    <x v="39"/>
    <n v="22536000000"/>
    <x v="0"/>
  </r>
  <r>
    <x v="59"/>
    <x v="58"/>
    <x v="39"/>
    <n v="23717000000"/>
    <x v="1"/>
  </r>
  <r>
    <x v="59"/>
    <x v="58"/>
    <x v="39"/>
    <n v="31342000000"/>
    <x v="2"/>
  </r>
  <r>
    <x v="59"/>
    <x v="58"/>
    <x v="40"/>
    <n v="12724000000"/>
    <x v="0"/>
  </r>
  <r>
    <x v="59"/>
    <x v="58"/>
    <x v="40"/>
    <n v="14677000000"/>
    <x v="1"/>
  </r>
  <r>
    <x v="59"/>
    <x v="58"/>
    <x v="40"/>
    <n v="23287000000"/>
    <x v="2"/>
  </r>
  <r>
    <x v="59"/>
    <x v="58"/>
    <x v="41"/>
    <n v="6000000"/>
    <x v="0"/>
  </r>
  <r>
    <x v="59"/>
    <x v="58"/>
    <x v="41"/>
    <n v="6000000"/>
    <x v="1"/>
  </r>
  <r>
    <x v="59"/>
    <x v="58"/>
    <x v="41"/>
    <n v="3000000"/>
    <x v="2"/>
  </r>
  <r>
    <x v="59"/>
    <x v="58"/>
    <x v="42"/>
    <n v="996000000"/>
    <x v="0"/>
  </r>
  <r>
    <x v="59"/>
    <x v="58"/>
    <x v="42"/>
    <n v="197000000"/>
    <x v="1"/>
  </r>
  <r>
    <x v="59"/>
    <x v="58"/>
    <x v="42"/>
    <n v="439000000"/>
    <x v="2"/>
  </r>
  <r>
    <x v="59"/>
    <x v="58"/>
    <x v="43"/>
    <n v="0"/>
    <x v="0"/>
  </r>
  <r>
    <x v="59"/>
    <x v="58"/>
    <x v="43"/>
    <n v="0"/>
    <x v="1"/>
  </r>
  <r>
    <x v="59"/>
    <x v="58"/>
    <x v="43"/>
    <n v="6134000000"/>
    <x v="2"/>
  </r>
  <r>
    <x v="59"/>
    <x v="58"/>
    <x v="44"/>
    <n v="0"/>
    <x v="0"/>
  </r>
  <r>
    <x v="59"/>
    <x v="58"/>
    <x v="44"/>
    <n v="0"/>
    <x v="1"/>
  </r>
  <r>
    <x v="59"/>
    <x v="58"/>
    <x v="44"/>
    <n v="0"/>
    <x v="2"/>
  </r>
  <r>
    <x v="59"/>
    <x v="58"/>
    <x v="45"/>
    <n v="0"/>
    <x v="0"/>
  </r>
  <r>
    <x v="59"/>
    <x v="58"/>
    <x v="45"/>
    <n v="0"/>
    <x v="1"/>
  </r>
  <r>
    <x v="59"/>
    <x v="58"/>
    <x v="45"/>
    <n v="0"/>
    <x v="2"/>
  </r>
  <r>
    <x v="59"/>
    <x v="58"/>
    <x v="46"/>
    <n v="-4848000000"/>
    <x v="0"/>
  </r>
  <r>
    <x v="59"/>
    <x v="58"/>
    <x v="46"/>
    <n v="-4968000000"/>
    <x v="1"/>
  </r>
  <r>
    <x v="59"/>
    <x v="58"/>
    <x v="46"/>
    <n v="2442000000"/>
    <x v="2"/>
  </r>
  <r>
    <x v="59"/>
    <x v="58"/>
    <x v="47"/>
    <n v="0"/>
    <x v="0"/>
  </r>
  <r>
    <x v="59"/>
    <x v="58"/>
    <x v="47"/>
    <n v="0"/>
    <x v="1"/>
  </r>
  <r>
    <x v="59"/>
    <x v="58"/>
    <x v="47"/>
    <n v="0"/>
    <x v="2"/>
  </r>
  <r>
    <x v="59"/>
    <x v="58"/>
    <x v="48"/>
    <n v="276000000"/>
    <x v="0"/>
  </r>
  <r>
    <x v="59"/>
    <x v="58"/>
    <x v="48"/>
    <n v="-264000000"/>
    <x v="1"/>
  </r>
  <r>
    <x v="59"/>
    <x v="58"/>
    <x v="48"/>
    <n v="-1028000000"/>
    <x v="2"/>
  </r>
  <r>
    <x v="59"/>
    <x v="58"/>
    <x v="49"/>
    <n v="0"/>
    <x v="0"/>
  </r>
  <r>
    <x v="59"/>
    <x v="58"/>
    <x v="49"/>
    <n v="0"/>
    <x v="1"/>
  </r>
  <r>
    <x v="59"/>
    <x v="58"/>
    <x v="49"/>
    <n v="0"/>
    <x v="2"/>
  </r>
  <r>
    <x v="59"/>
    <x v="58"/>
    <x v="50"/>
    <n v="-654000000"/>
    <x v="0"/>
  </r>
  <r>
    <x v="59"/>
    <x v="58"/>
    <x v="50"/>
    <n v="-910000000"/>
    <x v="1"/>
  </r>
  <r>
    <x v="59"/>
    <x v="58"/>
    <x v="50"/>
    <n v="-1168000000"/>
    <x v="2"/>
  </r>
  <r>
    <x v="59"/>
    <x v="58"/>
    <x v="51"/>
    <n v="0"/>
    <x v="0"/>
  </r>
  <r>
    <x v="59"/>
    <x v="58"/>
    <x v="51"/>
    <n v="0"/>
    <x v="1"/>
  </r>
  <r>
    <x v="59"/>
    <x v="58"/>
    <x v="51"/>
    <n v="0"/>
    <x v="2"/>
  </r>
  <r>
    <x v="59"/>
    <x v="58"/>
    <x v="52"/>
    <n v="0"/>
    <x v="0"/>
  </r>
  <r>
    <x v="59"/>
    <x v="58"/>
    <x v="52"/>
    <n v="0"/>
    <x v="1"/>
  </r>
  <r>
    <x v="59"/>
    <x v="58"/>
    <x v="52"/>
    <n v="0"/>
    <x v="2"/>
  </r>
  <r>
    <x v="59"/>
    <x v="58"/>
    <x v="53"/>
    <n v="1933000000"/>
    <x v="0"/>
  </r>
  <r>
    <x v="59"/>
    <x v="58"/>
    <x v="53"/>
    <n v="4029000000"/>
    <x v="1"/>
  </r>
  <r>
    <x v="59"/>
    <x v="58"/>
    <x v="53"/>
    <n v="2539000000"/>
    <x v="2"/>
  </r>
  <r>
    <x v="59"/>
    <x v="58"/>
    <x v="54"/>
    <n v="1933000000"/>
    <x v="0"/>
  </r>
  <r>
    <x v="59"/>
    <x v="58"/>
    <x v="54"/>
    <n v="4029000000"/>
    <x v="1"/>
  </r>
  <r>
    <x v="59"/>
    <x v="58"/>
    <x v="54"/>
    <n v="2539000000"/>
    <x v="2"/>
  </r>
  <r>
    <x v="59"/>
    <x v="58"/>
    <x v="55"/>
    <n v="4454000000"/>
    <x v="0"/>
  </r>
  <r>
    <x v="59"/>
    <x v="58"/>
    <x v="55"/>
    <n v="4744000000"/>
    <x v="1"/>
  </r>
  <r>
    <x v="59"/>
    <x v="58"/>
    <x v="55"/>
    <n v="4866000000"/>
    <x v="2"/>
  </r>
  <r>
    <x v="59"/>
    <x v="58"/>
    <x v="56"/>
    <n v="7402000000"/>
    <x v="0"/>
  </r>
  <r>
    <x v="59"/>
    <x v="58"/>
    <x v="56"/>
    <n v="7192000000"/>
    <x v="1"/>
  </r>
  <r>
    <x v="59"/>
    <x v="58"/>
    <x v="56"/>
    <n v="10786000000"/>
    <x v="2"/>
  </r>
  <r>
    <x v="59"/>
    <x v="58"/>
    <x v="57"/>
    <n v="3468000000"/>
    <x v="0"/>
  </r>
  <r>
    <x v="59"/>
    <x v="58"/>
    <x v="57"/>
    <n v="3464000000"/>
    <x v="1"/>
  </r>
  <r>
    <x v="59"/>
    <x v="58"/>
    <x v="57"/>
    <n v="12319000000"/>
    <x v="2"/>
  </r>
  <r>
    <x v="59"/>
    <x v="58"/>
    <x v="58"/>
    <n v="15088000000"/>
    <x v="0"/>
  </r>
  <r>
    <x v="59"/>
    <x v="58"/>
    <x v="58"/>
    <n v="16455000000"/>
    <x v="1"/>
  </r>
  <r>
    <x v="59"/>
    <x v="58"/>
    <x v="58"/>
    <n v="16718000000"/>
    <x v="2"/>
  </r>
  <r>
    <x v="59"/>
    <x v="58"/>
    <x v="59"/>
    <n v="0"/>
    <x v="0"/>
  </r>
  <r>
    <x v="59"/>
    <x v="58"/>
    <x v="59"/>
    <n v="0"/>
    <x v="2"/>
  </r>
  <r>
    <x v="59"/>
    <x v="58"/>
    <x v="60"/>
    <n v="0"/>
    <x v="1"/>
  </r>
  <r>
    <x v="59"/>
    <x v="58"/>
    <x v="61"/>
    <n v="11511000000"/>
    <x v="0"/>
  </r>
  <r>
    <x v="59"/>
    <x v="58"/>
    <x v="61"/>
    <n v="12702000000"/>
    <x v="1"/>
  </r>
  <r>
    <x v="59"/>
    <x v="58"/>
    <x v="61"/>
    <n v="13126000000"/>
    <x v="2"/>
  </r>
  <r>
    <x v="59"/>
    <x v="58"/>
    <x v="62"/>
    <n v="4445000000"/>
    <x v="0"/>
  </r>
  <r>
    <x v="59"/>
    <x v="58"/>
    <x v="62"/>
    <n v="4772000000"/>
    <x v="1"/>
  </r>
  <r>
    <x v="59"/>
    <x v="58"/>
    <x v="62"/>
    <n v="3115000000"/>
    <x v="2"/>
  </r>
  <r>
    <x v="59"/>
    <x v="58"/>
    <x v="63"/>
    <n v="-11110000000"/>
    <x v="0"/>
  </r>
  <r>
    <x v="59"/>
    <x v="58"/>
    <x v="63"/>
    <n v="-11482000000"/>
    <x v="1"/>
  </r>
  <r>
    <x v="59"/>
    <x v="58"/>
    <x v="63"/>
    <n v="-8981000000"/>
    <x v="2"/>
  </r>
  <r>
    <x v="59"/>
    <x v="58"/>
    <x v="64"/>
    <n v="2630000000"/>
    <x v="0"/>
  </r>
  <r>
    <x v="59"/>
    <x v="58"/>
    <x v="64"/>
    <n v="1705000000"/>
    <x v="1"/>
  </r>
  <r>
    <x v="59"/>
    <x v="58"/>
    <x v="64"/>
    <n v="85000000"/>
    <x v="2"/>
  </r>
  <r>
    <x v="59"/>
    <x v="58"/>
    <x v="65"/>
    <n v="2282000000"/>
    <x v="0"/>
  </r>
  <r>
    <x v="59"/>
    <x v="58"/>
    <x v="65"/>
    <n v="2435000000"/>
    <x v="1"/>
  </r>
  <r>
    <x v="59"/>
    <x v="58"/>
    <x v="65"/>
    <n v="556000000"/>
    <x v="2"/>
  </r>
  <r>
    <x v="59"/>
    <x v="58"/>
    <x v="66"/>
    <n v="104000000"/>
    <x v="0"/>
  </r>
  <r>
    <x v="59"/>
    <x v="58"/>
    <x v="66"/>
    <n v="323000000"/>
    <x v="1"/>
  </r>
  <r>
    <x v="59"/>
    <x v="58"/>
    <x v="66"/>
    <n v="-287000000"/>
    <x v="2"/>
  </r>
  <r>
    <x v="59"/>
    <x v="58"/>
    <x v="67"/>
    <n v="2126000000"/>
    <x v="0"/>
  </r>
  <r>
    <x v="59"/>
    <x v="58"/>
    <x v="67"/>
    <n v="2165000000"/>
    <x v="1"/>
  </r>
  <r>
    <x v="59"/>
    <x v="58"/>
    <x v="67"/>
    <n v="2092000000"/>
    <x v="2"/>
  </r>
  <r>
    <x v="59"/>
    <x v="58"/>
    <x v="68"/>
    <n v="0"/>
    <x v="0"/>
  </r>
  <r>
    <x v="59"/>
    <x v="58"/>
    <x v="68"/>
    <n v="0"/>
    <x v="1"/>
  </r>
  <r>
    <x v="59"/>
    <x v="58"/>
    <x v="68"/>
    <n v="445000000"/>
    <x v="2"/>
  </r>
  <r>
    <x v="59"/>
    <x v="58"/>
    <x v="69"/>
    <n v="1513000000"/>
    <x v="0"/>
  </r>
  <r>
    <x v="59"/>
    <x v="58"/>
    <x v="69"/>
    <n v="1814000000"/>
    <x v="1"/>
  </r>
  <r>
    <x v="59"/>
    <x v="58"/>
    <x v="69"/>
    <n v="4984000000"/>
    <x v="2"/>
  </r>
  <r>
    <x v="59"/>
    <x v="58"/>
    <x v="70"/>
    <n v="0"/>
    <x v="0"/>
  </r>
  <r>
    <x v="59"/>
    <x v="58"/>
    <x v="70"/>
    <n v="0"/>
    <x v="1"/>
  </r>
  <r>
    <x v="59"/>
    <x v="58"/>
    <x v="70"/>
    <n v="2913000000"/>
    <x v="2"/>
  </r>
  <r>
    <x v="59"/>
    <x v="58"/>
    <x v="71"/>
    <n v="0"/>
    <x v="0"/>
  </r>
  <r>
    <x v="59"/>
    <x v="58"/>
    <x v="71"/>
    <n v="0"/>
    <x v="1"/>
  </r>
  <r>
    <x v="59"/>
    <x v="58"/>
    <x v="71"/>
    <n v="0"/>
    <x v="2"/>
  </r>
  <r>
    <x v="59"/>
    <x v="58"/>
    <x v="72"/>
    <n v="0"/>
    <x v="0"/>
  </r>
  <r>
    <x v="59"/>
    <x v="58"/>
    <x v="72"/>
    <n v="0"/>
    <x v="1"/>
  </r>
  <r>
    <x v="59"/>
    <x v="58"/>
    <x v="72"/>
    <n v="0"/>
    <x v="2"/>
  </r>
  <r>
    <x v="59"/>
    <x v="58"/>
    <x v="73"/>
    <n v="1243000000"/>
    <x v="0"/>
  </r>
  <r>
    <x v="59"/>
    <x v="58"/>
    <x v="73"/>
    <n v="1332000000"/>
    <x v="1"/>
  </r>
  <r>
    <x v="59"/>
    <x v="58"/>
    <x v="73"/>
    <n v="1452000000"/>
    <x v="2"/>
  </r>
  <r>
    <x v="59"/>
    <x v="58"/>
    <x v="74"/>
    <n v="4783000000"/>
    <x v="0"/>
  </r>
  <r>
    <x v="59"/>
    <x v="58"/>
    <x v="74"/>
    <n v="2937000000"/>
    <x v="1"/>
  </r>
  <r>
    <x v="59"/>
    <x v="58"/>
    <x v="74"/>
    <n v="2426000000"/>
    <x v="2"/>
  </r>
  <r>
    <x v="59"/>
    <x v="58"/>
    <x v="75"/>
    <n v="0"/>
    <x v="0"/>
  </r>
  <r>
    <x v="59"/>
    <x v="58"/>
    <x v="75"/>
    <n v="0"/>
    <x v="1"/>
  </r>
  <r>
    <x v="59"/>
    <x v="58"/>
    <x v="75"/>
    <n v="0"/>
    <x v="2"/>
  </r>
  <r>
    <x v="59"/>
    <x v="58"/>
    <x v="76"/>
    <n v="0"/>
    <x v="0"/>
  </r>
  <r>
    <x v="59"/>
    <x v="58"/>
    <x v="76"/>
    <n v="0"/>
    <x v="1"/>
  </r>
  <r>
    <x v="59"/>
    <x v="58"/>
    <x v="76"/>
    <n v="0"/>
    <x v="2"/>
  </r>
  <r>
    <x v="59"/>
    <x v="58"/>
    <x v="77"/>
    <n v="0"/>
    <x v="0"/>
  </r>
  <r>
    <x v="59"/>
    <x v="58"/>
    <x v="77"/>
    <n v="0"/>
    <x v="1"/>
  </r>
  <r>
    <x v="59"/>
    <x v="58"/>
    <x v="77"/>
    <n v="0"/>
    <x v="2"/>
  </r>
  <r>
    <x v="59"/>
    <x v="58"/>
    <x v="78"/>
    <n v="6109000000"/>
    <x v="0"/>
  </r>
  <r>
    <x v="59"/>
    <x v="58"/>
    <x v="78"/>
    <n v="3787000000"/>
    <x v="1"/>
  </r>
  <r>
    <x v="59"/>
    <x v="58"/>
    <x v="78"/>
    <n v="2453000000"/>
    <x v="2"/>
  </r>
  <r>
    <x v="59"/>
    <x v="58"/>
    <x v="79"/>
    <n v="733000000"/>
    <x v="0"/>
  </r>
  <r>
    <x v="59"/>
    <x v="58"/>
    <x v="79"/>
    <n v="700000000"/>
    <x v="1"/>
  </r>
  <r>
    <x v="59"/>
    <x v="58"/>
    <x v="79"/>
    <n v="885000000"/>
    <x v="2"/>
  </r>
  <r>
    <x v="59"/>
    <x v="58"/>
    <x v="80"/>
    <n v="0"/>
    <x v="0"/>
  </r>
  <r>
    <x v="59"/>
    <x v="58"/>
    <x v="80"/>
    <n v="0"/>
    <x v="1"/>
  </r>
  <r>
    <x v="59"/>
    <x v="58"/>
    <x v="80"/>
    <n v="0"/>
    <x v="2"/>
  </r>
  <r>
    <x v="59"/>
    <x v="58"/>
    <x v="81"/>
    <n v="4254000000"/>
    <x v="0"/>
  </r>
  <r>
    <x v="59"/>
    <x v="58"/>
    <x v="81"/>
    <n v="4286000000"/>
    <x v="1"/>
  </r>
  <r>
    <x v="59"/>
    <x v="58"/>
    <x v="81"/>
    <n v="3067000000"/>
    <x v="2"/>
  </r>
  <r>
    <x v="59"/>
    <x v="58"/>
    <x v="82"/>
    <n v="0"/>
    <x v="0"/>
  </r>
  <r>
    <x v="59"/>
    <x v="58"/>
    <x v="82"/>
    <n v="0"/>
    <x v="1"/>
  </r>
  <r>
    <x v="59"/>
    <x v="58"/>
    <x v="82"/>
    <n v="0"/>
    <x v="2"/>
  </r>
  <r>
    <x v="59"/>
    <x v="58"/>
    <x v="83"/>
    <n v="3517000000"/>
    <x v="0"/>
  </r>
  <r>
    <x v="59"/>
    <x v="58"/>
    <x v="83"/>
    <n v="1643000000"/>
    <x v="1"/>
  </r>
  <r>
    <x v="59"/>
    <x v="58"/>
    <x v="83"/>
    <n v="-191000000"/>
    <x v="2"/>
  </r>
  <r>
    <x v="59"/>
    <x v="58"/>
    <x v="84"/>
    <n v="36397000000"/>
    <x v="0"/>
  </r>
  <r>
    <x v="59"/>
    <x v="58"/>
    <x v="84"/>
    <n v="39117000000"/>
    <x v="1"/>
  </r>
  <r>
    <x v="59"/>
    <x v="58"/>
    <x v="84"/>
    <n v="37403000000"/>
    <x v="2"/>
  </r>
  <r>
    <x v="59"/>
    <x v="58"/>
    <x v="85"/>
    <n v="11511000000"/>
    <x v="0"/>
  </r>
  <r>
    <x v="59"/>
    <x v="58"/>
    <x v="85"/>
    <n v="12702000000"/>
    <x v="1"/>
  </r>
  <r>
    <x v="59"/>
    <x v="58"/>
    <x v="85"/>
    <n v="13126000000"/>
    <x v="2"/>
  </r>
  <r>
    <x v="59"/>
    <x v="58"/>
    <x v="86"/>
    <n v="336000000"/>
    <x v="0"/>
  </r>
  <r>
    <x v="59"/>
    <x v="58"/>
    <x v="86"/>
    <n v="9000000"/>
    <x v="1"/>
  </r>
  <r>
    <x v="59"/>
    <x v="58"/>
    <x v="86"/>
    <n v="248000000"/>
    <x v="2"/>
  </r>
  <r>
    <x v="59"/>
    <x v="58"/>
    <x v="87"/>
    <n v="996000000"/>
    <x v="0"/>
  </r>
  <r>
    <x v="59"/>
    <x v="58"/>
    <x v="87"/>
    <n v="197000000"/>
    <x v="1"/>
  </r>
  <r>
    <x v="59"/>
    <x v="58"/>
    <x v="87"/>
    <n v="439000000"/>
    <x v="2"/>
  </r>
  <r>
    <x v="59"/>
    <x v="58"/>
    <x v="88"/>
    <n v="218000000"/>
    <x v="0"/>
  </r>
  <r>
    <x v="59"/>
    <x v="58"/>
    <x v="88"/>
    <n v="325000000"/>
    <x v="1"/>
  </r>
  <r>
    <x v="59"/>
    <x v="58"/>
    <x v="88"/>
    <n v="429000000"/>
    <x v="2"/>
  </r>
  <r>
    <x v="59"/>
    <x v="58"/>
    <x v="89"/>
    <n v="9812000000"/>
    <x v="0"/>
  </r>
  <r>
    <x v="59"/>
    <x v="58"/>
    <x v="89"/>
    <n v="8055000000"/>
    <x v="2"/>
  </r>
  <r>
    <x v="59"/>
    <x v="58"/>
    <x v="90"/>
    <n v="0"/>
    <x v="1"/>
  </r>
  <r>
    <x v="59"/>
    <x v="58"/>
    <x v="91"/>
    <n v="441000000"/>
    <x v="0"/>
  </r>
  <r>
    <x v="59"/>
    <x v="58"/>
    <x v="91"/>
    <n v="217000000"/>
    <x v="1"/>
  </r>
  <r>
    <x v="59"/>
    <x v="58"/>
    <x v="91"/>
    <n v="3882000000"/>
    <x v="2"/>
  </r>
  <r>
    <x v="60"/>
    <x v="59"/>
    <x v="0"/>
    <n v="2335000000"/>
    <x v="0"/>
  </r>
  <r>
    <x v="60"/>
    <x v="59"/>
    <x v="0"/>
    <n v="8235000000"/>
    <x v="1"/>
  </r>
  <r>
    <x v="60"/>
    <x v="59"/>
    <x v="0"/>
    <n v="2090000000"/>
    <x v="2"/>
  </r>
  <r>
    <x v="60"/>
    <x v="59"/>
    <x v="1"/>
    <n v="5136000000"/>
    <x v="0"/>
  </r>
  <r>
    <x v="60"/>
    <x v="59"/>
    <x v="1"/>
    <n v="5134000000"/>
    <x v="1"/>
  </r>
  <r>
    <x v="60"/>
    <x v="59"/>
    <x v="1"/>
    <n v="5551000000"/>
    <x v="2"/>
  </r>
  <r>
    <x v="60"/>
    <x v="59"/>
    <x v="2"/>
    <n v="0"/>
    <x v="0"/>
  </r>
  <r>
    <x v="60"/>
    <x v="59"/>
    <x v="2"/>
    <n v="0"/>
    <x v="1"/>
  </r>
  <r>
    <x v="60"/>
    <x v="59"/>
    <x v="2"/>
    <n v="0"/>
    <x v="2"/>
  </r>
  <r>
    <x v="60"/>
    <x v="59"/>
    <x v="3"/>
    <n v="3664000000"/>
    <x v="0"/>
  </r>
  <r>
    <x v="60"/>
    <x v="59"/>
    <x v="3"/>
    <n v="3728000000"/>
    <x v="1"/>
  </r>
  <r>
    <x v="60"/>
    <x v="59"/>
    <x v="3"/>
    <n v="4191000000"/>
    <x v="2"/>
  </r>
  <r>
    <x v="60"/>
    <x v="59"/>
    <x v="4"/>
    <n v="137851000000"/>
    <x v="0"/>
  </r>
  <r>
    <x v="60"/>
    <x v="59"/>
    <x v="4"/>
    <n v="108709000000"/>
    <x v="1"/>
  </r>
  <r>
    <x v="60"/>
    <x v="59"/>
    <x v="4"/>
    <n v="115438000000"/>
    <x v="2"/>
  </r>
  <r>
    <x v="60"/>
    <x v="59"/>
    <x v="5"/>
    <n v="-1736000000"/>
    <x v="0"/>
  </r>
  <r>
    <x v="60"/>
    <x v="59"/>
    <x v="5"/>
    <n v="-1660000000"/>
    <x v="1"/>
  </r>
  <r>
    <x v="60"/>
    <x v="59"/>
    <x v="5"/>
    <n v="-1564000000"/>
    <x v="2"/>
  </r>
  <r>
    <x v="60"/>
    <x v="59"/>
    <x v="6"/>
    <n v="-9982000000"/>
    <x v="0"/>
  </r>
  <r>
    <x v="60"/>
    <x v="59"/>
    <x v="6"/>
    <n v="-42056000000"/>
    <x v="1"/>
  </r>
  <r>
    <x v="60"/>
    <x v="59"/>
    <x v="6"/>
    <n v="-6132000000"/>
    <x v="2"/>
  </r>
  <r>
    <x v="60"/>
    <x v="59"/>
    <x v="7"/>
    <n v="-5625000000"/>
    <x v="0"/>
  </r>
  <r>
    <x v="60"/>
    <x v="59"/>
    <x v="7"/>
    <n v="26557000000"/>
    <x v="1"/>
  </r>
  <r>
    <x v="60"/>
    <x v="59"/>
    <x v="7"/>
    <n v="9843000000"/>
    <x v="2"/>
  </r>
  <r>
    <x v="60"/>
    <x v="59"/>
    <x v="8"/>
    <n v="15386000000"/>
    <x v="0"/>
  </r>
  <r>
    <x v="60"/>
    <x v="59"/>
    <x v="8"/>
    <n v="14551000000"/>
    <x v="1"/>
  </r>
  <r>
    <x v="60"/>
    <x v="59"/>
    <x v="8"/>
    <n v="13139000000"/>
    <x v="2"/>
  </r>
  <r>
    <x v="60"/>
    <x v="59"/>
    <x v="9"/>
    <n v="21620000000"/>
    <x v="0"/>
  </r>
  <r>
    <x v="60"/>
    <x v="59"/>
    <x v="9"/>
    <n v="20514000000"/>
    <x v="1"/>
  </r>
  <r>
    <x v="60"/>
    <x v="59"/>
    <x v="9"/>
    <n v="37239000000"/>
    <x v="2"/>
  </r>
  <r>
    <x v="60"/>
    <x v="59"/>
    <x v="10"/>
    <n v="-267000000"/>
    <x v="0"/>
  </r>
  <r>
    <x v="60"/>
    <x v="59"/>
    <x v="10"/>
    <n v="272000000"/>
    <x v="1"/>
  </r>
  <r>
    <x v="60"/>
    <x v="59"/>
    <x v="10"/>
    <n v="690000000"/>
    <x v="2"/>
  </r>
  <r>
    <x v="60"/>
    <x v="59"/>
    <x v="11"/>
    <n v="60000000"/>
    <x v="0"/>
  </r>
  <r>
    <x v="60"/>
    <x v="59"/>
    <x v="11"/>
    <n v="0"/>
    <x v="1"/>
  </r>
  <r>
    <x v="60"/>
    <x v="59"/>
    <x v="11"/>
    <n v="0"/>
    <x v="2"/>
  </r>
  <r>
    <x v="60"/>
    <x v="59"/>
    <x v="12"/>
    <n v="8126000000"/>
    <x v="0"/>
  </r>
  <r>
    <x v="60"/>
    <x v="59"/>
    <x v="12"/>
    <n v="-249000000"/>
    <x v="1"/>
  </r>
  <r>
    <x v="60"/>
    <x v="59"/>
    <x v="12"/>
    <n v="-1162000000"/>
    <x v="2"/>
  </r>
  <r>
    <x v="60"/>
    <x v="59"/>
    <x v="13"/>
    <n v="-8135000000"/>
    <x v="0"/>
  </r>
  <r>
    <x v="60"/>
    <x v="59"/>
    <x v="13"/>
    <n v="260000000"/>
    <x v="1"/>
  </r>
  <r>
    <x v="60"/>
    <x v="59"/>
    <x v="13"/>
    <n v="1187000000"/>
    <x v="2"/>
  </r>
  <r>
    <x v="60"/>
    <x v="59"/>
    <x v="14"/>
    <n v="28950000000"/>
    <x v="0"/>
  </r>
  <r>
    <x v="60"/>
    <x v="59"/>
    <x v="14"/>
    <n v="26909000000"/>
    <x v="1"/>
  </r>
  <r>
    <x v="60"/>
    <x v="59"/>
    <x v="14"/>
    <n v="26486000000"/>
    <x v="2"/>
  </r>
  <r>
    <x v="60"/>
    <x v="59"/>
    <x v="15"/>
    <n v="0"/>
    <x v="0"/>
  </r>
  <r>
    <x v="60"/>
    <x v="59"/>
    <x v="15"/>
    <n v="0"/>
    <x v="1"/>
  </r>
  <r>
    <x v="60"/>
    <x v="59"/>
    <x v="15"/>
    <n v="0"/>
    <x v="2"/>
  </r>
  <r>
    <x v="60"/>
    <x v="59"/>
    <x v="16"/>
    <n v="2758000000"/>
    <x v="0"/>
  </r>
  <r>
    <x v="60"/>
    <x v="59"/>
    <x v="16"/>
    <n v="11144000000"/>
    <x v="1"/>
  </r>
  <r>
    <x v="60"/>
    <x v="59"/>
    <x v="16"/>
    <n v="10047000000"/>
    <x v="2"/>
  </r>
  <r>
    <x v="60"/>
    <x v="59"/>
    <x v="17"/>
    <n v="2758000000"/>
    <x v="0"/>
  </r>
  <r>
    <x v="60"/>
    <x v="59"/>
    <x v="17"/>
    <n v="11144000000"/>
    <x v="1"/>
  </r>
  <r>
    <x v="60"/>
    <x v="59"/>
    <x v="17"/>
    <n v="10047000000"/>
    <x v="2"/>
  </r>
  <r>
    <x v="60"/>
    <x v="59"/>
    <x v="18"/>
    <n v="8060000000"/>
    <x v="0"/>
  </r>
  <r>
    <x v="60"/>
    <x v="59"/>
    <x v="18"/>
    <n v="7995000000"/>
    <x v="1"/>
  </r>
  <r>
    <x v="60"/>
    <x v="59"/>
    <x v="18"/>
    <n v="7938000000"/>
    <x v="2"/>
  </r>
  <r>
    <x v="60"/>
    <x v="59"/>
    <x v="19"/>
    <n v="26119000000"/>
    <x v="0"/>
  </r>
  <r>
    <x v="60"/>
    <x v="59"/>
    <x v="19"/>
    <n v="25971000000"/>
    <x v="1"/>
  </r>
  <r>
    <x v="60"/>
    <x v="59"/>
    <x v="19"/>
    <n v="25172000000"/>
    <x v="2"/>
  </r>
  <r>
    <x v="60"/>
    <x v="59"/>
    <x v="20"/>
    <n v="76159000000"/>
    <x v="0"/>
  </r>
  <r>
    <x v="60"/>
    <x v="59"/>
    <x v="20"/>
    <n v="46386000000"/>
    <x v="1"/>
  </r>
  <r>
    <x v="60"/>
    <x v="59"/>
    <x v="20"/>
    <n v="52140000000"/>
    <x v="2"/>
  </r>
  <r>
    <x v="60"/>
    <x v="59"/>
    <x v="21"/>
    <n v="19124000000"/>
    <x v="0"/>
  </r>
  <r>
    <x v="60"/>
    <x v="59"/>
    <x v="21"/>
    <n v="18630000000"/>
    <x v="1"/>
  </r>
  <r>
    <x v="60"/>
    <x v="59"/>
    <x v="21"/>
    <n v="17200000000"/>
    <x v="2"/>
  </r>
  <r>
    <x v="60"/>
    <x v="59"/>
    <x v="22"/>
    <n v="0"/>
    <x v="0"/>
  </r>
  <r>
    <x v="60"/>
    <x v="59"/>
    <x v="22"/>
    <n v="0"/>
    <x v="2"/>
  </r>
  <r>
    <x v="60"/>
    <x v="59"/>
    <x v="23"/>
    <n v="0"/>
    <x v="0"/>
  </r>
  <r>
    <x v="60"/>
    <x v="59"/>
    <x v="23"/>
    <n v="0"/>
    <x v="1"/>
  </r>
  <r>
    <x v="60"/>
    <x v="59"/>
    <x v="23"/>
    <n v="0"/>
    <x v="1"/>
  </r>
  <r>
    <x v="60"/>
    <x v="59"/>
    <x v="23"/>
    <n v="0"/>
    <x v="2"/>
  </r>
  <r>
    <x v="60"/>
    <x v="59"/>
    <x v="24"/>
    <n v="12424000000"/>
    <x v="0"/>
  </r>
  <r>
    <x v="60"/>
    <x v="59"/>
    <x v="24"/>
    <n v="12268000000"/>
    <x v="1"/>
  </r>
  <r>
    <x v="60"/>
    <x v="59"/>
    <x v="24"/>
    <n v="12063000000"/>
    <x v="2"/>
  </r>
  <r>
    <x v="60"/>
    <x v="59"/>
    <x v="25"/>
    <n v="0"/>
    <x v="0"/>
  </r>
  <r>
    <x v="60"/>
    <x v="59"/>
    <x v="25"/>
    <n v="0"/>
    <x v="1"/>
  </r>
  <r>
    <x v="60"/>
    <x v="59"/>
    <x v="25"/>
    <n v="0"/>
    <x v="2"/>
  </r>
  <r>
    <x v="60"/>
    <x v="59"/>
    <x v="26"/>
    <n v="43251"/>
    <x v="0"/>
  </r>
  <r>
    <x v="60"/>
    <x v="59"/>
    <x v="26"/>
    <n v="43616"/>
    <x v="1"/>
  </r>
  <r>
    <x v="60"/>
    <x v="59"/>
    <x v="26"/>
    <n v="43982"/>
    <x v="2"/>
  </r>
  <r>
    <x v="60"/>
    <x v="59"/>
    <x v="27"/>
    <n v="501000000"/>
    <x v="0"/>
  </r>
  <r>
    <x v="60"/>
    <x v="59"/>
    <x v="27"/>
    <n v="578000000"/>
    <x v="1"/>
  </r>
  <r>
    <x v="60"/>
    <x v="59"/>
    <x v="27"/>
    <n v="643000000"/>
    <x v="2"/>
  </r>
  <r>
    <x v="60"/>
    <x v="59"/>
    <x v="28"/>
    <n v="46372000000"/>
    <x v="0"/>
  </r>
  <r>
    <x v="60"/>
    <x v="59"/>
    <x v="28"/>
    <n v="21785000000"/>
    <x v="1"/>
  </r>
  <r>
    <x v="60"/>
    <x v="59"/>
    <x v="28"/>
    <n v="12074000000"/>
    <x v="2"/>
  </r>
  <r>
    <x v="60"/>
    <x v="59"/>
    <x v="29"/>
    <n v="0"/>
    <x v="0"/>
  </r>
  <r>
    <x v="60"/>
    <x v="59"/>
    <x v="29"/>
    <n v="0"/>
    <x v="1"/>
  </r>
  <r>
    <x v="60"/>
    <x v="59"/>
    <x v="29"/>
    <n v="0"/>
    <x v="2"/>
  </r>
  <r>
    <x v="60"/>
    <x v="59"/>
    <x v="30"/>
    <n v="43755000000"/>
    <x v="0"/>
  </r>
  <r>
    <x v="60"/>
    <x v="59"/>
    <x v="30"/>
    <n v="43779000000"/>
    <x v="1"/>
  </r>
  <r>
    <x v="60"/>
    <x v="59"/>
    <x v="30"/>
    <n v="43769000000"/>
    <x v="2"/>
  </r>
  <r>
    <x v="60"/>
    <x v="59"/>
    <x v="31"/>
    <n v="31323000000"/>
    <x v="0"/>
  </r>
  <r>
    <x v="60"/>
    <x v="59"/>
    <x v="31"/>
    <n v="31511000000"/>
    <x v="1"/>
  </r>
  <r>
    <x v="60"/>
    <x v="59"/>
    <x v="31"/>
    <n v="31130000000"/>
    <x v="2"/>
  </r>
  <r>
    <x v="60"/>
    <x v="59"/>
    <x v="32"/>
    <n v="3587000000"/>
    <x v="0"/>
  </r>
  <r>
    <x v="60"/>
    <x v="59"/>
    <x v="32"/>
    <n v="11083000000"/>
    <x v="1"/>
  </r>
  <r>
    <x v="60"/>
    <x v="59"/>
    <x v="32"/>
    <n v="10135000000"/>
    <x v="2"/>
  </r>
  <r>
    <x v="60"/>
    <x v="59"/>
    <x v="33"/>
    <n v="0"/>
    <x v="0"/>
  </r>
  <r>
    <x v="60"/>
    <x v="59"/>
    <x v="33"/>
    <n v="0"/>
    <x v="1"/>
  </r>
  <r>
    <x v="60"/>
    <x v="59"/>
    <x v="33"/>
    <n v="0"/>
    <x v="2"/>
  </r>
  <r>
    <x v="60"/>
    <x v="59"/>
    <x v="34"/>
    <n v="8837000000"/>
    <x v="0"/>
  </r>
  <r>
    <x v="60"/>
    <x v="59"/>
    <x v="34"/>
    <n v="1185000000"/>
    <x v="1"/>
  </r>
  <r>
    <x v="60"/>
    <x v="59"/>
    <x v="34"/>
    <n v="1928000000"/>
    <x v="2"/>
  </r>
  <r>
    <x v="60"/>
    <x v="59"/>
    <x v="35"/>
    <n v="6670000000"/>
    <x v="0"/>
  </r>
  <r>
    <x v="60"/>
    <x v="59"/>
    <x v="35"/>
    <n v="5279000000"/>
    <x v="1"/>
  </r>
  <r>
    <x v="60"/>
    <x v="59"/>
    <x v="35"/>
    <n v="3738000000"/>
    <x v="2"/>
  </r>
  <r>
    <x v="60"/>
    <x v="59"/>
    <x v="36"/>
    <n v="2025000000"/>
    <x v="0"/>
  </r>
  <r>
    <x v="60"/>
    <x v="59"/>
    <x v="36"/>
    <n v="2082000000"/>
    <x v="1"/>
  </r>
  <r>
    <x v="60"/>
    <x v="59"/>
    <x v="36"/>
    <n v="1995000000"/>
    <x v="2"/>
  </r>
  <r>
    <x v="60"/>
    <x v="59"/>
    <x v="37"/>
    <n v="1910000000"/>
    <x v="0"/>
  </r>
  <r>
    <x v="60"/>
    <x v="59"/>
    <x v="37"/>
    <n v="2059000000"/>
    <x v="1"/>
  </r>
  <r>
    <x v="60"/>
    <x v="59"/>
    <x v="37"/>
    <n v="1972000000"/>
    <x v="2"/>
  </r>
  <r>
    <x v="60"/>
    <x v="59"/>
    <x v="38"/>
    <n v="496000000"/>
    <x v="0"/>
  </r>
  <r>
    <x v="60"/>
    <x v="59"/>
    <x v="38"/>
    <n v="0"/>
    <x v="1"/>
  </r>
  <r>
    <x v="60"/>
    <x v="59"/>
    <x v="38"/>
    <n v="0"/>
    <x v="2"/>
  </r>
  <r>
    <x v="60"/>
    <x v="59"/>
    <x v="39"/>
    <n v="137851000000"/>
    <x v="0"/>
  </r>
  <r>
    <x v="60"/>
    <x v="59"/>
    <x v="39"/>
    <n v="108709000000"/>
    <x v="1"/>
  </r>
  <r>
    <x v="60"/>
    <x v="59"/>
    <x v="39"/>
    <n v="115438000000"/>
    <x v="2"/>
  </r>
  <r>
    <x v="60"/>
    <x v="59"/>
    <x v="40"/>
    <n v="90978000000"/>
    <x v="0"/>
  </r>
  <r>
    <x v="60"/>
    <x v="59"/>
    <x v="40"/>
    <n v="86346000000"/>
    <x v="1"/>
  </r>
  <r>
    <x v="60"/>
    <x v="59"/>
    <x v="40"/>
    <n v="102721000000"/>
    <x v="2"/>
  </r>
  <r>
    <x v="60"/>
    <x v="59"/>
    <x v="41"/>
    <n v="0"/>
    <x v="0"/>
  </r>
  <r>
    <x v="60"/>
    <x v="59"/>
    <x v="41"/>
    <n v="4494000000"/>
    <x v="1"/>
  </r>
  <r>
    <x v="60"/>
    <x v="59"/>
    <x v="41"/>
    <n v="2371000000"/>
    <x v="2"/>
  </r>
  <r>
    <x v="60"/>
    <x v="59"/>
    <x v="42"/>
    <n v="0"/>
    <x v="0"/>
  </r>
  <r>
    <x v="60"/>
    <x v="59"/>
    <x v="42"/>
    <n v="0"/>
    <x v="1"/>
  </r>
  <r>
    <x v="60"/>
    <x v="59"/>
    <x v="42"/>
    <n v="0"/>
    <x v="2"/>
  </r>
  <r>
    <x v="60"/>
    <x v="59"/>
    <x v="43"/>
    <n v="-9800000000"/>
    <x v="0"/>
  </r>
  <r>
    <x v="60"/>
    <x v="59"/>
    <x v="43"/>
    <n v="-4500000000"/>
    <x v="1"/>
  </r>
  <r>
    <x v="60"/>
    <x v="59"/>
    <x v="43"/>
    <n v="-4500000000"/>
    <x v="2"/>
  </r>
  <r>
    <x v="60"/>
    <x v="59"/>
    <x v="44"/>
    <n v="0"/>
    <x v="0"/>
  </r>
  <r>
    <x v="60"/>
    <x v="59"/>
    <x v="44"/>
    <n v="0"/>
    <x v="1"/>
  </r>
  <r>
    <x v="60"/>
    <x v="59"/>
    <x v="44"/>
    <n v="0"/>
    <x v="2"/>
  </r>
  <r>
    <x v="60"/>
    <x v="59"/>
    <x v="45"/>
    <n v="0"/>
    <x v="0"/>
  </r>
  <r>
    <x v="60"/>
    <x v="59"/>
    <x v="45"/>
    <n v="0"/>
    <x v="1"/>
  </r>
  <r>
    <x v="60"/>
    <x v="59"/>
    <x v="45"/>
    <n v="0"/>
    <x v="2"/>
  </r>
  <r>
    <x v="60"/>
    <x v="59"/>
    <x v="46"/>
    <n v="-12625000000"/>
    <x v="0"/>
  </r>
  <r>
    <x v="60"/>
    <x v="59"/>
    <x v="46"/>
    <n v="-37556000000"/>
    <x v="1"/>
  </r>
  <r>
    <x v="60"/>
    <x v="59"/>
    <x v="46"/>
    <n v="-21520000000"/>
    <x v="2"/>
  </r>
  <r>
    <x v="60"/>
    <x v="59"/>
    <x v="47"/>
    <n v="0"/>
    <x v="0"/>
  </r>
  <r>
    <x v="60"/>
    <x v="59"/>
    <x v="47"/>
    <n v="0"/>
    <x v="1"/>
  </r>
  <r>
    <x v="60"/>
    <x v="59"/>
    <x v="47"/>
    <n v="0"/>
    <x v="2"/>
  </r>
  <r>
    <x v="60"/>
    <x v="59"/>
    <x v="48"/>
    <n v="-5625000000"/>
    <x v="0"/>
  </r>
  <r>
    <x v="60"/>
    <x v="59"/>
    <x v="48"/>
    <n v="26557000000"/>
    <x v="1"/>
  </r>
  <r>
    <x v="60"/>
    <x v="59"/>
    <x v="48"/>
    <n v="9843000000"/>
    <x v="2"/>
  </r>
  <r>
    <x v="60"/>
    <x v="59"/>
    <x v="49"/>
    <n v="0"/>
    <x v="0"/>
  </r>
  <r>
    <x v="60"/>
    <x v="59"/>
    <x v="49"/>
    <n v="0"/>
    <x v="1"/>
  </r>
  <r>
    <x v="60"/>
    <x v="59"/>
    <x v="49"/>
    <n v="0"/>
    <x v="2"/>
  </r>
  <r>
    <x v="60"/>
    <x v="59"/>
    <x v="50"/>
    <n v="-3472000000"/>
    <x v="0"/>
  </r>
  <r>
    <x v="60"/>
    <x v="59"/>
    <x v="50"/>
    <n v="-4960000000"/>
    <x v="1"/>
  </r>
  <r>
    <x v="60"/>
    <x v="59"/>
    <x v="50"/>
    <n v="-5190000000"/>
    <x v="2"/>
  </r>
  <r>
    <x v="60"/>
    <x v="59"/>
    <x v="51"/>
    <n v="0"/>
    <x v="0"/>
  </r>
  <r>
    <x v="60"/>
    <x v="59"/>
    <x v="51"/>
    <n v="0"/>
    <x v="1"/>
  </r>
  <r>
    <x v="60"/>
    <x v="59"/>
    <x v="51"/>
    <n v="0"/>
    <x v="2"/>
  </r>
  <r>
    <x v="60"/>
    <x v="59"/>
    <x v="52"/>
    <n v="0"/>
    <x v="0"/>
  </r>
  <r>
    <x v="60"/>
    <x v="59"/>
    <x v="52"/>
    <n v="0"/>
    <x v="1"/>
  </r>
  <r>
    <x v="60"/>
    <x v="59"/>
    <x v="52"/>
    <n v="0"/>
    <x v="2"/>
  </r>
  <r>
    <x v="60"/>
    <x v="59"/>
    <x v="53"/>
    <n v="3587000000"/>
    <x v="0"/>
  </r>
  <r>
    <x v="60"/>
    <x v="59"/>
    <x v="53"/>
    <n v="11083000000"/>
    <x v="1"/>
  </r>
  <r>
    <x v="60"/>
    <x v="59"/>
    <x v="53"/>
    <n v="10135000000"/>
    <x v="2"/>
  </r>
  <r>
    <x v="60"/>
    <x v="59"/>
    <x v="54"/>
    <n v="3587000000"/>
    <x v="0"/>
  </r>
  <r>
    <x v="60"/>
    <x v="59"/>
    <x v="54"/>
    <n v="11083000000"/>
    <x v="1"/>
  </r>
  <r>
    <x v="60"/>
    <x v="59"/>
    <x v="54"/>
    <n v="10135000000"/>
    <x v="2"/>
  </r>
  <r>
    <x v="60"/>
    <x v="59"/>
    <x v="55"/>
    <n v="5897000000"/>
    <x v="0"/>
  </r>
  <r>
    <x v="60"/>
    <x v="59"/>
    <x v="55"/>
    <n v="6252000000"/>
    <x v="1"/>
  </r>
  <r>
    <x v="60"/>
    <x v="59"/>
    <x v="55"/>
    <n v="6244000000"/>
    <x v="2"/>
  </r>
  <r>
    <x v="60"/>
    <x v="59"/>
    <x v="56"/>
    <n v="61692000000"/>
    <x v="0"/>
  </r>
  <r>
    <x v="60"/>
    <x v="59"/>
    <x v="56"/>
    <n v="62323000000"/>
    <x v="1"/>
  </r>
  <r>
    <x v="60"/>
    <x v="59"/>
    <x v="56"/>
    <n v="63298000000"/>
    <x v="2"/>
  </r>
  <r>
    <x v="60"/>
    <x v="59"/>
    <x v="57"/>
    <n v="71854000000"/>
    <x v="0"/>
  </r>
  <r>
    <x v="60"/>
    <x v="59"/>
    <x v="57"/>
    <n v="67716000000"/>
    <x v="1"/>
  </r>
  <r>
    <x v="60"/>
    <x v="59"/>
    <x v="57"/>
    <n v="85521000000"/>
    <x v="2"/>
  </r>
  <r>
    <x v="60"/>
    <x v="59"/>
    <x v="58"/>
    <n v="0"/>
    <x v="0"/>
  </r>
  <r>
    <x v="60"/>
    <x v="59"/>
    <x v="58"/>
    <n v="0"/>
    <x v="1"/>
  </r>
  <r>
    <x v="60"/>
    <x v="59"/>
    <x v="58"/>
    <n v="0"/>
    <x v="2"/>
  </r>
  <r>
    <x v="60"/>
    <x v="59"/>
    <x v="59"/>
    <n v="1237000000"/>
    <x v="0"/>
  </r>
  <r>
    <x v="60"/>
    <x v="59"/>
    <x v="59"/>
    <n v="0"/>
    <x v="2"/>
  </r>
  <r>
    <x v="60"/>
    <x v="59"/>
    <x v="60"/>
    <n v="0"/>
    <x v="1"/>
  </r>
  <r>
    <x v="60"/>
    <x v="59"/>
    <x v="61"/>
    <n v="26119000000"/>
    <x v="0"/>
  </r>
  <r>
    <x v="60"/>
    <x v="59"/>
    <x v="61"/>
    <n v="25971000000"/>
    <x v="1"/>
  </r>
  <r>
    <x v="60"/>
    <x v="59"/>
    <x v="61"/>
    <n v="25172000000"/>
    <x v="2"/>
  </r>
  <r>
    <x v="60"/>
    <x v="59"/>
    <x v="62"/>
    <n v="13264000000"/>
    <x v="0"/>
  </r>
  <r>
    <x v="60"/>
    <x v="59"/>
    <x v="62"/>
    <n v="13535000000"/>
    <x v="1"/>
  </r>
  <r>
    <x v="60"/>
    <x v="59"/>
    <x v="62"/>
    <n v="13896000000"/>
    <x v="2"/>
  </r>
  <r>
    <x v="60"/>
    <x v="59"/>
    <x v="63"/>
    <n v="-17071000000"/>
    <x v="0"/>
  </r>
  <r>
    <x v="60"/>
    <x v="59"/>
    <x v="63"/>
    <n v="-78783000000"/>
    <x v="1"/>
  </r>
  <r>
    <x v="60"/>
    <x v="59"/>
    <x v="63"/>
    <n v="-25530000000"/>
    <x v="2"/>
  </r>
  <r>
    <x v="60"/>
    <x v="59"/>
    <x v="64"/>
    <n v="-6054000000"/>
    <x v="0"/>
  </r>
  <r>
    <x v="60"/>
    <x v="59"/>
    <x v="64"/>
    <n v="56797000000"/>
    <x v="1"/>
  </r>
  <r>
    <x v="60"/>
    <x v="59"/>
    <x v="64"/>
    <n v="22938000000"/>
    <x v="2"/>
  </r>
  <r>
    <x v="60"/>
    <x v="59"/>
    <x v="65"/>
    <n v="1079000000"/>
    <x v="0"/>
  </r>
  <r>
    <x v="60"/>
    <x v="59"/>
    <x v="65"/>
    <n v="7707000000"/>
    <x v="1"/>
  </r>
  <r>
    <x v="60"/>
    <x v="59"/>
    <x v="65"/>
    <n v="6836000000"/>
    <x v="2"/>
  </r>
  <r>
    <x v="60"/>
    <x v="59"/>
    <x v="66"/>
    <n v="0"/>
    <x v="0"/>
  </r>
  <r>
    <x v="60"/>
    <x v="59"/>
    <x v="66"/>
    <n v="0"/>
    <x v="1"/>
  </r>
  <r>
    <x v="60"/>
    <x v="59"/>
    <x v="66"/>
    <n v="0"/>
    <x v="2"/>
  </r>
  <r>
    <x v="60"/>
    <x v="59"/>
    <x v="67"/>
    <n v="49403000000"/>
    <x v="0"/>
  </r>
  <r>
    <x v="60"/>
    <x v="59"/>
    <x v="67"/>
    <n v="20738000000"/>
    <x v="1"/>
  </r>
  <r>
    <x v="60"/>
    <x v="59"/>
    <x v="67"/>
    <n v="9350000000"/>
    <x v="2"/>
  </r>
  <r>
    <x v="60"/>
    <x v="59"/>
    <x v="68"/>
    <n v="12298000000"/>
    <x v="0"/>
  </r>
  <r>
    <x v="60"/>
    <x v="59"/>
    <x v="68"/>
    <n v="11928000000"/>
    <x v="1"/>
  </r>
  <r>
    <x v="60"/>
    <x v="59"/>
    <x v="68"/>
    <n v="12739000000"/>
    <x v="2"/>
  </r>
  <r>
    <x v="60"/>
    <x v="59"/>
    <x v="69"/>
    <n v="5370000000"/>
    <x v="0"/>
  </r>
  <r>
    <x v="60"/>
    <x v="59"/>
    <x v="69"/>
    <n v="7013000000"/>
    <x v="1"/>
  </r>
  <r>
    <x v="60"/>
    <x v="59"/>
    <x v="69"/>
    <n v="9547000000"/>
    <x v="2"/>
  </r>
  <r>
    <x v="60"/>
    <x v="59"/>
    <x v="70"/>
    <n v="2297000000"/>
    <x v="0"/>
  </r>
  <r>
    <x v="60"/>
    <x v="59"/>
    <x v="70"/>
    <n v="2748000000"/>
    <x v="1"/>
  </r>
  <r>
    <x v="60"/>
    <x v="59"/>
    <x v="70"/>
    <n v="3832000000"/>
    <x v="2"/>
  </r>
  <r>
    <x v="60"/>
    <x v="59"/>
    <x v="71"/>
    <n v="8700000000"/>
    <x v="0"/>
  </r>
  <r>
    <x v="60"/>
    <x v="59"/>
    <x v="71"/>
    <n v="8482000000"/>
    <x v="1"/>
  </r>
  <r>
    <x v="60"/>
    <x v="59"/>
    <x v="71"/>
    <n v="8244000000"/>
    <x v="2"/>
  </r>
  <r>
    <x v="60"/>
    <x v="59"/>
    <x v="72"/>
    <n v="0"/>
    <x v="0"/>
  </r>
  <r>
    <x v="60"/>
    <x v="59"/>
    <x v="72"/>
    <n v="0"/>
    <x v="1"/>
  </r>
  <r>
    <x v="60"/>
    <x v="59"/>
    <x v="72"/>
    <n v="0"/>
    <x v="2"/>
  </r>
  <r>
    <x v="60"/>
    <x v="59"/>
    <x v="73"/>
    <n v="3140000000"/>
    <x v="0"/>
  </r>
  <r>
    <x v="60"/>
    <x v="59"/>
    <x v="73"/>
    <n v="2932000000"/>
    <x v="1"/>
  </r>
  <r>
    <x v="60"/>
    <x v="59"/>
    <x v="73"/>
    <n v="3070000000"/>
    <x v="2"/>
  </r>
  <r>
    <x v="60"/>
    <x v="59"/>
    <x v="74"/>
    <n v="25282000000"/>
    <x v="0"/>
  </r>
  <r>
    <x v="60"/>
    <x v="59"/>
    <x v="74"/>
    <n v="1400000000"/>
    <x v="1"/>
  </r>
  <r>
    <x v="60"/>
    <x v="59"/>
    <x v="74"/>
    <n v="5731000000"/>
    <x v="2"/>
  </r>
  <r>
    <x v="60"/>
    <x v="59"/>
    <x v="75"/>
    <n v="0"/>
    <x v="0"/>
  </r>
  <r>
    <x v="60"/>
    <x v="59"/>
    <x v="75"/>
    <n v="0"/>
    <x v="1"/>
  </r>
  <r>
    <x v="60"/>
    <x v="59"/>
    <x v="75"/>
    <n v="0"/>
    <x v="2"/>
  </r>
  <r>
    <x v="60"/>
    <x v="59"/>
    <x v="76"/>
    <n v="0"/>
    <x v="0"/>
  </r>
  <r>
    <x v="60"/>
    <x v="59"/>
    <x v="76"/>
    <n v="0"/>
    <x v="1"/>
  </r>
  <r>
    <x v="60"/>
    <x v="59"/>
    <x v="76"/>
    <n v="0"/>
    <x v="2"/>
  </r>
  <r>
    <x v="60"/>
    <x v="59"/>
    <x v="77"/>
    <n v="0"/>
    <x v="0"/>
  </r>
  <r>
    <x v="60"/>
    <x v="59"/>
    <x v="77"/>
    <n v="0"/>
    <x v="1"/>
  </r>
  <r>
    <x v="60"/>
    <x v="59"/>
    <x v="77"/>
    <n v="0"/>
    <x v="2"/>
  </r>
  <r>
    <x v="60"/>
    <x v="59"/>
    <x v="78"/>
    <n v="23117000000"/>
    <x v="0"/>
  </r>
  <r>
    <x v="60"/>
    <x v="59"/>
    <x v="78"/>
    <n v="29980000000"/>
    <x v="1"/>
  </r>
  <r>
    <x v="60"/>
    <x v="59"/>
    <x v="78"/>
    <n v="17262000000"/>
    <x v="2"/>
  </r>
  <r>
    <x v="60"/>
    <x v="59"/>
    <x v="79"/>
    <n v="2402000000"/>
    <x v="0"/>
  </r>
  <r>
    <x v="60"/>
    <x v="59"/>
    <x v="79"/>
    <n v="2155000000"/>
    <x v="1"/>
  </r>
  <r>
    <x v="60"/>
    <x v="59"/>
    <x v="79"/>
    <n v="1588000000"/>
    <x v="2"/>
  </r>
  <r>
    <x v="60"/>
    <x v="59"/>
    <x v="80"/>
    <n v="146000000"/>
    <x v="0"/>
  </r>
  <r>
    <x v="60"/>
    <x v="59"/>
    <x v="80"/>
    <n v="190000000"/>
    <x v="1"/>
  </r>
  <r>
    <x v="60"/>
    <x v="59"/>
    <x v="80"/>
    <n v="245000000"/>
    <x v="2"/>
  </r>
  <r>
    <x v="60"/>
    <x v="59"/>
    <x v="81"/>
    <n v="11347000000"/>
    <x v="0"/>
  </r>
  <r>
    <x v="60"/>
    <x v="59"/>
    <x v="81"/>
    <n v="36140000000"/>
    <x v="1"/>
  </r>
  <r>
    <x v="60"/>
    <x v="59"/>
    <x v="81"/>
    <n v="19240000000"/>
    <x v="2"/>
  </r>
  <r>
    <x v="60"/>
    <x v="59"/>
    <x v="82"/>
    <n v="6084000000"/>
    <x v="0"/>
  </r>
  <r>
    <x v="60"/>
    <x v="59"/>
    <x v="82"/>
    <n v="6026000000"/>
    <x v="1"/>
  </r>
  <r>
    <x v="60"/>
    <x v="59"/>
    <x v="82"/>
    <n v="6067000000"/>
    <x v="2"/>
  </r>
  <r>
    <x v="60"/>
    <x v="59"/>
    <x v="83"/>
    <n v="19111000000"/>
    <x v="0"/>
  </r>
  <r>
    <x v="60"/>
    <x v="59"/>
    <x v="83"/>
    <n v="-3496000000"/>
    <x v="1"/>
  </r>
  <r>
    <x v="60"/>
    <x v="59"/>
    <x v="83"/>
    <n v="-12696000000"/>
    <x v="2"/>
  </r>
  <r>
    <x v="60"/>
    <x v="59"/>
    <x v="84"/>
    <n v="39383000000"/>
    <x v="0"/>
  </r>
  <r>
    <x v="60"/>
    <x v="59"/>
    <x v="84"/>
    <n v="39506000000"/>
    <x v="1"/>
  </r>
  <r>
    <x v="60"/>
    <x v="59"/>
    <x v="84"/>
    <n v="39068000000"/>
    <x v="2"/>
  </r>
  <r>
    <x v="60"/>
    <x v="59"/>
    <x v="85"/>
    <n v="9715000000"/>
    <x v="0"/>
  </r>
  <r>
    <x v="60"/>
    <x v="59"/>
    <x v="85"/>
    <n v="9774000000"/>
    <x v="1"/>
  </r>
  <r>
    <x v="60"/>
    <x v="59"/>
    <x v="85"/>
    <n v="9275000000"/>
    <x v="2"/>
  </r>
  <r>
    <x v="60"/>
    <x v="59"/>
    <x v="86"/>
    <n v="0"/>
    <x v="0"/>
  </r>
  <r>
    <x v="60"/>
    <x v="59"/>
    <x v="86"/>
    <n v="0"/>
    <x v="1"/>
  </r>
  <r>
    <x v="60"/>
    <x v="59"/>
    <x v="86"/>
    <n v="0"/>
    <x v="2"/>
  </r>
  <r>
    <x v="60"/>
    <x v="59"/>
    <x v="87"/>
    <n v="45641000000"/>
    <x v="0"/>
  </r>
  <r>
    <x v="60"/>
    <x v="59"/>
    <x v="87"/>
    <n v="17313000000"/>
    <x v="1"/>
  </r>
  <r>
    <x v="60"/>
    <x v="59"/>
    <x v="87"/>
    <n v="5818000000"/>
    <x v="2"/>
  </r>
  <r>
    <x v="60"/>
    <x v="59"/>
    <x v="88"/>
    <n v="1607000000"/>
    <x v="0"/>
  </r>
  <r>
    <x v="60"/>
    <x v="59"/>
    <x v="88"/>
    <n v="1653000000"/>
    <x v="1"/>
  </r>
  <r>
    <x v="60"/>
    <x v="59"/>
    <x v="88"/>
    <n v="1590000000"/>
    <x v="2"/>
  </r>
  <r>
    <x v="60"/>
    <x v="59"/>
    <x v="89"/>
    <n v="46372000000"/>
    <x v="0"/>
  </r>
  <r>
    <x v="60"/>
    <x v="59"/>
    <x v="89"/>
    <n v="12074000000"/>
    <x v="2"/>
  </r>
  <r>
    <x v="60"/>
    <x v="59"/>
    <x v="90"/>
    <n v="0"/>
    <x v="1"/>
  </r>
  <r>
    <x v="60"/>
    <x v="59"/>
    <x v="91"/>
    <n v="-221000000"/>
    <x v="0"/>
  </r>
  <r>
    <x v="60"/>
    <x v="59"/>
    <x v="91"/>
    <n v="-948000000"/>
    <x v="1"/>
  </r>
  <r>
    <x v="60"/>
    <x v="59"/>
    <x v="91"/>
    <n v="16850000000"/>
    <x v="2"/>
  </r>
  <r>
    <x v="61"/>
    <x v="60"/>
    <x v="0"/>
    <n v="18112000000"/>
    <x v="0"/>
  </r>
  <r>
    <x v="61"/>
    <x v="60"/>
    <x v="0"/>
    <n v="17541000000"/>
    <x v="1"/>
  </r>
  <r>
    <x v="61"/>
    <x v="60"/>
    <x v="0"/>
    <n v="19592000000"/>
    <x v="2"/>
  </r>
  <r>
    <x v="61"/>
    <x v="60"/>
    <x v="1"/>
    <n v="7142000000"/>
    <x v="0"/>
  </r>
  <r>
    <x v="61"/>
    <x v="60"/>
    <x v="1"/>
    <n v="7822000000"/>
    <x v="1"/>
  </r>
  <r>
    <x v="61"/>
    <x v="60"/>
    <x v="1"/>
    <n v="8404000000"/>
    <x v="2"/>
  </r>
  <r>
    <x v="61"/>
    <x v="60"/>
    <x v="2"/>
    <n v="0"/>
    <x v="0"/>
  </r>
  <r>
    <x v="61"/>
    <x v="60"/>
    <x v="2"/>
    <n v="0"/>
    <x v="1"/>
  </r>
  <r>
    <x v="61"/>
    <x v="60"/>
    <x v="2"/>
    <n v="0"/>
    <x v="2"/>
  </r>
  <r>
    <x v="61"/>
    <x v="60"/>
    <x v="3"/>
    <n v="2432000000"/>
    <x v="0"/>
  </r>
  <r>
    <x v="61"/>
    <x v="60"/>
    <x v="3"/>
    <n v="3492000000"/>
    <x v="1"/>
  </r>
  <r>
    <x v="61"/>
    <x v="60"/>
    <x v="3"/>
    <n v="3462000000"/>
    <x v="2"/>
  </r>
  <r>
    <x v="61"/>
    <x v="60"/>
    <x v="4"/>
    <n v="77648000000"/>
    <x v="0"/>
  </r>
  <r>
    <x v="61"/>
    <x v="60"/>
    <x v="4"/>
    <n v="78547000000"/>
    <x v="1"/>
  </r>
  <r>
    <x v="61"/>
    <x v="60"/>
    <x v="4"/>
    <n v="92918000000"/>
    <x v="2"/>
  </r>
  <r>
    <x v="61"/>
    <x v="60"/>
    <x v="5"/>
    <n v="-3148000000"/>
    <x v="0"/>
  </r>
  <r>
    <x v="61"/>
    <x v="60"/>
    <x v="5"/>
    <n v="-4062000000"/>
    <x v="1"/>
  </r>
  <r>
    <x v="61"/>
    <x v="60"/>
    <x v="5"/>
    <n v="-4185000000"/>
    <x v="2"/>
  </r>
  <r>
    <x v="61"/>
    <x v="60"/>
    <x v="6"/>
    <n v="-13769000000"/>
    <x v="0"/>
  </r>
  <r>
    <x v="61"/>
    <x v="60"/>
    <x v="6"/>
    <n v="-8489000000"/>
    <x v="1"/>
  </r>
  <r>
    <x v="61"/>
    <x v="60"/>
    <x v="6"/>
    <n v="3819000000"/>
    <x v="2"/>
  </r>
  <r>
    <x v="61"/>
    <x v="60"/>
    <x v="7"/>
    <n v="4564000000"/>
    <x v="0"/>
  </r>
  <r>
    <x v="61"/>
    <x v="60"/>
    <x v="7"/>
    <n v="-6437000000"/>
    <x v="1"/>
  </r>
  <r>
    <x v="61"/>
    <x v="60"/>
    <x v="7"/>
    <n v="-11619000000"/>
    <x v="2"/>
  </r>
  <r>
    <x v="61"/>
    <x v="60"/>
    <x v="8"/>
    <n v="9415000000"/>
    <x v="0"/>
  </r>
  <r>
    <x v="61"/>
    <x v="60"/>
    <x v="8"/>
    <n v="9649000000"/>
    <x v="1"/>
  </r>
  <r>
    <x v="61"/>
    <x v="60"/>
    <x v="8"/>
    <n v="10613000000"/>
    <x v="2"/>
  </r>
  <r>
    <x v="61"/>
    <x v="60"/>
    <x v="9"/>
    <n v="8721000000"/>
    <x v="0"/>
  </r>
  <r>
    <x v="61"/>
    <x v="60"/>
    <x v="9"/>
    <n v="5509000000"/>
    <x v="1"/>
  </r>
  <r>
    <x v="61"/>
    <x v="60"/>
    <x v="9"/>
    <n v="8185000000"/>
    <x v="2"/>
  </r>
  <r>
    <x v="61"/>
    <x v="60"/>
    <x v="10"/>
    <n v="253000000"/>
    <x v="0"/>
  </r>
  <r>
    <x v="61"/>
    <x v="60"/>
    <x v="10"/>
    <n v="650000000"/>
    <x v="1"/>
  </r>
  <r>
    <x v="61"/>
    <x v="60"/>
    <x v="10"/>
    <n v="420000000"/>
    <x v="2"/>
  </r>
  <r>
    <x v="61"/>
    <x v="60"/>
    <x v="11"/>
    <n v="174000000"/>
    <x v="0"/>
  </r>
  <r>
    <x v="61"/>
    <x v="60"/>
    <x v="11"/>
    <n v="190000000"/>
    <x v="1"/>
  </r>
  <r>
    <x v="61"/>
    <x v="60"/>
    <x v="11"/>
    <n v="516000000"/>
    <x v="2"/>
  </r>
  <r>
    <x v="61"/>
    <x v="60"/>
    <x v="12"/>
    <n v="1330000000"/>
    <x v="0"/>
  </r>
  <r>
    <x v="61"/>
    <x v="60"/>
    <x v="12"/>
    <n v="448000000"/>
    <x v="1"/>
  </r>
  <r>
    <x v="61"/>
    <x v="60"/>
    <x v="12"/>
    <n v="607000000"/>
    <x v="2"/>
  </r>
  <r>
    <x v="61"/>
    <x v="60"/>
    <x v="13"/>
    <n v="-912000000"/>
    <x v="0"/>
  </r>
  <r>
    <x v="61"/>
    <x v="60"/>
    <x v="13"/>
    <n v="479000000"/>
    <x v="1"/>
  </r>
  <r>
    <x v="61"/>
    <x v="60"/>
    <x v="13"/>
    <n v="303000000"/>
    <x v="2"/>
  </r>
  <r>
    <x v="61"/>
    <x v="60"/>
    <x v="14"/>
    <n v="23000000"/>
    <x v="0"/>
  </r>
  <r>
    <x v="61"/>
    <x v="60"/>
    <x v="14"/>
    <n v="23000000"/>
    <x v="1"/>
  </r>
  <r>
    <x v="61"/>
    <x v="60"/>
    <x v="14"/>
    <n v="23000000"/>
    <x v="2"/>
  </r>
  <r>
    <x v="61"/>
    <x v="60"/>
    <x v="15"/>
    <n v="44000000"/>
    <x v="0"/>
  </r>
  <r>
    <x v="61"/>
    <x v="60"/>
    <x v="15"/>
    <n v="39000000"/>
    <x v="1"/>
  </r>
  <r>
    <x v="61"/>
    <x v="60"/>
    <x v="15"/>
    <n v="55000000"/>
    <x v="2"/>
  </r>
  <r>
    <x v="61"/>
    <x v="60"/>
    <x v="16"/>
    <n v="10453000000"/>
    <x v="0"/>
  </r>
  <r>
    <x v="61"/>
    <x v="60"/>
    <x v="16"/>
    <n v="8133000000"/>
    <x v="1"/>
  </r>
  <r>
    <x v="61"/>
    <x v="60"/>
    <x v="16"/>
    <n v="5944000000"/>
    <x v="2"/>
  </r>
  <r>
    <x v="61"/>
    <x v="60"/>
    <x v="17"/>
    <n v="10497000000"/>
    <x v="0"/>
  </r>
  <r>
    <x v="61"/>
    <x v="60"/>
    <x v="17"/>
    <n v="8172000000"/>
    <x v="1"/>
  </r>
  <r>
    <x v="61"/>
    <x v="60"/>
    <x v="17"/>
    <n v="5999000000"/>
    <x v="2"/>
  </r>
  <r>
    <x v="61"/>
    <x v="60"/>
    <x v="18"/>
    <n v="29381000000"/>
    <x v="0"/>
  </r>
  <r>
    <x v="61"/>
    <x v="60"/>
    <x v="18"/>
    <n v="30132000000"/>
    <x v="1"/>
  </r>
  <r>
    <x v="61"/>
    <x v="60"/>
    <x v="18"/>
    <n v="31797000000"/>
    <x v="2"/>
  </r>
  <r>
    <x v="61"/>
    <x v="60"/>
    <x v="19"/>
    <n v="54551000000"/>
    <x v="0"/>
  </r>
  <r>
    <x v="61"/>
    <x v="60"/>
    <x v="19"/>
    <n v="56870000000"/>
    <x v="1"/>
  </r>
  <r>
    <x v="61"/>
    <x v="60"/>
    <x v="19"/>
    <n v="60292000000"/>
    <x v="2"/>
  </r>
  <r>
    <x v="61"/>
    <x v="60"/>
    <x v="20"/>
    <n v="21893000000"/>
    <x v="0"/>
  </r>
  <r>
    <x v="61"/>
    <x v="60"/>
    <x v="20"/>
    <n v="17645000000"/>
    <x v="1"/>
  </r>
  <r>
    <x v="61"/>
    <x v="60"/>
    <x v="20"/>
    <n v="23001000000"/>
    <x v="2"/>
  </r>
  <r>
    <x v="61"/>
    <x v="60"/>
    <x v="21"/>
    <n v="22138000000"/>
    <x v="0"/>
  </r>
  <r>
    <x v="61"/>
    <x v="60"/>
    <x v="21"/>
    <n v="20461000000"/>
    <x v="1"/>
  </r>
  <r>
    <x v="61"/>
    <x v="60"/>
    <x v="21"/>
    <n v="23372000000"/>
    <x v="2"/>
  </r>
  <r>
    <x v="61"/>
    <x v="60"/>
    <x v="22"/>
    <n v="2399000000"/>
    <x v="0"/>
  </r>
  <r>
    <x v="61"/>
    <x v="60"/>
    <x v="22"/>
    <n v="2548000000"/>
    <x v="2"/>
  </r>
  <r>
    <x v="61"/>
    <x v="60"/>
    <x v="23"/>
    <n v="2399000000"/>
    <x v="0"/>
  </r>
  <r>
    <x v="61"/>
    <x v="60"/>
    <x v="23"/>
    <n v="2432000000"/>
    <x v="1"/>
  </r>
  <r>
    <x v="61"/>
    <x v="60"/>
    <x v="23"/>
    <n v="2432000000"/>
    <x v="1"/>
  </r>
  <r>
    <x v="61"/>
    <x v="60"/>
    <x v="23"/>
    <n v="2548000000"/>
    <x v="2"/>
  </r>
  <r>
    <x v="61"/>
    <x v="60"/>
    <x v="24"/>
    <n v="9189000000"/>
    <x v="0"/>
  </r>
  <r>
    <x v="61"/>
    <x v="60"/>
    <x v="24"/>
    <n v="9312000000"/>
    <x v="1"/>
  </r>
  <r>
    <x v="61"/>
    <x v="60"/>
    <x v="24"/>
    <n v="9069000000"/>
    <x v="2"/>
  </r>
  <r>
    <x v="61"/>
    <x v="60"/>
    <x v="25"/>
    <n v="0"/>
    <x v="0"/>
  </r>
  <r>
    <x v="61"/>
    <x v="60"/>
    <x v="25"/>
    <n v="0"/>
    <x v="1"/>
  </r>
  <r>
    <x v="61"/>
    <x v="60"/>
    <x v="25"/>
    <n v="0"/>
    <x v="2"/>
  </r>
  <r>
    <x v="61"/>
    <x v="60"/>
    <x v="26"/>
    <n v="43463"/>
    <x v="0"/>
  </r>
  <r>
    <x v="61"/>
    <x v="60"/>
    <x v="26"/>
    <n v="43827"/>
    <x v="1"/>
  </r>
  <r>
    <x v="61"/>
    <x v="60"/>
    <x v="26"/>
    <n v="44191"/>
    <x v="2"/>
  </r>
  <r>
    <x v="61"/>
    <x v="60"/>
    <x v="27"/>
    <n v="84000000"/>
    <x v="0"/>
  </r>
  <r>
    <x v="61"/>
    <x v="60"/>
    <x v="27"/>
    <n v="82000000"/>
    <x v="1"/>
  </r>
  <r>
    <x v="61"/>
    <x v="60"/>
    <x v="27"/>
    <n v="98000000"/>
    <x v="2"/>
  </r>
  <r>
    <x v="61"/>
    <x v="60"/>
    <x v="28"/>
    <n v="14518000000"/>
    <x v="0"/>
  </r>
  <r>
    <x v="61"/>
    <x v="60"/>
    <x v="28"/>
    <n v="14786000000"/>
    <x v="1"/>
  </r>
  <r>
    <x v="61"/>
    <x v="60"/>
    <x v="28"/>
    <n v="13454000000"/>
    <x v="2"/>
  </r>
  <r>
    <x v="61"/>
    <x v="60"/>
    <x v="29"/>
    <n v="0"/>
    <x v="0"/>
  </r>
  <r>
    <x v="61"/>
    <x v="60"/>
    <x v="29"/>
    <n v="0"/>
    <x v="1"/>
  </r>
  <r>
    <x v="61"/>
    <x v="60"/>
    <x v="29"/>
    <n v="0"/>
    <x v="2"/>
  </r>
  <r>
    <x v="61"/>
    <x v="60"/>
    <x v="30"/>
    <n v="14808000000"/>
    <x v="0"/>
  </r>
  <r>
    <x v="61"/>
    <x v="60"/>
    <x v="30"/>
    <n v="15501000000"/>
    <x v="1"/>
  </r>
  <r>
    <x v="61"/>
    <x v="60"/>
    <x v="30"/>
    <n v="18757000000"/>
    <x v="2"/>
  </r>
  <r>
    <x v="61"/>
    <x v="60"/>
    <x v="31"/>
    <n v="35280000000"/>
    <x v="0"/>
  </r>
  <r>
    <x v="61"/>
    <x v="60"/>
    <x v="31"/>
    <n v="37029000000"/>
    <x v="1"/>
  </r>
  <r>
    <x v="61"/>
    <x v="60"/>
    <x v="31"/>
    <n v="38575000000"/>
    <x v="2"/>
  </r>
  <r>
    <x v="61"/>
    <x v="60"/>
    <x v="32"/>
    <n v="12559000000"/>
    <x v="0"/>
  </r>
  <r>
    <x v="61"/>
    <x v="60"/>
    <x v="32"/>
    <n v="7353000000"/>
    <x v="1"/>
  </r>
  <r>
    <x v="61"/>
    <x v="60"/>
    <x v="32"/>
    <n v="7175000000"/>
    <x v="2"/>
  </r>
  <r>
    <x v="61"/>
    <x v="60"/>
    <x v="33"/>
    <n v="0"/>
    <x v="0"/>
  </r>
  <r>
    <x v="61"/>
    <x v="60"/>
    <x v="33"/>
    <n v="0"/>
    <x v="1"/>
  </r>
  <r>
    <x v="61"/>
    <x v="60"/>
    <x v="33"/>
    <n v="0"/>
    <x v="2"/>
  </r>
  <r>
    <x v="61"/>
    <x v="60"/>
    <x v="34"/>
    <n v="-3370000000"/>
    <x v="0"/>
  </r>
  <r>
    <x v="61"/>
    <x v="60"/>
    <x v="34"/>
    <n v="1959000000"/>
    <x v="1"/>
  </r>
  <r>
    <x v="61"/>
    <x v="60"/>
    <x v="34"/>
    <n v="1894000000"/>
    <x v="2"/>
  </r>
  <r>
    <x v="61"/>
    <x v="60"/>
    <x v="35"/>
    <n v="15825000000"/>
    <x v="0"/>
  </r>
  <r>
    <x v="61"/>
    <x v="60"/>
    <x v="35"/>
    <n v="16043000000"/>
    <x v="1"/>
  </r>
  <r>
    <x v="61"/>
    <x v="60"/>
    <x v="35"/>
    <n v="19315000000"/>
    <x v="2"/>
  </r>
  <r>
    <x v="61"/>
    <x v="60"/>
    <x v="36"/>
    <n v="1219000000"/>
    <x v="0"/>
  </r>
  <r>
    <x v="61"/>
    <x v="60"/>
    <x v="36"/>
    <n v="935000000"/>
    <x v="1"/>
  </r>
  <r>
    <x v="61"/>
    <x v="60"/>
    <x v="36"/>
    <n v="1128000000"/>
    <x v="2"/>
  </r>
  <r>
    <x v="61"/>
    <x v="60"/>
    <x v="37"/>
    <n v="0"/>
    <x v="0"/>
  </r>
  <r>
    <x v="61"/>
    <x v="60"/>
    <x v="37"/>
    <n v="0"/>
    <x v="1"/>
  </r>
  <r>
    <x v="61"/>
    <x v="60"/>
    <x v="37"/>
    <n v="0"/>
    <x v="2"/>
  </r>
  <r>
    <x v="61"/>
    <x v="60"/>
    <x v="38"/>
    <n v="3128000000"/>
    <x v="0"/>
  </r>
  <r>
    <x v="61"/>
    <x v="60"/>
    <x v="38"/>
    <n v="3338000000"/>
    <x v="1"/>
  </r>
  <r>
    <x v="61"/>
    <x v="60"/>
    <x v="38"/>
    <n v="4172000000"/>
    <x v="2"/>
  </r>
  <r>
    <x v="61"/>
    <x v="60"/>
    <x v="39"/>
    <n v="77648000000"/>
    <x v="0"/>
  </r>
  <r>
    <x v="61"/>
    <x v="60"/>
    <x v="39"/>
    <n v="78547000000"/>
    <x v="1"/>
  </r>
  <r>
    <x v="61"/>
    <x v="60"/>
    <x v="39"/>
    <n v="92918000000"/>
    <x v="2"/>
  </r>
  <r>
    <x v="61"/>
    <x v="60"/>
    <x v="40"/>
    <n v="63046000000"/>
    <x v="0"/>
  </r>
  <r>
    <x v="61"/>
    <x v="60"/>
    <x v="40"/>
    <n v="63679000000"/>
    <x v="1"/>
  </r>
  <r>
    <x v="61"/>
    <x v="60"/>
    <x v="40"/>
    <n v="79366000000"/>
    <x v="2"/>
  </r>
  <r>
    <x v="61"/>
    <x v="60"/>
    <x v="41"/>
    <n v="0"/>
    <x v="0"/>
  </r>
  <r>
    <x v="61"/>
    <x v="60"/>
    <x v="41"/>
    <n v="0"/>
    <x v="1"/>
  </r>
  <r>
    <x v="61"/>
    <x v="60"/>
    <x v="41"/>
    <n v="0"/>
    <x v="2"/>
  </r>
  <r>
    <x v="61"/>
    <x v="60"/>
    <x v="42"/>
    <n v="2409000000"/>
    <x v="0"/>
  </r>
  <r>
    <x v="61"/>
    <x v="60"/>
    <x v="42"/>
    <n v="2683000000"/>
    <x v="1"/>
  </r>
  <r>
    <x v="61"/>
    <x v="60"/>
    <x v="42"/>
    <n v="2792000000"/>
    <x v="2"/>
  </r>
  <r>
    <x v="61"/>
    <x v="60"/>
    <x v="43"/>
    <n v="-4007000000"/>
    <x v="0"/>
  </r>
  <r>
    <x v="61"/>
    <x v="60"/>
    <x v="43"/>
    <n v="651000000"/>
    <x v="1"/>
  </r>
  <r>
    <x v="61"/>
    <x v="60"/>
    <x v="43"/>
    <n v="11979000000"/>
    <x v="2"/>
  </r>
  <r>
    <x v="61"/>
    <x v="60"/>
    <x v="44"/>
    <n v="0"/>
    <x v="0"/>
  </r>
  <r>
    <x v="61"/>
    <x v="60"/>
    <x v="44"/>
    <n v="0"/>
    <x v="1"/>
  </r>
  <r>
    <x v="61"/>
    <x v="60"/>
    <x v="44"/>
    <n v="0"/>
    <x v="2"/>
  </r>
  <r>
    <x v="61"/>
    <x v="60"/>
    <x v="45"/>
    <n v="0"/>
    <x v="0"/>
  </r>
  <r>
    <x v="61"/>
    <x v="60"/>
    <x v="45"/>
    <n v="0"/>
    <x v="1"/>
  </r>
  <r>
    <x v="61"/>
    <x v="60"/>
    <x v="45"/>
    <n v="0"/>
    <x v="2"/>
  </r>
  <r>
    <x v="61"/>
    <x v="60"/>
    <x v="46"/>
    <n v="-10814000000"/>
    <x v="0"/>
  </r>
  <r>
    <x v="61"/>
    <x v="60"/>
    <x v="46"/>
    <n v="-7483000000"/>
    <x v="1"/>
  </r>
  <r>
    <x v="61"/>
    <x v="60"/>
    <x v="46"/>
    <n v="4505000000"/>
    <x v="2"/>
  </r>
  <r>
    <x v="61"/>
    <x v="60"/>
    <x v="47"/>
    <n v="0"/>
    <x v="0"/>
  </r>
  <r>
    <x v="61"/>
    <x v="60"/>
    <x v="47"/>
    <n v="0"/>
    <x v="1"/>
  </r>
  <r>
    <x v="61"/>
    <x v="60"/>
    <x v="47"/>
    <n v="0"/>
    <x v="2"/>
  </r>
  <r>
    <x v="61"/>
    <x v="60"/>
    <x v="48"/>
    <n v="8687000000"/>
    <x v="0"/>
  </r>
  <r>
    <x v="61"/>
    <x v="60"/>
    <x v="48"/>
    <n v="-6518000000"/>
    <x v="1"/>
  </r>
  <r>
    <x v="61"/>
    <x v="60"/>
    <x v="48"/>
    <n v="-10511000000"/>
    <x v="2"/>
  </r>
  <r>
    <x v="61"/>
    <x v="60"/>
    <x v="49"/>
    <n v="0"/>
    <x v="0"/>
  </r>
  <r>
    <x v="61"/>
    <x v="60"/>
    <x v="49"/>
    <n v="0"/>
    <x v="1"/>
  </r>
  <r>
    <x v="61"/>
    <x v="60"/>
    <x v="49"/>
    <n v="0"/>
    <x v="2"/>
  </r>
  <r>
    <x v="61"/>
    <x v="60"/>
    <x v="50"/>
    <n v="-2036000000"/>
    <x v="0"/>
  </r>
  <r>
    <x v="61"/>
    <x v="60"/>
    <x v="50"/>
    <n v="-1076000000"/>
    <x v="1"/>
  </r>
  <r>
    <x v="61"/>
    <x v="60"/>
    <x v="50"/>
    <n v="-948000000"/>
    <x v="2"/>
  </r>
  <r>
    <x v="61"/>
    <x v="60"/>
    <x v="51"/>
    <n v="0"/>
    <x v="0"/>
  </r>
  <r>
    <x v="61"/>
    <x v="60"/>
    <x v="51"/>
    <n v="0"/>
    <x v="1"/>
  </r>
  <r>
    <x v="61"/>
    <x v="60"/>
    <x v="51"/>
    <n v="0"/>
    <x v="2"/>
  </r>
  <r>
    <x v="61"/>
    <x v="60"/>
    <x v="52"/>
    <n v="44000000"/>
    <x v="0"/>
  </r>
  <r>
    <x v="61"/>
    <x v="60"/>
    <x v="52"/>
    <n v="39000000"/>
    <x v="1"/>
  </r>
  <r>
    <x v="61"/>
    <x v="60"/>
    <x v="52"/>
    <n v="55000000"/>
    <x v="2"/>
  </r>
  <r>
    <x v="61"/>
    <x v="60"/>
    <x v="53"/>
    <n v="12515000000"/>
    <x v="0"/>
  </r>
  <r>
    <x v="61"/>
    <x v="60"/>
    <x v="53"/>
    <n v="7314000000"/>
    <x v="1"/>
  </r>
  <r>
    <x v="61"/>
    <x v="60"/>
    <x v="53"/>
    <n v="7120000000"/>
    <x v="2"/>
  </r>
  <r>
    <x v="61"/>
    <x v="60"/>
    <x v="54"/>
    <n v="12559000000"/>
    <x v="0"/>
  </r>
  <r>
    <x v="61"/>
    <x v="60"/>
    <x v="54"/>
    <n v="7353000000"/>
    <x v="1"/>
  </r>
  <r>
    <x v="61"/>
    <x v="60"/>
    <x v="54"/>
    <n v="7175000000"/>
    <x v="2"/>
  </r>
  <r>
    <x v="61"/>
    <x v="60"/>
    <x v="55"/>
    <n v="17589000000"/>
    <x v="0"/>
  </r>
  <r>
    <x v="61"/>
    <x v="60"/>
    <x v="55"/>
    <n v="19305000000"/>
    <x v="1"/>
  </r>
  <r>
    <x v="61"/>
    <x v="60"/>
    <x v="55"/>
    <n v="21369000000"/>
    <x v="2"/>
  </r>
  <r>
    <x v="61"/>
    <x v="60"/>
    <x v="56"/>
    <n v="55755000000"/>
    <x v="0"/>
  </r>
  <r>
    <x v="61"/>
    <x v="60"/>
    <x v="56"/>
    <n v="60902000000"/>
    <x v="1"/>
  </r>
  <r>
    <x v="61"/>
    <x v="60"/>
    <x v="56"/>
    <n v="69917000000"/>
    <x v="2"/>
  </r>
  <r>
    <x v="61"/>
    <x v="60"/>
    <x v="57"/>
    <n v="40908000000"/>
    <x v="0"/>
  </r>
  <r>
    <x v="61"/>
    <x v="60"/>
    <x v="57"/>
    <n v="43218000000"/>
    <x v="1"/>
  </r>
  <r>
    <x v="61"/>
    <x v="60"/>
    <x v="57"/>
    <n v="55994000000"/>
    <x v="2"/>
  </r>
  <r>
    <x v="61"/>
    <x v="60"/>
    <x v="58"/>
    <n v="24872000000"/>
    <x v="0"/>
  </r>
  <r>
    <x v="61"/>
    <x v="60"/>
    <x v="58"/>
    <n v="26782000000"/>
    <x v="1"/>
  </r>
  <r>
    <x v="61"/>
    <x v="60"/>
    <x v="58"/>
    <n v="28378000000"/>
    <x v="2"/>
  </r>
  <r>
    <x v="61"/>
    <x v="60"/>
    <x v="59"/>
    <n v="0"/>
    <x v="0"/>
  </r>
  <r>
    <x v="61"/>
    <x v="60"/>
    <x v="59"/>
    <n v="0"/>
    <x v="2"/>
  </r>
  <r>
    <x v="61"/>
    <x v="60"/>
    <x v="60"/>
    <n v="0"/>
    <x v="1"/>
  </r>
  <r>
    <x v="61"/>
    <x v="60"/>
    <x v="61"/>
    <n v="25170000000"/>
    <x v="0"/>
  </r>
  <r>
    <x v="61"/>
    <x v="60"/>
    <x v="61"/>
    <n v="26738000000"/>
    <x v="1"/>
  </r>
  <r>
    <x v="61"/>
    <x v="60"/>
    <x v="61"/>
    <n v="28495000000"/>
    <x v="2"/>
  </r>
  <r>
    <x v="61"/>
    <x v="60"/>
    <x v="62"/>
    <n v="10110000000"/>
    <x v="0"/>
  </r>
  <r>
    <x v="61"/>
    <x v="60"/>
    <x v="62"/>
    <n v="10291000000"/>
    <x v="1"/>
  </r>
  <r>
    <x v="61"/>
    <x v="60"/>
    <x v="62"/>
    <n v="10080000000"/>
    <x v="2"/>
  </r>
  <r>
    <x v="61"/>
    <x v="60"/>
    <x v="63"/>
    <n v="-16875000000"/>
    <x v="0"/>
  </r>
  <r>
    <x v="61"/>
    <x v="60"/>
    <x v="63"/>
    <n v="-17851000000"/>
    <x v="1"/>
  </r>
  <r>
    <x v="61"/>
    <x v="60"/>
    <x v="63"/>
    <n v="-15719000000"/>
    <x v="2"/>
  </r>
  <r>
    <x v="61"/>
    <x v="60"/>
    <x v="64"/>
    <n v="20536000000"/>
    <x v="0"/>
  </r>
  <r>
    <x v="61"/>
    <x v="60"/>
    <x v="64"/>
    <n v="-2359000000"/>
    <x v="1"/>
  </r>
  <r>
    <x v="61"/>
    <x v="60"/>
    <x v="64"/>
    <n v="-7434000000"/>
    <x v="2"/>
  </r>
  <r>
    <x v="61"/>
    <x v="60"/>
    <x v="65"/>
    <n v="4782000000"/>
    <x v="0"/>
  </r>
  <r>
    <x v="61"/>
    <x v="60"/>
    <x v="65"/>
    <n v="5173000000"/>
    <x v="1"/>
  </r>
  <r>
    <x v="61"/>
    <x v="60"/>
    <x v="65"/>
    <n v="5850000000"/>
    <x v="2"/>
  </r>
  <r>
    <x v="61"/>
    <x v="60"/>
    <x v="66"/>
    <n v="-2062000000"/>
    <x v="0"/>
  </r>
  <r>
    <x v="61"/>
    <x v="60"/>
    <x v="66"/>
    <n v="819000000"/>
    <x v="1"/>
  </r>
  <r>
    <x v="61"/>
    <x v="60"/>
    <x v="66"/>
    <n v="-1176000000"/>
    <x v="2"/>
  </r>
  <r>
    <x v="61"/>
    <x v="60"/>
    <x v="67"/>
    <n v="2902000000"/>
    <x v="0"/>
  </r>
  <r>
    <x v="61"/>
    <x v="60"/>
    <x v="67"/>
    <n v="976000000"/>
    <x v="1"/>
  </r>
  <r>
    <x v="61"/>
    <x v="60"/>
    <x v="67"/>
    <n v="2240000000"/>
    <x v="2"/>
  </r>
  <r>
    <x v="61"/>
    <x v="60"/>
    <x v="68"/>
    <n v="0"/>
    <x v="0"/>
  </r>
  <r>
    <x v="61"/>
    <x v="60"/>
    <x v="68"/>
    <n v="0"/>
    <x v="1"/>
  </r>
  <r>
    <x v="61"/>
    <x v="60"/>
    <x v="68"/>
    <n v="0"/>
    <x v="2"/>
  </r>
  <r>
    <x v="61"/>
    <x v="60"/>
    <x v="69"/>
    <n v="5124000000"/>
    <x v="0"/>
  </r>
  <r>
    <x v="61"/>
    <x v="60"/>
    <x v="69"/>
    <n v="7370000000"/>
    <x v="1"/>
  </r>
  <r>
    <x v="61"/>
    <x v="60"/>
    <x v="69"/>
    <n v="7684000000"/>
    <x v="2"/>
  </r>
  <r>
    <x v="61"/>
    <x v="60"/>
    <x v="70"/>
    <n v="12613000000"/>
    <x v="0"/>
  </r>
  <r>
    <x v="61"/>
    <x v="60"/>
    <x v="70"/>
    <n v="14070000000"/>
    <x v="1"/>
  </r>
  <r>
    <x v="61"/>
    <x v="60"/>
    <x v="70"/>
    <n v="15624000000"/>
    <x v="2"/>
  </r>
  <r>
    <x v="61"/>
    <x v="60"/>
    <x v="71"/>
    <n v="69000000"/>
    <x v="0"/>
  </r>
  <r>
    <x v="61"/>
    <x v="60"/>
    <x v="71"/>
    <n v="81000000"/>
    <x v="1"/>
  </r>
  <r>
    <x v="61"/>
    <x v="60"/>
    <x v="71"/>
    <n v="90000000"/>
    <x v="2"/>
  </r>
  <r>
    <x v="61"/>
    <x v="60"/>
    <x v="72"/>
    <n v="0"/>
    <x v="0"/>
  </r>
  <r>
    <x v="61"/>
    <x v="60"/>
    <x v="72"/>
    <n v="0"/>
    <x v="1"/>
  </r>
  <r>
    <x v="61"/>
    <x v="60"/>
    <x v="72"/>
    <n v="0"/>
    <x v="2"/>
  </r>
  <r>
    <x v="61"/>
    <x v="60"/>
    <x v="73"/>
    <n v="4930000000"/>
    <x v="0"/>
  </r>
  <r>
    <x v="61"/>
    <x v="60"/>
    <x v="73"/>
    <n v="5304000000"/>
    <x v="1"/>
  </r>
  <r>
    <x v="61"/>
    <x v="60"/>
    <x v="73"/>
    <n v="5509000000"/>
    <x v="2"/>
  </r>
  <r>
    <x v="61"/>
    <x v="60"/>
    <x v="74"/>
    <n v="65000000"/>
    <x v="0"/>
  </r>
  <r>
    <x v="61"/>
    <x v="60"/>
    <x v="74"/>
    <n v="179000000"/>
    <x v="1"/>
  </r>
  <r>
    <x v="61"/>
    <x v="60"/>
    <x v="74"/>
    <n v="445000000"/>
    <x v="2"/>
  </r>
  <r>
    <x v="61"/>
    <x v="60"/>
    <x v="75"/>
    <n v="221000000"/>
    <x v="0"/>
  </r>
  <r>
    <x v="61"/>
    <x v="60"/>
    <x v="75"/>
    <n v="519000000"/>
    <x v="1"/>
  </r>
  <r>
    <x v="61"/>
    <x v="60"/>
    <x v="75"/>
    <n v="408000000"/>
    <x v="2"/>
  </r>
  <r>
    <x v="61"/>
    <x v="60"/>
    <x v="76"/>
    <n v="0"/>
    <x v="0"/>
  </r>
  <r>
    <x v="61"/>
    <x v="60"/>
    <x v="76"/>
    <n v="0"/>
    <x v="1"/>
  </r>
  <r>
    <x v="61"/>
    <x v="60"/>
    <x v="76"/>
    <n v="0"/>
    <x v="2"/>
  </r>
  <r>
    <x v="61"/>
    <x v="60"/>
    <x v="77"/>
    <n v="0"/>
    <x v="0"/>
  </r>
  <r>
    <x v="61"/>
    <x v="60"/>
    <x v="77"/>
    <n v="0"/>
    <x v="1"/>
  </r>
  <r>
    <x v="61"/>
    <x v="60"/>
    <x v="77"/>
    <n v="0"/>
    <x v="2"/>
  </r>
  <r>
    <x v="61"/>
    <x v="60"/>
    <x v="78"/>
    <n v="12824000000"/>
    <x v="0"/>
  </r>
  <r>
    <x v="61"/>
    <x v="60"/>
    <x v="78"/>
    <n v="16000000"/>
    <x v="1"/>
  </r>
  <r>
    <x v="61"/>
    <x v="60"/>
    <x v="78"/>
    <n v="0"/>
    <x v="2"/>
  </r>
  <r>
    <x v="61"/>
    <x v="60"/>
    <x v="79"/>
    <n v="281000000"/>
    <x v="0"/>
  </r>
  <r>
    <x v="61"/>
    <x v="60"/>
    <x v="79"/>
    <n v="329000000"/>
    <x v="1"/>
  </r>
  <r>
    <x v="61"/>
    <x v="60"/>
    <x v="79"/>
    <n v="179000000"/>
    <x v="2"/>
  </r>
  <r>
    <x v="61"/>
    <x v="60"/>
    <x v="80"/>
    <n v="0"/>
    <x v="0"/>
  </r>
  <r>
    <x v="61"/>
    <x v="60"/>
    <x v="80"/>
    <n v="0"/>
    <x v="1"/>
  </r>
  <r>
    <x v="61"/>
    <x v="60"/>
    <x v="80"/>
    <n v="0"/>
    <x v="2"/>
  </r>
  <r>
    <x v="61"/>
    <x v="60"/>
    <x v="81"/>
    <n v="2000000000"/>
    <x v="0"/>
  </r>
  <r>
    <x v="61"/>
    <x v="60"/>
    <x v="81"/>
    <n v="3000000000"/>
    <x v="1"/>
  </r>
  <r>
    <x v="61"/>
    <x v="60"/>
    <x v="81"/>
    <n v="2000000000"/>
    <x v="2"/>
  </r>
  <r>
    <x v="61"/>
    <x v="60"/>
    <x v="82"/>
    <n v="0"/>
    <x v="0"/>
  </r>
  <r>
    <x v="61"/>
    <x v="60"/>
    <x v="82"/>
    <n v="0"/>
    <x v="1"/>
  </r>
  <r>
    <x v="61"/>
    <x v="60"/>
    <x v="82"/>
    <n v="0"/>
    <x v="2"/>
  </r>
  <r>
    <x v="61"/>
    <x v="60"/>
    <x v="83"/>
    <n v="59947000000"/>
    <x v="0"/>
  </r>
  <r>
    <x v="61"/>
    <x v="60"/>
    <x v="83"/>
    <n v="61946000000"/>
    <x v="1"/>
  </r>
  <r>
    <x v="61"/>
    <x v="60"/>
    <x v="83"/>
    <n v="63443000000"/>
    <x v="2"/>
  </r>
  <r>
    <x v="61"/>
    <x v="60"/>
    <x v="84"/>
    <n v="64661000000"/>
    <x v="0"/>
  </r>
  <r>
    <x v="61"/>
    <x v="60"/>
    <x v="84"/>
    <n v="67161000000"/>
    <x v="1"/>
  </r>
  <r>
    <x v="61"/>
    <x v="60"/>
    <x v="84"/>
    <n v="70372000000"/>
    <x v="2"/>
  </r>
  <r>
    <x v="61"/>
    <x v="60"/>
    <x v="85"/>
    <n v="25170000000"/>
    <x v="0"/>
  </r>
  <r>
    <x v="61"/>
    <x v="60"/>
    <x v="85"/>
    <n v="26738000000"/>
    <x v="1"/>
  </r>
  <r>
    <x v="61"/>
    <x v="60"/>
    <x v="85"/>
    <n v="28495000000"/>
    <x v="2"/>
  </r>
  <r>
    <x v="61"/>
    <x v="60"/>
    <x v="86"/>
    <n v="4026000000"/>
    <x v="0"/>
  </r>
  <r>
    <x v="61"/>
    <x v="60"/>
    <x v="86"/>
    <n v="2920000000"/>
    <x v="1"/>
  </r>
  <r>
    <x v="61"/>
    <x v="60"/>
    <x v="86"/>
    <n v="6692000000"/>
    <x v="2"/>
  </r>
  <r>
    <x v="61"/>
    <x v="60"/>
    <x v="87"/>
    <n v="272000000"/>
    <x v="0"/>
  </r>
  <r>
    <x v="61"/>
    <x v="60"/>
    <x v="87"/>
    <n v="229000000"/>
    <x v="1"/>
  </r>
  <r>
    <x v="61"/>
    <x v="60"/>
    <x v="87"/>
    <n v="1366000000"/>
    <x v="2"/>
  </r>
  <r>
    <x v="61"/>
    <x v="60"/>
    <x v="88"/>
    <n v="256000000"/>
    <x v="0"/>
  </r>
  <r>
    <x v="61"/>
    <x v="60"/>
    <x v="88"/>
    <n v="237000000"/>
    <x v="1"/>
  </r>
  <r>
    <x v="61"/>
    <x v="60"/>
    <x v="88"/>
    <n v="264000000"/>
    <x v="2"/>
  </r>
  <r>
    <x v="61"/>
    <x v="60"/>
    <x v="89"/>
    <n v="14518000000"/>
    <x v="0"/>
  </r>
  <r>
    <x v="61"/>
    <x v="60"/>
    <x v="89"/>
    <n v="13454000000"/>
    <x v="2"/>
  </r>
  <r>
    <x v="61"/>
    <x v="60"/>
    <x v="90"/>
    <n v="0"/>
    <x v="1"/>
  </r>
  <r>
    <x v="61"/>
    <x v="60"/>
    <x v="91"/>
    <n v="112000000"/>
    <x v="0"/>
  </r>
  <r>
    <x v="61"/>
    <x v="60"/>
    <x v="91"/>
    <n v="-5199000000"/>
    <x v="1"/>
  </r>
  <r>
    <x v="61"/>
    <x v="60"/>
    <x v="91"/>
    <n v="2684000000"/>
    <x v="2"/>
  </r>
  <r>
    <x v="62"/>
    <x v="61"/>
    <x v="0"/>
    <n v="10383000000"/>
    <x v="0"/>
  </r>
  <r>
    <x v="62"/>
    <x v="61"/>
    <x v="0"/>
    <n v="9361000000"/>
    <x v="1"/>
  </r>
  <r>
    <x v="62"/>
    <x v="61"/>
    <x v="0"/>
    <n v="10578000000"/>
    <x v="2"/>
  </r>
  <r>
    <x v="62"/>
    <x v="61"/>
    <x v="1"/>
    <n v="8025000000"/>
    <x v="0"/>
  </r>
  <r>
    <x v="62"/>
    <x v="61"/>
    <x v="1"/>
    <n v="6772000000"/>
    <x v="1"/>
  </r>
  <r>
    <x v="62"/>
    <x v="61"/>
    <x v="1"/>
    <n v="7930000000"/>
    <x v="2"/>
  </r>
  <r>
    <x v="62"/>
    <x v="61"/>
    <x v="2"/>
    <n v="86253000000"/>
    <x v="0"/>
  </r>
  <r>
    <x v="62"/>
    <x v="61"/>
    <x v="2"/>
    <n v="87428000000"/>
    <x v="1"/>
  </r>
  <r>
    <x v="62"/>
    <x v="61"/>
    <x v="2"/>
    <n v="88674000000"/>
    <x v="2"/>
  </r>
  <r>
    <x v="62"/>
    <x v="61"/>
    <x v="3"/>
    <n v="-2547000000"/>
    <x v="0"/>
  </r>
  <r>
    <x v="62"/>
    <x v="61"/>
    <x v="3"/>
    <n v="204000000"/>
    <x v="1"/>
  </r>
  <r>
    <x v="62"/>
    <x v="61"/>
    <x v="3"/>
    <n v="-1190000000"/>
    <x v="2"/>
  </r>
  <r>
    <x v="62"/>
    <x v="61"/>
    <x v="4"/>
    <n v="159422000000"/>
    <x v="0"/>
  </r>
  <r>
    <x v="62"/>
    <x v="61"/>
    <x v="4"/>
    <n v="167594000000"/>
    <x v="1"/>
  </r>
  <r>
    <x v="62"/>
    <x v="61"/>
    <x v="4"/>
    <n v="154229000000"/>
    <x v="2"/>
  </r>
  <r>
    <x v="62"/>
    <x v="61"/>
    <x v="5"/>
    <n v="-1984000000"/>
    <x v="0"/>
  </r>
  <r>
    <x v="62"/>
    <x v="61"/>
    <x v="5"/>
    <n v="-2072000000"/>
    <x v="1"/>
  </r>
  <r>
    <x v="62"/>
    <x v="61"/>
    <x v="5"/>
    <n v="-2252000000"/>
    <x v="2"/>
  </r>
  <r>
    <x v="62"/>
    <x v="61"/>
    <x v="6"/>
    <n v="-20441000000"/>
    <x v="0"/>
  </r>
  <r>
    <x v="62"/>
    <x v="61"/>
    <x v="6"/>
    <n v="-8485000000"/>
    <x v="1"/>
  </r>
  <r>
    <x v="62"/>
    <x v="61"/>
    <x v="6"/>
    <n v="-9649000000"/>
    <x v="2"/>
  </r>
  <r>
    <x v="62"/>
    <x v="61"/>
    <x v="7"/>
    <n v="4525000000"/>
    <x v="0"/>
  </r>
  <r>
    <x v="62"/>
    <x v="61"/>
    <x v="7"/>
    <n v="-3945000000"/>
    <x v="1"/>
  </r>
  <r>
    <x v="62"/>
    <x v="61"/>
    <x v="7"/>
    <n v="-4271000000"/>
    <x v="2"/>
  </r>
  <r>
    <x v="62"/>
    <x v="61"/>
    <x v="8"/>
    <n v="15827000000"/>
    <x v="0"/>
  </r>
  <r>
    <x v="62"/>
    <x v="61"/>
    <x v="8"/>
    <n v="12588000000"/>
    <x v="1"/>
  </r>
  <r>
    <x v="62"/>
    <x v="61"/>
    <x v="8"/>
    <n v="14403000000"/>
    <x v="2"/>
  </r>
  <r>
    <x v="62"/>
    <x v="61"/>
    <x v="9"/>
    <n v="1139000000"/>
    <x v="0"/>
  </r>
  <r>
    <x v="62"/>
    <x v="61"/>
    <x v="9"/>
    <n v="1121000000"/>
    <x v="1"/>
  </r>
  <r>
    <x v="62"/>
    <x v="61"/>
    <x v="9"/>
    <n v="1784000000"/>
    <x v="2"/>
  </r>
  <r>
    <x v="62"/>
    <x v="61"/>
    <x v="10"/>
    <n v="458000000"/>
    <x v="0"/>
  </r>
  <r>
    <x v="62"/>
    <x v="61"/>
    <x v="10"/>
    <n v="1140000000"/>
    <x v="1"/>
  </r>
  <r>
    <x v="62"/>
    <x v="61"/>
    <x v="10"/>
    <n v="1249000000"/>
    <x v="2"/>
  </r>
  <r>
    <x v="62"/>
    <x v="61"/>
    <x v="11"/>
    <n v="432000000"/>
    <x v="0"/>
  </r>
  <r>
    <x v="62"/>
    <x v="61"/>
    <x v="11"/>
    <n v="1080000000"/>
    <x v="1"/>
  </r>
  <r>
    <x v="62"/>
    <x v="61"/>
    <x v="11"/>
    <n v="736000000"/>
    <x v="2"/>
  </r>
  <r>
    <x v="62"/>
    <x v="61"/>
    <x v="12"/>
    <n v="608000000"/>
    <x v="0"/>
  </r>
  <r>
    <x v="62"/>
    <x v="61"/>
    <x v="12"/>
    <n v="-2573000000"/>
    <x v="1"/>
  </r>
  <r>
    <x v="62"/>
    <x v="61"/>
    <x v="12"/>
    <n v="1856000000"/>
    <x v="2"/>
  </r>
  <r>
    <x v="62"/>
    <x v="61"/>
    <x v="13"/>
    <n v="334000000"/>
    <x v="0"/>
  </r>
  <r>
    <x v="62"/>
    <x v="61"/>
    <x v="13"/>
    <n v="3953000000"/>
    <x v="1"/>
  </r>
  <r>
    <x v="62"/>
    <x v="61"/>
    <x v="13"/>
    <n v="275000000"/>
    <x v="2"/>
  </r>
  <r>
    <x v="62"/>
    <x v="61"/>
    <x v="14"/>
    <n v="467000000"/>
    <x v="0"/>
  </r>
  <r>
    <x v="62"/>
    <x v="61"/>
    <x v="14"/>
    <n v="468000000"/>
    <x v="1"/>
  </r>
  <r>
    <x v="62"/>
    <x v="61"/>
    <x v="14"/>
    <n v="470000000"/>
    <x v="2"/>
  </r>
  <r>
    <x v="62"/>
    <x v="61"/>
    <x v="15"/>
    <n v="16000000"/>
    <x v="0"/>
  </r>
  <r>
    <x v="62"/>
    <x v="61"/>
    <x v="15"/>
    <n v="18000000"/>
    <x v="1"/>
  </r>
  <r>
    <x v="62"/>
    <x v="61"/>
    <x v="15"/>
    <n v="27000000"/>
    <x v="2"/>
  </r>
  <r>
    <x v="62"/>
    <x v="61"/>
    <x v="16"/>
    <n v="9198000000"/>
    <x v="0"/>
  </r>
  <r>
    <x v="62"/>
    <x v="61"/>
    <x v="16"/>
    <n v="15908000000"/>
    <x v="1"/>
  </r>
  <r>
    <x v="62"/>
    <x v="61"/>
    <x v="16"/>
    <n v="9639000000"/>
    <x v="2"/>
  </r>
  <r>
    <x v="62"/>
    <x v="61"/>
    <x v="17"/>
    <n v="9214000000"/>
    <x v="0"/>
  </r>
  <r>
    <x v="62"/>
    <x v="61"/>
    <x v="17"/>
    <n v="15926000000"/>
    <x v="1"/>
  </r>
  <r>
    <x v="62"/>
    <x v="61"/>
    <x v="17"/>
    <n v="9666000000"/>
    <x v="2"/>
  </r>
  <r>
    <x v="62"/>
    <x v="61"/>
    <x v="18"/>
    <n v="8987000000"/>
    <x v="0"/>
  </r>
  <r>
    <x v="62"/>
    <x v="61"/>
    <x v="18"/>
    <n v="8251000000"/>
    <x v="1"/>
  </r>
  <r>
    <x v="62"/>
    <x v="61"/>
    <x v="18"/>
    <n v="8692000000"/>
    <x v="2"/>
  </r>
  <r>
    <x v="62"/>
    <x v="61"/>
    <x v="19"/>
    <n v="34095000000"/>
    <x v="0"/>
  </r>
  <r>
    <x v="62"/>
    <x v="61"/>
    <x v="19"/>
    <n v="33857000000"/>
    <x v="1"/>
  </r>
  <r>
    <x v="62"/>
    <x v="61"/>
    <x v="19"/>
    <n v="33148000000"/>
    <x v="2"/>
  </r>
  <r>
    <x v="62"/>
    <x v="61"/>
    <x v="20"/>
    <n v="49926000000"/>
    <x v="0"/>
  </r>
  <r>
    <x v="62"/>
    <x v="61"/>
    <x v="20"/>
    <n v="32803000000"/>
    <x v="1"/>
  </r>
  <r>
    <x v="62"/>
    <x v="61"/>
    <x v="20"/>
    <n v="35067000000"/>
    <x v="2"/>
  </r>
  <r>
    <x v="62"/>
    <x v="61"/>
    <x v="21"/>
    <n v="31858000000"/>
    <x v="0"/>
  </r>
  <r>
    <x v="62"/>
    <x v="61"/>
    <x v="21"/>
    <n v="37304000000"/>
    <x v="1"/>
  </r>
  <r>
    <x v="62"/>
    <x v="61"/>
    <x v="21"/>
    <n v="25920000000"/>
    <x v="2"/>
  </r>
  <r>
    <x v="62"/>
    <x v="61"/>
    <x v="22"/>
    <n v="6384000000"/>
    <x v="0"/>
  </r>
  <r>
    <x v="62"/>
    <x v="61"/>
    <x v="22"/>
    <n v="0"/>
    <x v="2"/>
  </r>
  <r>
    <x v="62"/>
    <x v="61"/>
    <x v="23"/>
    <n v="6384000000"/>
    <x v="0"/>
  </r>
  <r>
    <x v="62"/>
    <x v="61"/>
    <x v="23"/>
    <n v="6010000000"/>
    <x v="1"/>
  </r>
  <r>
    <x v="62"/>
    <x v="61"/>
    <x v="23"/>
    <n v="6010000000"/>
    <x v="1"/>
  </r>
  <r>
    <x v="62"/>
    <x v="61"/>
    <x v="23"/>
    <n v="0"/>
    <x v="2"/>
  </r>
  <r>
    <x v="62"/>
    <x v="61"/>
    <x v="24"/>
    <n v="3594000000"/>
    <x v="0"/>
  </r>
  <r>
    <x v="62"/>
    <x v="61"/>
    <x v="24"/>
    <n v="11485000000"/>
    <x v="1"/>
  </r>
  <r>
    <x v="62"/>
    <x v="61"/>
    <x v="24"/>
    <n v="7497000000"/>
    <x v="2"/>
  </r>
  <r>
    <x v="62"/>
    <x v="61"/>
    <x v="25"/>
    <n v="0"/>
    <x v="0"/>
  </r>
  <r>
    <x v="62"/>
    <x v="61"/>
    <x v="25"/>
    <n v="0"/>
    <x v="1"/>
  </r>
  <r>
    <x v="62"/>
    <x v="61"/>
    <x v="25"/>
    <n v="0"/>
    <x v="2"/>
  </r>
  <r>
    <x v="62"/>
    <x v="61"/>
    <x v="26"/>
    <n v="43465"/>
    <x v="0"/>
  </r>
  <r>
    <x v="62"/>
    <x v="61"/>
    <x v="26"/>
    <n v="43830"/>
    <x v="1"/>
  </r>
  <r>
    <x v="62"/>
    <x v="61"/>
    <x v="26"/>
    <n v="44196"/>
    <x v="2"/>
  </r>
  <r>
    <x v="62"/>
    <x v="61"/>
    <x v="27"/>
    <n v="351000000"/>
    <x v="0"/>
  </r>
  <r>
    <x v="62"/>
    <x v="61"/>
    <x v="27"/>
    <n v="303000000"/>
    <x v="1"/>
  </r>
  <r>
    <x v="62"/>
    <x v="61"/>
    <x v="27"/>
    <n v="235000000"/>
    <x v="2"/>
  </r>
  <r>
    <x v="62"/>
    <x v="61"/>
    <x v="28"/>
    <n v="63407000000"/>
    <x v="0"/>
  </r>
  <r>
    <x v="62"/>
    <x v="61"/>
    <x v="28"/>
    <n v="63143000000"/>
    <x v="1"/>
  </r>
  <r>
    <x v="62"/>
    <x v="61"/>
    <x v="28"/>
    <n v="63238000000"/>
    <x v="2"/>
  </r>
  <r>
    <x v="62"/>
    <x v="61"/>
    <x v="29"/>
    <n v="0"/>
    <x v="0"/>
  </r>
  <r>
    <x v="62"/>
    <x v="61"/>
    <x v="29"/>
    <n v="0"/>
    <x v="1"/>
  </r>
  <r>
    <x v="62"/>
    <x v="61"/>
    <x v="29"/>
    <n v="0"/>
    <x v="2"/>
  </r>
  <r>
    <x v="62"/>
    <x v="61"/>
    <x v="30"/>
    <n v="42927000000"/>
    <x v="0"/>
  </r>
  <r>
    <x v="62"/>
    <x v="61"/>
    <x v="30"/>
    <n v="48202000000"/>
    <x v="1"/>
  </r>
  <r>
    <x v="62"/>
    <x v="61"/>
    <x v="30"/>
    <n v="49577000000"/>
    <x v="2"/>
  </r>
  <r>
    <x v="62"/>
    <x v="61"/>
    <x v="31"/>
    <n v="31838000000"/>
    <x v="0"/>
  </r>
  <r>
    <x v="62"/>
    <x v="61"/>
    <x v="31"/>
    <n v="32921000000"/>
    <x v="1"/>
  </r>
  <r>
    <x v="62"/>
    <x v="61"/>
    <x v="31"/>
    <n v="33216000000"/>
    <x v="2"/>
  </r>
  <r>
    <x v="62"/>
    <x v="61"/>
    <x v="32"/>
    <n v="3860000000"/>
    <x v="0"/>
  </r>
  <r>
    <x v="62"/>
    <x v="61"/>
    <x v="32"/>
    <n v="10867000000"/>
    <x v="1"/>
  </r>
  <r>
    <x v="62"/>
    <x v="61"/>
    <x v="32"/>
    <n v="7020000000"/>
    <x v="2"/>
  </r>
  <r>
    <x v="62"/>
    <x v="61"/>
    <x v="33"/>
    <n v="7328000000"/>
    <x v="0"/>
  </r>
  <r>
    <x v="62"/>
    <x v="61"/>
    <x v="33"/>
    <n v="5435000000"/>
    <x v="1"/>
  </r>
  <r>
    <x v="62"/>
    <x v="61"/>
    <x v="33"/>
    <n v="2631000000"/>
    <x v="2"/>
  </r>
  <r>
    <x v="62"/>
    <x v="61"/>
    <x v="34"/>
    <n v="-266000000"/>
    <x v="0"/>
  </r>
  <r>
    <x v="62"/>
    <x v="61"/>
    <x v="34"/>
    <n v="618000000"/>
    <x v="1"/>
  </r>
  <r>
    <x v="62"/>
    <x v="61"/>
    <x v="34"/>
    <n v="477000000"/>
    <x v="2"/>
  </r>
  <r>
    <x v="62"/>
    <x v="61"/>
    <x v="35"/>
    <n v="35211000000"/>
    <x v="0"/>
  </r>
  <r>
    <x v="62"/>
    <x v="61"/>
    <x v="35"/>
    <n v="33936000000"/>
    <x v="1"/>
  </r>
  <r>
    <x v="62"/>
    <x v="61"/>
    <x v="35"/>
    <n v="28471000000"/>
    <x v="2"/>
  </r>
  <r>
    <x v="62"/>
    <x v="61"/>
    <x v="36"/>
    <n v="0"/>
    <x v="0"/>
  </r>
  <r>
    <x v="62"/>
    <x v="61"/>
    <x v="36"/>
    <n v="0"/>
    <x v="1"/>
  </r>
  <r>
    <x v="62"/>
    <x v="61"/>
    <x v="36"/>
    <n v="0"/>
    <x v="2"/>
  </r>
  <r>
    <x v="62"/>
    <x v="61"/>
    <x v="37"/>
    <n v="1311000000"/>
    <x v="0"/>
  </r>
  <r>
    <x v="62"/>
    <x v="61"/>
    <x v="37"/>
    <n v="1587000000"/>
    <x v="1"/>
  </r>
  <r>
    <x v="62"/>
    <x v="61"/>
    <x v="37"/>
    <n v="1641000000"/>
    <x v="2"/>
  </r>
  <r>
    <x v="62"/>
    <x v="61"/>
    <x v="38"/>
    <n v="7508000000"/>
    <x v="0"/>
  </r>
  <r>
    <x v="62"/>
    <x v="61"/>
    <x v="38"/>
    <n v="7068000000"/>
    <x v="1"/>
  </r>
  <r>
    <x v="62"/>
    <x v="61"/>
    <x v="38"/>
    <n v="8046000000"/>
    <x v="2"/>
  </r>
  <r>
    <x v="62"/>
    <x v="61"/>
    <x v="39"/>
    <n v="159422000000"/>
    <x v="0"/>
  </r>
  <r>
    <x v="62"/>
    <x v="61"/>
    <x v="39"/>
    <n v="167594000000"/>
    <x v="1"/>
  </r>
  <r>
    <x v="62"/>
    <x v="61"/>
    <x v="39"/>
    <n v="154229000000"/>
    <x v="2"/>
  </r>
  <r>
    <x v="62"/>
    <x v="61"/>
    <x v="40"/>
    <n v="95664000000"/>
    <x v="0"/>
  </r>
  <r>
    <x v="62"/>
    <x v="61"/>
    <x v="40"/>
    <n v="104148000000"/>
    <x v="1"/>
  </r>
  <r>
    <x v="62"/>
    <x v="61"/>
    <x v="40"/>
    <n v="90756000000"/>
    <x v="2"/>
  </r>
  <r>
    <x v="62"/>
    <x v="61"/>
    <x v="41"/>
    <n v="4776000000"/>
    <x v="0"/>
  </r>
  <r>
    <x v="62"/>
    <x v="61"/>
    <x v="41"/>
    <n v="1462000000"/>
    <x v="1"/>
  </r>
  <r>
    <x v="62"/>
    <x v="61"/>
    <x v="41"/>
    <n v="2002000000"/>
    <x v="2"/>
  </r>
  <r>
    <x v="62"/>
    <x v="61"/>
    <x v="42"/>
    <n v="2586000000"/>
    <x v="0"/>
  </r>
  <r>
    <x v="62"/>
    <x v="61"/>
    <x v="42"/>
    <n v="3014000000"/>
    <x v="1"/>
  </r>
  <r>
    <x v="62"/>
    <x v="61"/>
    <x v="42"/>
    <n v="3406000000"/>
    <x v="2"/>
  </r>
  <r>
    <x v="62"/>
    <x v="61"/>
    <x v="43"/>
    <n v="1408000000"/>
    <x v="0"/>
  </r>
  <r>
    <x v="62"/>
    <x v="61"/>
    <x v="43"/>
    <n v="-1864000000"/>
    <x v="1"/>
  </r>
  <r>
    <x v="62"/>
    <x v="61"/>
    <x v="43"/>
    <n v="1219000000"/>
    <x v="2"/>
  </r>
  <r>
    <x v="62"/>
    <x v="61"/>
    <x v="44"/>
    <n v="-6982000000"/>
    <x v="0"/>
  </r>
  <r>
    <x v="62"/>
    <x v="61"/>
    <x v="44"/>
    <n v="-5326000000"/>
    <x v="1"/>
  </r>
  <r>
    <x v="62"/>
    <x v="61"/>
    <x v="44"/>
    <n v="-15242000000"/>
    <x v="2"/>
  </r>
  <r>
    <x v="62"/>
    <x v="61"/>
    <x v="45"/>
    <n v="6892000000"/>
    <x v="0"/>
  </r>
  <r>
    <x v="62"/>
    <x v="61"/>
    <x v="45"/>
    <n v="5482000000"/>
    <x v="1"/>
  </r>
  <r>
    <x v="62"/>
    <x v="61"/>
    <x v="45"/>
    <n v="15726000000"/>
    <x v="2"/>
  </r>
  <r>
    <x v="62"/>
    <x v="61"/>
    <x v="46"/>
    <n v="-20441000000"/>
    <x v="0"/>
  </r>
  <r>
    <x v="62"/>
    <x v="61"/>
    <x v="46"/>
    <n v="-8485000000"/>
    <x v="1"/>
  </r>
  <r>
    <x v="62"/>
    <x v="61"/>
    <x v="46"/>
    <n v="-21640000000"/>
    <x v="2"/>
  </r>
  <r>
    <x v="62"/>
    <x v="61"/>
    <x v="47"/>
    <n v="0"/>
    <x v="0"/>
  </r>
  <r>
    <x v="62"/>
    <x v="61"/>
    <x v="47"/>
    <n v="0"/>
    <x v="1"/>
  </r>
  <r>
    <x v="62"/>
    <x v="61"/>
    <x v="47"/>
    <n v="11991000000"/>
    <x v="2"/>
  </r>
  <r>
    <x v="62"/>
    <x v="61"/>
    <x v="48"/>
    <n v="4584000000"/>
    <x v="0"/>
  </r>
  <r>
    <x v="62"/>
    <x v="61"/>
    <x v="48"/>
    <n v="-3852000000"/>
    <x v="1"/>
  </r>
  <r>
    <x v="62"/>
    <x v="61"/>
    <x v="48"/>
    <n v="-4188000000"/>
    <x v="2"/>
  </r>
  <r>
    <x v="62"/>
    <x v="61"/>
    <x v="49"/>
    <n v="-60000000"/>
    <x v="0"/>
  </r>
  <r>
    <x v="62"/>
    <x v="61"/>
    <x v="49"/>
    <n v="-94000000"/>
    <x v="1"/>
  </r>
  <r>
    <x v="62"/>
    <x v="61"/>
    <x v="49"/>
    <n v="-82000000"/>
    <x v="2"/>
  </r>
  <r>
    <x v="62"/>
    <x v="61"/>
    <x v="50"/>
    <n v="8875000000"/>
    <x v="0"/>
  </r>
  <r>
    <x v="62"/>
    <x v="61"/>
    <x v="50"/>
    <n v="7011000000"/>
    <x v="1"/>
  </r>
  <r>
    <x v="62"/>
    <x v="61"/>
    <x v="50"/>
    <n v="10586000000"/>
    <x v="2"/>
  </r>
  <r>
    <x v="62"/>
    <x v="61"/>
    <x v="51"/>
    <n v="6952000000"/>
    <x v="0"/>
  </r>
  <r>
    <x v="62"/>
    <x v="61"/>
    <x v="51"/>
    <n v="5576000000"/>
    <x v="1"/>
  </r>
  <r>
    <x v="62"/>
    <x v="61"/>
    <x v="51"/>
    <n v="3817000000"/>
    <x v="2"/>
  </r>
  <r>
    <x v="62"/>
    <x v="61"/>
    <x v="52"/>
    <n v="35000000"/>
    <x v="0"/>
  </r>
  <r>
    <x v="62"/>
    <x v="61"/>
    <x v="52"/>
    <n v="29000000"/>
    <x v="1"/>
  </r>
  <r>
    <x v="62"/>
    <x v="61"/>
    <x v="52"/>
    <n v="36000000"/>
    <x v="2"/>
  </r>
  <r>
    <x v="62"/>
    <x v="61"/>
    <x v="53"/>
    <n v="11153000000"/>
    <x v="0"/>
  </r>
  <r>
    <x v="62"/>
    <x v="61"/>
    <x v="53"/>
    <n v="16273000000"/>
    <x v="1"/>
  </r>
  <r>
    <x v="62"/>
    <x v="61"/>
    <x v="53"/>
    <n v="9616000000"/>
    <x v="2"/>
  </r>
  <r>
    <x v="62"/>
    <x v="61"/>
    <x v="54"/>
    <n v="11188000000"/>
    <x v="0"/>
  </r>
  <r>
    <x v="62"/>
    <x v="61"/>
    <x v="54"/>
    <n v="16302000000"/>
    <x v="1"/>
  </r>
  <r>
    <x v="62"/>
    <x v="61"/>
    <x v="54"/>
    <n v="9652000000"/>
    <x v="2"/>
  </r>
  <r>
    <x v="62"/>
    <x v="61"/>
    <x v="55"/>
    <n v="13385000000"/>
    <x v="0"/>
  </r>
  <r>
    <x v="62"/>
    <x v="61"/>
    <x v="55"/>
    <n v="12969000000"/>
    <x v="1"/>
  </r>
  <r>
    <x v="62"/>
    <x v="61"/>
    <x v="55"/>
    <n v="13900000000"/>
    <x v="2"/>
  </r>
  <r>
    <x v="62"/>
    <x v="61"/>
    <x v="56"/>
    <n v="109496000000"/>
    <x v="0"/>
  </r>
  <r>
    <x v="62"/>
    <x v="61"/>
    <x v="56"/>
    <n v="134791000000"/>
    <x v="1"/>
  </r>
  <r>
    <x v="62"/>
    <x v="61"/>
    <x v="56"/>
    <n v="119162000000"/>
    <x v="2"/>
  </r>
  <r>
    <x v="62"/>
    <x v="61"/>
    <x v="57"/>
    <n v="63806000000"/>
    <x v="0"/>
  </r>
  <r>
    <x v="62"/>
    <x v="61"/>
    <x v="57"/>
    <n v="66844000000"/>
    <x v="1"/>
  </r>
  <r>
    <x v="62"/>
    <x v="61"/>
    <x v="57"/>
    <n v="64836000000"/>
    <x v="2"/>
  </r>
  <r>
    <x v="62"/>
    <x v="61"/>
    <x v="58"/>
    <n v="12612000000"/>
    <x v="0"/>
  </r>
  <r>
    <x v="62"/>
    <x v="61"/>
    <x v="58"/>
    <n v="12750000000"/>
    <x v="1"/>
  </r>
  <r>
    <x v="62"/>
    <x v="61"/>
    <x v="58"/>
    <n v="11615000000"/>
    <x v="2"/>
  </r>
  <r>
    <x v="62"/>
    <x v="61"/>
    <x v="59"/>
    <n v="0"/>
    <x v="0"/>
  </r>
  <r>
    <x v="62"/>
    <x v="61"/>
    <x v="59"/>
    <n v="0"/>
    <x v="2"/>
  </r>
  <r>
    <x v="62"/>
    <x v="61"/>
    <x v="60"/>
    <n v="0"/>
    <x v="1"/>
  </r>
  <r>
    <x v="62"/>
    <x v="61"/>
    <x v="61"/>
    <n v="25108000000"/>
    <x v="0"/>
  </r>
  <r>
    <x v="62"/>
    <x v="61"/>
    <x v="61"/>
    <n v="25606000000"/>
    <x v="1"/>
  </r>
  <r>
    <x v="62"/>
    <x v="61"/>
    <x v="61"/>
    <n v="24456000000"/>
    <x v="2"/>
  </r>
  <r>
    <x v="62"/>
    <x v="61"/>
    <x v="62"/>
    <n v="3594000000"/>
    <x v="0"/>
  </r>
  <r>
    <x v="62"/>
    <x v="61"/>
    <x v="62"/>
    <n v="11485000000"/>
    <x v="1"/>
  </r>
  <r>
    <x v="62"/>
    <x v="61"/>
    <x v="62"/>
    <n v="7497000000"/>
    <x v="2"/>
  </r>
  <r>
    <x v="62"/>
    <x v="61"/>
    <x v="63"/>
    <n v="-43284000000"/>
    <x v="0"/>
  </r>
  <r>
    <x v="62"/>
    <x v="61"/>
    <x v="63"/>
    <n v="-23923000000"/>
    <x v="1"/>
  </r>
  <r>
    <x v="62"/>
    <x v="61"/>
    <x v="63"/>
    <n v="-19733000000"/>
    <x v="2"/>
  </r>
  <r>
    <x v="62"/>
    <x v="61"/>
    <x v="64"/>
    <n v="4712000000"/>
    <x v="0"/>
  </r>
  <r>
    <x v="62"/>
    <x v="61"/>
    <x v="64"/>
    <n v="-2074000000"/>
    <x v="1"/>
  </r>
  <r>
    <x v="62"/>
    <x v="61"/>
    <x v="64"/>
    <n v="-2616000000"/>
    <x v="2"/>
  </r>
  <r>
    <x v="62"/>
    <x v="61"/>
    <x v="65"/>
    <n v="5945000000"/>
    <x v="0"/>
  </r>
  <r>
    <x v="62"/>
    <x v="61"/>
    <x v="65"/>
    <n v="4871000000"/>
    <x v="1"/>
  </r>
  <r>
    <x v="62"/>
    <x v="61"/>
    <x v="65"/>
    <n v="3388000000"/>
    <x v="2"/>
  </r>
  <r>
    <x v="62"/>
    <x v="61"/>
    <x v="66"/>
    <n v="-1975000000"/>
    <x v="0"/>
  </r>
  <r>
    <x v="62"/>
    <x v="61"/>
    <x v="66"/>
    <n v="-376000000"/>
    <x v="1"/>
  </r>
  <r>
    <x v="62"/>
    <x v="61"/>
    <x v="66"/>
    <n v="14000000"/>
    <x v="2"/>
  </r>
  <r>
    <x v="62"/>
    <x v="61"/>
    <x v="67"/>
    <n v="33254000000"/>
    <x v="0"/>
  </r>
  <r>
    <x v="62"/>
    <x v="61"/>
    <x v="67"/>
    <n v="17842000000"/>
    <x v="1"/>
  </r>
  <r>
    <x v="62"/>
    <x v="61"/>
    <x v="67"/>
    <n v="17307000000"/>
    <x v="2"/>
  </r>
  <r>
    <x v="62"/>
    <x v="61"/>
    <x v="68"/>
    <n v="12644000000"/>
    <x v="0"/>
  </r>
  <r>
    <x v="62"/>
    <x v="61"/>
    <x v="68"/>
    <n v="11748000000"/>
    <x v="1"/>
  </r>
  <r>
    <x v="62"/>
    <x v="61"/>
    <x v="68"/>
    <n v="12639000000"/>
    <x v="2"/>
  </r>
  <r>
    <x v="62"/>
    <x v="61"/>
    <x v="69"/>
    <n v="4903000000"/>
    <x v="0"/>
  </r>
  <r>
    <x v="62"/>
    <x v="61"/>
    <x v="69"/>
    <n v="36670000000"/>
    <x v="1"/>
  </r>
  <r>
    <x v="62"/>
    <x v="61"/>
    <x v="69"/>
    <n v="23808000000"/>
    <x v="2"/>
  </r>
  <r>
    <x v="62"/>
    <x v="61"/>
    <x v="70"/>
    <n v="30897000000"/>
    <x v="0"/>
  </r>
  <r>
    <x v="62"/>
    <x v="61"/>
    <x v="70"/>
    <n v="30889000000"/>
    <x v="1"/>
  </r>
  <r>
    <x v="62"/>
    <x v="61"/>
    <x v="70"/>
    <n v="27703000000"/>
    <x v="2"/>
  </r>
  <r>
    <x v="62"/>
    <x v="61"/>
    <x v="71"/>
    <n v="4736000000"/>
    <x v="0"/>
  </r>
  <r>
    <x v="62"/>
    <x v="61"/>
    <x v="71"/>
    <n v="4462000000"/>
    <x v="1"/>
  </r>
  <r>
    <x v="62"/>
    <x v="61"/>
    <x v="71"/>
    <n v="3436000000"/>
    <x v="2"/>
  </r>
  <r>
    <x v="62"/>
    <x v="61"/>
    <x v="72"/>
    <n v="0"/>
    <x v="0"/>
  </r>
  <r>
    <x v="62"/>
    <x v="61"/>
    <x v="72"/>
    <n v="0"/>
    <x v="1"/>
  </r>
  <r>
    <x v="62"/>
    <x v="61"/>
    <x v="72"/>
    <n v="0"/>
    <x v="2"/>
  </r>
  <r>
    <x v="62"/>
    <x v="61"/>
    <x v="73"/>
    <n v="7978000000"/>
    <x v="0"/>
  </r>
  <r>
    <x v="62"/>
    <x v="61"/>
    <x v="73"/>
    <n v="8043000000"/>
    <x v="1"/>
  </r>
  <r>
    <x v="62"/>
    <x v="61"/>
    <x v="73"/>
    <n v="8440000000"/>
    <x v="2"/>
  </r>
  <r>
    <x v="62"/>
    <x v="61"/>
    <x v="74"/>
    <n v="1797000000"/>
    <x v="0"/>
  </r>
  <r>
    <x v="62"/>
    <x v="61"/>
    <x v="74"/>
    <n v="201000000"/>
    <x v="1"/>
  </r>
  <r>
    <x v="62"/>
    <x v="61"/>
    <x v="74"/>
    <n v="597000000"/>
    <x v="2"/>
  </r>
  <r>
    <x v="62"/>
    <x v="61"/>
    <x v="75"/>
    <n v="0"/>
    <x v="0"/>
  </r>
  <r>
    <x v="62"/>
    <x v="61"/>
    <x v="75"/>
    <n v="0"/>
    <x v="1"/>
  </r>
  <r>
    <x v="62"/>
    <x v="61"/>
    <x v="75"/>
    <n v="0"/>
    <x v="2"/>
  </r>
  <r>
    <x v="62"/>
    <x v="61"/>
    <x v="76"/>
    <n v="0"/>
    <x v="0"/>
  </r>
  <r>
    <x v="62"/>
    <x v="61"/>
    <x v="76"/>
    <n v="0"/>
    <x v="1"/>
  </r>
  <r>
    <x v="62"/>
    <x v="61"/>
    <x v="76"/>
    <n v="0"/>
    <x v="2"/>
  </r>
  <r>
    <x v="62"/>
    <x v="61"/>
    <x v="77"/>
    <n v="19000000"/>
    <x v="0"/>
  </r>
  <r>
    <x v="62"/>
    <x v="61"/>
    <x v="77"/>
    <n v="17000000"/>
    <x v="1"/>
  </r>
  <r>
    <x v="62"/>
    <x v="61"/>
    <x v="77"/>
    <n v="0"/>
    <x v="2"/>
  </r>
  <r>
    <x v="62"/>
    <x v="61"/>
    <x v="78"/>
    <n v="0"/>
    <x v="0"/>
  </r>
  <r>
    <x v="62"/>
    <x v="61"/>
    <x v="78"/>
    <n v="0"/>
    <x v="1"/>
  </r>
  <r>
    <x v="62"/>
    <x v="61"/>
    <x v="78"/>
    <n v="0"/>
    <x v="2"/>
  </r>
  <r>
    <x v="62"/>
    <x v="61"/>
    <x v="79"/>
    <n v="1259000000"/>
    <x v="0"/>
  </r>
  <r>
    <x v="62"/>
    <x v="61"/>
    <x v="79"/>
    <n v="394000000"/>
    <x v="1"/>
  </r>
  <r>
    <x v="62"/>
    <x v="61"/>
    <x v="79"/>
    <n v="425000000"/>
    <x v="2"/>
  </r>
  <r>
    <x v="62"/>
    <x v="61"/>
    <x v="80"/>
    <n v="0"/>
    <x v="0"/>
  </r>
  <r>
    <x v="62"/>
    <x v="61"/>
    <x v="80"/>
    <n v="0"/>
    <x v="1"/>
  </r>
  <r>
    <x v="62"/>
    <x v="61"/>
    <x v="80"/>
    <n v="0"/>
    <x v="2"/>
  </r>
  <r>
    <x v="62"/>
    <x v="61"/>
    <x v="81"/>
    <n v="12198000000"/>
    <x v="0"/>
  </r>
  <r>
    <x v="62"/>
    <x v="61"/>
    <x v="81"/>
    <n v="8865000000"/>
    <x v="1"/>
  </r>
  <r>
    <x v="62"/>
    <x v="61"/>
    <x v="81"/>
    <n v="0"/>
    <x v="2"/>
  </r>
  <r>
    <x v="62"/>
    <x v="61"/>
    <x v="82"/>
    <n v="7760000000"/>
    <x v="0"/>
  </r>
  <r>
    <x v="62"/>
    <x v="61"/>
    <x v="82"/>
    <n v="8394000000"/>
    <x v="1"/>
  </r>
  <r>
    <x v="62"/>
    <x v="61"/>
    <x v="82"/>
    <n v="9405000000"/>
    <x v="2"/>
  </r>
  <r>
    <x v="62"/>
    <x v="61"/>
    <x v="83"/>
    <n v="89574000000"/>
    <x v="0"/>
  </r>
  <r>
    <x v="62"/>
    <x v="61"/>
    <x v="83"/>
    <n v="97670000000"/>
    <x v="1"/>
  </r>
  <r>
    <x v="62"/>
    <x v="61"/>
    <x v="83"/>
    <n v="96770000000"/>
    <x v="2"/>
  </r>
  <r>
    <x v="62"/>
    <x v="61"/>
    <x v="84"/>
    <n v="40825000000"/>
    <x v="0"/>
  </r>
  <r>
    <x v="62"/>
    <x v="61"/>
    <x v="84"/>
    <n v="41172000000"/>
    <x v="1"/>
  </r>
  <r>
    <x v="62"/>
    <x v="61"/>
    <x v="84"/>
    <n v="41908000000"/>
    <x v="2"/>
  </r>
  <r>
    <x v="62"/>
    <x v="61"/>
    <x v="85"/>
    <n v="12612000000"/>
    <x v="0"/>
  </r>
  <r>
    <x v="62"/>
    <x v="61"/>
    <x v="85"/>
    <n v="12750000000"/>
    <x v="1"/>
  </r>
  <r>
    <x v="62"/>
    <x v="61"/>
    <x v="85"/>
    <n v="11615000000"/>
    <x v="2"/>
  </r>
  <r>
    <x v="62"/>
    <x v="61"/>
    <x v="86"/>
    <n v="0"/>
    <x v="0"/>
  </r>
  <r>
    <x v="62"/>
    <x v="61"/>
    <x v="86"/>
    <n v="0"/>
    <x v="1"/>
  </r>
  <r>
    <x v="62"/>
    <x v="61"/>
    <x v="86"/>
    <n v="0"/>
    <x v="2"/>
  </r>
  <r>
    <x v="62"/>
    <x v="61"/>
    <x v="87"/>
    <n v="17694000000"/>
    <x v="0"/>
  </r>
  <r>
    <x v="62"/>
    <x v="61"/>
    <x v="87"/>
    <n v="17050000000"/>
    <x v="1"/>
  </r>
  <r>
    <x v="62"/>
    <x v="61"/>
    <x v="87"/>
    <n v="20874000000"/>
    <x v="2"/>
  </r>
  <r>
    <x v="62"/>
    <x v="61"/>
    <x v="88"/>
    <n v="923000000"/>
    <x v="0"/>
  </r>
  <r>
    <x v="62"/>
    <x v="61"/>
    <x v="88"/>
    <n v="688000000"/>
    <x v="1"/>
  </r>
  <r>
    <x v="62"/>
    <x v="61"/>
    <x v="88"/>
    <n v="756000000"/>
    <x v="2"/>
  </r>
  <r>
    <x v="62"/>
    <x v="61"/>
    <x v="89"/>
    <n v="63407000000"/>
    <x v="0"/>
  </r>
  <r>
    <x v="62"/>
    <x v="61"/>
    <x v="89"/>
    <n v="63238000000"/>
    <x v="2"/>
  </r>
  <r>
    <x v="62"/>
    <x v="61"/>
    <x v="90"/>
    <n v="0"/>
    <x v="1"/>
  </r>
  <r>
    <x v="62"/>
    <x v="61"/>
    <x v="91"/>
    <n v="-89000000"/>
    <x v="0"/>
  </r>
  <r>
    <x v="62"/>
    <x v="61"/>
    <x v="91"/>
    <n v="158000000"/>
    <x v="1"/>
  </r>
  <r>
    <x v="62"/>
    <x v="61"/>
    <x v="91"/>
    <n v="483000000"/>
    <x v="2"/>
  </r>
  <r>
    <x v="63"/>
    <x v="62"/>
    <x v="0"/>
    <n v="17814000000"/>
    <x v="0"/>
  </r>
  <r>
    <x v="63"/>
    <x v="62"/>
    <x v="0"/>
    <n v="20314000000"/>
    <x v="1"/>
  </r>
  <r>
    <x v="63"/>
    <x v="62"/>
    <x v="0"/>
    <n v="21793000000"/>
    <x v="2"/>
  </r>
  <r>
    <x v="63"/>
    <x v="62"/>
    <x v="1"/>
    <n v="4686000000"/>
    <x v="0"/>
  </r>
  <r>
    <x v="63"/>
    <x v="62"/>
    <x v="1"/>
    <n v="4951000000"/>
    <x v="1"/>
  </r>
  <r>
    <x v="63"/>
    <x v="62"/>
    <x v="1"/>
    <n v="4178000000"/>
    <x v="2"/>
  </r>
  <r>
    <x v="63"/>
    <x v="62"/>
    <x v="2"/>
    <n v="63846000000"/>
    <x v="0"/>
  </r>
  <r>
    <x v="63"/>
    <x v="62"/>
    <x v="2"/>
    <n v="63827000000"/>
    <x v="1"/>
  </r>
  <r>
    <x v="63"/>
    <x v="62"/>
    <x v="2"/>
    <n v="64194000000"/>
    <x v="2"/>
  </r>
  <r>
    <x v="63"/>
    <x v="62"/>
    <x v="3"/>
    <n v="2162000000"/>
    <x v="0"/>
  </r>
  <r>
    <x v="63"/>
    <x v="62"/>
    <x v="3"/>
    <n v="3241000000"/>
    <x v="1"/>
  </r>
  <r>
    <x v="63"/>
    <x v="62"/>
    <x v="3"/>
    <n v="3083000000"/>
    <x v="2"/>
  </r>
  <r>
    <x v="63"/>
    <x v="62"/>
    <x v="4"/>
    <n v="118310000000"/>
    <x v="0"/>
  </r>
  <r>
    <x v="63"/>
    <x v="62"/>
    <x v="4"/>
    <n v="115095000000"/>
    <x v="1"/>
  </r>
  <r>
    <x v="63"/>
    <x v="62"/>
    <x v="4"/>
    <n v="120700000000"/>
    <x v="2"/>
  </r>
  <r>
    <x v="63"/>
    <x v="62"/>
    <x v="5"/>
    <n v="-3717000000"/>
    <x v="0"/>
  </r>
  <r>
    <x v="63"/>
    <x v="62"/>
    <x v="5"/>
    <n v="-3347000000"/>
    <x v="1"/>
  </r>
  <r>
    <x v="63"/>
    <x v="62"/>
    <x v="5"/>
    <n v="-3073000000"/>
    <x v="2"/>
  </r>
  <r>
    <x v="63"/>
    <x v="62"/>
    <x v="6"/>
    <n v="-14375000000"/>
    <x v="0"/>
  </r>
  <r>
    <x v="63"/>
    <x v="62"/>
    <x v="6"/>
    <n v="-9994000000"/>
    <x v="1"/>
  </r>
  <r>
    <x v="63"/>
    <x v="62"/>
    <x v="6"/>
    <n v="-8367000000"/>
    <x v="2"/>
  </r>
  <r>
    <x v="63"/>
    <x v="62"/>
    <x v="7"/>
    <n v="-3511000000"/>
    <x v="0"/>
  </r>
  <r>
    <x v="63"/>
    <x v="62"/>
    <x v="7"/>
    <n v="-3490000000"/>
    <x v="1"/>
  </r>
  <r>
    <x v="63"/>
    <x v="62"/>
    <x v="7"/>
    <n v="3045000000"/>
    <x v="2"/>
  </r>
  <r>
    <x v="63"/>
    <x v="62"/>
    <x v="8"/>
    <n v="14867000000"/>
    <x v="0"/>
  </r>
  <r>
    <x v="63"/>
    <x v="62"/>
    <x v="8"/>
    <n v="15242000000"/>
    <x v="1"/>
  </r>
  <r>
    <x v="63"/>
    <x v="62"/>
    <x v="8"/>
    <n v="17403000000"/>
    <x v="2"/>
  </r>
  <r>
    <x v="63"/>
    <x v="62"/>
    <x v="9"/>
    <n v="2569000000"/>
    <x v="0"/>
  </r>
  <r>
    <x v="63"/>
    <x v="62"/>
    <x v="9"/>
    <n v="4239000000"/>
    <x v="1"/>
  </r>
  <r>
    <x v="63"/>
    <x v="62"/>
    <x v="9"/>
    <n v="0"/>
    <x v="2"/>
  </r>
  <r>
    <x v="63"/>
    <x v="62"/>
    <x v="10"/>
    <n v="177000000"/>
    <x v="0"/>
  </r>
  <r>
    <x v="63"/>
    <x v="62"/>
    <x v="10"/>
    <n v="276000000"/>
    <x v="1"/>
  </r>
  <r>
    <x v="63"/>
    <x v="62"/>
    <x v="10"/>
    <n v="-634000000"/>
    <x v="2"/>
  </r>
  <r>
    <x v="63"/>
    <x v="62"/>
    <x v="11"/>
    <n v="188000000"/>
    <x v="0"/>
  </r>
  <r>
    <x v="63"/>
    <x v="62"/>
    <x v="11"/>
    <n v="239000000"/>
    <x v="1"/>
  </r>
  <r>
    <x v="63"/>
    <x v="62"/>
    <x v="11"/>
    <n v="637000000"/>
    <x v="2"/>
  </r>
  <r>
    <x v="63"/>
    <x v="62"/>
    <x v="12"/>
    <n v="1385000000"/>
    <x v="0"/>
  </r>
  <r>
    <x v="63"/>
    <x v="62"/>
    <x v="12"/>
    <n v="1856000000"/>
    <x v="1"/>
  </r>
  <r>
    <x v="63"/>
    <x v="62"/>
    <x v="12"/>
    <n v="1923000000"/>
    <x v="2"/>
  </r>
  <r>
    <x v="63"/>
    <x v="62"/>
    <x v="13"/>
    <n v="-3020000000"/>
    <x v="0"/>
  </r>
  <r>
    <x v="63"/>
    <x v="62"/>
    <x v="13"/>
    <n v="-368000000"/>
    <x v="1"/>
  </r>
  <r>
    <x v="63"/>
    <x v="62"/>
    <x v="13"/>
    <n v="-1210000000"/>
    <x v="2"/>
  </r>
  <r>
    <x v="63"/>
    <x v="62"/>
    <x v="14"/>
    <n v="4009000000"/>
    <x v="0"/>
  </r>
  <r>
    <x v="63"/>
    <x v="62"/>
    <x v="14"/>
    <n v="4009000000"/>
    <x v="1"/>
  </r>
  <r>
    <x v="63"/>
    <x v="62"/>
    <x v="14"/>
    <n v="4009000000"/>
    <x v="2"/>
  </r>
  <r>
    <x v="63"/>
    <x v="62"/>
    <x v="15"/>
    <n v="109000000"/>
    <x v="0"/>
  </r>
  <r>
    <x v="63"/>
    <x v="62"/>
    <x v="15"/>
    <n v="70000000"/>
    <x v="1"/>
  </r>
  <r>
    <x v="63"/>
    <x v="62"/>
    <x v="15"/>
    <n v="60000000"/>
    <x v="2"/>
  </r>
  <r>
    <x v="63"/>
    <x v="62"/>
    <x v="16"/>
    <n v="9633000000"/>
    <x v="0"/>
  </r>
  <r>
    <x v="63"/>
    <x v="62"/>
    <x v="16"/>
    <n v="4036000000"/>
    <x v="1"/>
  </r>
  <r>
    <x v="63"/>
    <x v="62"/>
    <x v="16"/>
    <n v="11798000000"/>
    <x v="2"/>
  </r>
  <r>
    <x v="63"/>
    <x v="62"/>
    <x v="17"/>
    <n v="9742000000"/>
    <x v="0"/>
  </r>
  <r>
    <x v="63"/>
    <x v="62"/>
    <x v="17"/>
    <n v="4106000000"/>
    <x v="1"/>
  </r>
  <r>
    <x v="63"/>
    <x v="62"/>
    <x v="17"/>
    <n v="11858000000"/>
    <x v="2"/>
  </r>
  <r>
    <x v="63"/>
    <x v="62"/>
    <x v="18"/>
    <n v="34432000000"/>
    <x v="0"/>
  </r>
  <r>
    <x v="63"/>
    <x v="62"/>
    <x v="18"/>
    <n v="34768000000"/>
    <x v="1"/>
  </r>
  <r>
    <x v="63"/>
    <x v="62"/>
    <x v="18"/>
    <n v="35250000000"/>
    <x v="2"/>
  </r>
  <r>
    <x v="63"/>
    <x v="62"/>
    <x v="19"/>
    <n v="53469000000"/>
    <x v="0"/>
  </r>
  <r>
    <x v="63"/>
    <x v="62"/>
    <x v="19"/>
    <n v="62197000000"/>
    <x v="1"/>
  </r>
  <r>
    <x v="63"/>
    <x v="62"/>
    <x v="19"/>
    <n v="55244000000"/>
    <x v="2"/>
  </r>
  <r>
    <x v="63"/>
    <x v="62"/>
    <x v="20"/>
    <n v="23320000000"/>
    <x v="0"/>
  </r>
  <r>
    <x v="63"/>
    <x v="62"/>
    <x v="20"/>
    <n v="22473000000"/>
    <x v="1"/>
  </r>
  <r>
    <x v="63"/>
    <x v="62"/>
    <x v="20"/>
    <n v="27987000000"/>
    <x v="2"/>
  </r>
  <r>
    <x v="63"/>
    <x v="62"/>
    <x v="21"/>
    <n v="28237000000"/>
    <x v="0"/>
  </r>
  <r>
    <x v="63"/>
    <x v="62"/>
    <x v="21"/>
    <n v="30011000000"/>
    <x v="1"/>
  </r>
  <r>
    <x v="63"/>
    <x v="62"/>
    <x v="21"/>
    <n v="32976000000"/>
    <x v="2"/>
  </r>
  <r>
    <x v="63"/>
    <x v="62"/>
    <x v="22"/>
    <n v="2834000000"/>
    <x v="0"/>
  </r>
  <r>
    <x v="63"/>
    <x v="62"/>
    <x v="22"/>
    <n v="3013000000"/>
    <x v="2"/>
  </r>
  <r>
    <x v="63"/>
    <x v="62"/>
    <x v="23"/>
    <n v="2834000000"/>
    <x v="0"/>
  </r>
  <r>
    <x v="63"/>
    <x v="62"/>
    <x v="23"/>
    <n v="2824000000"/>
    <x v="1"/>
  </r>
  <r>
    <x v="63"/>
    <x v="62"/>
    <x v="23"/>
    <n v="2824000000"/>
    <x v="1"/>
  </r>
  <r>
    <x v="63"/>
    <x v="62"/>
    <x v="23"/>
    <n v="3013000000"/>
    <x v="2"/>
  </r>
  <r>
    <x v="63"/>
    <x v="62"/>
    <x v="24"/>
    <n v="13326000000"/>
    <x v="0"/>
  </r>
  <r>
    <x v="63"/>
    <x v="62"/>
    <x v="24"/>
    <n v="6069000000"/>
    <x v="1"/>
  </r>
  <r>
    <x v="63"/>
    <x v="62"/>
    <x v="24"/>
    <n v="15834000000"/>
    <x v="2"/>
  </r>
  <r>
    <x v="63"/>
    <x v="62"/>
    <x v="25"/>
    <n v="0"/>
    <x v="0"/>
  </r>
  <r>
    <x v="63"/>
    <x v="62"/>
    <x v="25"/>
    <n v="0"/>
    <x v="1"/>
  </r>
  <r>
    <x v="63"/>
    <x v="62"/>
    <x v="25"/>
    <n v="0"/>
    <x v="2"/>
  </r>
  <r>
    <x v="63"/>
    <x v="62"/>
    <x v="26"/>
    <n v="43281"/>
    <x v="0"/>
  </r>
  <r>
    <x v="63"/>
    <x v="62"/>
    <x v="26"/>
    <n v="43646"/>
    <x v="1"/>
  </r>
  <r>
    <x v="63"/>
    <x v="62"/>
    <x v="26"/>
    <n v="44012"/>
    <x v="2"/>
  </r>
  <r>
    <x v="63"/>
    <x v="62"/>
    <x v="27"/>
    <n v="590000000"/>
    <x v="0"/>
  </r>
  <r>
    <x v="63"/>
    <x v="62"/>
    <x v="27"/>
    <n v="385000000"/>
    <x v="1"/>
  </r>
  <r>
    <x v="63"/>
    <x v="62"/>
    <x v="27"/>
    <n v="357000000"/>
    <x v="2"/>
  </r>
  <r>
    <x v="63"/>
    <x v="62"/>
    <x v="28"/>
    <n v="52293000000"/>
    <x v="0"/>
  </r>
  <r>
    <x v="63"/>
    <x v="62"/>
    <x v="28"/>
    <n v="47194000000"/>
    <x v="1"/>
  </r>
  <r>
    <x v="63"/>
    <x v="62"/>
    <x v="28"/>
    <n v="46521000000"/>
    <x v="2"/>
  </r>
  <r>
    <x v="63"/>
    <x v="62"/>
    <x v="29"/>
    <n v="0"/>
    <x v="0"/>
  </r>
  <r>
    <x v="63"/>
    <x v="62"/>
    <x v="29"/>
    <n v="0"/>
    <x v="1"/>
  </r>
  <r>
    <x v="63"/>
    <x v="62"/>
    <x v="29"/>
    <n v="0"/>
    <x v="2"/>
  </r>
  <r>
    <x v="63"/>
    <x v="62"/>
    <x v="30"/>
    <n v="45175000000"/>
    <x v="0"/>
  </r>
  <r>
    <x v="63"/>
    <x v="62"/>
    <x v="30"/>
    <n v="40273000000"/>
    <x v="1"/>
  </r>
  <r>
    <x v="63"/>
    <x v="62"/>
    <x v="30"/>
    <n v="39901000000"/>
    <x v="2"/>
  </r>
  <r>
    <x v="63"/>
    <x v="62"/>
    <x v="31"/>
    <n v="32400000000"/>
    <x v="0"/>
  </r>
  <r>
    <x v="63"/>
    <x v="62"/>
    <x v="31"/>
    <n v="32916000000"/>
    <x v="1"/>
  </r>
  <r>
    <x v="63"/>
    <x v="62"/>
    <x v="31"/>
    <n v="35700000000"/>
    <x v="2"/>
  </r>
  <r>
    <x v="63"/>
    <x v="62"/>
    <x v="32"/>
    <n v="9861000000"/>
    <x v="0"/>
  </r>
  <r>
    <x v="63"/>
    <x v="62"/>
    <x v="32"/>
    <n v="3966000000"/>
    <x v="1"/>
  </r>
  <r>
    <x v="63"/>
    <x v="62"/>
    <x v="32"/>
    <n v="13103000000"/>
    <x v="2"/>
  </r>
  <r>
    <x v="63"/>
    <x v="62"/>
    <x v="33"/>
    <n v="0"/>
    <x v="0"/>
  </r>
  <r>
    <x v="63"/>
    <x v="62"/>
    <x v="33"/>
    <n v="0"/>
    <x v="1"/>
  </r>
  <r>
    <x v="63"/>
    <x v="62"/>
    <x v="33"/>
    <n v="0"/>
    <x v="2"/>
  </r>
  <r>
    <x v="63"/>
    <x v="62"/>
    <x v="34"/>
    <n v="3465000000"/>
    <x v="0"/>
  </r>
  <r>
    <x v="63"/>
    <x v="62"/>
    <x v="34"/>
    <n v="2103000000"/>
    <x v="1"/>
  </r>
  <r>
    <x v="63"/>
    <x v="62"/>
    <x v="34"/>
    <n v="2731000000"/>
    <x v="2"/>
  </r>
  <r>
    <x v="63"/>
    <x v="62"/>
    <x v="35"/>
    <n v="23902000000"/>
    <x v="0"/>
  </r>
  <r>
    <x v="63"/>
    <x v="62"/>
    <x v="35"/>
    <n v="24215000000"/>
    <x v="1"/>
  </r>
  <r>
    <x v="63"/>
    <x v="62"/>
    <x v="35"/>
    <n v="23792000000"/>
    <x v="2"/>
  </r>
  <r>
    <x v="63"/>
    <x v="62"/>
    <x v="36"/>
    <n v="506000000"/>
    <x v="0"/>
  </r>
  <r>
    <x v="63"/>
    <x v="62"/>
    <x v="36"/>
    <n v="509000000"/>
    <x v="1"/>
  </r>
  <r>
    <x v="63"/>
    <x v="62"/>
    <x v="36"/>
    <n v="465000000"/>
    <x v="2"/>
  </r>
  <r>
    <x v="63"/>
    <x v="62"/>
    <x v="37"/>
    <n v="529000000"/>
    <x v="0"/>
  </r>
  <r>
    <x v="63"/>
    <x v="62"/>
    <x v="37"/>
    <n v="497000000"/>
    <x v="1"/>
  </r>
  <r>
    <x v="63"/>
    <x v="62"/>
    <x v="37"/>
    <n v="434000000"/>
    <x v="2"/>
  </r>
  <r>
    <x v="63"/>
    <x v="62"/>
    <x v="38"/>
    <n v="4738000000"/>
    <x v="0"/>
  </r>
  <r>
    <x v="63"/>
    <x v="62"/>
    <x v="38"/>
    <n v="5017000000"/>
    <x v="1"/>
  </r>
  <r>
    <x v="63"/>
    <x v="62"/>
    <x v="38"/>
    <n v="5498000000"/>
    <x v="2"/>
  </r>
  <r>
    <x v="63"/>
    <x v="62"/>
    <x v="39"/>
    <n v="118310000000"/>
    <x v="0"/>
  </r>
  <r>
    <x v="63"/>
    <x v="62"/>
    <x v="39"/>
    <n v="115095000000"/>
    <x v="1"/>
  </r>
  <r>
    <x v="63"/>
    <x v="62"/>
    <x v="39"/>
    <n v="120700000000"/>
    <x v="2"/>
  </r>
  <r>
    <x v="63"/>
    <x v="62"/>
    <x v="40"/>
    <n v="65427000000"/>
    <x v="0"/>
  </r>
  <r>
    <x v="63"/>
    <x v="62"/>
    <x v="40"/>
    <n v="67516000000"/>
    <x v="1"/>
  </r>
  <r>
    <x v="63"/>
    <x v="62"/>
    <x v="40"/>
    <n v="73822000000"/>
    <x v="2"/>
  </r>
  <r>
    <x v="63"/>
    <x v="62"/>
    <x v="41"/>
    <n v="0"/>
    <x v="0"/>
  </r>
  <r>
    <x v="63"/>
    <x v="62"/>
    <x v="41"/>
    <n v="0"/>
    <x v="1"/>
  </r>
  <r>
    <x v="63"/>
    <x v="62"/>
    <x v="41"/>
    <n v="0"/>
    <x v="2"/>
  </r>
  <r>
    <x v="63"/>
    <x v="62"/>
    <x v="42"/>
    <n v="0"/>
    <x v="0"/>
  </r>
  <r>
    <x v="63"/>
    <x v="62"/>
    <x v="42"/>
    <n v="0"/>
    <x v="1"/>
  </r>
  <r>
    <x v="63"/>
    <x v="62"/>
    <x v="42"/>
    <n v="0"/>
    <x v="2"/>
  </r>
  <r>
    <x v="63"/>
    <x v="62"/>
    <x v="43"/>
    <n v="-1238000000"/>
    <x v="0"/>
  </r>
  <r>
    <x v="63"/>
    <x v="62"/>
    <x v="43"/>
    <n v="-817000000"/>
    <x v="1"/>
  </r>
  <r>
    <x v="63"/>
    <x v="62"/>
    <x v="43"/>
    <n v="4849000000"/>
    <x v="2"/>
  </r>
  <r>
    <x v="63"/>
    <x v="62"/>
    <x v="44"/>
    <n v="0"/>
    <x v="0"/>
  </r>
  <r>
    <x v="63"/>
    <x v="62"/>
    <x v="44"/>
    <n v="0"/>
    <x v="1"/>
  </r>
  <r>
    <x v="63"/>
    <x v="62"/>
    <x v="44"/>
    <n v="0"/>
    <x v="2"/>
  </r>
  <r>
    <x v="63"/>
    <x v="62"/>
    <x v="45"/>
    <n v="0"/>
    <x v="0"/>
  </r>
  <r>
    <x v="63"/>
    <x v="62"/>
    <x v="45"/>
    <n v="0"/>
    <x v="1"/>
  </r>
  <r>
    <x v="63"/>
    <x v="62"/>
    <x v="45"/>
    <n v="0"/>
    <x v="2"/>
  </r>
  <r>
    <x v="63"/>
    <x v="62"/>
    <x v="46"/>
    <n v="-15552000000"/>
    <x v="0"/>
  </r>
  <r>
    <x v="63"/>
    <x v="62"/>
    <x v="46"/>
    <n v="-13318000000"/>
    <x v="1"/>
  </r>
  <r>
    <x v="63"/>
    <x v="62"/>
    <x v="46"/>
    <n v="-10345000000"/>
    <x v="2"/>
  </r>
  <r>
    <x v="63"/>
    <x v="62"/>
    <x v="47"/>
    <n v="0"/>
    <x v="0"/>
  </r>
  <r>
    <x v="63"/>
    <x v="62"/>
    <x v="47"/>
    <n v="0"/>
    <x v="1"/>
  </r>
  <r>
    <x v="63"/>
    <x v="62"/>
    <x v="47"/>
    <n v="0"/>
    <x v="2"/>
  </r>
  <r>
    <x v="63"/>
    <x v="62"/>
    <x v="48"/>
    <n v="-3530000000"/>
    <x v="0"/>
  </r>
  <r>
    <x v="63"/>
    <x v="62"/>
    <x v="48"/>
    <n v="-6960000000"/>
    <x v="1"/>
  </r>
  <r>
    <x v="63"/>
    <x v="62"/>
    <x v="48"/>
    <n v="-3106000000"/>
    <x v="2"/>
  </r>
  <r>
    <x v="63"/>
    <x v="62"/>
    <x v="49"/>
    <n v="0"/>
    <x v="0"/>
  </r>
  <r>
    <x v="63"/>
    <x v="62"/>
    <x v="49"/>
    <n v="0"/>
    <x v="1"/>
  </r>
  <r>
    <x v="63"/>
    <x v="62"/>
    <x v="49"/>
    <n v="0"/>
    <x v="2"/>
  </r>
  <r>
    <x v="63"/>
    <x v="62"/>
    <x v="50"/>
    <n v="-2830000000"/>
    <x v="0"/>
  </r>
  <r>
    <x v="63"/>
    <x v="62"/>
    <x v="50"/>
    <n v="-3064000000"/>
    <x v="1"/>
  </r>
  <r>
    <x v="63"/>
    <x v="62"/>
    <x v="50"/>
    <n v="-3550000000"/>
    <x v="2"/>
  </r>
  <r>
    <x v="63"/>
    <x v="62"/>
    <x v="51"/>
    <n v="0"/>
    <x v="0"/>
  </r>
  <r>
    <x v="63"/>
    <x v="62"/>
    <x v="51"/>
    <n v="0"/>
    <x v="1"/>
  </r>
  <r>
    <x v="63"/>
    <x v="62"/>
    <x v="51"/>
    <n v="0"/>
    <x v="2"/>
  </r>
  <r>
    <x v="63"/>
    <x v="62"/>
    <x v="52"/>
    <n v="111000000"/>
    <x v="0"/>
  </r>
  <r>
    <x v="63"/>
    <x v="62"/>
    <x v="52"/>
    <n v="69000000"/>
    <x v="1"/>
  </r>
  <r>
    <x v="63"/>
    <x v="62"/>
    <x v="52"/>
    <n v="76000000"/>
    <x v="2"/>
  </r>
  <r>
    <x v="63"/>
    <x v="62"/>
    <x v="53"/>
    <n v="9750000000"/>
    <x v="0"/>
  </r>
  <r>
    <x v="63"/>
    <x v="62"/>
    <x v="53"/>
    <n v="3897000000"/>
    <x v="1"/>
  </r>
  <r>
    <x v="63"/>
    <x v="62"/>
    <x v="53"/>
    <n v="13027000000"/>
    <x v="2"/>
  </r>
  <r>
    <x v="63"/>
    <x v="62"/>
    <x v="54"/>
    <n v="9861000000"/>
    <x v="0"/>
  </r>
  <r>
    <x v="63"/>
    <x v="62"/>
    <x v="54"/>
    <n v="3966000000"/>
    <x v="1"/>
  </r>
  <r>
    <x v="63"/>
    <x v="62"/>
    <x v="54"/>
    <n v="13103000000"/>
    <x v="2"/>
  </r>
  <r>
    <x v="63"/>
    <x v="62"/>
    <x v="55"/>
    <n v="20600000000"/>
    <x v="0"/>
  </r>
  <r>
    <x v="63"/>
    <x v="62"/>
    <x v="55"/>
    <n v="21271000000"/>
    <x v="1"/>
  </r>
  <r>
    <x v="63"/>
    <x v="62"/>
    <x v="55"/>
    <n v="20692000000"/>
    <x v="2"/>
  </r>
  <r>
    <x v="63"/>
    <x v="62"/>
    <x v="56"/>
    <n v="94990000000"/>
    <x v="0"/>
  </r>
  <r>
    <x v="63"/>
    <x v="62"/>
    <x v="56"/>
    <n v="92622000000"/>
    <x v="1"/>
  </r>
  <r>
    <x v="63"/>
    <x v="62"/>
    <x v="56"/>
    <n v="92713000000"/>
    <x v="2"/>
  </r>
  <r>
    <x v="63"/>
    <x v="62"/>
    <x v="57"/>
    <n v="37190000000"/>
    <x v="0"/>
  </r>
  <r>
    <x v="63"/>
    <x v="62"/>
    <x v="57"/>
    <n v="37505000000"/>
    <x v="1"/>
  </r>
  <r>
    <x v="63"/>
    <x v="62"/>
    <x v="57"/>
    <n v="40846000000"/>
    <x v="2"/>
  </r>
  <r>
    <x v="63"/>
    <x v="62"/>
    <x v="58"/>
    <n v="19037000000"/>
    <x v="0"/>
  </r>
  <r>
    <x v="63"/>
    <x v="62"/>
    <x v="58"/>
    <n v="19084000000"/>
    <x v="1"/>
  </r>
  <r>
    <x v="63"/>
    <x v="62"/>
    <x v="58"/>
    <n v="19994000000"/>
    <x v="2"/>
  </r>
  <r>
    <x v="63"/>
    <x v="62"/>
    <x v="59"/>
    <n v="0"/>
    <x v="0"/>
  </r>
  <r>
    <x v="63"/>
    <x v="62"/>
    <x v="59"/>
    <n v="0"/>
    <x v="2"/>
  </r>
  <r>
    <x v="63"/>
    <x v="62"/>
    <x v="60"/>
    <n v="0"/>
    <x v="1"/>
  </r>
  <r>
    <x v="63"/>
    <x v="62"/>
    <x v="61"/>
    <n v="19037000000"/>
    <x v="0"/>
  </r>
  <r>
    <x v="63"/>
    <x v="62"/>
    <x v="61"/>
    <n v="27429000000"/>
    <x v="1"/>
  </r>
  <r>
    <x v="63"/>
    <x v="62"/>
    <x v="61"/>
    <n v="19994000000"/>
    <x v="2"/>
  </r>
  <r>
    <x v="63"/>
    <x v="62"/>
    <x v="62"/>
    <n v="13363000000"/>
    <x v="0"/>
  </r>
  <r>
    <x v="63"/>
    <x v="62"/>
    <x v="62"/>
    <n v="5487000000"/>
    <x v="1"/>
  </r>
  <r>
    <x v="63"/>
    <x v="62"/>
    <x v="62"/>
    <n v="15706000000"/>
    <x v="2"/>
  </r>
  <r>
    <x v="63"/>
    <x v="62"/>
    <x v="63"/>
    <n v="-27451000000"/>
    <x v="0"/>
  </r>
  <r>
    <x v="63"/>
    <x v="62"/>
    <x v="63"/>
    <n v="-21678000000"/>
    <x v="1"/>
  </r>
  <r>
    <x v="63"/>
    <x v="62"/>
    <x v="63"/>
    <n v="-28410000000"/>
    <x v="2"/>
  </r>
  <r>
    <x v="63"/>
    <x v="62"/>
    <x v="64"/>
    <n v="233000000"/>
    <x v="0"/>
  </r>
  <r>
    <x v="63"/>
    <x v="62"/>
    <x v="64"/>
    <n v="-205000000"/>
    <x v="1"/>
  </r>
  <r>
    <x v="63"/>
    <x v="62"/>
    <x v="64"/>
    <n v="6113000000"/>
    <x v="2"/>
  </r>
  <r>
    <x v="63"/>
    <x v="62"/>
    <x v="65"/>
    <n v="9359000000"/>
    <x v="0"/>
  </r>
  <r>
    <x v="63"/>
    <x v="62"/>
    <x v="65"/>
    <n v="9035000000"/>
    <x v="1"/>
  </r>
  <r>
    <x v="63"/>
    <x v="62"/>
    <x v="65"/>
    <n v="11472000000"/>
    <x v="2"/>
  </r>
  <r>
    <x v="63"/>
    <x v="62"/>
    <x v="66"/>
    <n v="-119000000"/>
    <x v="0"/>
  </r>
  <r>
    <x v="63"/>
    <x v="62"/>
    <x v="66"/>
    <n v="140000000"/>
    <x v="1"/>
  </r>
  <r>
    <x v="63"/>
    <x v="62"/>
    <x v="66"/>
    <n v="-1245000000"/>
    <x v="2"/>
  </r>
  <r>
    <x v="63"/>
    <x v="62"/>
    <x v="67"/>
    <n v="11327000000"/>
    <x v="0"/>
  </r>
  <r>
    <x v="63"/>
    <x v="62"/>
    <x v="67"/>
    <n v="8266000000"/>
    <x v="1"/>
  </r>
  <r>
    <x v="63"/>
    <x v="62"/>
    <x v="67"/>
    <n v="2130000000"/>
    <x v="2"/>
  </r>
  <r>
    <x v="63"/>
    <x v="62"/>
    <x v="68"/>
    <n v="0"/>
    <x v="0"/>
  </r>
  <r>
    <x v="63"/>
    <x v="62"/>
    <x v="68"/>
    <n v="0"/>
    <x v="1"/>
  </r>
  <r>
    <x v="63"/>
    <x v="62"/>
    <x v="68"/>
    <n v="0"/>
    <x v="2"/>
  </r>
  <r>
    <x v="63"/>
    <x v="62"/>
    <x v="69"/>
    <n v="73135000000"/>
    <x v="0"/>
  </r>
  <r>
    <x v="63"/>
    <x v="62"/>
    <x v="69"/>
    <n v="74822000000"/>
    <x v="1"/>
  </r>
  <r>
    <x v="63"/>
    <x v="62"/>
    <x v="69"/>
    <n v="8328000000"/>
    <x v="2"/>
  </r>
  <r>
    <x v="63"/>
    <x v="62"/>
    <x v="70"/>
    <n v="16327000000"/>
    <x v="0"/>
  </r>
  <r>
    <x v="63"/>
    <x v="62"/>
    <x v="70"/>
    <n v="17110000000"/>
    <x v="1"/>
  </r>
  <r>
    <x v="63"/>
    <x v="62"/>
    <x v="70"/>
    <n v="17309000000"/>
    <x v="2"/>
  </r>
  <r>
    <x v="63"/>
    <x v="62"/>
    <x v="71"/>
    <n v="0"/>
    <x v="0"/>
  </r>
  <r>
    <x v="63"/>
    <x v="62"/>
    <x v="71"/>
    <n v="8345000000"/>
    <x v="1"/>
  </r>
  <r>
    <x v="63"/>
    <x v="62"/>
    <x v="71"/>
    <n v="0"/>
    <x v="2"/>
  </r>
  <r>
    <x v="63"/>
    <x v="62"/>
    <x v="72"/>
    <n v="0"/>
    <x v="0"/>
  </r>
  <r>
    <x v="63"/>
    <x v="62"/>
    <x v="72"/>
    <n v="0"/>
    <x v="1"/>
  </r>
  <r>
    <x v="63"/>
    <x v="62"/>
    <x v="72"/>
    <n v="0"/>
    <x v="2"/>
  </r>
  <r>
    <x v="63"/>
    <x v="62"/>
    <x v="73"/>
    <n v="7310000000"/>
    <x v="0"/>
  </r>
  <r>
    <x v="63"/>
    <x v="62"/>
    <x v="73"/>
    <n v="7498000000"/>
    <x v="1"/>
  </r>
  <r>
    <x v="63"/>
    <x v="62"/>
    <x v="73"/>
    <n v="7789000000"/>
    <x v="2"/>
  </r>
  <r>
    <x v="63"/>
    <x v="62"/>
    <x v="74"/>
    <n v="0"/>
    <x v="0"/>
  </r>
  <r>
    <x v="63"/>
    <x v="62"/>
    <x v="74"/>
    <n v="0"/>
    <x v="1"/>
  </r>
  <r>
    <x v="63"/>
    <x v="62"/>
    <x v="74"/>
    <n v="0"/>
    <x v="2"/>
  </r>
  <r>
    <x v="63"/>
    <x v="62"/>
    <x v="75"/>
    <n v="0"/>
    <x v="0"/>
  </r>
  <r>
    <x v="63"/>
    <x v="62"/>
    <x v="75"/>
    <n v="0"/>
    <x v="1"/>
  </r>
  <r>
    <x v="63"/>
    <x v="62"/>
    <x v="75"/>
    <n v="0"/>
    <x v="2"/>
  </r>
  <r>
    <x v="63"/>
    <x v="62"/>
    <x v="76"/>
    <n v="0"/>
    <x v="0"/>
  </r>
  <r>
    <x v="63"/>
    <x v="62"/>
    <x v="76"/>
    <n v="0"/>
    <x v="1"/>
  </r>
  <r>
    <x v="63"/>
    <x v="62"/>
    <x v="76"/>
    <n v="0"/>
    <x v="2"/>
  </r>
  <r>
    <x v="63"/>
    <x v="62"/>
    <x v="77"/>
    <n v="967000000"/>
    <x v="0"/>
  </r>
  <r>
    <x v="63"/>
    <x v="62"/>
    <x v="77"/>
    <n v="928000000"/>
    <x v="1"/>
  </r>
  <r>
    <x v="63"/>
    <x v="62"/>
    <x v="77"/>
    <n v="897000000"/>
    <x v="2"/>
  </r>
  <r>
    <x v="63"/>
    <x v="62"/>
    <x v="78"/>
    <n v="0"/>
    <x v="0"/>
  </r>
  <r>
    <x v="63"/>
    <x v="62"/>
    <x v="78"/>
    <n v="0"/>
    <x v="1"/>
  </r>
  <r>
    <x v="63"/>
    <x v="62"/>
    <x v="78"/>
    <n v="0"/>
    <x v="2"/>
  </r>
  <r>
    <x v="63"/>
    <x v="62"/>
    <x v="79"/>
    <n v="0"/>
    <x v="0"/>
  </r>
  <r>
    <x v="63"/>
    <x v="62"/>
    <x v="79"/>
    <n v="0"/>
    <x v="1"/>
  </r>
  <r>
    <x v="63"/>
    <x v="62"/>
    <x v="79"/>
    <n v="0"/>
    <x v="2"/>
  </r>
  <r>
    <x v="63"/>
    <x v="62"/>
    <x v="80"/>
    <n v="0"/>
    <x v="0"/>
  </r>
  <r>
    <x v="63"/>
    <x v="62"/>
    <x v="80"/>
    <n v="0"/>
    <x v="1"/>
  </r>
  <r>
    <x v="63"/>
    <x v="62"/>
    <x v="80"/>
    <n v="0"/>
    <x v="2"/>
  </r>
  <r>
    <x v="63"/>
    <x v="62"/>
    <x v="81"/>
    <n v="7004000000"/>
    <x v="0"/>
  </r>
  <r>
    <x v="63"/>
    <x v="62"/>
    <x v="81"/>
    <n v="5003000000"/>
    <x v="1"/>
  </r>
  <r>
    <x v="63"/>
    <x v="62"/>
    <x v="81"/>
    <n v="7405000000"/>
    <x v="2"/>
  </r>
  <r>
    <x v="63"/>
    <x v="62"/>
    <x v="82"/>
    <n v="0"/>
    <x v="0"/>
  </r>
  <r>
    <x v="63"/>
    <x v="62"/>
    <x v="82"/>
    <n v="0"/>
    <x v="1"/>
  </r>
  <r>
    <x v="63"/>
    <x v="62"/>
    <x v="82"/>
    <n v="0"/>
    <x v="2"/>
  </r>
  <r>
    <x v="63"/>
    <x v="62"/>
    <x v="83"/>
    <n v="98641000000"/>
    <x v="0"/>
  </r>
  <r>
    <x v="63"/>
    <x v="62"/>
    <x v="83"/>
    <n v="94918000000"/>
    <x v="1"/>
  </r>
  <r>
    <x v="63"/>
    <x v="62"/>
    <x v="83"/>
    <n v="100239000000"/>
    <x v="2"/>
  </r>
  <r>
    <x v="63"/>
    <x v="62"/>
    <x v="84"/>
    <n v="66832000000"/>
    <x v="0"/>
  </r>
  <r>
    <x v="63"/>
    <x v="62"/>
    <x v="84"/>
    <n v="67684000000"/>
    <x v="1"/>
  </r>
  <r>
    <x v="63"/>
    <x v="62"/>
    <x v="84"/>
    <n v="70950000000"/>
    <x v="2"/>
  </r>
  <r>
    <x v="63"/>
    <x v="62"/>
    <x v="85"/>
    <n v="19037000000"/>
    <x v="0"/>
  </r>
  <r>
    <x v="63"/>
    <x v="62"/>
    <x v="85"/>
    <n v="19084000000"/>
    <x v="1"/>
  </r>
  <r>
    <x v="63"/>
    <x v="62"/>
    <x v="85"/>
    <n v="19994000000"/>
    <x v="2"/>
  </r>
  <r>
    <x v="63"/>
    <x v="62"/>
    <x v="86"/>
    <n v="0"/>
    <x v="0"/>
  </r>
  <r>
    <x v="63"/>
    <x v="62"/>
    <x v="86"/>
    <n v="0"/>
    <x v="1"/>
  </r>
  <r>
    <x v="63"/>
    <x v="62"/>
    <x v="86"/>
    <n v="0"/>
    <x v="2"/>
  </r>
  <r>
    <x v="63"/>
    <x v="62"/>
    <x v="87"/>
    <n v="9281000000"/>
    <x v="0"/>
  </r>
  <r>
    <x v="63"/>
    <x v="62"/>
    <x v="87"/>
    <n v="6048000000"/>
    <x v="1"/>
  </r>
  <r>
    <x v="63"/>
    <x v="62"/>
    <x v="87"/>
    <n v="0"/>
    <x v="2"/>
  </r>
  <r>
    <x v="63"/>
    <x v="62"/>
    <x v="88"/>
    <n v="395000000"/>
    <x v="0"/>
  </r>
  <r>
    <x v="63"/>
    <x v="62"/>
    <x v="88"/>
    <n v="515000000"/>
    <x v="1"/>
  </r>
  <r>
    <x v="63"/>
    <x v="62"/>
    <x v="88"/>
    <n v="558000000"/>
    <x v="2"/>
  </r>
  <r>
    <x v="63"/>
    <x v="62"/>
    <x v="89"/>
    <n v="0"/>
    <x v="0"/>
  </r>
  <r>
    <x v="63"/>
    <x v="62"/>
    <x v="89"/>
    <n v="0"/>
    <x v="2"/>
  </r>
  <r>
    <x v="63"/>
    <x v="62"/>
    <x v="90"/>
    <n v="0"/>
    <x v="1"/>
  </r>
  <r>
    <x v="63"/>
    <x v="62"/>
    <x v="91"/>
    <n v="-3019000000"/>
    <x v="0"/>
  </r>
  <r>
    <x v="63"/>
    <x v="62"/>
    <x v="91"/>
    <n v="1758000000"/>
    <x v="1"/>
  </r>
  <r>
    <x v="63"/>
    <x v="62"/>
    <x v="91"/>
    <n v="12081000000"/>
    <x v="2"/>
  </r>
  <r>
    <x v="64"/>
    <x v="63"/>
    <x v="0"/>
    <n v="13773000000"/>
    <x v="0"/>
  </r>
  <r>
    <x v="64"/>
    <x v="63"/>
    <x v="0"/>
    <n v="14444000000"/>
    <x v="1"/>
  </r>
  <r>
    <x v="64"/>
    <x v="63"/>
    <x v="0"/>
    <n v="16247000000"/>
    <x v="2"/>
  </r>
  <r>
    <x v="64"/>
    <x v="63"/>
    <x v="1"/>
    <n v="2950000000"/>
    <x v="0"/>
  </r>
  <r>
    <x v="64"/>
    <x v="63"/>
    <x v="1"/>
    <n v="3080000000"/>
    <x v="1"/>
  </r>
  <r>
    <x v="64"/>
    <x v="63"/>
    <x v="1"/>
    <n v="2905000000"/>
    <x v="2"/>
  </r>
  <r>
    <x v="64"/>
    <x v="63"/>
    <x v="2"/>
    <n v="0"/>
    <x v="0"/>
  </r>
  <r>
    <x v="64"/>
    <x v="63"/>
    <x v="2"/>
    <n v="0"/>
    <x v="1"/>
  </r>
  <r>
    <x v="64"/>
    <x v="63"/>
    <x v="2"/>
    <n v="0"/>
    <x v="2"/>
  </r>
  <r>
    <x v="64"/>
    <x v="63"/>
    <x v="3"/>
    <n v="-103000000"/>
    <x v="0"/>
  </r>
  <r>
    <x v="64"/>
    <x v="63"/>
    <x v="3"/>
    <n v="230000000"/>
    <x v="1"/>
  </r>
  <r>
    <x v="64"/>
    <x v="63"/>
    <x v="3"/>
    <n v="-157000000"/>
    <x v="2"/>
  </r>
  <r>
    <x v="64"/>
    <x v="63"/>
    <x v="4"/>
    <n v="39801000000"/>
    <x v="0"/>
  </r>
  <r>
    <x v="64"/>
    <x v="63"/>
    <x v="4"/>
    <n v="42875000000"/>
    <x v="1"/>
  </r>
  <r>
    <x v="64"/>
    <x v="63"/>
    <x v="4"/>
    <n v="44815000000"/>
    <x v="2"/>
  </r>
  <r>
    <x v="64"/>
    <x v="63"/>
    <x v="5"/>
    <n v="-1436000000"/>
    <x v="0"/>
  </r>
  <r>
    <x v="64"/>
    <x v="63"/>
    <x v="5"/>
    <n v="-852000000"/>
    <x v="1"/>
  </r>
  <r>
    <x v="64"/>
    <x v="63"/>
    <x v="5"/>
    <n v="-602000000"/>
    <x v="2"/>
  </r>
  <r>
    <x v="64"/>
    <x v="63"/>
    <x v="6"/>
    <n v="-9651000000"/>
    <x v="0"/>
  </r>
  <r>
    <x v="64"/>
    <x v="63"/>
    <x v="6"/>
    <n v="-8061000000"/>
    <x v="1"/>
  </r>
  <r>
    <x v="64"/>
    <x v="63"/>
    <x v="6"/>
    <n v="-8496000000"/>
    <x v="2"/>
  </r>
  <r>
    <x v="64"/>
    <x v="63"/>
    <x v="7"/>
    <n v="-998000000"/>
    <x v="0"/>
  </r>
  <r>
    <x v="64"/>
    <x v="63"/>
    <x v="7"/>
    <n v="-1811000000"/>
    <x v="1"/>
  </r>
  <r>
    <x v="64"/>
    <x v="63"/>
    <x v="7"/>
    <n v="-1154000000"/>
    <x v="2"/>
  </r>
  <r>
    <x v="64"/>
    <x v="63"/>
    <x v="8"/>
    <n v="9478000000"/>
    <x v="0"/>
  </r>
  <r>
    <x v="64"/>
    <x v="63"/>
    <x v="8"/>
    <n v="10090000000"/>
    <x v="1"/>
  </r>
  <r>
    <x v="64"/>
    <x v="63"/>
    <x v="8"/>
    <n v="9812000000"/>
    <x v="2"/>
  </r>
  <r>
    <x v="64"/>
    <x v="63"/>
    <x v="9"/>
    <n v="6593000000"/>
    <x v="0"/>
  </r>
  <r>
    <x v="64"/>
    <x v="63"/>
    <x v="9"/>
    <n v="6861000000"/>
    <x v="1"/>
  </r>
  <r>
    <x v="64"/>
    <x v="63"/>
    <x v="9"/>
    <n v="7280000000"/>
    <x v="2"/>
  </r>
  <r>
    <x v="64"/>
    <x v="63"/>
    <x v="10"/>
    <n v="-53000000"/>
    <x v="0"/>
  </r>
  <r>
    <x v="64"/>
    <x v="63"/>
    <x v="10"/>
    <n v="331000000"/>
    <x v="1"/>
  </r>
  <r>
    <x v="64"/>
    <x v="63"/>
    <x v="10"/>
    <n v="-26000000"/>
    <x v="2"/>
  </r>
  <r>
    <x v="64"/>
    <x v="63"/>
    <x v="11"/>
    <n v="613000000"/>
    <x v="0"/>
  </r>
  <r>
    <x v="64"/>
    <x v="63"/>
    <x v="11"/>
    <n v="548000000"/>
    <x v="1"/>
  </r>
  <r>
    <x v="64"/>
    <x v="63"/>
    <x v="11"/>
    <n v="165000000"/>
    <x v="2"/>
  </r>
  <r>
    <x v="64"/>
    <x v="63"/>
    <x v="12"/>
    <n v="-186000000"/>
    <x v="0"/>
  </r>
  <r>
    <x v="64"/>
    <x v="63"/>
    <x v="12"/>
    <n v="526000000"/>
    <x v="1"/>
  </r>
  <r>
    <x v="64"/>
    <x v="63"/>
    <x v="12"/>
    <n v="146000000"/>
    <x v="2"/>
  </r>
  <r>
    <x v="64"/>
    <x v="63"/>
    <x v="13"/>
    <n v="494000000"/>
    <x v="0"/>
  </r>
  <r>
    <x v="64"/>
    <x v="63"/>
    <x v="13"/>
    <n v="-260000000"/>
    <x v="1"/>
  </r>
  <r>
    <x v="64"/>
    <x v="63"/>
    <x v="13"/>
    <n v="-377000000"/>
    <x v="2"/>
  </r>
  <r>
    <x v="64"/>
    <x v="63"/>
    <x v="14"/>
    <n v="0"/>
    <x v="0"/>
  </r>
  <r>
    <x v="64"/>
    <x v="63"/>
    <x v="14"/>
    <n v="0"/>
    <x v="1"/>
  </r>
  <r>
    <x v="64"/>
    <x v="63"/>
    <x v="14"/>
    <n v="0"/>
    <x v="2"/>
  </r>
  <r>
    <x v="64"/>
    <x v="63"/>
    <x v="15"/>
    <n v="304000000"/>
    <x v="0"/>
  </r>
  <r>
    <x v="64"/>
    <x v="63"/>
    <x v="15"/>
    <n v="586000000"/>
    <x v="1"/>
  </r>
  <r>
    <x v="64"/>
    <x v="63"/>
    <x v="15"/>
    <n v="574000000"/>
    <x v="2"/>
  </r>
  <r>
    <x v="64"/>
    <x v="63"/>
    <x v="16"/>
    <n v="6335000000"/>
    <x v="0"/>
  </r>
  <r>
    <x v="64"/>
    <x v="63"/>
    <x v="16"/>
    <n v="7933000000"/>
    <x v="1"/>
  </r>
  <r>
    <x v="64"/>
    <x v="63"/>
    <x v="16"/>
    <n v="6238000000"/>
    <x v="2"/>
  </r>
  <r>
    <x v="64"/>
    <x v="63"/>
    <x v="17"/>
    <n v="6639000000"/>
    <x v="0"/>
  </r>
  <r>
    <x v="64"/>
    <x v="63"/>
    <x v="17"/>
    <n v="8519000000"/>
    <x v="1"/>
  </r>
  <r>
    <x v="64"/>
    <x v="63"/>
    <x v="17"/>
    <n v="6812000000"/>
    <x v="2"/>
  </r>
  <r>
    <x v="64"/>
    <x v="63"/>
    <x v="18"/>
    <n v="10758000000"/>
    <x v="0"/>
  </r>
  <r>
    <x v="64"/>
    <x v="63"/>
    <x v="18"/>
    <n v="10513000000"/>
    <x v="1"/>
  </r>
  <r>
    <x v="64"/>
    <x v="63"/>
    <x v="18"/>
    <n v="9569000000"/>
    <x v="2"/>
  </r>
  <r>
    <x v="64"/>
    <x v="63"/>
    <x v="19"/>
    <n v="10840000000"/>
    <x v="0"/>
  </r>
  <r>
    <x v="64"/>
    <x v="63"/>
    <x v="19"/>
    <n v="10579000000"/>
    <x v="1"/>
  </r>
  <r>
    <x v="64"/>
    <x v="63"/>
    <x v="19"/>
    <n v="9642000000"/>
    <x v="2"/>
  </r>
  <r>
    <x v="64"/>
    <x v="63"/>
    <x v="20"/>
    <n v="19442000000"/>
    <x v="0"/>
  </r>
  <r>
    <x v="64"/>
    <x v="63"/>
    <x v="20"/>
    <n v="20514000000"/>
    <x v="1"/>
  </r>
  <r>
    <x v="64"/>
    <x v="63"/>
    <x v="20"/>
    <n v="21492000000"/>
    <x v="2"/>
  </r>
  <r>
    <x v="64"/>
    <x v="63"/>
    <x v="21"/>
    <n v="17191000000"/>
    <x v="0"/>
  </r>
  <r>
    <x v="64"/>
    <x v="63"/>
    <x v="21"/>
    <n v="18833000000"/>
    <x v="1"/>
  </r>
  <r>
    <x v="64"/>
    <x v="63"/>
    <x v="21"/>
    <n v="19615000000"/>
    <x v="2"/>
  </r>
  <r>
    <x v="64"/>
    <x v="63"/>
    <x v="22"/>
    <n v="0"/>
    <x v="0"/>
  </r>
  <r>
    <x v="64"/>
    <x v="63"/>
    <x v="22"/>
    <n v="0"/>
    <x v="2"/>
  </r>
  <r>
    <x v="64"/>
    <x v="63"/>
    <x v="23"/>
    <n v="0"/>
    <x v="0"/>
  </r>
  <r>
    <x v="64"/>
    <x v="63"/>
    <x v="23"/>
    <n v="0"/>
    <x v="1"/>
  </r>
  <r>
    <x v="64"/>
    <x v="63"/>
    <x v="23"/>
    <n v="0"/>
    <x v="1"/>
  </r>
  <r>
    <x v="64"/>
    <x v="63"/>
    <x v="23"/>
    <n v="0"/>
    <x v="2"/>
  </r>
  <r>
    <x v="64"/>
    <x v="63"/>
    <x v="24"/>
    <n v="10671000000"/>
    <x v="0"/>
  </r>
  <r>
    <x v="64"/>
    <x v="63"/>
    <x v="24"/>
    <n v="9872000000"/>
    <x v="1"/>
  </r>
  <r>
    <x v="64"/>
    <x v="63"/>
    <x v="24"/>
    <n v="10953000000"/>
    <x v="2"/>
  </r>
  <r>
    <x v="64"/>
    <x v="63"/>
    <x v="25"/>
    <n v="0"/>
    <x v="0"/>
  </r>
  <r>
    <x v="64"/>
    <x v="63"/>
    <x v="25"/>
    <n v="0"/>
    <x v="1"/>
  </r>
  <r>
    <x v="64"/>
    <x v="63"/>
    <x v="25"/>
    <n v="0"/>
    <x v="2"/>
  </r>
  <r>
    <x v="64"/>
    <x v="63"/>
    <x v="26"/>
    <n v="43465"/>
    <x v="0"/>
  </r>
  <r>
    <x v="64"/>
    <x v="63"/>
    <x v="26"/>
    <n v="43830"/>
    <x v="1"/>
  </r>
  <r>
    <x v="64"/>
    <x v="63"/>
    <x v="26"/>
    <n v="44196"/>
    <x v="2"/>
  </r>
  <r>
    <x v="64"/>
    <x v="63"/>
    <x v="27"/>
    <n v="1720000000"/>
    <x v="0"/>
  </r>
  <r>
    <x v="64"/>
    <x v="63"/>
    <x v="27"/>
    <n v="1978000000"/>
    <x v="1"/>
  </r>
  <r>
    <x v="64"/>
    <x v="63"/>
    <x v="27"/>
    <n v="1936000000"/>
    <x v="2"/>
  </r>
  <r>
    <x v="64"/>
    <x v="63"/>
    <x v="28"/>
    <n v="-12459000000"/>
    <x v="0"/>
  </r>
  <r>
    <x v="64"/>
    <x v="63"/>
    <x v="28"/>
    <n v="-11577000000"/>
    <x v="1"/>
  </r>
  <r>
    <x v="64"/>
    <x v="63"/>
    <x v="28"/>
    <n v="-12567000000"/>
    <x v="2"/>
  </r>
  <r>
    <x v="64"/>
    <x v="63"/>
    <x v="29"/>
    <n v="0"/>
    <x v="0"/>
  </r>
  <r>
    <x v="64"/>
    <x v="63"/>
    <x v="29"/>
    <n v="0"/>
    <x v="1"/>
  </r>
  <r>
    <x v="64"/>
    <x v="63"/>
    <x v="29"/>
    <n v="0"/>
    <x v="2"/>
  </r>
  <r>
    <x v="64"/>
    <x v="63"/>
    <x v="30"/>
    <n v="7189000000"/>
    <x v="0"/>
  </r>
  <r>
    <x v="64"/>
    <x v="63"/>
    <x v="30"/>
    <n v="5858000000"/>
    <x v="1"/>
  </r>
  <r>
    <x v="64"/>
    <x v="63"/>
    <x v="30"/>
    <n v="5964000000"/>
    <x v="2"/>
  </r>
  <r>
    <x v="64"/>
    <x v="63"/>
    <x v="31"/>
    <n v="18867000000"/>
    <x v="0"/>
  </r>
  <r>
    <x v="64"/>
    <x v="63"/>
    <x v="31"/>
    <n v="19292000000"/>
    <x v="1"/>
  </r>
  <r>
    <x v="64"/>
    <x v="63"/>
    <x v="31"/>
    <n v="19125000000"/>
    <x v="2"/>
  </r>
  <r>
    <x v="64"/>
    <x v="63"/>
    <x v="32"/>
    <n v="8226000000"/>
    <x v="0"/>
  </r>
  <r>
    <x v="64"/>
    <x v="63"/>
    <x v="32"/>
    <n v="7579000000"/>
    <x v="1"/>
  </r>
  <r>
    <x v="64"/>
    <x v="63"/>
    <x v="32"/>
    <n v="8576000000"/>
    <x v="2"/>
  </r>
  <r>
    <x v="64"/>
    <x v="63"/>
    <x v="33"/>
    <n v="0"/>
    <x v="0"/>
  </r>
  <r>
    <x v="64"/>
    <x v="63"/>
    <x v="33"/>
    <n v="0"/>
    <x v="1"/>
  </r>
  <r>
    <x v="64"/>
    <x v="63"/>
    <x v="33"/>
    <n v="0"/>
    <x v="2"/>
  </r>
  <r>
    <x v="64"/>
    <x v="63"/>
    <x v="34"/>
    <n v="2445000000"/>
    <x v="0"/>
  </r>
  <r>
    <x v="64"/>
    <x v="63"/>
    <x v="34"/>
    <n v="2293000000"/>
    <x v="1"/>
  </r>
  <r>
    <x v="64"/>
    <x v="63"/>
    <x v="34"/>
    <n v="2377000000"/>
    <x v="2"/>
  </r>
  <r>
    <x v="64"/>
    <x v="63"/>
    <x v="35"/>
    <n v="2278000000"/>
    <x v="0"/>
  </r>
  <r>
    <x v="64"/>
    <x v="63"/>
    <x v="35"/>
    <n v="2113000000"/>
    <x v="1"/>
  </r>
  <r>
    <x v="64"/>
    <x v="63"/>
    <x v="35"/>
    <n v="2019000000"/>
    <x v="2"/>
  </r>
  <r>
    <x v="64"/>
    <x v="63"/>
    <x v="36"/>
    <n v="-665000000"/>
    <x v="0"/>
  </r>
  <r>
    <x v="64"/>
    <x v="63"/>
    <x v="36"/>
    <n v="-570000000"/>
    <x v="1"/>
  </r>
  <r>
    <x v="64"/>
    <x v="63"/>
    <x v="36"/>
    <n v="-618000000"/>
    <x v="2"/>
  </r>
  <r>
    <x v="64"/>
    <x v="63"/>
    <x v="37"/>
    <n v="882000000"/>
    <x v="0"/>
  </r>
  <r>
    <x v="64"/>
    <x v="63"/>
    <x v="37"/>
    <n v="800000000"/>
    <x v="1"/>
  </r>
  <r>
    <x v="64"/>
    <x v="63"/>
    <x v="37"/>
    <n v="728000000"/>
    <x v="2"/>
  </r>
  <r>
    <x v="64"/>
    <x v="63"/>
    <x v="38"/>
    <n v="8804000000"/>
    <x v="0"/>
  </r>
  <r>
    <x v="64"/>
    <x v="63"/>
    <x v="38"/>
    <n v="9235000000"/>
    <x v="1"/>
  </r>
  <r>
    <x v="64"/>
    <x v="63"/>
    <x v="38"/>
    <n v="9591000000"/>
    <x v="2"/>
  </r>
  <r>
    <x v="64"/>
    <x v="63"/>
    <x v="39"/>
    <n v="39801000000"/>
    <x v="0"/>
  </r>
  <r>
    <x v="64"/>
    <x v="63"/>
    <x v="39"/>
    <n v="42875000000"/>
    <x v="1"/>
  </r>
  <r>
    <x v="64"/>
    <x v="63"/>
    <x v="39"/>
    <n v="44815000000"/>
    <x v="2"/>
  </r>
  <r>
    <x v="64"/>
    <x v="63"/>
    <x v="40"/>
    <n v="50540000000"/>
    <x v="0"/>
  </r>
  <r>
    <x v="64"/>
    <x v="63"/>
    <x v="40"/>
    <n v="52474000000"/>
    <x v="1"/>
  </r>
  <r>
    <x v="64"/>
    <x v="63"/>
    <x v="40"/>
    <n v="55446000000"/>
    <x v="2"/>
  </r>
  <r>
    <x v="64"/>
    <x v="63"/>
    <x v="41"/>
    <n v="4054000000"/>
    <x v="0"/>
  </r>
  <r>
    <x v="64"/>
    <x v="63"/>
    <x v="41"/>
    <n v="4051000000"/>
    <x v="1"/>
  </r>
  <r>
    <x v="64"/>
    <x v="63"/>
    <x v="41"/>
    <n v="3124000000"/>
    <x v="2"/>
  </r>
  <r>
    <x v="64"/>
    <x v="63"/>
    <x v="42"/>
    <n v="0"/>
    <x v="0"/>
  </r>
  <r>
    <x v="64"/>
    <x v="63"/>
    <x v="42"/>
    <n v="4635000000"/>
    <x v="1"/>
  </r>
  <r>
    <x v="64"/>
    <x v="63"/>
    <x v="42"/>
    <n v="4798000000"/>
    <x v="2"/>
  </r>
  <r>
    <x v="64"/>
    <x v="63"/>
    <x v="43"/>
    <n v="-2484000000"/>
    <x v="0"/>
  </r>
  <r>
    <x v="64"/>
    <x v="63"/>
    <x v="43"/>
    <n v="-179000000"/>
    <x v="1"/>
  </r>
  <r>
    <x v="64"/>
    <x v="63"/>
    <x v="43"/>
    <n v="-286000000"/>
    <x v="2"/>
  </r>
  <r>
    <x v="64"/>
    <x v="63"/>
    <x v="44"/>
    <n v="0"/>
    <x v="0"/>
  </r>
  <r>
    <x v="64"/>
    <x v="63"/>
    <x v="44"/>
    <n v="0"/>
    <x v="1"/>
  </r>
  <r>
    <x v="64"/>
    <x v="63"/>
    <x v="44"/>
    <n v="0"/>
    <x v="2"/>
  </r>
  <r>
    <x v="64"/>
    <x v="63"/>
    <x v="45"/>
    <n v="0"/>
    <x v="0"/>
  </r>
  <r>
    <x v="64"/>
    <x v="63"/>
    <x v="45"/>
    <n v="0"/>
    <x v="1"/>
  </r>
  <r>
    <x v="64"/>
    <x v="63"/>
    <x v="45"/>
    <n v="0"/>
    <x v="2"/>
  </r>
  <r>
    <x v="64"/>
    <x v="63"/>
    <x v="46"/>
    <n v="-9906000000"/>
    <x v="0"/>
  </r>
  <r>
    <x v="64"/>
    <x v="63"/>
    <x v="46"/>
    <n v="-7697000000"/>
    <x v="1"/>
  </r>
  <r>
    <x v="64"/>
    <x v="63"/>
    <x v="46"/>
    <n v="-8426000000"/>
    <x v="2"/>
  </r>
  <r>
    <x v="64"/>
    <x v="63"/>
    <x v="47"/>
    <n v="0"/>
    <x v="0"/>
  </r>
  <r>
    <x v="64"/>
    <x v="63"/>
    <x v="47"/>
    <n v="0"/>
    <x v="1"/>
  </r>
  <r>
    <x v="64"/>
    <x v="63"/>
    <x v="47"/>
    <n v="0"/>
    <x v="2"/>
  </r>
  <r>
    <x v="64"/>
    <x v="63"/>
    <x v="48"/>
    <n v="-998000000"/>
    <x v="0"/>
  </r>
  <r>
    <x v="64"/>
    <x v="63"/>
    <x v="48"/>
    <n v="-1811000000"/>
    <x v="1"/>
  </r>
  <r>
    <x v="64"/>
    <x v="63"/>
    <x v="48"/>
    <n v="-648000000"/>
    <x v="2"/>
  </r>
  <r>
    <x v="64"/>
    <x v="63"/>
    <x v="49"/>
    <n v="0"/>
    <x v="0"/>
  </r>
  <r>
    <x v="64"/>
    <x v="63"/>
    <x v="49"/>
    <n v="0"/>
    <x v="1"/>
  </r>
  <r>
    <x v="64"/>
    <x v="63"/>
    <x v="49"/>
    <n v="0"/>
    <x v="2"/>
  </r>
  <r>
    <x v="64"/>
    <x v="63"/>
    <x v="50"/>
    <n v="-992000000"/>
    <x v="0"/>
  </r>
  <r>
    <x v="64"/>
    <x v="63"/>
    <x v="50"/>
    <n v="-1000000000"/>
    <x v="1"/>
  </r>
  <r>
    <x v="64"/>
    <x v="63"/>
    <x v="50"/>
    <n v="-830000000"/>
    <x v="2"/>
  </r>
  <r>
    <x v="64"/>
    <x v="63"/>
    <x v="51"/>
    <n v="0"/>
    <x v="0"/>
  </r>
  <r>
    <x v="64"/>
    <x v="63"/>
    <x v="51"/>
    <n v="0"/>
    <x v="1"/>
  </r>
  <r>
    <x v="64"/>
    <x v="63"/>
    <x v="51"/>
    <n v="0"/>
    <x v="2"/>
  </r>
  <r>
    <x v="64"/>
    <x v="63"/>
    <x v="52"/>
    <n v="375000000"/>
    <x v="0"/>
  </r>
  <r>
    <x v="64"/>
    <x v="63"/>
    <x v="52"/>
    <n v="543000000"/>
    <x v="1"/>
  </r>
  <r>
    <x v="64"/>
    <x v="63"/>
    <x v="52"/>
    <n v="536000000"/>
    <x v="2"/>
  </r>
  <r>
    <x v="64"/>
    <x v="63"/>
    <x v="53"/>
    <n v="7911000000"/>
    <x v="0"/>
  </r>
  <r>
    <x v="64"/>
    <x v="63"/>
    <x v="53"/>
    <n v="7185000000"/>
    <x v="1"/>
  </r>
  <r>
    <x v="64"/>
    <x v="63"/>
    <x v="53"/>
    <n v="8056000000"/>
    <x v="2"/>
  </r>
  <r>
    <x v="64"/>
    <x v="63"/>
    <x v="54"/>
    <n v="8286000000"/>
    <x v="0"/>
  </r>
  <r>
    <x v="64"/>
    <x v="63"/>
    <x v="54"/>
    <n v="7728000000"/>
    <x v="1"/>
  </r>
  <r>
    <x v="64"/>
    <x v="63"/>
    <x v="54"/>
    <n v="8592000000"/>
    <x v="2"/>
  </r>
  <r>
    <x v="64"/>
    <x v="63"/>
    <x v="55"/>
    <n v="7201000000"/>
    <x v="0"/>
  </r>
  <r>
    <x v="64"/>
    <x v="63"/>
    <x v="55"/>
    <n v="6631000000"/>
    <x v="1"/>
  </r>
  <r>
    <x v="64"/>
    <x v="63"/>
    <x v="55"/>
    <n v="6365000000"/>
    <x v="2"/>
  </r>
  <r>
    <x v="64"/>
    <x v="63"/>
    <x v="56"/>
    <n v="20359000000"/>
    <x v="0"/>
  </r>
  <r>
    <x v="64"/>
    <x v="63"/>
    <x v="56"/>
    <n v="22361000000"/>
    <x v="1"/>
  </r>
  <r>
    <x v="64"/>
    <x v="63"/>
    <x v="56"/>
    <n v="23323000000"/>
    <x v="2"/>
  </r>
  <r>
    <x v="64"/>
    <x v="63"/>
    <x v="57"/>
    <n v="33349000000"/>
    <x v="0"/>
  </r>
  <r>
    <x v="64"/>
    <x v="63"/>
    <x v="57"/>
    <n v="33641000000"/>
    <x v="1"/>
  </r>
  <r>
    <x v="64"/>
    <x v="63"/>
    <x v="57"/>
    <n v="35831000000"/>
    <x v="2"/>
  </r>
  <r>
    <x v="64"/>
    <x v="63"/>
    <x v="58"/>
    <n v="41000000"/>
    <x v="0"/>
  </r>
  <r>
    <x v="64"/>
    <x v="63"/>
    <x v="58"/>
    <n v="89000000"/>
    <x v="1"/>
  </r>
  <r>
    <x v="64"/>
    <x v="63"/>
    <x v="58"/>
    <n v="97000000"/>
    <x v="2"/>
  </r>
  <r>
    <x v="64"/>
    <x v="63"/>
    <x v="59"/>
    <n v="0"/>
    <x v="0"/>
  </r>
  <r>
    <x v="64"/>
    <x v="63"/>
    <x v="59"/>
    <n v="0"/>
    <x v="2"/>
  </r>
  <r>
    <x v="64"/>
    <x v="63"/>
    <x v="60"/>
    <n v="0"/>
    <x v="1"/>
  </r>
  <r>
    <x v="64"/>
    <x v="63"/>
    <x v="61"/>
    <n v="82000000"/>
    <x v="0"/>
  </r>
  <r>
    <x v="64"/>
    <x v="63"/>
    <x v="61"/>
    <n v="66000000"/>
    <x v="1"/>
  </r>
  <r>
    <x v="64"/>
    <x v="63"/>
    <x v="61"/>
    <n v="73000000"/>
    <x v="2"/>
  </r>
  <r>
    <x v="64"/>
    <x v="63"/>
    <x v="62"/>
    <n v="11377000000"/>
    <x v="0"/>
  </r>
  <r>
    <x v="64"/>
    <x v="63"/>
    <x v="62"/>
    <n v="10531000000"/>
    <x v="1"/>
  </r>
  <r>
    <x v="64"/>
    <x v="63"/>
    <x v="62"/>
    <n v="11668000000"/>
    <x v="2"/>
  </r>
  <r>
    <x v="64"/>
    <x v="63"/>
    <x v="63"/>
    <n v="-14052000000"/>
    <x v="0"/>
  </r>
  <r>
    <x v="64"/>
    <x v="63"/>
    <x v="63"/>
    <n v="-15043000000"/>
    <x v="1"/>
  </r>
  <r>
    <x v="64"/>
    <x v="63"/>
    <x v="63"/>
    <n v="-15574000000"/>
    <x v="2"/>
  </r>
  <r>
    <x v="64"/>
    <x v="63"/>
    <x v="64"/>
    <n v="438000000"/>
    <x v="0"/>
  </r>
  <r>
    <x v="64"/>
    <x v="63"/>
    <x v="64"/>
    <n v="-959000000"/>
    <x v="1"/>
  </r>
  <r>
    <x v="64"/>
    <x v="63"/>
    <x v="64"/>
    <n v="-552000000"/>
    <x v="2"/>
  </r>
  <r>
    <x v="64"/>
    <x v="63"/>
    <x v="65"/>
    <n v="7233000000"/>
    <x v="0"/>
  </r>
  <r>
    <x v="64"/>
    <x v="63"/>
    <x v="65"/>
    <n v="6921000000"/>
    <x v="1"/>
  </r>
  <r>
    <x v="64"/>
    <x v="63"/>
    <x v="65"/>
    <n v="7818000000"/>
    <x v="2"/>
  </r>
  <r>
    <x v="64"/>
    <x v="63"/>
    <x v="66"/>
    <n v="-1647000000"/>
    <x v="0"/>
  </r>
  <r>
    <x v="64"/>
    <x v="63"/>
    <x v="66"/>
    <n v="791000000"/>
    <x v="1"/>
  </r>
  <r>
    <x v="64"/>
    <x v="63"/>
    <x v="66"/>
    <n v="-1780000000"/>
    <x v="2"/>
  </r>
  <r>
    <x v="64"/>
    <x v="63"/>
    <x v="67"/>
    <n v="1095000000"/>
    <x v="0"/>
  </r>
  <r>
    <x v="64"/>
    <x v="63"/>
    <x v="67"/>
    <n v="1338000000"/>
    <x v="1"/>
  </r>
  <r>
    <x v="64"/>
    <x v="63"/>
    <x v="67"/>
    <n v="1716000000"/>
    <x v="2"/>
  </r>
  <r>
    <x v="64"/>
    <x v="63"/>
    <x v="68"/>
    <n v="-1366000000"/>
    <x v="0"/>
  </r>
  <r>
    <x v="64"/>
    <x v="63"/>
    <x v="68"/>
    <n v="0"/>
    <x v="1"/>
  </r>
  <r>
    <x v="64"/>
    <x v="63"/>
    <x v="68"/>
    <n v="0"/>
    <x v="2"/>
  </r>
  <r>
    <x v="64"/>
    <x v="63"/>
    <x v="69"/>
    <n v="3691000000"/>
    <x v="0"/>
  </r>
  <r>
    <x v="64"/>
    <x v="63"/>
    <x v="69"/>
    <n v="3124000000"/>
    <x v="1"/>
  </r>
  <r>
    <x v="64"/>
    <x v="63"/>
    <x v="69"/>
    <n v="4177000000"/>
    <x v="2"/>
  </r>
  <r>
    <x v="64"/>
    <x v="63"/>
    <x v="70"/>
    <n v="6374000000"/>
    <x v="0"/>
  </r>
  <r>
    <x v="64"/>
    <x v="63"/>
    <x v="70"/>
    <n v="6985000000"/>
    <x v="1"/>
  </r>
  <r>
    <x v="64"/>
    <x v="63"/>
    <x v="70"/>
    <n v="7663000000"/>
    <x v="2"/>
  </r>
  <r>
    <x v="64"/>
    <x v="63"/>
    <x v="71"/>
    <n v="-7408000000"/>
    <x v="0"/>
  </r>
  <r>
    <x v="64"/>
    <x v="63"/>
    <x v="71"/>
    <n v="-8695000000"/>
    <x v="1"/>
  </r>
  <r>
    <x v="64"/>
    <x v="63"/>
    <x v="71"/>
    <n v="-7384000000"/>
    <x v="2"/>
  </r>
  <r>
    <x v="64"/>
    <x v="63"/>
    <x v="72"/>
    <n v="0"/>
    <x v="0"/>
  </r>
  <r>
    <x v="64"/>
    <x v="63"/>
    <x v="72"/>
    <n v="0"/>
    <x v="1"/>
  </r>
  <r>
    <x v="64"/>
    <x v="63"/>
    <x v="72"/>
    <n v="0"/>
    <x v="2"/>
  </r>
  <r>
    <x v="64"/>
    <x v="63"/>
    <x v="73"/>
    <n v="6885000000"/>
    <x v="0"/>
  </r>
  <r>
    <x v="64"/>
    <x v="63"/>
    <x v="73"/>
    <n v="7161000000"/>
    <x v="1"/>
  </r>
  <r>
    <x v="64"/>
    <x v="63"/>
    <x v="73"/>
    <n v="7364000000"/>
    <x v="2"/>
  </r>
  <r>
    <x v="64"/>
    <x v="63"/>
    <x v="74"/>
    <n v="0"/>
    <x v="0"/>
  </r>
  <r>
    <x v="64"/>
    <x v="63"/>
    <x v="74"/>
    <n v="0"/>
    <x v="1"/>
  </r>
  <r>
    <x v="64"/>
    <x v="63"/>
    <x v="74"/>
    <n v="0"/>
    <x v="2"/>
  </r>
  <r>
    <x v="64"/>
    <x v="63"/>
    <x v="75"/>
    <n v="0"/>
    <x v="0"/>
  </r>
  <r>
    <x v="64"/>
    <x v="63"/>
    <x v="75"/>
    <n v="0"/>
    <x v="1"/>
  </r>
  <r>
    <x v="64"/>
    <x v="63"/>
    <x v="75"/>
    <n v="0"/>
    <x v="2"/>
  </r>
  <r>
    <x v="64"/>
    <x v="63"/>
    <x v="76"/>
    <n v="0"/>
    <x v="0"/>
  </r>
  <r>
    <x v="64"/>
    <x v="63"/>
    <x v="76"/>
    <n v="0"/>
    <x v="1"/>
  </r>
  <r>
    <x v="64"/>
    <x v="63"/>
    <x v="76"/>
    <n v="0"/>
    <x v="2"/>
  </r>
  <r>
    <x v="64"/>
    <x v="63"/>
    <x v="77"/>
    <n v="0"/>
    <x v="0"/>
  </r>
  <r>
    <x v="64"/>
    <x v="63"/>
    <x v="77"/>
    <n v="0"/>
    <x v="1"/>
  </r>
  <r>
    <x v="64"/>
    <x v="63"/>
    <x v="77"/>
    <n v="0"/>
    <x v="2"/>
  </r>
  <r>
    <x v="64"/>
    <x v="63"/>
    <x v="78"/>
    <n v="0"/>
    <x v="0"/>
  </r>
  <r>
    <x v="64"/>
    <x v="63"/>
    <x v="78"/>
    <n v="0"/>
    <x v="1"/>
  </r>
  <r>
    <x v="64"/>
    <x v="63"/>
    <x v="78"/>
    <n v="0"/>
    <x v="2"/>
  </r>
  <r>
    <x v="64"/>
    <x v="63"/>
    <x v="79"/>
    <n v="0"/>
    <x v="0"/>
  </r>
  <r>
    <x v="64"/>
    <x v="63"/>
    <x v="79"/>
    <n v="0"/>
    <x v="1"/>
  </r>
  <r>
    <x v="64"/>
    <x v="63"/>
    <x v="79"/>
    <n v="0"/>
    <x v="2"/>
  </r>
  <r>
    <x v="64"/>
    <x v="63"/>
    <x v="80"/>
    <n v="0"/>
    <x v="0"/>
  </r>
  <r>
    <x v="64"/>
    <x v="63"/>
    <x v="80"/>
    <n v="22000000"/>
    <x v="1"/>
  </r>
  <r>
    <x v="64"/>
    <x v="63"/>
    <x v="80"/>
    <n v="0"/>
    <x v="2"/>
  </r>
  <r>
    <x v="64"/>
    <x v="63"/>
    <x v="81"/>
    <n v="0"/>
    <x v="0"/>
  </r>
  <r>
    <x v="64"/>
    <x v="63"/>
    <x v="81"/>
    <n v="0"/>
    <x v="1"/>
  </r>
  <r>
    <x v="64"/>
    <x v="63"/>
    <x v="81"/>
    <n v="0"/>
    <x v="2"/>
  </r>
  <r>
    <x v="64"/>
    <x v="63"/>
    <x v="82"/>
    <n v="0"/>
    <x v="0"/>
  </r>
  <r>
    <x v="64"/>
    <x v="63"/>
    <x v="82"/>
    <n v="0"/>
    <x v="1"/>
  </r>
  <r>
    <x v="64"/>
    <x v="63"/>
    <x v="82"/>
    <n v="0"/>
    <x v="2"/>
  </r>
  <r>
    <x v="64"/>
    <x v="63"/>
    <x v="83"/>
    <n v="31014000000"/>
    <x v="0"/>
  </r>
  <r>
    <x v="64"/>
    <x v="63"/>
    <x v="83"/>
    <n v="30987000000"/>
    <x v="1"/>
  </r>
  <r>
    <x v="64"/>
    <x v="63"/>
    <x v="83"/>
    <n v="31638000000"/>
    <x v="2"/>
  </r>
  <r>
    <x v="64"/>
    <x v="63"/>
    <x v="84"/>
    <n v="29625000000"/>
    <x v="0"/>
  </r>
  <r>
    <x v="64"/>
    <x v="63"/>
    <x v="84"/>
    <n v="29805000000"/>
    <x v="1"/>
  </r>
  <r>
    <x v="64"/>
    <x v="63"/>
    <x v="84"/>
    <n v="28694000000"/>
    <x v="2"/>
  </r>
  <r>
    <x v="64"/>
    <x v="63"/>
    <x v="85"/>
    <n v="7408000000"/>
    <x v="0"/>
  </r>
  <r>
    <x v="64"/>
    <x v="63"/>
    <x v="85"/>
    <n v="8695000000"/>
    <x v="1"/>
  </r>
  <r>
    <x v="64"/>
    <x v="63"/>
    <x v="85"/>
    <n v="7384000000"/>
    <x v="2"/>
  </r>
  <r>
    <x v="64"/>
    <x v="63"/>
    <x v="86"/>
    <n v="730000000"/>
    <x v="0"/>
  </r>
  <r>
    <x v="64"/>
    <x v="63"/>
    <x v="86"/>
    <n v="338000000"/>
    <x v="1"/>
  </r>
  <r>
    <x v="64"/>
    <x v="63"/>
    <x v="86"/>
    <n v="244000000"/>
    <x v="2"/>
  </r>
  <r>
    <x v="64"/>
    <x v="63"/>
    <x v="87"/>
    <n v="0"/>
    <x v="0"/>
  </r>
  <r>
    <x v="64"/>
    <x v="63"/>
    <x v="87"/>
    <n v="0"/>
    <x v="1"/>
  </r>
  <r>
    <x v="64"/>
    <x v="63"/>
    <x v="87"/>
    <n v="0"/>
    <x v="2"/>
  </r>
  <r>
    <x v="64"/>
    <x v="63"/>
    <x v="88"/>
    <n v="0"/>
    <x v="0"/>
  </r>
  <r>
    <x v="64"/>
    <x v="63"/>
    <x v="88"/>
    <n v="0"/>
    <x v="1"/>
  </r>
  <r>
    <x v="64"/>
    <x v="63"/>
    <x v="88"/>
    <n v="0"/>
    <x v="2"/>
  </r>
  <r>
    <x v="64"/>
    <x v="63"/>
    <x v="89"/>
    <n v="-12459000000"/>
    <x v="0"/>
  </r>
  <r>
    <x v="64"/>
    <x v="63"/>
    <x v="89"/>
    <n v="-12567000000"/>
    <x v="2"/>
  </r>
  <r>
    <x v="64"/>
    <x v="63"/>
    <x v="90"/>
    <n v="0"/>
    <x v="1"/>
  </r>
  <r>
    <x v="64"/>
    <x v="63"/>
    <x v="91"/>
    <n v="-1171000000"/>
    <x v="0"/>
  </r>
  <r>
    <x v="64"/>
    <x v="63"/>
    <x v="91"/>
    <n v="218000000"/>
    <x v="1"/>
  </r>
  <r>
    <x v="64"/>
    <x v="63"/>
    <x v="91"/>
    <n v="162000000"/>
    <x v="2"/>
  </r>
  <r>
    <x v="65"/>
    <x v="64"/>
    <x v="0"/>
    <n v="2906000000"/>
    <x v="0"/>
  </r>
  <r>
    <x v="65"/>
    <x v="64"/>
    <x v="0"/>
    <n v="2416000000"/>
    <x v="1"/>
  </r>
  <r>
    <x v="65"/>
    <x v="64"/>
    <x v="0"/>
    <n v="3301000000"/>
    <x v="2"/>
  </r>
  <r>
    <x v="65"/>
    <x v="64"/>
    <x v="1"/>
    <n v="2904000000"/>
    <x v="0"/>
  </r>
  <r>
    <x v="65"/>
    <x v="64"/>
    <x v="1"/>
    <n v="2471000000"/>
    <x v="1"/>
  </r>
  <r>
    <x v="65"/>
    <x v="64"/>
    <x v="1"/>
    <n v="4003000000"/>
    <x v="2"/>
  </r>
  <r>
    <x v="65"/>
    <x v="64"/>
    <x v="2"/>
    <n v="0"/>
    <x v="0"/>
  </r>
  <r>
    <x v="65"/>
    <x v="64"/>
    <x v="2"/>
    <n v="0"/>
    <x v="1"/>
  </r>
  <r>
    <x v="65"/>
    <x v="64"/>
    <x v="2"/>
    <n v="0"/>
    <x v="2"/>
  </r>
  <r>
    <x v="65"/>
    <x v="64"/>
    <x v="3"/>
    <n v="2668000000"/>
    <x v="0"/>
  </r>
  <r>
    <x v="65"/>
    <x v="64"/>
    <x v="3"/>
    <n v="2369000000"/>
    <x v="1"/>
  </r>
  <r>
    <x v="65"/>
    <x v="64"/>
    <x v="3"/>
    <n v="2463000000"/>
    <x v="2"/>
  </r>
  <r>
    <x v="65"/>
    <x v="64"/>
    <x v="4"/>
    <n v="32718000000"/>
    <x v="0"/>
  </r>
  <r>
    <x v="65"/>
    <x v="64"/>
    <x v="4"/>
    <n v="32957000000"/>
    <x v="1"/>
  </r>
  <r>
    <x v="65"/>
    <x v="64"/>
    <x v="4"/>
    <n v="35594000000"/>
    <x v="2"/>
  </r>
  <r>
    <x v="65"/>
    <x v="64"/>
    <x v="5"/>
    <n v="-784000000"/>
    <x v="0"/>
  </r>
  <r>
    <x v="65"/>
    <x v="64"/>
    <x v="5"/>
    <n v="-887000000"/>
    <x v="1"/>
  </r>
  <r>
    <x v="65"/>
    <x v="64"/>
    <x v="5"/>
    <n v="-1407000000"/>
    <x v="2"/>
  </r>
  <r>
    <x v="65"/>
    <x v="64"/>
    <x v="6"/>
    <n v="-31500000000"/>
    <x v="0"/>
  </r>
  <r>
    <x v="65"/>
    <x v="64"/>
    <x v="6"/>
    <n v="-6386000000"/>
    <x v="1"/>
  </r>
  <r>
    <x v="65"/>
    <x v="64"/>
    <x v="6"/>
    <n v="-5707000000"/>
    <x v="2"/>
  </r>
  <r>
    <x v="65"/>
    <x v="64"/>
    <x v="7"/>
    <n v="2381000000"/>
    <x v="0"/>
  </r>
  <r>
    <x v="65"/>
    <x v="64"/>
    <x v="7"/>
    <n v="-806000000"/>
    <x v="1"/>
  </r>
  <r>
    <x v="65"/>
    <x v="64"/>
    <x v="7"/>
    <n v="-5263000000"/>
    <x v="2"/>
  </r>
  <r>
    <x v="65"/>
    <x v="64"/>
    <x v="8"/>
    <n v="3908000000"/>
    <x v="0"/>
  </r>
  <r>
    <x v="65"/>
    <x v="64"/>
    <x v="8"/>
    <n v="7286000000"/>
    <x v="1"/>
  </r>
  <r>
    <x v="65"/>
    <x v="64"/>
    <x v="8"/>
    <n v="5814000000"/>
    <x v="2"/>
  </r>
  <r>
    <x v="65"/>
    <x v="64"/>
    <x v="9"/>
    <n v="11777000000"/>
    <x v="0"/>
  </r>
  <r>
    <x v="65"/>
    <x v="64"/>
    <x v="9"/>
    <n v="11839000000"/>
    <x v="1"/>
  </r>
  <r>
    <x v="65"/>
    <x v="64"/>
    <x v="9"/>
    <n v="6707000000"/>
    <x v="2"/>
  </r>
  <r>
    <x v="65"/>
    <x v="64"/>
    <x v="10"/>
    <n v="-734000000"/>
    <x v="0"/>
  </r>
  <r>
    <x v="65"/>
    <x v="64"/>
    <x v="10"/>
    <n v="-1373000000"/>
    <x v="1"/>
  </r>
  <r>
    <x v="65"/>
    <x v="64"/>
    <x v="10"/>
    <n v="1529000000"/>
    <x v="2"/>
  </r>
  <r>
    <x v="65"/>
    <x v="64"/>
    <x v="11"/>
    <n v="-337000000"/>
    <x v="0"/>
  </r>
  <r>
    <x v="65"/>
    <x v="64"/>
    <x v="11"/>
    <n v="-273000000"/>
    <x v="1"/>
  </r>
  <r>
    <x v="65"/>
    <x v="64"/>
    <x v="11"/>
    <n v="1157000000"/>
    <x v="2"/>
  </r>
  <r>
    <x v="65"/>
    <x v="64"/>
    <x v="12"/>
    <n v="911000000"/>
    <x v="0"/>
  </r>
  <r>
    <x v="65"/>
    <x v="64"/>
    <x v="12"/>
    <n v="-2819000000"/>
    <x v="1"/>
  </r>
  <r>
    <x v="65"/>
    <x v="64"/>
    <x v="12"/>
    <n v="1435000000"/>
    <x v="2"/>
  </r>
  <r>
    <x v="65"/>
    <x v="64"/>
    <x v="13"/>
    <n v="-2006000000"/>
    <x v="0"/>
  </r>
  <r>
    <x v="65"/>
    <x v="64"/>
    <x v="13"/>
    <n v="1095000000"/>
    <x v="1"/>
  </r>
  <r>
    <x v="65"/>
    <x v="64"/>
    <x v="13"/>
    <n v="1361000000"/>
    <x v="2"/>
  </r>
  <r>
    <x v="65"/>
    <x v="64"/>
    <x v="14"/>
    <n v="0"/>
    <x v="0"/>
  </r>
  <r>
    <x v="65"/>
    <x v="64"/>
    <x v="14"/>
    <n v="343000000"/>
    <x v="1"/>
  </r>
  <r>
    <x v="65"/>
    <x v="64"/>
    <x v="14"/>
    <n v="586000000"/>
    <x v="2"/>
  </r>
  <r>
    <x v="65"/>
    <x v="64"/>
    <x v="15"/>
    <n v="0"/>
    <x v="0"/>
  </r>
  <r>
    <x v="65"/>
    <x v="64"/>
    <x v="15"/>
    <n v="0"/>
    <x v="1"/>
  </r>
  <r>
    <x v="65"/>
    <x v="64"/>
    <x v="15"/>
    <n v="0"/>
    <x v="2"/>
  </r>
  <r>
    <x v="65"/>
    <x v="64"/>
    <x v="16"/>
    <n v="-5083000000"/>
    <x v="0"/>
  </r>
  <r>
    <x v="65"/>
    <x v="64"/>
    <x v="16"/>
    <n v="4272000000"/>
    <x v="1"/>
  </r>
  <r>
    <x v="65"/>
    <x v="64"/>
    <x v="16"/>
    <n v="5305000000"/>
    <x v="2"/>
  </r>
  <r>
    <x v="65"/>
    <x v="64"/>
    <x v="17"/>
    <n v="-5083000000"/>
    <x v="0"/>
  </r>
  <r>
    <x v="65"/>
    <x v="64"/>
    <x v="17"/>
    <n v="4272000000"/>
    <x v="1"/>
  </r>
  <r>
    <x v="65"/>
    <x v="64"/>
    <x v="17"/>
    <n v="5305000000"/>
    <x v="2"/>
  </r>
  <r>
    <x v="65"/>
    <x v="64"/>
    <x v="18"/>
    <n v="10244000000"/>
    <x v="0"/>
  </r>
  <r>
    <x v="65"/>
    <x v="64"/>
    <x v="18"/>
    <n v="8599000000"/>
    <x v="1"/>
  </r>
  <r>
    <x v="65"/>
    <x v="64"/>
    <x v="18"/>
    <n v="9255000000"/>
    <x v="2"/>
  </r>
  <r>
    <x v="65"/>
    <x v="64"/>
    <x v="19"/>
    <n v="21990000000"/>
    <x v="0"/>
  </r>
  <r>
    <x v="65"/>
    <x v="64"/>
    <x v="19"/>
    <n v="16606000000"/>
    <x v="1"/>
  </r>
  <r>
    <x v="65"/>
    <x v="64"/>
    <x v="19"/>
    <n v="17276000000"/>
    <x v="2"/>
  </r>
  <r>
    <x v="65"/>
    <x v="64"/>
    <x v="20"/>
    <n v="17384000000"/>
    <x v="0"/>
  </r>
  <r>
    <x v="65"/>
    <x v="64"/>
    <x v="20"/>
    <n v="16765000000"/>
    <x v="1"/>
  </r>
  <r>
    <x v="65"/>
    <x v="64"/>
    <x v="20"/>
    <n v="18519000000"/>
    <x v="2"/>
  </r>
  <r>
    <x v="65"/>
    <x v="64"/>
    <x v="21"/>
    <n v="11389000000"/>
    <x v="0"/>
  </r>
  <r>
    <x v="65"/>
    <x v="64"/>
    <x v="21"/>
    <n v="8935000000"/>
    <x v="1"/>
  </r>
  <r>
    <x v="65"/>
    <x v="64"/>
    <x v="21"/>
    <n v="8672000000"/>
    <x v="2"/>
  </r>
  <r>
    <x v="65"/>
    <x v="64"/>
    <x v="22"/>
    <n v="1561000000"/>
    <x v="0"/>
  </r>
  <r>
    <x v="65"/>
    <x v="64"/>
    <x v="22"/>
    <n v="1393000000"/>
    <x v="2"/>
  </r>
  <r>
    <x v="65"/>
    <x v="64"/>
    <x v="23"/>
    <n v="1561000000"/>
    <x v="0"/>
  </r>
  <r>
    <x v="65"/>
    <x v="64"/>
    <x v="23"/>
    <n v="1401000000"/>
    <x v="1"/>
  </r>
  <r>
    <x v="65"/>
    <x v="64"/>
    <x v="23"/>
    <n v="1401000000"/>
    <x v="1"/>
  </r>
  <r>
    <x v="65"/>
    <x v="64"/>
    <x v="23"/>
    <n v="1393000000"/>
    <x v="2"/>
  </r>
  <r>
    <x v="65"/>
    <x v="64"/>
    <x v="24"/>
    <n v="392000000"/>
    <x v="0"/>
  </r>
  <r>
    <x v="65"/>
    <x v="64"/>
    <x v="24"/>
    <n v="7481000000"/>
    <x v="1"/>
  </r>
  <r>
    <x v="65"/>
    <x v="64"/>
    <x v="24"/>
    <n v="5719000000"/>
    <x v="2"/>
  </r>
  <r>
    <x v="65"/>
    <x v="64"/>
    <x v="25"/>
    <n v="0"/>
    <x v="0"/>
  </r>
  <r>
    <x v="65"/>
    <x v="64"/>
    <x v="25"/>
    <n v="0"/>
    <x v="1"/>
  </r>
  <r>
    <x v="65"/>
    <x v="64"/>
    <x v="25"/>
    <n v="0"/>
    <x v="2"/>
  </r>
  <r>
    <x v="65"/>
    <x v="64"/>
    <x v="26"/>
    <n v="43373"/>
    <x v="0"/>
  </r>
  <r>
    <x v="65"/>
    <x v="64"/>
    <x v="26"/>
    <n v="43737"/>
    <x v="1"/>
  </r>
  <r>
    <x v="65"/>
    <x v="64"/>
    <x v="26"/>
    <n v="44101"/>
    <x v="2"/>
  </r>
  <r>
    <x v="65"/>
    <x v="64"/>
    <x v="27"/>
    <n v="0"/>
    <x v="0"/>
  </r>
  <r>
    <x v="65"/>
    <x v="64"/>
    <x v="27"/>
    <n v="0"/>
    <x v="1"/>
  </r>
  <r>
    <x v="65"/>
    <x v="64"/>
    <x v="27"/>
    <n v="0"/>
    <x v="2"/>
  </r>
  <r>
    <x v="65"/>
    <x v="64"/>
    <x v="28"/>
    <n v="807000000"/>
    <x v="0"/>
  </r>
  <r>
    <x v="65"/>
    <x v="64"/>
    <x v="28"/>
    <n v="4909000000"/>
    <x v="1"/>
  </r>
  <r>
    <x v="65"/>
    <x v="64"/>
    <x v="28"/>
    <n v="6077000000"/>
    <x v="2"/>
  </r>
  <r>
    <x v="65"/>
    <x v="64"/>
    <x v="29"/>
    <n v="0"/>
    <x v="0"/>
  </r>
  <r>
    <x v="65"/>
    <x v="64"/>
    <x v="29"/>
    <n v="0"/>
    <x v="1"/>
  </r>
  <r>
    <x v="65"/>
    <x v="64"/>
    <x v="29"/>
    <n v="0"/>
    <x v="2"/>
  </r>
  <r>
    <x v="65"/>
    <x v="64"/>
    <x v="30"/>
    <n v="6498000000"/>
    <x v="0"/>
  </r>
  <r>
    <x v="65"/>
    <x v="64"/>
    <x v="30"/>
    <n v="6282000000"/>
    <x v="1"/>
  </r>
  <r>
    <x v="65"/>
    <x v="64"/>
    <x v="30"/>
    <n v="6323000000"/>
    <x v="2"/>
  </r>
  <r>
    <x v="65"/>
    <x v="64"/>
    <x v="31"/>
    <n v="12367000000"/>
    <x v="0"/>
  </r>
  <r>
    <x v="65"/>
    <x v="64"/>
    <x v="31"/>
    <n v="15674000000"/>
    <x v="1"/>
  </r>
  <r>
    <x v="65"/>
    <x v="64"/>
    <x v="31"/>
    <n v="14276000000"/>
    <x v="2"/>
  </r>
  <r>
    <x v="65"/>
    <x v="64"/>
    <x v="32"/>
    <n v="-4964000000"/>
    <x v="0"/>
  </r>
  <r>
    <x v="65"/>
    <x v="64"/>
    <x v="32"/>
    <n v="4386000000"/>
    <x v="1"/>
  </r>
  <r>
    <x v="65"/>
    <x v="64"/>
    <x v="32"/>
    <n v="5198000000"/>
    <x v="2"/>
  </r>
  <r>
    <x v="65"/>
    <x v="64"/>
    <x v="33"/>
    <n v="0"/>
    <x v="0"/>
  </r>
  <r>
    <x v="65"/>
    <x v="64"/>
    <x v="33"/>
    <n v="0"/>
    <x v="1"/>
  </r>
  <r>
    <x v="65"/>
    <x v="64"/>
    <x v="33"/>
    <n v="0"/>
    <x v="2"/>
  </r>
  <r>
    <x v="65"/>
    <x v="64"/>
    <x v="34"/>
    <n v="5356000000"/>
    <x v="0"/>
  </r>
  <r>
    <x v="65"/>
    <x v="64"/>
    <x v="34"/>
    <n v="3095000000"/>
    <x v="1"/>
  </r>
  <r>
    <x v="65"/>
    <x v="64"/>
    <x v="34"/>
    <n v="521000000"/>
    <x v="2"/>
  </r>
  <r>
    <x v="65"/>
    <x v="64"/>
    <x v="35"/>
    <n v="2955000000"/>
    <x v="0"/>
  </r>
  <r>
    <x v="65"/>
    <x v="64"/>
    <x v="35"/>
    <n v="2172000000"/>
    <x v="1"/>
  </r>
  <r>
    <x v="65"/>
    <x v="64"/>
    <x v="35"/>
    <n v="1653000000"/>
    <x v="2"/>
  </r>
  <r>
    <x v="65"/>
    <x v="64"/>
    <x v="36"/>
    <n v="768000000"/>
    <x v="0"/>
  </r>
  <r>
    <x v="65"/>
    <x v="64"/>
    <x v="36"/>
    <n v="627000000"/>
    <x v="1"/>
  </r>
  <r>
    <x v="65"/>
    <x v="64"/>
    <x v="36"/>
    <n v="602000000"/>
    <x v="2"/>
  </r>
  <r>
    <x v="65"/>
    <x v="64"/>
    <x v="37"/>
    <n v="0"/>
    <x v="0"/>
  </r>
  <r>
    <x v="65"/>
    <x v="64"/>
    <x v="37"/>
    <n v="0"/>
    <x v="1"/>
  </r>
  <r>
    <x v="65"/>
    <x v="64"/>
    <x v="37"/>
    <n v="0"/>
    <x v="2"/>
  </r>
  <r>
    <x v="65"/>
    <x v="64"/>
    <x v="38"/>
    <n v="1693000000"/>
    <x v="0"/>
  </r>
  <r>
    <x v="65"/>
    <x v="64"/>
    <x v="38"/>
    <n v="1400000000"/>
    <x v="1"/>
  </r>
  <r>
    <x v="65"/>
    <x v="64"/>
    <x v="38"/>
    <n v="2598000000"/>
    <x v="2"/>
  </r>
  <r>
    <x v="65"/>
    <x v="64"/>
    <x v="39"/>
    <n v="32718000000"/>
    <x v="0"/>
  </r>
  <r>
    <x v="65"/>
    <x v="64"/>
    <x v="39"/>
    <n v="32957000000"/>
    <x v="1"/>
  </r>
  <r>
    <x v="65"/>
    <x v="64"/>
    <x v="39"/>
    <n v="35594000000"/>
    <x v="2"/>
  </r>
  <r>
    <x v="65"/>
    <x v="64"/>
    <x v="40"/>
    <n v="31911000000"/>
    <x v="0"/>
  </r>
  <r>
    <x v="65"/>
    <x v="64"/>
    <x v="40"/>
    <n v="28048000000"/>
    <x v="1"/>
  </r>
  <r>
    <x v="65"/>
    <x v="64"/>
    <x v="40"/>
    <n v="29517000000"/>
    <x v="2"/>
  </r>
  <r>
    <x v="65"/>
    <x v="64"/>
    <x v="41"/>
    <n v="0"/>
    <x v="0"/>
  </r>
  <r>
    <x v="65"/>
    <x v="64"/>
    <x v="41"/>
    <n v="0"/>
    <x v="1"/>
  </r>
  <r>
    <x v="65"/>
    <x v="64"/>
    <x v="41"/>
    <n v="0"/>
    <x v="2"/>
  </r>
  <r>
    <x v="65"/>
    <x v="64"/>
    <x v="42"/>
    <n v="35000000"/>
    <x v="0"/>
  </r>
  <r>
    <x v="65"/>
    <x v="64"/>
    <x v="42"/>
    <n v="0"/>
    <x v="1"/>
  </r>
  <r>
    <x v="65"/>
    <x v="64"/>
    <x v="42"/>
    <n v="0"/>
    <x v="2"/>
  </r>
  <r>
    <x v="65"/>
    <x v="64"/>
    <x v="43"/>
    <n v="-5509000000"/>
    <x v="0"/>
  </r>
  <r>
    <x v="65"/>
    <x v="64"/>
    <x v="43"/>
    <n v="-503000000"/>
    <x v="1"/>
  </r>
  <r>
    <x v="65"/>
    <x v="64"/>
    <x v="43"/>
    <n v="-229000000"/>
    <x v="2"/>
  </r>
  <r>
    <x v="65"/>
    <x v="64"/>
    <x v="44"/>
    <n v="555000000"/>
    <x v="0"/>
  </r>
  <r>
    <x v="65"/>
    <x v="64"/>
    <x v="44"/>
    <n v="3786000000"/>
    <x v="1"/>
  </r>
  <r>
    <x v="65"/>
    <x v="64"/>
    <x v="44"/>
    <n v="0"/>
    <x v="2"/>
  </r>
  <r>
    <x v="65"/>
    <x v="64"/>
    <x v="45"/>
    <n v="0"/>
    <x v="0"/>
  </r>
  <r>
    <x v="65"/>
    <x v="64"/>
    <x v="45"/>
    <n v="0"/>
    <x v="1"/>
  </r>
  <r>
    <x v="65"/>
    <x v="64"/>
    <x v="45"/>
    <n v="0"/>
    <x v="2"/>
  </r>
  <r>
    <x v="65"/>
    <x v="64"/>
    <x v="46"/>
    <n v="-31500000000"/>
    <x v="0"/>
  </r>
  <r>
    <x v="65"/>
    <x v="64"/>
    <x v="46"/>
    <n v="-6386000000"/>
    <x v="1"/>
  </r>
  <r>
    <x v="65"/>
    <x v="64"/>
    <x v="46"/>
    <n v="-5707000000"/>
    <x v="2"/>
  </r>
  <r>
    <x v="65"/>
    <x v="64"/>
    <x v="47"/>
    <n v="0"/>
    <x v="0"/>
  </r>
  <r>
    <x v="65"/>
    <x v="64"/>
    <x v="47"/>
    <n v="0"/>
    <x v="1"/>
  </r>
  <r>
    <x v="65"/>
    <x v="64"/>
    <x v="47"/>
    <n v="0"/>
    <x v="2"/>
  </r>
  <r>
    <x v="65"/>
    <x v="64"/>
    <x v="48"/>
    <n v="2485000000"/>
    <x v="0"/>
  </r>
  <r>
    <x v="65"/>
    <x v="64"/>
    <x v="48"/>
    <n v="-622000000"/>
    <x v="1"/>
  </r>
  <r>
    <x v="65"/>
    <x v="64"/>
    <x v="48"/>
    <n v="-5178000000"/>
    <x v="2"/>
  </r>
  <r>
    <x v="65"/>
    <x v="64"/>
    <x v="49"/>
    <n v="0"/>
    <x v="0"/>
  </r>
  <r>
    <x v="65"/>
    <x v="64"/>
    <x v="49"/>
    <n v="0"/>
    <x v="1"/>
  </r>
  <r>
    <x v="65"/>
    <x v="64"/>
    <x v="49"/>
    <n v="0"/>
    <x v="2"/>
  </r>
  <r>
    <x v="65"/>
    <x v="64"/>
    <x v="50"/>
    <n v="2053000000"/>
    <x v="0"/>
  </r>
  <r>
    <x v="65"/>
    <x v="64"/>
    <x v="50"/>
    <n v="4909000000"/>
    <x v="1"/>
  </r>
  <r>
    <x v="65"/>
    <x v="64"/>
    <x v="50"/>
    <n v="0"/>
    <x v="2"/>
  </r>
  <r>
    <x v="65"/>
    <x v="64"/>
    <x v="51"/>
    <n v="0"/>
    <x v="0"/>
  </r>
  <r>
    <x v="65"/>
    <x v="64"/>
    <x v="51"/>
    <n v="0"/>
    <x v="1"/>
  </r>
  <r>
    <x v="65"/>
    <x v="64"/>
    <x v="51"/>
    <n v="0"/>
    <x v="2"/>
  </r>
  <r>
    <x v="65"/>
    <x v="64"/>
    <x v="52"/>
    <n v="0"/>
    <x v="0"/>
  </r>
  <r>
    <x v="65"/>
    <x v="64"/>
    <x v="52"/>
    <n v="0"/>
    <x v="1"/>
  </r>
  <r>
    <x v="65"/>
    <x v="64"/>
    <x v="52"/>
    <n v="0"/>
    <x v="2"/>
  </r>
  <r>
    <x v="65"/>
    <x v="64"/>
    <x v="53"/>
    <n v="-4964000000"/>
    <x v="0"/>
  </r>
  <r>
    <x v="65"/>
    <x v="64"/>
    <x v="53"/>
    <n v="4386000000"/>
    <x v="1"/>
  </r>
  <r>
    <x v="65"/>
    <x v="64"/>
    <x v="53"/>
    <n v="5198000000"/>
    <x v="2"/>
  </r>
  <r>
    <x v="65"/>
    <x v="64"/>
    <x v="54"/>
    <n v="-4964000000"/>
    <x v="0"/>
  </r>
  <r>
    <x v="65"/>
    <x v="64"/>
    <x v="54"/>
    <n v="4386000000"/>
    <x v="1"/>
  </r>
  <r>
    <x v="65"/>
    <x v="64"/>
    <x v="54"/>
    <n v="5198000000"/>
    <x v="2"/>
  </r>
  <r>
    <x v="65"/>
    <x v="64"/>
    <x v="55"/>
    <n v="2975000000"/>
    <x v="0"/>
  </r>
  <r>
    <x v="65"/>
    <x v="64"/>
    <x v="55"/>
    <n v="3081000000"/>
    <x v="1"/>
  </r>
  <r>
    <x v="65"/>
    <x v="64"/>
    <x v="55"/>
    <n v="3711000000"/>
    <x v="2"/>
  </r>
  <r>
    <x v="65"/>
    <x v="64"/>
    <x v="56"/>
    <n v="15334000000"/>
    <x v="0"/>
  </r>
  <r>
    <x v="65"/>
    <x v="64"/>
    <x v="56"/>
    <n v="16192000000"/>
    <x v="1"/>
  </r>
  <r>
    <x v="65"/>
    <x v="64"/>
    <x v="56"/>
    <n v="17075000000"/>
    <x v="2"/>
  </r>
  <r>
    <x v="65"/>
    <x v="64"/>
    <x v="57"/>
    <n v="20522000000"/>
    <x v="0"/>
  </r>
  <r>
    <x v="65"/>
    <x v="64"/>
    <x v="57"/>
    <n v="19113000000"/>
    <x v="1"/>
  </r>
  <r>
    <x v="65"/>
    <x v="64"/>
    <x v="57"/>
    <n v="20845000000"/>
    <x v="2"/>
  </r>
  <r>
    <x v="65"/>
    <x v="64"/>
    <x v="58"/>
    <n v="2986000000"/>
    <x v="0"/>
  </r>
  <r>
    <x v="65"/>
    <x v="64"/>
    <x v="58"/>
    <n v="2195000000"/>
    <x v="1"/>
  </r>
  <r>
    <x v="65"/>
    <x v="64"/>
    <x v="58"/>
    <n v="2074000000"/>
    <x v="2"/>
  </r>
  <r>
    <x v="65"/>
    <x v="64"/>
    <x v="59"/>
    <n v="0"/>
    <x v="0"/>
  </r>
  <r>
    <x v="65"/>
    <x v="64"/>
    <x v="59"/>
    <n v="0"/>
    <x v="2"/>
  </r>
  <r>
    <x v="65"/>
    <x v="64"/>
    <x v="60"/>
    <n v="0"/>
    <x v="1"/>
  </r>
  <r>
    <x v="65"/>
    <x v="64"/>
    <x v="61"/>
    <n v="8611000000"/>
    <x v="0"/>
  </r>
  <r>
    <x v="65"/>
    <x v="64"/>
    <x v="61"/>
    <n v="7593000000"/>
    <x v="1"/>
  </r>
  <r>
    <x v="65"/>
    <x v="64"/>
    <x v="61"/>
    <n v="8049000000"/>
    <x v="2"/>
  </r>
  <r>
    <x v="65"/>
    <x v="64"/>
    <x v="62"/>
    <n v="621000000"/>
    <x v="0"/>
  </r>
  <r>
    <x v="65"/>
    <x v="64"/>
    <x v="62"/>
    <n v="7667000000"/>
    <x v="1"/>
  </r>
  <r>
    <x v="65"/>
    <x v="64"/>
    <x v="62"/>
    <n v="6255000000"/>
    <x v="2"/>
  </r>
  <r>
    <x v="65"/>
    <x v="64"/>
    <x v="63"/>
    <n v="-52599000000"/>
    <x v="0"/>
  </r>
  <r>
    <x v="65"/>
    <x v="64"/>
    <x v="63"/>
    <n v="-11026000000"/>
    <x v="1"/>
  </r>
  <r>
    <x v="65"/>
    <x v="64"/>
    <x v="63"/>
    <n v="-11163000000"/>
    <x v="2"/>
  </r>
  <r>
    <x v="65"/>
    <x v="64"/>
    <x v="64"/>
    <n v="6417000000"/>
    <x v="0"/>
  </r>
  <r>
    <x v="65"/>
    <x v="64"/>
    <x v="64"/>
    <n v="279000000"/>
    <x v="1"/>
  </r>
  <r>
    <x v="65"/>
    <x v="64"/>
    <x v="64"/>
    <n v="-7670000000"/>
    <x v="2"/>
  </r>
  <r>
    <x v="65"/>
    <x v="64"/>
    <x v="65"/>
    <n v="1624000000"/>
    <x v="0"/>
  </r>
  <r>
    <x v="65"/>
    <x v="64"/>
    <x v="65"/>
    <n v="9313000000"/>
    <x v="1"/>
  </r>
  <r>
    <x v="65"/>
    <x v="64"/>
    <x v="65"/>
    <n v="-912000000"/>
    <x v="2"/>
  </r>
  <r>
    <x v="65"/>
    <x v="64"/>
    <x v="66"/>
    <n v="-119000000"/>
    <x v="0"/>
  </r>
  <r>
    <x v="65"/>
    <x v="64"/>
    <x v="66"/>
    <n v="-114000000"/>
    <x v="1"/>
  </r>
  <r>
    <x v="65"/>
    <x v="64"/>
    <x v="66"/>
    <n v="107000000"/>
    <x v="2"/>
  </r>
  <r>
    <x v="65"/>
    <x v="64"/>
    <x v="67"/>
    <n v="1010000000"/>
    <x v="0"/>
  </r>
  <r>
    <x v="65"/>
    <x v="64"/>
    <x v="67"/>
    <n v="1055000000"/>
    <x v="1"/>
  </r>
  <r>
    <x v="65"/>
    <x v="64"/>
    <x v="67"/>
    <n v="5211000000"/>
    <x v="2"/>
  </r>
  <r>
    <x v="65"/>
    <x v="64"/>
    <x v="68"/>
    <n v="7478000000"/>
    <x v="0"/>
  </r>
  <r>
    <x v="65"/>
    <x v="64"/>
    <x v="68"/>
    <n v="4023000000"/>
    <x v="1"/>
  </r>
  <r>
    <x v="65"/>
    <x v="64"/>
    <x v="68"/>
    <n v="4871000000"/>
    <x v="2"/>
  </r>
  <r>
    <x v="65"/>
    <x v="64"/>
    <x v="69"/>
    <n v="26220000000"/>
    <x v="0"/>
  </r>
  <r>
    <x v="65"/>
    <x v="64"/>
    <x v="69"/>
    <n v="4657000000"/>
    <x v="1"/>
  </r>
  <r>
    <x v="65"/>
    <x v="64"/>
    <x v="69"/>
    <n v="5388000000"/>
    <x v="2"/>
  </r>
  <r>
    <x v="65"/>
    <x v="64"/>
    <x v="70"/>
    <n v="2845000000"/>
    <x v="0"/>
  </r>
  <r>
    <x v="65"/>
    <x v="64"/>
    <x v="70"/>
    <n v="3588000000"/>
    <x v="1"/>
  </r>
  <r>
    <x v="65"/>
    <x v="64"/>
    <x v="70"/>
    <n v="3747000000"/>
    <x v="2"/>
  </r>
  <r>
    <x v="65"/>
    <x v="64"/>
    <x v="71"/>
    <n v="0"/>
    <x v="0"/>
  </r>
  <r>
    <x v="65"/>
    <x v="64"/>
    <x v="71"/>
    <n v="0"/>
    <x v="1"/>
  </r>
  <r>
    <x v="65"/>
    <x v="64"/>
    <x v="71"/>
    <n v="0"/>
    <x v="2"/>
  </r>
  <r>
    <x v="65"/>
    <x v="64"/>
    <x v="72"/>
    <n v="-3135000000"/>
    <x v="0"/>
  </r>
  <r>
    <x v="65"/>
    <x v="64"/>
    <x v="72"/>
    <n v="-414000000"/>
    <x v="1"/>
  </r>
  <r>
    <x v="65"/>
    <x v="64"/>
    <x v="72"/>
    <n v="28000000"/>
    <x v="2"/>
  </r>
  <r>
    <x v="65"/>
    <x v="64"/>
    <x v="73"/>
    <n v="3466000000"/>
    <x v="0"/>
  </r>
  <r>
    <x v="65"/>
    <x v="64"/>
    <x v="73"/>
    <n v="2968000000"/>
    <x v="1"/>
  </r>
  <r>
    <x v="65"/>
    <x v="64"/>
    <x v="73"/>
    <n v="2882000000"/>
    <x v="2"/>
  </r>
  <r>
    <x v="65"/>
    <x v="64"/>
    <x v="74"/>
    <n v="5936000000"/>
    <x v="0"/>
  </r>
  <r>
    <x v="65"/>
    <x v="64"/>
    <x v="74"/>
    <n v="0"/>
    <x v="1"/>
  </r>
  <r>
    <x v="65"/>
    <x v="64"/>
    <x v="74"/>
    <n v="6213000000"/>
    <x v="2"/>
  </r>
  <r>
    <x v="65"/>
    <x v="64"/>
    <x v="75"/>
    <n v="0"/>
    <x v="0"/>
  </r>
  <r>
    <x v="65"/>
    <x v="64"/>
    <x v="75"/>
    <n v="0"/>
    <x v="1"/>
  </r>
  <r>
    <x v="65"/>
    <x v="64"/>
    <x v="75"/>
    <n v="0"/>
    <x v="2"/>
  </r>
  <r>
    <x v="65"/>
    <x v="64"/>
    <x v="76"/>
    <n v="0"/>
    <x v="0"/>
  </r>
  <r>
    <x v="65"/>
    <x v="64"/>
    <x v="76"/>
    <n v="0"/>
    <x v="1"/>
  </r>
  <r>
    <x v="65"/>
    <x v="64"/>
    <x v="76"/>
    <n v="0"/>
    <x v="2"/>
  </r>
  <r>
    <x v="65"/>
    <x v="64"/>
    <x v="77"/>
    <n v="0"/>
    <x v="0"/>
  </r>
  <r>
    <x v="65"/>
    <x v="64"/>
    <x v="77"/>
    <n v="0"/>
    <x v="1"/>
  </r>
  <r>
    <x v="65"/>
    <x v="64"/>
    <x v="77"/>
    <n v="0"/>
    <x v="2"/>
  </r>
  <r>
    <x v="65"/>
    <x v="64"/>
    <x v="78"/>
    <n v="9188000000"/>
    <x v="0"/>
  </r>
  <r>
    <x v="65"/>
    <x v="64"/>
    <x v="78"/>
    <n v="198000000"/>
    <x v="1"/>
  </r>
  <r>
    <x v="65"/>
    <x v="64"/>
    <x v="78"/>
    <n v="2399000000"/>
    <x v="2"/>
  </r>
  <r>
    <x v="65"/>
    <x v="64"/>
    <x v="79"/>
    <n v="603000000"/>
    <x v="0"/>
  </r>
  <r>
    <x v="65"/>
    <x v="64"/>
    <x v="79"/>
    <n v="414000000"/>
    <x v="1"/>
  </r>
  <r>
    <x v="65"/>
    <x v="64"/>
    <x v="79"/>
    <n v="329000000"/>
    <x v="2"/>
  </r>
  <r>
    <x v="65"/>
    <x v="64"/>
    <x v="80"/>
    <n v="0"/>
    <x v="0"/>
  </r>
  <r>
    <x v="65"/>
    <x v="64"/>
    <x v="80"/>
    <n v="0"/>
    <x v="1"/>
  </r>
  <r>
    <x v="65"/>
    <x v="64"/>
    <x v="80"/>
    <n v="0"/>
    <x v="2"/>
  </r>
  <r>
    <x v="65"/>
    <x v="64"/>
    <x v="81"/>
    <n v="22580000000"/>
    <x v="0"/>
  </r>
  <r>
    <x v="65"/>
    <x v="64"/>
    <x v="81"/>
    <n v="1793000000"/>
    <x v="1"/>
  </r>
  <r>
    <x v="65"/>
    <x v="64"/>
    <x v="81"/>
    <n v="2450000000"/>
    <x v="2"/>
  </r>
  <r>
    <x v="65"/>
    <x v="64"/>
    <x v="82"/>
    <n v="5625000000"/>
    <x v="0"/>
  </r>
  <r>
    <x v="65"/>
    <x v="64"/>
    <x v="82"/>
    <n v="5398000000"/>
    <x v="1"/>
  </r>
  <r>
    <x v="65"/>
    <x v="64"/>
    <x v="82"/>
    <n v="5975000000"/>
    <x v="2"/>
  </r>
  <r>
    <x v="65"/>
    <x v="64"/>
    <x v="83"/>
    <n v="542000000"/>
    <x v="0"/>
  </r>
  <r>
    <x v="65"/>
    <x v="64"/>
    <x v="83"/>
    <n v="4466000000"/>
    <x v="1"/>
  </r>
  <r>
    <x v="65"/>
    <x v="64"/>
    <x v="83"/>
    <n v="5284000000"/>
    <x v="2"/>
  </r>
  <r>
    <x v="65"/>
    <x v="64"/>
    <x v="84"/>
    <n v="22611000000"/>
    <x v="0"/>
  </r>
  <r>
    <x v="65"/>
    <x v="64"/>
    <x v="84"/>
    <n v="24273000000"/>
    <x v="1"/>
  </r>
  <r>
    <x v="65"/>
    <x v="64"/>
    <x v="84"/>
    <n v="23531000000"/>
    <x v="2"/>
  </r>
  <r>
    <x v="65"/>
    <x v="64"/>
    <x v="85"/>
    <n v="2986000000"/>
    <x v="0"/>
  </r>
  <r>
    <x v="65"/>
    <x v="64"/>
    <x v="85"/>
    <n v="2195000000"/>
    <x v="1"/>
  </r>
  <r>
    <x v="65"/>
    <x v="64"/>
    <x v="85"/>
    <n v="2074000000"/>
    <x v="2"/>
  </r>
  <r>
    <x v="65"/>
    <x v="64"/>
    <x v="86"/>
    <n v="1005000000"/>
    <x v="0"/>
  </r>
  <r>
    <x v="65"/>
    <x v="64"/>
    <x v="86"/>
    <n v="2496000000"/>
    <x v="1"/>
  </r>
  <r>
    <x v="65"/>
    <x v="64"/>
    <x v="86"/>
    <n v="500000000"/>
    <x v="2"/>
  </r>
  <r>
    <x v="65"/>
    <x v="64"/>
    <x v="87"/>
    <n v="311000000"/>
    <x v="0"/>
  </r>
  <r>
    <x v="65"/>
    <x v="64"/>
    <x v="87"/>
    <n v="421000000"/>
    <x v="1"/>
  </r>
  <r>
    <x v="65"/>
    <x v="64"/>
    <x v="87"/>
    <n v="4507000000"/>
    <x v="2"/>
  </r>
  <r>
    <x v="65"/>
    <x v="64"/>
    <x v="88"/>
    <n v="883000000"/>
    <x v="0"/>
  </r>
  <r>
    <x v="65"/>
    <x v="64"/>
    <x v="88"/>
    <n v="1037000000"/>
    <x v="1"/>
  </r>
  <r>
    <x v="65"/>
    <x v="64"/>
    <x v="88"/>
    <n v="1212000000"/>
    <x v="2"/>
  </r>
  <r>
    <x v="65"/>
    <x v="64"/>
    <x v="89"/>
    <n v="807000000"/>
    <x v="0"/>
  </r>
  <r>
    <x v="65"/>
    <x v="64"/>
    <x v="89"/>
    <n v="0"/>
    <x v="2"/>
  </r>
  <r>
    <x v="65"/>
    <x v="64"/>
    <x v="90"/>
    <n v="0"/>
    <x v="1"/>
  </r>
  <r>
    <x v="65"/>
    <x v="64"/>
    <x v="91"/>
    <n v="-25252000000"/>
    <x v="0"/>
  </r>
  <r>
    <x v="65"/>
    <x v="64"/>
    <x v="91"/>
    <n v="62000000"/>
    <x v="1"/>
  </r>
  <r>
    <x v="65"/>
    <x v="64"/>
    <x v="91"/>
    <n v="-5132000000"/>
    <x v="2"/>
  </r>
  <r>
    <x v="66"/>
    <x v="65"/>
    <x v="0"/>
    <n v="3691400000"/>
    <x v="0"/>
  </r>
  <r>
    <x v="66"/>
    <x v="65"/>
    <x v="0"/>
    <n v="4899700000"/>
    <x v="1"/>
  </r>
  <r>
    <x v="66"/>
    <x v="65"/>
    <x v="0"/>
    <n v="2952800000"/>
    <x v="2"/>
  </r>
  <r>
    <x v="66"/>
    <x v="65"/>
    <x v="1"/>
    <n v="693100000"/>
    <x v="0"/>
  </r>
  <r>
    <x v="66"/>
    <x v="65"/>
    <x v="1"/>
    <n v="879200000"/>
    <x v="1"/>
  </r>
  <r>
    <x v="66"/>
    <x v="65"/>
    <x v="1"/>
    <n v="883400000"/>
    <x v="2"/>
  </r>
  <r>
    <x v="66"/>
    <x v="65"/>
    <x v="2"/>
    <n v="0"/>
    <x v="0"/>
  </r>
  <r>
    <x v="66"/>
    <x v="65"/>
    <x v="2"/>
    <n v="0"/>
    <x v="1"/>
  </r>
  <r>
    <x v="66"/>
    <x v="65"/>
    <x v="2"/>
    <n v="0"/>
    <x v="2"/>
  </r>
  <r>
    <x v="66"/>
    <x v="65"/>
    <x v="3"/>
    <n v="2484500000"/>
    <x v="0"/>
  </r>
  <r>
    <x v="66"/>
    <x v="65"/>
    <x v="3"/>
    <n v="433400000"/>
    <x v="1"/>
  </r>
  <r>
    <x v="66"/>
    <x v="65"/>
    <x v="3"/>
    <n v="1929200000"/>
    <x v="2"/>
  </r>
  <r>
    <x v="66"/>
    <x v="65"/>
    <x v="4"/>
    <n v="24156400000"/>
    <x v="0"/>
  </r>
  <r>
    <x v="66"/>
    <x v="65"/>
    <x v="4"/>
    <n v="19219600000"/>
    <x v="1"/>
  </r>
  <r>
    <x v="66"/>
    <x v="65"/>
    <x v="4"/>
    <n v="29374500000"/>
    <x v="2"/>
  </r>
  <r>
    <x v="66"/>
    <x v="65"/>
    <x v="5"/>
    <n v="-1976400000"/>
    <x v="0"/>
  </r>
  <r>
    <x v="66"/>
    <x v="65"/>
    <x v="5"/>
    <n v="-1806600000"/>
    <x v="1"/>
  </r>
  <r>
    <x v="66"/>
    <x v="65"/>
    <x v="5"/>
    <n v="-1483600000"/>
    <x v="2"/>
  </r>
  <r>
    <x v="66"/>
    <x v="65"/>
    <x v="6"/>
    <n v="-3242800000"/>
    <x v="0"/>
  </r>
  <r>
    <x v="66"/>
    <x v="65"/>
    <x v="6"/>
    <n v="-10056900000"/>
    <x v="1"/>
  </r>
  <r>
    <x v="66"/>
    <x v="65"/>
    <x v="6"/>
    <n v="1713300000"/>
    <x v="2"/>
  </r>
  <r>
    <x v="66"/>
    <x v="65"/>
    <x v="7"/>
    <n v="-2361500000"/>
    <x v="0"/>
  </r>
  <r>
    <x v="66"/>
    <x v="65"/>
    <x v="7"/>
    <n v="-1010800000"/>
    <x v="1"/>
  </r>
  <r>
    <x v="66"/>
    <x v="65"/>
    <x v="7"/>
    <n v="-1711500000"/>
    <x v="2"/>
  </r>
  <r>
    <x v="66"/>
    <x v="65"/>
    <x v="8"/>
    <n v="11937800000"/>
    <x v="0"/>
  </r>
  <r>
    <x v="66"/>
    <x v="65"/>
    <x v="8"/>
    <n v="5047000000"/>
    <x v="1"/>
  </r>
  <r>
    <x v="66"/>
    <x v="65"/>
    <x v="8"/>
    <n v="1597800000"/>
    <x v="2"/>
  </r>
  <r>
    <x v="66"/>
    <x v="65"/>
    <x v="9"/>
    <n v="8756300000"/>
    <x v="0"/>
  </r>
  <r>
    <x v="66"/>
    <x v="65"/>
    <x v="9"/>
    <n v="2686600000"/>
    <x v="1"/>
  </r>
  <r>
    <x v="66"/>
    <x v="65"/>
    <x v="9"/>
    <n v="4350900000"/>
    <x v="2"/>
  </r>
  <r>
    <x v="66"/>
    <x v="65"/>
    <x v="10"/>
    <n v="-131000000"/>
    <x v="0"/>
  </r>
  <r>
    <x v="66"/>
    <x v="65"/>
    <x v="10"/>
    <n v="197700000"/>
    <x v="1"/>
  </r>
  <r>
    <x v="66"/>
    <x v="65"/>
    <x v="10"/>
    <n v="2700000"/>
    <x v="2"/>
  </r>
  <r>
    <x v="66"/>
    <x v="65"/>
    <x v="11"/>
    <n v="41200000"/>
    <x v="0"/>
  </r>
  <r>
    <x v="66"/>
    <x v="65"/>
    <x v="11"/>
    <n v="173000000"/>
    <x v="1"/>
  </r>
  <r>
    <x v="66"/>
    <x v="65"/>
    <x v="11"/>
    <n v="10900000"/>
    <x v="2"/>
  </r>
  <r>
    <x v="66"/>
    <x v="65"/>
    <x v="12"/>
    <n v="537600000"/>
    <x v="0"/>
  </r>
  <r>
    <x v="66"/>
    <x v="65"/>
    <x v="12"/>
    <n v="1269000000"/>
    <x v="1"/>
  </r>
  <r>
    <x v="66"/>
    <x v="65"/>
    <x v="12"/>
    <n v="-1425400000"/>
    <x v="2"/>
  </r>
  <r>
    <x v="66"/>
    <x v="65"/>
    <x v="13"/>
    <n v="-1483300000"/>
    <x v="0"/>
  </r>
  <r>
    <x v="66"/>
    <x v="65"/>
    <x v="13"/>
    <n v="164800000"/>
    <x v="1"/>
  </r>
  <r>
    <x v="66"/>
    <x v="65"/>
    <x v="13"/>
    <n v="1476000000"/>
    <x v="2"/>
  </r>
  <r>
    <x v="66"/>
    <x v="65"/>
    <x v="14"/>
    <n v="1300000"/>
    <x v="0"/>
  </r>
  <r>
    <x v="66"/>
    <x v="65"/>
    <x v="14"/>
    <n v="1200000"/>
    <x v="1"/>
  </r>
  <r>
    <x v="66"/>
    <x v="65"/>
    <x v="14"/>
    <n v="1200000"/>
    <x v="2"/>
  </r>
  <r>
    <x v="66"/>
    <x v="65"/>
    <x v="15"/>
    <n v="-300000"/>
    <x v="0"/>
  </r>
  <r>
    <x v="66"/>
    <x v="65"/>
    <x v="15"/>
    <n v="-4600000"/>
    <x v="1"/>
  </r>
  <r>
    <x v="66"/>
    <x v="65"/>
    <x v="15"/>
    <n v="-3600000"/>
    <x v="2"/>
  </r>
  <r>
    <x v="66"/>
    <x v="65"/>
    <x v="16"/>
    <n v="4343600000"/>
    <x v="0"/>
  </r>
  <r>
    <x v="66"/>
    <x v="65"/>
    <x v="16"/>
    <n v="3426200000"/>
    <x v="1"/>
  </r>
  <r>
    <x v="66"/>
    <x v="65"/>
    <x v="16"/>
    <n v="1062200000"/>
    <x v="2"/>
  </r>
  <r>
    <x v="66"/>
    <x v="65"/>
    <x v="17"/>
    <n v="4343300000"/>
    <x v="0"/>
  </r>
  <r>
    <x v="66"/>
    <x v="65"/>
    <x v="17"/>
    <n v="3421600000"/>
    <x v="1"/>
  </r>
  <r>
    <x v="66"/>
    <x v="65"/>
    <x v="17"/>
    <n v="1058600000"/>
    <x v="2"/>
  </r>
  <r>
    <x v="66"/>
    <x v="65"/>
    <x v="18"/>
    <n v="7930700000"/>
    <x v="0"/>
  </r>
  <r>
    <x v="66"/>
    <x v="65"/>
    <x v="18"/>
    <n v="8526900000"/>
    <x v="1"/>
  </r>
  <r>
    <x v="66"/>
    <x v="65"/>
    <x v="18"/>
    <n v="1997700000"/>
    <x v="2"/>
  </r>
  <r>
    <x v="66"/>
    <x v="65"/>
    <x v="19"/>
    <n v="21137400000"/>
    <x v="0"/>
  </r>
  <r>
    <x v="66"/>
    <x v="65"/>
    <x v="19"/>
    <n v="22728700000"/>
    <x v="1"/>
  </r>
  <r>
    <x v="66"/>
    <x v="65"/>
    <x v="19"/>
    <n v="22278800000"/>
    <x v="2"/>
  </r>
  <r>
    <x v="66"/>
    <x v="65"/>
    <x v="20"/>
    <n v="12494200000"/>
    <x v="0"/>
  </r>
  <r>
    <x v="66"/>
    <x v="65"/>
    <x v="20"/>
    <n v="5653900000"/>
    <x v="1"/>
  </r>
  <r>
    <x v="66"/>
    <x v="65"/>
    <x v="20"/>
    <n v="7806400000"/>
    <x v="2"/>
  </r>
  <r>
    <x v="66"/>
    <x v="65"/>
    <x v="21"/>
    <n v="5684200000"/>
    <x v="0"/>
  </r>
  <r>
    <x v="66"/>
    <x v="65"/>
    <x v="21"/>
    <n v="6168700000"/>
    <x v="1"/>
  </r>
  <r>
    <x v="66"/>
    <x v="65"/>
    <x v="21"/>
    <n v="7346800000"/>
    <x v="2"/>
  </r>
  <r>
    <x v="66"/>
    <x v="65"/>
    <x v="22"/>
    <n v="1305900000"/>
    <x v="0"/>
  </r>
  <r>
    <x v="66"/>
    <x v="65"/>
    <x v="22"/>
    <n v="1503200000"/>
    <x v="2"/>
  </r>
  <r>
    <x v="66"/>
    <x v="65"/>
    <x v="23"/>
    <n v="1305900000"/>
    <x v="0"/>
  </r>
  <r>
    <x v="66"/>
    <x v="65"/>
    <x v="23"/>
    <n v="1449300000"/>
    <x v="1"/>
  </r>
  <r>
    <x v="66"/>
    <x v="65"/>
    <x v="23"/>
    <n v="1449300000"/>
    <x v="1"/>
  </r>
  <r>
    <x v="66"/>
    <x v="65"/>
    <x v="23"/>
    <n v="1503200000"/>
    <x v="2"/>
  </r>
  <r>
    <x v="66"/>
    <x v="65"/>
    <x v="24"/>
    <n v="5780000000"/>
    <x v="0"/>
  </r>
  <r>
    <x v="66"/>
    <x v="65"/>
    <x v="24"/>
    <n v="4466200000"/>
    <x v="1"/>
  </r>
  <r>
    <x v="66"/>
    <x v="65"/>
    <x v="24"/>
    <n v="1164400000"/>
    <x v="2"/>
  </r>
  <r>
    <x v="66"/>
    <x v="65"/>
    <x v="25"/>
    <n v="0"/>
    <x v="0"/>
  </r>
  <r>
    <x v="66"/>
    <x v="65"/>
    <x v="25"/>
    <n v="0"/>
    <x v="1"/>
  </r>
  <r>
    <x v="66"/>
    <x v="65"/>
    <x v="25"/>
    <n v="0"/>
    <x v="2"/>
  </r>
  <r>
    <x v="66"/>
    <x v="65"/>
    <x v="26"/>
    <n v="43373"/>
    <x v="0"/>
  </r>
  <r>
    <x v="66"/>
    <x v="65"/>
    <x v="26"/>
    <n v="43737"/>
    <x v="1"/>
  </r>
  <r>
    <x v="66"/>
    <x v="65"/>
    <x v="26"/>
    <n v="44101"/>
    <x v="2"/>
  </r>
  <r>
    <x v="66"/>
    <x v="65"/>
    <x v="27"/>
    <n v="6300000"/>
    <x v="0"/>
  </r>
  <r>
    <x v="66"/>
    <x v="65"/>
    <x v="27"/>
    <n v="1200000"/>
    <x v="1"/>
  </r>
  <r>
    <x v="66"/>
    <x v="65"/>
    <x v="27"/>
    <n v="5700000"/>
    <x v="2"/>
  </r>
  <r>
    <x v="66"/>
    <x v="65"/>
    <x v="28"/>
    <n v="1169500000"/>
    <x v="0"/>
  </r>
  <r>
    <x v="66"/>
    <x v="65"/>
    <x v="28"/>
    <n v="-6232200000"/>
    <x v="1"/>
  </r>
  <r>
    <x v="66"/>
    <x v="65"/>
    <x v="28"/>
    <n v="-7805100000"/>
    <x v="2"/>
  </r>
  <r>
    <x v="66"/>
    <x v="65"/>
    <x v="29"/>
    <n v="0"/>
    <x v="0"/>
  </r>
  <r>
    <x v="66"/>
    <x v="65"/>
    <x v="29"/>
    <n v="0"/>
    <x v="1"/>
  </r>
  <r>
    <x v="66"/>
    <x v="65"/>
    <x v="29"/>
    <n v="0"/>
    <x v="2"/>
  </r>
  <r>
    <x v="66"/>
    <x v="65"/>
    <x v="30"/>
    <n v="3541600000"/>
    <x v="0"/>
  </r>
  <r>
    <x v="66"/>
    <x v="65"/>
    <x v="30"/>
    <n v="3490800000"/>
    <x v="1"/>
  </r>
  <r>
    <x v="66"/>
    <x v="65"/>
    <x v="30"/>
    <n v="3597200000"/>
    <x v="2"/>
  </r>
  <r>
    <x v="66"/>
    <x v="65"/>
    <x v="31"/>
    <n v="16788800000"/>
    <x v="0"/>
  </r>
  <r>
    <x v="66"/>
    <x v="65"/>
    <x v="31"/>
    <n v="17981700000"/>
    <x v="1"/>
  </r>
  <r>
    <x v="66"/>
    <x v="65"/>
    <x v="31"/>
    <n v="3998000000"/>
    <x v="2"/>
  </r>
  <r>
    <x v="66"/>
    <x v="65"/>
    <x v="32"/>
    <n v="4518000000"/>
    <x v="0"/>
  </r>
  <r>
    <x v="66"/>
    <x v="65"/>
    <x v="32"/>
    <n v="3594600000"/>
    <x v="1"/>
  </r>
  <r>
    <x v="66"/>
    <x v="65"/>
    <x v="32"/>
    <n v="924700000"/>
    <x v="2"/>
  </r>
  <r>
    <x v="66"/>
    <x v="65"/>
    <x v="33"/>
    <n v="0"/>
    <x v="0"/>
  </r>
  <r>
    <x v="66"/>
    <x v="65"/>
    <x v="33"/>
    <n v="0"/>
    <x v="1"/>
  </r>
  <r>
    <x v="66"/>
    <x v="65"/>
    <x v="33"/>
    <n v="0"/>
    <x v="2"/>
  </r>
  <r>
    <x v="66"/>
    <x v="65"/>
    <x v="34"/>
    <n v="1262000000"/>
    <x v="0"/>
  </r>
  <r>
    <x v="66"/>
    <x v="65"/>
    <x v="34"/>
    <n v="871600000"/>
    <x v="1"/>
  </r>
  <r>
    <x v="66"/>
    <x v="65"/>
    <x v="34"/>
    <n v="239700000"/>
    <x v="2"/>
  </r>
  <r>
    <x v="66"/>
    <x v="65"/>
    <x v="35"/>
    <n v="1042200000"/>
    <x v="0"/>
  </r>
  <r>
    <x v="66"/>
    <x v="65"/>
    <x v="35"/>
    <n v="781800000"/>
    <x v="1"/>
  </r>
  <r>
    <x v="66"/>
    <x v="65"/>
    <x v="35"/>
    <n v="552100000"/>
    <x v="2"/>
  </r>
  <r>
    <x v="66"/>
    <x v="65"/>
    <x v="36"/>
    <n v="170300000"/>
    <x v="0"/>
  </r>
  <r>
    <x v="66"/>
    <x v="65"/>
    <x v="36"/>
    <n v="331000000"/>
    <x v="1"/>
  </r>
  <r>
    <x v="66"/>
    <x v="65"/>
    <x v="36"/>
    <n v="437000000"/>
    <x v="2"/>
  </r>
  <r>
    <x v="66"/>
    <x v="65"/>
    <x v="37"/>
    <n v="137100000"/>
    <x v="0"/>
  </r>
  <r>
    <x v="66"/>
    <x v="65"/>
    <x v="37"/>
    <n v="299500000"/>
    <x v="1"/>
  </r>
  <r>
    <x v="66"/>
    <x v="65"/>
    <x v="37"/>
    <n v="396900000"/>
    <x v="2"/>
  </r>
  <r>
    <x v="66"/>
    <x v="65"/>
    <x v="38"/>
    <n v="1400500000"/>
    <x v="0"/>
  </r>
  <r>
    <x v="66"/>
    <x v="65"/>
    <x v="38"/>
    <n v="1529400000"/>
    <x v="1"/>
  </r>
  <r>
    <x v="66"/>
    <x v="65"/>
    <x v="38"/>
    <n v="1551400000"/>
    <x v="2"/>
  </r>
  <r>
    <x v="66"/>
    <x v="65"/>
    <x v="39"/>
    <n v="24156400000"/>
    <x v="0"/>
  </r>
  <r>
    <x v="66"/>
    <x v="65"/>
    <x v="39"/>
    <n v="19219600000"/>
    <x v="1"/>
  </r>
  <r>
    <x v="66"/>
    <x v="65"/>
    <x v="39"/>
    <n v="29374500000"/>
    <x v="2"/>
  </r>
  <r>
    <x v="66"/>
    <x v="65"/>
    <x v="40"/>
    <n v="22980600000"/>
    <x v="0"/>
  </r>
  <r>
    <x v="66"/>
    <x v="65"/>
    <x v="40"/>
    <n v="25450600000"/>
    <x v="1"/>
  </r>
  <r>
    <x v="66"/>
    <x v="65"/>
    <x v="40"/>
    <n v="37173900000"/>
    <x v="2"/>
  </r>
  <r>
    <x v="66"/>
    <x v="65"/>
    <x v="41"/>
    <n v="349900000"/>
    <x v="0"/>
  </r>
  <r>
    <x v="66"/>
    <x v="65"/>
    <x v="41"/>
    <n v="0"/>
    <x v="1"/>
  </r>
  <r>
    <x v="66"/>
    <x v="65"/>
    <x v="41"/>
    <n v="1249900000"/>
    <x v="2"/>
  </r>
  <r>
    <x v="66"/>
    <x v="65"/>
    <x v="42"/>
    <n v="334700000"/>
    <x v="0"/>
  </r>
  <r>
    <x v="66"/>
    <x v="65"/>
    <x v="42"/>
    <n v="396000000"/>
    <x v="1"/>
  </r>
  <r>
    <x v="66"/>
    <x v="65"/>
    <x v="42"/>
    <n v="206100000"/>
    <x v="2"/>
  </r>
  <r>
    <x v="66"/>
    <x v="65"/>
    <x v="43"/>
    <n v="5584100000"/>
    <x v="0"/>
  </r>
  <r>
    <x v="66"/>
    <x v="65"/>
    <x v="43"/>
    <n v="1646000000"/>
    <x v="1"/>
  </r>
  <r>
    <x v="66"/>
    <x v="65"/>
    <x v="43"/>
    <n v="4727600000"/>
    <x v="2"/>
  </r>
  <r>
    <x v="66"/>
    <x v="65"/>
    <x v="44"/>
    <n v="0"/>
    <x v="0"/>
  </r>
  <r>
    <x v="66"/>
    <x v="65"/>
    <x v="44"/>
    <n v="0"/>
    <x v="1"/>
  </r>
  <r>
    <x v="66"/>
    <x v="65"/>
    <x v="44"/>
    <n v="0"/>
    <x v="2"/>
  </r>
  <r>
    <x v="66"/>
    <x v="65"/>
    <x v="45"/>
    <n v="0"/>
    <x v="0"/>
  </r>
  <r>
    <x v="66"/>
    <x v="65"/>
    <x v="45"/>
    <n v="0"/>
    <x v="1"/>
  </r>
  <r>
    <x v="66"/>
    <x v="65"/>
    <x v="45"/>
    <n v="0"/>
    <x v="2"/>
  </r>
  <r>
    <x v="66"/>
    <x v="65"/>
    <x v="46"/>
    <n v="-3242800000"/>
    <x v="0"/>
  </r>
  <r>
    <x v="66"/>
    <x v="65"/>
    <x v="46"/>
    <n v="-10056900000"/>
    <x v="1"/>
  </r>
  <r>
    <x v="66"/>
    <x v="65"/>
    <x v="46"/>
    <n v="1274400000"/>
    <x v="2"/>
  </r>
  <r>
    <x v="66"/>
    <x v="65"/>
    <x v="47"/>
    <n v="0"/>
    <x v="0"/>
  </r>
  <r>
    <x v="66"/>
    <x v="65"/>
    <x v="47"/>
    <n v="0"/>
    <x v="1"/>
  </r>
  <r>
    <x v="66"/>
    <x v="65"/>
    <x v="47"/>
    <n v="0"/>
    <x v="2"/>
  </r>
  <r>
    <x v="66"/>
    <x v="65"/>
    <x v="48"/>
    <n v="-2820500000"/>
    <x v="0"/>
  </r>
  <r>
    <x v="66"/>
    <x v="65"/>
    <x v="48"/>
    <n v="-1309100000"/>
    <x v="1"/>
  </r>
  <r>
    <x v="66"/>
    <x v="65"/>
    <x v="48"/>
    <n v="-1898200000"/>
    <x v="2"/>
  </r>
  <r>
    <x v="66"/>
    <x v="65"/>
    <x v="49"/>
    <n v="0"/>
    <x v="0"/>
  </r>
  <r>
    <x v="66"/>
    <x v="65"/>
    <x v="49"/>
    <n v="0"/>
    <x v="1"/>
  </r>
  <r>
    <x v="66"/>
    <x v="65"/>
    <x v="49"/>
    <n v="0"/>
    <x v="2"/>
  </r>
  <r>
    <x v="66"/>
    <x v="65"/>
    <x v="50"/>
    <n v="-137100000"/>
    <x v="0"/>
  </r>
  <r>
    <x v="66"/>
    <x v="65"/>
    <x v="50"/>
    <n v="-299500000"/>
    <x v="1"/>
  </r>
  <r>
    <x v="66"/>
    <x v="65"/>
    <x v="50"/>
    <n v="-396900000"/>
    <x v="2"/>
  </r>
  <r>
    <x v="66"/>
    <x v="65"/>
    <x v="51"/>
    <n v="0"/>
    <x v="0"/>
  </r>
  <r>
    <x v="66"/>
    <x v="65"/>
    <x v="51"/>
    <n v="0"/>
    <x v="1"/>
  </r>
  <r>
    <x v="66"/>
    <x v="65"/>
    <x v="51"/>
    <n v="0"/>
    <x v="2"/>
  </r>
  <r>
    <x v="66"/>
    <x v="65"/>
    <x v="52"/>
    <n v="-300000"/>
    <x v="0"/>
  </r>
  <r>
    <x v="66"/>
    <x v="65"/>
    <x v="52"/>
    <n v="-4600000"/>
    <x v="1"/>
  </r>
  <r>
    <x v="66"/>
    <x v="65"/>
    <x v="52"/>
    <n v="-3600000"/>
    <x v="2"/>
  </r>
  <r>
    <x v="66"/>
    <x v="65"/>
    <x v="53"/>
    <n v="4518300000"/>
    <x v="0"/>
  </r>
  <r>
    <x v="66"/>
    <x v="65"/>
    <x v="53"/>
    <n v="3599200000"/>
    <x v="1"/>
  </r>
  <r>
    <x v="66"/>
    <x v="65"/>
    <x v="53"/>
    <n v="928300000"/>
    <x v="2"/>
  </r>
  <r>
    <x v="66"/>
    <x v="65"/>
    <x v="54"/>
    <n v="4518000000"/>
    <x v="0"/>
  </r>
  <r>
    <x v="66"/>
    <x v="65"/>
    <x v="54"/>
    <n v="3594600000"/>
    <x v="1"/>
  </r>
  <r>
    <x v="66"/>
    <x v="65"/>
    <x v="54"/>
    <n v="924700000"/>
    <x v="2"/>
  </r>
  <r>
    <x v="66"/>
    <x v="65"/>
    <x v="55"/>
    <n v="5929100000"/>
    <x v="0"/>
  </r>
  <r>
    <x v="66"/>
    <x v="65"/>
    <x v="55"/>
    <n v="6431700000"/>
    <x v="1"/>
  </r>
  <r>
    <x v="66"/>
    <x v="65"/>
    <x v="55"/>
    <n v="6241400000"/>
    <x v="2"/>
  </r>
  <r>
    <x v="66"/>
    <x v="65"/>
    <x v="56"/>
    <n v="11662200000"/>
    <x v="0"/>
  </r>
  <r>
    <x v="66"/>
    <x v="65"/>
    <x v="56"/>
    <n v="13565700000"/>
    <x v="1"/>
  </r>
  <r>
    <x v="66"/>
    <x v="65"/>
    <x v="56"/>
    <n v="21568100000"/>
    <x v="2"/>
  </r>
  <r>
    <x v="66"/>
    <x v="65"/>
    <x v="57"/>
    <n v="17296400000"/>
    <x v="0"/>
  </r>
  <r>
    <x v="66"/>
    <x v="65"/>
    <x v="57"/>
    <n v="19281900000"/>
    <x v="1"/>
  </r>
  <r>
    <x v="66"/>
    <x v="65"/>
    <x v="57"/>
    <n v="29827100000"/>
    <x v="2"/>
  </r>
  <r>
    <x v="66"/>
    <x v="65"/>
    <x v="58"/>
    <n v="1471400000"/>
    <x v="0"/>
  </r>
  <r>
    <x v="66"/>
    <x v="65"/>
    <x v="58"/>
    <n v="1513100000"/>
    <x v="1"/>
  </r>
  <r>
    <x v="66"/>
    <x v="65"/>
    <x v="58"/>
    <n v="1710000000"/>
    <x v="2"/>
  </r>
  <r>
    <x v="66"/>
    <x v="65"/>
    <x v="59"/>
    <n v="0"/>
    <x v="0"/>
  </r>
  <r>
    <x v="66"/>
    <x v="65"/>
    <x v="59"/>
    <n v="0"/>
    <x v="2"/>
  </r>
  <r>
    <x v="66"/>
    <x v="65"/>
    <x v="60"/>
    <n v="0"/>
    <x v="1"/>
  </r>
  <r>
    <x v="66"/>
    <x v="65"/>
    <x v="61"/>
    <n v="21137400000"/>
    <x v="0"/>
  </r>
  <r>
    <x v="66"/>
    <x v="65"/>
    <x v="61"/>
    <n v="22728700000"/>
    <x v="1"/>
  </r>
  <r>
    <x v="66"/>
    <x v="65"/>
    <x v="61"/>
    <n v="22278800000"/>
    <x v="2"/>
  </r>
  <r>
    <x v="66"/>
    <x v="65"/>
    <x v="62"/>
    <n v="3883300000"/>
    <x v="0"/>
  </r>
  <r>
    <x v="66"/>
    <x v="65"/>
    <x v="62"/>
    <n v="4077900000"/>
    <x v="1"/>
  </r>
  <r>
    <x v="66"/>
    <x v="65"/>
    <x v="62"/>
    <n v="1561700000"/>
    <x v="2"/>
  </r>
  <r>
    <x v="66"/>
    <x v="65"/>
    <x v="63"/>
    <n v="-17818200000"/>
    <x v="0"/>
  </r>
  <r>
    <x v="66"/>
    <x v="65"/>
    <x v="63"/>
    <n v="-24047300000"/>
    <x v="1"/>
  </r>
  <r>
    <x v="66"/>
    <x v="65"/>
    <x v="63"/>
    <n v="-7000200000"/>
    <x v="2"/>
  </r>
  <r>
    <x v="66"/>
    <x v="65"/>
    <x v="64"/>
    <n v="-531700000"/>
    <x v="0"/>
  </r>
  <r>
    <x v="66"/>
    <x v="65"/>
    <x v="64"/>
    <n v="665200000"/>
    <x v="1"/>
  </r>
  <r>
    <x v="66"/>
    <x v="65"/>
    <x v="64"/>
    <n v="-598100000"/>
    <x v="2"/>
  </r>
  <r>
    <x v="66"/>
    <x v="65"/>
    <x v="65"/>
    <n v="9796700000"/>
    <x v="0"/>
  </r>
  <r>
    <x v="66"/>
    <x v="65"/>
    <x v="65"/>
    <n v="1350500000"/>
    <x v="1"/>
  </r>
  <r>
    <x v="66"/>
    <x v="65"/>
    <x v="65"/>
    <n v="860900000"/>
    <x v="2"/>
  </r>
  <r>
    <x v="66"/>
    <x v="65"/>
    <x v="66"/>
    <n v="-174700000"/>
    <x v="0"/>
  </r>
  <r>
    <x v="66"/>
    <x v="65"/>
    <x v="66"/>
    <n v="-173000000"/>
    <x v="1"/>
  </r>
  <r>
    <x v="66"/>
    <x v="65"/>
    <x v="66"/>
    <n v="133900000"/>
    <x v="2"/>
  </r>
  <r>
    <x v="66"/>
    <x v="65"/>
    <x v="67"/>
    <n v="1644300000"/>
    <x v="0"/>
  </r>
  <r>
    <x v="66"/>
    <x v="65"/>
    <x v="67"/>
    <n v="558700000"/>
    <x v="1"/>
  </r>
  <r>
    <x v="66"/>
    <x v="65"/>
    <x v="67"/>
    <n v="1020700000"/>
    <x v="2"/>
  </r>
  <r>
    <x v="66"/>
    <x v="65"/>
    <x v="68"/>
    <n v="1642900000"/>
    <x v="0"/>
  </r>
  <r>
    <x v="66"/>
    <x v="65"/>
    <x v="68"/>
    <n v="1269000000"/>
    <x v="1"/>
  </r>
  <r>
    <x v="66"/>
    <x v="65"/>
    <x v="68"/>
    <n v="2705300000"/>
    <x v="2"/>
  </r>
  <r>
    <x v="66"/>
    <x v="65"/>
    <x v="69"/>
    <n v="20614800000"/>
    <x v="0"/>
  </r>
  <r>
    <x v="66"/>
    <x v="65"/>
    <x v="69"/>
    <n v="2465400000"/>
    <x v="1"/>
  </r>
  <r>
    <x v="66"/>
    <x v="65"/>
    <x v="69"/>
    <n v="10971300000"/>
    <x v="2"/>
  </r>
  <r>
    <x v="66"/>
    <x v="65"/>
    <x v="70"/>
    <n v="8206200000"/>
    <x v="0"/>
  </r>
  <r>
    <x v="66"/>
    <x v="65"/>
    <x v="70"/>
    <n v="8114900000"/>
    <x v="1"/>
  </r>
  <r>
    <x v="66"/>
    <x v="65"/>
    <x v="70"/>
    <n v="15167500000"/>
    <x v="2"/>
  </r>
  <r>
    <x v="66"/>
    <x v="65"/>
    <x v="71"/>
    <n v="554900000"/>
    <x v="0"/>
  </r>
  <r>
    <x v="66"/>
    <x v="65"/>
    <x v="71"/>
    <n v="371000000"/>
    <x v="1"/>
  </r>
  <r>
    <x v="66"/>
    <x v="65"/>
    <x v="71"/>
    <n v="430300000"/>
    <x v="2"/>
  </r>
  <r>
    <x v="66"/>
    <x v="65"/>
    <x v="72"/>
    <n v="0"/>
    <x v="0"/>
  </r>
  <r>
    <x v="66"/>
    <x v="65"/>
    <x v="72"/>
    <n v="0"/>
    <x v="1"/>
  </r>
  <r>
    <x v="66"/>
    <x v="65"/>
    <x v="72"/>
    <n v="0"/>
    <x v="2"/>
  </r>
  <r>
    <x v="66"/>
    <x v="65"/>
    <x v="73"/>
    <n v="1743400000"/>
    <x v="0"/>
  </r>
  <r>
    <x v="66"/>
    <x v="65"/>
    <x v="73"/>
    <n v="1761300000"/>
    <x v="1"/>
  </r>
  <r>
    <x v="66"/>
    <x v="65"/>
    <x v="73"/>
    <n v="1923500000"/>
    <x v="2"/>
  </r>
  <r>
    <x v="66"/>
    <x v="65"/>
    <x v="74"/>
    <n v="191900000"/>
    <x v="0"/>
  </r>
  <r>
    <x v="66"/>
    <x v="65"/>
    <x v="74"/>
    <n v="190400000"/>
    <x v="1"/>
  </r>
  <r>
    <x v="66"/>
    <x v="65"/>
    <x v="74"/>
    <n v="443900000"/>
    <x v="2"/>
  </r>
  <r>
    <x v="66"/>
    <x v="65"/>
    <x v="75"/>
    <n v="0"/>
    <x v="0"/>
  </r>
  <r>
    <x v="66"/>
    <x v="65"/>
    <x v="75"/>
    <n v="0"/>
    <x v="1"/>
  </r>
  <r>
    <x v="66"/>
    <x v="65"/>
    <x v="75"/>
    <n v="0"/>
    <x v="2"/>
  </r>
  <r>
    <x v="66"/>
    <x v="65"/>
    <x v="76"/>
    <n v="0"/>
    <x v="0"/>
  </r>
  <r>
    <x v="66"/>
    <x v="65"/>
    <x v="76"/>
    <n v="0"/>
    <x v="1"/>
  </r>
  <r>
    <x v="66"/>
    <x v="65"/>
    <x v="76"/>
    <n v="0"/>
    <x v="2"/>
  </r>
  <r>
    <x v="66"/>
    <x v="65"/>
    <x v="77"/>
    <n v="0"/>
    <x v="0"/>
  </r>
  <r>
    <x v="66"/>
    <x v="65"/>
    <x v="77"/>
    <n v="0"/>
    <x v="1"/>
  </r>
  <r>
    <x v="66"/>
    <x v="65"/>
    <x v="77"/>
    <n v="0"/>
    <x v="2"/>
  </r>
  <r>
    <x v="66"/>
    <x v="65"/>
    <x v="78"/>
    <n v="45300000"/>
    <x v="0"/>
  </r>
  <r>
    <x v="66"/>
    <x v="65"/>
    <x v="78"/>
    <n v="59800000"/>
    <x v="1"/>
  </r>
  <r>
    <x v="66"/>
    <x v="65"/>
    <x v="78"/>
    <n v="73700000"/>
    <x v="2"/>
  </r>
  <r>
    <x v="66"/>
    <x v="65"/>
    <x v="79"/>
    <n v="153900000"/>
    <x v="0"/>
  </r>
  <r>
    <x v="66"/>
    <x v="65"/>
    <x v="79"/>
    <n v="409800000"/>
    <x v="1"/>
  </r>
  <r>
    <x v="66"/>
    <x v="65"/>
    <x v="79"/>
    <n v="298800000"/>
    <x v="2"/>
  </r>
  <r>
    <x v="66"/>
    <x v="65"/>
    <x v="80"/>
    <n v="0"/>
    <x v="0"/>
  </r>
  <r>
    <x v="66"/>
    <x v="65"/>
    <x v="80"/>
    <n v="0"/>
    <x v="1"/>
  </r>
  <r>
    <x v="66"/>
    <x v="65"/>
    <x v="80"/>
    <n v="0"/>
    <x v="2"/>
  </r>
  <r>
    <x v="66"/>
    <x v="65"/>
    <x v="81"/>
    <n v="7133500000"/>
    <x v="0"/>
  </r>
  <r>
    <x v="66"/>
    <x v="65"/>
    <x v="81"/>
    <n v="10222300000"/>
    <x v="1"/>
  </r>
  <r>
    <x v="66"/>
    <x v="65"/>
    <x v="81"/>
    <n v="1698900000"/>
    <x v="2"/>
  </r>
  <r>
    <x v="66"/>
    <x v="65"/>
    <x v="82"/>
    <n v="0"/>
    <x v="0"/>
  </r>
  <r>
    <x v="66"/>
    <x v="65"/>
    <x v="82"/>
    <n v="0"/>
    <x v="1"/>
  </r>
  <r>
    <x v="66"/>
    <x v="65"/>
    <x v="82"/>
    <n v="0"/>
    <x v="2"/>
  </r>
  <r>
    <x v="66"/>
    <x v="65"/>
    <x v="83"/>
    <n v="1457400000"/>
    <x v="0"/>
  </r>
  <r>
    <x v="66"/>
    <x v="65"/>
    <x v="83"/>
    <n v="-5771200000"/>
    <x v="1"/>
  </r>
  <r>
    <x v="66"/>
    <x v="65"/>
    <x v="83"/>
    <n v="-7815600000"/>
    <x v="2"/>
  </r>
  <r>
    <x v="66"/>
    <x v="65"/>
    <x v="84"/>
    <n v="24719500000"/>
    <x v="0"/>
  </r>
  <r>
    <x v="66"/>
    <x v="65"/>
    <x v="84"/>
    <n v="26508600000"/>
    <x v="1"/>
  </r>
  <r>
    <x v="66"/>
    <x v="65"/>
    <x v="84"/>
    <n v="23518000000"/>
    <x v="2"/>
  </r>
  <r>
    <x v="66"/>
    <x v="65"/>
    <x v="85"/>
    <n v="11180400000"/>
    <x v="0"/>
  </r>
  <r>
    <x v="66"/>
    <x v="65"/>
    <x v="85"/>
    <n v="12317700000"/>
    <x v="1"/>
  </r>
  <r>
    <x v="66"/>
    <x v="65"/>
    <x v="85"/>
    <n v="12443600000"/>
    <x v="2"/>
  </r>
  <r>
    <x v="66"/>
    <x v="65"/>
    <x v="86"/>
    <n v="0"/>
    <x v="0"/>
  </r>
  <r>
    <x v="66"/>
    <x v="65"/>
    <x v="86"/>
    <n v="0"/>
    <x v="1"/>
  </r>
  <r>
    <x v="66"/>
    <x v="65"/>
    <x v="86"/>
    <n v="438800000"/>
    <x v="2"/>
  </r>
  <r>
    <x v="66"/>
    <x v="65"/>
    <x v="87"/>
    <n v="181500000"/>
    <x v="0"/>
  </r>
  <r>
    <x v="66"/>
    <x v="65"/>
    <x v="87"/>
    <n v="70500000"/>
    <x v="1"/>
  </r>
  <r>
    <x v="66"/>
    <x v="65"/>
    <x v="87"/>
    <n v="281200000"/>
    <x v="2"/>
  </r>
  <r>
    <x v="66"/>
    <x v="65"/>
    <x v="88"/>
    <n v="250300000"/>
    <x v="0"/>
  </r>
  <r>
    <x v="66"/>
    <x v="65"/>
    <x v="88"/>
    <n v="308000000"/>
    <x v="1"/>
  </r>
  <r>
    <x v="66"/>
    <x v="65"/>
    <x v="88"/>
    <n v="248600000"/>
    <x v="2"/>
  </r>
  <r>
    <x v="66"/>
    <x v="65"/>
    <x v="89"/>
    <n v="1169500000"/>
    <x v="0"/>
  </r>
  <r>
    <x v="66"/>
    <x v="65"/>
    <x v="89"/>
    <n v="-7805100000"/>
    <x v="2"/>
  </r>
  <r>
    <x v="66"/>
    <x v="65"/>
    <x v="90"/>
    <n v="0"/>
    <x v="1"/>
  </r>
  <r>
    <x v="66"/>
    <x v="65"/>
    <x v="91"/>
    <n v="6294000000"/>
    <x v="0"/>
  </r>
  <r>
    <x v="66"/>
    <x v="65"/>
    <x v="91"/>
    <n v="-6069700000"/>
    <x v="1"/>
  </r>
  <r>
    <x v="66"/>
    <x v="65"/>
    <x v="91"/>
    <n v="1664300000"/>
    <x v="2"/>
  </r>
  <r>
    <x v="67"/>
    <x v="66"/>
    <x v="0"/>
    <n v="10223000000"/>
    <x v="0"/>
  </r>
  <r>
    <x v="67"/>
    <x v="66"/>
    <x v="0"/>
    <n v="10663000000"/>
    <x v="1"/>
  </r>
  <r>
    <x v="67"/>
    <x v="66"/>
    <x v="0"/>
    <n v="8442000000"/>
    <x v="2"/>
  </r>
  <r>
    <x v="67"/>
    <x v="66"/>
    <x v="1"/>
    <n v="7881000000"/>
    <x v="0"/>
  </r>
  <r>
    <x v="67"/>
    <x v="66"/>
    <x v="1"/>
    <n v="7747000000"/>
    <x v="1"/>
  </r>
  <r>
    <x v="67"/>
    <x v="66"/>
    <x v="1"/>
    <n v="5247000000"/>
    <x v="2"/>
  </r>
  <r>
    <x v="67"/>
    <x v="66"/>
    <x v="2"/>
    <n v="0"/>
    <x v="0"/>
  </r>
  <r>
    <x v="67"/>
    <x v="66"/>
    <x v="2"/>
    <n v="0"/>
    <x v="1"/>
  </r>
  <r>
    <x v="67"/>
    <x v="66"/>
    <x v="2"/>
    <n v="0"/>
    <x v="2"/>
  </r>
  <r>
    <x v="67"/>
    <x v="66"/>
    <x v="3"/>
    <n v="3608000000"/>
    <x v="0"/>
  </r>
  <r>
    <x v="67"/>
    <x v="66"/>
    <x v="3"/>
    <n v="2989000000"/>
    <x v="1"/>
  </r>
  <r>
    <x v="67"/>
    <x v="66"/>
    <x v="3"/>
    <n v="1687000000"/>
    <x v="2"/>
  </r>
  <r>
    <x v="67"/>
    <x v="66"/>
    <x v="4"/>
    <n v="70507000000"/>
    <x v="0"/>
  </r>
  <r>
    <x v="67"/>
    <x v="66"/>
    <x v="4"/>
    <n v="56312000000"/>
    <x v="1"/>
  </r>
  <r>
    <x v="67"/>
    <x v="66"/>
    <x v="4"/>
    <n v="42434000000"/>
    <x v="2"/>
  </r>
  <r>
    <x v="67"/>
    <x v="66"/>
    <x v="5"/>
    <n v="-2160000000"/>
    <x v="0"/>
  </r>
  <r>
    <x v="67"/>
    <x v="66"/>
    <x v="5"/>
    <n v="-1724000000"/>
    <x v="1"/>
  </r>
  <r>
    <x v="67"/>
    <x v="66"/>
    <x v="5"/>
    <n v="-1116000000"/>
    <x v="2"/>
  </r>
  <r>
    <x v="67"/>
    <x v="66"/>
    <x v="6"/>
    <n v="-5020000000"/>
    <x v="0"/>
  </r>
  <r>
    <x v="67"/>
    <x v="66"/>
    <x v="6"/>
    <n v="-3718000000"/>
    <x v="1"/>
  </r>
  <r>
    <x v="67"/>
    <x v="66"/>
    <x v="6"/>
    <n v="-873000000"/>
    <x v="2"/>
  </r>
  <r>
    <x v="67"/>
    <x v="66"/>
    <x v="7"/>
    <n v="-1040000000"/>
    <x v="0"/>
  </r>
  <r>
    <x v="67"/>
    <x v="66"/>
    <x v="7"/>
    <n v="-2011000000"/>
    <x v="1"/>
  </r>
  <r>
    <x v="67"/>
    <x v="66"/>
    <x v="7"/>
    <n v="-2353000000"/>
    <x v="2"/>
  </r>
  <r>
    <x v="67"/>
    <x v="66"/>
    <x v="8"/>
    <n v="5713000000"/>
    <x v="0"/>
  </r>
  <r>
    <x v="67"/>
    <x v="66"/>
    <x v="8"/>
    <n v="5431000000"/>
    <x v="1"/>
  </r>
  <r>
    <x v="67"/>
    <x v="66"/>
    <x v="8"/>
    <n v="2944000000"/>
    <x v="2"/>
  </r>
  <r>
    <x v="67"/>
    <x v="66"/>
    <x v="9"/>
    <n v="0"/>
    <x v="0"/>
  </r>
  <r>
    <x v="67"/>
    <x v="66"/>
    <x v="9"/>
    <n v="0"/>
    <x v="1"/>
  </r>
  <r>
    <x v="67"/>
    <x v="66"/>
    <x v="9"/>
    <n v="0"/>
    <x v="2"/>
  </r>
  <r>
    <x v="67"/>
    <x v="66"/>
    <x v="10"/>
    <n v="-430000000"/>
    <x v="0"/>
  </r>
  <r>
    <x v="67"/>
    <x v="66"/>
    <x v="10"/>
    <n v="-142000000"/>
    <x v="1"/>
  </r>
  <r>
    <x v="67"/>
    <x v="66"/>
    <x v="10"/>
    <n v="-2345000000"/>
    <x v="2"/>
  </r>
  <r>
    <x v="67"/>
    <x v="66"/>
    <x v="11"/>
    <n v="10000000"/>
    <x v="0"/>
  </r>
  <r>
    <x v="67"/>
    <x v="66"/>
    <x v="11"/>
    <n v="314000000"/>
    <x v="1"/>
  </r>
  <r>
    <x v="67"/>
    <x v="66"/>
    <x v="11"/>
    <n v="-86000000"/>
    <x v="2"/>
  </r>
  <r>
    <x v="67"/>
    <x v="66"/>
    <x v="12"/>
    <n v="-858000000"/>
    <x v="0"/>
  </r>
  <r>
    <x v="67"/>
    <x v="66"/>
    <x v="12"/>
    <n v="-207000000"/>
    <x v="1"/>
  </r>
  <r>
    <x v="67"/>
    <x v="66"/>
    <x v="12"/>
    <n v="-3512000000"/>
    <x v="2"/>
  </r>
  <r>
    <x v="67"/>
    <x v="66"/>
    <x v="13"/>
    <n v="130000000"/>
    <x v="0"/>
  </r>
  <r>
    <x v="67"/>
    <x v="66"/>
    <x v="13"/>
    <n v="327000000"/>
    <x v="1"/>
  </r>
  <r>
    <x v="67"/>
    <x v="66"/>
    <x v="13"/>
    <n v="756000000"/>
    <x v="2"/>
  </r>
  <r>
    <x v="67"/>
    <x v="66"/>
    <x v="14"/>
    <n v="13132000000"/>
    <x v="0"/>
  </r>
  <r>
    <x v="67"/>
    <x v="66"/>
    <x v="14"/>
    <n v="13078000000"/>
    <x v="1"/>
  </r>
  <r>
    <x v="67"/>
    <x v="66"/>
    <x v="14"/>
    <n v="12970000000"/>
    <x v="2"/>
  </r>
  <r>
    <x v="67"/>
    <x v="66"/>
    <x v="15"/>
    <n v="39000000"/>
    <x v="0"/>
  </r>
  <r>
    <x v="67"/>
    <x v="66"/>
    <x v="15"/>
    <n v="30000000"/>
    <x v="1"/>
  </r>
  <r>
    <x v="67"/>
    <x v="66"/>
    <x v="15"/>
    <n v="32000000"/>
    <x v="2"/>
  </r>
  <r>
    <x v="67"/>
    <x v="66"/>
    <x v="16"/>
    <n v="1899000000"/>
    <x v="0"/>
  </r>
  <r>
    <x v="67"/>
    <x v="66"/>
    <x v="16"/>
    <n v="-9953000000"/>
    <x v="1"/>
  </r>
  <r>
    <x v="67"/>
    <x v="66"/>
    <x v="16"/>
    <n v="-10964000000"/>
    <x v="2"/>
  </r>
  <r>
    <x v="67"/>
    <x v="66"/>
    <x v="17"/>
    <n v="1938000000"/>
    <x v="0"/>
  </r>
  <r>
    <x v="67"/>
    <x v="66"/>
    <x v="17"/>
    <n v="-9923000000"/>
    <x v="1"/>
  </r>
  <r>
    <x v="67"/>
    <x v="66"/>
    <x v="17"/>
    <n v="-10932000000"/>
    <x v="2"/>
  </r>
  <r>
    <x v="67"/>
    <x v="66"/>
    <x v="18"/>
    <n v="28478000000"/>
    <x v="0"/>
  </r>
  <r>
    <x v="67"/>
    <x v="66"/>
    <x v="18"/>
    <n v="28720000000"/>
    <x v="1"/>
  </r>
  <r>
    <x v="67"/>
    <x v="66"/>
    <x v="18"/>
    <n v="21000000000"/>
    <x v="2"/>
  </r>
  <r>
    <x v="67"/>
    <x v="66"/>
    <x v="19"/>
    <n v="29409000000"/>
    <x v="0"/>
  </r>
  <r>
    <x v="67"/>
    <x v="66"/>
    <x v="19"/>
    <n v="29664000000"/>
    <x v="1"/>
  </r>
  <r>
    <x v="67"/>
    <x v="66"/>
    <x v="19"/>
    <n v="21841000000"/>
    <x v="2"/>
  </r>
  <r>
    <x v="67"/>
    <x v="66"/>
    <x v="20"/>
    <n v="15731000000"/>
    <x v="0"/>
  </r>
  <r>
    <x v="67"/>
    <x v="66"/>
    <x v="20"/>
    <n v="15530000000"/>
    <x v="1"/>
  </r>
  <r>
    <x v="67"/>
    <x v="66"/>
    <x v="20"/>
    <n v="12919000000"/>
    <x v="2"/>
  </r>
  <r>
    <x v="67"/>
    <x v="66"/>
    <x v="21"/>
    <n v="13486000000"/>
    <x v="0"/>
  </r>
  <r>
    <x v="67"/>
    <x v="66"/>
    <x v="21"/>
    <n v="13098000000"/>
    <x v="1"/>
  </r>
  <r>
    <x v="67"/>
    <x v="66"/>
    <x v="21"/>
    <n v="10491000000"/>
    <x v="2"/>
  </r>
  <r>
    <x v="67"/>
    <x v="66"/>
    <x v="22"/>
    <n v="3556000000"/>
    <x v="0"/>
  </r>
  <r>
    <x v="67"/>
    <x v="66"/>
    <x v="22"/>
    <n v="2566000000"/>
    <x v="2"/>
  </r>
  <r>
    <x v="67"/>
    <x v="66"/>
    <x v="23"/>
    <n v="3556000000"/>
    <x v="0"/>
  </r>
  <r>
    <x v="67"/>
    <x v="66"/>
    <x v="23"/>
    <n v="3589000000"/>
    <x v="1"/>
  </r>
  <r>
    <x v="67"/>
    <x v="66"/>
    <x v="23"/>
    <n v="3589000000"/>
    <x v="1"/>
  </r>
  <r>
    <x v="67"/>
    <x v="66"/>
    <x v="23"/>
    <n v="2566000000"/>
    <x v="2"/>
  </r>
  <r>
    <x v="67"/>
    <x v="66"/>
    <x v="24"/>
    <n v="2624000000"/>
    <x v="0"/>
  </r>
  <r>
    <x v="67"/>
    <x v="66"/>
    <x v="24"/>
    <n v="-10418000000"/>
    <x v="1"/>
  </r>
  <r>
    <x v="67"/>
    <x v="66"/>
    <x v="24"/>
    <n v="-11298000000"/>
    <x v="2"/>
  </r>
  <r>
    <x v="67"/>
    <x v="66"/>
    <x v="25"/>
    <n v="0"/>
    <x v="0"/>
  </r>
  <r>
    <x v="67"/>
    <x v="66"/>
    <x v="25"/>
    <n v="0"/>
    <x v="1"/>
  </r>
  <r>
    <x v="67"/>
    <x v="66"/>
    <x v="25"/>
    <n v="0"/>
    <x v="2"/>
  </r>
  <r>
    <x v="67"/>
    <x v="66"/>
    <x v="26"/>
    <n v="43465"/>
    <x v="0"/>
  </r>
  <r>
    <x v="67"/>
    <x v="66"/>
    <x v="26"/>
    <n v="43830"/>
    <x v="1"/>
  </r>
  <r>
    <x v="67"/>
    <x v="66"/>
    <x v="26"/>
    <n v="44196"/>
    <x v="2"/>
  </r>
  <r>
    <x v="67"/>
    <x v="66"/>
    <x v="27"/>
    <n v="424000000"/>
    <x v="0"/>
  </r>
  <r>
    <x v="67"/>
    <x v="66"/>
    <x v="27"/>
    <n v="416000000"/>
    <x v="1"/>
  </r>
  <r>
    <x v="67"/>
    <x v="66"/>
    <x v="27"/>
    <n v="418000000"/>
    <x v="2"/>
  </r>
  <r>
    <x v="67"/>
    <x v="66"/>
    <x v="28"/>
    <n v="36162000000"/>
    <x v="0"/>
  </r>
  <r>
    <x v="67"/>
    <x v="66"/>
    <x v="28"/>
    <n v="23760000000"/>
    <x v="1"/>
  </r>
  <r>
    <x v="67"/>
    <x v="66"/>
    <x v="28"/>
    <n v="12071000000"/>
    <x v="2"/>
  </r>
  <r>
    <x v="67"/>
    <x v="66"/>
    <x v="29"/>
    <n v="0"/>
    <x v="0"/>
  </r>
  <r>
    <x v="67"/>
    <x v="66"/>
    <x v="29"/>
    <n v="0"/>
    <x v="1"/>
  </r>
  <r>
    <x v="67"/>
    <x v="66"/>
    <x v="29"/>
    <n v="0"/>
    <x v="2"/>
  </r>
  <r>
    <x v="67"/>
    <x v="66"/>
    <x v="30"/>
    <n v="24931000000"/>
    <x v="0"/>
  </r>
  <r>
    <x v="67"/>
    <x v="66"/>
    <x v="30"/>
    <n v="16042000000"/>
    <x v="1"/>
  </r>
  <r>
    <x v="67"/>
    <x v="66"/>
    <x v="30"/>
    <n v="12980000000"/>
    <x v="2"/>
  </r>
  <r>
    <x v="67"/>
    <x v="66"/>
    <x v="31"/>
    <n v="4337000000"/>
    <x v="0"/>
  </r>
  <r>
    <x v="67"/>
    <x v="66"/>
    <x v="31"/>
    <n v="4197000000"/>
    <x v="1"/>
  </r>
  <r>
    <x v="67"/>
    <x v="66"/>
    <x v="31"/>
    <n v="2601000000"/>
    <x v="2"/>
  </r>
  <r>
    <x v="67"/>
    <x v="66"/>
    <x v="32"/>
    <n v="2177000000"/>
    <x v="0"/>
  </r>
  <r>
    <x v="67"/>
    <x v="66"/>
    <x v="32"/>
    <n v="-10107000000"/>
    <x v="1"/>
  </r>
  <r>
    <x v="67"/>
    <x v="66"/>
    <x v="32"/>
    <n v="-10486000000"/>
    <x v="2"/>
  </r>
  <r>
    <x v="67"/>
    <x v="66"/>
    <x v="33"/>
    <n v="0"/>
    <x v="0"/>
  </r>
  <r>
    <x v="67"/>
    <x v="66"/>
    <x v="33"/>
    <n v="0"/>
    <x v="1"/>
  </r>
  <r>
    <x v="67"/>
    <x v="66"/>
    <x v="33"/>
    <n v="0"/>
    <x v="2"/>
  </r>
  <r>
    <x v="67"/>
    <x v="66"/>
    <x v="34"/>
    <n v="447000000"/>
    <x v="0"/>
  </r>
  <r>
    <x v="67"/>
    <x v="66"/>
    <x v="34"/>
    <n v="-311000000"/>
    <x v="1"/>
  </r>
  <r>
    <x v="67"/>
    <x v="66"/>
    <x v="34"/>
    <n v="-812000000"/>
    <x v="2"/>
  </r>
  <r>
    <x v="67"/>
    <x v="66"/>
    <x v="35"/>
    <n v="8727000000"/>
    <x v="0"/>
  </r>
  <r>
    <x v="67"/>
    <x v="66"/>
    <x v="35"/>
    <n v="7089000000"/>
    <x v="1"/>
  </r>
  <r>
    <x v="67"/>
    <x v="66"/>
    <x v="35"/>
    <n v="3455000000"/>
    <x v="2"/>
  </r>
  <r>
    <x v="67"/>
    <x v="66"/>
    <x v="36"/>
    <n v="575000000"/>
    <x v="0"/>
  </r>
  <r>
    <x v="67"/>
    <x v="66"/>
    <x v="36"/>
    <n v="609000000"/>
    <x v="1"/>
  </r>
  <r>
    <x v="67"/>
    <x v="66"/>
    <x v="36"/>
    <n v="563000000"/>
    <x v="2"/>
  </r>
  <r>
    <x v="67"/>
    <x v="66"/>
    <x v="37"/>
    <n v="0"/>
    <x v="0"/>
  </r>
  <r>
    <x v="67"/>
    <x v="66"/>
    <x v="37"/>
    <n v="0"/>
    <x v="1"/>
  </r>
  <r>
    <x v="67"/>
    <x v="66"/>
    <x v="37"/>
    <n v="0"/>
    <x v="2"/>
  </r>
  <r>
    <x v="67"/>
    <x v="66"/>
    <x v="38"/>
    <n v="4010000000"/>
    <x v="0"/>
  </r>
  <r>
    <x v="67"/>
    <x v="66"/>
    <x v="38"/>
    <n v="4130000000"/>
    <x v="1"/>
  </r>
  <r>
    <x v="67"/>
    <x v="66"/>
    <x v="38"/>
    <n v="3354000000"/>
    <x v="2"/>
  </r>
  <r>
    <x v="67"/>
    <x v="66"/>
    <x v="39"/>
    <n v="70507000000"/>
    <x v="0"/>
  </r>
  <r>
    <x v="67"/>
    <x v="66"/>
    <x v="39"/>
    <n v="56312000000"/>
    <x v="1"/>
  </r>
  <r>
    <x v="67"/>
    <x v="66"/>
    <x v="39"/>
    <n v="42434000000"/>
    <x v="2"/>
  </r>
  <r>
    <x v="67"/>
    <x v="66"/>
    <x v="40"/>
    <n v="33921000000"/>
    <x v="0"/>
  </r>
  <r>
    <x v="67"/>
    <x v="66"/>
    <x v="40"/>
    <n v="32136000000"/>
    <x v="1"/>
  </r>
  <r>
    <x v="67"/>
    <x v="66"/>
    <x v="40"/>
    <n v="29945000000"/>
    <x v="2"/>
  </r>
  <r>
    <x v="67"/>
    <x v="66"/>
    <x v="41"/>
    <n v="0"/>
    <x v="0"/>
  </r>
  <r>
    <x v="67"/>
    <x v="66"/>
    <x v="41"/>
    <n v="0"/>
    <x v="1"/>
  </r>
  <r>
    <x v="67"/>
    <x v="66"/>
    <x v="41"/>
    <n v="0"/>
    <x v="2"/>
  </r>
  <r>
    <x v="67"/>
    <x v="66"/>
    <x v="42"/>
    <n v="1538000000"/>
    <x v="0"/>
  </r>
  <r>
    <x v="67"/>
    <x v="66"/>
    <x v="42"/>
    <n v="1565000000"/>
    <x v="1"/>
  </r>
  <r>
    <x v="67"/>
    <x v="66"/>
    <x v="42"/>
    <n v="2061000000"/>
    <x v="2"/>
  </r>
  <r>
    <x v="67"/>
    <x v="66"/>
    <x v="43"/>
    <n v="-2048000000"/>
    <x v="0"/>
  </r>
  <r>
    <x v="67"/>
    <x v="66"/>
    <x v="43"/>
    <n v="-839000000"/>
    <x v="1"/>
  </r>
  <r>
    <x v="67"/>
    <x v="66"/>
    <x v="43"/>
    <n v="1018000000"/>
    <x v="2"/>
  </r>
  <r>
    <x v="67"/>
    <x v="66"/>
    <x v="44"/>
    <n v="-389000000"/>
    <x v="0"/>
  </r>
  <r>
    <x v="67"/>
    <x v="66"/>
    <x v="44"/>
    <n v="0"/>
    <x v="1"/>
  </r>
  <r>
    <x v="67"/>
    <x v="66"/>
    <x v="44"/>
    <n v="0"/>
    <x v="2"/>
  </r>
  <r>
    <x v="67"/>
    <x v="66"/>
    <x v="45"/>
    <n v="0"/>
    <x v="0"/>
  </r>
  <r>
    <x v="67"/>
    <x v="66"/>
    <x v="45"/>
    <n v="0"/>
    <x v="1"/>
  </r>
  <r>
    <x v="67"/>
    <x v="66"/>
    <x v="45"/>
    <n v="0"/>
    <x v="2"/>
  </r>
  <r>
    <x v="67"/>
    <x v="66"/>
    <x v="46"/>
    <n v="-5054000000"/>
    <x v="0"/>
  </r>
  <r>
    <x v="67"/>
    <x v="66"/>
    <x v="46"/>
    <n v="-3741000000"/>
    <x v="1"/>
  </r>
  <r>
    <x v="67"/>
    <x v="66"/>
    <x v="46"/>
    <n v="-685000000"/>
    <x v="2"/>
  </r>
  <r>
    <x v="67"/>
    <x v="66"/>
    <x v="47"/>
    <n v="0"/>
    <x v="0"/>
  </r>
  <r>
    <x v="67"/>
    <x v="66"/>
    <x v="47"/>
    <n v="0"/>
    <x v="1"/>
  </r>
  <r>
    <x v="67"/>
    <x v="66"/>
    <x v="47"/>
    <n v="0"/>
    <x v="2"/>
  </r>
  <r>
    <x v="67"/>
    <x v="66"/>
    <x v="48"/>
    <n v="-1519000000"/>
    <x v="0"/>
  </r>
  <r>
    <x v="67"/>
    <x v="66"/>
    <x v="48"/>
    <n v="-2335000000"/>
    <x v="1"/>
  </r>
  <r>
    <x v="67"/>
    <x v="66"/>
    <x v="48"/>
    <n v="-1111000000"/>
    <x v="2"/>
  </r>
  <r>
    <x v="67"/>
    <x v="66"/>
    <x v="49"/>
    <n v="0"/>
    <x v="0"/>
  </r>
  <r>
    <x v="67"/>
    <x v="66"/>
    <x v="49"/>
    <n v="0"/>
    <x v="1"/>
  </r>
  <r>
    <x v="67"/>
    <x v="66"/>
    <x v="49"/>
    <n v="0"/>
    <x v="2"/>
  </r>
  <r>
    <x v="67"/>
    <x v="66"/>
    <x v="50"/>
    <n v="-83000000"/>
    <x v="0"/>
  </r>
  <r>
    <x v="67"/>
    <x v="66"/>
    <x v="50"/>
    <n v="-25000000"/>
    <x v="1"/>
  </r>
  <r>
    <x v="67"/>
    <x v="66"/>
    <x v="50"/>
    <n v="-16000000"/>
    <x v="2"/>
  </r>
  <r>
    <x v="67"/>
    <x v="66"/>
    <x v="51"/>
    <n v="0"/>
    <x v="0"/>
  </r>
  <r>
    <x v="67"/>
    <x v="66"/>
    <x v="51"/>
    <n v="0"/>
    <x v="1"/>
  </r>
  <r>
    <x v="67"/>
    <x v="66"/>
    <x v="51"/>
    <n v="0"/>
    <x v="2"/>
  </r>
  <r>
    <x v="67"/>
    <x v="66"/>
    <x v="52"/>
    <n v="39000000"/>
    <x v="0"/>
  </r>
  <r>
    <x v="67"/>
    <x v="66"/>
    <x v="52"/>
    <n v="30000000"/>
    <x v="1"/>
  </r>
  <r>
    <x v="67"/>
    <x v="66"/>
    <x v="52"/>
    <n v="32000000"/>
    <x v="2"/>
  </r>
  <r>
    <x v="67"/>
    <x v="66"/>
    <x v="53"/>
    <n v="2138000000"/>
    <x v="0"/>
  </r>
  <r>
    <x v="67"/>
    <x v="66"/>
    <x v="53"/>
    <n v="-10137000000"/>
    <x v="1"/>
  </r>
  <r>
    <x v="67"/>
    <x v="66"/>
    <x v="53"/>
    <n v="-10518000000"/>
    <x v="2"/>
  </r>
  <r>
    <x v="67"/>
    <x v="66"/>
    <x v="54"/>
    <n v="2177000000"/>
    <x v="0"/>
  </r>
  <r>
    <x v="67"/>
    <x v="66"/>
    <x v="54"/>
    <n v="-10107000000"/>
    <x v="1"/>
  </r>
  <r>
    <x v="67"/>
    <x v="66"/>
    <x v="54"/>
    <n v="-10486000000"/>
    <x v="2"/>
  </r>
  <r>
    <x v="67"/>
    <x v="66"/>
    <x v="55"/>
    <n v="11679000000"/>
    <x v="0"/>
  </r>
  <r>
    <x v="67"/>
    <x v="66"/>
    <x v="55"/>
    <n v="9270000000"/>
    <x v="1"/>
  </r>
  <r>
    <x v="67"/>
    <x v="66"/>
    <x v="55"/>
    <n v="6826000000"/>
    <x v="2"/>
  </r>
  <r>
    <x v="67"/>
    <x v="66"/>
    <x v="56"/>
    <n v="54776000000"/>
    <x v="0"/>
  </r>
  <r>
    <x v="67"/>
    <x v="66"/>
    <x v="56"/>
    <n v="40782000000"/>
    <x v="1"/>
  </r>
  <r>
    <x v="67"/>
    <x v="66"/>
    <x v="56"/>
    <n v="29515000000"/>
    <x v="2"/>
  </r>
  <r>
    <x v="67"/>
    <x v="66"/>
    <x v="57"/>
    <n v="20435000000"/>
    <x v="0"/>
  </r>
  <r>
    <x v="67"/>
    <x v="66"/>
    <x v="57"/>
    <n v="19038000000"/>
    <x v="1"/>
  </r>
  <r>
    <x v="67"/>
    <x v="66"/>
    <x v="57"/>
    <n v="19454000000"/>
    <x v="2"/>
  </r>
  <r>
    <x v="67"/>
    <x v="66"/>
    <x v="58"/>
    <n v="0"/>
    <x v="0"/>
  </r>
  <r>
    <x v="67"/>
    <x v="66"/>
    <x v="58"/>
    <n v="0"/>
    <x v="1"/>
  </r>
  <r>
    <x v="67"/>
    <x v="66"/>
    <x v="58"/>
    <n v="0"/>
    <x v="2"/>
  </r>
  <r>
    <x v="67"/>
    <x v="66"/>
    <x v="59"/>
    <n v="0"/>
    <x v="0"/>
  </r>
  <r>
    <x v="67"/>
    <x v="66"/>
    <x v="59"/>
    <n v="0"/>
    <x v="2"/>
  </r>
  <r>
    <x v="67"/>
    <x v="66"/>
    <x v="60"/>
    <n v="0"/>
    <x v="1"/>
  </r>
  <r>
    <x v="67"/>
    <x v="66"/>
    <x v="61"/>
    <n v="931000000"/>
    <x v="0"/>
  </r>
  <r>
    <x v="67"/>
    <x v="66"/>
    <x v="61"/>
    <n v="944000000"/>
    <x v="1"/>
  </r>
  <r>
    <x v="67"/>
    <x v="66"/>
    <x v="61"/>
    <n v="841000000"/>
    <x v="2"/>
  </r>
  <r>
    <x v="67"/>
    <x v="66"/>
    <x v="62"/>
    <n v="-931000000"/>
    <x v="0"/>
  </r>
  <r>
    <x v="67"/>
    <x v="66"/>
    <x v="62"/>
    <n v="-944000000"/>
    <x v="1"/>
  </r>
  <r>
    <x v="67"/>
    <x v="66"/>
    <x v="62"/>
    <n v="-841000000"/>
    <x v="2"/>
  </r>
  <r>
    <x v="67"/>
    <x v="66"/>
    <x v="63"/>
    <n v="-6369000000"/>
    <x v="0"/>
  </r>
  <r>
    <x v="67"/>
    <x v="66"/>
    <x v="63"/>
    <n v="-6122000000"/>
    <x v="1"/>
  </r>
  <r>
    <x v="67"/>
    <x v="66"/>
    <x v="63"/>
    <n v="-3797000000"/>
    <x v="2"/>
  </r>
  <r>
    <x v="67"/>
    <x v="66"/>
    <x v="64"/>
    <n v="139000000"/>
    <x v="0"/>
  </r>
  <r>
    <x v="67"/>
    <x v="66"/>
    <x v="64"/>
    <n v="-1068000000"/>
    <x v="1"/>
  </r>
  <r>
    <x v="67"/>
    <x v="66"/>
    <x v="64"/>
    <n v="-1540000000"/>
    <x v="2"/>
  </r>
  <r>
    <x v="67"/>
    <x v="66"/>
    <x v="65"/>
    <n v="3090000000"/>
    <x v="0"/>
  </r>
  <r>
    <x v="67"/>
    <x v="66"/>
    <x v="65"/>
    <n v="1472000000"/>
    <x v="1"/>
  </r>
  <r>
    <x v="67"/>
    <x v="66"/>
    <x v="65"/>
    <n v="5924000000"/>
    <x v="2"/>
  </r>
  <r>
    <x v="67"/>
    <x v="66"/>
    <x v="66"/>
    <n v="-22000000"/>
    <x v="0"/>
  </r>
  <r>
    <x v="67"/>
    <x v="66"/>
    <x v="66"/>
    <n v="139000000"/>
    <x v="1"/>
  </r>
  <r>
    <x v="67"/>
    <x v="66"/>
    <x v="66"/>
    <n v="-102000000"/>
    <x v="2"/>
  </r>
  <r>
    <x v="67"/>
    <x v="66"/>
    <x v="67"/>
    <n v="1063000000"/>
    <x v="0"/>
  </r>
  <r>
    <x v="67"/>
    <x v="66"/>
    <x v="67"/>
    <n v="1486000000"/>
    <x v="1"/>
  </r>
  <r>
    <x v="67"/>
    <x v="66"/>
    <x v="67"/>
    <n v="1312000000"/>
    <x v="2"/>
  </r>
  <r>
    <x v="67"/>
    <x v="66"/>
    <x v="68"/>
    <n v="3263000000"/>
    <x v="0"/>
  </r>
  <r>
    <x v="67"/>
    <x v="66"/>
    <x v="68"/>
    <n v="2435000000"/>
    <x v="1"/>
  </r>
  <r>
    <x v="67"/>
    <x v="66"/>
    <x v="68"/>
    <n v="2049000000"/>
    <x v="2"/>
  </r>
  <r>
    <x v="67"/>
    <x v="66"/>
    <x v="69"/>
    <n v="45576000000"/>
    <x v="0"/>
  </r>
  <r>
    <x v="67"/>
    <x v="66"/>
    <x v="69"/>
    <n v="6816000000"/>
    <x v="1"/>
  </r>
  <r>
    <x v="67"/>
    <x v="66"/>
    <x v="69"/>
    <n v="4193000000"/>
    <x v="2"/>
  </r>
  <r>
    <x v="67"/>
    <x v="66"/>
    <x v="70"/>
    <n v="5791000000"/>
    <x v="0"/>
  </r>
  <r>
    <x v="67"/>
    <x v="66"/>
    <x v="70"/>
    <n v="4268000000"/>
    <x v="1"/>
  </r>
  <r>
    <x v="67"/>
    <x v="66"/>
    <x v="70"/>
    <n v="3418000000"/>
    <x v="2"/>
  </r>
  <r>
    <x v="67"/>
    <x v="66"/>
    <x v="71"/>
    <n v="-215000000"/>
    <x v="0"/>
  </r>
  <r>
    <x v="67"/>
    <x v="66"/>
    <x v="71"/>
    <n v="-247000000"/>
    <x v="1"/>
  </r>
  <r>
    <x v="67"/>
    <x v="66"/>
    <x v="71"/>
    <n v="-104000000"/>
    <x v="2"/>
  </r>
  <r>
    <x v="67"/>
    <x v="66"/>
    <x v="72"/>
    <n v="0"/>
    <x v="0"/>
  </r>
  <r>
    <x v="67"/>
    <x v="66"/>
    <x v="72"/>
    <n v="0"/>
    <x v="1"/>
  </r>
  <r>
    <x v="67"/>
    <x v="66"/>
    <x v="72"/>
    <n v="0"/>
    <x v="2"/>
  </r>
  <r>
    <x v="67"/>
    <x v="66"/>
    <x v="73"/>
    <n v="2770000000"/>
    <x v="0"/>
  </r>
  <r>
    <x v="67"/>
    <x v="66"/>
    <x v="73"/>
    <n v="2769000000"/>
    <x v="1"/>
  </r>
  <r>
    <x v="67"/>
    <x v="66"/>
    <x v="73"/>
    <n v="1734000000"/>
    <x v="2"/>
  </r>
  <r>
    <x v="67"/>
    <x v="66"/>
    <x v="74"/>
    <n v="981000000"/>
    <x v="0"/>
  </r>
  <r>
    <x v="67"/>
    <x v="66"/>
    <x v="74"/>
    <n v="781000000"/>
    <x v="1"/>
  </r>
  <r>
    <x v="67"/>
    <x v="66"/>
    <x v="74"/>
    <n v="303000000"/>
    <x v="2"/>
  </r>
  <r>
    <x v="67"/>
    <x v="66"/>
    <x v="75"/>
    <n v="30000000"/>
    <x v="0"/>
  </r>
  <r>
    <x v="67"/>
    <x v="66"/>
    <x v="75"/>
    <n v="0"/>
    <x v="1"/>
  </r>
  <r>
    <x v="67"/>
    <x v="66"/>
    <x v="75"/>
    <n v="0"/>
    <x v="2"/>
  </r>
  <r>
    <x v="67"/>
    <x v="66"/>
    <x v="76"/>
    <n v="0"/>
    <x v="0"/>
  </r>
  <r>
    <x v="67"/>
    <x v="66"/>
    <x v="76"/>
    <n v="0"/>
    <x v="1"/>
  </r>
  <r>
    <x v="67"/>
    <x v="66"/>
    <x v="76"/>
    <n v="0"/>
    <x v="2"/>
  </r>
  <r>
    <x v="67"/>
    <x v="66"/>
    <x v="77"/>
    <n v="0"/>
    <x v="0"/>
  </r>
  <r>
    <x v="67"/>
    <x v="66"/>
    <x v="77"/>
    <n v="0"/>
    <x v="1"/>
  </r>
  <r>
    <x v="67"/>
    <x v="66"/>
    <x v="77"/>
    <n v="0"/>
    <x v="2"/>
  </r>
  <r>
    <x v="67"/>
    <x v="66"/>
    <x v="78"/>
    <n v="1943000000"/>
    <x v="0"/>
  </r>
  <r>
    <x v="67"/>
    <x v="66"/>
    <x v="78"/>
    <n v="317000000"/>
    <x v="1"/>
  </r>
  <r>
    <x v="67"/>
    <x v="66"/>
    <x v="78"/>
    <n v="0"/>
    <x v="2"/>
  </r>
  <r>
    <x v="67"/>
    <x v="66"/>
    <x v="79"/>
    <n v="227000000"/>
    <x v="0"/>
  </r>
  <r>
    <x v="67"/>
    <x v="66"/>
    <x v="79"/>
    <n v="196000000"/>
    <x v="1"/>
  </r>
  <r>
    <x v="67"/>
    <x v="66"/>
    <x v="79"/>
    <n v="146000000"/>
    <x v="2"/>
  </r>
  <r>
    <x v="67"/>
    <x v="66"/>
    <x v="80"/>
    <n v="0"/>
    <x v="0"/>
  </r>
  <r>
    <x v="67"/>
    <x v="66"/>
    <x v="80"/>
    <n v="0"/>
    <x v="1"/>
  </r>
  <r>
    <x v="67"/>
    <x v="66"/>
    <x v="80"/>
    <n v="0"/>
    <x v="2"/>
  </r>
  <r>
    <x v="67"/>
    <x v="66"/>
    <x v="81"/>
    <n v="400000000"/>
    <x v="0"/>
  </r>
  <r>
    <x v="67"/>
    <x v="66"/>
    <x v="81"/>
    <n v="278000000"/>
    <x v="1"/>
  </r>
  <r>
    <x v="67"/>
    <x v="66"/>
    <x v="81"/>
    <n v="26000000"/>
    <x v="2"/>
  </r>
  <r>
    <x v="67"/>
    <x v="66"/>
    <x v="82"/>
    <n v="702000000"/>
    <x v="0"/>
  </r>
  <r>
    <x v="67"/>
    <x v="66"/>
    <x v="82"/>
    <n v="717000000"/>
    <x v="1"/>
  </r>
  <r>
    <x v="67"/>
    <x v="66"/>
    <x v="82"/>
    <n v="580000000"/>
    <x v="2"/>
  </r>
  <r>
    <x v="67"/>
    <x v="66"/>
    <x v="83"/>
    <n v="31658000000"/>
    <x v="0"/>
  </r>
  <r>
    <x v="67"/>
    <x v="66"/>
    <x v="83"/>
    <n v="18751000000"/>
    <x v="1"/>
  </r>
  <r>
    <x v="67"/>
    <x v="66"/>
    <x v="83"/>
    <n v="7018000000"/>
    <x v="2"/>
  </r>
  <r>
    <x v="67"/>
    <x v="66"/>
    <x v="84"/>
    <n v="32815000000"/>
    <x v="0"/>
  </r>
  <r>
    <x v="67"/>
    <x v="66"/>
    <x v="84"/>
    <n v="32917000000"/>
    <x v="1"/>
  </r>
  <r>
    <x v="67"/>
    <x v="66"/>
    <x v="84"/>
    <n v="23601000000"/>
    <x v="2"/>
  </r>
  <r>
    <x v="67"/>
    <x v="66"/>
    <x v="85"/>
    <n v="444000000"/>
    <x v="0"/>
  </r>
  <r>
    <x v="67"/>
    <x v="66"/>
    <x v="85"/>
    <n v="474000000"/>
    <x v="1"/>
  </r>
  <r>
    <x v="67"/>
    <x v="66"/>
    <x v="85"/>
    <n v="365000000"/>
    <x v="2"/>
  </r>
  <r>
    <x v="67"/>
    <x v="66"/>
    <x v="86"/>
    <n v="1407000000"/>
    <x v="0"/>
  </r>
  <r>
    <x v="67"/>
    <x v="66"/>
    <x v="86"/>
    <n v="524000000"/>
    <x v="1"/>
  </r>
  <r>
    <x v="67"/>
    <x v="66"/>
    <x v="86"/>
    <n v="850000000"/>
    <x v="2"/>
  </r>
  <r>
    <x v="67"/>
    <x v="66"/>
    <x v="87"/>
    <n v="1344000000"/>
    <x v="0"/>
  </r>
  <r>
    <x v="67"/>
    <x v="66"/>
    <x v="87"/>
    <n v="1030000000"/>
    <x v="1"/>
  </r>
  <r>
    <x v="67"/>
    <x v="66"/>
    <x v="87"/>
    <n v="2162000000"/>
    <x v="2"/>
  </r>
  <r>
    <x v="67"/>
    <x v="66"/>
    <x v="88"/>
    <n v="345000000"/>
    <x v="0"/>
  </r>
  <r>
    <x v="67"/>
    <x v="66"/>
    <x v="88"/>
    <n v="405000000"/>
    <x v="1"/>
  </r>
  <r>
    <x v="67"/>
    <x v="66"/>
    <x v="88"/>
    <n v="397000000"/>
    <x v="2"/>
  </r>
  <r>
    <x v="67"/>
    <x v="66"/>
    <x v="89"/>
    <n v="36162000000"/>
    <x v="0"/>
  </r>
  <r>
    <x v="67"/>
    <x v="66"/>
    <x v="89"/>
    <n v="12071000000"/>
    <x v="2"/>
  </r>
  <r>
    <x v="67"/>
    <x v="66"/>
    <x v="90"/>
    <n v="0"/>
    <x v="1"/>
  </r>
  <r>
    <x v="67"/>
    <x v="66"/>
    <x v="91"/>
    <n v="-347000000"/>
    <x v="0"/>
  </r>
  <r>
    <x v="67"/>
    <x v="66"/>
    <x v="91"/>
    <n v="-298000000"/>
    <x v="1"/>
  </r>
  <r>
    <x v="67"/>
    <x v="66"/>
    <x v="91"/>
    <n v="-282000000"/>
    <x v="2"/>
  </r>
  <r>
    <x v="68"/>
    <x v="67"/>
    <x v="0"/>
    <n v="4738000000"/>
    <x v="0"/>
  </r>
  <r>
    <x v="68"/>
    <x v="67"/>
    <x v="0"/>
    <n v="4240000000"/>
    <x v="1"/>
  </r>
  <r>
    <x v="68"/>
    <x v="67"/>
    <x v="0"/>
    <n v="4679000000"/>
    <x v="2"/>
  </r>
  <r>
    <x v="68"/>
    <x v="67"/>
    <x v="1"/>
    <n v="1676000000"/>
    <x v="0"/>
  </r>
  <r>
    <x v="68"/>
    <x v="67"/>
    <x v="1"/>
    <n v="1565000000"/>
    <x v="1"/>
  </r>
  <r>
    <x v="68"/>
    <x v="67"/>
    <x v="1"/>
    <n v="1635000000"/>
    <x v="2"/>
  </r>
  <r>
    <x v="68"/>
    <x v="67"/>
    <x v="2"/>
    <n v="0"/>
    <x v="0"/>
  </r>
  <r>
    <x v="68"/>
    <x v="67"/>
    <x v="2"/>
    <n v="0"/>
    <x v="1"/>
  </r>
  <r>
    <x v="68"/>
    <x v="67"/>
    <x v="2"/>
    <n v="0"/>
    <x v="2"/>
  </r>
  <r>
    <x v="68"/>
    <x v="67"/>
    <x v="3"/>
    <n v="249000000"/>
    <x v="0"/>
  </r>
  <r>
    <x v="68"/>
    <x v="67"/>
    <x v="3"/>
    <n v="-662000000"/>
    <x v="1"/>
  </r>
  <r>
    <x v="68"/>
    <x v="67"/>
    <x v="3"/>
    <n v="398000000"/>
    <x v="2"/>
  </r>
  <r>
    <x v="68"/>
    <x v="67"/>
    <x v="4"/>
    <n v="116914000000"/>
    <x v="0"/>
  </r>
  <r>
    <x v="68"/>
    <x v="67"/>
    <x v="4"/>
    <n v="118700000000"/>
    <x v="1"/>
  </r>
  <r>
    <x v="68"/>
    <x v="67"/>
    <x v="4"/>
    <n v="122935000000"/>
    <x v="2"/>
  </r>
  <r>
    <x v="68"/>
    <x v="67"/>
    <x v="5"/>
    <n v="-8001000000"/>
    <x v="0"/>
  </r>
  <r>
    <x v="68"/>
    <x v="67"/>
    <x v="5"/>
    <n v="-7555000000"/>
    <x v="1"/>
  </r>
  <r>
    <x v="68"/>
    <x v="67"/>
    <x v="5"/>
    <n v="-7441000000"/>
    <x v="2"/>
  </r>
  <r>
    <x v="68"/>
    <x v="67"/>
    <x v="6"/>
    <n v="-1813000000"/>
    <x v="0"/>
  </r>
  <r>
    <x v="68"/>
    <x v="67"/>
    <x v="6"/>
    <n v="-1930000000"/>
    <x v="1"/>
  </r>
  <r>
    <x v="68"/>
    <x v="67"/>
    <x v="6"/>
    <n v="-576000000"/>
    <x v="2"/>
  </r>
  <r>
    <x v="68"/>
    <x v="67"/>
    <x v="7"/>
    <n v="-5760000000"/>
    <x v="0"/>
  </r>
  <r>
    <x v="68"/>
    <x v="67"/>
    <x v="7"/>
    <n v="-3392000000"/>
    <x v="1"/>
  </r>
  <r>
    <x v="68"/>
    <x v="67"/>
    <x v="7"/>
    <n v="-7030000000"/>
    <x v="2"/>
  </r>
  <r>
    <x v="68"/>
    <x v="67"/>
    <x v="8"/>
    <n v="6945000000"/>
    <x v="0"/>
  </r>
  <r>
    <x v="68"/>
    <x v="67"/>
    <x v="8"/>
    <n v="5781000000"/>
    <x v="1"/>
  </r>
  <r>
    <x v="68"/>
    <x v="67"/>
    <x v="8"/>
    <n v="6696000000"/>
    <x v="2"/>
  </r>
  <r>
    <x v="68"/>
    <x v="67"/>
    <x v="9"/>
    <n v="1396000000"/>
    <x v="0"/>
  </r>
  <r>
    <x v="68"/>
    <x v="67"/>
    <x v="9"/>
    <n v="1975000000"/>
    <x v="1"/>
  </r>
  <r>
    <x v="68"/>
    <x v="67"/>
    <x v="9"/>
    <n v="1065000000"/>
    <x v="2"/>
  </r>
  <r>
    <x v="68"/>
    <x v="67"/>
    <x v="10"/>
    <n v="426000000"/>
    <x v="0"/>
  </r>
  <r>
    <x v="68"/>
    <x v="67"/>
    <x v="10"/>
    <n v="-630000000"/>
    <x v="1"/>
  </r>
  <r>
    <x v="68"/>
    <x v="67"/>
    <x v="10"/>
    <n v="222000000"/>
    <x v="2"/>
  </r>
  <r>
    <x v="68"/>
    <x v="67"/>
    <x v="11"/>
    <n v="-123000000"/>
    <x v="0"/>
  </r>
  <r>
    <x v="68"/>
    <x v="67"/>
    <x v="11"/>
    <n v="120000000"/>
    <x v="1"/>
  </r>
  <r>
    <x v="68"/>
    <x v="67"/>
    <x v="11"/>
    <n v="29000000"/>
    <x v="2"/>
  </r>
  <r>
    <x v="68"/>
    <x v="67"/>
    <x v="12"/>
    <n v="287000000"/>
    <x v="0"/>
  </r>
  <r>
    <x v="68"/>
    <x v="67"/>
    <x v="12"/>
    <n v="-766000000"/>
    <x v="1"/>
  </r>
  <r>
    <x v="68"/>
    <x v="67"/>
    <x v="12"/>
    <n v="49000000"/>
    <x v="2"/>
  </r>
  <r>
    <x v="68"/>
    <x v="67"/>
    <x v="13"/>
    <n v="94000000"/>
    <x v="0"/>
  </r>
  <r>
    <x v="68"/>
    <x v="67"/>
    <x v="13"/>
    <n v="141000000"/>
    <x v="1"/>
  </r>
  <r>
    <x v="68"/>
    <x v="67"/>
    <x v="13"/>
    <n v="491000000"/>
    <x v="2"/>
  </r>
  <r>
    <x v="68"/>
    <x v="67"/>
    <x v="14"/>
    <n v="5164000000"/>
    <x v="0"/>
  </r>
  <r>
    <x v="68"/>
    <x v="67"/>
    <x v="14"/>
    <n v="5257000000"/>
    <x v="1"/>
  </r>
  <r>
    <x v="68"/>
    <x v="67"/>
    <x v="14"/>
    <n v="5268000000"/>
    <x v="2"/>
  </r>
  <r>
    <x v="68"/>
    <x v="67"/>
    <x v="15"/>
    <n v="58000000"/>
    <x v="0"/>
  </r>
  <r>
    <x v="68"/>
    <x v="67"/>
    <x v="15"/>
    <n v="-10000000"/>
    <x v="1"/>
  </r>
  <r>
    <x v="68"/>
    <x v="67"/>
    <x v="15"/>
    <n v="-31000000"/>
    <x v="2"/>
  </r>
  <r>
    <x v="68"/>
    <x v="67"/>
    <x v="16"/>
    <n v="2252000000"/>
    <x v="0"/>
  </r>
  <r>
    <x v="68"/>
    <x v="67"/>
    <x v="16"/>
    <n v="4621000000"/>
    <x v="1"/>
  </r>
  <r>
    <x v="68"/>
    <x v="67"/>
    <x v="16"/>
    <n v="3044000000"/>
    <x v="2"/>
  </r>
  <r>
    <x v="68"/>
    <x v="67"/>
    <x v="17"/>
    <n v="2326000000"/>
    <x v="0"/>
  </r>
  <r>
    <x v="68"/>
    <x v="67"/>
    <x v="17"/>
    <n v="4626000000"/>
    <x v="1"/>
  </r>
  <r>
    <x v="68"/>
    <x v="67"/>
    <x v="17"/>
    <n v="3028000000"/>
    <x v="2"/>
  </r>
  <r>
    <x v="68"/>
    <x v="67"/>
    <x v="18"/>
    <n v="7953000000"/>
    <x v="0"/>
  </r>
  <r>
    <x v="68"/>
    <x v="67"/>
    <x v="18"/>
    <n v="6192000000"/>
    <x v="1"/>
  </r>
  <r>
    <x v="68"/>
    <x v="67"/>
    <x v="18"/>
    <n v="5065000000"/>
    <x v="2"/>
  </r>
  <r>
    <x v="68"/>
    <x v="67"/>
    <x v="19"/>
    <n v="19304000000"/>
    <x v="0"/>
  </r>
  <r>
    <x v="68"/>
    <x v="67"/>
    <x v="19"/>
    <n v="13683000000"/>
    <x v="1"/>
  </r>
  <r>
    <x v="68"/>
    <x v="67"/>
    <x v="19"/>
    <n v="15490000000"/>
    <x v="2"/>
  </r>
  <r>
    <x v="68"/>
    <x v="67"/>
    <x v="20"/>
    <n v="9583000000"/>
    <x v="0"/>
  </r>
  <r>
    <x v="68"/>
    <x v="67"/>
    <x v="20"/>
    <n v="9817000000"/>
    <x v="1"/>
  </r>
  <r>
    <x v="68"/>
    <x v="67"/>
    <x v="20"/>
    <n v="8617000000"/>
    <x v="2"/>
  </r>
  <r>
    <x v="68"/>
    <x v="67"/>
    <x v="21"/>
    <n v="14286000000"/>
    <x v="0"/>
  </r>
  <r>
    <x v="68"/>
    <x v="67"/>
    <x v="21"/>
    <n v="12546000000"/>
    <x v="1"/>
  </r>
  <r>
    <x v="68"/>
    <x v="67"/>
    <x v="21"/>
    <n v="12079000000"/>
    <x v="2"/>
  </r>
  <r>
    <x v="68"/>
    <x v="67"/>
    <x v="22"/>
    <n v="0"/>
    <x v="0"/>
  </r>
  <r>
    <x v="68"/>
    <x v="67"/>
    <x v="22"/>
    <n v="0"/>
    <x v="2"/>
  </r>
  <r>
    <x v="68"/>
    <x v="67"/>
    <x v="23"/>
    <n v="0"/>
    <x v="0"/>
  </r>
  <r>
    <x v="68"/>
    <x v="67"/>
    <x v="23"/>
    <n v="0"/>
    <x v="1"/>
  </r>
  <r>
    <x v="68"/>
    <x v="67"/>
    <x v="23"/>
    <n v="0"/>
    <x v="1"/>
  </r>
  <r>
    <x v="68"/>
    <x v="67"/>
    <x v="23"/>
    <n v="0"/>
    <x v="2"/>
  </r>
  <r>
    <x v="68"/>
    <x v="67"/>
    <x v="24"/>
    <n v="2749000000"/>
    <x v="0"/>
  </r>
  <r>
    <x v="68"/>
    <x v="67"/>
    <x v="24"/>
    <n v="6542000000"/>
    <x v="1"/>
  </r>
  <r>
    <x v="68"/>
    <x v="67"/>
    <x v="24"/>
    <n v="3496000000"/>
    <x v="2"/>
  </r>
  <r>
    <x v="68"/>
    <x v="67"/>
    <x v="25"/>
    <n v="0"/>
    <x v="0"/>
  </r>
  <r>
    <x v="68"/>
    <x v="67"/>
    <x v="25"/>
    <n v="0"/>
    <x v="1"/>
  </r>
  <r>
    <x v="68"/>
    <x v="67"/>
    <x v="25"/>
    <n v="0"/>
    <x v="2"/>
  </r>
  <r>
    <x v="68"/>
    <x v="67"/>
    <x v="26"/>
    <n v="43465"/>
    <x v="0"/>
  </r>
  <r>
    <x v="68"/>
    <x v="67"/>
    <x v="26"/>
    <n v="43830"/>
    <x v="1"/>
  </r>
  <r>
    <x v="68"/>
    <x v="67"/>
    <x v="26"/>
    <n v="44196"/>
    <x v="2"/>
  </r>
  <r>
    <x v="68"/>
    <x v="67"/>
    <x v="27"/>
    <n v="4316000000"/>
    <x v="0"/>
  </r>
  <r>
    <x v="68"/>
    <x v="67"/>
    <x v="27"/>
    <n v="4254000000"/>
    <x v="1"/>
  </r>
  <r>
    <x v="68"/>
    <x v="67"/>
    <x v="27"/>
    <n v="4262000000"/>
    <x v="2"/>
  </r>
  <r>
    <x v="68"/>
    <x v="67"/>
    <x v="28"/>
    <n v="29039000000"/>
    <x v="0"/>
  </r>
  <r>
    <x v="68"/>
    <x v="67"/>
    <x v="28"/>
    <n v="31759000000"/>
    <x v="1"/>
  </r>
  <r>
    <x v="68"/>
    <x v="67"/>
    <x v="28"/>
    <n v="27972000000"/>
    <x v="2"/>
  </r>
  <r>
    <x v="68"/>
    <x v="67"/>
    <x v="29"/>
    <n v="0"/>
    <x v="0"/>
  </r>
  <r>
    <x v="68"/>
    <x v="67"/>
    <x v="29"/>
    <n v="0"/>
    <x v="1"/>
  </r>
  <r>
    <x v="68"/>
    <x v="67"/>
    <x v="29"/>
    <n v="0"/>
    <x v="2"/>
  </r>
  <r>
    <x v="68"/>
    <x v="67"/>
    <x v="30"/>
    <n v="5315000000"/>
    <x v="0"/>
  </r>
  <r>
    <x v="68"/>
    <x v="67"/>
    <x v="30"/>
    <n v="5280000000"/>
    <x v="1"/>
  </r>
  <r>
    <x v="68"/>
    <x v="67"/>
    <x v="30"/>
    <n v="5280000000"/>
    <x v="2"/>
  </r>
  <r>
    <x v="68"/>
    <x v="67"/>
    <x v="31"/>
    <n v="15542000000"/>
    <x v="0"/>
  </r>
  <r>
    <x v="68"/>
    <x v="67"/>
    <x v="31"/>
    <n v="15227000000"/>
    <x v="1"/>
  </r>
  <r>
    <x v="68"/>
    <x v="67"/>
    <x v="31"/>
    <n v="15310000000"/>
    <x v="2"/>
  </r>
  <r>
    <x v="68"/>
    <x v="67"/>
    <x v="32"/>
    <n v="2300000000"/>
    <x v="0"/>
  </r>
  <r>
    <x v="68"/>
    <x v="67"/>
    <x v="32"/>
    <n v="4744000000"/>
    <x v="1"/>
  </r>
  <r>
    <x v="68"/>
    <x v="67"/>
    <x v="32"/>
    <n v="3103000000"/>
    <x v="2"/>
  </r>
  <r>
    <x v="68"/>
    <x v="67"/>
    <x v="33"/>
    <n v="0"/>
    <x v="0"/>
  </r>
  <r>
    <x v="68"/>
    <x v="67"/>
    <x v="33"/>
    <n v="0"/>
    <x v="1"/>
  </r>
  <r>
    <x v="68"/>
    <x v="67"/>
    <x v="33"/>
    <n v="0"/>
    <x v="2"/>
  </r>
  <r>
    <x v="68"/>
    <x v="67"/>
    <x v="34"/>
    <n v="449000000"/>
    <x v="0"/>
  </r>
  <r>
    <x v="68"/>
    <x v="67"/>
    <x v="34"/>
    <n v="1798000000"/>
    <x v="1"/>
  </r>
  <r>
    <x v="68"/>
    <x v="67"/>
    <x v="34"/>
    <n v="393000000"/>
    <x v="2"/>
  </r>
  <r>
    <x v="68"/>
    <x v="67"/>
    <x v="35"/>
    <n v="613000000"/>
    <x v="0"/>
  </r>
  <r>
    <x v="68"/>
    <x v="67"/>
    <x v="35"/>
    <n v="536000000"/>
    <x v="1"/>
  </r>
  <r>
    <x v="68"/>
    <x v="67"/>
    <x v="35"/>
    <n v="487000000"/>
    <x v="2"/>
  </r>
  <r>
    <x v="68"/>
    <x v="67"/>
    <x v="36"/>
    <n v="1842000000"/>
    <x v="0"/>
  </r>
  <r>
    <x v="68"/>
    <x v="67"/>
    <x v="36"/>
    <n v="1736000000"/>
    <x v="1"/>
  </r>
  <r>
    <x v="68"/>
    <x v="67"/>
    <x v="36"/>
    <n v="1821000000"/>
    <x v="2"/>
  </r>
  <r>
    <x v="68"/>
    <x v="67"/>
    <x v="37"/>
    <n v="1794000000"/>
    <x v="0"/>
  </r>
  <r>
    <x v="68"/>
    <x v="67"/>
    <x v="37"/>
    <n v="1651000000"/>
    <x v="1"/>
  </r>
  <r>
    <x v="68"/>
    <x v="67"/>
    <x v="37"/>
    <n v="1683000000"/>
    <x v="2"/>
  </r>
  <r>
    <x v="68"/>
    <x v="67"/>
    <x v="38"/>
    <n v="929000000"/>
    <x v="0"/>
  </r>
  <r>
    <x v="68"/>
    <x v="67"/>
    <x v="38"/>
    <n v="1000000000"/>
    <x v="1"/>
  </r>
  <r>
    <x v="68"/>
    <x v="67"/>
    <x v="38"/>
    <n v="1010000000"/>
    <x v="2"/>
  </r>
  <r>
    <x v="68"/>
    <x v="67"/>
    <x v="39"/>
    <n v="116914000000"/>
    <x v="0"/>
  </r>
  <r>
    <x v="68"/>
    <x v="67"/>
    <x v="39"/>
    <n v="118700000000"/>
    <x v="1"/>
  </r>
  <r>
    <x v="68"/>
    <x v="67"/>
    <x v="39"/>
    <n v="122935000000"/>
    <x v="2"/>
  </r>
  <r>
    <x v="68"/>
    <x v="67"/>
    <x v="40"/>
    <n v="87584000000"/>
    <x v="0"/>
  </r>
  <r>
    <x v="68"/>
    <x v="67"/>
    <x v="40"/>
    <n v="86650000000"/>
    <x v="1"/>
  </r>
  <r>
    <x v="68"/>
    <x v="67"/>
    <x v="40"/>
    <n v="90410000000"/>
    <x v="2"/>
  </r>
  <r>
    <x v="68"/>
    <x v="67"/>
    <x v="41"/>
    <n v="3198000000"/>
    <x v="0"/>
  </r>
  <r>
    <x v="68"/>
    <x v="67"/>
    <x v="41"/>
    <n v="2989000000"/>
    <x v="1"/>
  </r>
  <r>
    <x v="68"/>
    <x v="67"/>
    <x v="41"/>
    <n v="3507000000"/>
    <x v="2"/>
  </r>
  <r>
    <x v="68"/>
    <x v="67"/>
    <x v="42"/>
    <n v="10296000000"/>
    <x v="0"/>
  </r>
  <r>
    <x v="68"/>
    <x v="67"/>
    <x v="42"/>
    <n v="10334000000"/>
    <x v="1"/>
  </r>
  <r>
    <x v="68"/>
    <x v="67"/>
    <x v="42"/>
    <n v="10386000000"/>
    <x v="2"/>
  </r>
  <r>
    <x v="68"/>
    <x v="67"/>
    <x v="43"/>
    <n v="-2579000000"/>
    <x v="0"/>
  </r>
  <r>
    <x v="68"/>
    <x v="67"/>
    <x v="43"/>
    <n v="1513000000"/>
    <x v="1"/>
  </r>
  <r>
    <x v="68"/>
    <x v="67"/>
    <x v="43"/>
    <n v="2268000000"/>
    <x v="2"/>
  </r>
  <r>
    <x v="68"/>
    <x v="67"/>
    <x v="44"/>
    <n v="0"/>
    <x v="0"/>
  </r>
  <r>
    <x v="68"/>
    <x v="67"/>
    <x v="44"/>
    <n v="0"/>
    <x v="1"/>
  </r>
  <r>
    <x v="68"/>
    <x v="67"/>
    <x v="44"/>
    <n v="0"/>
    <x v="2"/>
  </r>
  <r>
    <x v="68"/>
    <x v="67"/>
    <x v="45"/>
    <n v="0"/>
    <x v="0"/>
  </r>
  <r>
    <x v="68"/>
    <x v="67"/>
    <x v="45"/>
    <n v="0"/>
    <x v="1"/>
  </r>
  <r>
    <x v="68"/>
    <x v="67"/>
    <x v="45"/>
    <n v="0"/>
    <x v="2"/>
  </r>
  <r>
    <x v="68"/>
    <x v="67"/>
    <x v="46"/>
    <n v="-1813000000"/>
    <x v="0"/>
  </r>
  <r>
    <x v="68"/>
    <x v="67"/>
    <x v="46"/>
    <n v="-430000000"/>
    <x v="1"/>
  </r>
  <r>
    <x v="68"/>
    <x v="67"/>
    <x v="46"/>
    <n v="-576000000"/>
    <x v="2"/>
  </r>
  <r>
    <x v="68"/>
    <x v="67"/>
    <x v="47"/>
    <n v="0"/>
    <x v="0"/>
  </r>
  <r>
    <x v="68"/>
    <x v="67"/>
    <x v="47"/>
    <n v="0"/>
    <x v="1"/>
  </r>
  <r>
    <x v="68"/>
    <x v="67"/>
    <x v="47"/>
    <n v="0"/>
    <x v="2"/>
  </r>
  <r>
    <x v="68"/>
    <x v="67"/>
    <x v="48"/>
    <n v="-5624000000"/>
    <x v="0"/>
  </r>
  <r>
    <x v="68"/>
    <x v="67"/>
    <x v="48"/>
    <n v="-2989000000"/>
    <x v="1"/>
  </r>
  <r>
    <x v="68"/>
    <x v="67"/>
    <x v="48"/>
    <n v="-6856000000"/>
    <x v="2"/>
  </r>
  <r>
    <x v="68"/>
    <x v="67"/>
    <x v="49"/>
    <n v="0"/>
    <x v="0"/>
  </r>
  <r>
    <x v="68"/>
    <x v="67"/>
    <x v="49"/>
    <n v="0"/>
    <x v="1"/>
  </r>
  <r>
    <x v="68"/>
    <x v="67"/>
    <x v="49"/>
    <n v="0"/>
    <x v="2"/>
  </r>
  <r>
    <x v="68"/>
    <x v="67"/>
    <x v="50"/>
    <n v="-2042000000"/>
    <x v="0"/>
  </r>
  <r>
    <x v="68"/>
    <x v="67"/>
    <x v="50"/>
    <n v="-3115000000"/>
    <x v="1"/>
  </r>
  <r>
    <x v="68"/>
    <x v="67"/>
    <x v="50"/>
    <n v="-2127000000"/>
    <x v="2"/>
  </r>
  <r>
    <x v="68"/>
    <x v="67"/>
    <x v="51"/>
    <n v="0"/>
    <x v="0"/>
  </r>
  <r>
    <x v="68"/>
    <x v="67"/>
    <x v="51"/>
    <n v="0"/>
    <x v="1"/>
  </r>
  <r>
    <x v="68"/>
    <x v="67"/>
    <x v="51"/>
    <n v="0"/>
    <x v="2"/>
  </r>
  <r>
    <x v="68"/>
    <x v="67"/>
    <x v="52"/>
    <n v="58000000"/>
    <x v="0"/>
  </r>
  <r>
    <x v="68"/>
    <x v="67"/>
    <x v="52"/>
    <n v="-10000000"/>
    <x v="1"/>
  </r>
  <r>
    <x v="68"/>
    <x v="67"/>
    <x v="52"/>
    <n v="-31000000"/>
    <x v="2"/>
  </r>
  <r>
    <x v="68"/>
    <x v="67"/>
    <x v="53"/>
    <n v="2242000000"/>
    <x v="0"/>
  </r>
  <r>
    <x v="68"/>
    <x v="67"/>
    <x v="53"/>
    <n v="4754000000"/>
    <x v="1"/>
  </r>
  <r>
    <x v="68"/>
    <x v="67"/>
    <x v="53"/>
    <n v="3134000000"/>
    <x v="2"/>
  </r>
  <r>
    <x v="68"/>
    <x v="67"/>
    <x v="54"/>
    <n v="2300000000"/>
    <x v="0"/>
  </r>
  <r>
    <x v="68"/>
    <x v="67"/>
    <x v="54"/>
    <n v="4744000000"/>
    <x v="1"/>
  </r>
  <r>
    <x v="68"/>
    <x v="67"/>
    <x v="54"/>
    <n v="3103000000"/>
    <x v="2"/>
  </r>
  <r>
    <x v="68"/>
    <x v="67"/>
    <x v="55"/>
    <n v="80797000000"/>
    <x v="0"/>
  </r>
  <r>
    <x v="68"/>
    <x v="67"/>
    <x v="55"/>
    <n v="83080000000"/>
    <x v="1"/>
  </r>
  <r>
    <x v="68"/>
    <x v="67"/>
    <x v="55"/>
    <n v="87634000000"/>
    <x v="2"/>
  </r>
  <r>
    <x v="68"/>
    <x v="67"/>
    <x v="56"/>
    <n v="107331000000"/>
    <x v="0"/>
  </r>
  <r>
    <x v="68"/>
    <x v="67"/>
    <x v="56"/>
    <n v="108883000000"/>
    <x v="1"/>
  </r>
  <r>
    <x v="68"/>
    <x v="67"/>
    <x v="56"/>
    <n v="114318000000"/>
    <x v="2"/>
  </r>
  <r>
    <x v="68"/>
    <x v="67"/>
    <x v="57"/>
    <n v="73298000000"/>
    <x v="0"/>
  </r>
  <r>
    <x v="68"/>
    <x v="67"/>
    <x v="57"/>
    <n v="74104000000"/>
    <x v="1"/>
  </r>
  <r>
    <x v="68"/>
    <x v="67"/>
    <x v="57"/>
    <n v="78331000000"/>
    <x v="2"/>
  </r>
  <r>
    <x v="68"/>
    <x v="67"/>
    <x v="58"/>
    <n v="1315000000"/>
    <x v="0"/>
  </r>
  <r>
    <x v="68"/>
    <x v="67"/>
    <x v="58"/>
    <n v="1230000000"/>
    <x v="1"/>
  </r>
  <r>
    <x v="68"/>
    <x v="67"/>
    <x v="58"/>
    <n v="1234000000"/>
    <x v="2"/>
  </r>
  <r>
    <x v="68"/>
    <x v="67"/>
    <x v="59"/>
    <n v="-1442000000"/>
    <x v="0"/>
  </r>
  <r>
    <x v="68"/>
    <x v="67"/>
    <x v="59"/>
    <n v="-1389000000"/>
    <x v="2"/>
  </r>
  <r>
    <x v="68"/>
    <x v="67"/>
    <x v="60"/>
    <n v="0"/>
    <x v="1"/>
  </r>
  <r>
    <x v="68"/>
    <x v="67"/>
    <x v="61"/>
    <n v="19304000000"/>
    <x v="0"/>
  </r>
  <r>
    <x v="68"/>
    <x v="67"/>
    <x v="61"/>
    <n v="13683000000"/>
    <x v="1"/>
  </r>
  <r>
    <x v="68"/>
    <x v="67"/>
    <x v="61"/>
    <n v="15490000000"/>
    <x v="2"/>
  </r>
  <r>
    <x v="68"/>
    <x v="67"/>
    <x v="62"/>
    <n v="4191000000"/>
    <x v="0"/>
  </r>
  <r>
    <x v="68"/>
    <x v="67"/>
    <x v="62"/>
    <n v="7736000000"/>
    <x v="1"/>
  </r>
  <r>
    <x v="68"/>
    <x v="67"/>
    <x v="62"/>
    <n v="4885000000"/>
    <x v="2"/>
  </r>
  <r>
    <x v="68"/>
    <x v="67"/>
    <x v="63"/>
    <n v="-2782000000"/>
    <x v="0"/>
  </r>
  <r>
    <x v="68"/>
    <x v="67"/>
    <x v="63"/>
    <n v="-3719000000"/>
    <x v="1"/>
  </r>
  <r>
    <x v="68"/>
    <x v="67"/>
    <x v="63"/>
    <n v="-5603000000"/>
    <x v="2"/>
  </r>
  <r>
    <x v="68"/>
    <x v="67"/>
    <x v="64"/>
    <n v="2235000000"/>
    <x v="0"/>
  </r>
  <r>
    <x v="68"/>
    <x v="67"/>
    <x v="64"/>
    <n v="4157000000"/>
    <x v="1"/>
  </r>
  <r>
    <x v="68"/>
    <x v="67"/>
    <x v="64"/>
    <n v="405000000"/>
    <x v="2"/>
  </r>
  <r>
    <x v="68"/>
    <x v="67"/>
    <x v="65"/>
    <n v="990000000"/>
    <x v="0"/>
  </r>
  <r>
    <x v="68"/>
    <x v="67"/>
    <x v="65"/>
    <n v="2172000000"/>
    <x v="1"/>
  </r>
  <r>
    <x v="68"/>
    <x v="67"/>
    <x v="65"/>
    <n v="954000000"/>
    <x v="2"/>
  </r>
  <r>
    <x v="68"/>
    <x v="67"/>
    <x v="66"/>
    <n v="26000000"/>
    <x v="0"/>
  </r>
  <r>
    <x v="68"/>
    <x v="67"/>
    <x v="66"/>
    <n v="-118000000"/>
    <x v="1"/>
  </r>
  <r>
    <x v="68"/>
    <x v="67"/>
    <x v="66"/>
    <n v="-75000000"/>
    <x v="2"/>
  </r>
  <r>
    <x v="68"/>
    <x v="67"/>
    <x v="67"/>
    <n v="6870000000"/>
    <x v="0"/>
  </r>
  <r>
    <x v="68"/>
    <x v="67"/>
    <x v="67"/>
    <n v="5277000000"/>
    <x v="1"/>
  </r>
  <r>
    <x v="68"/>
    <x v="67"/>
    <x v="67"/>
    <n v="4907000000"/>
    <x v="2"/>
  </r>
  <r>
    <x v="68"/>
    <x v="67"/>
    <x v="68"/>
    <n v="3435000000"/>
    <x v="0"/>
  </r>
  <r>
    <x v="68"/>
    <x v="67"/>
    <x v="68"/>
    <n v="3262000000"/>
    <x v="1"/>
  </r>
  <r>
    <x v="68"/>
    <x v="67"/>
    <x v="68"/>
    <n v="3284000000"/>
    <x v="2"/>
  </r>
  <r>
    <x v="68"/>
    <x v="67"/>
    <x v="69"/>
    <n v="111599000000"/>
    <x v="0"/>
  </r>
  <r>
    <x v="68"/>
    <x v="67"/>
    <x v="69"/>
    <n v="9653000000"/>
    <x v="1"/>
  </r>
  <r>
    <x v="68"/>
    <x v="67"/>
    <x v="69"/>
    <n v="10531000000"/>
    <x v="2"/>
  </r>
  <r>
    <x v="68"/>
    <x v="67"/>
    <x v="70"/>
    <n v="32562000000"/>
    <x v="0"/>
  </r>
  <r>
    <x v="68"/>
    <x v="67"/>
    <x v="70"/>
    <n v="32306000000"/>
    <x v="1"/>
  </r>
  <r>
    <x v="68"/>
    <x v="67"/>
    <x v="70"/>
    <n v="33258000000"/>
    <x v="2"/>
  </r>
  <r>
    <x v="68"/>
    <x v="67"/>
    <x v="71"/>
    <n v="14858000000"/>
    <x v="0"/>
  </r>
  <r>
    <x v="68"/>
    <x v="67"/>
    <x v="71"/>
    <n v="9415000000"/>
    <x v="1"/>
  </r>
  <r>
    <x v="68"/>
    <x v="67"/>
    <x v="71"/>
    <n v="10738000000"/>
    <x v="2"/>
  </r>
  <r>
    <x v="68"/>
    <x v="67"/>
    <x v="72"/>
    <n v="0"/>
    <x v="0"/>
  </r>
  <r>
    <x v="68"/>
    <x v="67"/>
    <x v="72"/>
    <n v="0"/>
    <x v="1"/>
  </r>
  <r>
    <x v="68"/>
    <x v="67"/>
    <x v="72"/>
    <n v="0"/>
    <x v="2"/>
  </r>
  <r>
    <x v="68"/>
    <x v="67"/>
    <x v="73"/>
    <n v="2425000000"/>
    <x v="0"/>
  </r>
  <r>
    <x v="68"/>
    <x v="67"/>
    <x v="73"/>
    <n v="2570000000"/>
    <x v="1"/>
  </r>
  <r>
    <x v="68"/>
    <x v="67"/>
    <x v="73"/>
    <n v="2685000000"/>
    <x v="2"/>
  </r>
  <r>
    <x v="68"/>
    <x v="67"/>
    <x v="74"/>
    <n v="1117000000"/>
    <x v="0"/>
  </r>
  <r>
    <x v="68"/>
    <x v="67"/>
    <x v="74"/>
    <n v="888000000"/>
    <x v="1"/>
  </r>
  <r>
    <x v="68"/>
    <x v="67"/>
    <x v="74"/>
    <n v="877000000"/>
    <x v="2"/>
  </r>
  <r>
    <x v="68"/>
    <x v="67"/>
    <x v="75"/>
    <n v="-103000000"/>
    <x v="0"/>
  </r>
  <r>
    <x v="68"/>
    <x v="67"/>
    <x v="75"/>
    <n v="-204000000"/>
    <x v="1"/>
  </r>
  <r>
    <x v="68"/>
    <x v="67"/>
    <x v="75"/>
    <n v="-259000000"/>
    <x v="2"/>
  </r>
  <r>
    <x v="68"/>
    <x v="67"/>
    <x v="76"/>
    <n v="16000000"/>
    <x v="0"/>
  </r>
  <r>
    <x v="68"/>
    <x v="67"/>
    <x v="76"/>
    <n v="15000000"/>
    <x v="1"/>
  </r>
  <r>
    <x v="68"/>
    <x v="67"/>
    <x v="76"/>
    <n v="15000000"/>
    <x v="2"/>
  </r>
  <r>
    <x v="68"/>
    <x v="67"/>
    <x v="77"/>
    <n v="291000000"/>
    <x v="0"/>
  </r>
  <r>
    <x v="68"/>
    <x v="67"/>
    <x v="77"/>
    <n v="291000000"/>
    <x v="1"/>
  </r>
  <r>
    <x v="68"/>
    <x v="67"/>
    <x v="77"/>
    <n v="291000000"/>
    <x v="2"/>
  </r>
  <r>
    <x v="68"/>
    <x v="67"/>
    <x v="78"/>
    <n v="1111000000"/>
    <x v="0"/>
  </r>
  <r>
    <x v="68"/>
    <x v="67"/>
    <x v="78"/>
    <n v="882000000"/>
    <x v="1"/>
  </r>
  <r>
    <x v="68"/>
    <x v="67"/>
    <x v="78"/>
    <n v="871000000"/>
    <x v="2"/>
  </r>
  <r>
    <x v="68"/>
    <x v="67"/>
    <x v="79"/>
    <n v="1090000000"/>
    <x v="0"/>
  </r>
  <r>
    <x v="68"/>
    <x v="67"/>
    <x v="79"/>
    <n v="844000000"/>
    <x v="1"/>
  </r>
  <r>
    <x v="68"/>
    <x v="67"/>
    <x v="79"/>
    <n v="74000000"/>
    <x v="2"/>
  </r>
  <r>
    <x v="68"/>
    <x v="67"/>
    <x v="80"/>
    <n v="0"/>
    <x v="0"/>
  </r>
  <r>
    <x v="68"/>
    <x v="67"/>
    <x v="80"/>
    <n v="0"/>
    <x v="1"/>
  </r>
  <r>
    <x v="68"/>
    <x v="67"/>
    <x v="80"/>
    <n v="0"/>
    <x v="2"/>
  </r>
  <r>
    <x v="68"/>
    <x v="67"/>
    <x v="81"/>
    <n v="33000000"/>
    <x v="0"/>
  </r>
  <r>
    <x v="68"/>
    <x v="67"/>
    <x v="81"/>
    <n v="0"/>
    <x v="1"/>
  </r>
  <r>
    <x v="68"/>
    <x v="67"/>
    <x v="81"/>
    <n v="0"/>
    <x v="2"/>
  </r>
  <r>
    <x v="68"/>
    <x v="67"/>
    <x v="82"/>
    <n v="0"/>
    <x v="0"/>
  </r>
  <r>
    <x v="68"/>
    <x v="67"/>
    <x v="82"/>
    <n v="0"/>
    <x v="1"/>
  </r>
  <r>
    <x v="68"/>
    <x v="67"/>
    <x v="82"/>
    <n v="0"/>
    <x v="2"/>
  </r>
  <r>
    <x v="68"/>
    <x v="67"/>
    <x v="83"/>
    <n v="8706000000"/>
    <x v="0"/>
  </r>
  <r>
    <x v="68"/>
    <x v="67"/>
    <x v="83"/>
    <n v="10877000000"/>
    <x v="1"/>
  </r>
  <r>
    <x v="68"/>
    <x v="67"/>
    <x v="83"/>
    <n v="11311000000"/>
    <x v="2"/>
  </r>
  <r>
    <x v="68"/>
    <x v="67"/>
    <x v="84"/>
    <n v="23495000000"/>
    <x v="0"/>
  </r>
  <r>
    <x v="68"/>
    <x v="67"/>
    <x v="84"/>
    <n v="21419000000"/>
    <x v="1"/>
  </r>
  <r>
    <x v="68"/>
    <x v="67"/>
    <x v="84"/>
    <n v="20375000000"/>
    <x v="2"/>
  </r>
  <r>
    <x v="68"/>
    <x v="67"/>
    <x v="85"/>
    <n v="1315000000"/>
    <x v="0"/>
  </r>
  <r>
    <x v="68"/>
    <x v="67"/>
    <x v="85"/>
    <n v="1230000000"/>
    <x v="1"/>
  </r>
  <r>
    <x v="68"/>
    <x v="67"/>
    <x v="85"/>
    <n v="1234000000"/>
    <x v="2"/>
  </r>
  <r>
    <x v="68"/>
    <x v="67"/>
    <x v="86"/>
    <n v="2915000000"/>
    <x v="0"/>
  </r>
  <r>
    <x v="68"/>
    <x v="67"/>
    <x v="86"/>
    <n v="2055000000"/>
    <x v="1"/>
  </r>
  <r>
    <x v="68"/>
    <x v="67"/>
    <x v="86"/>
    <n v="609000000"/>
    <x v="2"/>
  </r>
  <r>
    <x v="68"/>
    <x v="67"/>
    <x v="87"/>
    <n v="0"/>
    <x v="0"/>
  </r>
  <r>
    <x v="68"/>
    <x v="67"/>
    <x v="87"/>
    <n v="0"/>
    <x v="1"/>
  </r>
  <r>
    <x v="68"/>
    <x v="67"/>
    <x v="87"/>
    <n v="0"/>
    <x v="2"/>
  </r>
  <r>
    <x v="68"/>
    <x v="67"/>
    <x v="88"/>
    <n v="0"/>
    <x v="0"/>
  </r>
  <r>
    <x v="68"/>
    <x v="67"/>
    <x v="88"/>
    <n v="0"/>
    <x v="1"/>
  </r>
  <r>
    <x v="68"/>
    <x v="67"/>
    <x v="88"/>
    <n v="0"/>
    <x v="2"/>
  </r>
  <r>
    <x v="68"/>
    <x v="67"/>
    <x v="89"/>
    <n v="24723000000"/>
    <x v="0"/>
  </r>
  <r>
    <x v="68"/>
    <x v="67"/>
    <x v="89"/>
    <n v="27972000000"/>
    <x v="2"/>
  </r>
  <r>
    <x v="68"/>
    <x v="67"/>
    <x v="90"/>
    <n v="0"/>
    <x v="1"/>
  </r>
  <r>
    <x v="68"/>
    <x v="67"/>
    <x v="91"/>
    <n v="-628000000"/>
    <x v="0"/>
  </r>
  <r>
    <x v="68"/>
    <x v="67"/>
    <x v="91"/>
    <n v="459000000"/>
    <x v="1"/>
  </r>
  <r>
    <x v="68"/>
    <x v="67"/>
    <x v="91"/>
    <n v="-910000000"/>
    <x v="2"/>
  </r>
  <r>
    <x v="69"/>
    <x v="68"/>
    <x v="0"/>
    <n v="0"/>
    <x v="0"/>
  </r>
  <r>
    <x v="69"/>
    <x v="68"/>
    <x v="0"/>
    <n v="0"/>
    <x v="1"/>
  </r>
  <r>
    <x v="69"/>
    <x v="68"/>
    <x v="0"/>
    <n v="0"/>
    <x v="2"/>
  </r>
  <r>
    <x v="69"/>
    <x v="68"/>
    <x v="1"/>
    <n v="763815000"/>
    <x v="0"/>
  </r>
  <r>
    <x v="69"/>
    <x v="68"/>
    <x v="1"/>
    <n v="832151000"/>
    <x v="1"/>
  </r>
  <r>
    <x v="69"/>
    <x v="68"/>
    <x v="1"/>
    <n v="1236734000"/>
    <x v="2"/>
  </r>
  <r>
    <x v="69"/>
    <x v="68"/>
    <x v="2"/>
    <n v="9700418000"/>
    <x v="0"/>
  </r>
  <r>
    <x v="69"/>
    <x v="68"/>
    <x v="2"/>
    <n v="9756073000"/>
    <x v="1"/>
  </r>
  <r>
    <x v="69"/>
    <x v="68"/>
    <x v="2"/>
    <n v="11179688000"/>
    <x v="2"/>
  </r>
  <r>
    <x v="69"/>
    <x v="68"/>
    <x v="3"/>
    <n v="-103438000"/>
    <x v="0"/>
  </r>
  <r>
    <x v="69"/>
    <x v="68"/>
    <x v="3"/>
    <n v="-82719000"/>
    <x v="1"/>
  </r>
  <r>
    <x v="69"/>
    <x v="68"/>
    <x v="3"/>
    <n v="-15187000"/>
    <x v="2"/>
  </r>
  <r>
    <x v="69"/>
    <x v="68"/>
    <x v="4"/>
    <n v="30686223000"/>
    <x v="0"/>
  </r>
  <r>
    <x v="69"/>
    <x v="68"/>
    <x v="4"/>
    <n v="31231630000"/>
    <x v="1"/>
  </r>
  <r>
    <x v="69"/>
    <x v="68"/>
    <x v="4"/>
    <n v="34786846000"/>
    <x v="2"/>
  </r>
  <r>
    <x v="69"/>
    <x v="68"/>
    <x v="5"/>
    <n v="-598668000"/>
    <x v="0"/>
  </r>
  <r>
    <x v="69"/>
    <x v="68"/>
    <x v="5"/>
    <n v="-869235000"/>
    <x v="1"/>
  </r>
  <r>
    <x v="69"/>
    <x v="68"/>
    <x v="5"/>
    <n v="-450701000"/>
    <x v="2"/>
  </r>
  <r>
    <x v="69"/>
    <x v="68"/>
    <x v="6"/>
    <n v="-4482264000"/>
    <x v="0"/>
  </r>
  <r>
    <x v="69"/>
    <x v="68"/>
    <x v="6"/>
    <n v="-2576086000"/>
    <x v="1"/>
  </r>
  <r>
    <x v="69"/>
    <x v="68"/>
    <x v="6"/>
    <n v="1993940000"/>
    <x v="2"/>
  </r>
  <r>
    <x v="69"/>
    <x v="68"/>
    <x v="7"/>
    <n v="-236506000"/>
    <x v="0"/>
  </r>
  <r>
    <x v="69"/>
    <x v="68"/>
    <x v="7"/>
    <n v="-1076707000"/>
    <x v="1"/>
  </r>
  <r>
    <x v="69"/>
    <x v="68"/>
    <x v="7"/>
    <n v="-3978398000"/>
    <x v="2"/>
  </r>
  <r>
    <x v="69"/>
    <x v="68"/>
    <x v="8"/>
    <n v="3750796000"/>
    <x v="0"/>
  </r>
  <r>
    <x v="69"/>
    <x v="68"/>
    <x v="8"/>
    <n v="3807831000"/>
    <x v="1"/>
  </r>
  <r>
    <x v="69"/>
    <x v="68"/>
    <x v="8"/>
    <n v="2326698000"/>
    <x v="2"/>
  </r>
  <r>
    <x v="69"/>
    <x v="68"/>
    <x v="9"/>
    <n v="514335000"/>
    <x v="0"/>
  </r>
  <r>
    <x v="69"/>
    <x v="68"/>
    <x v="9"/>
    <n v="669373000"/>
    <x v="1"/>
  </r>
  <r>
    <x v="69"/>
    <x v="68"/>
    <x v="9"/>
    <n v="1011613000"/>
    <x v="2"/>
  </r>
  <r>
    <x v="69"/>
    <x v="68"/>
    <x v="10"/>
    <n v="17518000"/>
    <x v="0"/>
  </r>
  <r>
    <x v="69"/>
    <x v="68"/>
    <x v="10"/>
    <n v="157000"/>
    <x v="1"/>
  </r>
  <r>
    <x v="69"/>
    <x v="68"/>
    <x v="10"/>
    <n v="415911000"/>
    <x v="2"/>
  </r>
  <r>
    <x v="69"/>
    <x v="68"/>
    <x v="11"/>
    <n v="0"/>
    <x v="0"/>
  </r>
  <r>
    <x v="69"/>
    <x v="68"/>
    <x v="11"/>
    <n v="0"/>
    <x v="1"/>
  </r>
  <r>
    <x v="69"/>
    <x v="68"/>
    <x v="11"/>
    <n v="0"/>
    <x v="2"/>
  </r>
  <r>
    <x v="69"/>
    <x v="68"/>
    <x v="12"/>
    <n v="84307000"/>
    <x v="0"/>
  </r>
  <r>
    <x v="69"/>
    <x v="68"/>
    <x v="12"/>
    <n v="13100000"/>
    <x v="1"/>
  </r>
  <r>
    <x v="69"/>
    <x v="68"/>
    <x v="12"/>
    <n v="19080000"/>
    <x v="2"/>
  </r>
  <r>
    <x v="69"/>
    <x v="68"/>
    <x v="13"/>
    <n v="77744000"/>
    <x v="0"/>
  </r>
  <r>
    <x v="69"/>
    <x v="68"/>
    <x v="13"/>
    <n v="41283000"/>
    <x v="1"/>
  </r>
  <r>
    <x v="69"/>
    <x v="68"/>
    <x v="13"/>
    <n v="424470000"/>
    <x v="2"/>
  </r>
  <r>
    <x v="69"/>
    <x v="68"/>
    <x v="14"/>
    <n v="1427431000"/>
    <x v="0"/>
  </r>
  <r>
    <x v="69"/>
    <x v="68"/>
    <x v="14"/>
    <n v="1773571000"/>
    <x v="1"/>
  </r>
  <r>
    <x v="69"/>
    <x v="68"/>
    <x v="14"/>
    <n v="1891352000"/>
    <x v="2"/>
  </r>
  <r>
    <x v="69"/>
    <x v="68"/>
    <x v="15"/>
    <n v="379837000"/>
    <x v="0"/>
  </r>
  <r>
    <x v="69"/>
    <x v="68"/>
    <x v="15"/>
    <n v="322627000"/>
    <x v="1"/>
  </r>
  <r>
    <x v="69"/>
    <x v="68"/>
    <x v="15"/>
    <n v="155646000"/>
    <x v="2"/>
  </r>
  <r>
    <x v="69"/>
    <x v="68"/>
    <x v="16"/>
    <n v="2424494000"/>
    <x v="0"/>
  </r>
  <r>
    <x v="69"/>
    <x v="68"/>
    <x v="16"/>
    <n v="2108997000"/>
    <x v="1"/>
  </r>
  <r>
    <x v="69"/>
    <x v="68"/>
    <x v="16"/>
    <n v="1042492000"/>
    <x v="2"/>
  </r>
  <r>
    <x v="69"/>
    <x v="68"/>
    <x v="17"/>
    <n v="2804331000"/>
    <x v="0"/>
  </r>
  <r>
    <x v="69"/>
    <x v="68"/>
    <x v="17"/>
    <n v="2431624000"/>
    <x v="1"/>
  </r>
  <r>
    <x v="69"/>
    <x v="68"/>
    <x v="17"/>
    <n v="1198138000"/>
    <x v="2"/>
  </r>
  <r>
    <x v="69"/>
    <x v="68"/>
    <x v="18"/>
    <n v="550224000"/>
    <x v="0"/>
  </r>
  <r>
    <x v="69"/>
    <x v="68"/>
    <x v="18"/>
    <n v="553640000"/>
    <x v="1"/>
  </r>
  <r>
    <x v="69"/>
    <x v="68"/>
    <x v="18"/>
    <n v="430012000"/>
    <x v="2"/>
  </r>
  <r>
    <x v="69"/>
    <x v="68"/>
    <x v="19"/>
    <n v="2718989000"/>
    <x v="0"/>
  </r>
  <r>
    <x v="69"/>
    <x v="68"/>
    <x v="19"/>
    <n v="2847358000"/>
    <x v="1"/>
  </r>
  <r>
    <x v="69"/>
    <x v="68"/>
    <x v="19"/>
    <n v="2635694000"/>
    <x v="2"/>
  </r>
  <r>
    <x v="69"/>
    <x v="68"/>
    <x v="20"/>
    <n v="695718000"/>
    <x v="0"/>
  </r>
  <r>
    <x v="69"/>
    <x v="68"/>
    <x v="20"/>
    <n v="669373000"/>
    <x v="1"/>
  </r>
  <r>
    <x v="69"/>
    <x v="68"/>
    <x v="20"/>
    <n v="3306100000"/>
    <x v="2"/>
  </r>
  <r>
    <x v="69"/>
    <x v="68"/>
    <x v="21"/>
    <n v="0"/>
    <x v="0"/>
  </r>
  <r>
    <x v="69"/>
    <x v="68"/>
    <x v="21"/>
    <n v="0"/>
    <x v="1"/>
  </r>
  <r>
    <x v="69"/>
    <x v="68"/>
    <x v="21"/>
    <n v="0"/>
    <x v="2"/>
  </r>
  <r>
    <x v="69"/>
    <x v="68"/>
    <x v="22"/>
    <n v="0"/>
    <x v="0"/>
  </r>
  <r>
    <x v="69"/>
    <x v="68"/>
    <x v="22"/>
    <n v="0"/>
    <x v="2"/>
  </r>
  <r>
    <x v="69"/>
    <x v="68"/>
    <x v="23"/>
    <n v="0"/>
    <x v="0"/>
  </r>
  <r>
    <x v="69"/>
    <x v="68"/>
    <x v="23"/>
    <n v="0"/>
    <x v="1"/>
  </r>
  <r>
    <x v="69"/>
    <x v="68"/>
    <x v="23"/>
    <n v="0"/>
    <x v="1"/>
  </r>
  <r>
    <x v="69"/>
    <x v="68"/>
    <x v="23"/>
    <n v="0"/>
    <x v="2"/>
  </r>
  <r>
    <x v="69"/>
    <x v="68"/>
    <x v="24"/>
    <n v="2585626000"/>
    <x v="0"/>
  </r>
  <r>
    <x v="69"/>
    <x v="68"/>
    <x v="24"/>
    <n v="2562827000"/>
    <x v="1"/>
  </r>
  <r>
    <x v="69"/>
    <x v="68"/>
    <x v="24"/>
    <n v="1407279000"/>
    <x v="2"/>
  </r>
  <r>
    <x v="69"/>
    <x v="68"/>
    <x v="25"/>
    <n v="0"/>
    <x v="0"/>
  </r>
  <r>
    <x v="69"/>
    <x v="68"/>
    <x v="25"/>
    <n v="0"/>
    <x v="1"/>
  </r>
  <r>
    <x v="69"/>
    <x v="68"/>
    <x v="25"/>
    <n v="0"/>
    <x v="2"/>
  </r>
  <r>
    <x v="69"/>
    <x v="68"/>
    <x v="26"/>
    <n v="43465"/>
    <x v="0"/>
  </r>
  <r>
    <x v="69"/>
    <x v="68"/>
    <x v="26"/>
    <n v="43830"/>
    <x v="1"/>
  </r>
  <r>
    <x v="69"/>
    <x v="68"/>
    <x v="26"/>
    <n v="44196"/>
    <x v="2"/>
  </r>
  <r>
    <x v="69"/>
    <x v="68"/>
    <x v="27"/>
    <n v="500275000"/>
    <x v="0"/>
  </r>
  <r>
    <x v="69"/>
    <x v="68"/>
    <x v="27"/>
    <n v="384852000"/>
    <x v="1"/>
  </r>
  <r>
    <x v="69"/>
    <x v="68"/>
    <x v="27"/>
    <n v="432874000"/>
    <x v="2"/>
  </r>
  <r>
    <x v="69"/>
    <x v="68"/>
    <x v="28"/>
    <n v="3296681000"/>
    <x v="0"/>
  </r>
  <r>
    <x v="69"/>
    <x v="68"/>
    <x v="28"/>
    <n v="2526398000"/>
    <x v="1"/>
  </r>
  <r>
    <x v="69"/>
    <x v="68"/>
    <x v="28"/>
    <n v="3039472000"/>
    <x v="2"/>
  </r>
  <r>
    <x v="69"/>
    <x v="68"/>
    <x v="29"/>
    <n v="0"/>
    <x v="0"/>
  </r>
  <r>
    <x v="69"/>
    <x v="68"/>
    <x v="29"/>
    <n v="0"/>
    <x v="1"/>
  </r>
  <r>
    <x v="69"/>
    <x v="68"/>
    <x v="29"/>
    <n v="0"/>
    <x v="2"/>
  </r>
  <r>
    <x v="69"/>
    <x v="68"/>
    <x v="30"/>
    <n v="0"/>
    <x v="0"/>
  </r>
  <r>
    <x v="69"/>
    <x v="68"/>
    <x v="30"/>
    <n v="0"/>
    <x v="1"/>
  </r>
  <r>
    <x v="69"/>
    <x v="68"/>
    <x v="30"/>
    <n v="0"/>
    <x v="2"/>
  </r>
  <r>
    <x v="69"/>
    <x v="68"/>
    <x v="31"/>
    <n v="5095064000"/>
    <x v="0"/>
  </r>
  <r>
    <x v="69"/>
    <x v="68"/>
    <x v="31"/>
    <n v="5201549000"/>
    <x v="1"/>
  </r>
  <r>
    <x v="69"/>
    <x v="68"/>
    <x v="31"/>
    <n v="4177491000"/>
    <x v="2"/>
  </r>
  <r>
    <x v="69"/>
    <x v="68"/>
    <x v="32"/>
    <n v="2548728000"/>
    <x v="0"/>
  </r>
  <r>
    <x v="69"/>
    <x v="68"/>
    <x v="32"/>
    <n v="2532773000"/>
    <x v="1"/>
  </r>
  <r>
    <x v="69"/>
    <x v="68"/>
    <x v="32"/>
    <n v="1411916000"/>
    <x v="2"/>
  </r>
  <r>
    <x v="69"/>
    <x v="68"/>
    <x v="33"/>
    <n v="0"/>
    <x v="0"/>
  </r>
  <r>
    <x v="69"/>
    <x v="68"/>
    <x v="33"/>
    <n v="0"/>
    <x v="1"/>
  </r>
  <r>
    <x v="69"/>
    <x v="68"/>
    <x v="33"/>
    <n v="0"/>
    <x v="2"/>
  </r>
  <r>
    <x v="69"/>
    <x v="68"/>
    <x v="34"/>
    <n v="36898000"/>
    <x v="0"/>
  </r>
  <r>
    <x v="69"/>
    <x v="68"/>
    <x v="34"/>
    <n v="30054000"/>
    <x v="1"/>
  </r>
  <r>
    <x v="69"/>
    <x v="68"/>
    <x v="34"/>
    <n v="-4637000"/>
    <x v="2"/>
  </r>
  <r>
    <x v="69"/>
    <x v="68"/>
    <x v="35"/>
    <n v="0"/>
    <x v="0"/>
  </r>
  <r>
    <x v="69"/>
    <x v="68"/>
    <x v="35"/>
    <n v="0"/>
    <x v="1"/>
  </r>
  <r>
    <x v="69"/>
    <x v="68"/>
    <x v="35"/>
    <n v="0"/>
    <x v="2"/>
  </r>
  <r>
    <x v="69"/>
    <x v="68"/>
    <x v="36"/>
    <n v="815923000"/>
    <x v="0"/>
  </r>
  <r>
    <x v="69"/>
    <x v="68"/>
    <x v="36"/>
    <n v="789353000"/>
    <x v="1"/>
  </r>
  <r>
    <x v="69"/>
    <x v="68"/>
    <x v="36"/>
    <n v="784400000"/>
    <x v="2"/>
  </r>
  <r>
    <x v="69"/>
    <x v="68"/>
    <x v="37"/>
    <n v="0"/>
    <x v="0"/>
  </r>
  <r>
    <x v="69"/>
    <x v="68"/>
    <x v="37"/>
    <n v="0"/>
    <x v="1"/>
  </r>
  <r>
    <x v="69"/>
    <x v="68"/>
    <x v="37"/>
    <n v="0"/>
    <x v="2"/>
  </r>
  <r>
    <x v="69"/>
    <x v="68"/>
    <x v="38"/>
    <n v="0"/>
    <x v="0"/>
  </r>
  <r>
    <x v="69"/>
    <x v="68"/>
    <x v="38"/>
    <n v="0"/>
    <x v="1"/>
  </r>
  <r>
    <x v="69"/>
    <x v="68"/>
    <x v="38"/>
    <n v="0"/>
    <x v="2"/>
  </r>
  <r>
    <x v="69"/>
    <x v="68"/>
    <x v="39"/>
    <n v="30686223000"/>
    <x v="0"/>
  </r>
  <r>
    <x v="69"/>
    <x v="68"/>
    <x v="39"/>
    <n v="31231630000"/>
    <x v="1"/>
  </r>
  <r>
    <x v="69"/>
    <x v="68"/>
    <x v="39"/>
    <n v="34786846000"/>
    <x v="2"/>
  </r>
  <r>
    <x v="69"/>
    <x v="68"/>
    <x v="40"/>
    <n v="26659104000"/>
    <x v="0"/>
  </r>
  <r>
    <x v="69"/>
    <x v="68"/>
    <x v="40"/>
    <n v="28101319000"/>
    <x v="1"/>
  </r>
  <r>
    <x v="69"/>
    <x v="68"/>
    <x v="40"/>
    <n v="31128608000"/>
    <x v="2"/>
  </r>
  <r>
    <x v="69"/>
    <x v="68"/>
    <x v="41"/>
    <n v="0"/>
    <x v="0"/>
  </r>
  <r>
    <x v="69"/>
    <x v="68"/>
    <x v="41"/>
    <n v="0"/>
    <x v="1"/>
  </r>
  <r>
    <x v="69"/>
    <x v="68"/>
    <x v="41"/>
    <n v="0"/>
    <x v="2"/>
  </r>
  <r>
    <x v="69"/>
    <x v="68"/>
    <x v="42"/>
    <n v="3989902000"/>
    <x v="0"/>
  </r>
  <r>
    <x v="69"/>
    <x v="68"/>
    <x v="42"/>
    <n v="23830519000"/>
    <x v="1"/>
  </r>
  <r>
    <x v="69"/>
    <x v="68"/>
    <x v="42"/>
    <n v="23116359000"/>
    <x v="2"/>
  </r>
  <r>
    <x v="69"/>
    <x v="68"/>
    <x v="43"/>
    <n v="-1144966000"/>
    <x v="0"/>
  </r>
  <r>
    <x v="69"/>
    <x v="68"/>
    <x v="43"/>
    <n v="884602000"/>
    <x v="1"/>
  </r>
  <r>
    <x v="69"/>
    <x v="68"/>
    <x v="43"/>
    <n v="2279585000"/>
    <x v="2"/>
  </r>
  <r>
    <x v="69"/>
    <x v="68"/>
    <x v="44"/>
    <n v="0"/>
    <x v="0"/>
  </r>
  <r>
    <x v="69"/>
    <x v="68"/>
    <x v="44"/>
    <n v="0"/>
    <x v="1"/>
  </r>
  <r>
    <x v="69"/>
    <x v="68"/>
    <x v="44"/>
    <n v="0"/>
    <x v="2"/>
  </r>
  <r>
    <x v="69"/>
    <x v="68"/>
    <x v="45"/>
    <n v="0"/>
    <x v="0"/>
  </r>
  <r>
    <x v="69"/>
    <x v="68"/>
    <x v="45"/>
    <n v="0"/>
    <x v="1"/>
  </r>
  <r>
    <x v="69"/>
    <x v="68"/>
    <x v="45"/>
    <n v="0"/>
    <x v="2"/>
  </r>
  <r>
    <x v="69"/>
    <x v="68"/>
    <x v="46"/>
    <n v="-9923162000"/>
    <x v="0"/>
  </r>
  <r>
    <x v="69"/>
    <x v="68"/>
    <x v="46"/>
    <n v="-13220379000"/>
    <x v="1"/>
  </r>
  <r>
    <x v="69"/>
    <x v="68"/>
    <x v="46"/>
    <n v="-13335864000"/>
    <x v="2"/>
  </r>
  <r>
    <x v="69"/>
    <x v="68"/>
    <x v="47"/>
    <n v="0"/>
    <x v="0"/>
  </r>
  <r>
    <x v="69"/>
    <x v="68"/>
    <x v="47"/>
    <n v="0"/>
    <x v="1"/>
  </r>
  <r>
    <x v="69"/>
    <x v="68"/>
    <x v="47"/>
    <n v="0"/>
    <x v="2"/>
  </r>
  <r>
    <x v="69"/>
    <x v="68"/>
    <x v="48"/>
    <n v="-196722000"/>
    <x v="0"/>
  </r>
  <r>
    <x v="69"/>
    <x v="68"/>
    <x v="48"/>
    <n v="-1064952000"/>
    <x v="1"/>
  </r>
  <r>
    <x v="69"/>
    <x v="68"/>
    <x v="48"/>
    <n v="-371704000"/>
    <x v="2"/>
  </r>
  <r>
    <x v="69"/>
    <x v="68"/>
    <x v="49"/>
    <n v="0"/>
    <x v="0"/>
  </r>
  <r>
    <x v="69"/>
    <x v="68"/>
    <x v="49"/>
    <n v="0"/>
    <x v="1"/>
  </r>
  <r>
    <x v="69"/>
    <x v="68"/>
    <x v="49"/>
    <n v="0"/>
    <x v="2"/>
  </r>
  <r>
    <x v="69"/>
    <x v="68"/>
    <x v="50"/>
    <n v="0"/>
    <x v="0"/>
  </r>
  <r>
    <x v="69"/>
    <x v="68"/>
    <x v="50"/>
    <n v="0"/>
    <x v="1"/>
  </r>
  <r>
    <x v="69"/>
    <x v="68"/>
    <x v="50"/>
    <n v="0"/>
    <x v="2"/>
  </r>
  <r>
    <x v="69"/>
    <x v="68"/>
    <x v="51"/>
    <n v="0"/>
    <x v="0"/>
  </r>
  <r>
    <x v="69"/>
    <x v="68"/>
    <x v="51"/>
    <n v="0"/>
    <x v="1"/>
  </r>
  <r>
    <x v="69"/>
    <x v="68"/>
    <x v="51"/>
    <n v="0"/>
    <x v="2"/>
  </r>
  <r>
    <x v="69"/>
    <x v="68"/>
    <x v="52"/>
    <n v="385622000"/>
    <x v="0"/>
  </r>
  <r>
    <x v="69"/>
    <x v="68"/>
    <x v="52"/>
    <n v="324941000"/>
    <x v="1"/>
  </r>
  <r>
    <x v="69"/>
    <x v="68"/>
    <x v="52"/>
    <n v="168097000"/>
    <x v="2"/>
  </r>
  <r>
    <x v="69"/>
    <x v="68"/>
    <x v="53"/>
    <n v="2436721000"/>
    <x v="0"/>
  </r>
  <r>
    <x v="69"/>
    <x v="68"/>
    <x v="53"/>
    <n v="2098247000"/>
    <x v="1"/>
  </r>
  <r>
    <x v="69"/>
    <x v="68"/>
    <x v="53"/>
    <n v="1109227000"/>
    <x v="2"/>
  </r>
  <r>
    <x v="69"/>
    <x v="68"/>
    <x v="54"/>
    <n v="2822343000"/>
    <x v="0"/>
  </r>
  <r>
    <x v="69"/>
    <x v="68"/>
    <x v="54"/>
    <n v="2423188000"/>
    <x v="1"/>
  </r>
  <r>
    <x v="69"/>
    <x v="68"/>
    <x v="54"/>
    <n v="1277324000"/>
    <x v="2"/>
  </r>
  <r>
    <x v="69"/>
    <x v="68"/>
    <x v="55"/>
    <n v="0"/>
    <x v="0"/>
  </r>
  <r>
    <x v="69"/>
    <x v="68"/>
    <x v="55"/>
    <n v="0"/>
    <x v="1"/>
  </r>
  <r>
    <x v="69"/>
    <x v="68"/>
    <x v="55"/>
    <n v="0"/>
    <x v="2"/>
  </r>
  <r>
    <x v="69"/>
    <x v="68"/>
    <x v="56"/>
    <n v="30171888000"/>
    <x v="0"/>
  </r>
  <r>
    <x v="69"/>
    <x v="68"/>
    <x v="56"/>
    <n v="30562257000"/>
    <x v="1"/>
  </r>
  <r>
    <x v="69"/>
    <x v="68"/>
    <x v="56"/>
    <n v="33775233000"/>
    <x v="2"/>
  </r>
  <r>
    <x v="69"/>
    <x v="68"/>
    <x v="57"/>
    <n v="26659104000"/>
    <x v="0"/>
  </r>
  <r>
    <x v="69"/>
    <x v="68"/>
    <x v="57"/>
    <n v="28101319000"/>
    <x v="1"/>
  </r>
  <r>
    <x v="69"/>
    <x v="68"/>
    <x v="57"/>
    <n v="31128608000"/>
    <x v="2"/>
  </r>
  <r>
    <x v="69"/>
    <x v="68"/>
    <x v="58"/>
    <n v="1433695000"/>
    <x v="0"/>
  </r>
  <r>
    <x v="69"/>
    <x v="68"/>
    <x v="58"/>
    <n v="1490847000"/>
    <x v="1"/>
  </r>
  <r>
    <x v="69"/>
    <x v="68"/>
    <x v="58"/>
    <n v="1416621000"/>
    <x v="2"/>
  </r>
  <r>
    <x v="69"/>
    <x v="68"/>
    <x v="59"/>
    <n v="0"/>
    <x v="0"/>
  </r>
  <r>
    <x v="69"/>
    <x v="68"/>
    <x v="59"/>
    <n v="0"/>
    <x v="2"/>
  </r>
  <r>
    <x v="69"/>
    <x v="68"/>
    <x v="60"/>
    <n v="0"/>
    <x v="1"/>
  </r>
  <r>
    <x v="69"/>
    <x v="68"/>
    <x v="61"/>
    <n v="2718989000"/>
    <x v="0"/>
  </r>
  <r>
    <x v="69"/>
    <x v="68"/>
    <x v="61"/>
    <n v="2847358000"/>
    <x v="1"/>
  </r>
  <r>
    <x v="69"/>
    <x v="68"/>
    <x v="61"/>
    <n v="2635694000"/>
    <x v="2"/>
  </r>
  <r>
    <x v="69"/>
    <x v="68"/>
    <x v="62"/>
    <n v="2926299000"/>
    <x v="0"/>
  </r>
  <r>
    <x v="69"/>
    <x v="68"/>
    <x v="62"/>
    <n v="2907831000"/>
    <x v="1"/>
  </r>
  <r>
    <x v="69"/>
    <x v="68"/>
    <x v="62"/>
    <n v="1971809000"/>
    <x v="2"/>
  </r>
  <r>
    <x v="69"/>
    <x v="68"/>
    <x v="63"/>
    <n v="-4062062000"/>
    <x v="0"/>
  </r>
  <r>
    <x v="69"/>
    <x v="68"/>
    <x v="63"/>
    <n v="-4209003000"/>
    <x v="1"/>
  </r>
  <r>
    <x v="69"/>
    <x v="68"/>
    <x v="63"/>
    <n v="-657329000"/>
    <x v="2"/>
  </r>
  <r>
    <x v="69"/>
    <x v="68"/>
    <x v="64"/>
    <n v="365599000"/>
    <x v="0"/>
  </r>
  <r>
    <x v="69"/>
    <x v="68"/>
    <x v="64"/>
    <n v="-581703000"/>
    <x v="1"/>
  </r>
  <r>
    <x v="69"/>
    <x v="68"/>
    <x v="64"/>
    <n v="-3530652000"/>
    <x v="2"/>
  </r>
  <r>
    <x v="69"/>
    <x v="68"/>
    <x v="65"/>
    <n v="2296284000"/>
    <x v="0"/>
  </r>
  <r>
    <x v="69"/>
    <x v="68"/>
    <x v="65"/>
    <n v="2397447000"/>
    <x v="1"/>
  </r>
  <r>
    <x v="69"/>
    <x v="68"/>
    <x v="65"/>
    <n v="535862000"/>
    <x v="2"/>
  </r>
  <r>
    <x v="69"/>
    <x v="68"/>
    <x v="66"/>
    <n v="0"/>
    <x v="0"/>
  </r>
  <r>
    <x v="69"/>
    <x v="68"/>
    <x v="66"/>
    <n v="0"/>
    <x v="1"/>
  </r>
  <r>
    <x v="69"/>
    <x v="68"/>
    <x v="66"/>
    <n v="0"/>
    <x v="2"/>
  </r>
  <r>
    <x v="69"/>
    <x v="68"/>
    <x v="67"/>
    <n v="-722730000"/>
    <x v="0"/>
  </r>
  <r>
    <x v="69"/>
    <x v="68"/>
    <x v="67"/>
    <n v="-832151000"/>
    <x v="1"/>
  </r>
  <r>
    <x v="69"/>
    <x v="68"/>
    <x v="67"/>
    <n v="-1457695000"/>
    <x v="2"/>
  </r>
  <r>
    <x v="69"/>
    <x v="68"/>
    <x v="68"/>
    <n v="0"/>
    <x v="0"/>
  </r>
  <r>
    <x v="69"/>
    <x v="68"/>
    <x v="68"/>
    <n v="0"/>
    <x v="1"/>
  </r>
  <r>
    <x v="69"/>
    <x v="68"/>
    <x v="68"/>
    <n v="0"/>
    <x v="2"/>
  </r>
  <r>
    <x v="69"/>
    <x v="68"/>
    <x v="69"/>
    <n v="28607320000"/>
    <x v="0"/>
  </r>
  <r>
    <x v="69"/>
    <x v="68"/>
    <x v="69"/>
    <n v="26459555000"/>
    <x v="1"/>
  </r>
  <r>
    <x v="69"/>
    <x v="68"/>
    <x v="69"/>
    <n v="26690104000"/>
    <x v="2"/>
  </r>
  <r>
    <x v="69"/>
    <x v="68"/>
    <x v="70"/>
    <n v="3305991000"/>
    <x v="0"/>
  </r>
  <r>
    <x v="69"/>
    <x v="68"/>
    <x v="70"/>
    <n v="3938089000"/>
    <x v="1"/>
  </r>
  <r>
    <x v="69"/>
    <x v="68"/>
    <x v="70"/>
    <n v="4234456000"/>
    <x v="2"/>
  </r>
  <r>
    <x v="69"/>
    <x v="68"/>
    <x v="71"/>
    <n v="1238751000"/>
    <x v="0"/>
  </r>
  <r>
    <x v="69"/>
    <x v="68"/>
    <x v="71"/>
    <n v="1321651000"/>
    <x v="1"/>
  </r>
  <r>
    <x v="69"/>
    <x v="68"/>
    <x v="71"/>
    <n v="1196501000"/>
    <x v="2"/>
  </r>
  <r>
    <x v="69"/>
    <x v="68"/>
    <x v="72"/>
    <n v="0"/>
    <x v="0"/>
  </r>
  <r>
    <x v="69"/>
    <x v="68"/>
    <x v="72"/>
    <n v="0"/>
    <x v="1"/>
  </r>
  <r>
    <x v="69"/>
    <x v="68"/>
    <x v="72"/>
    <n v="0"/>
    <x v="2"/>
  </r>
  <r>
    <x v="69"/>
    <x v="68"/>
    <x v="73"/>
    <n v="370656000"/>
    <x v="0"/>
  </r>
  <r>
    <x v="69"/>
    <x v="68"/>
    <x v="73"/>
    <n v="388542000"/>
    <x v="1"/>
  </r>
  <r>
    <x v="69"/>
    <x v="68"/>
    <x v="73"/>
    <n v="219095000"/>
    <x v="2"/>
  </r>
  <r>
    <x v="69"/>
    <x v="68"/>
    <x v="74"/>
    <n v="21563000"/>
    <x v="0"/>
  </r>
  <r>
    <x v="69"/>
    <x v="68"/>
    <x v="74"/>
    <n v="374231000"/>
    <x v="1"/>
  </r>
  <r>
    <x v="69"/>
    <x v="68"/>
    <x v="74"/>
    <n v="32955000"/>
    <x v="2"/>
  </r>
  <r>
    <x v="69"/>
    <x v="68"/>
    <x v="75"/>
    <n v="0"/>
    <x v="0"/>
  </r>
  <r>
    <x v="69"/>
    <x v="68"/>
    <x v="75"/>
    <n v="0"/>
    <x v="1"/>
  </r>
  <r>
    <x v="69"/>
    <x v="68"/>
    <x v="75"/>
    <n v="0"/>
    <x v="2"/>
  </r>
  <r>
    <x v="69"/>
    <x v="68"/>
    <x v="76"/>
    <n v="3337000"/>
    <x v="0"/>
  </r>
  <r>
    <x v="69"/>
    <x v="68"/>
    <x v="76"/>
    <n v="3337000"/>
    <x v="1"/>
  </r>
  <r>
    <x v="69"/>
    <x v="68"/>
    <x v="76"/>
    <n v="3337000"/>
    <x v="2"/>
  </r>
  <r>
    <x v="69"/>
    <x v="68"/>
    <x v="77"/>
    <n v="42748000"/>
    <x v="0"/>
  </r>
  <r>
    <x v="69"/>
    <x v="68"/>
    <x v="77"/>
    <n v="42420000"/>
    <x v="1"/>
  </r>
  <r>
    <x v="69"/>
    <x v="68"/>
    <x v="77"/>
    <n v="42091000"/>
    <x v="2"/>
  </r>
  <r>
    <x v="69"/>
    <x v="68"/>
    <x v="78"/>
    <n v="25000000"/>
    <x v="0"/>
  </r>
  <r>
    <x v="69"/>
    <x v="68"/>
    <x v="78"/>
    <n v="0"/>
    <x v="1"/>
  </r>
  <r>
    <x v="69"/>
    <x v="68"/>
    <x v="78"/>
    <n v="30000000"/>
    <x v="2"/>
  </r>
  <r>
    <x v="69"/>
    <x v="68"/>
    <x v="79"/>
    <n v="0"/>
    <x v="0"/>
  </r>
  <r>
    <x v="69"/>
    <x v="68"/>
    <x v="79"/>
    <n v="0"/>
    <x v="1"/>
  </r>
  <r>
    <x v="69"/>
    <x v="68"/>
    <x v="79"/>
    <n v="0"/>
    <x v="2"/>
  </r>
  <r>
    <x v="69"/>
    <x v="68"/>
    <x v="80"/>
    <n v="0"/>
    <x v="0"/>
  </r>
  <r>
    <x v="69"/>
    <x v="68"/>
    <x v="80"/>
    <n v="0"/>
    <x v="1"/>
  </r>
  <r>
    <x v="69"/>
    <x v="68"/>
    <x v="80"/>
    <n v="0"/>
    <x v="2"/>
  </r>
  <r>
    <x v="69"/>
    <x v="68"/>
    <x v="81"/>
    <n v="354108000"/>
    <x v="0"/>
  </r>
  <r>
    <x v="69"/>
    <x v="68"/>
    <x v="81"/>
    <n v="359773000"/>
    <x v="1"/>
  </r>
  <r>
    <x v="69"/>
    <x v="68"/>
    <x v="81"/>
    <n v="152589000"/>
    <x v="2"/>
  </r>
  <r>
    <x v="69"/>
    <x v="68"/>
    <x v="82"/>
    <n v="0"/>
    <x v="0"/>
  </r>
  <r>
    <x v="69"/>
    <x v="68"/>
    <x v="82"/>
    <n v="0"/>
    <x v="1"/>
  </r>
  <r>
    <x v="69"/>
    <x v="68"/>
    <x v="82"/>
    <n v="0"/>
    <x v="2"/>
  </r>
  <r>
    <x v="69"/>
    <x v="68"/>
    <x v="83"/>
    <n v="-4893069000"/>
    <x v="0"/>
  </r>
  <r>
    <x v="69"/>
    <x v="68"/>
    <x v="83"/>
    <n v="-5379952000"/>
    <x v="1"/>
  </r>
  <r>
    <x v="69"/>
    <x v="68"/>
    <x v="83"/>
    <n v="-6102314000"/>
    <x v="2"/>
  </r>
  <r>
    <x v="69"/>
    <x v="68"/>
    <x v="84"/>
    <n v="5645288000"/>
    <x v="0"/>
  </r>
  <r>
    <x v="69"/>
    <x v="68"/>
    <x v="84"/>
    <n v="5755189000"/>
    <x v="1"/>
  </r>
  <r>
    <x v="69"/>
    <x v="68"/>
    <x v="84"/>
    <n v="4607503000"/>
    <x v="2"/>
  </r>
  <r>
    <x v="69"/>
    <x v="68"/>
    <x v="85"/>
    <n v="197784000"/>
    <x v="0"/>
  </r>
  <r>
    <x v="69"/>
    <x v="68"/>
    <x v="85"/>
    <n v="185204000"/>
    <x v="1"/>
  </r>
  <r>
    <x v="69"/>
    <x v="68"/>
    <x v="85"/>
    <n v="121185000"/>
    <x v="2"/>
  </r>
  <r>
    <x v="69"/>
    <x v="68"/>
    <x v="86"/>
    <n v="0"/>
    <x v="0"/>
  </r>
  <r>
    <x v="69"/>
    <x v="68"/>
    <x v="86"/>
    <n v="0"/>
    <x v="1"/>
  </r>
  <r>
    <x v="69"/>
    <x v="68"/>
    <x v="86"/>
    <n v="0"/>
    <x v="2"/>
  </r>
  <r>
    <x v="69"/>
    <x v="68"/>
    <x v="87"/>
    <n v="78100000"/>
    <x v="0"/>
  </r>
  <r>
    <x v="69"/>
    <x v="68"/>
    <x v="87"/>
    <n v="68200000"/>
    <x v="1"/>
  </r>
  <r>
    <x v="69"/>
    <x v="68"/>
    <x v="87"/>
    <n v="41900000"/>
    <x v="2"/>
  </r>
  <r>
    <x v="69"/>
    <x v="68"/>
    <x v="88"/>
    <n v="0"/>
    <x v="0"/>
  </r>
  <r>
    <x v="69"/>
    <x v="68"/>
    <x v="88"/>
    <n v="0"/>
    <x v="1"/>
  </r>
  <r>
    <x v="69"/>
    <x v="68"/>
    <x v="88"/>
    <n v="0"/>
    <x v="2"/>
  </r>
  <r>
    <x v="69"/>
    <x v="68"/>
    <x v="89"/>
    <n v="3296681000"/>
    <x v="0"/>
  </r>
  <r>
    <x v="69"/>
    <x v="68"/>
    <x v="89"/>
    <n v="3039472000"/>
    <x v="2"/>
  </r>
  <r>
    <x v="69"/>
    <x v="68"/>
    <x v="90"/>
    <n v="0"/>
    <x v="1"/>
  </r>
  <r>
    <x v="69"/>
    <x v="68"/>
    <x v="91"/>
    <n v="-967974000"/>
    <x v="0"/>
  </r>
  <r>
    <x v="69"/>
    <x v="68"/>
    <x v="91"/>
    <n v="155038000"/>
    <x v="1"/>
  </r>
  <r>
    <x v="69"/>
    <x v="68"/>
    <x v="91"/>
    <n v="342240000"/>
    <x v="2"/>
  </r>
  <r>
    <x v="70"/>
    <x v="69"/>
    <x v="0"/>
    <n v="43184000000"/>
    <x v="0"/>
  </r>
  <r>
    <x v="70"/>
    <x v="69"/>
    <x v="0"/>
    <n v="45956000000"/>
    <x v="1"/>
  </r>
  <r>
    <x v="70"/>
    <x v="69"/>
    <x v="0"/>
    <n v="49032000000"/>
    <x v="2"/>
  </r>
  <r>
    <x v="70"/>
    <x v="69"/>
    <x v="1"/>
    <n v="26472000000"/>
    <x v="0"/>
  </r>
  <r>
    <x v="70"/>
    <x v="69"/>
    <x v="1"/>
    <n v="22636000000"/>
    <x v="1"/>
  </r>
  <r>
    <x v="70"/>
    <x v="69"/>
    <x v="1"/>
    <n v="20215000000"/>
    <x v="2"/>
  </r>
  <r>
    <x v="70"/>
    <x v="69"/>
    <x v="2"/>
    <n v="0"/>
    <x v="0"/>
  </r>
  <r>
    <x v="70"/>
    <x v="69"/>
    <x v="2"/>
    <n v="126279000000"/>
    <x v="1"/>
  </r>
  <r>
    <x v="70"/>
    <x v="69"/>
    <x v="2"/>
    <n v="0"/>
    <x v="2"/>
  </r>
  <r>
    <x v="70"/>
    <x v="69"/>
    <x v="3"/>
    <n v="35444000000"/>
    <x v="0"/>
  </r>
  <r>
    <x v="70"/>
    <x v="69"/>
    <x v="3"/>
    <n v="32893000000"/>
    <x v="1"/>
  </r>
  <r>
    <x v="70"/>
    <x v="69"/>
    <x v="3"/>
    <n v="32201000000"/>
    <x v="2"/>
  </r>
  <r>
    <x v="70"/>
    <x v="69"/>
    <x v="4"/>
    <n v="531864000000"/>
    <x v="0"/>
  </r>
  <r>
    <x v="70"/>
    <x v="69"/>
    <x v="4"/>
    <n v="551669000000"/>
    <x v="1"/>
  </r>
  <r>
    <x v="70"/>
    <x v="69"/>
    <x v="4"/>
    <n v="525761000000"/>
    <x v="2"/>
  </r>
  <r>
    <x v="70"/>
    <x v="69"/>
    <x v="5"/>
    <n v="-21251000000"/>
    <x v="0"/>
  </r>
  <r>
    <x v="70"/>
    <x v="69"/>
    <x v="5"/>
    <n v="-19635000000"/>
    <x v="1"/>
  </r>
  <r>
    <x v="70"/>
    <x v="69"/>
    <x v="5"/>
    <n v="-15675000000"/>
    <x v="2"/>
  </r>
  <r>
    <x v="70"/>
    <x v="69"/>
    <x v="6"/>
    <n v="-25989000000"/>
    <x v="0"/>
  </r>
  <r>
    <x v="70"/>
    <x v="69"/>
    <x v="6"/>
    <n v="-25083000000"/>
    <x v="1"/>
  </r>
  <r>
    <x v="70"/>
    <x v="69"/>
    <x v="6"/>
    <n v="-32007000000"/>
    <x v="2"/>
  </r>
  <r>
    <x v="70"/>
    <x v="69"/>
    <x v="7"/>
    <n v="-63145000000"/>
    <x v="0"/>
  </r>
  <r>
    <x v="70"/>
    <x v="69"/>
    <x v="7"/>
    <n v="-16690000000"/>
    <x v="1"/>
  </r>
  <r>
    <x v="70"/>
    <x v="69"/>
    <x v="7"/>
    <n v="-13548000000"/>
    <x v="2"/>
  </r>
  <r>
    <x v="70"/>
    <x v="69"/>
    <x v="8"/>
    <n v="43602000000"/>
    <x v="0"/>
  </r>
  <r>
    <x v="70"/>
    <x v="69"/>
    <x v="8"/>
    <n v="48668000000"/>
    <x v="1"/>
  </r>
  <r>
    <x v="70"/>
    <x v="69"/>
    <x v="8"/>
    <n v="43130000000"/>
    <x v="2"/>
  </r>
  <r>
    <x v="70"/>
    <x v="69"/>
    <x v="9"/>
    <n v="5204000000"/>
    <x v="0"/>
  </r>
  <r>
    <x v="70"/>
    <x v="69"/>
    <x v="9"/>
    <n v="12130000000"/>
    <x v="1"/>
  </r>
  <r>
    <x v="70"/>
    <x v="69"/>
    <x v="9"/>
    <n v="9740000000"/>
    <x v="2"/>
  </r>
  <r>
    <x v="70"/>
    <x v="69"/>
    <x v="10"/>
    <n v="1580000000"/>
    <x v="0"/>
  </r>
  <r>
    <x v="70"/>
    <x v="69"/>
    <x v="10"/>
    <n v="-2812000000"/>
    <x v="1"/>
  </r>
  <r>
    <x v="70"/>
    <x v="69"/>
    <x v="10"/>
    <n v="-2216000000"/>
    <x v="2"/>
  </r>
  <r>
    <x v="70"/>
    <x v="69"/>
    <x v="11"/>
    <n v="0"/>
    <x v="0"/>
  </r>
  <r>
    <x v="70"/>
    <x v="69"/>
    <x v="11"/>
    <n v="0"/>
    <x v="1"/>
  </r>
  <r>
    <x v="70"/>
    <x v="69"/>
    <x v="11"/>
    <n v="0"/>
    <x v="2"/>
  </r>
  <r>
    <x v="70"/>
    <x v="69"/>
    <x v="12"/>
    <n v="454000000"/>
    <x v="0"/>
  </r>
  <r>
    <x v="70"/>
    <x v="69"/>
    <x v="12"/>
    <n v="-3526000000"/>
    <x v="1"/>
  </r>
  <r>
    <x v="70"/>
    <x v="69"/>
    <x v="12"/>
    <n v="-4402000000"/>
    <x v="2"/>
  </r>
  <r>
    <x v="70"/>
    <x v="69"/>
    <x v="13"/>
    <n v="6578000000"/>
    <x v="0"/>
  </r>
  <r>
    <x v="70"/>
    <x v="69"/>
    <x v="13"/>
    <n v="12828000000"/>
    <x v="1"/>
  </r>
  <r>
    <x v="70"/>
    <x v="69"/>
    <x v="13"/>
    <n v="14122000000"/>
    <x v="2"/>
  </r>
  <r>
    <x v="70"/>
    <x v="69"/>
    <x v="14"/>
    <n v="7621000000"/>
    <x v="0"/>
  </r>
  <r>
    <x v="70"/>
    <x v="69"/>
    <x v="14"/>
    <n v="7621000000"/>
    <x v="1"/>
  </r>
  <r>
    <x v="70"/>
    <x v="69"/>
    <x v="14"/>
    <n v="7621000000"/>
    <x v="2"/>
  </r>
  <r>
    <x v="70"/>
    <x v="69"/>
    <x v="15"/>
    <n v="551000000"/>
    <x v="0"/>
  </r>
  <r>
    <x v="70"/>
    <x v="69"/>
    <x v="15"/>
    <n v="1063000000"/>
    <x v="1"/>
  </r>
  <r>
    <x v="70"/>
    <x v="69"/>
    <x v="15"/>
    <n v="1296000000"/>
    <x v="2"/>
  </r>
  <r>
    <x v="70"/>
    <x v="69"/>
    <x v="16"/>
    <n v="17260000000"/>
    <x v="0"/>
  </r>
  <r>
    <x v="70"/>
    <x v="69"/>
    <x v="16"/>
    <n v="15124000000"/>
    <x v="1"/>
  </r>
  <r>
    <x v="70"/>
    <x v="69"/>
    <x v="16"/>
    <n v="-6316000000"/>
    <x v="2"/>
  </r>
  <r>
    <x v="70"/>
    <x v="69"/>
    <x v="17"/>
    <n v="17811000000"/>
    <x v="0"/>
  </r>
  <r>
    <x v="70"/>
    <x v="69"/>
    <x v="17"/>
    <n v="16187000000"/>
    <x v="1"/>
  </r>
  <r>
    <x v="70"/>
    <x v="69"/>
    <x v="17"/>
    <n v="-5020000000"/>
    <x v="2"/>
  </r>
  <r>
    <x v="70"/>
    <x v="69"/>
    <x v="18"/>
    <n v="32906000000"/>
    <x v="0"/>
  </r>
  <r>
    <x v="70"/>
    <x v="69"/>
    <x v="18"/>
    <n v="34356000000"/>
    <x v="1"/>
  </r>
  <r>
    <x v="70"/>
    <x v="69"/>
    <x v="18"/>
    <n v="32909000000"/>
    <x v="2"/>
  </r>
  <r>
    <x v="70"/>
    <x v="69"/>
    <x v="19"/>
    <n v="144660000000"/>
    <x v="0"/>
  </r>
  <r>
    <x v="70"/>
    <x v="69"/>
    <x v="19"/>
    <n v="153238000000"/>
    <x v="1"/>
  </r>
  <r>
    <x v="70"/>
    <x v="69"/>
    <x v="19"/>
    <n v="165355000000"/>
    <x v="2"/>
  </r>
  <r>
    <x v="70"/>
    <x v="69"/>
    <x v="20"/>
    <n v="51427000000"/>
    <x v="0"/>
  </r>
  <r>
    <x v="70"/>
    <x v="69"/>
    <x v="20"/>
    <n v="54761000000"/>
    <x v="1"/>
  </r>
  <r>
    <x v="70"/>
    <x v="69"/>
    <x v="20"/>
    <n v="52008000000"/>
    <x v="2"/>
  </r>
  <r>
    <x v="70"/>
    <x v="69"/>
    <x v="21"/>
    <n v="64420000000"/>
    <x v="0"/>
  </r>
  <r>
    <x v="70"/>
    <x v="69"/>
    <x v="21"/>
    <n v="68911000000"/>
    <x v="1"/>
  </r>
  <r>
    <x v="70"/>
    <x v="69"/>
    <x v="21"/>
    <n v="63438000000"/>
    <x v="2"/>
  </r>
  <r>
    <x v="70"/>
    <x v="69"/>
    <x v="22"/>
    <n v="28430000000"/>
    <x v="0"/>
  </r>
  <r>
    <x v="70"/>
    <x v="69"/>
    <x v="22"/>
    <n v="28516000000"/>
    <x v="2"/>
  </r>
  <r>
    <x v="70"/>
    <x v="69"/>
    <x v="23"/>
    <n v="28430000000"/>
    <x v="0"/>
  </r>
  <r>
    <x v="70"/>
    <x v="69"/>
    <x v="23"/>
    <n v="28217000000"/>
    <x v="1"/>
  </r>
  <r>
    <x v="70"/>
    <x v="69"/>
    <x v="23"/>
    <n v="28217000000"/>
    <x v="1"/>
  </r>
  <r>
    <x v="70"/>
    <x v="69"/>
    <x v="23"/>
    <n v="28516000000"/>
    <x v="2"/>
  </r>
  <r>
    <x v="70"/>
    <x v="69"/>
    <x v="24"/>
    <n v="24873000000"/>
    <x v="0"/>
  </r>
  <r>
    <x v="70"/>
    <x v="69"/>
    <x v="24"/>
    <n v="18468000000"/>
    <x v="1"/>
  </r>
  <r>
    <x v="70"/>
    <x v="69"/>
    <x v="24"/>
    <n v="-2856000000"/>
    <x v="2"/>
  </r>
  <r>
    <x v="70"/>
    <x v="69"/>
    <x v="25"/>
    <n v="0"/>
    <x v="0"/>
  </r>
  <r>
    <x v="70"/>
    <x v="69"/>
    <x v="25"/>
    <n v="0"/>
    <x v="1"/>
  </r>
  <r>
    <x v="70"/>
    <x v="69"/>
    <x v="25"/>
    <n v="0"/>
    <x v="2"/>
  </r>
  <r>
    <x v="70"/>
    <x v="69"/>
    <x v="26"/>
    <n v="43465"/>
    <x v="0"/>
  </r>
  <r>
    <x v="70"/>
    <x v="69"/>
    <x v="26"/>
    <n v="43830"/>
    <x v="1"/>
  </r>
  <r>
    <x v="70"/>
    <x v="69"/>
    <x v="26"/>
    <n v="44196"/>
    <x v="2"/>
  </r>
  <r>
    <x v="70"/>
    <x v="69"/>
    <x v="27"/>
    <n v="9795000000"/>
    <x v="0"/>
  </r>
  <r>
    <x v="70"/>
    <x v="69"/>
    <x v="27"/>
    <n v="17713000000"/>
    <x v="1"/>
  </r>
  <r>
    <x v="70"/>
    <x v="69"/>
    <x v="27"/>
    <n v="17567000000"/>
    <x v="2"/>
  </r>
  <r>
    <x v="70"/>
    <x v="69"/>
    <x v="28"/>
    <n v="184089000000"/>
    <x v="0"/>
  </r>
  <r>
    <x v="70"/>
    <x v="69"/>
    <x v="28"/>
    <n v="184221000000"/>
    <x v="1"/>
  </r>
  <r>
    <x v="70"/>
    <x v="69"/>
    <x v="28"/>
    <n v="161673000000"/>
    <x v="2"/>
  </r>
  <r>
    <x v="70"/>
    <x v="69"/>
    <x v="29"/>
    <n v="0"/>
    <x v="0"/>
  </r>
  <r>
    <x v="70"/>
    <x v="69"/>
    <x v="29"/>
    <n v="0"/>
    <x v="1"/>
  </r>
  <r>
    <x v="70"/>
    <x v="69"/>
    <x v="29"/>
    <n v="0"/>
    <x v="2"/>
  </r>
  <r>
    <x v="70"/>
    <x v="69"/>
    <x v="30"/>
    <n v="146370000000"/>
    <x v="0"/>
  </r>
  <r>
    <x v="70"/>
    <x v="69"/>
    <x v="30"/>
    <n v="146241000000"/>
    <x v="1"/>
  </r>
  <r>
    <x v="70"/>
    <x v="69"/>
    <x v="30"/>
    <n v="135259000000"/>
    <x v="2"/>
  </r>
  <r>
    <x v="70"/>
    <x v="69"/>
    <x v="31"/>
    <n v="137850000000"/>
    <x v="0"/>
  </r>
  <r>
    <x v="70"/>
    <x v="69"/>
    <x v="31"/>
    <n v="146837000000"/>
    <x v="1"/>
  </r>
  <r>
    <x v="70"/>
    <x v="69"/>
    <x v="31"/>
    <n v="138851000000"/>
    <x v="2"/>
  </r>
  <r>
    <x v="70"/>
    <x v="69"/>
    <x v="32"/>
    <n v="19953000000"/>
    <x v="0"/>
  </r>
  <r>
    <x v="70"/>
    <x v="69"/>
    <x v="32"/>
    <n v="14975000000"/>
    <x v="1"/>
  </r>
  <r>
    <x v="70"/>
    <x v="69"/>
    <x v="32"/>
    <n v="-3821000000"/>
    <x v="2"/>
  </r>
  <r>
    <x v="70"/>
    <x v="69"/>
    <x v="33"/>
    <n v="0"/>
    <x v="0"/>
  </r>
  <r>
    <x v="70"/>
    <x v="69"/>
    <x v="33"/>
    <n v="0"/>
    <x v="1"/>
  </r>
  <r>
    <x v="70"/>
    <x v="69"/>
    <x v="33"/>
    <n v="0"/>
    <x v="2"/>
  </r>
  <r>
    <x v="70"/>
    <x v="69"/>
    <x v="34"/>
    <n v="4920000000"/>
    <x v="0"/>
  </r>
  <r>
    <x v="70"/>
    <x v="69"/>
    <x v="34"/>
    <n v="3493000000"/>
    <x v="1"/>
  </r>
  <r>
    <x v="70"/>
    <x v="69"/>
    <x v="34"/>
    <n v="965000000"/>
    <x v="2"/>
  </r>
  <r>
    <x v="70"/>
    <x v="69"/>
    <x v="35"/>
    <n v="122413000000"/>
    <x v="0"/>
  </r>
  <r>
    <x v="70"/>
    <x v="69"/>
    <x v="35"/>
    <n v="118705000000"/>
    <x v="1"/>
  </r>
  <r>
    <x v="70"/>
    <x v="69"/>
    <x v="35"/>
    <n v="109226000000"/>
    <x v="2"/>
  </r>
  <r>
    <x v="70"/>
    <x v="69"/>
    <x v="36"/>
    <n v="7957000000"/>
    <x v="0"/>
  </r>
  <r>
    <x v="70"/>
    <x v="69"/>
    <x v="36"/>
    <n v="8422000000"/>
    <x v="1"/>
  </r>
  <r>
    <x v="70"/>
    <x v="69"/>
    <x v="36"/>
    <n v="7925000000"/>
    <x v="2"/>
  </r>
  <r>
    <x v="70"/>
    <x v="69"/>
    <x v="37"/>
    <n v="493000000"/>
    <x v="0"/>
  </r>
  <r>
    <x v="70"/>
    <x v="69"/>
    <x v="37"/>
    <n v="200000000"/>
    <x v="1"/>
  </r>
  <r>
    <x v="70"/>
    <x v="69"/>
    <x v="37"/>
    <n v="123000000"/>
    <x v="2"/>
  </r>
  <r>
    <x v="70"/>
    <x v="69"/>
    <x v="38"/>
    <n v="0"/>
    <x v="0"/>
  </r>
  <r>
    <x v="70"/>
    <x v="69"/>
    <x v="38"/>
    <n v="0"/>
    <x v="1"/>
  </r>
  <r>
    <x v="70"/>
    <x v="69"/>
    <x v="38"/>
    <n v="0"/>
    <x v="2"/>
  </r>
  <r>
    <x v="70"/>
    <x v="69"/>
    <x v="39"/>
    <n v="531864000000"/>
    <x v="0"/>
  </r>
  <r>
    <x v="70"/>
    <x v="69"/>
    <x v="39"/>
    <n v="551669000000"/>
    <x v="1"/>
  </r>
  <r>
    <x v="70"/>
    <x v="69"/>
    <x v="39"/>
    <n v="525761000000"/>
    <x v="2"/>
  </r>
  <r>
    <x v="70"/>
    <x v="69"/>
    <x v="40"/>
    <n v="337980000000"/>
    <x v="0"/>
  </r>
  <r>
    <x v="70"/>
    <x v="69"/>
    <x v="40"/>
    <n v="349735000000"/>
    <x v="1"/>
  </r>
  <r>
    <x v="70"/>
    <x v="69"/>
    <x v="40"/>
    <n v="346521000000"/>
    <x v="2"/>
  </r>
  <r>
    <x v="70"/>
    <x v="69"/>
    <x v="41"/>
    <n v="0"/>
    <x v="0"/>
  </r>
  <r>
    <x v="70"/>
    <x v="69"/>
    <x v="41"/>
    <n v="0"/>
    <x v="1"/>
  </r>
  <r>
    <x v="70"/>
    <x v="69"/>
    <x v="41"/>
    <n v="0"/>
    <x v="2"/>
  </r>
  <r>
    <x v="70"/>
    <x v="69"/>
    <x v="42"/>
    <n v="6245000000"/>
    <x v="0"/>
  </r>
  <r>
    <x v="70"/>
    <x v="69"/>
    <x v="42"/>
    <n v="3695000000"/>
    <x v="1"/>
  </r>
  <r>
    <x v="70"/>
    <x v="69"/>
    <x v="42"/>
    <n v="1780000000"/>
    <x v="2"/>
  </r>
  <r>
    <x v="70"/>
    <x v="69"/>
    <x v="43"/>
    <n v="-8528000000"/>
    <x v="0"/>
  </r>
  <r>
    <x v="70"/>
    <x v="69"/>
    <x v="43"/>
    <n v="-16495000000"/>
    <x v="1"/>
  </r>
  <r>
    <x v="70"/>
    <x v="69"/>
    <x v="43"/>
    <n v="-10969000000"/>
    <x v="2"/>
  </r>
  <r>
    <x v="70"/>
    <x v="69"/>
    <x v="44"/>
    <n v="-1707000000"/>
    <x v="0"/>
  </r>
  <r>
    <x v="70"/>
    <x v="69"/>
    <x v="44"/>
    <n v="0"/>
    <x v="1"/>
  </r>
  <r>
    <x v="70"/>
    <x v="69"/>
    <x v="44"/>
    <n v="0"/>
    <x v="2"/>
  </r>
  <r>
    <x v="70"/>
    <x v="69"/>
    <x v="45"/>
    <n v="0"/>
    <x v="0"/>
  </r>
  <r>
    <x v="70"/>
    <x v="69"/>
    <x v="45"/>
    <n v="0"/>
    <x v="1"/>
  </r>
  <r>
    <x v="70"/>
    <x v="69"/>
    <x v="45"/>
    <n v="0"/>
    <x v="2"/>
  </r>
  <r>
    <x v="70"/>
    <x v="69"/>
    <x v="46"/>
    <n v="-25168000000"/>
    <x v="0"/>
  </r>
  <r>
    <x v="70"/>
    <x v="69"/>
    <x v="46"/>
    <n v="-24807000000"/>
    <x v="1"/>
  </r>
  <r>
    <x v="70"/>
    <x v="69"/>
    <x v="46"/>
    <n v="-31990000000"/>
    <x v="2"/>
  </r>
  <r>
    <x v="70"/>
    <x v="69"/>
    <x v="47"/>
    <n v="0"/>
    <x v="0"/>
  </r>
  <r>
    <x v="70"/>
    <x v="69"/>
    <x v="47"/>
    <n v="0"/>
    <x v="1"/>
  </r>
  <r>
    <x v="70"/>
    <x v="69"/>
    <x v="47"/>
    <n v="0"/>
    <x v="2"/>
  </r>
  <r>
    <x v="70"/>
    <x v="69"/>
    <x v="48"/>
    <n v="-62095000000"/>
    <x v="0"/>
  </r>
  <r>
    <x v="70"/>
    <x v="69"/>
    <x v="48"/>
    <n v="-16325000000"/>
    <x v="1"/>
  </r>
  <r>
    <x v="70"/>
    <x v="69"/>
    <x v="48"/>
    <n v="-13388000000"/>
    <x v="2"/>
  </r>
  <r>
    <x v="70"/>
    <x v="69"/>
    <x v="49"/>
    <n v="0"/>
    <x v="0"/>
  </r>
  <r>
    <x v="70"/>
    <x v="69"/>
    <x v="49"/>
    <n v="0"/>
    <x v="1"/>
  </r>
  <r>
    <x v="70"/>
    <x v="69"/>
    <x v="49"/>
    <n v="0"/>
    <x v="2"/>
  </r>
  <r>
    <x v="70"/>
    <x v="69"/>
    <x v="50"/>
    <n v="-500000000"/>
    <x v="0"/>
  </r>
  <r>
    <x v="70"/>
    <x v="69"/>
    <x v="50"/>
    <n v="0"/>
    <x v="1"/>
  </r>
  <r>
    <x v="70"/>
    <x v="69"/>
    <x v="50"/>
    <n v="0"/>
    <x v="2"/>
  </r>
  <r>
    <x v="70"/>
    <x v="69"/>
    <x v="51"/>
    <n v="0"/>
    <x v="0"/>
  </r>
  <r>
    <x v="70"/>
    <x v="69"/>
    <x v="51"/>
    <n v="0"/>
    <x v="1"/>
  </r>
  <r>
    <x v="70"/>
    <x v="69"/>
    <x v="51"/>
    <n v="0"/>
    <x v="2"/>
  </r>
  <r>
    <x v="70"/>
    <x v="69"/>
    <x v="52"/>
    <n v="583000000"/>
    <x v="0"/>
  </r>
  <r>
    <x v="70"/>
    <x v="69"/>
    <x v="52"/>
    <n v="1072000000"/>
    <x v="1"/>
  </r>
  <r>
    <x v="70"/>
    <x v="69"/>
    <x v="52"/>
    <n v="1355000000"/>
    <x v="2"/>
  </r>
  <r>
    <x v="70"/>
    <x v="69"/>
    <x v="53"/>
    <n v="19370000000"/>
    <x v="0"/>
  </r>
  <r>
    <x v="70"/>
    <x v="69"/>
    <x v="53"/>
    <n v="13903000000"/>
    <x v="1"/>
  </r>
  <r>
    <x v="70"/>
    <x v="69"/>
    <x v="53"/>
    <n v="-5176000000"/>
    <x v="2"/>
  </r>
  <r>
    <x v="70"/>
    <x v="69"/>
    <x v="54"/>
    <n v="19953000000"/>
    <x v="0"/>
  </r>
  <r>
    <x v="70"/>
    <x v="69"/>
    <x v="54"/>
    <n v="14975000000"/>
    <x v="1"/>
  </r>
  <r>
    <x v="70"/>
    <x v="69"/>
    <x v="54"/>
    <n v="-3821000000"/>
    <x v="2"/>
  </r>
  <r>
    <x v="70"/>
    <x v="69"/>
    <x v="55"/>
    <n v="131473000000"/>
    <x v="0"/>
  </r>
  <r>
    <x v="70"/>
    <x v="69"/>
    <x v="55"/>
    <n v="130128000000"/>
    <x v="1"/>
  </r>
  <r>
    <x v="70"/>
    <x v="69"/>
    <x v="55"/>
    <n v="127315000000"/>
    <x v="2"/>
  </r>
  <r>
    <x v="70"/>
    <x v="69"/>
    <x v="56"/>
    <n v="480437000000"/>
    <x v="0"/>
  </r>
  <r>
    <x v="70"/>
    <x v="69"/>
    <x v="56"/>
    <n v="496908000000"/>
    <x v="1"/>
  </r>
  <r>
    <x v="70"/>
    <x v="69"/>
    <x v="56"/>
    <n v="473753000000"/>
    <x v="2"/>
  </r>
  <r>
    <x v="70"/>
    <x v="69"/>
    <x v="57"/>
    <n v="215701000000"/>
    <x v="0"/>
  </r>
  <r>
    <x v="70"/>
    <x v="69"/>
    <x v="57"/>
    <n v="259020000000"/>
    <x v="1"/>
  </r>
  <r>
    <x v="70"/>
    <x v="69"/>
    <x v="57"/>
    <n v="260881000000"/>
    <x v="2"/>
  </r>
  <r>
    <x v="70"/>
    <x v="69"/>
    <x v="58"/>
    <n v="36765000000"/>
    <x v="0"/>
  </r>
  <r>
    <x v="70"/>
    <x v="69"/>
    <x v="58"/>
    <n v="39422000000"/>
    <x v="1"/>
  </r>
  <r>
    <x v="70"/>
    <x v="69"/>
    <x v="58"/>
    <n v="38039000000"/>
    <x v="2"/>
  </r>
  <r>
    <x v="70"/>
    <x v="69"/>
    <x v="59"/>
    <n v="-1223000000"/>
    <x v="0"/>
  </r>
  <r>
    <x v="70"/>
    <x v="69"/>
    <x v="59"/>
    <n v="-9261000000"/>
    <x v="2"/>
  </r>
  <r>
    <x v="70"/>
    <x v="69"/>
    <x v="60"/>
    <n v="0"/>
    <x v="1"/>
  </r>
  <r>
    <x v="70"/>
    <x v="69"/>
    <x v="61"/>
    <n v="144660000000"/>
    <x v="0"/>
  </r>
  <r>
    <x v="70"/>
    <x v="69"/>
    <x v="61"/>
    <n v="153238000000"/>
    <x v="1"/>
  </r>
  <r>
    <x v="70"/>
    <x v="69"/>
    <x v="61"/>
    <n v="165355000000"/>
    <x v="2"/>
  </r>
  <r>
    <x v="70"/>
    <x v="69"/>
    <x v="62"/>
    <n v="26096000000"/>
    <x v="0"/>
  </r>
  <r>
    <x v="70"/>
    <x v="69"/>
    <x v="62"/>
    <n v="27955000000"/>
    <x v="1"/>
  </r>
  <r>
    <x v="70"/>
    <x v="69"/>
    <x v="62"/>
    <n v="6405000000"/>
    <x v="2"/>
  </r>
  <r>
    <x v="70"/>
    <x v="69"/>
    <x v="63"/>
    <n v="-32225000000"/>
    <x v="0"/>
  </r>
  <r>
    <x v="70"/>
    <x v="69"/>
    <x v="63"/>
    <n v="-27688000000"/>
    <x v="1"/>
  </r>
  <r>
    <x v="70"/>
    <x v="69"/>
    <x v="63"/>
    <n v="-45466000000"/>
    <x v="2"/>
  </r>
  <r>
    <x v="70"/>
    <x v="69"/>
    <x v="64"/>
    <n v="-42077000000"/>
    <x v="0"/>
  </r>
  <r>
    <x v="70"/>
    <x v="69"/>
    <x v="64"/>
    <n v="3380000000"/>
    <x v="1"/>
  </r>
  <r>
    <x v="70"/>
    <x v="69"/>
    <x v="64"/>
    <n v="2624000000"/>
    <x v="2"/>
  </r>
  <r>
    <x v="70"/>
    <x v="69"/>
    <x v="65"/>
    <n v="10854000000"/>
    <x v="0"/>
  </r>
  <r>
    <x v="70"/>
    <x v="69"/>
    <x v="65"/>
    <n v="24014000000"/>
    <x v="1"/>
  </r>
  <r>
    <x v="70"/>
    <x v="69"/>
    <x v="65"/>
    <n v="19137000000"/>
    <x v="2"/>
  </r>
  <r>
    <x v="70"/>
    <x v="69"/>
    <x v="66"/>
    <n v="-2142000000"/>
    <x v="0"/>
  </r>
  <r>
    <x v="70"/>
    <x v="69"/>
    <x v="66"/>
    <n v="1212000000"/>
    <x v="1"/>
  </r>
  <r>
    <x v="70"/>
    <x v="69"/>
    <x v="66"/>
    <n v="-1199000000"/>
    <x v="2"/>
  </r>
  <r>
    <x v="70"/>
    <x v="69"/>
    <x v="67"/>
    <n v="19751000000"/>
    <x v="0"/>
  </r>
  <r>
    <x v="70"/>
    <x v="69"/>
    <x v="67"/>
    <n v="19995000000"/>
    <x v="1"/>
  </r>
  <r>
    <x v="70"/>
    <x v="69"/>
    <x v="67"/>
    <n v="22053000000"/>
    <x v="2"/>
  </r>
  <r>
    <x v="70"/>
    <x v="69"/>
    <x v="68"/>
    <n v="10981000000"/>
    <x v="0"/>
  </r>
  <r>
    <x v="70"/>
    <x v="69"/>
    <x v="68"/>
    <n v="11117000000"/>
    <x v="1"/>
  </r>
  <r>
    <x v="70"/>
    <x v="69"/>
    <x v="68"/>
    <n v="10936000000"/>
    <x v="2"/>
  </r>
  <r>
    <x v="70"/>
    <x v="69"/>
    <x v="69"/>
    <n v="73936000000"/>
    <x v="0"/>
  </r>
  <r>
    <x v="70"/>
    <x v="69"/>
    <x v="69"/>
    <n v="98139000000"/>
    <x v="1"/>
  </r>
  <r>
    <x v="70"/>
    <x v="69"/>
    <x v="69"/>
    <n v="100173000000"/>
    <x v="2"/>
  </r>
  <r>
    <x v="70"/>
    <x v="69"/>
    <x v="70"/>
    <n v="49451000000"/>
    <x v="0"/>
  </r>
  <r>
    <x v="70"/>
    <x v="69"/>
    <x v="70"/>
    <n v="107711000000"/>
    <x v="1"/>
  </r>
  <r>
    <x v="70"/>
    <x v="69"/>
    <x v="70"/>
    <n v="107106000000"/>
    <x v="2"/>
  </r>
  <r>
    <x v="70"/>
    <x v="69"/>
    <x v="71"/>
    <n v="79465000000"/>
    <x v="0"/>
  </r>
  <r>
    <x v="70"/>
    <x v="69"/>
    <x v="71"/>
    <n v="85599000000"/>
    <x v="1"/>
  </r>
  <r>
    <x v="70"/>
    <x v="69"/>
    <x v="71"/>
    <n v="98800000000"/>
    <x v="2"/>
  </r>
  <r>
    <x v="70"/>
    <x v="69"/>
    <x v="72"/>
    <n v="0"/>
    <x v="0"/>
  </r>
  <r>
    <x v="70"/>
    <x v="69"/>
    <x v="72"/>
    <n v="0"/>
    <x v="1"/>
  </r>
  <r>
    <x v="70"/>
    <x v="69"/>
    <x v="72"/>
    <n v="0"/>
    <x v="2"/>
  </r>
  <r>
    <x v="70"/>
    <x v="69"/>
    <x v="73"/>
    <n v="13410000000"/>
    <x v="0"/>
  </r>
  <r>
    <x v="70"/>
    <x v="69"/>
    <x v="73"/>
    <n v="14888000000"/>
    <x v="1"/>
  </r>
  <r>
    <x v="70"/>
    <x v="69"/>
    <x v="73"/>
    <n v="14956000000"/>
    <x v="2"/>
  </r>
  <r>
    <x v="70"/>
    <x v="69"/>
    <x v="74"/>
    <n v="0"/>
    <x v="0"/>
  </r>
  <r>
    <x v="70"/>
    <x v="69"/>
    <x v="74"/>
    <n v="0"/>
    <x v="1"/>
  </r>
  <r>
    <x v="70"/>
    <x v="69"/>
    <x v="74"/>
    <n v="0"/>
    <x v="2"/>
  </r>
  <r>
    <x v="70"/>
    <x v="69"/>
    <x v="75"/>
    <n v="0"/>
    <x v="0"/>
  </r>
  <r>
    <x v="70"/>
    <x v="69"/>
    <x v="75"/>
    <n v="0"/>
    <x v="1"/>
  </r>
  <r>
    <x v="70"/>
    <x v="69"/>
    <x v="75"/>
    <n v="0"/>
    <x v="2"/>
  </r>
  <r>
    <x v="70"/>
    <x v="69"/>
    <x v="76"/>
    <n v="0"/>
    <x v="0"/>
  </r>
  <r>
    <x v="70"/>
    <x v="69"/>
    <x v="76"/>
    <n v="3000000"/>
    <x v="1"/>
  </r>
  <r>
    <x v="70"/>
    <x v="69"/>
    <x v="76"/>
    <n v="193000000"/>
    <x v="2"/>
  </r>
  <r>
    <x v="70"/>
    <x v="69"/>
    <x v="77"/>
    <n v="0"/>
    <x v="0"/>
  </r>
  <r>
    <x v="70"/>
    <x v="69"/>
    <x v="77"/>
    <n v="0"/>
    <x v="1"/>
  </r>
  <r>
    <x v="70"/>
    <x v="69"/>
    <x v="77"/>
    <n v="0"/>
    <x v="2"/>
  </r>
  <r>
    <x v="70"/>
    <x v="69"/>
    <x v="78"/>
    <n v="500000000"/>
    <x v="0"/>
  </r>
  <r>
    <x v="70"/>
    <x v="69"/>
    <x v="78"/>
    <n v="0"/>
    <x v="1"/>
  </r>
  <r>
    <x v="70"/>
    <x v="69"/>
    <x v="78"/>
    <n v="0"/>
    <x v="2"/>
  </r>
  <r>
    <x v="70"/>
    <x v="69"/>
    <x v="79"/>
    <n v="745000000"/>
    <x v="0"/>
  </r>
  <r>
    <x v="70"/>
    <x v="69"/>
    <x v="79"/>
    <n v="1795000000"/>
    <x v="1"/>
  </r>
  <r>
    <x v="70"/>
    <x v="69"/>
    <x v="79"/>
    <n v="3974000000"/>
    <x v="2"/>
  </r>
  <r>
    <x v="70"/>
    <x v="69"/>
    <x v="80"/>
    <n v="1791000000"/>
    <x v="0"/>
  </r>
  <r>
    <x v="70"/>
    <x v="69"/>
    <x v="80"/>
    <n v="2575000000"/>
    <x v="1"/>
  </r>
  <r>
    <x v="70"/>
    <x v="69"/>
    <x v="80"/>
    <n v="1972000000"/>
    <x v="2"/>
  </r>
  <r>
    <x v="70"/>
    <x v="69"/>
    <x v="81"/>
    <n v="609000000"/>
    <x v="0"/>
  </r>
  <r>
    <x v="70"/>
    <x v="69"/>
    <x v="81"/>
    <n v="2417000000"/>
    <x v="1"/>
  </r>
  <r>
    <x v="70"/>
    <x v="69"/>
    <x v="81"/>
    <n v="5498000000"/>
    <x v="2"/>
  </r>
  <r>
    <x v="70"/>
    <x v="69"/>
    <x v="82"/>
    <n v="0"/>
    <x v="0"/>
  </r>
  <r>
    <x v="70"/>
    <x v="69"/>
    <x v="82"/>
    <n v="0"/>
    <x v="1"/>
  </r>
  <r>
    <x v="70"/>
    <x v="69"/>
    <x v="82"/>
    <n v="0"/>
    <x v="2"/>
  </r>
  <r>
    <x v="70"/>
    <x v="69"/>
    <x v="83"/>
    <n v="58753000000"/>
    <x v="0"/>
  </r>
  <r>
    <x v="70"/>
    <x v="69"/>
    <x v="83"/>
    <n v="57936000000"/>
    <x v="1"/>
  </r>
  <r>
    <x v="70"/>
    <x v="69"/>
    <x v="83"/>
    <n v="37457000000"/>
    <x v="2"/>
  </r>
  <r>
    <x v="70"/>
    <x v="69"/>
    <x v="84"/>
    <n v="170756000000"/>
    <x v="0"/>
  </r>
  <r>
    <x v="70"/>
    <x v="69"/>
    <x v="84"/>
    <n v="181193000000"/>
    <x v="1"/>
  </r>
  <r>
    <x v="70"/>
    <x v="69"/>
    <x v="84"/>
    <n v="171760000000"/>
    <x v="2"/>
  </r>
  <r>
    <x v="70"/>
    <x v="69"/>
    <x v="85"/>
    <n v="36765000000"/>
    <x v="0"/>
  </r>
  <r>
    <x v="70"/>
    <x v="69"/>
    <x v="85"/>
    <n v="39422000000"/>
    <x v="1"/>
  </r>
  <r>
    <x v="70"/>
    <x v="69"/>
    <x v="85"/>
    <n v="38039000000"/>
    <x v="2"/>
  </r>
  <r>
    <x v="70"/>
    <x v="69"/>
    <x v="86"/>
    <n v="0"/>
    <x v="0"/>
  </r>
  <r>
    <x v="70"/>
    <x v="69"/>
    <x v="86"/>
    <n v="0"/>
    <x v="1"/>
  </r>
  <r>
    <x v="70"/>
    <x v="69"/>
    <x v="86"/>
    <n v="0"/>
    <x v="2"/>
  </r>
  <r>
    <x v="70"/>
    <x v="69"/>
    <x v="87"/>
    <n v="0"/>
    <x v="0"/>
  </r>
  <r>
    <x v="70"/>
    <x v="69"/>
    <x v="87"/>
    <n v="0"/>
    <x v="1"/>
  </r>
  <r>
    <x v="70"/>
    <x v="69"/>
    <x v="87"/>
    <n v="0"/>
    <x v="2"/>
  </r>
  <r>
    <x v="70"/>
    <x v="69"/>
    <x v="88"/>
    <n v="0"/>
    <x v="0"/>
  </r>
  <r>
    <x v="70"/>
    <x v="69"/>
    <x v="88"/>
    <n v="0"/>
    <x v="1"/>
  </r>
  <r>
    <x v="70"/>
    <x v="69"/>
    <x v="88"/>
    <n v="0"/>
    <x v="2"/>
  </r>
  <r>
    <x v="70"/>
    <x v="69"/>
    <x v="89"/>
    <n v="0"/>
    <x v="0"/>
  </r>
  <r>
    <x v="70"/>
    <x v="69"/>
    <x v="89"/>
    <n v="0"/>
    <x v="2"/>
  </r>
  <r>
    <x v="70"/>
    <x v="69"/>
    <x v="90"/>
    <n v="0"/>
    <x v="1"/>
  </r>
  <r>
    <x v="70"/>
    <x v="69"/>
    <x v="91"/>
    <n v="-45532000000"/>
    <x v="0"/>
  </r>
  <r>
    <x v="70"/>
    <x v="69"/>
    <x v="91"/>
    <n v="6895000000"/>
    <x v="1"/>
  </r>
  <r>
    <x v="70"/>
    <x v="69"/>
    <x v="91"/>
    <n v="-2425000000"/>
    <x v="2"/>
  </r>
  <r>
    <x v="71"/>
    <x v="70"/>
    <x v="0"/>
    <n v="13962000000"/>
    <x v="0"/>
  </r>
  <r>
    <x v="71"/>
    <x v="70"/>
    <x v="0"/>
    <n v="14326000000"/>
    <x v="1"/>
  </r>
  <r>
    <x v="71"/>
    <x v="70"/>
    <x v="0"/>
    <n v="18981000000"/>
    <x v="2"/>
  </r>
  <r>
    <x v="71"/>
    <x v="70"/>
    <x v="1"/>
    <n v="0"/>
    <x v="0"/>
  </r>
  <r>
    <x v="71"/>
    <x v="70"/>
    <x v="1"/>
    <n v="0"/>
    <x v="1"/>
  </r>
  <r>
    <x v="71"/>
    <x v="70"/>
    <x v="1"/>
    <n v="0"/>
    <x v="2"/>
  </r>
  <r>
    <x v="71"/>
    <x v="70"/>
    <x v="2"/>
    <n v="0"/>
    <x v="0"/>
  </r>
  <r>
    <x v="71"/>
    <x v="70"/>
    <x v="2"/>
    <n v="0"/>
    <x v="1"/>
  </r>
  <r>
    <x v="71"/>
    <x v="70"/>
    <x v="2"/>
    <n v="0"/>
    <x v="2"/>
  </r>
  <r>
    <x v="71"/>
    <x v="70"/>
    <x v="3"/>
    <n v="3023000000"/>
    <x v="0"/>
  </r>
  <r>
    <x v="71"/>
    <x v="70"/>
    <x v="3"/>
    <n v="2968000000"/>
    <x v="1"/>
  </r>
  <r>
    <x v="71"/>
    <x v="70"/>
    <x v="3"/>
    <n v="3099000000"/>
    <x v="2"/>
  </r>
  <r>
    <x v="71"/>
    <x v="70"/>
    <x v="4"/>
    <n v="41290000000"/>
    <x v="0"/>
  </r>
  <r>
    <x v="71"/>
    <x v="70"/>
    <x v="4"/>
    <n v="42779000000"/>
    <x v="1"/>
  </r>
  <r>
    <x v="71"/>
    <x v="70"/>
    <x v="4"/>
    <n v="51248000000"/>
    <x v="2"/>
  </r>
  <r>
    <x v="71"/>
    <x v="70"/>
    <x v="5"/>
    <n v="-3516000000"/>
    <x v="0"/>
  </r>
  <r>
    <x v="71"/>
    <x v="70"/>
    <x v="5"/>
    <n v="-3027000000"/>
    <x v="1"/>
  </r>
  <r>
    <x v="71"/>
    <x v="70"/>
    <x v="5"/>
    <n v="-2649000000"/>
    <x v="2"/>
  </r>
  <r>
    <x v="71"/>
    <x v="70"/>
    <x v="6"/>
    <n v="-3644000000"/>
    <x v="0"/>
  </r>
  <r>
    <x v="71"/>
    <x v="70"/>
    <x v="6"/>
    <n v="-3152000000"/>
    <x v="1"/>
  </r>
  <r>
    <x v="71"/>
    <x v="70"/>
    <x v="6"/>
    <n v="-2000000000"/>
    <x v="2"/>
  </r>
  <r>
    <x v="71"/>
    <x v="70"/>
    <x v="7"/>
    <n v="-3416000000"/>
    <x v="0"/>
  </r>
  <r>
    <x v="71"/>
    <x v="70"/>
    <x v="7"/>
    <n v="-2944000000"/>
    <x v="1"/>
  </r>
  <r>
    <x v="71"/>
    <x v="70"/>
    <x v="7"/>
    <n v="-2591000000"/>
    <x v="2"/>
  </r>
  <r>
    <x v="71"/>
    <x v="70"/>
    <x v="8"/>
    <n v="5973000000"/>
    <x v="0"/>
  </r>
  <r>
    <x v="71"/>
    <x v="70"/>
    <x v="8"/>
    <n v="7117000000"/>
    <x v="1"/>
  </r>
  <r>
    <x v="71"/>
    <x v="70"/>
    <x v="8"/>
    <n v="10525000000"/>
    <x v="2"/>
  </r>
  <r>
    <x v="71"/>
    <x v="70"/>
    <x v="9"/>
    <n v="0"/>
    <x v="0"/>
  </r>
  <r>
    <x v="71"/>
    <x v="70"/>
    <x v="9"/>
    <n v="0"/>
    <x v="1"/>
  </r>
  <r>
    <x v="71"/>
    <x v="70"/>
    <x v="9"/>
    <n v="0"/>
    <x v="2"/>
  </r>
  <r>
    <x v="71"/>
    <x v="70"/>
    <x v="10"/>
    <n v="0"/>
    <x v="0"/>
  </r>
  <r>
    <x v="71"/>
    <x v="70"/>
    <x v="10"/>
    <n v="0"/>
    <x v="1"/>
  </r>
  <r>
    <x v="71"/>
    <x v="70"/>
    <x v="10"/>
    <n v="0"/>
    <x v="2"/>
  </r>
  <r>
    <x v="71"/>
    <x v="70"/>
    <x v="11"/>
    <n v="900000000"/>
    <x v="0"/>
  </r>
  <r>
    <x v="71"/>
    <x v="70"/>
    <x v="11"/>
    <n v="-505000000"/>
    <x v="1"/>
  </r>
  <r>
    <x v="71"/>
    <x v="70"/>
    <x v="11"/>
    <n v="1661000000"/>
    <x v="2"/>
  </r>
  <r>
    <x v="71"/>
    <x v="70"/>
    <x v="12"/>
    <n v="1216000000"/>
    <x v="0"/>
  </r>
  <r>
    <x v="71"/>
    <x v="70"/>
    <x v="12"/>
    <n v="339000000"/>
    <x v="1"/>
  </r>
  <r>
    <x v="71"/>
    <x v="70"/>
    <x v="12"/>
    <n v="4856000000"/>
    <x v="2"/>
  </r>
  <r>
    <x v="71"/>
    <x v="70"/>
    <x v="13"/>
    <n v="-17000000"/>
    <x v="0"/>
  </r>
  <r>
    <x v="71"/>
    <x v="70"/>
    <x v="13"/>
    <n v="-862000000"/>
    <x v="1"/>
  </r>
  <r>
    <x v="71"/>
    <x v="70"/>
    <x v="13"/>
    <n v="-3058000000"/>
    <x v="2"/>
  </r>
  <r>
    <x v="71"/>
    <x v="70"/>
    <x v="14"/>
    <n v="43000000"/>
    <x v="0"/>
  </r>
  <r>
    <x v="71"/>
    <x v="70"/>
    <x v="14"/>
    <n v="42000000"/>
    <x v="1"/>
  </r>
  <r>
    <x v="71"/>
    <x v="70"/>
    <x v="14"/>
    <n v="42000000"/>
    <x v="2"/>
  </r>
  <r>
    <x v="71"/>
    <x v="70"/>
    <x v="15"/>
    <n v="0"/>
    <x v="0"/>
  </r>
  <r>
    <x v="71"/>
    <x v="70"/>
    <x v="15"/>
    <n v="0"/>
    <x v="1"/>
  </r>
  <r>
    <x v="71"/>
    <x v="70"/>
    <x v="15"/>
    <n v="0"/>
    <x v="2"/>
  </r>
  <r>
    <x v="71"/>
    <x v="70"/>
    <x v="16"/>
    <n v="2879000000"/>
    <x v="0"/>
  </r>
  <r>
    <x v="71"/>
    <x v="70"/>
    <x v="16"/>
    <n v="3218000000"/>
    <x v="1"/>
  </r>
  <r>
    <x v="71"/>
    <x v="70"/>
    <x v="16"/>
    <n v="4480000000"/>
    <x v="2"/>
  </r>
  <r>
    <x v="71"/>
    <x v="70"/>
    <x v="17"/>
    <n v="2879000000"/>
    <x v="0"/>
  </r>
  <r>
    <x v="71"/>
    <x v="70"/>
    <x v="17"/>
    <n v="3218000000"/>
    <x v="1"/>
  </r>
  <r>
    <x v="71"/>
    <x v="70"/>
    <x v="17"/>
    <n v="4480000000"/>
    <x v="2"/>
  </r>
  <r>
    <x v="71"/>
    <x v="70"/>
    <x v="18"/>
    <n v="53299000000"/>
    <x v="0"/>
  </r>
  <r>
    <x v="71"/>
    <x v="70"/>
    <x v="18"/>
    <n v="54864000000"/>
    <x v="1"/>
  </r>
  <r>
    <x v="71"/>
    <x v="70"/>
    <x v="18"/>
    <n v="66177000000"/>
    <x v="2"/>
  </r>
  <r>
    <x v="71"/>
    <x v="70"/>
    <x v="19"/>
    <n v="71246000000"/>
    <x v="0"/>
  </r>
  <r>
    <x v="71"/>
    <x v="70"/>
    <x v="19"/>
    <n v="73454000000"/>
    <x v="1"/>
  </r>
  <r>
    <x v="71"/>
    <x v="70"/>
    <x v="19"/>
    <n v="87022000000"/>
    <x v="2"/>
  </r>
  <r>
    <x v="71"/>
    <x v="70"/>
    <x v="20"/>
    <n v="12519000000"/>
    <x v="0"/>
  </r>
  <r>
    <x v="71"/>
    <x v="70"/>
    <x v="20"/>
    <n v="12902000000"/>
    <x v="1"/>
  </r>
  <r>
    <x v="71"/>
    <x v="70"/>
    <x v="20"/>
    <n v="20756000000"/>
    <x v="2"/>
  </r>
  <r>
    <x v="71"/>
    <x v="70"/>
    <x v="21"/>
    <n v="15014000000"/>
    <x v="0"/>
  </r>
  <r>
    <x v="71"/>
    <x v="70"/>
    <x v="21"/>
    <n v="14487000000"/>
    <x v="1"/>
  </r>
  <r>
    <x v="71"/>
    <x v="70"/>
    <x v="21"/>
    <n v="20125000000"/>
    <x v="2"/>
  </r>
  <r>
    <x v="71"/>
    <x v="70"/>
    <x v="22"/>
    <n v="2474000000"/>
    <x v="0"/>
  </r>
  <r>
    <x v="71"/>
    <x v="70"/>
    <x v="22"/>
    <n v="2485000000"/>
    <x v="2"/>
  </r>
  <r>
    <x v="71"/>
    <x v="70"/>
    <x v="23"/>
    <n v="2474000000"/>
    <x v="0"/>
  </r>
  <r>
    <x v="71"/>
    <x v="70"/>
    <x v="23"/>
    <n v="2604000000"/>
    <x v="1"/>
  </r>
  <r>
    <x v="71"/>
    <x v="70"/>
    <x v="23"/>
    <n v="2604000000"/>
    <x v="1"/>
  </r>
  <r>
    <x v="71"/>
    <x v="70"/>
    <x v="23"/>
    <n v="2485000000"/>
    <x v="2"/>
  </r>
  <r>
    <x v="71"/>
    <x v="70"/>
    <x v="24"/>
    <n v="3676000000"/>
    <x v="0"/>
  </r>
  <r>
    <x v="71"/>
    <x v="70"/>
    <x v="24"/>
    <n v="4190000000"/>
    <x v="1"/>
  </r>
  <r>
    <x v="71"/>
    <x v="70"/>
    <x v="24"/>
    <n v="5546000000"/>
    <x v="2"/>
  </r>
  <r>
    <x v="71"/>
    <x v="70"/>
    <x v="25"/>
    <n v="0"/>
    <x v="0"/>
  </r>
  <r>
    <x v="71"/>
    <x v="70"/>
    <x v="25"/>
    <n v="0"/>
    <x v="1"/>
  </r>
  <r>
    <x v="71"/>
    <x v="70"/>
    <x v="25"/>
    <n v="0"/>
    <x v="2"/>
  </r>
  <r>
    <x v="71"/>
    <x v="70"/>
    <x v="26"/>
    <n v="43498"/>
    <x v="0"/>
  </r>
  <r>
    <x v="71"/>
    <x v="70"/>
    <x v="26"/>
    <n v="43862"/>
    <x v="1"/>
  </r>
  <r>
    <x v="71"/>
    <x v="70"/>
    <x v="26"/>
    <n v="44226"/>
    <x v="2"/>
  </r>
  <r>
    <x v="71"/>
    <x v="70"/>
    <x v="27"/>
    <n v="0"/>
    <x v="0"/>
  </r>
  <r>
    <x v="71"/>
    <x v="70"/>
    <x v="27"/>
    <n v="0"/>
    <x v="1"/>
  </r>
  <r>
    <x v="71"/>
    <x v="70"/>
    <x v="27"/>
    <n v="0"/>
    <x v="2"/>
  </r>
  <r>
    <x v="71"/>
    <x v="70"/>
    <x v="28"/>
    <n v="11297000000"/>
    <x v="0"/>
  </r>
  <r>
    <x v="71"/>
    <x v="70"/>
    <x v="28"/>
    <n v="11833000000"/>
    <x v="1"/>
  </r>
  <r>
    <x v="71"/>
    <x v="70"/>
    <x v="28"/>
    <n v="14440000000"/>
    <x v="2"/>
  </r>
  <r>
    <x v="71"/>
    <x v="70"/>
    <x v="29"/>
    <n v="0"/>
    <x v="0"/>
  </r>
  <r>
    <x v="71"/>
    <x v="70"/>
    <x v="29"/>
    <n v="0"/>
    <x v="1"/>
  </r>
  <r>
    <x v="71"/>
    <x v="70"/>
    <x v="29"/>
    <n v="0"/>
    <x v="2"/>
  </r>
  <r>
    <x v="71"/>
    <x v="70"/>
    <x v="30"/>
    <n v="0"/>
    <x v="0"/>
  </r>
  <r>
    <x v="71"/>
    <x v="70"/>
    <x v="30"/>
    <n v="0"/>
    <x v="1"/>
  </r>
  <r>
    <x v="71"/>
    <x v="70"/>
    <x v="30"/>
    <n v="0"/>
    <x v="2"/>
  </r>
  <r>
    <x v="71"/>
    <x v="70"/>
    <x v="31"/>
    <n v="22057000000"/>
    <x v="0"/>
  </r>
  <r>
    <x v="71"/>
    <x v="70"/>
    <x v="31"/>
    <n v="23248000000"/>
    <x v="1"/>
  </r>
  <r>
    <x v="71"/>
    <x v="70"/>
    <x v="31"/>
    <n v="27384000000"/>
    <x v="2"/>
  </r>
  <r>
    <x v="71"/>
    <x v="70"/>
    <x v="32"/>
    <n v="2930000000"/>
    <x v="0"/>
  </r>
  <r>
    <x v="71"/>
    <x v="70"/>
    <x v="32"/>
    <n v="3269000000"/>
    <x v="1"/>
  </r>
  <r>
    <x v="71"/>
    <x v="70"/>
    <x v="32"/>
    <n v="4368000000"/>
    <x v="2"/>
  </r>
  <r>
    <x v="71"/>
    <x v="70"/>
    <x v="33"/>
    <n v="7000000"/>
    <x v="0"/>
  </r>
  <r>
    <x v="71"/>
    <x v="70"/>
    <x v="33"/>
    <n v="12000000"/>
    <x v="1"/>
  </r>
  <r>
    <x v="71"/>
    <x v="70"/>
    <x v="33"/>
    <n v="0"/>
    <x v="2"/>
  </r>
  <r>
    <x v="71"/>
    <x v="70"/>
    <x v="34"/>
    <n v="746000000"/>
    <x v="0"/>
  </r>
  <r>
    <x v="71"/>
    <x v="70"/>
    <x v="34"/>
    <n v="921000000"/>
    <x v="1"/>
  </r>
  <r>
    <x v="71"/>
    <x v="70"/>
    <x v="34"/>
    <n v="1178000000"/>
    <x v="2"/>
  </r>
  <r>
    <x v="71"/>
    <x v="70"/>
    <x v="35"/>
    <n v="0"/>
    <x v="0"/>
  </r>
  <r>
    <x v="71"/>
    <x v="70"/>
    <x v="35"/>
    <n v="0"/>
    <x v="1"/>
  </r>
  <r>
    <x v="71"/>
    <x v="70"/>
    <x v="35"/>
    <n v="0"/>
    <x v="2"/>
  </r>
  <r>
    <x v="71"/>
    <x v="70"/>
    <x v="36"/>
    <n v="461000000"/>
    <x v="0"/>
  </r>
  <r>
    <x v="71"/>
    <x v="70"/>
    <x v="36"/>
    <n v="477000000"/>
    <x v="1"/>
  </r>
  <r>
    <x v="71"/>
    <x v="70"/>
    <x v="36"/>
    <n v="977000000"/>
    <x v="2"/>
  </r>
  <r>
    <x v="71"/>
    <x v="70"/>
    <x v="37"/>
    <n v="476000000"/>
    <x v="0"/>
  </r>
  <r>
    <x v="71"/>
    <x v="70"/>
    <x v="37"/>
    <n v="492000000"/>
    <x v="1"/>
  </r>
  <r>
    <x v="71"/>
    <x v="70"/>
    <x v="37"/>
    <n v="939000000"/>
    <x v="2"/>
  </r>
  <r>
    <x v="71"/>
    <x v="70"/>
    <x v="38"/>
    <n v="9497000000"/>
    <x v="0"/>
  </r>
  <r>
    <x v="71"/>
    <x v="70"/>
    <x v="38"/>
    <n v="8992000000"/>
    <x v="1"/>
  </r>
  <r>
    <x v="71"/>
    <x v="70"/>
    <x v="38"/>
    <n v="10653000000"/>
    <x v="2"/>
  </r>
  <r>
    <x v="71"/>
    <x v="70"/>
    <x v="39"/>
    <n v="41290000000"/>
    <x v="0"/>
  </r>
  <r>
    <x v="71"/>
    <x v="70"/>
    <x v="39"/>
    <n v="42779000000"/>
    <x v="1"/>
  </r>
  <r>
    <x v="71"/>
    <x v="70"/>
    <x v="39"/>
    <n v="51248000000"/>
    <x v="2"/>
  </r>
  <r>
    <x v="71"/>
    <x v="70"/>
    <x v="40"/>
    <n v="29993000000"/>
    <x v="0"/>
  </r>
  <r>
    <x v="71"/>
    <x v="70"/>
    <x v="40"/>
    <n v="30946000000"/>
    <x v="1"/>
  </r>
  <r>
    <x v="71"/>
    <x v="70"/>
    <x v="40"/>
    <n v="36808000000"/>
    <x v="2"/>
  </r>
  <r>
    <x v="71"/>
    <x v="70"/>
    <x v="41"/>
    <n v="1052000000"/>
    <x v="0"/>
  </r>
  <r>
    <x v="71"/>
    <x v="70"/>
    <x v="41"/>
    <n v="161000000"/>
    <x v="1"/>
  </r>
  <r>
    <x v="71"/>
    <x v="70"/>
    <x v="41"/>
    <n v="1144000000"/>
    <x v="2"/>
  </r>
  <r>
    <x v="71"/>
    <x v="70"/>
    <x v="42"/>
    <n v="0"/>
    <x v="0"/>
  </r>
  <r>
    <x v="71"/>
    <x v="70"/>
    <x v="42"/>
    <n v="0"/>
    <x v="1"/>
  </r>
  <r>
    <x v="71"/>
    <x v="70"/>
    <x v="42"/>
    <n v="0"/>
    <x v="2"/>
  </r>
  <r>
    <x v="71"/>
    <x v="70"/>
    <x v="43"/>
    <n v="-281000000"/>
    <x v="0"/>
  </r>
  <r>
    <x v="71"/>
    <x v="70"/>
    <x v="43"/>
    <n v="-330000000"/>
    <x v="1"/>
  </r>
  <r>
    <x v="71"/>
    <x v="70"/>
    <x v="43"/>
    <n v="65000000"/>
    <x v="2"/>
  </r>
  <r>
    <x v="71"/>
    <x v="70"/>
    <x v="44"/>
    <n v="5970000000"/>
    <x v="0"/>
  </r>
  <r>
    <x v="71"/>
    <x v="70"/>
    <x v="44"/>
    <n v="7099000000"/>
    <x v="1"/>
  </r>
  <r>
    <x v="71"/>
    <x v="70"/>
    <x v="44"/>
    <n v="10525000000"/>
    <x v="2"/>
  </r>
  <r>
    <x v="71"/>
    <x v="70"/>
    <x v="45"/>
    <n v="3000000"/>
    <x v="0"/>
  </r>
  <r>
    <x v="71"/>
    <x v="70"/>
    <x v="45"/>
    <n v="18000000"/>
    <x v="1"/>
  </r>
  <r>
    <x v="71"/>
    <x v="70"/>
    <x v="45"/>
    <n v="0"/>
    <x v="2"/>
  </r>
  <r>
    <x v="71"/>
    <x v="70"/>
    <x v="46"/>
    <n v="-3644000000"/>
    <x v="0"/>
  </r>
  <r>
    <x v="71"/>
    <x v="70"/>
    <x v="46"/>
    <n v="-3152000000"/>
    <x v="1"/>
  </r>
  <r>
    <x v="71"/>
    <x v="70"/>
    <x v="46"/>
    <n v="-2000000000"/>
    <x v="2"/>
  </r>
  <r>
    <x v="71"/>
    <x v="70"/>
    <x v="47"/>
    <n v="0"/>
    <x v="0"/>
  </r>
  <r>
    <x v="71"/>
    <x v="70"/>
    <x v="47"/>
    <n v="0"/>
    <x v="1"/>
  </r>
  <r>
    <x v="71"/>
    <x v="70"/>
    <x v="47"/>
    <n v="0"/>
    <x v="2"/>
  </r>
  <r>
    <x v="71"/>
    <x v="70"/>
    <x v="48"/>
    <n v="-3416000000"/>
    <x v="0"/>
  </r>
  <r>
    <x v="71"/>
    <x v="70"/>
    <x v="48"/>
    <n v="-2944000000"/>
    <x v="1"/>
  </r>
  <r>
    <x v="71"/>
    <x v="70"/>
    <x v="48"/>
    <n v="-2591000000"/>
    <x v="2"/>
  </r>
  <r>
    <x v="71"/>
    <x v="70"/>
    <x v="49"/>
    <n v="0"/>
    <x v="0"/>
  </r>
  <r>
    <x v="71"/>
    <x v="70"/>
    <x v="49"/>
    <n v="0"/>
    <x v="1"/>
  </r>
  <r>
    <x v="71"/>
    <x v="70"/>
    <x v="49"/>
    <n v="0"/>
    <x v="2"/>
  </r>
  <r>
    <x v="71"/>
    <x v="70"/>
    <x v="50"/>
    <n v="5970000000"/>
    <x v="0"/>
  </r>
  <r>
    <x v="71"/>
    <x v="70"/>
    <x v="50"/>
    <n v="7099000000"/>
    <x v="1"/>
  </r>
  <r>
    <x v="71"/>
    <x v="70"/>
    <x v="50"/>
    <n v="10525000000"/>
    <x v="2"/>
  </r>
  <r>
    <x v="71"/>
    <x v="70"/>
    <x v="51"/>
    <n v="3000000"/>
    <x v="0"/>
  </r>
  <r>
    <x v="71"/>
    <x v="70"/>
    <x v="51"/>
    <n v="18000000"/>
    <x v="1"/>
  </r>
  <r>
    <x v="71"/>
    <x v="70"/>
    <x v="51"/>
    <n v="0"/>
    <x v="2"/>
  </r>
  <r>
    <x v="71"/>
    <x v="70"/>
    <x v="52"/>
    <n v="-7000000"/>
    <x v="0"/>
  </r>
  <r>
    <x v="71"/>
    <x v="70"/>
    <x v="52"/>
    <n v="0"/>
    <x v="1"/>
  </r>
  <r>
    <x v="71"/>
    <x v="70"/>
    <x v="52"/>
    <n v="0"/>
    <x v="2"/>
  </r>
  <r>
    <x v="71"/>
    <x v="70"/>
    <x v="53"/>
    <n v="2937000000"/>
    <x v="0"/>
  </r>
  <r>
    <x v="71"/>
    <x v="70"/>
    <x v="53"/>
    <n v="3281000000"/>
    <x v="1"/>
  </r>
  <r>
    <x v="71"/>
    <x v="70"/>
    <x v="53"/>
    <n v="4368000000"/>
    <x v="2"/>
  </r>
  <r>
    <x v="71"/>
    <x v="70"/>
    <x v="54"/>
    <n v="2930000000"/>
    <x v="0"/>
  </r>
  <r>
    <x v="71"/>
    <x v="70"/>
    <x v="54"/>
    <n v="3269000000"/>
    <x v="1"/>
  </r>
  <r>
    <x v="71"/>
    <x v="70"/>
    <x v="54"/>
    <n v="4368000000"/>
    <x v="2"/>
  </r>
  <r>
    <x v="71"/>
    <x v="70"/>
    <x v="55"/>
    <n v="25533000000"/>
    <x v="0"/>
  </r>
  <r>
    <x v="71"/>
    <x v="70"/>
    <x v="55"/>
    <n v="45947000000"/>
    <x v="1"/>
  </r>
  <r>
    <x v="71"/>
    <x v="70"/>
    <x v="55"/>
    <n v="47157000000"/>
    <x v="2"/>
  </r>
  <r>
    <x v="71"/>
    <x v="70"/>
    <x v="56"/>
    <n v="28771000000"/>
    <x v="0"/>
  </r>
  <r>
    <x v="71"/>
    <x v="70"/>
    <x v="56"/>
    <n v="29877000000"/>
    <x v="1"/>
  </r>
  <r>
    <x v="71"/>
    <x v="70"/>
    <x v="56"/>
    <n v="30492000000"/>
    <x v="2"/>
  </r>
  <r>
    <x v="71"/>
    <x v="70"/>
    <x v="57"/>
    <n v="14979000000"/>
    <x v="0"/>
  </r>
  <r>
    <x v="71"/>
    <x v="70"/>
    <x v="57"/>
    <n v="16459000000"/>
    <x v="1"/>
  </r>
  <r>
    <x v="71"/>
    <x v="70"/>
    <x v="57"/>
    <n v="16683000000"/>
    <x v="2"/>
  </r>
  <r>
    <x v="71"/>
    <x v="70"/>
    <x v="58"/>
    <n v="17947000000"/>
    <x v="0"/>
  </r>
  <r>
    <x v="71"/>
    <x v="70"/>
    <x v="58"/>
    <n v="18590000000"/>
    <x v="1"/>
  </r>
  <r>
    <x v="71"/>
    <x v="70"/>
    <x v="58"/>
    <n v="20845000000"/>
    <x v="2"/>
  </r>
  <r>
    <x v="71"/>
    <x v="70"/>
    <x v="59"/>
    <n v="0"/>
    <x v="0"/>
  </r>
  <r>
    <x v="71"/>
    <x v="70"/>
    <x v="59"/>
    <n v="0"/>
    <x v="2"/>
  </r>
  <r>
    <x v="71"/>
    <x v="70"/>
    <x v="60"/>
    <n v="0"/>
    <x v="1"/>
  </r>
  <r>
    <x v="71"/>
    <x v="70"/>
    <x v="61"/>
    <n v="17947000000"/>
    <x v="0"/>
  </r>
  <r>
    <x v="71"/>
    <x v="70"/>
    <x v="61"/>
    <n v="18590000000"/>
    <x v="1"/>
  </r>
  <r>
    <x v="71"/>
    <x v="70"/>
    <x v="61"/>
    <n v="20845000000"/>
    <x v="2"/>
  </r>
  <r>
    <x v="71"/>
    <x v="70"/>
    <x v="62"/>
    <n v="4110000000"/>
    <x v="0"/>
  </r>
  <r>
    <x v="71"/>
    <x v="70"/>
    <x v="62"/>
    <n v="4658000000"/>
    <x v="1"/>
  </r>
  <r>
    <x v="71"/>
    <x v="70"/>
    <x v="62"/>
    <n v="6539000000"/>
    <x v="2"/>
  </r>
  <r>
    <x v="71"/>
    <x v="70"/>
    <x v="63"/>
    <n v="-6918000000"/>
    <x v="0"/>
  </r>
  <r>
    <x v="71"/>
    <x v="70"/>
    <x v="63"/>
    <n v="-5790000000"/>
    <x v="1"/>
  </r>
  <r>
    <x v="71"/>
    <x v="70"/>
    <x v="63"/>
    <n v="-4176000000"/>
    <x v="2"/>
  </r>
  <r>
    <x v="71"/>
    <x v="70"/>
    <x v="64"/>
    <n v="100000000"/>
    <x v="0"/>
  </r>
  <r>
    <x v="71"/>
    <x v="70"/>
    <x v="64"/>
    <n v="83000000"/>
    <x v="1"/>
  </r>
  <r>
    <x v="71"/>
    <x v="70"/>
    <x v="64"/>
    <n v="58000000"/>
    <x v="2"/>
  </r>
  <r>
    <x v="71"/>
    <x v="70"/>
    <x v="65"/>
    <n v="775000000"/>
    <x v="0"/>
  </r>
  <r>
    <x v="71"/>
    <x v="70"/>
    <x v="65"/>
    <n v="4040000000"/>
    <x v="1"/>
  </r>
  <r>
    <x v="71"/>
    <x v="70"/>
    <x v="65"/>
    <n v="384000000"/>
    <x v="2"/>
  </r>
  <r>
    <x v="71"/>
    <x v="70"/>
    <x v="66"/>
    <n v="0"/>
    <x v="0"/>
  </r>
  <r>
    <x v="71"/>
    <x v="70"/>
    <x v="66"/>
    <n v="0"/>
    <x v="1"/>
  </r>
  <r>
    <x v="71"/>
    <x v="70"/>
    <x v="66"/>
    <n v="0"/>
    <x v="2"/>
  </r>
  <r>
    <x v="71"/>
    <x v="70"/>
    <x v="67"/>
    <n v="2253000000"/>
    <x v="0"/>
  </r>
  <r>
    <x v="71"/>
    <x v="70"/>
    <x v="67"/>
    <n v="2100000000"/>
    <x v="1"/>
  </r>
  <r>
    <x v="71"/>
    <x v="70"/>
    <x v="67"/>
    <n v="2459000000"/>
    <x v="2"/>
  </r>
  <r>
    <x v="71"/>
    <x v="70"/>
    <x v="68"/>
    <n v="0"/>
    <x v="0"/>
  </r>
  <r>
    <x v="71"/>
    <x v="70"/>
    <x v="68"/>
    <n v="0"/>
    <x v="1"/>
  </r>
  <r>
    <x v="71"/>
    <x v="70"/>
    <x v="68"/>
    <n v="0"/>
    <x v="2"/>
  </r>
  <r>
    <x v="71"/>
    <x v="70"/>
    <x v="69"/>
    <n v="3238000000"/>
    <x v="0"/>
  </r>
  <r>
    <x v="71"/>
    <x v="70"/>
    <x v="69"/>
    <n v="-16070000000"/>
    <x v="1"/>
  </r>
  <r>
    <x v="71"/>
    <x v="70"/>
    <x v="69"/>
    <n v="-16665000000"/>
    <x v="2"/>
  </r>
  <r>
    <x v="71"/>
    <x v="70"/>
    <x v="70"/>
    <n v="4756000000"/>
    <x v="0"/>
  </r>
  <r>
    <x v="71"/>
    <x v="70"/>
    <x v="70"/>
    <n v="5121000000"/>
    <x v="1"/>
  </r>
  <r>
    <x v="71"/>
    <x v="70"/>
    <x v="70"/>
    <n v="5147000000"/>
    <x v="2"/>
  </r>
  <r>
    <x v="71"/>
    <x v="70"/>
    <x v="71"/>
    <n v="0"/>
    <x v="0"/>
  </r>
  <r>
    <x v="71"/>
    <x v="70"/>
    <x v="71"/>
    <n v="0"/>
    <x v="1"/>
  </r>
  <r>
    <x v="71"/>
    <x v="70"/>
    <x v="71"/>
    <n v="0"/>
    <x v="2"/>
  </r>
  <r>
    <x v="71"/>
    <x v="70"/>
    <x v="72"/>
    <n v="0"/>
    <x v="0"/>
  </r>
  <r>
    <x v="71"/>
    <x v="70"/>
    <x v="72"/>
    <n v="0"/>
    <x v="1"/>
  </r>
  <r>
    <x v="71"/>
    <x v="70"/>
    <x v="72"/>
    <n v="0"/>
    <x v="2"/>
  </r>
  <r>
    <x v="71"/>
    <x v="70"/>
    <x v="73"/>
    <n v="1335000000"/>
    <x v="0"/>
  </r>
  <r>
    <x v="71"/>
    <x v="70"/>
    <x v="73"/>
    <n v="1330000000"/>
    <x v="1"/>
  </r>
  <r>
    <x v="71"/>
    <x v="70"/>
    <x v="73"/>
    <n v="1343000000"/>
    <x v="2"/>
  </r>
  <r>
    <x v="71"/>
    <x v="70"/>
    <x v="74"/>
    <n v="0"/>
    <x v="0"/>
  </r>
  <r>
    <x v="71"/>
    <x v="70"/>
    <x v="74"/>
    <n v="0"/>
    <x v="1"/>
  </r>
  <r>
    <x v="71"/>
    <x v="70"/>
    <x v="74"/>
    <n v="0"/>
    <x v="2"/>
  </r>
  <r>
    <x v="71"/>
    <x v="70"/>
    <x v="75"/>
    <n v="0"/>
    <x v="0"/>
  </r>
  <r>
    <x v="71"/>
    <x v="70"/>
    <x v="75"/>
    <n v="0"/>
    <x v="1"/>
  </r>
  <r>
    <x v="71"/>
    <x v="70"/>
    <x v="75"/>
    <n v="0"/>
    <x v="2"/>
  </r>
  <r>
    <x v="71"/>
    <x v="70"/>
    <x v="76"/>
    <n v="-7000000"/>
    <x v="0"/>
  </r>
  <r>
    <x v="71"/>
    <x v="70"/>
    <x v="76"/>
    <n v="-12000000"/>
    <x v="1"/>
  </r>
  <r>
    <x v="71"/>
    <x v="70"/>
    <x v="76"/>
    <n v="0"/>
    <x v="2"/>
  </r>
  <r>
    <x v="71"/>
    <x v="70"/>
    <x v="77"/>
    <n v="0"/>
    <x v="0"/>
  </r>
  <r>
    <x v="71"/>
    <x v="70"/>
    <x v="77"/>
    <n v="0"/>
    <x v="1"/>
  </r>
  <r>
    <x v="71"/>
    <x v="70"/>
    <x v="77"/>
    <n v="0"/>
    <x v="2"/>
  </r>
  <r>
    <x v="71"/>
    <x v="70"/>
    <x v="78"/>
    <n v="0"/>
    <x v="0"/>
  </r>
  <r>
    <x v="71"/>
    <x v="70"/>
    <x v="78"/>
    <n v="0"/>
    <x v="1"/>
  </r>
  <r>
    <x v="71"/>
    <x v="70"/>
    <x v="78"/>
    <n v="0"/>
    <x v="2"/>
  </r>
  <r>
    <x v="71"/>
    <x v="70"/>
    <x v="79"/>
    <n v="96000000"/>
    <x v="0"/>
  </r>
  <r>
    <x v="71"/>
    <x v="70"/>
    <x v="79"/>
    <n v="73000000"/>
    <x v="1"/>
  </r>
  <r>
    <x v="71"/>
    <x v="70"/>
    <x v="79"/>
    <n v="23000000"/>
    <x v="2"/>
  </r>
  <r>
    <x v="71"/>
    <x v="70"/>
    <x v="80"/>
    <n v="0"/>
    <x v="0"/>
  </r>
  <r>
    <x v="71"/>
    <x v="70"/>
    <x v="80"/>
    <n v="0"/>
    <x v="1"/>
  </r>
  <r>
    <x v="71"/>
    <x v="70"/>
    <x v="80"/>
    <n v="0"/>
    <x v="2"/>
  </r>
  <r>
    <x v="71"/>
    <x v="70"/>
    <x v="81"/>
    <n v="2124000000"/>
    <x v="0"/>
  </r>
  <r>
    <x v="71"/>
    <x v="70"/>
    <x v="81"/>
    <n v="1565000000"/>
    <x v="1"/>
  </r>
  <r>
    <x v="71"/>
    <x v="70"/>
    <x v="81"/>
    <n v="745000000"/>
    <x v="2"/>
  </r>
  <r>
    <x v="71"/>
    <x v="70"/>
    <x v="82"/>
    <n v="0"/>
    <x v="0"/>
  </r>
  <r>
    <x v="71"/>
    <x v="70"/>
    <x v="82"/>
    <n v="0"/>
    <x v="1"/>
  </r>
  <r>
    <x v="71"/>
    <x v="70"/>
    <x v="82"/>
    <n v="0"/>
    <x v="2"/>
  </r>
  <r>
    <x v="71"/>
    <x v="70"/>
    <x v="83"/>
    <n v="6017000000"/>
    <x v="0"/>
  </r>
  <r>
    <x v="71"/>
    <x v="70"/>
    <x v="83"/>
    <n v="6433000000"/>
    <x v="1"/>
  </r>
  <r>
    <x v="71"/>
    <x v="70"/>
    <x v="83"/>
    <n v="8825000000"/>
    <x v="2"/>
  </r>
  <r>
    <x v="71"/>
    <x v="70"/>
    <x v="84"/>
    <n v="75356000000"/>
    <x v="0"/>
  </r>
  <r>
    <x v="71"/>
    <x v="70"/>
    <x v="84"/>
    <n v="78112000000"/>
    <x v="1"/>
  </r>
  <r>
    <x v="71"/>
    <x v="70"/>
    <x v="84"/>
    <n v="93561000000"/>
    <x v="2"/>
  </r>
  <r>
    <x v="71"/>
    <x v="70"/>
    <x v="85"/>
    <n v="15723000000"/>
    <x v="0"/>
  </r>
  <r>
    <x v="71"/>
    <x v="70"/>
    <x v="85"/>
    <n v="16233000000"/>
    <x v="1"/>
  </r>
  <r>
    <x v="71"/>
    <x v="70"/>
    <x v="85"/>
    <n v="18615000000"/>
    <x v="2"/>
  </r>
  <r>
    <x v="71"/>
    <x v="70"/>
    <x v="86"/>
    <n v="0"/>
    <x v="0"/>
  </r>
  <r>
    <x v="71"/>
    <x v="70"/>
    <x v="86"/>
    <n v="0"/>
    <x v="1"/>
  </r>
  <r>
    <x v="71"/>
    <x v="70"/>
    <x v="86"/>
    <n v="0"/>
    <x v="2"/>
  </r>
  <r>
    <x v="71"/>
    <x v="70"/>
    <x v="87"/>
    <n v="769000000"/>
    <x v="0"/>
  </r>
  <r>
    <x v="71"/>
    <x v="70"/>
    <x v="87"/>
    <n v="1810000000"/>
    <x v="1"/>
  </r>
  <r>
    <x v="71"/>
    <x v="70"/>
    <x v="87"/>
    <n v="7644000000"/>
    <x v="2"/>
  </r>
  <r>
    <x v="71"/>
    <x v="70"/>
    <x v="88"/>
    <n v="132000000"/>
    <x v="0"/>
  </r>
  <r>
    <x v="71"/>
    <x v="70"/>
    <x v="88"/>
    <n v="147000000"/>
    <x v="1"/>
  </r>
  <r>
    <x v="71"/>
    <x v="70"/>
    <x v="88"/>
    <n v="200000000"/>
    <x v="2"/>
  </r>
  <r>
    <x v="71"/>
    <x v="70"/>
    <x v="89"/>
    <n v="11297000000"/>
    <x v="0"/>
  </r>
  <r>
    <x v="71"/>
    <x v="70"/>
    <x v="89"/>
    <n v="14440000000"/>
    <x v="2"/>
  </r>
  <r>
    <x v="71"/>
    <x v="70"/>
    <x v="90"/>
    <n v="0"/>
    <x v="1"/>
  </r>
  <r>
    <x v="71"/>
    <x v="70"/>
    <x v="91"/>
    <n v="-1087000000"/>
    <x v="0"/>
  </r>
  <r>
    <x v="71"/>
    <x v="70"/>
    <x v="91"/>
    <n v="1021000000"/>
    <x v="1"/>
  </r>
  <r>
    <x v="71"/>
    <x v="70"/>
    <x v="91"/>
    <n v="5934000000"/>
    <x v="2"/>
  </r>
  <r>
    <x v="72"/>
    <x v="71"/>
    <x v="0"/>
    <n v="1305000000"/>
    <x v="0"/>
  </r>
  <r>
    <x v="72"/>
    <x v="71"/>
    <x v="0"/>
    <n v="1148000000"/>
    <x v="1"/>
  </r>
  <r>
    <x v="72"/>
    <x v="71"/>
    <x v="0"/>
    <n v="1316000000"/>
    <x v="2"/>
  </r>
  <r>
    <x v="72"/>
    <x v="71"/>
    <x v="1"/>
    <n v="1207000000"/>
    <x v="0"/>
  </r>
  <r>
    <x v="72"/>
    <x v="71"/>
    <x v="1"/>
    <n v="1074000000"/>
    <x v="1"/>
  </r>
  <r>
    <x v="72"/>
    <x v="71"/>
    <x v="1"/>
    <n v="1414000000"/>
    <x v="2"/>
  </r>
  <r>
    <x v="72"/>
    <x v="71"/>
    <x v="2"/>
    <n v="0"/>
    <x v="0"/>
  </r>
  <r>
    <x v="72"/>
    <x v="71"/>
    <x v="2"/>
    <n v="0"/>
    <x v="1"/>
  </r>
  <r>
    <x v="72"/>
    <x v="71"/>
    <x v="2"/>
    <n v="0"/>
    <x v="2"/>
  </r>
  <r>
    <x v="72"/>
    <x v="71"/>
    <x v="3"/>
    <n v="1035000000"/>
    <x v="0"/>
  </r>
  <r>
    <x v="72"/>
    <x v="71"/>
    <x v="3"/>
    <n v="1294000000"/>
    <x v="1"/>
  </r>
  <r>
    <x v="72"/>
    <x v="71"/>
    <x v="3"/>
    <n v="1018000000"/>
    <x v="2"/>
  </r>
  <r>
    <x v="72"/>
    <x v="71"/>
    <x v="4"/>
    <n v="17137000000"/>
    <x v="0"/>
  </r>
  <r>
    <x v="72"/>
    <x v="71"/>
    <x v="4"/>
    <n v="18018000000"/>
    <x v="1"/>
  </r>
  <r>
    <x v="72"/>
    <x v="71"/>
    <x v="4"/>
    <n v="19351000000"/>
    <x v="2"/>
  </r>
  <r>
    <x v="72"/>
    <x v="71"/>
    <x v="5"/>
    <n v="-1131000000"/>
    <x v="0"/>
  </r>
  <r>
    <x v="72"/>
    <x v="71"/>
    <x v="5"/>
    <n v="-847000000"/>
    <x v="1"/>
  </r>
  <r>
    <x v="72"/>
    <x v="71"/>
    <x v="5"/>
    <n v="-649000000"/>
    <x v="2"/>
  </r>
  <r>
    <x v="72"/>
    <x v="71"/>
    <x v="6"/>
    <n v="-6329000000"/>
    <x v="0"/>
  </r>
  <r>
    <x v="72"/>
    <x v="71"/>
    <x v="6"/>
    <n v="-4730000000"/>
    <x v="1"/>
  </r>
  <r>
    <x v="72"/>
    <x v="71"/>
    <x v="6"/>
    <n v="-4547000000"/>
    <x v="2"/>
  </r>
  <r>
    <x v="72"/>
    <x v="71"/>
    <x v="7"/>
    <n v="-78000000"/>
    <x v="0"/>
  </r>
  <r>
    <x v="72"/>
    <x v="71"/>
    <x v="7"/>
    <n v="-1920000000"/>
    <x v="1"/>
  </r>
  <r>
    <x v="72"/>
    <x v="71"/>
    <x v="7"/>
    <n v="-922000000"/>
    <x v="2"/>
  </r>
  <r>
    <x v="72"/>
    <x v="71"/>
    <x v="8"/>
    <n v="7189000000"/>
    <x v="0"/>
  </r>
  <r>
    <x v="72"/>
    <x v="71"/>
    <x v="8"/>
    <n v="6649000000"/>
    <x v="1"/>
  </r>
  <r>
    <x v="72"/>
    <x v="71"/>
    <x v="8"/>
    <n v="6139000000"/>
    <x v="2"/>
  </r>
  <r>
    <x v="72"/>
    <x v="71"/>
    <x v="9"/>
    <n v="2438000000"/>
    <x v="0"/>
  </r>
  <r>
    <x v="72"/>
    <x v="71"/>
    <x v="9"/>
    <n v="2437000000"/>
    <x v="1"/>
  </r>
  <r>
    <x v="72"/>
    <x v="71"/>
    <x v="9"/>
    <n v="3107000000"/>
    <x v="2"/>
  </r>
  <r>
    <x v="72"/>
    <x v="71"/>
    <x v="10"/>
    <n v="-71000000"/>
    <x v="0"/>
  </r>
  <r>
    <x v="72"/>
    <x v="71"/>
    <x v="10"/>
    <n v="-133000000"/>
    <x v="1"/>
  </r>
  <r>
    <x v="72"/>
    <x v="71"/>
    <x v="10"/>
    <n v="340000000"/>
    <x v="2"/>
  </r>
  <r>
    <x v="72"/>
    <x v="71"/>
    <x v="11"/>
    <n v="282000000"/>
    <x v="0"/>
  </r>
  <r>
    <x v="72"/>
    <x v="71"/>
    <x v="11"/>
    <n v="-216000000"/>
    <x v="1"/>
  </r>
  <r>
    <x v="72"/>
    <x v="71"/>
    <x v="11"/>
    <n v="-46000000"/>
    <x v="2"/>
  </r>
  <r>
    <x v="72"/>
    <x v="71"/>
    <x v="12"/>
    <n v="151000000"/>
    <x v="0"/>
  </r>
  <r>
    <x v="72"/>
    <x v="71"/>
    <x v="12"/>
    <n v="-286000000"/>
    <x v="1"/>
  </r>
  <r>
    <x v="72"/>
    <x v="71"/>
    <x v="12"/>
    <n v="-118000000"/>
    <x v="2"/>
  </r>
  <r>
    <x v="72"/>
    <x v="71"/>
    <x v="13"/>
    <n v="-502000000"/>
    <x v="0"/>
  </r>
  <r>
    <x v="72"/>
    <x v="71"/>
    <x v="13"/>
    <n v="-293000000"/>
    <x v="1"/>
  </r>
  <r>
    <x v="72"/>
    <x v="71"/>
    <x v="13"/>
    <n v="585000000"/>
    <x v="2"/>
  </r>
  <r>
    <x v="72"/>
    <x v="71"/>
    <x v="14"/>
    <n v="1741000000"/>
    <x v="0"/>
  </r>
  <r>
    <x v="72"/>
    <x v="71"/>
    <x v="14"/>
    <n v="1741000000"/>
    <x v="1"/>
  </r>
  <r>
    <x v="72"/>
    <x v="71"/>
    <x v="14"/>
    <n v="1741000000"/>
    <x v="2"/>
  </r>
  <r>
    <x v="72"/>
    <x v="71"/>
    <x v="15"/>
    <n v="0"/>
    <x v="0"/>
  </r>
  <r>
    <x v="72"/>
    <x v="71"/>
    <x v="15"/>
    <n v="0"/>
    <x v="1"/>
  </r>
  <r>
    <x v="72"/>
    <x v="71"/>
    <x v="15"/>
    <n v="0"/>
    <x v="2"/>
  </r>
  <r>
    <x v="72"/>
    <x v="71"/>
    <x v="16"/>
    <n v="5521000000"/>
    <x v="0"/>
  </r>
  <r>
    <x v="72"/>
    <x v="71"/>
    <x v="16"/>
    <n v="5143000000"/>
    <x v="1"/>
  </r>
  <r>
    <x v="72"/>
    <x v="71"/>
    <x v="16"/>
    <n v="5582000000"/>
    <x v="2"/>
  </r>
  <r>
    <x v="72"/>
    <x v="71"/>
    <x v="17"/>
    <n v="-59000000"/>
    <x v="0"/>
  </r>
  <r>
    <x v="72"/>
    <x v="71"/>
    <x v="17"/>
    <n v="126000000"/>
    <x v="1"/>
  </r>
  <r>
    <x v="72"/>
    <x v="71"/>
    <x v="17"/>
    <n v="-13000000"/>
    <x v="2"/>
  </r>
  <r>
    <x v="72"/>
    <x v="71"/>
    <x v="18"/>
    <n v="5507000000"/>
    <x v="0"/>
  </r>
  <r>
    <x v="72"/>
    <x v="71"/>
    <x v="18"/>
    <n v="5219000000"/>
    <x v="1"/>
  </r>
  <r>
    <x v="72"/>
    <x v="71"/>
    <x v="18"/>
    <n v="5192000000"/>
    <x v="2"/>
  </r>
  <r>
    <x v="72"/>
    <x v="71"/>
    <x v="19"/>
    <n v="9068000000"/>
    <x v="0"/>
  </r>
  <r>
    <x v="72"/>
    <x v="71"/>
    <x v="19"/>
    <n v="8696000000"/>
    <x v="1"/>
  </r>
  <r>
    <x v="72"/>
    <x v="71"/>
    <x v="19"/>
    <n v="8543000000"/>
    <x v="2"/>
  </r>
  <r>
    <x v="72"/>
    <x v="71"/>
    <x v="20"/>
    <n v="8097000000"/>
    <x v="0"/>
  </r>
  <r>
    <x v="72"/>
    <x v="71"/>
    <x v="20"/>
    <n v="8761000000"/>
    <x v="1"/>
  </r>
  <r>
    <x v="72"/>
    <x v="71"/>
    <x v="20"/>
    <n v="10239000000"/>
    <x v="2"/>
  </r>
  <r>
    <x v="72"/>
    <x v="71"/>
    <x v="21"/>
    <n v="2474000000"/>
    <x v="0"/>
  </r>
  <r>
    <x v="72"/>
    <x v="71"/>
    <x v="21"/>
    <n v="2123000000"/>
    <x v="1"/>
  </r>
  <r>
    <x v="72"/>
    <x v="71"/>
    <x v="21"/>
    <n v="2390000000"/>
    <x v="2"/>
  </r>
  <r>
    <x v="72"/>
    <x v="71"/>
    <x v="22"/>
    <n v="0"/>
    <x v="0"/>
  </r>
  <r>
    <x v="72"/>
    <x v="71"/>
    <x v="22"/>
    <n v="0"/>
    <x v="2"/>
  </r>
  <r>
    <x v="72"/>
    <x v="71"/>
    <x v="23"/>
    <n v="0"/>
    <x v="0"/>
  </r>
  <r>
    <x v="72"/>
    <x v="71"/>
    <x v="23"/>
    <n v="0"/>
    <x v="1"/>
  </r>
  <r>
    <x v="72"/>
    <x v="71"/>
    <x v="23"/>
    <n v="0"/>
    <x v="1"/>
  </r>
  <r>
    <x v="72"/>
    <x v="71"/>
    <x v="23"/>
    <n v="0"/>
    <x v="2"/>
  </r>
  <r>
    <x v="72"/>
    <x v="71"/>
    <x v="24"/>
    <n v="6686000000"/>
    <x v="0"/>
  </r>
  <r>
    <x v="72"/>
    <x v="71"/>
    <x v="24"/>
    <n v="5728000000"/>
    <x v="1"/>
  </r>
  <r>
    <x v="72"/>
    <x v="71"/>
    <x v="24"/>
    <n v="6017000000"/>
    <x v="2"/>
  </r>
  <r>
    <x v="72"/>
    <x v="71"/>
    <x v="25"/>
    <n v="0"/>
    <x v="0"/>
  </r>
  <r>
    <x v="72"/>
    <x v="71"/>
    <x v="25"/>
    <n v="0"/>
    <x v="1"/>
  </r>
  <r>
    <x v="72"/>
    <x v="71"/>
    <x v="25"/>
    <n v="0"/>
    <x v="2"/>
  </r>
  <r>
    <x v="72"/>
    <x v="71"/>
    <x v="26"/>
    <n v="43465"/>
    <x v="0"/>
  </r>
  <r>
    <x v="72"/>
    <x v="71"/>
    <x v="26"/>
    <n v="43830"/>
    <x v="1"/>
  </r>
  <r>
    <x v="72"/>
    <x v="71"/>
    <x v="26"/>
    <n v="44196"/>
    <x v="2"/>
  </r>
  <r>
    <x v="72"/>
    <x v="71"/>
    <x v="27"/>
    <n v="0"/>
    <x v="0"/>
  </r>
  <r>
    <x v="72"/>
    <x v="71"/>
    <x v="27"/>
    <n v="0"/>
    <x v="1"/>
  </r>
  <r>
    <x v="72"/>
    <x v="71"/>
    <x v="27"/>
    <n v="0"/>
    <x v="2"/>
  </r>
  <r>
    <x v="72"/>
    <x v="71"/>
    <x v="28"/>
    <n v="8994000000"/>
    <x v="0"/>
  </r>
  <r>
    <x v="72"/>
    <x v="71"/>
    <x v="28"/>
    <n v="8907000000"/>
    <x v="1"/>
  </r>
  <r>
    <x v="72"/>
    <x v="71"/>
    <x v="28"/>
    <n v="9187000000"/>
    <x v="2"/>
  </r>
  <r>
    <x v="72"/>
    <x v="71"/>
    <x v="29"/>
    <n v="0"/>
    <x v="0"/>
  </r>
  <r>
    <x v="72"/>
    <x v="71"/>
    <x v="29"/>
    <n v="0"/>
    <x v="1"/>
  </r>
  <r>
    <x v="72"/>
    <x v="71"/>
    <x v="29"/>
    <n v="0"/>
    <x v="2"/>
  </r>
  <r>
    <x v="72"/>
    <x v="71"/>
    <x v="30"/>
    <n v="4362000000"/>
    <x v="0"/>
  </r>
  <r>
    <x v="72"/>
    <x v="71"/>
    <x v="30"/>
    <n v="4362000000"/>
    <x v="1"/>
  </r>
  <r>
    <x v="72"/>
    <x v="71"/>
    <x v="30"/>
    <n v="4362000000"/>
    <x v="2"/>
  </r>
  <r>
    <x v="72"/>
    <x v="71"/>
    <x v="31"/>
    <n v="10277000000"/>
    <x v="0"/>
  </r>
  <r>
    <x v="72"/>
    <x v="71"/>
    <x v="31"/>
    <n v="9164000000"/>
    <x v="1"/>
  </r>
  <r>
    <x v="72"/>
    <x v="71"/>
    <x v="31"/>
    <n v="9269000000"/>
    <x v="2"/>
  </r>
  <r>
    <x v="72"/>
    <x v="71"/>
    <x v="32"/>
    <n v="5580000000"/>
    <x v="0"/>
  </r>
  <r>
    <x v="72"/>
    <x v="71"/>
    <x v="32"/>
    <n v="5017000000"/>
    <x v="1"/>
  </r>
  <r>
    <x v="72"/>
    <x v="71"/>
    <x v="32"/>
    <n v="5595000000"/>
    <x v="2"/>
  </r>
  <r>
    <x v="72"/>
    <x v="71"/>
    <x v="33"/>
    <n v="0"/>
    <x v="0"/>
  </r>
  <r>
    <x v="72"/>
    <x v="71"/>
    <x v="33"/>
    <n v="0"/>
    <x v="1"/>
  </r>
  <r>
    <x v="72"/>
    <x v="71"/>
    <x v="33"/>
    <n v="0"/>
    <x v="2"/>
  </r>
  <r>
    <x v="72"/>
    <x v="71"/>
    <x v="34"/>
    <n v="1106000000"/>
    <x v="0"/>
  </r>
  <r>
    <x v="72"/>
    <x v="71"/>
    <x v="34"/>
    <n v="711000000"/>
    <x v="1"/>
  </r>
  <r>
    <x v="72"/>
    <x v="71"/>
    <x v="34"/>
    <n v="422000000"/>
    <x v="2"/>
  </r>
  <r>
    <x v="72"/>
    <x v="71"/>
    <x v="35"/>
    <n v="628000000"/>
    <x v="0"/>
  </r>
  <r>
    <x v="72"/>
    <x v="71"/>
    <x v="35"/>
    <n v="340000000"/>
    <x v="1"/>
  </r>
  <r>
    <x v="72"/>
    <x v="71"/>
    <x v="35"/>
    <n v="152000000"/>
    <x v="2"/>
  </r>
  <r>
    <x v="72"/>
    <x v="71"/>
    <x v="36"/>
    <n v="125000000"/>
    <x v="0"/>
  </r>
  <r>
    <x v="72"/>
    <x v="71"/>
    <x v="36"/>
    <n v="170000000"/>
    <x v="1"/>
  </r>
  <r>
    <x v="72"/>
    <x v="71"/>
    <x v="36"/>
    <n v="190000000"/>
    <x v="2"/>
  </r>
  <r>
    <x v="72"/>
    <x v="71"/>
    <x v="37"/>
    <n v="0"/>
    <x v="0"/>
  </r>
  <r>
    <x v="72"/>
    <x v="71"/>
    <x v="37"/>
    <n v="0"/>
    <x v="1"/>
  </r>
  <r>
    <x v="72"/>
    <x v="71"/>
    <x v="37"/>
    <n v="0"/>
    <x v="2"/>
  </r>
  <r>
    <x v="72"/>
    <x v="71"/>
    <x v="38"/>
    <n v="2217000000"/>
    <x v="0"/>
  </r>
  <r>
    <x v="72"/>
    <x v="71"/>
    <x v="38"/>
    <n v="2001000000"/>
    <x v="1"/>
  </r>
  <r>
    <x v="72"/>
    <x v="71"/>
    <x v="38"/>
    <n v="1955000000"/>
    <x v="2"/>
  </r>
  <r>
    <x v="72"/>
    <x v="71"/>
    <x v="39"/>
    <n v="17137000000"/>
    <x v="0"/>
  </r>
  <r>
    <x v="72"/>
    <x v="71"/>
    <x v="39"/>
    <n v="18018000000"/>
    <x v="1"/>
  </r>
  <r>
    <x v="72"/>
    <x v="71"/>
    <x v="39"/>
    <n v="19351000000"/>
    <x v="2"/>
  </r>
  <r>
    <x v="72"/>
    <x v="71"/>
    <x v="40"/>
    <n v="8143000000"/>
    <x v="0"/>
  </r>
  <r>
    <x v="72"/>
    <x v="71"/>
    <x v="40"/>
    <n v="9111000000"/>
    <x v="1"/>
  </r>
  <r>
    <x v="72"/>
    <x v="71"/>
    <x v="40"/>
    <n v="10164000000"/>
    <x v="2"/>
  </r>
  <r>
    <x v="72"/>
    <x v="71"/>
    <x v="41"/>
    <n v="749000000"/>
    <x v="0"/>
  </r>
  <r>
    <x v="72"/>
    <x v="71"/>
    <x v="41"/>
    <n v="500000000"/>
    <x v="1"/>
  </r>
  <r>
    <x v="72"/>
    <x v="71"/>
    <x v="41"/>
    <n v="550000000"/>
    <x v="2"/>
  </r>
  <r>
    <x v="72"/>
    <x v="71"/>
    <x v="42"/>
    <n v="251000000"/>
    <x v="0"/>
  </r>
  <r>
    <x v="72"/>
    <x v="71"/>
    <x v="42"/>
    <n v="300000000"/>
    <x v="1"/>
  </r>
  <r>
    <x v="72"/>
    <x v="71"/>
    <x v="42"/>
    <n v="49000000"/>
    <x v="2"/>
  </r>
  <r>
    <x v="72"/>
    <x v="71"/>
    <x v="43"/>
    <n v="1500000000"/>
    <x v="0"/>
  </r>
  <r>
    <x v="72"/>
    <x v="71"/>
    <x v="43"/>
    <n v="1491000000"/>
    <x v="1"/>
  </r>
  <r>
    <x v="72"/>
    <x v="71"/>
    <x v="43"/>
    <n v="1498000000"/>
    <x v="2"/>
  </r>
  <r>
    <x v="72"/>
    <x v="71"/>
    <x v="44"/>
    <n v="61000000"/>
    <x v="0"/>
  </r>
  <r>
    <x v="72"/>
    <x v="71"/>
    <x v="44"/>
    <n v="0"/>
    <x v="1"/>
  </r>
  <r>
    <x v="72"/>
    <x v="71"/>
    <x v="44"/>
    <n v="0"/>
    <x v="2"/>
  </r>
  <r>
    <x v="72"/>
    <x v="71"/>
    <x v="45"/>
    <n v="0"/>
    <x v="0"/>
  </r>
  <r>
    <x v="72"/>
    <x v="71"/>
    <x v="45"/>
    <n v="0"/>
    <x v="1"/>
  </r>
  <r>
    <x v="72"/>
    <x v="71"/>
    <x v="45"/>
    <n v="0"/>
    <x v="2"/>
  </r>
  <r>
    <x v="72"/>
    <x v="71"/>
    <x v="46"/>
    <n v="-5829000000"/>
    <x v="0"/>
  </r>
  <r>
    <x v="72"/>
    <x v="71"/>
    <x v="46"/>
    <n v="-3980000000"/>
    <x v="1"/>
  </r>
  <r>
    <x v="72"/>
    <x v="71"/>
    <x v="46"/>
    <n v="-4047000000"/>
    <x v="2"/>
  </r>
  <r>
    <x v="72"/>
    <x v="71"/>
    <x v="47"/>
    <n v="0"/>
    <x v="0"/>
  </r>
  <r>
    <x v="72"/>
    <x v="71"/>
    <x v="47"/>
    <n v="0"/>
    <x v="1"/>
  </r>
  <r>
    <x v="72"/>
    <x v="71"/>
    <x v="47"/>
    <n v="0"/>
    <x v="2"/>
  </r>
  <r>
    <x v="72"/>
    <x v="71"/>
    <x v="48"/>
    <n v="-1145000000"/>
    <x v="0"/>
  </r>
  <r>
    <x v="72"/>
    <x v="71"/>
    <x v="48"/>
    <n v="-785000000"/>
    <x v="1"/>
  </r>
  <r>
    <x v="72"/>
    <x v="71"/>
    <x v="48"/>
    <n v="-681000000"/>
    <x v="2"/>
  </r>
  <r>
    <x v="72"/>
    <x v="71"/>
    <x v="49"/>
    <n v="0"/>
    <x v="0"/>
  </r>
  <r>
    <x v="72"/>
    <x v="71"/>
    <x v="49"/>
    <n v="0"/>
    <x v="1"/>
  </r>
  <r>
    <x v="72"/>
    <x v="71"/>
    <x v="49"/>
    <n v="0"/>
    <x v="2"/>
  </r>
  <r>
    <x v="72"/>
    <x v="71"/>
    <x v="50"/>
    <n v="1112000000"/>
    <x v="0"/>
  </r>
  <r>
    <x v="72"/>
    <x v="71"/>
    <x v="50"/>
    <n v="0"/>
    <x v="1"/>
  </r>
  <r>
    <x v="72"/>
    <x v="71"/>
    <x v="50"/>
    <n v="0"/>
    <x v="2"/>
  </r>
  <r>
    <x v="72"/>
    <x v="71"/>
    <x v="51"/>
    <n v="0"/>
    <x v="0"/>
  </r>
  <r>
    <x v="72"/>
    <x v="71"/>
    <x v="51"/>
    <n v="0"/>
    <x v="1"/>
  </r>
  <r>
    <x v="72"/>
    <x v="71"/>
    <x v="51"/>
    <n v="0"/>
    <x v="2"/>
  </r>
  <r>
    <x v="72"/>
    <x v="71"/>
    <x v="52"/>
    <n v="0"/>
    <x v="0"/>
  </r>
  <r>
    <x v="72"/>
    <x v="71"/>
    <x v="52"/>
    <n v="0"/>
    <x v="1"/>
  </r>
  <r>
    <x v="72"/>
    <x v="71"/>
    <x v="52"/>
    <n v="0"/>
    <x v="2"/>
  </r>
  <r>
    <x v="72"/>
    <x v="71"/>
    <x v="53"/>
    <n v="5580000000"/>
    <x v="0"/>
  </r>
  <r>
    <x v="72"/>
    <x v="71"/>
    <x v="53"/>
    <n v="5017000000"/>
    <x v="1"/>
  </r>
  <r>
    <x v="72"/>
    <x v="71"/>
    <x v="53"/>
    <n v="5595000000"/>
    <x v="2"/>
  </r>
  <r>
    <x v="72"/>
    <x v="71"/>
    <x v="54"/>
    <n v="5580000000"/>
    <x v="0"/>
  </r>
  <r>
    <x v="72"/>
    <x v="71"/>
    <x v="54"/>
    <n v="5017000000"/>
    <x v="1"/>
  </r>
  <r>
    <x v="72"/>
    <x v="71"/>
    <x v="54"/>
    <n v="5595000000"/>
    <x v="2"/>
  </r>
  <r>
    <x v="72"/>
    <x v="71"/>
    <x v="55"/>
    <n v="3183000000"/>
    <x v="0"/>
  </r>
  <r>
    <x v="72"/>
    <x v="71"/>
    <x v="55"/>
    <n v="3303000000"/>
    <x v="1"/>
  </r>
  <r>
    <x v="72"/>
    <x v="71"/>
    <x v="55"/>
    <n v="3269000000"/>
    <x v="2"/>
  </r>
  <r>
    <x v="72"/>
    <x v="71"/>
    <x v="56"/>
    <n v="9040000000"/>
    <x v="0"/>
  </r>
  <r>
    <x v="72"/>
    <x v="71"/>
    <x v="56"/>
    <n v="9257000000"/>
    <x v="1"/>
  </r>
  <r>
    <x v="72"/>
    <x v="71"/>
    <x v="56"/>
    <n v="9112000000"/>
    <x v="2"/>
  </r>
  <r>
    <x v="72"/>
    <x v="71"/>
    <x v="57"/>
    <n v="5669000000"/>
    <x v="0"/>
  </r>
  <r>
    <x v="72"/>
    <x v="71"/>
    <x v="57"/>
    <n v="6988000000"/>
    <x v="1"/>
  </r>
  <r>
    <x v="72"/>
    <x v="71"/>
    <x v="57"/>
    <n v="7774000000"/>
    <x v="2"/>
  </r>
  <r>
    <x v="72"/>
    <x v="71"/>
    <x v="58"/>
    <n v="1684000000"/>
    <x v="0"/>
  </r>
  <r>
    <x v="72"/>
    <x v="71"/>
    <x v="58"/>
    <n v="1645000000"/>
    <x v="1"/>
  </r>
  <r>
    <x v="72"/>
    <x v="71"/>
    <x v="58"/>
    <n v="1623000000"/>
    <x v="2"/>
  </r>
  <r>
    <x v="72"/>
    <x v="71"/>
    <x v="59"/>
    <n v="0"/>
    <x v="0"/>
  </r>
  <r>
    <x v="72"/>
    <x v="71"/>
    <x v="59"/>
    <n v="0"/>
    <x v="2"/>
  </r>
  <r>
    <x v="72"/>
    <x v="71"/>
    <x v="60"/>
    <n v="0"/>
    <x v="1"/>
  </r>
  <r>
    <x v="72"/>
    <x v="71"/>
    <x v="61"/>
    <n v="3561000000"/>
    <x v="0"/>
  </r>
  <r>
    <x v="72"/>
    <x v="71"/>
    <x v="61"/>
    <n v="3477000000"/>
    <x v="1"/>
  </r>
  <r>
    <x v="72"/>
    <x v="71"/>
    <x v="61"/>
    <n v="3351000000"/>
    <x v="2"/>
  </r>
  <r>
    <x v="72"/>
    <x v="71"/>
    <x v="62"/>
    <n v="6713000000"/>
    <x v="0"/>
  </r>
  <r>
    <x v="72"/>
    <x v="71"/>
    <x v="62"/>
    <n v="5723000000"/>
    <x v="1"/>
  </r>
  <r>
    <x v="72"/>
    <x v="71"/>
    <x v="62"/>
    <n v="5894000000"/>
    <x v="2"/>
  </r>
  <r>
    <x v="72"/>
    <x v="71"/>
    <x v="63"/>
    <n v="-15857000000"/>
    <x v="0"/>
  </r>
  <r>
    <x v="72"/>
    <x v="71"/>
    <x v="63"/>
    <n v="-12728000000"/>
    <x v="1"/>
  </r>
  <r>
    <x v="72"/>
    <x v="71"/>
    <x v="63"/>
    <n v="-12494000000"/>
    <x v="2"/>
  </r>
  <r>
    <x v="72"/>
    <x v="71"/>
    <x v="64"/>
    <n v="1053000000"/>
    <x v="0"/>
  </r>
  <r>
    <x v="72"/>
    <x v="71"/>
    <x v="64"/>
    <n v="-1073000000"/>
    <x v="1"/>
  </r>
  <r>
    <x v="72"/>
    <x v="71"/>
    <x v="64"/>
    <n v="-273000000"/>
    <x v="2"/>
  </r>
  <r>
    <x v="72"/>
    <x v="71"/>
    <x v="65"/>
    <n v="5687000000"/>
    <x v="0"/>
  </r>
  <r>
    <x v="72"/>
    <x v="71"/>
    <x v="65"/>
    <n v="6071000000"/>
    <x v="1"/>
  </r>
  <r>
    <x v="72"/>
    <x v="71"/>
    <x v="65"/>
    <n v="4808000000"/>
    <x v="2"/>
  </r>
  <r>
    <x v="72"/>
    <x v="71"/>
    <x v="66"/>
    <n v="-59000000"/>
    <x v="0"/>
  </r>
  <r>
    <x v="72"/>
    <x v="71"/>
    <x v="66"/>
    <n v="126000000"/>
    <x v="1"/>
  </r>
  <r>
    <x v="72"/>
    <x v="71"/>
    <x v="66"/>
    <n v="-13000000"/>
    <x v="2"/>
  </r>
  <r>
    <x v="72"/>
    <x v="71"/>
    <x v="67"/>
    <n v="2235000000"/>
    <x v="0"/>
  </r>
  <r>
    <x v="72"/>
    <x v="71"/>
    <x v="67"/>
    <n v="3249000000"/>
    <x v="1"/>
  </r>
  <r>
    <x v="72"/>
    <x v="71"/>
    <x v="67"/>
    <n v="3763000000"/>
    <x v="2"/>
  </r>
  <r>
    <x v="72"/>
    <x v="71"/>
    <x v="68"/>
    <n v="420000000"/>
    <x v="0"/>
  </r>
  <r>
    <x v="72"/>
    <x v="71"/>
    <x v="68"/>
    <n v="475000000"/>
    <x v="1"/>
  </r>
  <r>
    <x v="72"/>
    <x v="71"/>
    <x v="68"/>
    <n v="524000000"/>
    <x v="2"/>
  </r>
  <r>
    <x v="72"/>
    <x v="71"/>
    <x v="69"/>
    <n v="616000000"/>
    <x v="0"/>
  </r>
  <r>
    <x v="72"/>
    <x v="71"/>
    <x v="69"/>
    <n v="952000000"/>
    <x v="1"/>
  </r>
  <r>
    <x v="72"/>
    <x v="71"/>
    <x v="69"/>
    <n v="1280000000"/>
    <x v="2"/>
  </r>
  <r>
    <x v="72"/>
    <x v="71"/>
    <x v="70"/>
    <n v="1350000000"/>
    <x v="0"/>
  </r>
  <r>
    <x v="72"/>
    <x v="71"/>
    <x v="70"/>
    <n v="1685000000"/>
    <x v="1"/>
  </r>
  <r>
    <x v="72"/>
    <x v="71"/>
    <x v="70"/>
    <n v="1526000000"/>
    <x v="2"/>
  </r>
  <r>
    <x v="72"/>
    <x v="71"/>
    <x v="71"/>
    <n v="318000000"/>
    <x v="0"/>
  </r>
  <r>
    <x v="72"/>
    <x v="71"/>
    <x v="71"/>
    <n v="288000000"/>
    <x v="1"/>
  </r>
  <r>
    <x v="72"/>
    <x v="71"/>
    <x v="71"/>
    <n v="198000000"/>
    <x v="2"/>
  </r>
  <r>
    <x v="72"/>
    <x v="71"/>
    <x v="72"/>
    <n v="0"/>
    <x v="0"/>
  </r>
  <r>
    <x v="72"/>
    <x v="71"/>
    <x v="72"/>
    <n v="0"/>
    <x v="1"/>
  </r>
  <r>
    <x v="72"/>
    <x v="71"/>
    <x v="72"/>
    <n v="0"/>
    <x v="2"/>
  </r>
  <r>
    <x v="72"/>
    <x v="71"/>
    <x v="73"/>
    <n v="2555000000"/>
    <x v="0"/>
  </r>
  <r>
    <x v="72"/>
    <x v="71"/>
    <x v="73"/>
    <n v="3008000000"/>
    <x v="1"/>
  </r>
  <r>
    <x v="72"/>
    <x v="71"/>
    <x v="73"/>
    <n v="3426000000"/>
    <x v="2"/>
  </r>
  <r>
    <x v="72"/>
    <x v="71"/>
    <x v="74"/>
    <n v="0"/>
    <x v="0"/>
  </r>
  <r>
    <x v="72"/>
    <x v="71"/>
    <x v="74"/>
    <n v="0"/>
    <x v="1"/>
  </r>
  <r>
    <x v="72"/>
    <x v="71"/>
    <x v="74"/>
    <n v="0"/>
    <x v="2"/>
  </r>
  <r>
    <x v="72"/>
    <x v="71"/>
    <x v="75"/>
    <n v="0"/>
    <x v="0"/>
  </r>
  <r>
    <x v="72"/>
    <x v="71"/>
    <x v="75"/>
    <n v="0"/>
    <x v="1"/>
  </r>
  <r>
    <x v="72"/>
    <x v="71"/>
    <x v="75"/>
    <n v="0"/>
    <x v="2"/>
  </r>
  <r>
    <x v="72"/>
    <x v="71"/>
    <x v="76"/>
    <n v="0"/>
    <x v="0"/>
  </r>
  <r>
    <x v="72"/>
    <x v="71"/>
    <x v="76"/>
    <n v="0"/>
    <x v="1"/>
  </r>
  <r>
    <x v="72"/>
    <x v="71"/>
    <x v="76"/>
    <n v="0"/>
    <x v="2"/>
  </r>
  <r>
    <x v="72"/>
    <x v="71"/>
    <x v="77"/>
    <n v="0"/>
    <x v="0"/>
  </r>
  <r>
    <x v="72"/>
    <x v="71"/>
    <x v="77"/>
    <n v="0"/>
    <x v="1"/>
  </r>
  <r>
    <x v="72"/>
    <x v="71"/>
    <x v="77"/>
    <n v="0"/>
    <x v="2"/>
  </r>
  <r>
    <x v="72"/>
    <x v="71"/>
    <x v="78"/>
    <n v="0"/>
    <x v="0"/>
  </r>
  <r>
    <x v="72"/>
    <x v="71"/>
    <x v="78"/>
    <n v="0"/>
    <x v="1"/>
  </r>
  <r>
    <x v="72"/>
    <x v="71"/>
    <x v="78"/>
    <n v="0"/>
    <x v="2"/>
  </r>
  <r>
    <x v="72"/>
    <x v="71"/>
    <x v="79"/>
    <n v="373000000"/>
    <x v="0"/>
  </r>
  <r>
    <x v="72"/>
    <x v="71"/>
    <x v="79"/>
    <n v="539000000"/>
    <x v="1"/>
  </r>
  <r>
    <x v="72"/>
    <x v="71"/>
    <x v="79"/>
    <n v="470000000"/>
    <x v="2"/>
  </r>
  <r>
    <x v="72"/>
    <x v="71"/>
    <x v="80"/>
    <n v="0"/>
    <x v="0"/>
  </r>
  <r>
    <x v="72"/>
    <x v="71"/>
    <x v="80"/>
    <n v="0"/>
    <x v="1"/>
  </r>
  <r>
    <x v="72"/>
    <x v="71"/>
    <x v="80"/>
    <n v="0"/>
    <x v="2"/>
  </r>
  <r>
    <x v="72"/>
    <x v="71"/>
    <x v="81"/>
    <n v="5100000000"/>
    <x v="0"/>
  </r>
  <r>
    <x v="72"/>
    <x v="71"/>
    <x v="81"/>
    <n v="2960000000"/>
    <x v="1"/>
  </r>
  <r>
    <x v="72"/>
    <x v="71"/>
    <x v="81"/>
    <n v="2553000000"/>
    <x v="2"/>
  </r>
  <r>
    <x v="72"/>
    <x v="71"/>
    <x v="82"/>
    <n v="1559000000"/>
    <x v="0"/>
  </r>
  <r>
    <x v="72"/>
    <x v="71"/>
    <x v="82"/>
    <n v="1544000000"/>
    <x v="1"/>
  </r>
  <r>
    <x v="72"/>
    <x v="71"/>
    <x v="82"/>
    <n v="1530000000"/>
    <x v="2"/>
  </r>
  <r>
    <x v="72"/>
    <x v="71"/>
    <x v="83"/>
    <n v="37906000000"/>
    <x v="0"/>
  </r>
  <r>
    <x v="72"/>
    <x v="71"/>
    <x v="83"/>
    <n v="39898000000"/>
    <x v="1"/>
  </r>
  <r>
    <x v="72"/>
    <x v="71"/>
    <x v="83"/>
    <n v="42051000000"/>
    <x v="2"/>
  </r>
  <r>
    <x v="72"/>
    <x v="71"/>
    <x v="84"/>
    <n v="15784000000"/>
    <x v="0"/>
  </r>
  <r>
    <x v="72"/>
    <x v="71"/>
    <x v="84"/>
    <n v="14383000000"/>
    <x v="1"/>
  </r>
  <r>
    <x v="72"/>
    <x v="71"/>
    <x v="84"/>
    <n v="14461000000"/>
    <x v="2"/>
  </r>
  <r>
    <x v="72"/>
    <x v="71"/>
    <x v="85"/>
    <n v="1684000000"/>
    <x v="0"/>
  </r>
  <r>
    <x v="72"/>
    <x v="71"/>
    <x v="85"/>
    <n v="1645000000"/>
    <x v="1"/>
  </r>
  <r>
    <x v="72"/>
    <x v="71"/>
    <x v="85"/>
    <n v="1623000000"/>
    <x v="2"/>
  </r>
  <r>
    <x v="72"/>
    <x v="71"/>
    <x v="86"/>
    <n v="0"/>
    <x v="0"/>
  </r>
  <r>
    <x v="72"/>
    <x v="71"/>
    <x v="86"/>
    <n v="0"/>
    <x v="1"/>
  </r>
  <r>
    <x v="72"/>
    <x v="71"/>
    <x v="86"/>
    <n v="0"/>
    <x v="2"/>
  </r>
  <r>
    <x v="72"/>
    <x v="71"/>
    <x v="87"/>
    <n v="1795000000"/>
    <x v="0"/>
  </r>
  <r>
    <x v="72"/>
    <x v="71"/>
    <x v="87"/>
    <n v="2950000000"/>
    <x v="1"/>
  </r>
  <r>
    <x v="72"/>
    <x v="71"/>
    <x v="87"/>
    <n v="3461000000"/>
    <x v="2"/>
  </r>
  <r>
    <x v="72"/>
    <x v="71"/>
    <x v="88"/>
    <n v="232000000"/>
    <x v="0"/>
  </r>
  <r>
    <x v="72"/>
    <x v="71"/>
    <x v="88"/>
    <n v="217000000"/>
    <x v="1"/>
  </r>
  <r>
    <x v="72"/>
    <x v="71"/>
    <x v="88"/>
    <n v="224000000"/>
    <x v="2"/>
  </r>
  <r>
    <x v="72"/>
    <x v="71"/>
    <x v="89"/>
    <n v="8994000000"/>
    <x v="0"/>
  </r>
  <r>
    <x v="72"/>
    <x v="71"/>
    <x v="89"/>
    <n v="9187000000"/>
    <x v="2"/>
  </r>
  <r>
    <x v="72"/>
    <x v="71"/>
    <x v="90"/>
    <n v="0"/>
    <x v="1"/>
  </r>
  <r>
    <x v="72"/>
    <x v="71"/>
    <x v="91"/>
    <n v="782000000"/>
    <x v="0"/>
  </r>
  <r>
    <x v="72"/>
    <x v="71"/>
    <x v="91"/>
    <n v="-1000000"/>
    <x v="1"/>
  </r>
  <r>
    <x v="72"/>
    <x v="71"/>
    <x v="91"/>
    <n v="670000000"/>
    <x v="2"/>
  </r>
  <r>
    <x v="73"/>
    <x v="72"/>
    <x v="0"/>
    <n v="16705000000"/>
    <x v="0"/>
  </r>
  <r>
    <x v="73"/>
    <x v="72"/>
    <x v="0"/>
    <n v="19005000000"/>
    <x v="1"/>
  </r>
  <r>
    <x v="73"/>
    <x v="72"/>
    <x v="0"/>
    <n v="22495000000"/>
    <x v="2"/>
  </r>
  <r>
    <x v="73"/>
    <x v="72"/>
    <x v="1"/>
    <n v="11388000000"/>
    <x v="0"/>
  </r>
  <r>
    <x v="73"/>
    <x v="72"/>
    <x v="1"/>
    <n v="11822000000"/>
    <x v="1"/>
  </r>
  <r>
    <x v="73"/>
    <x v="72"/>
    <x v="1"/>
    <n v="12870000000"/>
    <x v="2"/>
  </r>
  <r>
    <x v="73"/>
    <x v="72"/>
    <x v="2"/>
    <n v="0"/>
    <x v="0"/>
  </r>
  <r>
    <x v="73"/>
    <x v="72"/>
    <x v="2"/>
    <n v="7000000"/>
    <x v="1"/>
  </r>
  <r>
    <x v="73"/>
    <x v="72"/>
    <x v="2"/>
    <n v="0"/>
    <x v="2"/>
  </r>
  <r>
    <x v="73"/>
    <x v="72"/>
    <x v="3"/>
    <n v="609000000"/>
    <x v="0"/>
  </r>
  <r>
    <x v="73"/>
    <x v="72"/>
    <x v="3"/>
    <n v="821000000"/>
    <x v="1"/>
  </r>
  <r>
    <x v="73"/>
    <x v="72"/>
    <x v="3"/>
    <n v="619000000"/>
    <x v="2"/>
  </r>
  <r>
    <x v="73"/>
    <x v="72"/>
    <x v="4"/>
    <n v="152221000000"/>
    <x v="0"/>
  </r>
  <r>
    <x v="73"/>
    <x v="72"/>
    <x v="4"/>
    <n v="173889000000"/>
    <x v="1"/>
  </r>
  <r>
    <x v="73"/>
    <x v="72"/>
    <x v="4"/>
    <n v="197289000000"/>
    <x v="2"/>
  </r>
  <r>
    <x v="73"/>
    <x v="72"/>
    <x v="5"/>
    <n v="-2063000000"/>
    <x v="0"/>
  </r>
  <r>
    <x v="73"/>
    <x v="72"/>
    <x v="5"/>
    <n v="-2071000000"/>
    <x v="1"/>
  </r>
  <r>
    <x v="73"/>
    <x v="72"/>
    <x v="5"/>
    <n v="-2051000000"/>
    <x v="2"/>
  </r>
  <r>
    <x v="73"/>
    <x v="72"/>
    <x v="6"/>
    <n v="-4365000000"/>
    <x v="0"/>
  </r>
  <r>
    <x v="73"/>
    <x v="72"/>
    <x v="6"/>
    <n v="-5625000000"/>
    <x v="1"/>
  </r>
  <r>
    <x v="73"/>
    <x v="72"/>
    <x v="6"/>
    <n v="-3590000000"/>
    <x v="2"/>
  </r>
  <r>
    <x v="73"/>
    <x v="72"/>
    <x v="7"/>
    <n v="-12385000000"/>
    <x v="0"/>
  </r>
  <r>
    <x v="73"/>
    <x v="72"/>
    <x v="7"/>
    <n v="-12699000000"/>
    <x v="1"/>
  </r>
  <r>
    <x v="73"/>
    <x v="72"/>
    <x v="7"/>
    <n v="-12532000000"/>
    <x v="2"/>
  </r>
  <r>
    <x v="73"/>
    <x v="72"/>
    <x v="8"/>
    <n v="15713000000"/>
    <x v="0"/>
  </r>
  <r>
    <x v="73"/>
    <x v="72"/>
    <x v="8"/>
    <n v="18463000000"/>
    <x v="1"/>
  </r>
  <r>
    <x v="73"/>
    <x v="72"/>
    <x v="8"/>
    <n v="22174000000"/>
    <x v="2"/>
  </r>
  <r>
    <x v="73"/>
    <x v="72"/>
    <x v="9"/>
    <n v="10866000000"/>
    <x v="0"/>
  </r>
  <r>
    <x v="73"/>
    <x v="72"/>
    <x v="9"/>
    <n v="10985000000"/>
    <x v="1"/>
  </r>
  <r>
    <x v="73"/>
    <x v="72"/>
    <x v="9"/>
    <n v="16921000000"/>
    <x v="2"/>
  </r>
  <r>
    <x v="73"/>
    <x v="72"/>
    <x v="10"/>
    <n v="1351000000"/>
    <x v="0"/>
  </r>
  <r>
    <x v="73"/>
    <x v="72"/>
    <x v="10"/>
    <n v="-162000000"/>
    <x v="1"/>
  </r>
  <r>
    <x v="73"/>
    <x v="72"/>
    <x v="10"/>
    <n v="688000000"/>
    <x v="2"/>
  </r>
  <r>
    <x v="73"/>
    <x v="72"/>
    <x v="11"/>
    <n v="0"/>
    <x v="0"/>
  </r>
  <r>
    <x v="73"/>
    <x v="72"/>
    <x v="11"/>
    <n v="0"/>
    <x v="1"/>
  </r>
  <r>
    <x v="73"/>
    <x v="72"/>
    <x v="11"/>
    <n v="0"/>
    <x v="2"/>
  </r>
  <r>
    <x v="73"/>
    <x v="72"/>
    <x v="12"/>
    <n v="2357000000"/>
    <x v="0"/>
  </r>
  <r>
    <x v="73"/>
    <x v="72"/>
    <x v="12"/>
    <n v="1954000000"/>
    <x v="1"/>
  </r>
  <r>
    <x v="73"/>
    <x v="72"/>
    <x v="12"/>
    <n v="5500000000"/>
    <x v="2"/>
  </r>
  <r>
    <x v="73"/>
    <x v="72"/>
    <x v="13"/>
    <n v="-256000000"/>
    <x v="0"/>
  </r>
  <r>
    <x v="73"/>
    <x v="72"/>
    <x v="13"/>
    <n v="-553000000"/>
    <x v="1"/>
  </r>
  <r>
    <x v="73"/>
    <x v="72"/>
    <x v="13"/>
    <n v="-2617000000"/>
    <x v="2"/>
  </r>
  <r>
    <x v="73"/>
    <x v="72"/>
    <x v="14"/>
    <n v="10000000"/>
    <x v="0"/>
  </r>
  <r>
    <x v="73"/>
    <x v="72"/>
    <x v="14"/>
    <n v="9000000"/>
    <x v="1"/>
  </r>
  <r>
    <x v="73"/>
    <x v="72"/>
    <x v="14"/>
    <n v="10000000"/>
    <x v="2"/>
  </r>
  <r>
    <x v="73"/>
    <x v="72"/>
    <x v="15"/>
    <n v="396000000"/>
    <x v="0"/>
  </r>
  <r>
    <x v="73"/>
    <x v="72"/>
    <x v="15"/>
    <n v="400000000"/>
    <x v="1"/>
  </r>
  <r>
    <x v="73"/>
    <x v="72"/>
    <x v="15"/>
    <n v="366000000"/>
    <x v="2"/>
  </r>
  <r>
    <x v="73"/>
    <x v="72"/>
    <x v="16"/>
    <n v="10469000000"/>
    <x v="0"/>
  </r>
  <r>
    <x v="73"/>
    <x v="72"/>
    <x v="16"/>
    <n v="14421000000"/>
    <x v="1"/>
  </r>
  <r>
    <x v="73"/>
    <x v="72"/>
    <x v="16"/>
    <n v="15167000000"/>
    <x v="2"/>
  </r>
  <r>
    <x v="73"/>
    <x v="72"/>
    <x v="17"/>
    <n v="10865000000"/>
    <x v="0"/>
  </r>
  <r>
    <x v="73"/>
    <x v="72"/>
    <x v="17"/>
    <n v="14821000000"/>
    <x v="1"/>
  </r>
  <r>
    <x v="73"/>
    <x v="72"/>
    <x v="17"/>
    <n v="15533000000"/>
    <x v="2"/>
  </r>
  <r>
    <x v="73"/>
    <x v="72"/>
    <x v="18"/>
    <n v="26998000000"/>
    <x v="0"/>
  </r>
  <r>
    <x v="73"/>
    <x v="72"/>
    <x v="18"/>
    <n v="28117000000"/>
    <x v="1"/>
  </r>
  <r>
    <x v="73"/>
    <x v="72"/>
    <x v="18"/>
    <n v="30745000000"/>
    <x v="2"/>
  </r>
  <r>
    <x v="73"/>
    <x v="72"/>
    <x v="19"/>
    <n v="208903000000"/>
    <x v="0"/>
  </r>
  <r>
    <x v="73"/>
    <x v="72"/>
    <x v="19"/>
    <n v="222470000000"/>
    <x v="1"/>
  </r>
  <r>
    <x v="73"/>
    <x v="72"/>
    <x v="19"/>
    <n v="234736000000"/>
    <x v="2"/>
  </r>
  <r>
    <x v="73"/>
    <x v="72"/>
    <x v="20"/>
    <n v="38692000000"/>
    <x v="0"/>
  </r>
  <r>
    <x v="73"/>
    <x v="72"/>
    <x v="20"/>
    <n v="42634000000"/>
    <x v="1"/>
  </r>
  <r>
    <x v="73"/>
    <x v="72"/>
    <x v="20"/>
    <n v="53718000000"/>
    <x v="2"/>
  </r>
  <r>
    <x v="73"/>
    <x v="72"/>
    <x v="21"/>
    <n v="53209000000"/>
    <x v="0"/>
  </r>
  <r>
    <x v="73"/>
    <x v="72"/>
    <x v="21"/>
    <n v="61782000000"/>
    <x v="1"/>
  </r>
  <r>
    <x v="73"/>
    <x v="72"/>
    <x v="21"/>
    <n v="72420000000"/>
    <x v="2"/>
  </r>
  <r>
    <x v="73"/>
    <x v="72"/>
    <x v="22"/>
    <n v="0"/>
    <x v="0"/>
  </r>
  <r>
    <x v="73"/>
    <x v="72"/>
    <x v="22"/>
    <n v="0"/>
    <x v="2"/>
  </r>
  <r>
    <x v="73"/>
    <x v="72"/>
    <x v="23"/>
    <n v="0"/>
    <x v="0"/>
  </r>
  <r>
    <x v="73"/>
    <x v="72"/>
    <x v="23"/>
    <n v="0"/>
    <x v="1"/>
  </r>
  <r>
    <x v="73"/>
    <x v="72"/>
    <x v="23"/>
    <n v="0"/>
    <x v="1"/>
  </r>
  <r>
    <x v="73"/>
    <x v="72"/>
    <x v="23"/>
    <n v="0"/>
    <x v="2"/>
  </r>
  <r>
    <x v="73"/>
    <x v="72"/>
    <x v="24"/>
    <n v="15944000000"/>
    <x v="0"/>
  </r>
  <r>
    <x v="73"/>
    <x v="72"/>
    <x v="24"/>
    <n v="17981000000"/>
    <x v="1"/>
  </r>
  <r>
    <x v="73"/>
    <x v="72"/>
    <x v="24"/>
    <n v="20742000000"/>
    <x v="2"/>
  </r>
  <r>
    <x v="73"/>
    <x v="72"/>
    <x v="25"/>
    <n v="0"/>
    <x v="0"/>
  </r>
  <r>
    <x v="73"/>
    <x v="72"/>
    <x v="25"/>
    <n v="0"/>
    <x v="1"/>
  </r>
  <r>
    <x v="73"/>
    <x v="72"/>
    <x v="25"/>
    <n v="0"/>
    <x v="2"/>
  </r>
  <r>
    <x v="73"/>
    <x v="72"/>
    <x v="26"/>
    <n v="43465"/>
    <x v="0"/>
  </r>
  <r>
    <x v="73"/>
    <x v="72"/>
    <x v="26"/>
    <n v="43830"/>
    <x v="1"/>
  </r>
  <r>
    <x v="73"/>
    <x v="72"/>
    <x v="26"/>
    <n v="44196"/>
    <x v="2"/>
  </r>
  <r>
    <x v="73"/>
    <x v="72"/>
    <x v="27"/>
    <n v="2623000000"/>
    <x v="0"/>
  </r>
  <r>
    <x v="73"/>
    <x v="72"/>
    <x v="27"/>
    <n v="2820000000"/>
    <x v="1"/>
  </r>
  <r>
    <x v="73"/>
    <x v="72"/>
    <x v="27"/>
    <n v="2837000000"/>
    <x v="2"/>
  </r>
  <r>
    <x v="73"/>
    <x v="72"/>
    <x v="28"/>
    <n v="51696000000"/>
    <x v="0"/>
  </r>
  <r>
    <x v="73"/>
    <x v="72"/>
    <x v="28"/>
    <n v="57616000000"/>
    <x v="1"/>
  </r>
  <r>
    <x v="73"/>
    <x v="72"/>
    <x v="28"/>
    <n v="65491000000"/>
    <x v="2"/>
  </r>
  <r>
    <x v="73"/>
    <x v="72"/>
    <x v="29"/>
    <n v="0"/>
    <x v="0"/>
  </r>
  <r>
    <x v="73"/>
    <x v="72"/>
    <x v="29"/>
    <n v="0"/>
    <x v="1"/>
  </r>
  <r>
    <x v="73"/>
    <x v="72"/>
    <x v="29"/>
    <n v="0"/>
    <x v="2"/>
  </r>
  <r>
    <x v="73"/>
    <x v="72"/>
    <x v="30"/>
    <n v="58910000000"/>
    <x v="0"/>
  </r>
  <r>
    <x v="73"/>
    <x v="72"/>
    <x v="30"/>
    <n v="65659000000"/>
    <x v="1"/>
  </r>
  <r>
    <x v="73"/>
    <x v="72"/>
    <x v="30"/>
    <n v="71337000000"/>
    <x v="2"/>
  </r>
  <r>
    <x v="73"/>
    <x v="72"/>
    <x v="31"/>
    <n v="199249000000"/>
    <x v="0"/>
  </r>
  <r>
    <x v="73"/>
    <x v="72"/>
    <x v="31"/>
    <n v="214038000000"/>
    <x v="1"/>
  </r>
  <r>
    <x v="73"/>
    <x v="72"/>
    <x v="31"/>
    <n v="226396000000"/>
    <x v="2"/>
  </r>
  <r>
    <x v="73"/>
    <x v="72"/>
    <x v="32"/>
    <n v="12382000000"/>
    <x v="0"/>
  </r>
  <r>
    <x v="73"/>
    <x v="72"/>
    <x v="32"/>
    <n v="14239000000"/>
    <x v="1"/>
  </r>
  <r>
    <x v="73"/>
    <x v="72"/>
    <x v="32"/>
    <n v="15769000000"/>
    <x v="2"/>
  </r>
  <r>
    <x v="73"/>
    <x v="72"/>
    <x v="33"/>
    <n v="0"/>
    <x v="0"/>
  </r>
  <r>
    <x v="73"/>
    <x v="72"/>
    <x v="33"/>
    <n v="0"/>
    <x v="1"/>
  </r>
  <r>
    <x v="73"/>
    <x v="72"/>
    <x v="33"/>
    <n v="0"/>
    <x v="2"/>
  </r>
  <r>
    <x v="73"/>
    <x v="72"/>
    <x v="34"/>
    <n v="3562000000"/>
    <x v="0"/>
  </r>
  <r>
    <x v="73"/>
    <x v="72"/>
    <x v="34"/>
    <n v="3742000000"/>
    <x v="1"/>
  </r>
  <r>
    <x v="73"/>
    <x v="72"/>
    <x v="34"/>
    <n v="4973000000"/>
    <x v="2"/>
  </r>
  <r>
    <x v="73"/>
    <x v="72"/>
    <x v="35"/>
    <n v="9325000000"/>
    <x v="0"/>
  </r>
  <r>
    <x v="73"/>
    <x v="72"/>
    <x v="35"/>
    <n v="10349000000"/>
    <x v="1"/>
  </r>
  <r>
    <x v="73"/>
    <x v="72"/>
    <x v="35"/>
    <n v="10856000000"/>
    <x v="2"/>
  </r>
  <r>
    <x v="73"/>
    <x v="72"/>
    <x v="36"/>
    <n v="1400000000"/>
    <x v="0"/>
  </r>
  <r>
    <x v="73"/>
    <x v="72"/>
    <x v="36"/>
    <n v="1704000000"/>
    <x v="1"/>
  </r>
  <r>
    <x v="73"/>
    <x v="72"/>
    <x v="36"/>
    <n v="1663000000"/>
    <x v="2"/>
  </r>
  <r>
    <x v="73"/>
    <x v="72"/>
    <x v="37"/>
    <n v="1410000000"/>
    <x v="0"/>
  </r>
  <r>
    <x v="73"/>
    <x v="72"/>
    <x v="37"/>
    <n v="1627000000"/>
    <x v="1"/>
  </r>
  <r>
    <x v="73"/>
    <x v="72"/>
    <x v="37"/>
    <n v="1704000000"/>
    <x v="2"/>
  </r>
  <r>
    <x v="73"/>
    <x v="72"/>
    <x v="38"/>
    <n v="0"/>
    <x v="0"/>
  </r>
  <r>
    <x v="73"/>
    <x v="72"/>
    <x v="38"/>
    <n v="0"/>
    <x v="1"/>
  </r>
  <r>
    <x v="73"/>
    <x v="72"/>
    <x v="38"/>
    <n v="0"/>
    <x v="2"/>
  </r>
  <r>
    <x v="73"/>
    <x v="72"/>
    <x v="39"/>
    <n v="152221000000"/>
    <x v="0"/>
  </r>
  <r>
    <x v="73"/>
    <x v="72"/>
    <x v="39"/>
    <n v="173889000000"/>
    <x v="1"/>
  </r>
  <r>
    <x v="73"/>
    <x v="72"/>
    <x v="39"/>
    <n v="197289000000"/>
    <x v="2"/>
  </r>
  <r>
    <x v="73"/>
    <x v="72"/>
    <x v="40"/>
    <n v="95994000000"/>
    <x v="0"/>
  </r>
  <r>
    <x v="73"/>
    <x v="72"/>
    <x v="40"/>
    <n v="111727000000"/>
    <x v="1"/>
  </r>
  <r>
    <x v="73"/>
    <x v="72"/>
    <x v="40"/>
    <n v="126750000000"/>
    <x v="2"/>
  </r>
  <r>
    <x v="73"/>
    <x v="72"/>
    <x v="41"/>
    <n v="1973000000"/>
    <x v="0"/>
  </r>
  <r>
    <x v="73"/>
    <x v="72"/>
    <x v="41"/>
    <n v="3870000000"/>
    <x v="1"/>
  </r>
  <r>
    <x v="73"/>
    <x v="72"/>
    <x v="41"/>
    <n v="4819000000"/>
    <x v="2"/>
  </r>
  <r>
    <x v="73"/>
    <x v="72"/>
    <x v="42"/>
    <n v="32510000000"/>
    <x v="0"/>
  </r>
  <r>
    <x v="73"/>
    <x v="72"/>
    <x v="42"/>
    <n v="37209000000"/>
    <x v="1"/>
  </r>
  <r>
    <x v="73"/>
    <x v="72"/>
    <x v="42"/>
    <n v="41242000000"/>
    <x v="2"/>
  </r>
  <r>
    <x v="73"/>
    <x v="72"/>
    <x v="43"/>
    <n v="4134000000"/>
    <x v="0"/>
  </r>
  <r>
    <x v="73"/>
    <x v="72"/>
    <x v="43"/>
    <n v="3994000000"/>
    <x v="1"/>
  </r>
  <r>
    <x v="73"/>
    <x v="72"/>
    <x v="43"/>
    <n v="2586000000"/>
    <x v="2"/>
  </r>
  <r>
    <x v="73"/>
    <x v="72"/>
    <x v="44"/>
    <n v="0"/>
    <x v="0"/>
  </r>
  <r>
    <x v="73"/>
    <x v="72"/>
    <x v="44"/>
    <n v="0"/>
    <x v="1"/>
  </r>
  <r>
    <x v="73"/>
    <x v="72"/>
    <x v="44"/>
    <n v="0"/>
    <x v="2"/>
  </r>
  <r>
    <x v="73"/>
    <x v="72"/>
    <x v="45"/>
    <n v="0"/>
    <x v="0"/>
  </r>
  <r>
    <x v="73"/>
    <x v="72"/>
    <x v="45"/>
    <n v="0"/>
    <x v="1"/>
  </r>
  <r>
    <x v="73"/>
    <x v="72"/>
    <x v="45"/>
    <n v="0"/>
    <x v="2"/>
  </r>
  <r>
    <x v="73"/>
    <x v="72"/>
    <x v="46"/>
    <n v="-4234000000"/>
    <x v="0"/>
  </r>
  <r>
    <x v="73"/>
    <x v="72"/>
    <x v="46"/>
    <n v="-5638000000"/>
    <x v="1"/>
  </r>
  <r>
    <x v="73"/>
    <x v="72"/>
    <x v="46"/>
    <n v="-5267000000"/>
    <x v="2"/>
  </r>
  <r>
    <x v="73"/>
    <x v="72"/>
    <x v="47"/>
    <n v="0"/>
    <x v="0"/>
  </r>
  <r>
    <x v="73"/>
    <x v="72"/>
    <x v="47"/>
    <n v="0"/>
    <x v="1"/>
  </r>
  <r>
    <x v="73"/>
    <x v="72"/>
    <x v="47"/>
    <n v="0"/>
    <x v="2"/>
  </r>
  <r>
    <x v="73"/>
    <x v="72"/>
    <x v="48"/>
    <n v="-16026000000"/>
    <x v="0"/>
  </r>
  <r>
    <x v="73"/>
    <x v="72"/>
    <x v="48"/>
    <n v="-21235000000"/>
    <x v="1"/>
  </r>
  <r>
    <x v="73"/>
    <x v="72"/>
    <x v="48"/>
    <n v="-19021000000"/>
    <x v="2"/>
  </r>
  <r>
    <x v="73"/>
    <x v="72"/>
    <x v="49"/>
    <n v="0"/>
    <x v="0"/>
  </r>
  <r>
    <x v="73"/>
    <x v="72"/>
    <x v="49"/>
    <n v="0"/>
    <x v="1"/>
  </r>
  <r>
    <x v="73"/>
    <x v="72"/>
    <x v="49"/>
    <n v="0"/>
    <x v="2"/>
  </r>
  <r>
    <x v="73"/>
    <x v="72"/>
    <x v="50"/>
    <n v="-1410000000"/>
    <x v="0"/>
  </r>
  <r>
    <x v="73"/>
    <x v="72"/>
    <x v="50"/>
    <n v="-1627000000"/>
    <x v="1"/>
  </r>
  <r>
    <x v="73"/>
    <x v="72"/>
    <x v="50"/>
    <n v="-1704000000"/>
    <x v="2"/>
  </r>
  <r>
    <x v="73"/>
    <x v="72"/>
    <x v="51"/>
    <n v="0"/>
    <x v="0"/>
  </r>
  <r>
    <x v="73"/>
    <x v="72"/>
    <x v="51"/>
    <n v="0"/>
    <x v="1"/>
  </r>
  <r>
    <x v="73"/>
    <x v="72"/>
    <x v="51"/>
    <n v="0"/>
    <x v="2"/>
  </r>
  <r>
    <x v="73"/>
    <x v="72"/>
    <x v="52"/>
    <n v="396000000"/>
    <x v="0"/>
  </r>
  <r>
    <x v="73"/>
    <x v="72"/>
    <x v="52"/>
    <n v="400000000"/>
    <x v="1"/>
  </r>
  <r>
    <x v="73"/>
    <x v="72"/>
    <x v="52"/>
    <n v="366000000"/>
    <x v="2"/>
  </r>
  <r>
    <x v="73"/>
    <x v="72"/>
    <x v="53"/>
    <n v="11986000000"/>
    <x v="0"/>
  </r>
  <r>
    <x v="73"/>
    <x v="72"/>
    <x v="53"/>
    <n v="13839000000"/>
    <x v="1"/>
  </r>
  <r>
    <x v="73"/>
    <x v="72"/>
    <x v="53"/>
    <n v="15403000000"/>
    <x v="2"/>
  </r>
  <r>
    <x v="73"/>
    <x v="72"/>
    <x v="54"/>
    <n v="12382000000"/>
    <x v="0"/>
  </r>
  <r>
    <x v="73"/>
    <x v="72"/>
    <x v="54"/>
    <n v="14239000000"/>
    <x v="1"/>
  </r>
  <r>
    <x v="73"/>
    <x v="72"/>
    <x v="54"/>
    <n v="15769000000"/>
    <x v="2"/>
  </r>
  <r>
    <x v="73"/>
    <x v="72"/>
    <x v="55"/>
    <n v="8458000000"/>
    <x v="0"/>
  </r>
  <r>
    <x v="73"/>
    <x v="72"/>
    <x v="55"/>
    <n v="8704000000"/>
    <x v="1"/>
  </r>
  <r>
    <x v="73"/>
    <x v="72"/>
    <x v="55"/>
    <n v="8626000000"/>
    <x v="2"/>
  </r>
  <r>
    <x v="73"/>
    <x v="72"/>
    <x v="56"/>
    <n v="113529000000"/>
    <x v="0"/>
  </r>
  <r>
    <x v="73"/>
    <x v="72"/>
    <x v="56"/>
    <n v="131255000000"/>
    <x v="1"/>
  </r>
  <r>
    <x v="73"/>
    <x v="72"/>
    <x v="56"/>
    <n v="143571000000"/>
    <x v="2"/>
  </r>
  <r>
    <x v="73"/>
    <x v="72"/>
    <x v="57"/>
    <n v="42785000000"/>
    <x v="0"/>
  </r>
  <r>
    <x v="73"/>
    <x v="72"/>
    <x v="57"/>
    <n v="49945000000"/>
    <x v="1"/>
  </r>
  <r>
    <x v="73"/>
    <x v="72"/>
    <x v="57"/>
    <n v="54330000000"/>
    <x v="2"/>
  </r>
  <r>
    <x v="73"/>
    <x v="72"/>
    <x v="58"/>
    <n v="36502000000"/>
    <x v="0"/>
  </r>
  <r>
    <x v="73"/>
    <x v="72"/>
    <x v="58"/>
    <n v="37913000000"/>
    <x v="1"/>
  </r>
  <r>
    <x v="73"/>
    <x v="72"/>
    <x v="58"/>
    <n v="44595000000"/>
    <x v="2"/>
  </r>
  <r>
    <x v="73"/>
    <x v="72"/>
    <x v="59"/>
    <n v="0"/>
    <x v="0"/>
  </r>
  <r>
    <x v="73"/>
    <x v="72"/>
    <x v="59"/>
    <n v="0"/>
    <x v="2"/>
  </r>
  <r>
    <x v="73"/>
    <x v="72"/>
    <x v="60"/>
    <n v="0"/>
    <x v="1"/>
  </r>
  <r>
    <x v="73"/>
    <x v="72"/>
    <x v="61"/>
    <n v="208903000000"/>
    <x v="0"/>
  </r>
  <r>
    <x v="73"/>
    <x v="72"/>
    <x v="61"/>
    <n v="222470000000"/>
    <x v="1"/>
  </r>
  <r>
    <x v="73"/>
    <x v="72"/>
    <x v="61"/>
    <n v="234736000000"/>
    <x v="2"/>
  </r>
  <r>
    <x v="73"/>
    <x v="72"/>
    <x v="62"/>
    <n v="17344000000"/>
    <x v="0"/>
  </r>
  <r>
    <x v="73"/>
    <x v="72"/>
    <x v="62"/>
    <n v="19685000000"/>
    <x v="1"/>
  </r>
  <r>
    <x v="73"/>
    <x v="72"/>
    <x v="62"/>
    <n v="22405000000"/>
    <x v="2"/>
  </r>
  <r>
    <x v="73"/>
    <x v="72"/>
    <x v="63"/>
    <n v="-17079000000"/>
    <x v="0"/>
  </r>
  <r>
    <x v="73"/>
    <x v="72"/>
    <x v="63"/>
    <n v="-20068000000"/>
    <x v="1"/>
  </r>
  <r>
    <x v="73"/>
    <x v="72"/>
    <x v="63"/>
    <n v="-16334000000"/>
    <x v="2"/>
  </r>
  <r>
    <x v="73"/>
    <x v="72"/>
    <x v="64"/>
    <n v="-18062000000"/>
    <x v="0"/>
  </r>
  <r>
    <x v="73"/>
    <x v="72"/>
    <x v="64"/>
    <n v="-21668000000"/>
    <x v="1"/>
  </r>
  <r>
    <x v="73"/>
    <x v="72"/>
    <x v="64"/>
    <n v="-19806000000"/>
    <x v="2"/>
  </r>
  <r>
    <x v="73"/>
    <x v="72"/>
    <x v="65"/>
    <n v="7529000000"/>
    <x v="0"/>
  </r>
  <r>
    <x v="73"/>
    <x v="72"/>
    <x v="65"/>
    <n v="11627000000"/>
    <x v="1"/>
  </r>
  <r>
    <x v="73"/>
    <x v="72"/>
    <x v="65"/>
    <n v="10712000000"/>
    <x v="2"/>
  </r>
  <r>
    <x v="73"/>
    <x v="72"/>
    <x v="66"/>
    <n v="-1517000000"/>
    <x v="0"/>
  </r>
  <r>
    <x v="73"/>
    <x v="72"/>
    <x v="66"/>
    <n v="582000000"/>
    <x v="1"/>
  </r>
  <r>
    <x v="73"/>
    <x v="72"/>
    <x v="66"/>
    <n v="-236000000"/>
    <x v="2"/>
  </r>
  <r>
    <x v="73"/>
    <x v="72"/>
    <x v="67"/>
    <n v="16438000000"/>
    <x v="0"/>
  </r>
  <r>
    <x v="73"/>
    <x v="72"/>
    <x v="67"/>
    <n v="19827000000"/>
    <x v="1"/>
  </r>
  <r>
    <x v="73"/>
    <x v="72"/>
    <x v="67"/>
    <n v="23927000000"/>
    <x v="2"/>
  </r>
  <r>
    <x v="73"/>
    <x v="72"/>
    <x v="68"/>
    <n v="34531000000"/>
    <x v="0"/>
  </r>
  <r>
    <x v="73"/>
    <x v="72"/>
    <x v="68"/>
    <n v="38907000000"/>
    <x v="1"/>
  </r>
  <r>
    <x v="73"/>
    <x v="72"/>
    <x v="68"/>
    <n v="45106000000"/>
    <x v="2"/>
  </r>
  <r>
    <x v="73"/>
    <x v="72"/>
    <x v="69"/>
    <n v="93311000000"/>
    <x v="0"/>
  </r>
  <r>
    <x v="73"/>
    <x v="72"/>
    <x v="69"/>
    <n v="9334000000"/>
    <x v="1"/>
  </r>
  <r>
    <x v="73"/>
    <x v="72"/>
    <x v="69"/>
    <n v="11510000000"/>
    <x v="2"/>
  </r>
  <r>
    <x v="73"/>
    <x v="72"/>
    <x v="70"/>
    <n v="8204000000"/>
    <x v="0"/>
  </r>
  <r>
    <x v="73"/>
    <x v="72"/>
    <x v="70"/>
    <n v="13137000000"/>
    <x v="1"/>
  </r>
  <r>
    <x v="73"/>
    <x v="72"/>
    <x v="70"/>
    <n v="15682000000"/>
    <x v="2"/>
  </r>
  <r>
    <x v="73"/>
    <x v="72"/>
    <x v="71"/>
    <n v="172401000000"/>
    <x v="0"/>
  </r>
  <r>
    <x v="73"/>
    <x v="72"/>
    <x v="71"/>
    <n v="184557000000"/>
    <x v="1"/>
  </r>
  <r>
    <x v="73"/>
    <x v="72"/>
    <x v="71"/>
    <n v="190141000000"/>
    <x v="2"/>
  </r>
  <r>
    <x v="73"/>
    <x v="72"/>
    <x v="72"/>
    <n v="0"/>
    <x v="0"/>
  </r>
  <r>
    <x v="73"/>
    <x v="72"/>
    <x v="72"/>
    <n v="0"/>
    <x v="1"/>
  </r>
  <r>
    <x v="73"/>
    <x v="72"/>
    <x v="72"/>
    <n v="0"/>
    <x v="2"/>
  </r>
  <r>
    <x v="73"/>
    <x v="72"/>
    <x v="73"/>
    <n v="3320000000"/>
    <x v="0"/>
  </r>
  <r>
    <x v="73"/>
    <x v="72"/>
    <x v="73"/>
    <n v="3932000000"/>
    <x v="1"/>
  </r>
  <r>
    <x v="73"/>
    <x v="72"/>
    <x v="73"/>
    <n v="4584000000"/>
    <x v="2"/>
  </r>
  <r>
    <x v="73"/>
    <x v="72"/>
    <x v="74"/>
    <n v="14010000000"/>
    <x v="0"/>
  </r>
  <r>
    <x v="73"/>
    <x v="72"/>
    <x v="74"/>
    <n v="18131000000"/>
    <x v="1"/>
  </r>
  <r>
    <x v="73"/>
    <x v="72"/>
    <x v="74"/>
    <n v="16577000000"/>
    <x v="2"/>
  </r>
  <r>
    <x v="73"/>
    <x v="72"/>
    <x v="75"/>
    <n v="0"/>
    <x v="0"/>
  </r>
  <r>
    <x v="73"/>
    <x v="72"/>
    <x v="75"/>
    <n v="0"/>
    <x v="1"/>
  </r>
  <r>
    <x v="73"/>
    <x v="72"/>
    <x v="75"/>
    <n v="0"/>
    <x v="2"/>
  </r>
  <r>
    <x v="73"/>
    <x v="72"/>
    <x v="76"/>
    <n v="0"/>
    <x v="0"/>
  </r>
  <r>
    <x v="73"/>
    <x v="72"/>
    <x v="76"/>
    <n v="0"/>
    <x v="1"/>
  </r>
  <r>
    <x v="73"/>
    <x v="72"/>
    <x v="76"/>
    <n v="0"/>
    <x v="2"/>
  </r>
  <r>
    <x v="73"/>
    <x v="72"/>
    <x v="77"/>
    <n v="0"/>
    <x v="0"/>
  </r>
  <r>
    <x v="73"/>
    <x v="72"/>
    <x v="77"/>
    <n v="0"/>
    <x v="1"/>
  </r>
  <r>
    <x v="73"/>
    <x v="72"/>
    <x v="77"/>
    <n v="0"/>
    <x v="2"/>
  </r>
  <r>
    <x v="73"/>
    <x v="72"/>
    <x v="78"/>
    <n v="6270000000"/>
    <x v="0"/>
  </r>
  <r>
    <x v="73"/>
    <x v="72"/>
    <x v="78"/>
    <n v="7091000000"/>
    <x v="1"/>
  </r>
  <r>
    <x v="73"/>
    <x v="72"/>
    <x v="78"/>
    <n v="7252000000"/>
    <x v="2"/>
  </r>
  <r>
    <x v="73"/>
    <x v="72"/>
    <x v="79"/>
    <n v="838000000"/>
    <x v="0"/>
  </r>
  <r>
    <x v="73"/>
    <x v="72"/>
    <x v="79"/>
    <n v="1037000000"/>
    <x v="1"/>
  </r>
  <r>
    <x v="73"/>
    <x v="72"/>
    <x v="79"/>
    <n v="1440000000"/>
    <x v="2"/>
  </r>
  <r>
    <x v="73"/>
    <x v="72"/>
    <x v="80"/>
    <n v="0"/>
    <x v="0"/>
  </r>
  <r>
    <x v="73"/>
    <x v="72"/>
    <x v="80"/>
    <n v="0"/>
    <x v="1"/>
  </r>
  <r>
    <x v="73"/>
    <x v="72"/>
    <x v="80"/>
    <n v="0"/>
    <x v="2"/>
  </r>
  <r>
    <x v="73"/>
    <x v="72"/>
    <x v="81"/>
    <n v="4500000000"/>
    <x v="0"/>
  </r>
  <r>
    <x v="73"/>
    <x v="72"/>
    <x v="81"/>
    <n v="5500000000"/>
    <x v="1"/>
  </r>
  <r>
    <x v="73"/>
    <x v="72"/>
    <x v="81"/>
    <n v="4250000000"/>
    <x v="2"/>
  </r>
  <r>
    <x v="73"/>
    <x v="72"/>
    <x v="82"/>
    <n v="0"/>
    <x v="0"/>
  </r>
  <r>
    <x v="73"/>
    <x v="72"/>
    <x v="82"/>
    <n v="0"/>
    <x v="1"/>
  </r>
  <r>
    <x v="73"/>
    <x v="72"/>
    <x v="82"/>
    <n v="0"/>
    <x v="2"/>
  </r>
  <r>
    <x v="73"/>
    <x v="72"/>
    <x v="83"/>
    <n v="55846000000"/>
    <x v="0"/>
  </r>
  <r>
    <x v="73"/>
    <x v="72"/>
    <x v="83"/>
    <n v="61178000000"/>
    <x v="1"/>
  </r>
  <r>
    <x v="73"/>
    <x v="72"/>
    <x v="83"/>
    <n v="69295000000"/>
    <x v="2"/>
  </r>
  <r>
    <x v="73"/>
    <x v="72"/>
    <x v="84"/>
    <n v="226247000000"/>
    <x v="0"/>
  </r>
  <r>
    <x v="73"/>
    <x v="72"/>
    <x v="84"/>
    <n v="242155000000"/>
    <x v="1"/>
  </r>
  <r>
    <x v="73"/>
    <x v="72"/>
    <x v="84"/>
    <n v="257141000000"/>
    <x v="2"/>
  </r>
  <r>
    <x v="73"/>
    <x v="72"/>
    <x v="85"/>
    <n v="34074000000"/>
    <x v="0"/>
  </r>
  <r>
    <x v="73"/>
    <x v="72"/>
    <x v="85"/>
    <n v="35193000000"/>
    <x v="1"/>
  </r>
  <r>
    <x v="73"/>
    <x v="72"/>
    <x v="85"/>
    <n v="41704000000"/>
    <x v="2"/>
  </r>
  <r>
    <x v="73"/>
    <x v="72"/>
    <x v="86"/>
    <n v="0"/>
    <x v="0"/>
  </r>
  <r>
    <x v="73"/>
    <x v="72"/>
    <x v="86"/>
    <n v="0"/>
    <x v="1"/>
  </r>
  <r>
    <x v="73"/>
    <x v="72"/>
    <x v="86"/>
    <n v="0"/>
    <x v="2"/>
  </r>
  <r>
    <x v="73"/>
    <x v="72"/>
    <x v="87"/>
    <n v="3458000000"/>
    <x v="0"/>
  </r>
  <r>
    <x v="73"/>
    <x v="72"/>
    <x v="87"/>
    <n v="3260000000"/>
    <x v="1"/>
  </r>
  <r>
    <x v="73"/>
    <x v="72"/>
    <x v="87"/>
    <n v="2860000000"/>
    <x v="2"/>
  </r>
  <r>
    <x v="73"/>
    <x v="72"/>
    <x v="88"/>
    <n v="638000000"/>
    <x v="0"/>
  </r>
  <r>
    <x v="73"/>
    <x v="72"/>
    <x v="88"/>
    <n v="697000000"/>
    <x v="1"/>
  </r>
  <r>
    <x v="73"/>
    <x v="72"/>
    <x v="88"/>
    <n v="679000000"/>
    <x v="2"/>
  </r>
  <r>
    <x v="73"/>
    <x v="72"/>
    <x v="89"/>
    <n v="0"/>
    <x v="0"/>
  </r>
  <r>
    <x v="73"/>
    <x v="72"/>
    <x v="89"/>
    <n v="0"/>
    <x v="2"/>
  </r>
  <r>
    <x v="73"/>
    <x v="72"/>
    <x v="90"/>
    <n v="0"/>
    <x v="1"/>
  </r>
  <r>
    <x v="73"/>
    <x v="72"/>
    <x v="91"/>
    <n v="-1115000000"/>
    <x v="0"/>
  </r>
  <r>
    <x v="73"/>
    <x v="72"/>
    <x v="91"/>
    <n v="119000000"/>
    <x v="1"/>
  </r>
  <r>
    <x v="73"/>
    <x v="72"/>
    <x v="91"/>
    <n v="5936000000"/>
    <x v="2"/>
  </r>
  <r>
    <x v="74"/>
    <x v="73"/>
    <x v="0"/>
    <n v="3160000000"/>
    <x v="0"/>
  </r>
  <r>
    <x v="74"/>
    <x v="73"/>
    <x v="0"/>
    <n v="3094000000"/>
    <x v="1"/>
  </r>
  <r>
    <x v="74"/>
    <x v="73"/>
    <x v="0"/>
    <n v="3104000000"/>
    <x v="2"/>
  </r>
  <r>
    <x v="74"/>
    <x v="73"/>
    <x v="1"/>
    <n v="1755000000"/>
    <x v="0"/>
  </r>
  <r>
    <x v="74"/>
    <x v="73"/>
    <x v="1"/>
    <n v="1595000000"/>
    <x v="1"/>
  </r>
  <r>
    <x v="74"/>
    <x v="73"/>
    <x v="1"/>
    <n v="1505000000"/>
    <x v="2"/>
  </r>
  <r>
    <x v="74"/>
    <x v="73"/>
    <x v="2"/>
    <n v="4449000000"/>
    <x v="0"/>
  </r>
  <r>
    <x v="74"/>
    <x v="73"/>
    <x v="2"/>
    <n v="4523000000"/>
    <x v="1"/>
  </r>
  <r>
    <x v="74"/>
    <x v="73"/>
    <x v="2"/>
    <n v="4864000000"/>
    <x v="2"/>
  </r>
  <r>
    <x v="74"/>
    <x v="73"/>
    <x v="3"/>
    <n v="2161000000"/>
    <x v="0"/>
  </r>
  <r>
    <x v="74"/>
    <x v="73"/>
    <x v="3"/>
    <n v="2196000000"/>
    <x v="1"/>
  </r>
  <r>
    <x v="74"/>
    <x v="73"/>
    <x v="3"/>
    <n v="2095000000"/>
    <x v="2"/>
  </r>
  <r>
    <x v="74"/>
    <x v="73"/>
    <x v="4"/>
    <n v="59147000000"/>
    <x v="0"/>
  </r>
  <r>
    <x v="74"/>
    <x v="73"/>
    <x v="4"/>
    <n v="61673000000"/>
    <x v="1"/>
  </r>
  <r>
    <x v="74"/>
    <x v="73"/>
    <x v="4"/>
    <n v="62398000000"/>
    <x v="2"/>
  </r>
  <r>
    <x v="74"/>
    <x v="73"/>
    <x v="5"/>
    <n v="-3437000000"/>
    <x v="0"/>
  </r>
  <r>
    <x v="74"/>
    <x v="73"/>
    <x v="5"/>
    <n v="-3453000000"/>
    <x v="1"/>
  </r>
  <r>
    <x v="74"/>
    <x v="73"/>
    <x v="5"/>
    <n v="-2927000000"/>
    <x v="2"/>
  </r>
  <r>
    <x v="74"/>
    <x v="73"/>
    <x v="6"/>
    <n v="-5222000000"/>
    <x v="0"/>
  </r>
  <r>
    <x v="74"/>
    <x v="73"/>
    <x v="6"/>
    <n v="-5646000000"/>
    <x v="1"/>
  </r>
  <r>
    <x v="74"/>
    <x v="73"/>
    <x v="6"/>
    <n v="-4902000000"/>
    <x v="2"/>
  </r>
  <r>
    <x v="74"/>
    <x v="73"/>
    <x v="7"/>
    <n v="-3411000000"/>
    <x v="0"/>
  </r>
  <r>
    <x v="74"/>
    <x v="73"/>
    <x v="7"/>
    <n v="-3435000000"/>
    <x v="1"/>
  </r>
  <r>
    <x v="74"/>
    <x v="73"/>
    <x v="7"/>
    <n v="-2676000000"/>
    <x v="2"/>
  </r>
  <r>
    <x v="74"/>
    <x v="73"/>
    <x v="8"/>
    <n v="8686000000"/>
    <x v="0"/>
  </r>
  <r>
    <x v="74"/>
    <x v="73"/>
    <x v="8"/>
    <n v="8609000000"/>
    <x v="1"/>
  </r>
  <r>
    <x v="74"/>
    <x v="73"/>
    <x v="8"/>
    <n v="8540000000"/>
    <x v="2"/>
  </r>
  <r>
    <x v="74"/>
    <x v="73"/>
    <x v="9"/>
    <n v="1273000000"/>
    <x v="0"/>
  </r>
  <r>
    <x v="74"/>
    <x v="73"/>
    <x v="9"/>
    <n v="831000000"/>
    <x v="1"/>
  </r>
  <r>
    <x v="74"/>
    <x v="73"/>
    <x v="9"/>
    <n v="1799000000"/>
    <x v="2"/>
  </r>
  <r>
    <x v="74"/>
    <x v="73"/>
    <x v="10"/>
    <n v="262000000"/>
    <x v="0"/>
  </r>
  <r>
    <x v="74"/>
    <x v="73"/>
    <x v="10"/>
    <n v="-160000000"/>
    <x v="1"/>
  </r>
  <r>
    <x v="74"/>
    <x v="73"/>
    <x v="10"/>
    <n v="-90000000"/>
    <x v="2"/>
  </r>
  <r>
    <x v="74"/>
    <x v="73"/>
    <x v="11"/>
    <n v="0"/>
    <x v="0"/>
  </r>
  <r>
    <x v="74"/>
    <x v="73"/>
    <x v="11"/>
    <n v="0"/>
    <x v="1"/>
  </r>
  <r>
    <x v="74"/>
    <x v="73"/>
    <x v="11"/>
    <n v="0"/>
    <x v="2"/>
  </r>
  <r>
    <x v="74"/>
    <x v="73"/>
    <x v="12"/>
    <n v="153000000"/>
    <x v="0"/>
  </r>
  <r>
    <x v="74"/>
    <x v="73"/>
    <x v="12"/>
    <n v="-408000000"/>
    <x v="1"/>
  </r>
  <r>
    <x v="74"/>
    <x v="73"/>
    <x v="12"/>
    <n v="97000000"/>
    <x v="2"/>
  </r>
  <r>
    <x v="74"/>
    <x v="73"/>
    <x v="13"/>
    <n v="-221000000"/>
    <x v="0"/>
  </r>
  <r>
    <x v="74"/>
    <x v="73"/>
    <x v="13"/>
    <n v="72000000"/>
    <x v="1"/>
  </r>
  <r>
    <x v="74"/>
    <x v="73"/>
    <x v="13"/>
    <n v="-756000000"/>
    <x v="2"/>
  </r>
  <r>
    <x v="74"/>
    <x v="73"/>
    <x v="14"/>
    <n v="2779000000"/>
    <x v="0"/>
  </r>
  <r>
    <x v="74"/>
    <x v="73"/>
    <x v="14"/>
    <n v="2780000000"/>
    <x v="1"/>
  </r>
  <r>
    <x v="74"/>
    <x v="73"/>
    <x v="14"/>
    <n v="2781000000"/>
    <x v="2"/>
  </r>
  <r>
    <x v="74"/>
    <x v="73"/>
    <x v="15"/>
    <n v="0"/>
    <x v="0"/>
  </r>
  <r>
    <x v="74"/>
    <x v="73"/>
    <x v="15"/>
    <n v="0"/>
    <x v="1"/>
  </r>
  <r>
    <x v="74"/>
    <x v="73"/>
    <x v="15"/>
    <n v="0"/>
    <x v="2"/>
  </r>
  <r>
    <x v="74"/>
    <x v="73"/>
    <x v="16"/>
    <n v="5992000000"/>
    <x v="0"/>
  </r>
  <r>
    <x v="74"/>
    <x v="73"/>
    <x v="16"/>
    <n v="5978000000"/>
    <x v="1"/>
  </r>
  <r>
    <x v="74"/>
    <x v="73"/>
    <x v="16"/>
    <n v="5112000000"/>
    <x v="2"/>
  </r>
  <r>
    <x v="74"/>
    <x v="73"/>
    <x v="17"/>
    <n v="5992000000"/>
    <x v="0"/>
  </r>
  <r>
    <x v="74"/>
    <x v="73"/>
    <x v="17"/>
    <n v="5978000000"/>
    <x v="1"/>
  </r>
  <r>
    <x v="74"/>
    <x v="73"/>
    <x v="17"/>
    <n v="5112000000"/>
    <x v="2"/>
  </r>
  <r>
    <x v="74"/>
    <x v="73"/>
    <x v="18"/>
    <n v="2531000000"/>
    <x v="0"/>
  </r>
  <r>
    <x v="74"/>
    <x v="73"/>
    <x v="18"/>
    <n v="2107000000"/>
    <x v="1"/>
  </r>
  <r>
    <x v="74"/>
    <x v="73"/>
    <x v="18"/>
    <n v="1314000000"/>
    <x v="2"/>
  </r>
  <r>
    <x v="74"/>
    <x v="73"/>
    <x v="19"/>
    <n v="14315000000"/>
    <x v="0"/>
  </r>
  <r>
    <x v="74"/>
    <x v="73"/>
    <x v="19"/>
    <n v="13154000000"/>
    <x v="1"/>
  </r>
  <r>
    <x v="74"/>
    <x v="73"/>
    <x v="19"/>
    <n v="11699000000"/>
    <x v="2"/>
  </r>
  <r>
    <x v="74"/>
    <x v="73"/>
    <x v="20"/>
    <n v="4163000000"/>
    <x v="0"/>
  </r>
  <r>
    <x v="74"/>
    <x v="73"/>
    <x v="20"/>
    <n v="3459000000"/>
    <x v="1"/>
  </r>
  <r>
    <x v="74"/>
    <x v="73"/>
    <x v="20"/>
    <n v="4214000000"/>
    <x v="2"/>
  </r>
  <r>
    <x v="74"/>
    <x v="73"/>
    <x v="21"/>
    <n v="4626000000"/>
    <x v="0"/>
  </r>
  <r>
    <x v="74"/>
    <x v="73"/>
    <x v="21"/>
    <n v="4351000000"/>
    <x v="1"/>
  </r>
  <r>
    <x v="74"/>
    <x v="73"/>
    <x v="21"/>
    <n v="4173000000"/>
    <x v="2"/>
  </r>
  <r>
    <x v="74"/>
    <x v="73"/>
    <x v="22"/>
    <n v="0"/>
    <x v="0"/>
  </r>
  <r>
    <x v="74"/>
    <x v="73"/>
    <x v="22"/>
    <n v="0"/>
    <x v="2"/>
  </r>
  <r>
    <x v="74"/>
    <x v="73"/>
    <x v="23"/>
    <n v="0"/>
    <x v="0"/>
  </r>
  <r>
    <x v="74"/>
    <x v="73"/>
    <x v="23"/>
    <n v="0"/>
    <x v="1"/>
  </r>
  <r>
    <x v="74"/>
    <x v="73"/>
    <x v="23"/>
    <n v="0"/>
    <x v="1"/>
  </r>
  <r>
    <x v="74"/>
    <x v="73"/>
    <x v="23"/>
    <n v="0"/>
    <x v="2"/>
  </r>
  <r>
    <x v="74"/>
    <x v="73"/>
    <x v="24"/>
    <n v="7741000000"/>
    <x v="0"/>
  </r>
  <r>
    <x v="74"/>
    <x v="73"/>
    <x v="24"/>
    <n v="7747000000"/>
    <x v="1"/>
  </r>
  <r>
    <x v="74"/>
    <x v="73"/>
    <x v="24"/>
    <n v="6980000000"/>
    <x v="2"/>
  </r>
  <r>
    <x v="74"/>
    <x v="73"/>
    <x v="25"/>
    <n v="0"/>
    <x v="0"/>
  </r>
  <r>
    <x v="74"/>
    <x v="73"/>
    <x v="25"/>
    <n v="0"/>
    <x v="1"/>
  </r>
  <r>
    <x v="74"/>
    <x v="73"/>
    <x v="25"/>
    <n v="0"/>
    <x v="2"/>
  </r>
  <r>
    <x v="74"/>
    <x v="73"/>
    <x v="26"/>
    <n v="43465"/>
    <x v="0"/>
  </r>
  <r>
    <x v="74"/>
    <x v="73"/>
    <x v="26"/>
    <n v="43830"/>
    <x v="1"/>
  </r>
  <r>
    <x v="74"/>
    <x v="73"/>
    <x v="26"/>
    <n v="44196"/>
    <x v="2"/>
  </r>
  <r>
    <x v="74"/>
    <x v="73"/>
    <x v="27"/>
    <n v="0"/>
    <x v="0"/>
  </r>
  <r>
    <x v="74"/>
    <x v="73"/>
    <x v="27"/>
    <n v="0"/>
    <x v="1"/>
  </r>
  <r>
    <x v="74"/>
    <x v="73"/>
    <x v="27"/>
    <n v="0"/>
    <x v="2"/>
  </r>
  <r>
    <x v="74"/>
    <x v="73"/>
    <x v="28"/>
    <n v="20423000000"/>
    <x v="0"/>
  </r>
  <r>
    <x v="74"/>
    <x v="73"/>
    <x v="28"/>
    <n v="18128000000"/>
    <x v="1"/>
  </r>
  <r>
    <x v="74"/>
    <x v="73"/>
    <x v="28"/>
    <n v="16958000000"/>
    <x v="2"/>
  </r>
  <r>
    <x v="74"/>
    <x v="73"/>
    <x v="29"/>
    <n v="0"/>
    <x v="0"/>
  </r>
  <r>
    <x v="74"/>
    <x v="73"/>
    <x v="29"/>
    <n v="0"/>
    <x v="1"/>
  </r>
  <r>
    <x v="74"/>
    <x v="73"/>
    <x v="29"/>
    <n v="0"/>
    <x v="2"/>
  </r>
  <r>
    <x v="74"/>
    <x v="73"/>
    <x v="30"/>
    <n v="0"/>
    <x v="0"/>
  </r>
  <r>
    <x v="74"/>
    <x v="73"/>
    <x v="30"/>
    <n v="0"/>
    <x v="1"/>
  </r>
  <r>
    <x v="74"/>
    <x v="73"/>
    <x v="30"/>
    <n v="0"/>
    <x v="2"/>
  </r>
  <r>
    <x v="74"/>
    <x v="73"/>
    <x v="31"/>
    <n v="20301000000"/>
    <x v="0"/>
  </r>
  <r>
    <x v="74"/>
    <x v="73"/>
    <x v="31"/>
    <n v="19601000000"/>
    <x v="1"/>
  </r>
  <r>
    <x v="74"/>
    <x v="73"/>
    <x v="31"/>
    <n v="18219000000"/>
    <x v="2"/>
  </r>
  <r>
    <x v="74"/>
    <x v="73"/>
    <x v="32"/>
    <n v="5966000000"/>
    <x v="0"/>
  </r>
  <r>
    <x v="74"/>
    <x v="73"/>
    <x v="32"/>
    <n v="5919000000"/>
    <x v="1"/>
  </r>
  <r>
    <x v="74"/>
    <x v="73"/>
    <x v="32"/>
    <n v="5349000000"/>
    <x v="2"/>
  </r>
  <r>
    <x v="74"/>
    <x v="73"/>
    <x v="33"/>
    <n v="0"/>
    <x v="0"/>
  </r>
  <r>
    <x v="74"/>
    <x v="73"/>
    <x v="33"/>
    <n v="0"/>
    <x v="1"/>
  </r>
  <r>
    <x v="74"/>
    <x v="73"/>
    <x v="33"/>
    <n v="0"/>
    <x v="2"/>
  </r>
  <r>
    <x v="74"/>
    <x v="73"/>
    <x v="34"/>
    <n v="1775000000"/>
    <x v="0"/>
  </r>
  <r>
    <x v="74"/>
    <x v="73"/>
    <x v="34"/>
    <n v="1828000000"/>
    <x v="1"/>
  </r>
  <r>
    <x v="74"/>
    <x v="73"/>
    <x v="34"/>
    <n v="1631000000"/>
    <x v="2"/>
  </r>
  <r>
    <x v="74"/>
    <x v="73"/>
    <x v="35"/>
    <n v="0"/>
    <x v="0"/>
  </r>
  <r>
    <x v="74"/>
    <x v="73"/>
    <x v="35"/>
    <n v="0"/>
    <x v="1"/>
  </r>
  <r>
    <x v="74"/>
    <x v="73"/>
    <x v="35"/>
    <n v="0"/>
    <x v="2"/>
  </r>
  <r>
    <x v="74"/>
    <x v="73"/>
    <x v="36"/>
    <n v="870000000"/>
    <x v="0"/>
  </r>
  <r>
    <x v="74"/>
    <x v="73"/>
    <x v="36"/>
    <n v="1050000000"/>
    <x v="1"/>
  </r>
  <r>
    <x v="74"/>
    <x v="73"/>
    <x v="36"/>
    <n v="1141000000"/>
    <x v="2"/>
  </r>
  <r>
    <x v="74"/>
    <x v="73"/>
    <x v="37"/>
    <n v="728000000"/>
    <x v="0"/>
  </r>
  <r>
    <x v="74"/>
    <x v="73"/>
    <x v="37"/>
    <n v="1033000000"/>
    <x v="1"/>
  </r>
  <r>
    <x v="74"/>
    <x v="73"/>
    <x v="37"/>
    <n v="1050000000"/>
    <x v="2"/>
  </r>
  <r>
    <x v="74"/>
    <x v="73"/>
    <x v="38"/>
    <n v="0"/>
    <x v="0"/>
  </r>
  <r>
    <x v="74"/>
    <x v="73"/>
    <x v="38"/>
    <n v="0"/>
    <x v="1"/>
  </r>
  <r>
    <x v="74"/>
    <x v="73"/>
    <x v="38"/>
    <n v="0"/>
    <x v="2"/>
  </r>
  <r>
    <x v="74"/>
    <x v="73"/>
    <x v="39"/>
    <n v="59147000000"/>
    <x v="0"/>
  </r>
  <r>
    <x v="74"/>
    <x v="73"/>
    <x v="39"/>
    <n v="61673000000"/>
    <x v="1"/>
  </r>
  <r>
    <x v="74"/>
    <x v="73"/>
    <x v="39"/>
    <n v="62398000000"/>
    <x v="2"/>
  </r>
  <r>
    <x v="74"/>
    <x v="73"/>
    <x v="40"/>
    <n v="38724000000"/>
    <x v="0"/>
  </r>
  <r>
    <x v="74"/>
    <x v="73"/>
    <x v="40"/>
    <n v="43545000000"/>
    <x v="1"/>
  </r>
  <r>
    <x v="74"/>
    <x v="73"/>
    <x v="40"/>
    <n v="45440000000"/>
    <x v="2"/>
  </r>
  <r>
    <x v="74"/>
    <x v="73"/>
    <x v="41"/>
    <n v="1466000000"/>
    <x v="0"/>
  </r>
  <r>
    <x v="74"/>
    <x v="73"/>
    <x v="41"/>
    <n v="1257000000"/>
    <x v="1"/>
  </r>
  <r>
    <x v="74"/>
    <x v="73"/>
    <x v="41"/>
    <n v="1069000000"/>
    <x v="2"/>
  </r>
  <r>
    <x v="74"/>
    <x v="73"/>
    <x v="42"/>
    <n v="1912000000"/>
    <x v="0"/>
  </r>
  <r>
    <x v="74"/>
    <x v="73"/>
    <x v="42"/>
    <n v="2050000000"/>
    <x v="1"/>
  </r>
  <r>
    <x v="74"/>
    <x v="73"/>
    <x v="42"/>
    <n v="2164000000"/>
    <x v="2"/>
  </r>
  <r>
    <x v="74"/>
    <x v="73"/>
    <x v="43"/>
    <n v="7086000000"/>
    <x v="0"/>
  </r>
  <r>
    <x v="74"/>
    <x v="73"/>
    <x v="43"/>
    <n v="3980000000"/>
    <x v="1"/>
  </r>
  <r>
    <x v="74"/>
    <x v="73"/>
    <x v="43"/>
    <n v="3877000000"/>
    <x v="2"/>
  </r>
  <r>
    <x v="74"/>
    <x v="73"/>
    <x v="44"/>
    <n v="53000000"/>
    <x v="0"/>
  </r>
  <r>
    <x v="74"/>
    <x v="73"/>
    <x v="44"/>
    <n v="-230000000"/>
    <x v="1"/>
  </r>
  <r>
    <x v="74"/>
    <x v="73"/>
    <x v="44"/>
    <n v="0"/>
    <x v="2"/>
  </r>
  <r>
    <x v="74"/>
    <x v="73"/>
    <x v="45"/>
    <n v="0"/>
    <x v="0"/>
  </r>
  <r>
    <x v="74"/>
    <x v="73"/>
    <x v="45"/>
    <n v="0"/>
    <x v="1"/>
  </r>
  <r>
    <x v="74"/>
    <x v="73"/>
    <x v="45"/>
    <n v="0"/>
    <x v="2"/>
  </r>
  <r>
    <x v="74"/>
    <x v="73"/>
    <x v="46"/>
    <n v="-5222000000"/>
    <x v="0"/>
  </r>
  <r>
    <x v="74"/>
    <x v="73"/>
    <x v="46"/>
    <n v="-4829000000"/>
    <x v="1"/>
  </r>
  <r>
    <x v="74"/>
    <x v="73"/>
    <x v="46"/>
    <n v="-2849000000"/>
    <x v="2"/>
  </r>
  <r>
    <x v="74"/>
    <x v="73"/>
    <x v="47"/>
    <n v="0"/>
    <x v="0"/>
  </r>
  <r>
    <x v="74"/>
    <x v="73"/>
    <x v="47"/>
    <n v="0"/>
    <x v="1"/>
  </r>
  <r>
    <x v="74"/>
    <x v="73"/>
    <x v="47"/>
    <n v="0"/>
    <x v="2"/>
  </r>
  <r>
    <x v="74"/>
    <x v="73"/>
    <x v="48"/>
    <n v="-3411000000"/>
    <x v="0"/>
  </r>
  <r>
    <x v="74"/>
    <x v="73"/>
    <x v="48"/>
    <n v="-3450000000"/>
    <x v="1"/>
  </r>
  <r>
    <x v="74"/>
    <x v="73"/>
    <x v="48"/>
    <n v="-2681000000"/>
    <x v="2"/>
  </r>
  <r>
    <x v="74"/>
    <x v="73"/>
    <x v="49"/>
    <n v="0"/>
    <x v="0"/>
  </r>
  <r>
    <x v="74"/>
    <x v="73"/>
    <x v="49"/>
    <n v="0"/>
    <x v="1"/>
  </r>
  <r>
    <x v="74"/>
    <x v="73"/>
    <x v="49"/>
    <n v="0"/>
    <x v="2"/>
  </r>
  <r>
    <x v="74"/>
    <x v="73"/>
    <x v="50"/>
    <n v="-728000000"/>
    <x v="0"/>
  </r>
  <r>
    <x v="74"/>
    <x v="73"/>
    <x v="50"/>
    <n v="-1033000000"/>
    <x v="1"/>
  </r>
  <r>
    <x v="74"/>
    <x v="73"/>
    <x v="50"/>
    <n v="-1050000000"/>
    <x v="2"/>
  </r>
  <r>
    <x v="74"/>
    <x v="73"/>
    <x v="51"/>
    <n v="0"/>
    <x v="0"/>
  </r>
  <r>
    <x v="74"/>
    <x v="73"/>
    <x v="51"/>
    <n v="0"/>
    <x v="1"/>
  </r>
  <r>
    <x v="74"/>
    <x v="73"/>
    <x v="51"/>
    <n v="0"/>
    <x v="2"/>
  </r>
  <r>
    <x v="74"/>
    <x v="73"/>
    <x v="52"/>
    <n v="0"/>
    <x v="0"/>
  </r>
  <r>
    <x v="74"/>
    <x v="73"/>
    <x v="52"/>
    <n v="0"/>
    <x v="1"/>
  </r>
  <r>
    <x v="74"/>
    <x v="73"/>
    <x v="52"/>
    <n v="0"/>
    <x v="2"/>
  </r>
  <r>
    <x v="74"/>
    <x v="73"/>
    <x v="53"/>
    <n v="5966000000"/>
    <x v="0"/>
  </r>
  <r>
    <x v="74"/>
    <x v="73"/>
    <x v="53"/>
    <n v="5919000000"/>
    <x v="1"/>
  </r>
  <r>
    <x v="74"/>
    <x v="73"/>
    <x v="53"/>
    <n v="5349000000"/>
    <x v="2"/>
  </r>
  <r>
    <x v="74"/>
    <x v="73"/>
    <x v="54"/>
    <n v="5966000000"/>
    <x v="0"/>
  </r>
  <r>
    <x v="74"/>
    <x v="73"/>
    <x v="54"/>
    <n v="5919000000"/>
    <x v="1"/>
  </r>
  <r>
    <x v="74"/>
    <x v="73"/>
    <x v="54"/>
    <n v="5349000000"/>
    <x v="2"/>
  </r>
  <r>
    <x v="74"/>
    <x v="73"/>
    <x v="55"/>
    <n v="52679000000"/>
    <x v="0"/>
  </r>
  <r>
    <x v="74"/>
    <x v="73"/>
    <x v="55"/>
    <n v="53916000000"/>
    <x v="1"/>
  </r>
  <r>
    <x v="74"/>
    <x v="73"/>
    <x v="55"/>
    <n v="54161000000"/>
    <x v="2"/>
  </r>
  <r>
    <x v="74"/>
    <x v="73"/>
    <x v="56"/>
    <n v="54984000000"/>
    <x v="0"/>
  </r>
  <r>
    <x v="74"/>
    <x v="73"/>
    <x v="56"/>
    <n v="58214000000"/>
    <x v="1"/>
  </r>
  <r>
    <x v="74"/>
    <x v="73"/>
    <x v="56"/>
    <n v="58184000000"/>
    <x v="2"/>
  </r>
  <r>
    <x v="74"/>
    <x v="73"/>
    <x v="57"/>
    <n v="34098000000"/>
    <x v="0"/>
  </r>
  <r>
    <x v="74"/>
    <x v="73"/>
    <x v="57"/>
    <n v="39194000000"/>
    <x v="1"/>
  </r>
  <r>
    <x v="74"/>
    <x v="73"/>
    <x v="57"/>
    <n v="41267000000"/>
    <x v="2"/>
  </r>
  <r>
    <x v="74"/>
    <x v="73"/>
    <x v="58"/>
    <n v="5056000000"/>
    <x v="0"/>
  </r>
  <r>
    <x v="74"/>
    <x v="73"/>
    <x v="58"/>
    <n v="4533000000"/>
    <x v="1"/>
  </r>
  <r>
    <x v="74"/>
    <x v="73"/>
    <x v="58"/>
    <n v="3993000000"/>
    <x v="2"/>
  </r>
  <r>
    <x v="74"/>
    <x v="73"/>
    <x v="59"/>
    <n v="0"/>
    <x v="0"/>
  </r>
  <r>
    <x v="74"/>
    <x v="73"/>
    <x v="59"/>
    <n v="0"/>
    <x v="2"/>
  </r>
  <r>
    <x v="74"/>
    <x v="73"/>
    <x v="60"/>
    <n v="0"/>
    <x v="1"/>
  </r>
  <r>
    <x v="74"/>
    <x v="73"/>
    <x v="61"/>
    <n v="14315000000"/>
    <x v="0"/>
  </r>
  <r>
    <x v="74"/>
    <x v="73"/>
    <x v="61"/>
    <n v="13154000000"/>
    <x v="1"/>
  </r>
  <r>
    <x v="74"/>
    <x v="73"/>
    <x v="61"/>
    <n v="11699000000"/>
    <x v="2"/>
  </r>
  <r>
    <x v="74"/>
    <x v="73"/>
    <x v="62"/>
    <n v="8517000000"/>
    <x v="0"/>
  </r>
  <r>
    <x v="74"/>
    <x v="73"/>
    <x v="62"/>
    <n v="8554000000"/>
    <x v="1"/>
  </r>
  <r>
    <x v="74"/>
    <x v="73"/>
    <x v="62"/>
    <n v="7834000000"/>
    <x v="2"/>
  </r>
  <r>
    <x v="74"/>
    <x v="73"/>
    <x v="63"/>
    <n v="-22832000000"/>
    <x v="0"/>
  </r>
  <r>
    <x v="74"/>
    <x v="73"/>
    <x v="63"/>
    <n v="-18028000000"/>
    <x v="1"/>
  </r>
  <r>
    <x v="74"/>
    <x v="73"/>
    <x v="63"/>
    <n v="-15110000000"/>
    <x v="2"/>
  </r>
  <r>
    <x v="74"/>
    <x v="73"/>
    <x v="64"/>
    <n v="26000000"/>
    <x v="0"/>
  </r>
  <r>
    <x v="74"/>
    <x v="73"/>
    <x v="64"/>
    <n v="18000000"/>
    <x v="1"/>
  </r>
  <r>
    <x v="74"/>
    <x v="73"/>
    <x v="64"/>
    <n v="251000000"/>
    <x v="2"/>
  </r>
  <r>
    <x v="74"/>
    <x v="73"/>
    <x v="65"/>
    <n v="5352000000"/>
    <x v="0"/>
  </r>
  <r>
    <x v="74"/>
    <x v="73"/>
    <x v="65"/>
    <n v="5928000000"/>
    <x v="1"/>
  </r>
  <r>
    <x v="74"/>
    <x v="73"/>
    <x v="65"/>
    <n v="5273000000"/>
    <x v="2"/>
  </r>
  <r>
    <x v="74"/>
    <x v="73"/>
    <x v="66"/>
    <n v="26000000"/>
    <x v="0"/>
  </r>
  <r>
    <x v="74"/>
    <x v="73"/>
    <x v="66"/>
    <n v="59000000"/>
    <x v="1"/>
  </r>
  <r>
    <x v="74"/>
    <x v="73"/>
    <x v="66"/>
    <n v="-237000000"/>
    <x v="2"/>
  </r>
  <r>
    <x v="74"/>
    <x v="73"/>
    <x v="67"/>
    <n v="2353000000"/>
    <x v="0"/>
  </r>
  <r>
    <x v="74"/>
    <x v="73"/>
    <x v="67"/>
    <n v="1839000000"/>
    <x v="1"/>
  </r>
  <r>
    <x v="74"/>
    <x v="73"/>
    <x v="67"/>
    <n v="2690000000"/>
    <x v="2"/>
  </r>
  <r>
    <x v="74"/>
    <x v="73"/>
    <x v="68"/>
    <n v="0"/>
    <x v="0"/>
  </r>
  <r>
    <x v="74"/>
    <x v="73"/>
    <x v="68"/>
    <n v="0"/>
    <x v="1"/>
  </r>
  <r>
    <x v="74"/>
    <x v="73"/>
    <x v="68"/>
    <n v="0"/>
    <x v="2"/>
  </r>
  <r>
    <x v="74"/>
    <x v="73"/>
    <x v="69"/>
    <n v="393000000"/>
    <x v="0"/>
  </r>
  <r>
    <x v="74"/>
    <x v="73"/>
    <x v="69"/>
    <n v="2248000000"/>
    <x v="1"/>
  </r>
  <r>
    <x v="74"/>
    <x v="73"/>
    <x v="69"/>
    <n v="1859000000"/>
    <x v="2"/>
  </r>
  <r>
    <x v="74"/>
    <x v="73"/>
    <x v="70"/>
    <n v="13173000000"/>
    <x v="0"/>
  </r>
  <r>
    <x v="74"/>
    <x v="73"/>
    <x v="70"/>
    <n v="15251000000"/>
    <x v="1"/>
  </r>
  <r>
    <x v="74"/>
    <x v="73"/>
    <x v="70"/>
    <n v="15607000000"/>
    <x v="2"/>
  </r>
  <r>
    <x v="74"/>
    <x v="73"/>
    <x v="71"/>
    <n v="11102000000"/>
    <x v="0"/>
  </r>
  <r>
    <x v="74"/>
    <x v="73"/>
    <x v="71"/>
    <n v="9878000000"/>
    <x v="1"/>
  </r>
  <r>
    <x v="74"/>
    <x v="73"/>
    <x v="71"/>
    <n v="8144000000"/>
    <x v="2"/>
  </r>
  <r>
    <x v="74"/>
    <x v="73"/>
    <x v="72"/>
    <n v="0"/>
    <x v="0"/>
  </r>
  <r>
    <x v="74"/>
    <x v="73"/>
    <x v="72"/>
    <n v="0"/>
    <x v="1"/>
  </r>
  <r>
    <x v="74"/>
    <x v="73"/>
    <x v="72"/>
    <n v="0"/>
    <x v="2"/>
  </r>
  <r>
    <x v="74"/>
    <x v="73"/>
    <x v="73"/>
    <n v="2299000000"/>
    <x v="0"/>
  </r>
  <r>
    <x v="74"/>
    <x v="73"/>
    <x v="73"/>
    <n v="2598000000"/>
    <x v="1"/>
  </r>
  <r>
    <x v="74"/>
    <x v="73"/>
    <x v="73"/>
    <n v="2626000000"/>
    <x v="2"/>
  </r>
  <r>
    <x v="74"/>
    <x v="73"/>
    <x v="74"/>
    <n v="0"/>
    <x v="0"/>
  </r>
  <r>
    <x v="74"/>
    <x v="73"/>
    <x v="74"/>
    <n v="0"/>
    <x v="1"/>
  </r>
  <r>
    <x v="74"/>
    <x v="73"/>
    <x v="74"/>
    <n v="0"/>
    <x v="2"/>
  </r>
  <r>
    <x v="74"/>
    <x v="73"/>
    <x v="75"/>
    <n v="0"/>
    <x v="0"/>
  </r>
  <r>
    <x v="74"/>
    <x v="73"/>
    <x v="75"/>
    <n v="0"/>
    <x v="1"/>
  </r>
  <r>
    <x v="74"/>
    <x v="73"/>
    <x v="75"/>
    <n v="0"/>
    <x v="2"/>
  </r>
  <r>
    <x v="74"/>
    <x v="73"/>
    <x v="76"/>
    <n v="0"/>
    <x v="0"/>
  </r>
  <r>
    <x v="74"/>
    <x v="73"/>
    <x v="76"/>
    <n v="0"/>
    <x v="1"/>
  </r>
  <r>
    <x v="74"/>
    <x v="73"/>
    <x v="76"/>
    <n v="0"/>
    <x v="2"/>
  </r>
  <r>
    <x v="74"/>
    <x v="73"/>
    <x v="77"/>
    <n v="0"/>
    <x v="0"/>
  </r>
  <r>
    <x v="74"/>
    <x v="73"/>
    <x v="77"/>
    <n v="0"/>
    <x v="1"/>
  </r>
  <r>
    <x v="74"/>
    <x v="73"/>
    <x v="77"/>
    <n v="0"/>
    <x v="2"/>
  </r>
  <r>
    <x v="74"/>
    <x v="73"/>
    <x v="78"/>
    <n v="0"/>
    <x v="0"/>
  </r>
  <r>
    <x v="74"/>
    <x v="73"/>
    <x v="78"/>
    <n v="0"/>
    <x v="1"/>
  </r>
  <r>
    <x v="74"/>
    <x v="73"/>
    <x v="78"/>
    <n v="0"/>
    <x v="2"/>
  </r>
  <r>
    <x v="74"/>
    <x v="73"/>
    <x v="79"/>
    <n v="0"/>
    <x v="0"/>
  </r>
  <r>
    <x v="74"/>
    <x v="73"/>
    <x v="79"/>
    <n v="0"/>
    <x v="1"/>
  </r>
  <r>
    <x v="74"/>
    <x v="73"/>
    <x v="79"/>
    <n v="0"/>
    <x v="2"/>
  </r>
  <r>
    <x v="74"/>
    <x v="73"/>
    <x v="80"/>
    <n v="0"/>
    <x v="0"/>
  </r>
  <r>
    <x v="74"/>
    <x v="73"/>
    <x v="80"/>
    <n v="0"/>
    <x v="1"/>
  </r>
  <r>
    <x v="74"/>
    <x v="73"/>
    <x v="80"/>
    <n v="0"/>
    <x v="2"/>
  </r>
  <r>
    <x v="74"/>
    <x v="73"/>
    <x v="81"/>
    <n v="8225000000"/>
    <x v="0"/>
  </r>
  <r>
    <x v="74"/>
    <x v="73"/>
    <x v="81"/>
    <n v="5804000000"/>
    <x v="1"/>
  </r>
  <r>
    <x v="74"/>
    <x v="73"/>
    <x v="81"/>
    <n v="3705000000"/>
    <x v="2"/>
  </r>
  <r>
    <x v="74"/>
    <x v="73"/>
    <x v="82"/>
    <n v="0"/>
    <x v="0"/>
  </r>
  <r>
    <x v="74"/>
    <x v="73"/>
    <x v="82"/>
    <n v="0"/>
    <x v="1"/>
  </r>
  <r>
    <x v="74"/>
    <x v="73"/>
    <x v="82"/>
    <n v="0"/>
    <x v="2"/>
  </r>
  <r>
    <x v="74"/>
    <x v="73"/>
    <x v="83"/>
    <n v="45284000000"/>
    <x v="0"/>
  </r>
  <r>
    <x v="74"/>
    <x v="73"/>
    <x v="83"/>
    <n v="48605000000"/>
    <x v="1"/>
  </r>
  <r>
    <x v="74"/>
    <x v="73"/>
    <x v="83"/>
    <n v="51326000000"/>
    <x v="2"/>
  </r>
  <r>
    <x v="74"/>
    <x v="73"/>
    <x v="84"/>
    <n v="22832000000"/>
    <x v="0"/>
  </r>
  <r>
    <x v="74"/>
    <x v="73"/>
    <x v="84"/>
    <n v="21708000000"/>
    <x v="1"/>
  </r>
  <r>
    <x v="74"/>
    <x v="73"/>
    <x v="84"/>
    <n v="19533000000"/>
    <x v="2"/>
  </r>
  <r>
    <x v="74"/>
    <x v="73"/>
    <x v="85"/>
    <n v="1022000000"/>
    <x v="0"/>
  </r>
  <r>
    <x v="74"/>
    <x v="73"/>
    <x v="85"/>
    <n v="1060000000"/>
    <x v="1"/>
  </r>
  <r>
    <x v="74"/>
    <x v="73"/>
    <x v="85"/>
    <n v="1345000000"/>
    <x v="2"/>
  </r>
  <r>
    <x v="74"/>
    <x v="73"/>
    <x v="86"/>
    <n v="0"/>
    <x v="0"/>
  </r>
  <r>
    <x v="74"/>
    <x v="73"/>
    <x v="86"/>
    <n v="0"/>
    <x v="1"/>
  </r>
  <r>
    <x v="74"/>
    <x v="73"/>
    <x v="86"/>
    <n v="0"/>
    <x v="2"/>
  </r>
  <r>
    <x v="74"/>
    <x v="73"/>
    <x v="87"/>
    <n v="60000000"/>
    <x v="0"/>
  </r>
  <r>
    <x v="74"/>
    <x v="73"/>
    <x v="87"/>
    <n v="60000000"/>
    <x v="1"/>
  </r>
  <r>
    <x v="74"/>
    <x v="73"/>
    <x v="87"/>
    <n v="60000000"/>
    <x v="2"/>
  </r>
  <r>
    <x v="74"/>
    <x v="73"/>
    <x v="88"/>
    <n v="96000000"/>
    <x v="0"/>
  </r>
  <r>
    <x v="74"/>
    <x v="73"/>
    <x v="88"/>
    <n v="93000000"/>
    <x v="1"/>
  </r>
  <r>
    <x v="74"/>
    <x v="73"/>
    <x v="88"/>
    <n v="73000000"/>
    <x v="2"/>
  </r>
  <r>
    <x v="74"/>
    <x v="73"/>
    <x v="89"/>
    <n v="20423000000"/>
    <x v="0"/>
  </r>
  <r>
    <x v="74"/>
    <x v="73"/>
    <x v="89"/>
    <n v="16958000000"/>
    <x v="2"/>
  </r>
  <r>
    <x v="74"/>
    <x v="73"/>
    <x v="90"/>
    <n v="0"/>
    <x v="1"/>
  </r>
  <r>
    <x v="74"/>
    <x v="73"/>
    <x v="91"/>
    <n v="53000000"/>
    <x v="0"/>
  </r>
  <r>
    <x v="74"/>
    <x v="73"/>
    <x v="91"/>
    <n v="-472000000"/>
    <x v="1"/>
  </r>
  <r>
    <x v="74"/>
    <x v="73"/>
    <x v="91"/>
    <n v="962000000"/>
    <x v="2"/>
  </r>
  <r>
    <x v="75"/>
    <x v="74"/>
    <x v="0"/>
    <n v="8235000000"/>
    <x v="0"/>
  </r>
  <r>
    <x v="75"/>
    <x v="74"/>
    <x v="0"/>
    <n v="8107000000"/>
    <x v="1"/>
  </r>
  <r>
    <x v="75"/>
    <x v="74"/>
    <x v="0"/>
    <n v="10024000000"/>
    <x v="2"/>
  </r>
  <r>
    <x v="75"/>
    <x v="74"/>
    <x v="1"/>
    <n v="8958000000"/>
    <x v="0"/>
  </r>
  <r>
    <x v="75"/>
    <x v="74"/>
    <x v="1"/>
    <n v="9552000000"/>
    <x v="1"/>
  </r>
  <r>
    <x v="75"/>
    <x v="74"/>
    <x v="1"/>
    <n v="10750000000"/>
    <x v="2"/>
  </r>
  <r>
    <x v="75"/>
    <x v="74"/>
    <x v="2"/>
    <n v="0"/>
    <x v="0"/>
  </r>
  <r>
    <x v="75"/>
    <x v="74"/>
    <x v="2"/>
    <n v="0"/>
    <x v="1"/>
  </r>
  <r>
    <x v="75"/>
    <x v="74"/>
    <x v="2"/>
    <n v="0"/>
    <x v="2"/>
  </r>
  <r>
    <x v="75"/>
    <x v="74"/>
    <x v="3"/>
    <n v="1685000000"/>
    <x v="0"/>
  </r>
  <r>
    <x v="75"/>
    <x v="74"/>
    <x v="3"/>
    <n v="1089000000"/>
    <x v="1"/>
  </r>
  <r>
    <x v="75"/>
    <x v="74"/>
    <x v="3"/>
    <n v="855000000"/>
    <x v="2"/>
  </r>
  <r>
    <x v="75"/>
    <x v="74"/>
    <x v="4"/>
    <n v="50016000000"/>
    <x v="0"/>
  </r>
  <r>
    <x v="75"/>
    <x v="74"/>
    <x v="4"/>
    <n v="57857000000"/>
    <x v="1"/>
  </r>
  <r>
    <x v="75"/>
    <x v="74"/>
    <x v="4"/>
    <n v="62408000000"/>
    <x v="2"/>
  </r>
  <r>
    <x v="75"/>
    <x v="74"/>
    <x v="5"/>
    <n v="-6283000000"/>
    <x v="0"/>
  </r>
  <r>
    <x v="75"/>
    <x v="74"/>
    <x v="5"/>
    <n v="-6380000000"/>
    <x v="1"/>
  </r>
  <r>
    <x v="75"/>
    <x v="74"/>
    <x v="5"/>
    <n v="-5412000000"/>
    <x v="2"/>
  </r>
  <r>
    <x v="75"/>
    <x v="74"/>
    <x v="6"/>
    <n v="-5692000000"/>
    <x v="0"/>
  </r>
  <r>
    <x v="75"/>
    <x v="74"/>
    <x v="6"/>
    <n v="-1727000000"/>
    <x v="1"/>
  </r>
  <r>
    <x v="75"/>
    <x v="74"/>
    <x v="6"/>
    <n v="-4517000000"/>
    <x v="2"/>
  </r>
  <r>
    <x v="75"/>
    <x v="74"/>
    <x v="7"/>
    <n v="-6330000000"/>
    <x v="0"/>
  </r>
  <r>
    <x v="75"/>
    <x v="74"/>
    <x v="7"/>
    <n v="-6061000000"/>
    <x v="1"/>
  </r>
  <r>
    <x v="75"/>
    <x v="74"/>
    <x v="7"/>
    <n v="-5283000000"/>
    <x v="2"/>
  </r>
  <r>
    <x v="75"/>
    <x v="74"/>
    <x v="8"/>
    <n v="12711000000"/>
    <x v="0"/>
  </r>
  <r>
    <x v="75"/>
    <x v="74"/>
    <x v="8"/>
    <n v="8639000000"/>
    <x v="1"/>
  </r>
  <r>
    <x v="75"/>
    <x v="74"/>
    <x v="8"/>
    <n v="10459000000"/>
    <x v="2"/>
  </r>
  <r>
    <x v="75"/>
    <x v="74"/>
    <x v="9"/>
    <n v="4225000000"/>
    <x v="0"/>
  </r>
  <r>
    <x v="75"/>
    <x v="74"/>
    <x v="9"/>
    <n v="5238000000"/>
    <x v="1"/>
  </r>
  <r>
    <x v="75"/>
    <x v="74"/>
    <x v="9"/>
    <n v="5910000000"/>
    <x v="2"/>
  </r>
  <r>
    <x v="75"/>
    <x v="74"/>
    <x v="10"/>
    <n v="421000000"/>
    <x v="0"/>
  </r>
  <r>
    <x v="75"/>
    <x v="74"/>
    <x v="10"/>
    <n v="717000000"/>
    <x v="1"/>
  </r>
  <r>
    <x v="75"/>
    <x v="74"/>
    <x v="10"/>
    <n v="1562000000"/>
    <x v="2"/>
  </r>
  <r>
    <x v="75"/>
    <x v="74"/>
    <x v="11"/>
    <n v="0"/>
    <x v="0"/>
  </r>
  <r>
    <x v="75"/>
    <x v="74"/>
    <x v="11"/>
    <n v="0"/>
    <x v="1"/>
  </r>
  <r>
    <x v="75"/>
    <x v="74"/>
    <x v="11"/>
    <n v="0"/>
    <x v="2"/>
  </r>
  <r>
    <x v="75"/>
    <x v="74"/>
    <x v="12"/>
    <n v="1623000000"/>
    <x v="0"/>
  </r>
  <r>
    <x v="75"/>
    <x v="74"/>
    <x v="12"/>
    <n v="-30000000"/>
    <x v="1"/>
  </r>
  <r>
    <x v="75"/>
    <x v="74"/>
    <x v="12"/>
    <n v="2928000000"/>
    <x v="2"/>
  </r>
  <r>
    <x v="75"/>
    <x v="74"/>
    <x v="13"/>
    <n v="-1972000000"/>
    <x v="0"/>
  </r>
  <r>
    <x v="75"/>
    <x v="74"/>
    <x v="13"/>
    <n v="29000000"/>
    <x v="1"/>
  </r>
  <r>
    <x v="75"/>
    <x v="74"/>
    <x v="13"/>
    <n v="-1563000000"/>
    <x v="2"/>
  </r>
  <r>
    <x v="75"/>
    <x v="74"/>
    <x v="14"/>
    <n v="9000000"/>
    <x v="0"/>
  </r>
  <r>
    <x v="75"/>
    <x v="74"/>
    <x v="14"/>
    <n v="9000000"/>
    <x v="1"/>
  </r>
  <r>
    <x v="75"/>
    <x v="74"/>
    <x v="14"/>
    <n v="9000000"/>
    <x v="2"/>
  </r>
  <r>
    <x v="75"/>
    <x v="74"/>
    <x v="15"/>
    <n v="0"/>
    <x v="0"/>
  </r>
  <r>
    <x v="75"/>
    <x v="74"/>
    <x v="15"/>
    <n v="0"/>
    <x v="1"/>
  </r>
  <r>
    <x v="75"/>
    <x v="74"/>
    <x v="15"/>
    <n v="0"/>
    <x v="2"/>
  </r>
  <r>
    <x v="75"/>
    <x v="74"/>
    <x v="16"/>
    <n v="5399000000"/>
    <x v="0"/>
  </r>
  <r>
    <x v="75"/>
    <x v="74"/>
    <x v="16"/>
    <n v="3437000000"/>
    <x v="1"/>
  </r>
  <r>
    <x v="75"/>
    <x v="74"/>
    <x v="16"/>
    <n v="227000000"/>
    <x v="2"/>
  </r>
  <r>
    <x v="75"/>
    <x v="74"/>
    <x v="17"/>
    <n v="5399000000"/>
    <x v="0"/>
  </r>
  <r>
    <x v="75"/>
    <x v="74"/>
    <x v="17"/>
    <n v="3437000000"/>
    <x v="1"/>
  </r>
  <r>
    <x v="75"/>
    <x v="74"/>
    <x v="17"/>
    <n v="227000000"/>
    <x v="2"/>
  </r>
  <r>
    <x v="75"/>
    <x v="74"/>
    <x v="18"/>
    <n v="4789000000"/>
    <x v="0"/>
  </r>
  <r>
    <x v="75"/>
    <x v="74"/>
    <x v="18"/>
    <n v="4681000000"/>
    <x v="1"/>
  </r>
  <r>
    <x v="75"/>
    <x v="74"/>
    <x v="18"/>
    <n v="4121000000"/>
    <x v="2"/>
  </r>
  <r>
    <x v="75"/>
    <x v="74"/>
    <x v="19"/>
    <n v="64837000000"/>
    <x v="0"/>
  </r>
  <r>
    <x v="75"/>
    <x v="74"/>
    <x v="19"/>
    <n v="66296000000"/>
    <x v="1"/>
  </r>
  <r>
    <x v="75"/>
    <x v="74"/>
    <x v="19"/>
    <n v="76944000000"/>
    <x v="2"/>
  </r>
  <r>
    <x v="75"/>
    <x v="74"/>
    <x v="20"/>
    <n v="16210000000"/>
    <x v="0"/>
  </r>
  <r>
    <x v="75"/>
    <x v="74"/>
    <x v="20"/>
    <n v="17103000000"/>
    <x v="1"/>
  </r>
  <r>
    <x v="75"/>
    <x v="74"/>
    <x v="20"/>
    <n v="20216000000"/>
    <x v="2"/>
  </r>
  <r>
    <x v="75"/>
    <x v="74"/>
    <x v="21"/>
    <n v="14087000000"/>
    <x v="0"/>
  </r>
  <r>
    <x v="75"/>
    <x v="74"/>
    <x v="21"/>
    <n v="15413000000"/>
    <x v="1"/>
  </r>
  <r>
    <x v="75"/>
    <x v="74"/>
    <x v="21"/>
    <n v="17016000000"/>
    <x v="2"/>
  </r>
  <r>
    <x v="75"/>
    <x v="74"/>
    <x v="22"/>
    <n v="0"/>
    <x v="0"/>
  </r>
  <r>
    <x v="75"/>
    <x v="74"/>
    <x v="22"/>
    <n v="0"/>
    <x v="2"/>
  </r>
  <r>
    <x v="75"/>
    <x v="74"/>
    <x v="23"/>
    <n v="0"/>
    <x v="0"/>
  </r>
  <r>
    <x v="75"/>
    <x v="74"/>
    <x v="23"/>
    <n v="0"/>
    <x v="1"/>
  </r>
  <r>
    <x v="75"/>
    <x v="74"/>
    <x v="23"/>
    <n v="0"/>
    <x v="1"/>
  </r>
  <r>
    <x v="75"/>
    <x v="74"/>
    <x v="23"/>
    <n v="0"/>
    <x v="2"/>
  </r>
  <r>
    <x v="75"/>
    <x v="74"/>
    <x v="24"/>
    <n v="6019000000"/>
    <x v="0"/>
  </r>
  <r>
    <x v="75"/>
    <x v="74"/>
    <x v="24"/>
    <n v="5652000000"/>
    <x v="1"/>
  </r>
  <r>
    <x v="75"/>
    <x v="74"/>
    <x v="24"/>
    <n v="1844000000"/>
    <x v="2"/>
  </r>
  <r>
    <x v="75"/>
    <x v="74"/>
    <x v="25"/>
    <n v="0"/>
    <x v="0"/>
  </r>
  <r>
    <x v="75"/>
    <x v="74"/>
    <x v="25"/>
    <n v="0"/>
    <x v="1"/>
  </r>
  <r>
    <x v="75"/>
    <x v="74"/>
    <x v="25"/>
    <n v="0"/>
    <x v="2"/>
  </r>
  <r>
    <x v="75"/>
    <x v="74"/>
    <x v="26"/>
    <n v="43465"/>
    <x v="0"/>
  </r>
  <r>
    <x v="75"/>
    <x v="74"/>
    <x v="26"/>
    <n v="43830"/>
    <x v="1"/>
  </r>
  <r>
    <x v="75"/>
    <x v="74"/>
    <x v="26"/>
    <n v="44196"/>
    <x v="2"/>
  </r>
  <r>
    <x v="75"/>
    <x v="74"/>
    <x v="27"/>
    <n v="16000000"/>
    <x v="0"/>
  </r>
  <r>
    <x v="75"/>
    <x v="74"/>
    <x v="27"/>
    <n v="16000000"/>
    <x v="1"/>
  </r>
  <r>
    <x v="75"/>
    <x v="74"/>
    <x v="27"/>
    <n v="12000000"/>
    <x v="2"/>
  </r>
  <r>
    <x v="75"/>
    <x v="74"/>
    <x v="28"/>
    <n v="3021000000"/>
    <x v="0"/>
  </r>
  <r>
    <x v="75"/>
    <x v="74"/>
    <x v="28"/>
    <n v="3267000000"/>
    <x v="1"/>
  </r>
  <r>
    <x v="75"/>
    <x v="74"/>
    <x v="28"/>
    <n v="657000000"/>
    <x v="2"/>
  </r>
  <r>
    <x v="75"/>
    <x v="74"/>
    <x v="29"/>
    <n v="0"/>
    <x v="0"/>
  </r>
  <r>
    <x v="75"/>
    <x v="74"/>
    <x v="29"/>
    <n v="0"/>
    <x v="1"/>
  </r>
  <r>
    <x v="75"/>
    <x v="74"/>
    <x v="29"/>
    <n v="0"/>
    <x v="2"/>
  </r>
  <r>
    <x v="75"/>
    <x v="74"/>
    <x v="30"/>
    <n v="3811000000"/>
    <x v="0"/>
  </r>
  <r>
    <x v="75"/>
    <x v="74"/>
    <x v="30"/>
    <n v="3813000000"/>
    <x v="1"/>
  </r>
  <r>
    <x v="75"/>
    <x v="74"/>
    <x v="30"/>
    <n v="3367000000"/>
    <x v="2"/>
  </r>
  <r>
    <x v="75"/>
    <x v="74"/>
    <x v="31"/>
    <n v="67072000000"/>
    <x v="0"/>
  </r>
  <r>
    <x v="75"/>
    <x v="74"/>
    <x v="31"/>
    <n v="69413000000"/>
    <x v="1"/>
  </r>
  <r>
    <x v="75"/>
    <x v="74"/>
    <x v="31"/>
    <n v="80507000000"/>
    <x v="2"/>
  </r>
  <r>
    <x v="75"/>
    <x v="74"/>
    <x v="32"/>
    <n v="4791000000"/>
    <x v="0"/>
  </r>
  <r>
    <x v="75"/>
    <x v="74"/>
    <x v="32"/>
    <n v="4440000000"/>
    <x v="1"/>
  </r>
  <r>
    <x v="75"/>
    <x v="74"/>
    <x v="32"/>
    <n v="1343000000"/>
    <x v="2"/>
  </r>
  <r>
    <x v="75"/>
    <x v="74"/>
    <x v="33"/>
    <n v="0"/>
    <x v="0"/>
  </r>
  <r>
    <x v="75"/>
    <x v="74"/>
    <x v="33"/>
    <n v="0"/>
    <x v="1"/>
  </r>
  <r>
    <x v="75"/>
    <x v="74"/>
    <x v="33"/>
    <n v="0"/>
    <x v="2"/>
  </r>
  <r>
    <x v="75"/>
    <x v="74"/>
    <x v="34"/>
    <n v="1228000000"/>
    <x v="0"/>
  </r>
  <r>
    <x v="75"/>
    <x v="74"/>
    <x v="34"/>
    <n v="1212000000"/>
    <x v="1"/>
  </r>
  <r>
    <x v="75"/>
    <x v="74"/>
    <x v="34"/>
    <n v="501000000"/>
    <x v="2"/>
  </r>
  <r>
    <x v="75"/>
    <x v="74"/>
    <x v="35"/>
    <n v="2075000000"/>
    <x v="0"/>
  </r>
  <r>
    <x v="75"/>
    <x v="74"/>
    <x v="35"/>
    <n v="2167000000"/>
    <x v="1"/>
  </r>
  <r>
    <x v="75"/>
    <x v="74"/>
    <x v="35"/>
    <n v="2274000000"/>
    <x v="2"/>
  </r>
  <r>
    <x v="75"/>
    <x v="74"/>
    <x v="36"/>
    <n v="605000000"/>
    <x v="0"/>
  </r>
  <r>
    <x v="75"/>
    <x v="74"/>
    <x v="36"/>
    <n v="653000000"/>
    <x v="1"/>
  </r>
  <r>
    <x v="75"/>
    <x v="74"/>
    <x v="36"/>
    <n v="701000000"/>
    <x v="2"/>
  </r>
  <r>
    <x v="75"/>
    <x v="74"/>
    <x v="37"/>
    <n v="595000000"/>
    <x v="0"/>
  </r>
  <r>
    <x v="75"/>
    <x v="74"/>
    <x v="37"/>
    <n v="628000000"/>
    <x v="1"/>
  </r>
  <r>
    <x v="75"/>
    <x v="74"/>
    <x v="37"/>
    <n v="691000000"/>
    <x v="2"/>
  </r>
  <r>
    <x v="75"/>
    <x v="74"/>
    <x v="38"/>
    <n v="0"/>
    <x v="0"/>
  </r>
  <r>
    <x v="75"/>
    <x v="74"/>
    <x v="38"/>
    <n v="0"/>
    <x v="1"/>
  </r>
  <r>
    <x v="75"/>
    <x v="74"/>
    <x v="38"/>
    <n v="0"/>
    <x v="2"/>
  </r>
  <r>
    <x v="75"/>
    <x v="74"/>
    <x v="39"/>
    <n v="50016000000"/>
    <x v="0"/>
  </r>
  <r>
    <x v="75"/>
    <x v="74"/>
    <x v="39"/>
    <n v="57857000000"/>
    <x v="1"/>
  </r>
  <r>
    <x v="75"/>
    <x v="74"/>
    <x v="39"/>
    <n v="62408000000"/>
    <x v="2"/>
  </r>
  <r>
    <x v="75"/>
    <x v="74"/>
    <x v="40"/>
    <n v="46979000000"/>
    <x v="0"/>
  </r>
  <r>
    <x v="75"/>
    <x v="74"/>
    <x v="40"/>
    <n v="54574000000"/>
    <x v="1"/>
  </r>
  <r>
    <x v="75"/>
    <x v="74"/>
    <x v="40"/>
    <n v="61739000000"/>
    <x v="2"/>
  </r>
  <r>
    <x v="75"/>
    <x v="74"/>
    <x v="41"/>
    <n v="0"/>
    <x v="0"/>
  </r>
  <r>
    <x v="75"/>
    <x v="74"/>
    <x v="41"/>
    <n v="538000000"/>
    <x v="1"/>
  </r>
  <r>
    <x v="75"/>
    <x v="74"/>
    <x v="41"/>
    <n v="560000000"/>
    <x v="2"/>
  </r>
  <r>
    <x v="75"/>
    <x v="74"/>
    <x v="42"/>
    <n v="170000000"/>
    <x v="0"/>
  </r>
  <r>
    <x v="75"/>
    <x v="74"/>
    <x v="42"/>
    <n v="24000000"/>
    <x v="1"/>
  </r>
  <r>
    <x v="75"/>
    <x v="74"/>
    <x v="42"/>
    <n v="25000000"/>
    <x v="2"/>
  </r>
  <r>
    <x v="75"/>
    <x v="74"/>
    <x v="43"/>
    <n v="-1622000000"/>
    <x v="0"/>
  </r>
  <r>
    <x v="75"/>
    <x v="74"/>
    <x v="43"/>
    <n v="2419000000"/>
    <x v="1"/>
  </r>
  <r>
    <x v="75"/>
    <x v="74"/>
    <x v="43"/>
    <n v="-851000000"/>
    <x v="2"/>
  </r>
  <r>
    <x v="75"/>
    <x v="74"/>
    <x v="44"/>
    <n v="0"/>
    <x v="0"/>
  </r>
  <r>
    <x v="75"/>
    <x v="74"/>
    <x v="44"/>
    <n v="0"/>
    <x v="1"/>
  </r>
  <r>
    <x v="75"/>
    <x v="74"/>
    <x v="44"/>
    <n v="0"/>
    <x v="2"/>
  </r>
  <r>
    <x v="75"/>
    <x v="74"/>
    <x v="45"/>
    <n v="0"/>
    <x v="0"/>
  </r>
  <r>
    <x v="75"/>
    <x v="74"/>
    <x v="45"/>
    <n v="0"/>
    <x v="1"/>
  </r>
  <r>
    <x v="75"/>
    <x v="74"/>
    <x v="45"/>
    <n v="0"/>
    <x v="2"/>
  </r>
  <r>
    <x v="75"/>
    <x v="74"/>
    <x v="46"/>
    <n v="-5692000000"/>
    <x v="0"/>
  </r>
  <r>
    <x v="75"/>
    <x v="74"/>
    <x v="46"/>
    <n v="-1727000000"/>
    <x v="1"/>
  </r>
  <r>
    <x v="75"/>
    <x v="74"/>
    <x v="46"/>
    <n v="-4517000000"/>
    <x v="2"/>
  </r>
  <r>
    <x v="75"/>
    <x v="74"/>
    <x v="47"/>
    <n v="0"/>
    <x v="0"/>
  </r>
  <r>
    <x v="75"/>
    <x v="74"/>
    <x v="47"/>
    <n v="0"/>
    <x v="1"/>
  </r>
  <r>
    <x v="75"/>
    <x v="74"/>
    <x v="47"/>
    <n v="0"/>
    <x v="2"/>
  </r>
  <r>
    <x v="75"/>
    <x v="74"/>
    <x v="48"/>
    <n v="-6334000000"/>
    <x v="0"/>
  </r>
  <r>
    <x v="75"/>
    <x v="74"/>
    <x v="48"/>
    <n v="-6074000000"/>
    <x v="1"/>
  </r>
  <r>
    <x v="75"/>
    <x v="74"/>
    <x v="48"/>
    <n v="-5327000000"/>
    <x v="2"/>
  </r>
  <r>
    <x v="75"/>
    <x v="74"/>
    <x v="49"/>
    <n v="0"/>
    <x v="0"/>
  </r>
  <r>
    <x v="75"/>
    <x v="74"/>
    <x v="49"/>
    <n v="0"/>
    <x v="1"/>
  </r>
  <r>
    <x v="75"/>
    <x v="74"/>
    <x v="49"/>
    <n v="0"/>
    <x v="2"/>
  </r>
  <r>
    <x v="75"/>
    <x v="74"/>
    <x v="50"/>
    <n v="-783000000"/>
    <x v="0"/>
  </r>
  <r>
    <x v="75"/>
    <x v="74"/>
    <x v="50"/>
    <n v="-3504000000"/>
    <x v="1"/>
  </r>
  <r>
    <x v="75"/>
    <x v="74"/>
    <x v="50"/>
    <n v="-4954000000"/>
    <x v="2"/>
  </r>
  <r>
    <x v="75"/>
    <x v="74"/>
    <x v="51"/>
    <n v="0"/>
    <x v="0"/>
  </r>
  <r>
    <x v="75"/>
    <x v="74"/>
    <x v="51"/>
    <n v="0"/>
    <x v="1"/>
  </r>
  <r>
    <x v="75"/>
    <x v="74"/>
    <x v="51"/>
    <n v="0"/>
    <x v="2"/>
  </r>
  <r>
    <x v="75"/>
    <x v="74"/>
    <x v="52"/>
    <n v="0"/>
    <x v="0"/>
  </r>
  <r>
    <x v="75"/>
    <x v="74"/>
    <x v="52"/>
    <n v="0"/>
    <x v="1"/>
  </r>
  <r>
    <x v="75"/>
    <x v="74"/>
    <x v="52"/>
    <n v="0"/>
    <x v="2"/>
  </r>
  <r>
    <x v="75"/>
    <x v="74"/>
    <x v="53"/>
    <n v="4791000000"/>
    <x v="0"/>
  </r>
  <r>
    <x v="75"/>
    <x v="74"/>
    <x v="53"/>
    <n v="4440000000"/>
    <x v="1"/>
  </r>
  <r>
    <x v="75"/>
    <x v="74"/>
    <x v="53"/>
    <n v="1343000000"/>
    <x v="2"/>
  </r>
  <r>
    <x v="75"/>
    <x v="74"/>
    <x v="54"/>
    <n v="4791000000"/>
    <x v="0"/>
  </r>
  <r>
    <x v="75"/>
    <x v="74"/>
    <x v="54"/>
    <n v="4440000000"/>
    <x v="1"/>
  </r>
  <r>
    <x v="75"/>
    <x v="74"/>
    <x v="54"/>
    <n v="1343000000"/>
    <x v="2"/>
  </r>
  <r>
    <x v="75"/>
    <x v="74"/>
    <x v="55"/>
    <n v="26576000000"/>
    <x v="0"/>
  </r>
  <r>
    <x v="75"/>
    <x v="74"/>
    <x v="55"/>
    <n v="30482000000"/>
    <x v="1"/>
  </r>
  <r>
    <x v="75"/>
    <x v="74"/>
    <x v="55"/>
    <n v="32254000000"/>
    <x v="2"/>
  </r>
  <r>
    <x v="75"/>
    <x v="74"/>
    <x v="56"/>
    <n v="33806000000"/>
    <x v="0"/>
  </r>
  <r>
    <x v="75"/>
    <x v="74"/>
    <x v="56"/>
    <n v="40754000000"/>
    <x v="1"/>
  </r>
  <r>
    <x v="75"/>
    <x v="74"/>
    <x v="56"/>
    <n v="42192000000"/>
    <x v="2"/>
  </r>
  <r>
    <x v="75"/>
    <x v="74"/>
    <x v="57"/>
    <n v="32892000000"/>
    <x v="0"/>
  </r>
  <r>
    <x v="75"/>
    <x v="74"/>
    <x v="57"/>
    <n v="39161000000"/>
    <x v="1"/>
  </r>
  <r>
    <x v="75"/>
    <x v="74"/>
    <x v="57"/>
    <n v="44723000000"/>
    <x v="2"/>
  </r>
  <r>
    <x v="75"/>
    <x v="74"/>
    <x v="58"/>
    <n v="39442000000"/>
    <x v="0"/>
  </r>
  <r>
    <x v="75"/>
    <x v="74"/>
    <x v="58"/>
    <n v="41268000000"/>
    <x v="1"/>
  </r>
  <r>
    <x v="75"/>
    <x v="74"/>
    <x v="58"/>
    <n v="47227000000"/>
    <x v="2"/>
  </r>
  <r>
    <x v="75"/>
    <x v="74"/>
    <x v="59"/>
    <n v="-1005000000"/>
    <x v="0"/>
  </r>
  <r>
    <x v="75"/>
    <x v="74"/>
    <x v="59"/>
    <n v="-5840000000"/>
    <x v="2"/>
  </r>
  <r>
    <x v="75"/>
    <x v="74"/>
    <x v="60"/>
    <n v="0"/>
    <x v="1"/>
  </r>
  <r>
    <x v="75"/>
    <x v="74"/>
    <x v="61"/>
    <n v="64837000000"/>
    <x v="0"/>
  </r>
  <r>
    <x v="75"/>
    <x v="74"/>
    <x v="61"/>
    <n v="66296000000"/>
    <x v="1"/>
  </r>
  <r>
    <x v="75"/>
    <x v="74"/>
    <x v="61"/>
    <n v="76944000000"/>
    <x v="2"/>
  </r>
  <r>
    <x v="75"/>
    <x v="74"/>
    <x v="62"/>
    <n v="7024000000"/>
    <x v="0"/>
  </r>
  <r>
    <x v="75"/>
    <x v="74"/>
    <x v="62"/>
    <n v="7798000000"/>
    <x v="1"/>
  </r>
  <r>
    <x v="75"/>
    <x v="74"/>
    <x v="62"/>
    <n v="7684000000"/>
    <x v="2"/>
  </r>
  <r>
    <x v="75"/>
    <x v="74"/>
    <x v="63"/>
    <n v="-8332000000"/>
    <x v="0"/>
  </r>
  <r>
    <x v="75"/>
    <x v="74"/>
    <x v="63"/>
    <n v="-8562000000"/>
    <x v="1"/>
  </r>
  <r>
    <x v="75"/>
    <x v="74"/>
    <x v="63"/>
    <n v="-7549000000"/>
    <x v="2"/>
  </r>
  <r>
    <x v="75"/>
    <x v="74"/>
    <x v="64"/>
    <n v="-134000000"/>
    <x v="0"/>
  </r>
  <r>
    <x v="75"/>
    <x v="74"/>
    <x v="64"/>
    <n v="641000000"/>
    <x v="1"/>
  </r>
  <r>
    <x v="75"/>
    <x v="74"/>
    <x v="64"/>
    <n v="235000000"/>
    <x v="2"/>
  </r>
  <r>
    <x v="75"/>
    <x v="74"/>
    <x v="65"/>
    <n v="4989000000"/>
    <x v="0"/>
  </r>
  <r>
    <x v="75"/>
    <x v="74"/>
    <x v="65"/>
    <n v="908000000"/>
    <x v="1"/>
  </r>
  <r>
    <x v="75"/>
    <x v="74"/>
    <x v="65"/>
    <n v="-5341000000"/>
    <x v="2"/>
  </r>
  <r>
    <x v="75"/>
    <x v="74"/>
    <x v="66"/>
    <n v="123000000"/>
    <x v="0"/>
  </r>
  <r>
    <x v="75"/>
    <x v="74"/>
    <x v="66"/>
    <n v="-1081000000"/>
    <x v="1"/>
  </r>
  <r>
    <x v="75"/>
    <x v="74"/>
    <x v="66"/>
    <n v="-783000000"/>
    <x v="2"/>
  </r>
  <r>
    <x v="75"/>
    <x v="74"/>
    <x v="67"/>
    <n v="3027000000"/>
    <x v="0"/>
  </r>
  <r>
    <x v="75"/>
    <x v="74"/>
    <x v="67"/>
    <n v="2313000000"/>
    <x v="1"/>
  </r>
  <r>
    <x v="75"/>
    <x v="74"/>
    <x v="67"/>
    <n v="3556000000"/>
    <x v="2"/>
  </r>
  <r>
    <x v="75"/>
    <x v="74"/>
    <x v="68"/>
    <n v="3047000000"/>
    <x v="0"/>
  </r>
  <r>
    <x v="75"/>
    <x v="74"/>
    <x v="68"/>
    <n v="3886000000"/>
    <x v="1"/>
  </r>
  <r>
    <x v="75"/>
    <x v="74"/>
    <x v="68"/>
    <n v="4369000000"/>
    <x v="2"/>
  </r>
  <r>
    <x v="75"/>
    <x v="74"/>
    <x v="69"/>
    <n v="46205000000"/>
    <x v="0"/>
  </r>
  <r>
    <x v="75"/>
    <x v="74"/>
    <x v="69"/>
    <n v="4268000000"/>
    <x v="1"/>
  </r>
  <r>
    <x v="75"/>
    <x v="74"/>
    <x v="69"/>
    <n v="4272000000"/>
    <x v="2"/>
  </r>
  <r>
    <x v="75"/>
    <x v="74"/>
    <x v="70"/>
    <n v="12961000000"/>
    <x v="0"/>
  </r>
  <r>
    <x v="75"/>
    <x v="74"/>
    <x v="70"/>
    <n v="17343000000"/>
    <x v="1"/>
  </r>
  <r>
    <x v="75"/>
    <x v="74"/>
    <x v="70"/>
    <n v="22692000000"/>
    <x v="2"/>
  </r>
  <r>
    <x v="75"/>
    <x v="74"/>
    <x v="71"/>
    <n v="57165000000"/>
    <x v="0"/>
  </r>
  <r>
    <x v="75"/>
    <x v="74"/>
    <x v="71"/>
    <n v="58017000000"/>
    <x v="1"/>
  </r>
  <r>
    <x v="75"/>
    <x v="74"/>
    <x v="71"/>
    <n v="66646000000"/>
    <x v="2"/>
  </r>
  <r>
    <x v="75"/>
    <x v="74"/>
    <x v="72"/>
    <n v="0"/>
    <x v="0"/>
  </r>
  <r>
    <x v="75"/>
    <x v="74"/>
    <x v="72"/>
    <n v="0"/>
    <x v="1"/>
  </r>
  <r>
    <x v="75"/>
    <x v="74"/>
    <x v="72"/>
    <n v="0"/>
    <x v="2"/>
  </r>
  <r>
    <x v="75"/>
    <x v="74"/>
    <x v="73"/>
    <n v="3011000000"/>
    <x v="0"/>
  </r>
  <r>
    <x v="75"/>
    <x v="74"/>
    <x v="73"/>
    <n v="3194000000"/>
    <x v="1"/>
  </r>
  <r>
    <x v="75"/>
    <x v="74"/>
    <x v="73"/>
    <n v="3374000000"/>
    <x v="2"/>
  </r>
  <r>
    <x v="75"/>
    <x v="74"/>
    <x v="74"/>
    <n v="973000000"/>
    <x v="0"/>
  </r>
  <r>
    <x v="75"/>
    <x v="74"/>
    <x v="74"/>
    <n v="561000000"/>
    <x v="1"/>
  </r>
  <r>
    <x v="75"/>
    <x v="74"/>
    <x v="74"/>
    <n v="254000000"/>
    <x v="2"/>
  </r>
  <r>
    <x v="75"/>
    <x v="74"/>
    <x v="75"/>
    <n v="2242000000"/>
    <x v="0"/>
  </r>
  <r>
    <x v="75"/>
    <x v="74"/>
    <x v="75"/>
    <n v="3141000000"/>
    <x v="1"/>
  </r>
  <r>
    <x v="75"/>
    <x v="74"/>
    <x v="75"/>
    <n v="7125000000"/>
    <x v="2"/>
  </r>
  <r>
    <x v="75"/>
    <x v="74"/>
    <x v="76"/>
    <n v="0"/>
    <x v="0"/>
  </r>
  <r>
    <x v="75"/>
    <x v="74"/>
    <x v="76"/>
    <n v="0"/>
    <x v="1"/>
  </r>
  <r>
    <x v="75"/>
    <x v="74"/>
    <x v="76"/>
    <n v="0"/>
    <x v="2"/>
  </r>
  <r>
    <x v="75"/>
    <x v="74"/>
    <x v="77"/>
    <n v="0"/>
    <x v="0"/>
  </r>
  <r>
    <x v="75"/>
    <x v="74"/>
    <x v="77"/>
    <n v="0"/>
    <x v="1"/>
  </r>
  <r>
    <x v="75"/>
    <x v="74"/>
    <x v="77"/>
    <n v="0"/>
    <x v="2"/>
  </r>
  <r>
    <x v="75"/>
    <x v="74"/>
    <x v="78"/>
    <n v="886000000"/>
    <x v="0"/>
  </r>
  <r>
    <x v="75"/>
    <x v="74"/>
    <x v="78"/>
    <n v="883000000"/>
    <x v="1"/>
  </r>
  <r>
    <x v="75"/>
    <x v="74"/>
    <x v="78"/>
    <n v="360000000"/>
    <x v="2"/>
  </r>
  <r>
    <x v="75"/>
    <x v="74"/>
    <x v="79"/>
    <n v="240000000"/>
    <x v="0"/>
  </r>
  <r>
    <x v="75"/>
    <x v="74"/>
    <x v="79"/>
    <n v="218000000"/>
    <x v="1"/>
  </r>
  <r>
    <x v="75"/>
    <x v="74"/>
    <x v="79"/>
    <n v="285000000"/>
    <x v="2"/>
  </r>
  <r>
    <x v="75"/>
    <x v="74"/>
    <x v="80"/>
    <n v="0"/>
    <x v="0"/>
  </r>
  <r>
    <x v="75"/>
    <x v="74"/>
    <x v="80"/>
    <n v="0"/>
    <x v="1"/>
  </r>
  <r>
    <x v="75"/>
    <x v="74"/>
    <x v="80"/>
    <n v="0"/>
    <x v="2"/>
  </r>
  <r>
    <x v="75"/>
    <x v="74"/>
    <x v="81"/>
    <n v="1011000000"/>
    <x v="0"/>
  </r>
  <r>
    <x v="75"/>
    <x v="74"/>
    <x v="81"/>
    <n v="1004000000"/>
    <x v="1"/>
  </r>
  <r>
    <x v="75"/>
    <x v="74"/>
    <x v="81"/>
    <n v="224000000"/>
    <x v="2"/>
  </r>
  <r>
    <x v="75"/>
    <x v="74"/>
    <x v="82"/>
    <n v="0"/>
    <x v="0"/>
  </r>
  <r>
    <x v="75"/>
    <x v="74"/>
    <x v="82"/>
    <n v="0"/>
    <x v="1"/>
  </r>
  <r>
    <x v="75"/>
    <x v="74"/>
    <x v="82"/>
    <n v="0"/>
    <x v="2"/>
  </r>
  <r>
    <x v="75"/>
    <x v="74"/>
    <x v="83"/>
    <n v="8006000000"/>
    <x v="0"/>
  </r>
  <r>
    <x v="75"/>
    <x v="74"/>
    <x v="83"/>
    <n v="9105000000"/>
    <x v="1"/>
  </r>
  <r>
    <x v="75"/>
    <x v="74"/>
    <x v="83"/>
    <n v="6896000000"/>
    <x v="2"/>
  </r>
  <r>
    <x v="75"/>
    <x v="74"/>
    <x v="84"/>
    <n v="71861000000"/>
    <x v="0"/>
  </r>
  <r>
    <x v="75"/>
    <x v="74"/>
    <x v="84"/>
    <n v="74094000000"/>
    <x v="1"/>
  </r>
  <r>
    <x v="75"/>
    <x v="74"/>
    <x v="84"/>
    <n v="84628000000"/>
    <x v="2"/>
  </r>
  <r>
    <x v="75"/>
    <x v="74"/>
    <x v="85"/>
    <n v="5465000000"/>
    <x v="0"/>
  </r>
  <r>
    <x v="75"/>
    <x v="74"/>
    <x v="85"/>
    <n v="5919000000"/>
    <x v="1"/>
  </r>
  <r>
    <x v="75"/>
    <x v="74"/>
    <x v="85"/>
    <n v="7600000000"/>
    <x v="2"/>
  </r>
  <r>
    <x v="75"/>
    <x v="74"/>
    <x v="86"/>
    <n v="3130000000"/>
    <x v="0"/>
  </r>
  <r>
    <x v="75"/>
    <x v="74"/>
    <x v="86"/>
    <n v="3915000000"/>
    <x v="1"/>
  </r>
  <r>
    <x v="75"/>
    <x v="74"/>
    <x v="86"/>
    <n v="2769000000"/>
    <x v="2"/>
  </r>
  <r>
    <x v="75"/>
    <x v="74"/>
    <x v="87"/>
    <n v="810000000"/>
    <x v="0"/>
  </r>
  <r>
    <x v="75"/>
    <x v="74"/>
    <x v="87"/>
    <n v="503000000"/>
    <x v="1"/>
  </r>
  <r>
    <x v="75"/>
    <x v="74"/>
    <x v="87"/>
    <n v="406000000"/>
    <x v="2"/>
  </r>
  <r>
    <x v="75"/>
    <x v="74"/>
    <x v="88"/>
    <n v="634000000"/>
    <x v="0"/>
  </r>
  <r>
    <x v="75"/>
    <x v="74"/>
    <x v="88"/>
    <n v="915000000"/>
    <x v="1"/>
  </r>
  <r>
    <x v="75"/>
    <x v="74"/>
    <x v="88"/>
    <n v="796000000"/>
    <x v="2"/>
  </r>
  <r>
    <x v="75"/>
    <x v="74"/>
    <x v="89"/>
    <n v="3021000000"/>
    <x v="0"/>
  </r>
  <r>
    <x v="75"/>
    <x v="74"/>
    <x v="89"/>
    <n v="657000000"/>
    <x v="2"/>
  </r>
  <r>
    <x v="75"/>
    <x v="74"/>
    <x v="90"/>
    <n v="0"/>
    <x v="1"/>
  </r>
  <r>
    <x v="75"/>
    <x v="74"/>
    <x v="91"/>
    <n v="689000000"/>
    <x v="0"/>
  </r>
  <r>
    <x v="75"/>
    <x v="74"/>
    <x v="91"/>
    <n v="851000000"/>
    <x v="1"/>
  </r>
  <r>
    <x v="75"/>
    <x v="74"/>
    <x v="91"/>
    <n v="659000000"/>
    <x v="2"/>
  </r>
  <r>
    <x v="76"/>
    <x v="75"/>
    <x v="0"/>
    <n v="0"/>
    <x v="0"/>
  </r>
  <r>
    <x v="76"/>
    <x v="75"/>
    <x v="0"/>
    <n v="0"/>
    <x v="1"/>
  </r>
  <r>
    <x v="76"/>
    <x v="75"/>
    <x v="0"/>
    <n v="0"/>
    <x v="2"/>
  </r>
  <r>
    <x v="76"/>
    <x v="75"/>
    <x v="1"/>
    <n v="282837000000"/>
    <x v="0"/>
  </r>
  <r>
    <x v="76"/>
    <x v="75"/>
    <x v="1"/>
    <n v="292082000000"/>
    <x v="1"/>
  </r>
  <r>
    <x v="76"/>
    <x v="75"/>
    <x v="1"/>
    <n v="290393000000"/>
    <x v="2"/>
  </r>
  <r>
    <x v="76"/>
    <x v="75"/>
    <x v="2"/>
    <n v="0"/>
    <x v="0"/>
  </r>
  <r>
    <x v="76"/>
    <x v="75"/>
    <x v="2"/>
    <n v="0"/>
    <x v="1"/>
  </r>
  <r>
    <x v="76"/>
    <x v="75"/>
    <x v="2"/>
    <n v="0"/>
    <x v="2"/>
  </r>
  <r>
    <x v="76"/>
    <x v="75"/>
    <x v="3"/>
    <n v="1846000000"/>
    <x v="0"/>
  </r>
  <r>
    <x v="76"/>
    <x v="75"/>
    <x v="3"/>
    <n v="2006000000"/>
    <x v="1"/>
  </r>
  <r>
    <x v="76"/>
    <x v="75"/>
    <x v="3"/>
    <n v="4333000000"/>
    <x v="2"/>
  </r>
  <r>
    <x v="76"/>
    <x v="75"/>
    <x v="4"/>
    <n v="467374000000"/>
    <x v="0"/>
  </r>
  <r>
    <x v="76"/>
    <x v="75"/>
    <x v="4"/>
    <n v="495426000000"/>
    <x v="1"/>
  </r>
  <r>
    <x v="76"/>
    <x v="75"/>
    <x v="4"/>
    <n v="553905000000"/>
    <x v="2"/>
  </r>
  <r>
    <x v="76"/>
    <x v="75"/>
    <x v="5"/>
    <n v="0"/>
    <x v="0"/>
  </r>
  <r>
    <x v="76"/>
    <x v="75"/>
    <x v="5"/>
    <n v="0"/>
    <x v="1"/>
  </r>
  <r>
    <x v="76"/>
    <x v="75"/>
    <x v="5"/>
    <n v="0"/>
    <x v="2"/>
  </r>
  <r>
    <x v="76"/>
    <x v="75"/>
    <x v="6"/>
    <n v="361000000"/>
    <x v="0"/>
  </r>
  <r>
    <x v="76"/>
    <x v="75"/>
    <x v="6"/>
    <n v="17623000000"/>
    <x v="1"/>
  </r>
  <r>
    <x v="76"/>
    <x v="75"/>
    <x v="6"/>
    <n v="51899000000"/>
    <x v="2"/>
  </r>
  <r>
    <x v="76"/>
    <x v="75"/>
    <x v="7"/>
    <n v="-8977000000"/>
    <x v="0"/>
  </r>
  <r>
    <x v="76"/>
    <x v="75"/>
    <x v="7"/>
    <n v="-21560000000"/>
    <x v="1"/>
  </r>
  <r>
    <x v="76"/>
    <x v="75"/>
    <x v="7"/>
    <n v="-15440000000"/>
    <x v="2"/>
  </r>
  <r>
    <x v="76"/>
    <x v="75"/>
    <x v="8"/>
    <n v="10564000000"/>
    <x v="0"/>
  </r>
  <r>
    <x v="76"/>
    <x v="75"/>
    <x v="8"/>
    <n v="4889000000"/>
    <x v="1"/>
  </r>
  <r>
    <x v="76"/>
    <x v="75"/>
    <x v="8"/>
    <n v="3716000000"/>
    <x v="2"/>
  </r>
  <r>
    <x v="76"/>
    <x v="75"/>
    <x v="9"/>
    <n v="0"/>
    <x v="0"/>
  </r>
  <r>
    <x v="76"/>
    <x v="75"/>
    <x v="9"/>
    <n v="0"/>
    <x v="1"/>
  </r>
  <r>
    <x v="76"/>
    <x v="75"/>
    <x v="9"/>
    <n v="0"/>
    <x v="2"/>
  </r>
  <r>
    <x v="76"/>
    <x v="75"/>
    <x v="10"/>
    <n v="0"/>
    <x v="0"/>
  </r>
  <r>
    <x v="76"/>
    <x v="75"/>
    <x v="10"/>
    <n v="0"/>
    <x v="1"/>
  </r>
  <r>
    <x v="76"/>
    <x v="75"/>
    <x v="10"/>
    <n v="0"/>
    <x v="2"/>
  </r>
  <r>
    <x v="76"/>
    <x v="75"/>
    <x v="11"/>
    <n v="0"/>
    <x v="0"/>
  </r>
  <r>
    <x v="76"/>
    <x v="75"/>
    <x v="11"/>
    <n v="0"/>
    <x v="1"/>
  </r>
  <r>
    <x v="76"/>
    <x v="75"/>
    <x v="11"/>
    <n v="0"/>
    <x v="2"/>
  </r>
  <r>
    <x v="76"/>
    <x v="75"/>
    <x v="12"/>
    <n v="0"/>
    <x v="0"/>
  </r>
  <r>
    <x v="76"/>
    <x v="75"/>
    <x v="12"/>
    <n v="0"/>
    <x v="1"/>
  </r>
  <r>
    <x v="76"/>
    <x v="75"/>
    <x v="12"/>
    <n v="0"/>
    <x v="2"/>
  </r>
  <r>
    <x v="76"/>
    <x v="75"/>
    <x v="13"/>
    <n v="-1516000000"/>
    <x v="0"/>
  </r>
  <r>
    <x v="76"/>
    <x v="75"/>
    <x v="13"/>
    <n v="3258000000"/>
    <x v="1"/>
  </r>
  <r>
    <x v="76"/>
    <x v="75"/>
    <x v="13"/>
    <n v="1981000000"/>
    <x v="2"/>
  </r>
  <r>
    <x v="76"/>
    <x v="75"/>
    <x v="14"/>
    <n v="21000000"/>
    <x v="0"/>
  </r>
  <r>
    <x v="76"/>
    <x v="75"/>
    <x v="14"/>
    <n v="21000000"/>
    <x v="1"/>
  </r>
  <r>
    <x v="76"/>
    <x v="75"/>
    <x v="14"/>
    <n v="21000000"/>
    <x v="2"/>
  </r>
  <r>
    <x v="76"/>
    <x v="75"/>
    <x v="15"/>
    <n v="28000000"/>
    <x v="0"/>
  </r>
  <r>
    <x v="76"/>
    <x v="75"/>
    <x v="15"/>
    <n v="32000000"/>
    <x v="1"/>
  </r>
  <r>
    <x v="76"/>
    <x v="75"/>
    <x v="15"/>
    <n v="26000000"/>
    <x v="2"/>
  </r>
  <r>
    <x v="76"/>
    <x v="75"/>
    <x v="16"/>
    <n v="6478000000"/>
    <x v="0"/>
  </r>
  <r>
    <x v="76"/>
    <x v="75"/>
    <x v="16"/>
    <n v="7863000000"/>
    <x v="1"/>
  </r>
  <r>
    <x v="76"/>
    <x v="75"/>
    <x v="16"/>
    <n v="6654000000"/>
    <x v="2"/>
  </r>
  <r>
    <x v="76"/>
    <x v="75"/>
    <x v="17"/>
    <n v="6506000000"/>
    <x v="0"/>
  </r>
  <r>
    <x v="76"/>
    <x v="75"/>
    <x v="17"/>
    <n v="7895000000"/>
    <x v="1"/>
  </r>
  <r>
    <x v="76"/>
    <x v="75"/>
    <x v="17"/>
    <n v="6680000000"/>
    <x v="2"/>
  </r>
  <r>
    <x v="76"/>
    <x v="75"/>
    <x v="18"/>
    <n v="1379000000"/>
    <x v="0"/>
  </r>
  <r>
    <x v="76"/>
    <x v="75"/>
    <x v="18"/>
    <n v="1504000000"/>
    <x v="1"/>
  </r>
  <r>
    <x v="76"/>
    <x v="75"/>
    <x v="18"/>
    <n v="3806000000"/>
    <x v="2"/>
  </r>
  <r>
    <x v="76"/>
    <x v="75"/>
    <x v="19"/>
    <n v="12134000000"/>
    <x v="0"/>
  </r>
  <r>
    <x v="76"/>
    <x v="75"/>
    <x v="19"/>
    <n v="12671000000"/>
    <x v="1"/>
  </r>
  <r>
    <x v="76"/>
    <x v="75"/>
    <x v="19"/>
    <n v="15342000000"/>
    <x v="2"/>
  </r>
  <r>
    <x v="76"/>
    <x v="75"/>
    <x v="20"/>
    <n v="21453000000"/>
    <x v="0"/>
  </r>
  <r>
    <x v="76"/>
    <x v="75"/>
    <x v="20"/>
    <n v="22405000000"/>
    <x v="1"/>
  </r>
  <r>
    <x v="76"/>
    <x v="75"/>
    <x v="20"/>
    <n v="52392000000"/>
    <x v="2"/>
  </r>
  <r>
    <x v="76"/>
    <x v="75"/>
    <x v="21"/>
    <n v="0"/>
    <x v="0"/>
  </r>
  <r>
    <x v="76"/>
    <x v="75"/>
    <x v="21"/>
    <n v="23723000000"/>
    <x v="1"/>
  </r>
  <r>
    <x v="76"/>
    <x v="75"/>
    <x v="21"/>
    <n v="20595000000"/>
    <x v="2"/>
  </r>
  <r>
    <x v="76"/>
    <x v="75"/>
    <x v="22"/>
    <n v="0"/>
    <x v="0"/>
  </r>
  <r>
    <x v="76"/>
    <x v="75"/>
    <x v="22"/>
    <n v="0"/>
    <x v="2"/>
  </r>
  <r>
    <x v="76"/>
    <x v="75"/>
    <x v="23"/>
    <n v="0"/>
    <x v="0"/>
  </r>
  <r>
    <x v="76"/>
    <x v="75"/>
    <x v="23"/>
    <n v="0"/>
    <x v="1"/>
  </r>
  <r>
    <x v="76"/>
    <x v="75"/>
    <x v="23"/>
    <n v="0"/>
    <x v="1"/>
  </r>
  <r>
    <x v="76"/>
    <x v="75"/>
    <x v="23"/>
    <n v="0"/>
    <x v="2"/>
  </r>
  <r>
    <x v="76"/>
    <x v="75"/>
    <x v="24"/>
    <n v="8678000000"/>
    <x v="0"/>
  </r>
  <r>
    <x v="76"/>
    <x v="75"/>
    <x v="24"/>
    <n v="8594000000"/>
    <x v="1"/>
  </r>
  <r>
    <x v="76"/>
    <x v="75"/>
    <x v="24"/>
    <n v="6051000000"/>
    <x v="2"/>
  </r>
  <r>
    <x v="76"/>
    <x v="75"/>
    <x v="25"/>
    <n v="0"/>
    <x v="0"/>
  </r>
  <r>
    <x v="76"/>
    <x v="75"/>
    <x v="25"/>
    <n v="0"/>
    <x v="1"/>
  </r>
  <r>
    <x v="76"/>
    <x v="75"/>
    <x v="25"/>
    <n v="0"/>
    <x v="2"/>
  </r>
  <r>
    <x v="76"/>
    <x v="75"/>
    <x v="26"/>
    <n v="43465"/>
    <x v="0"/>
  </r>
  <r>
    <x v="76"/>
    <x v="75"/>
    <x v="26"/>
    <n v="43830"/>
    <x v="1"/>
  </r>
  <r>
    <x v="76"/>
    <x v="75"/>
    <x v="26"/>
    <n v="44196"/>
    <x v="2"/>
  </r>
  <r>
    <x v="76"/>
    <x v="75"/>
    <x v="27"/>
    <n v="628000000"/>
    <x v="0"/>
  </r>
  <r>
    <x v="76"/>
    <x v="75"/>
    <x v="27"/>
    <n v="630000000"/>
    <x v="1"/>
  </r>
  <r>
    <x v="76"/>
    <x v="75"/>
    <x v="27"/>
    <n v="630000000"/>
    <x v="2"/>
  </r>
  <r>
    <x v="76"/>
    <x v="75"/>
    <x v="28"/>
    <n v="51029000000"/>
    <x v="0"/>
  </r>
  <r>
    <x v="76"/>
    <x v="75"/>
    <x v="28"/>
    <n v="51853000000"/>
    <x v="1"/>
  </r>
  <r>
    <x v="76"/>
    <x v="75"/>
    <x v="28"/>
    <n v="53095000000"/>
    <x v="2"/>
  </r>
  <r>
    <x v="76"/>
    <x v="75"/>
    <x v="29"/>
    <n v="0"/>
    <x v="0"/>
  </r>
  <r>
    <x v="76"/>
    <x v="75"/>
    <x v="29"/>
    <n v="0"/>
    <x v="1"/>
  </r>
  <r>
    <x v="76"/>
    <x v="75"/>
    <x v="29"/>
    <n v="0"/>
    <x v="2"/>
  </r>
  <r>
    <x v="76"/>
    <x v="75"/>
    <x v="30"/>
    <n v="9369000000"/>
    <x v="0"/>
  </r>
  <r>
    <x v="76"/>
    <x v="75"/>
    <x v="30"/>
    <n v="9655000000"/>
    <x v="1"/>
  </r>
  <r>
    <x v="76"/>
    <x v="75"/>
    <x v="30"/>
    <n v="9918000000"/>
    <x v="2"/>
  </r>
  <r>
    <x v="76"/>
    <x v="75"/>
    <x v="31"/>
    <n v="19763000000"/>
    <x v="0"/>
  </r>
  <r>
    <x v="76"/>
    <x v="75"/>
    <x v="31"/>
    <n v="19875000000"/>
    <x v="1"/>
  </r>
  <r>
    <x v="76"/>
    <x v="75"/>
    <x v="31"/>
    <n v="15614000000"/>
    <x v="2"/>
  </r>
  <r>
    <x v="76"/>
    <x v="75"/>
    <x v="32"/>
    <n v="7124000000"/>
    <x v="0"/>
  </r>
  <r>
    <x v="76"/>
    <x v="75"/>
    <x v="32"/>
    <n v="6946000000"/>
    <x v="1"/>
  </r>
  <r>
    <x v="76"/>
    <x v="75"/>
    <x v="32"/>
    <n v="4985000000"/>
    <x v="2"/>
  </r>
  <r>
    <x v="76"/>
    <x v="75"/>
    <x v="33"/>
    <n v="0"/>
    <x v="0"/>
  </r>
  <r>
    <x v="76"/>
    <x v="75"/>
    <x v="33"/>
    <n v="0"/>
    <x v="1"/>
  </r>
  <r>
    <x v="76"/>
    <x v="75"/>
    <x v="33"/>
    <n v="0"/>
    <x v="2"/>
  </r>
  <r>
    <x v="76"/>
    <x v="75"/>
    <x v="34"/>
    <n v="1554000000"/>
    <x v="0"/>
  </r>
  <r>
    <x v="76"/>
    <x v="75"/>
    <x v="34"/>
    <n v="1648000000"/>
    <x v="1"/>
  </r>
  <r>
    <x v="76"/>
    <x v="75"/>
    <x v="34"/>
    <n v="1066000000"/>
    <x v="2"/>
  </r>
  <r>
    <x v="76"/>
    <x v="75"/>
    <x v="35"/>
    <n v="3392000000"/>
    <x v="0"/>
  </r>
  <r>
    <x v="76"/>
    <x v="75"/>
    <x v="35"/>
    <n v="3223000000"/>
    <x v="1"/>
  </r>
  <r>
    <x v="76"/>
    <x v="75"/>
    <x v="35"/>
    <n v="2864000000"/>
    <x v="2"/>
  </r>
  <r>
    <x v="76"/>
    <x v="75"/>
    <x v="36"/>
    <n v="3254000000"/>
    <x v="0"/>
  </r>
  <r>
    <x v="76"/>
    <x v="75"/>
    <x v="36"/>
    <n v="4442000000"/>
    <x v="1"/>
  </r>
  <r>
    <x v="76"/>
    <x v="75"/>
    <x v="36"/>
    <n v="2015000000"/>
    <x v="2"/>
  </r>
  <r>
    <x v="76"/>
    <x v="75"/>
    <x v="37"/>
    <n v="3056000000"/>
    <x v="0"/>
  </r>
  <r>
    <x v="76"/>
    <x v="75"/>
    <x v="37"/>
    <n v="4404000000"/>
    <x v="1"/>
  </r>
  <r>
    <x v="76"/>
    <x v="75"/>
    <x v="37"/>
    <n v="2199000000"/>
    <x v="2"/>
  </r>
  <r>
    <x v="76"/>
    <x v="75"/>
    <x v="38"/>
    <n v="0"/>
    <x v="0"/>
  </r>
  <r>
    <x v="76"/>
    <x v="75"/>
    <x v="38"/>
    <n v="0"/>
    <x v="1"/>
  </r>
  <r>
    <x v="76"/>
    <x v="75"/>
    <x v="38"/>
    <n v="0"/>
    <x v="2"/>
  </r>
  <r>
    <x v="76"/>
    <x v="75"/>
    <x v="39"/>
    <n v="467374000000"/>
    <x v="0"/>
  </r>
  <r>
    <x v="76"/>
    <x v="75"/>
    <x v="39"/>
    <n v="495426000000"/>
    <x v="1"/>
  </r>
  <r>
    <x v="76"/>
    <x v="75"/>
    <x v="39"/>
    <n v="553905000000"/>
    <x v="2"/>
  </r>
  <r>
    <x v="76"/>
    <x v="75"/>
    <x v="40"/>
    <n v="415717000000"/>
    <x v="0"/>
  </r>
  <r>
    <x v="76"/>
    <x v="75"/>
    <x v="40"/>
    <n v="442943000000"/>
    <x v="1"/>
  </r>
  <r>
    <x v="76"/>
    <x v="75"/>
    <x v="40"/>
    <n v="500180000000"/>
    <x v="2"/>
  </r>
  <r>
    <x v="76"/>
    <x v="75"/>
    <x v="41"/>
    <n v="0"/>
    <x v="0"/>
  </r>
  <r>
    <x v="76"/>
    <x v="75"/>
    <x v="41"/>
    <n v="0"/>
    <x v="1"/>
  </r>
  <r>
    <x v="76"/>
    <x v="75"/>
    <x v="41"/>
    <n v="0"/>
    <x v="2"/>
  </r>
  <r>
    <x v="76"/>
    <x v="75"/>
    <x v="42"/>
    <n v="46050000000"/>
    <x v="0"/>
  </r>
  <r>
    <x v="76"/>
    <x v="75"/>
    <x v="42"/>
    <n v="418715000000"/>
    <x v="1"/>
  </r>
  <r>
    <x v="76"/>
    <x v="75"/>
    <x v="42"/>
    <n v="434547000000"/>
    <x v="2"/>
  </r>
  <r>
    <x v="76"/>
    <x v="75"/>
    <x v="43"/>
    <n v="6638000000"/>
    <x v="0"/>
  </r>
  <r>
    <x v="76"/>
    <x v="75"/>
    <x v="43"/>
    <n v="8364000000"/>
    <x v="1"/>
  </r>
  <r>
    <x v="76"/>
    <x v="75"/>
    <x v="43"/>
    <n v="-11932000000"/>
    <x v="2"/>
  </r>
  <r>
    <x v="76"/>
    <x v="75"/>
    <x v="44"/>
    <n v="-259000000"/>
    <x v="0"/>
  </r>
  <r>
    <x v="76"/>
    <x v="75"/>
    <x v="44"/>
    <n v="0"/>
    <x v="1"/>
  </r>
  <r>
    <x v="76"/>
    <x v="75"/>
    <x v="44"/>
    <n v="0"/>
    <x v="2"/>
  </r>
  <r>
    <x v="76"/>
    <x v="75"/>
    <x v="45"/>
    <n v="0"/>
    <x v="0"/>
  </r>
  <r>
    <x v="76"/>
    <x v="75"/>
    <x v="45"/>
    <n v="0"/>
    <x v="1"/>
  </r>
  <r>
    <x v="76"/>
    <x v="75"/>
    <x v="45"/>
    <n v="0"/>
    <x v="2"/>
  </r>
  <r>
    <x v="76"/>
    <x v="75"/>
    <x v="46"/>
    <n v="361000000"/>
    <x v="0"/>
  </r>
  <r>
    <x v="76"/>
    <x v="75"/>
    <x v="46"/>
    <n v="17623000000"/>
    <x v="1"/>
  </r>
  <r>
    <x v="76"/>
    <x v="75"/>
    <x v="46"/>
    <n v="51899000000"/>
    <x v="2"/>
  </r>
  <r>
    <x v="76"/>
    <x v="75"/>
    <x v="47"/>
    <n v="0"/>
    <x v="0"/>
  </r>
  <r>
    <x v="76"/>
    <x v="75"/>
    <x v="47"/>
    <n v="0"/>
    <x v="1"/>
  </r>
  <r>
    <x v="76"/>
    <x v="75"/>
    <x v="47"/>
    <n v="0"/>
    <x v="2"/>
  </r>
  <r>
    <x v="76"/>
    <x v="75"/>
    <x v="48"/>
    <n v="12108000000"/>
    <x v="0"/>
  </r>
  <r>
    <x v="76"/>
    <x v="75"/>
    <x v="48"/>
    <n v="8437000000"/>
    <x v="1"/>
  </r>
  <r>
    <x v="76"/>
    <x v="75"/>
    <x v="48"/>
    <n v="31276000000"/>
    <x v="2"/>
  </r>
  <r>
    <x v="76"/>
    <x v="75"/>
    <x v="49"/>
    <n v="0"/>
    <x v="0"/>
  </r>
  <r>
    <x v="76"/>
    <x v="75"/>
    <x v="49"/>
    <n v="0"/>
    <x v="1"/>
  </r>
  <r>
    <x v="76"/>
    <x v="75"/>
    <x v="49"/>
    <n v="0"/>
    <x v="2"/>
  </r>
  <r>
    <x v="76"/>
    <x v="75"/>
    <x v="50"/>
    <n v="-3421000000"/>
    <x v="0"/>
  </r>
  <r>
    <x v="76"/>
    <x v="75"/>
    <x v="50"/>
    <n v="-5345000000"/>
    <x v="1"/>
  </r>
  <r>
    <x v="76"/>
    <x v="75"/>
    <x v="50"/>
    <n v="-3224000000"/>
    <x v="2"/>
  </r>
  <r>
    <x v="76"/>
    <x v="75"/>
    <x v="51"/>
    <n v="0"/>
    <x v="0"/>
  </r>
  <r>
    <x v="76"/>
    <x v="75"/>
    <x v="51"/>
    <n v="0"/>
    <x v="1"/>
  </r>
  <r>
    <x v="76"/>
    <x v="75"/>
    <x v="51"/>
    <n v="0"/>
    <x v="2"/>
  </r>
  <r>
    <x v="76"/>
    <x v="75"/>
    <x v="52"/>
    <n v="28000000"/>
    <x v="0"/>
  </r>
  <r>
    <x v="76"/>
    <x v="75"/>
    <x v="52"/>
    <n v="32000000"/>
    <x v="1"/>
  </r>
  <r>
    <x v="76"/>
    <x v="75"/>
    <x v="52"/>
    <n v="26000000"/>
    <x v="2"/>
  </r>
  <r>
    <x v="76"/>
    <x v="75"/>
    <x v="53"/>
    <n v="7096000000"/>
    <x v="0"/>
  </r>
  <r>
    <x v="76"/>
    <x v="75"/>
    <x v="53"/>
    <n v="6914000000"/>
    <x v="1"/>
  </r>
  <r>
    <x v="76"/>
    <x v="75"/>
    <x v="53"/>
    <n v="4959000000"/>
    <x v="2"/>
  </r>
  <r>
    <x v="76"/>
    <x v="75"/>
    <x v="54"/>
    <n v="7124000000"/>
    <x v="0"/>
  </r>
  <r>
    <x v="76"/>
    <x v="75"/>
    <x v="54"/>
    <n v="6946000000"/>
    <x v="1"/>
  </r>
  <r>
    <x v="76"/>
    <x v="75"/>
    <x v="54"/>
    <n v="4985000000"/>
    <x v="2"/>
  </r>
  <r>
    <x v="76"/>
    <x v="75"/>
    <x v="55"/>
    <n v="2457000000"/>
    <x v="0"/>
  </r>
  <r>
    <x v="76"/>
    <x v="75"/>
    <x v="55"/>
    <n v="3702000000"/>
    <x v="1"/>
  </r>
  <r>
    <x v="76"/>
    <x v="75"/>
    <x v="55"/>
    <n v="3468000000"/>
    <x v="2"/>
  </r>
  <r>
    <x v="76"/>
    <x v="75"/>
    <x v="56"/>
    <n v="445921000000"/>
    <x v="0"/>
  </r>
  <r>
    <x v="76"/>
    <x v="75"/>
    <x v="56"/>
    <n v="473021000000"/>
    <x v="1"/>
  </r>
  <r>
    <x v="76"/>
    <x v="75"/>
    <x v="56"/>
    <n v="491325000000"/>
    <x v="2"/>
  </r>
  <r>
    <x v="76"/>
    <x v="75"/>
    <x v="57"/>
    <n v="401578000000"/>
    <x v="0"/>
  </r>
  <r>
    <x v="76"/>
    <x v="75"/>
    <x v="57"/>
    <n v="419220000000"/>
    <x v="1"/>
  </r>
  <r>
    <x v="76"/>
    <x v="75"/>
    <x v="57"/>
    <n v="488414000000"/>
    <x v="2"/>
  </r>
  <r>
    <x v="76"/>
    <x v="75"/>
    <x v="58"/>
    <n v="12464000000"/>
    <x v="0"/>
  </r>
  <r>
    <x v="76"/>
    <x v="75"/>
    <x v="58"/>
    <n v="12785000000"/>
    <x v="1"/>
  </r>
  <r>
    <x v="76"/>
    <x v="75"/>
    <x v="58"/>
    <n v="13369000000"/>
    <x v="2"/>
  </r>
  <r>
    <x v="76"/>
    <x v="75"/>
    <x v="59"/>
    <n v="0"/>
    <x v="0"/>
  </r>
  <r>
    <x v="76"/>
    <x v="75"/>
    <x v="59"/>
    <n v="0"/>
    <x v="2"/>
  </r>
  <r>
    <x v="76"/>
    <x v="75"/>
    <x v="60"/>
    <n v="0"/>
    <x v="1"/>
  </r>
  <r>
    <x v="76"/>
    <x v="75"/>
    <x v="61"/>
    <n v="10755000000"/>
    <x v="0"/>
  </r>
  <r>
    <x v="76"/>
    <x v="75"/>
    <x v="61"/>
    <n v="11167000000"/>
    <x v="1"/>
  </r>
  <r>
    <x v="76"/>
    <x v="75"/>
    <x v="61"/>
    <n v="11536000000"/>
    <x v="2"/>
  </r>
  <r>
    <x v="76"/>
    <x v="75"/>
    <x v="62"/>
    <n v="2363000000"/>
    <x v="0"/>
  </r>
  <r>
    <x v="76"/>
    <x v="75"/>
    <x v="62"/>
    <n v="2929000000"/>
    <x v="1"/>
  </r>
  <r>
    <x v="76"/>
    <x v="75"/>
    <x v="62"/>
    <n v="-2005000000"/>
    <x v="2"/>
  </r>
  <r>
    <x v="76"/>
    <x v="75"/>
    <x v="63"/>
    <n v="-12116000000"/>
    <x v="0"/>
  </r>
  <r>
    <x v="76"/>
    <x v="75"/>
    <x v="63"/>
    <n v="1989000000"/>
    <x v="1"/>
  </r>
  <r>
    <x v="76"/>
    <x v="75"/>
    <x v="63"/>
    <n v="58806000000"/>
    <x v="2"/>
  </r>
  <r>
    <x v="76"/>
    <x v="75"/>
    <x v="64"/>
    <n v="2434000000"/>
    <x v="0"/>
  </r>
  <r>
    <x v="76"/>
    <x v="75"/>
    <x v="64"/>
    <n v="-10106000000"/>
    <x v="1"/>
  </r>
  <r>
    <x v="76"/>
    <x v="75"/>
    <x v="64"/>
    <n v="25199000000"/>
    <x v="2"/>
  </r>
  <r>
    <x v="76"/>
    <x v="75"/>
    <x v="65"/>
    <n v="5823000000"/>
    <x v="0"/>
  </r>
  <r>
    <x v="76"/>
    <x v="75"/>
    <x v="65"/>
    <n v="-1353000000"/>
    <x v="1"/>
  </r>
  <r>
    <x v="76"/>
    <x v="75"/>
    <x v="65"/>
    <n v="-2640000000"/>
    <x v="2"/>
  </r>
  <r>
    <x v="76"/>
    <x v="75"/>
    <x v="66"/>
    <n v="-618000000"/>
    <x v="0"/>
  </r>
  <r>
    <x v="76"/>
    <x v="75"/>
    <x v="66"/>
    <n v="949000000"/>
    <x v="1"/>
  </r>
  <r>
    <x v="76"/>
    <x v="75"/>
    <x v="66"/>
    <n v="1695000000"/>
    <x v="2"/>
  </r>
  <r>
    <x v="76"/>
    <x v="75"/>
    <x v="67"/>
    <n v="0"/>
    <x v="0"/>
  </r>
  <r>
    <x v="76"/>
    <x v="75"/>
    <x v="67"/>
    <n v="-292082000000"/>
    <x v="1"/>
  </r>
  <r>
    <x v="76"/>
    <x v="75"/>
    <x v="67"/>
    <n v="-302952000000"/>
    <x v="2"/>
  </r>
  <r>
    <x v="76"/>
    <x v="75"/>
    <x v="68"/>
    <n v="0"/>
    <x v="0"/>
  </r>
  <r>
    <x v="76"/>
    <x v="75"/>
    <x v="68"/>
    <n v="-361916000000"/>
    <x v="1"/>
  </r>
  <r>
    <x v="76"/>
    <x v="75"/>
    <x v="68"/>
    <n v="-413306000000"/>
    <x v="2"/>
  </r>
  <r>
    <x v="76"/>
    <x v="75"/>
    <x v="69"/>
    <n v="0"/>
    <x v="0"/>
  </r>
  <r>
    <x v="76"/>
    <x v="75"/>
    <x v="69"/>
    <n v="456441000000"/>
    <x v="1"/>
  </r>
  <r>
    <x v="76"/>
    <x v="75"/>
    <x v="69"/>
    <n v="478284000000"/>
    <x v="2"/>
  </r>
  <r>
    <x v="76"/>
    <x v="75"/>
    <x v="70"/>
    <n v="0"/>
    <x v="0"/>
  </r>
  <r>
    <x v="76"/>
    <x v="75"/>
    <x v="70"/>
    <n v="379053000000"/>
    <x v="1"/>
  </r>
  <r>
    <x v="76"/>
    <x v="75"/>
    <x v="70"/>
    <n v="430998000000"/>
    <x v="2"/>
  </r>
  <r>
    <x v="76"/>
    <x v="75"/>
    <x v="71"/>
    <n v="0"/>
    <x v="0"/>
  </r>
  <r>
    <x v="76"/>
    <x v="75"/>
    <x v="71"/>
    <n v="0"/>
    <x v="1"/>
  </r>
  <r>
    <x v="76"/>
    <x v="75"/>
    <x v="71"/>
    <n v="0"/>
    <x v="2"/>
  </r>
  <r>
    <x v="76"/>
    <x v="75"/>
    <x v="72"/>
    <n v="910000000"/>
    <x v="0"/>
  </r>
  <r>
    <x v="76"/>
    <x v="75"/>
    <x v="72"/>
    <n v="926000000"/>
    <x v="1"/>
  </r>
  <r>
    <x v="76"/>
    <x v="75"/>
    <x v="72"/>
    <n v="748000000"/>
    <x v="2"/>
  </r>
  <r>
    <x v="76"/>
    <x v="75"/>
    <x v="73"/>
    <n v="2366000000"/>
    <x v="0"/>
  </r>
  <r>
    <x v="76"/>
    <x v="75"/>
    <x v="73"/>
    <n v="2745000000"/>
    <x v="1"/>
  </r>
  <r>
    <x v="76"/>
    <x v="75"/>
    <x v="73"/>
    <n v="2852000000"/>
    <x v="2"/>
  </r>
  <r>
    <x v="76"/>
    <x v="75"/>
    <x v="74"/>
    <n v="9793000000"/>
    <x v="0"/>
  </r>
  <r>
    <x v="76"/>
    <x v="75"/>
    <x v="74"/>
    <n v="6701000000"/>
    <x v="1"/>
  </r>
  <r>
    <x v="76"/>
    <x v="75"/>
    <x v="74"/>
    <n v="0"/>
    <x v="2"/>
  </r>
  <r>
    <x v="76"/>
    <x v="75"/>
    <x v="75"/>
    <n v="0"/>
    <x v="0"/>
  </r>
  <r>
    <x v="76"/>
    <x v="75"/>
    <x v="75"/>
    <n v="0"/>
    <x v="1"/>
  </r>
  <r>
    <x v="76"/>
    <x v="75"/>
    <x v="75"/>
    <n v="0"/>
    <x v="2"/>
  </r>
  <r>
    <x v="76"/>
    <x v="75"/>
    <x v="76"/>
    <n v="0"/>
    <x v="0"/>
  </r>
  <r>
    <x v="76"/>
    <x v="75"/>
    <x v="76"/>
    <n v="0"/>
    <x v="1"/>
  </r>
  <r>
    <x v="76"/>
    <x v="75"/>
    <x v="76"/>
    <n v="0"/>
    <x v="2"/>
  </r>
  <r>
    <x v="76"/>
    <x v="75"/>
    <x v="77"/>
    <n v="5984000000"/>
    <x v="0"/>
  </r>
  <r>
    <x v="76"/>
    <x v="75"/>
    <x v="77"/>
    <n v="5984000000"/>
    <x v="1"/>
  </r>
  <r>
    <x v="76"/>
    <x v="75"/>
    <x v="77"/>
    <n v="5983000000"/>
    <x v="2"/>
  </r>
  <r>
    <x v="76"/>
    <x v="75"/>
    <x v="78"/>
    <n v="11411000000"/>
    <x v="0"/>
  </r>
  <r>
    <x v="76"/>
    <x v="75"/>
    <x v="78"/>
    <n v="11454000000"/>
    <x v="1"/>
  </r>
  <r>
    <x v="76"/>
    <x v="75"/>
    <x v="78"/>
    <n v="40639000000"/>
    <x v="2"/>
  </r>
  <r>
    <x v="76"/>
    <x v="75"/>
    <x v="79"/>
    <n v="651000000"/>
    <x v="0"/>
  </r>
  <r>
    <x v="76"/>
    <x v="75"/>
    <x v="79"/>
    <n v="88000000"/>
    <x v="1"/>
  </r>
  <r>
    <x v="76"/>
    <x v="75"/>
    <x v="79"/>
    <n v="501000000"/>
    <x v="2"/>
  </r>
  <r>
    <x v="76"/>
    <x v="75"/>
    <x v="80"/>
    <n v="1379000000"/>
    <x v="0"/>
  </r>
  <r>
    <x v="76"/>
    <x v="75"/>
    <x v="80"/>
    <n v="1504000000"/>
    <x v="1"/>
  </r>
  <r>
    <x v="76"/>
    <x v="75"/>
    <x v="80"/>
    <n v="3806000000"/>
    <x v="2"/>
  </r>
  <r>
    <x v="76"/>
    <x v="75"/>
    <x v="81"/>
    <n v="2822000000"/>
    <x v="0"/>
  </r>
  <r>
    <x v="76"/>
    <x v="75"/>
    <x v="81"/>
    <n v="4525000000"/>
    <x v="1"/>
  </r>
  <r>
    <x v="76"/>
    <x v="75"/>
    <x v="81"/>
    <n v="1672000000"/>
    <x v="2"/>
  </r>
  <r>
    <x v="76"/>
    <x v="75"/>
    <x v="82"/>
    <n v="0"/>
    <x v="0"/>
  </r>
  <r>
    <x v="76"/>
    <x v="75"/>
    <x v="82"/>
    <n v="0"/>
    <x v="1"/>
  </r>
  <r>
    <x v="76"/>
    <x v="75"/>
    <x v="82"/>
    <n v="0"/>
    <x v="2"/>
  </r>
  <r>
    <x v="76"/>
    <x v="75"/>
    <x v="83"/>
    <n v="59065000000"/>
    <x v="0"/>
  </r>
  <r>
    <x v="76"/>
    <x v="75"/>
    <x v="83"/>
    <n v="63186000000"/>
    <x v="1"/>
  </r>
  <r>
    <x v="76"/>
    <x v="75"/>
    <x v="83"/>
    <n v="64188000000"/>
    <x v="2"/>
  </r>
  <r>
    <x v="76"/>
    <x v="75"/>
    <x v="84"/>
    <n v="21142000000"/>
    <x v="0"/>
  </r>
  <r>
    <x v="76"/>
    <x v="75"/>
    <x v="84"/>
    <n v="21379000000"/>
    <x v="1"/>
  </r>
  <r>
    <x v="76"/>
    <x v="75"/>
    <x v="84"/>
    <n v="19420000000"/>
    <x v="2"/>
  </r>
  <r>
    <x v="76"/>
    <x v="75"/>
    <x v="85"/>
    <n v="10594000000"/>
    <x v="0"/>
  </r>
  <r>
    <x v="76"/>
    <x v="75"/>
    <x v="85"/>
    <n v="10999000000"/>
    <x v="1"/>
  </r>
  <r>
    <x v="76"/>
    <x v="75"/>
    <x v="85"/>
    <n v="11360000000"/>
    <x v="2"/>
  </r>
  <r>
    <x v="76"/>
    <x v="75"/>
    <x v="86"/>
    <n v="14139000000"/>
    <x v="0"/>
  </r>
  <r>
    <x v="76"/>
    <x v="75"/>
    <x v="86"/>
    <n v="23723000000"/>
    <x v="1"/>
  </r>
  <r>
    <x v="76"/>
    <x v="75"/>
    <x v="86"/>
    <n v="11766000000"/>
    <x v="2"/>
  </r>
  <r>
    <x v="76"/>
    <x v="75"/>
    <x v="87"/>
    <n v="0"/>
    <x v="0"/>
  </r>
  <r>
    <x v="76"/>
    <x v="75"/>
    <x v="87"/>
    <n v="0"/>
    <x v="1"/>
  </r>
  <r>
    <x v="76"/>
    <x v="75"/>
    <x v="87"/>
    <n v="0"/>
    <x v="2"/>
  </r>
  <r>
    <x v="76"/>
    <x v="75"/>
    <x v="88"/>
    <n v="0"/>
    <x v="0"/>
  </r>
  <r>
    <x v="76"/>
    <x v="75"/>
    <x v="88"/>
    <n v="0"/>
    <x v="1"/>
  </r>
  <r>
    <x v="76"/>
    <x v="75"/>
    <x v="88"/>
    <n v="0"/>
    <x v="2"/>
  </r>
  <r>
    <x v="76"/>
    <x v="75"/>
    <x v="89"/>
    <n v="51029000000"/>
    <x v="0"/>
  </r>
  <r>
    <x v="76"/>
    <x v="75"/>
    <x v="89"/>
    <n v="53095000000"/>
    <x v="2"/>
  </r>
  <r>
    <x v="76"/>
    <x v="75"/>
    <x v="90"/>
    <n v="0"/>
    <x v="1"/>
  </r>
  <r>
    <x v="76"/>
    <x v="75"/>
    <x v="91"/>
    <n v="1948000000"/>
    <x v="0"/>
  </r>
  <r>
    <x v="76"/>
    <x v="75"/>
    <x v="91"/>
    <n v="952000000"/>
    <x v="1"/>
  </r>
  <r>
    <x v="76"/>
    <x v="75"/>
    <x v="91"/>
    <n v="40175000000"/>
    <x v="2"/>
  </r>
  <r>
    <x v="77"/>
    <x v="76"/>
    <x v="0"/>
    <n v="2244000000"/>
    <x v="0"/>
  </r>
  <r>
    <x v="77"/>
    <x v="76"/>
    <x v="0"/>
    <n v="2577000000"/>
    <x v="1"/>
  </r>
  <r>
    <x v="77"/>
    <x v="76"/>
    <x v="0"/>
    <n v="2835000000"/>
    <x v="2"/>
  </r>
  <r>
    <x v="77"/>
    <x v="76"/>
    <x v="1"/>
    <n v="1208000000"/>
    <x v="0"/>
  </r>
  <r>
    <x v="77"/>
    <x v="76"/>
    <x v="1"/>
    <n v="1542000000"/>
    <x v="1"/>
  </r>
  <r>
    <x v="77"/>
    <x v="76"/>
    <x v="1"/>
    <n v="1618000000"/>
    <x v="2"/>
  </r>
  <r>
    <x v="77"/>
    <x v="76"/>
    <x v="2"/>
    <n v="16678000000"/>
    <x v="0"/>
  </r>
  <r>
    <x v="77"/>
    <x v="76"/>
    <x v="2"/>
    <n v="16541000000"/>
    <x v="1"/>
  </r>
  <r>
    <x v="77"/>
    <x v="76"/>
    <x v="2"/>
    <n v="16721000000"/>
    <x v="2"/>
  </r>
  <r>
    <x v="77"/>
    <x v="76"/>
    <x v="3"/>
    <n v="-1014000000"/>
    <x v="0"/>
  </r>
  <r>
    <x v="77"/>
    <x v="76"/>
    <x v="3"/>
    <n v="350000000"/>
    <x v="1"/>
  </r>
  <r>
    <x v="77"/>
    <x v="76"/>
    <x v="3"/>
    <n v="578000000"/>
    <x v="2"/>
  </r>
  <r>
    <x v="77"/>
    <x v="76"/>
    <x v="4"/>
    <n v="69225000000"/>
    <x v="0"/>
  </r>
  <r>
    <x v="77"/>
    <x v="76"/>
    <x v="4"/>
    <n v="72574000000"/>
    <x v="1"/>
  </r>
  <r>
    <x v="77"/>
    <x v="76"/>
    <x v="4"/>
    <n v="80919000000"/>
    <x v="2"/>
  </r>
  <r>
    <x v="77"/>
    <x v="76"/>
    <x v="5"/>
    <n v="-718000000"/>
    <x v="0"/>
  </r>
  <r>
    <x v="77"/>
    <x v="76"/>
    <x v="5"/>
    <n v="-756000000"/>
    <x v="1"/>
  </r>
  <r>
    <x v="77"/>
    <x v="76"/>
    <x v="5"/>
    <n v="-736000000"/>
    <x v="2"/>
  </r>
  <r>
    <x v="77"/>
    <x v="76"/>
    <x v="6"/>
    <n v="-10790000000"/>
    <x v="0"/>
  </r>
  <r>
    <x v="77"/>
    <x v="76"/>
    <x v="6"/>
    <n v="-12061000000"/>
    <x v="1"/>
  </r>
  <r>
    <x v="77"/>
    <x v="76"/>
    <x v="6"/>
    <n v="-3968000000"/>
    <x v="2"/>
  </r>
  <r>
    <x v="77"/>
    <x v="76"/>
    <x v="7"/>
    <n v="-3084000000"/>
    <x v="0"/>
  </r>
  <r>
    <x v="77"/>
    <x v="76"/>
    <x v="7"/>
    <n v="-591000000"/>
    <x v="1"/>
  </r>
  <r>
    <x v="77"/>
    <x v="76"/>
    <x v="7"/>
    <n v="1427000000"/>
    <x v="2"/>
  </r>
  <r>
    <x v="77"/>
    <x v="76"/>
    <x v="8"/>
    <n v="12941000000"/>
    <x v="0"/>
  </r>
  <r>
    <x v="77"/>
    <x v="76"/>
    <x v="8"/>
    <n v="12784000000"/>
    <x v="1"/>
  </r>
  <r>
    <x v="77"/>
    <x v="76"/>
    <x v="8"/>
    <n v="10440000000"/>
    <x v="2"/>
  </r>
  <r>
    <x v="77"/>
    <x v="76"/>
    <x v="9"/>
    <n v="8162000000"/>
    <x v="0"/>
  </r>
  <r>
    <x v="77"/>
    <x v="76"/>
    <x v="9"/>
    <n v="7838000000"/>
    <x v="1"/>
  </r>
  <r>
    <x v="77"/>
    <x v="76"/>
    <x v="9"/>
    <n v="16289000000"/>
    <x v="2"/>
  </r>
  <r>
    <x v="77"/>
    <x v="76"/>
    <x v="10"/>
    <n v="70000000"/>
    <x v="0"/>
  </r>
  <r>
    <x v="77"/>
    <x v="76"/>
    <x v="10"/>
    <n v="333000000"/>
    <x v="1"/>
  </r>
  <r>
    <x v="77"/>
    <x v="76"/>
    <x v="10"/>
    <n v="43000000"/>
    <x v="2"/>
  </r>
  <r>
    <x v="77"/>
    <x v="76"/>
    <x v="11"/>
    <n v="0"/>
    <x v="0"/>
  </r>
  <r>
    <x v="77"/>
    <x v="76"/>
    <x v="11"/>
    <n v="0"/>
    <x v="1"/>
  </r>
  <r>
    <x v="77"/>
    <x v="76"/>
    <x v="11"/>
    <n v="0"/>
    <x v="2"/>
  </r>
  <r>
    <x v="77"/>
    <x v="76"/>
    <x v="12"/>
    <n v="1763000000"/>
    <x v="0"/>
  </r>
  <r>
    <x v="77"/>
    <x v="76"/>
    <x v="12"/>
    <n v="603000000"/>
    <x v="1"/>
  </r>
  <r>
    <x v="77"/>
    <x v="76"/>
    <x v="12"/>
    <n v="944000000"/>
    <x v="2"/>
  </r>
  <r>
    <x v="77"/>
    <x v="76"/>
    <x v="13"/>
    <n v="-1752000000"/>
    <x v="0"/>
  </r>
  <r>
    <x v="77"/>
    <x v="76"/>
    <x v="13"/>
    <n v="40000000"/>
    <x v="1"/>
  </r>
  <r>
    <x v="77"/>
    <x v="76"/>
    <x v="13"/>
    <n v="-499000000"/>
    <x v="2"/>
  </r>
  <r>
    <x v="77"/>
    <x v="76"/>
    <x v="14"/>
    <n v="0"/>
    <x v="0"/>
  </r>
  <r>
    <x v="77"/>
    <x v="76"/>
    <x v="14"/>
    <n v="0"/>
    <x v="1"/>
  </r>
  <r>
    <x v="77"/>
    <x v="76"/>
    <x v="14"/>
    <n v="0"/>
    <x v="2"/>
  </r>
  <r>
    <x v="77"/>
    <x v="76"/>
    <x v="15"/>
    <n v="0"/>
    <x v="0"/>
  </r>
  <r>
    <x v="77"/>
    <x v="76"/>
    <x v="15"/>
    <n v="0"/>
    <x v="1"/>
  </r>
  <r>
    <x v="77"/>
    <x v="76"/>
    <x v="15"/>
    <n v="0"/>
    <x v="2"/>
  </r>
  <r>
    <x v="77"/>
    <x v="76"/>
    <x v="16"/>
    <n v="9970000000"/>
    <x v="0"/>
  </r>
  <r>
    <x v="77"/>
    <x v="76"/>
    <x v="16"/>
    <n v="10876000000"/>
    <x v="1"/>
  </r>
  <r>
    <x v="77"/>
    <x v="76"/>
    <x v="16"/>
    <n v="11895000000"/>
    <x v="2"/>
  </r>
  <r>
    <x v="77"/>
    <x v="76"/>
    <x v="17"/>
    <n v="9970000000"/>
    <x v="0"/>
  </r>
  <r>
    <x v="77"/>
    <x v="76"/>
    <x v="17"/>
    <n v="10876000000"/>
    <x v="1"/>
  </r>
  <r>
    <x v="77"/>
    <x v="76"/>
    <x v="17"/>
    <n v="11895000000"/>
    <x v="2"/>
  </r>
  <r>
    <x v="77"/>
    <x v="76"/>
    <x v="18"/>
    <n v="3170000000"/>
    <x v="0"/>
  </r>
  <r>
    <x v="77"/>
    <x v="76"/>
    <x v="18"/>
    <n v="3444000000"/>
    <x v="1"/>
  </r>
  <r>
    <x v="77"/>
    <x v="76"/>
    <x v="18"/>
    <n v="3785000000"/>
    <x v="2"/>
  </r>
  <r>
    <x v="77"/>
    <x v="76"/>
    <x v="19"/>
    <n v="7655000000"/>
    <x v="0"/>
  </r>
  <r>
    <x v="77"/>
    <x v="76"/>
    <x v="19"/>
    <n v="7976000000"/>
    <x v="1"/>
  </r>
  <r>
    <x v="77"/>
    <x v="76"/>
    <x v="19"/>
    <n v="7765000000"/>
    <x v="2"/>
  </r>
  <r>
    <x v="77"/>
    <x v="76"/>
    <x v="20"/>
    <n v="18216000000"/>
    <x v="0"/>
  </r>
  <r>
    <x v="77"/>
    <x v="76"/>
    <x v="20"/>
    <n v="20970000000"/>
    <x v="1"/>
  </r>
  <r>
    <x v="77"/>
    <x v="76"/>
    <x v="20"/>
    <n v="27645000000"/>
    <x v="2"/>
  </r>
  <r>
    <x v="77"/>
    <x v="76"/>
    <x v="21"/>
    <n v="11305000000"/>
    <x v="0"/>
  </r>
  <r>
    <x v="77"/>
    <x v="76"/>
    <x v="21"/>
    <n v="13415000000"/>
    <x v="1"/>
  </r>
  <r>
    <x v="77"/>
    <x v="76"/>
    <x v="21"/>
    <n v="14510000000"/>
    <x v="2"/>
  </r>
  <r>
    <x v="77"/>
    <x v="76"/>
    <x v="22"/>
    <n v="0"/>
    <x v="0"/>
  </r>
  <r>
    <x v="77"/>
    <x v="76"/>
    <x v="22"/>
    <n v="0"/>
    <x v="2"/>
  </r>
  <r>
    <x v="77"/>
    <x v="76"/>
    <x v="23"/>
    <n v="0"/>
    <x v="0"/>
  </r>
  <r>
    <x v="77"/>
    <x v="76"/>
    <x v="23"/>
    <n v="0"/>
    <x v="1"/>
  </r>
  <r>
    <x v="77"/>
    <x v="76"/>
    <x v="23"/>
    <n v="0"/>
    <x v="1"/>
  </r>
  <r>
    <x v="77"/>
    <x v="76"/>
    <x v="23"/>
    <n v="0"/>
    <x v="2"/>
  </r>
  <r>
    <x v="77"/>
    <x v="76"/>
    <x v="24"/>
    <n v="12806000000"/>
    <x v="0"/>
  </r>
  <r>
    <x v="77"/>
    <x v="76"/>
    <x v="24"/>
    <n v="14884000000"/>
    <x v="1"/>
  </r>
  <r>
    <x v="77"/>
    <x v="76"/>
    <x v="24"/>
    <n v="13790000000"/>
    <x v="2"/>
  </r>
  <r>
    <x v="77"/>
    <x v="76"/>
    <x v="25"/>
    <n v="0"/>
    <x v="0"/>
  </r>
  <r>
    <x v="77"/>
    <x v="76"/>
    <x v="25"/>
    <n v="0"/>
    <x v="1"/>
  </r>
  <r>
    <x v="77"/>
    <x v="76"/>
    <x v="25"/>
    <n v="0"/>
    <x v="2"/>
  </r>
  <r>
    <x v="77"/>
    <x v="76"/>
    <x v="26"/>
    <n v="43373"/>
    <x v="0"/>
  </r>
  <r>
    <x v="77"/>
    <x v="76"/>
    <x v="26"/>
    <n v="43738"/>
    <x v="1"/>
  </r>
  <r>
    <x v="77"/>
    <x v="76"/>
    <x v="26"/>
    <n v="44104"/>
    <x v="2"/>
  </r>
  <r>
    <x v="77"/>
    <x v="76"/>
    <x v="27"/>
    <n v="0"/>
    <x v="0"/>
  </r>
  <r>
    <x v="77"/>
    <x v="76"/>
    <x v="27"/>
    <n v="0"/>
    <x v="1"/>
  </r>
  <r>
    <x v="77"/>
    <x v="76"/>
    <x v="27"/>
    <n v="0"/>
    <x v="2"/>
  </r>
  <r>
    <x v="77"/>
    <x v="76"/>
    <x v="28"/>
    <n v="34006000000"/>
    <x v="0"/>
  </r>
  <r>
    <x v="77"/>
    <x v="76"/>
    <x v="28"/>
    <n v="34684000000"/>
    <x v="1"/>
  </r>
  <r>
    <x v="77"/>
    <x v="76"/>
    <x v="28"/>
    <n v="36210000000"/>
    <x v="2"/>
  </r>
  <r>
    <x v="77"/>
    <x v="76"/>
    <x v="29"/>
    <n v="0"/>
    <x v="0"/>
  </r>
  <r>
    <x v="77"/>
    <x v="76"/>
    <x v="29"/>
    <n v="0"/>
    <x v="1"/>
  </r>
  <r>
    <x v="77"/>
    <x v="76"/>
    <x v="29"/>
    <n v="0"/>
    <x v="2"/>
  </r>
  <r>
    <x v="77"/>
    <x v="76"/>
    <x v="30"/>
    <n v="15194000000"/>
    <x v="0"/>
  </r>
  <r>
    <x v="77"/>
    <x v="76"/>
    <x v="30"/>
    <n v="15656000000"/>
    <x v="1"/>
  </r>
  <r>
    <x v="77"/>
    <x v="76"/>
    <x v="30"/>
    <n v="15910000000"/>
    <x v="2"/>
  </r>
  <r>
    <x v="77"/>
    <x v="76"/>
    <x v="31"/>
    <n v="17439000000"/>
    <x v="0"/>
  </r>
  <r>
    <x v="77"/>
    <x v="76"/>
    <x v="31"/>
    <n v="19533000000"/>
    <x v="1"/>
  </r>
  <r>
    <x v="77"/>
    <x v="76"/>
    <x v="31"/>
    <n v="18061000000"/>
    <x v="2"/>
  </r>
  <r>
    <x v="77"/>
    <x v="76"/>
    <x v="32"/>
    <n v="10301000000"/>
    <x v="0"/>
  </r>
  <r>
    <x v="77"/>
    <x v="76"/>
    <x v="32"/>
    <n v="12080000000"/>
    <x v="1"/>
  </r>
  <r>
    <x v="77"/>
    <x v="76"/>
    <x v="32"/>
    <n v="10866000000"/>
    <x v="2"/>
  </r>
  <r>
    <x v="77"/>
    <x v="76"/>
    <x v="33"/>
    <n v="0"/>
    <x v="0"/>
  </r>
  <r>
    <x v="77"/>
    <x v="76"/>
    <x v="33"/>
    <n v="0"/>
    <x v="1"/>
  </r>
  <r>
    <x v="77"/>
    <x v="76"/>
    <x v="33"/>
    <n v="0"/>
    <x v="2"/>
  </r>
  <r>
    <x v="77"/>
    <x v="76"/>
    <x v="34"/>
    <n v="2505000000"/>
    <x v="0"/>
  </r>
  <r>
    <x v="77"/>
    <x v="76"/>
    <x v="34"/>
    <n v="2804000000"/>
    <x v="1"/>
  </r>
  <r>
    <x v="77"/>
    <x v="76"/>
    <x v="34"/>
    <n v="2924000000"/>
    <x v="2"/>
  </r>
  <r>
    <x v="77"/>
    <x v="76"/>
    <x v="35"/>
    <n v="27558000000"/>
    <x v="0"/>
  </r>
  <r>
    <x v="77"/>
    <x v="76"/>
    <x v="35"/>
    <n v="26780000000"/>
    <x v="1"/>
  </r>
  <r>
    <x v="77"/>
    <x v="76"/>
    <x v="35"/>
    <n v="27808000000"/>
    <x v="2"/>
  </r>
  <r>
    <x v="77"/>
    <x v="76"/>
    <x v="36"/>
    <n v="-612000000"/>
    <x v="0"/>
  </r>
  <r>
    <x v="77"/>
    <x v="76"/>
    <x v="36"/>
    <n v="-533000000"/>
    <x v="1"/>
  </r>
  <r>
    <x v="77"/>
    <x v="76"/>
    <x v="36"/>
    <n v="-516000000"/>
    <x v="2"/>
  </r>
  <r>
    <x v="77"/>
    <x v="76"/>
    <x v="37"/>
    <n v="545000000"/>
    <x v="0"/>
  </r>
  <r>
    <x v="77"/>
    <x v="76"/>
    <x v="37"/>
    <n v="537000000"/>
    <x v="1"/>
  </r>
  <r>
    <x v="77"/>
    <x v="76"/>
    <x v="37"/>
    <n v="537000000"/>
    <x v="2"/>
  </r>
  <r>
    <x v="77"/>
    <x v="76"/>
    <x v="38"/>
    <n v="0"/>
    <x v="0"/>
  </r>
  <r>
    <x v="77"/>
    <x v="76"/>
    <x v="38"/>
    <n v="0"/>
    <x v="1"/>
  </r>
  <r>
    <x v="77"/>
    <x v="76"/>
    <x v="38"/>
    <n v="0"/>
    <x v="2"/>
  </r>
  <r>
    <x v="77"/>
    <x v="76"/>
    <x v="39"/>
    <n v="69225000000"/>
    <x v="0"/>
  </r>
  <r>
    <x v="77"/>
    <x v="76"/>
    <x v="39"/>
    <n v="72574000000"/>
    <x v="1"/>
  </r>
  <r>
    <x v="77"/>
    <x v="76"/>
    <x v="39"/>
    <n v="80919000000"/>
    <x v="2"/>
  </r>
  <r>
    <x v="77"/>
    <x v="76"/>
    <x v="40"/>
    <n v="35219000000"/>
    <x v="0"/>
  </r>
  <r>
    <x v="77"/>
    <x v="76"/>
    <x v="40"/>
    <n v="37890000000"/>
    <x v="1"/>
  </r>
  <r>
    <x v="77"/>
    <x v="76"/>
    <x v="40"/>
    <n v="44709000000"/>
    <x v="2"/>
  </r>
  <r>
    <x v="77"/>
    <x v="76"/>
    <x v="41"/>
    <n v="0"/>
    <x v="0"/>
  </r>
  <r>
    <x v="77"/>
    <x v="76"/>
    <x v="41"/>
    <n v="0"/>
    <x v="1"/>
  </r>
  <r>
    <x v="77"/>
    <x v="76"/>
    <x v="41"/>
    <n v="2999000000"/>
    <x v="2"/>
  </r>
  <r>
    <x v="77"/>
    <x v="76"/>
    <x v="42"/>
    <n v="4082000000"/>
    <x v="0"/>
  </r>
  <r>
    <x v="77"/>
    <x v="76"/>
    <x v="42"/>
    <n v="2157000000"/>
    <x v="1"/>
  </r>
  <r>
    <x v="77"/>
    <x v="76"/>
    <x v="42"/>
    <n v="231000000"/>
    <x v="2"/>
  </r>
  <r>
    <x v="77"/>
    <x v="76"/>
    <x v="43"/>
    <n v="-1750000000"/>
    <x v="0"/>
  </r>
  <r>
    <x v="77"/>
    <x v="76"/>
    <x v="43"/>
    <n v="0"/>
    <x v="1"/>
  </r>
  <r>
    <x v="77"/>
    <x v="76"/>
    <x v="43"/>
    <n v="7212000000"/>
    <x v="2"/>
  </r>
  <r>
    <x v="77"/>
    <x v="76"/>
    <x v="44"/>
    <n v="0"/>
    <x v="0"/>
  </r>
  <r>
    <x v="77"/>
    <x v="76"/>
    <x v="44"/>
    <n v="0"/>
    <x v="1"/>
  </r>
  <r>
    <x v="77"/>
    <x v="76"/>
    <x v="44"/>
    <n v="0"/>
    <x v="2"/>
  </r>
  <r>
    <x v="77"/>
    <x v="76"/>
    <x v="45"/>
    <n v="0"/>
    <x v="0"/>
  </r>
  <r>
    <x v="77"/>
    <x v="76"/>
    <x v="45"/>
    <n v="0"/>
    <x v="1"/>
  </r>
  <r>
    <x v="77"/>
    <x v="76"/>
    <x v="45"/>
    <n v="0"/>
    <x v="2"/>
  </r>
  <r>
    <x v="77"/>
    <x v="76"/>
    <x v="46"/>
    <n v="-10696000000"/>
    <x v="0"/>
  </r>
  <r>
    <x v="77"/>
    <x v="76"/>
    <x v="46"/>
    <n v="-11950000000"/>
    <x v="1"/>
  </r>
  <r>
    <x v="77"/>
    <x v="76"/>
    <x v="46"/>
    <n v="-11020000000"/>
    <x v="2"/>
  </r>
  <r>
    <x v="77"/>
    <x v="76"/>
    <x v="47"/>
    <n v="0"/>
    <x v="0"/>
  </r>
  <r>
    <x v="77"/>
    <x v="76"/>
    <x v="47"/>
    <n v="0"/>
    <x v="1"/>
  </r>
  <r>
    <x v="77"/>
    <x v="76"/>
    <x v="47"/>
    <n v="0"/>
    <x v="2"/>
  </r>
  <r>
    <x v="77"/>
    <x v="76"/>
    <x v="48"/>
    <n v="-3084000000"/>
    <x v="0"/>
  </r>
  <r>
    <x v="77"/>
    <x v="76"/>
    <x v="48"/>
    <n v="-591000000"/>
    <x v="1"/>
  </r>
  <r>
    <x v="77"/>
    <x v="76"/>
    <x v="48"/>
    <n v="1427000000"/>
    <x v="2"/>
  </r>
  <r>
    <x v="77"/>
    <x v="76"/>
    <x v="49"/>
    <n v="0"/>
    <x v="0"/>
  </r>
  <r>
    <x v="77"/>
    <x v="76"/>
    <x v="49"/>
    <n v="0"/>
    <x v="1"/>
  </r>
  <r>
    <x v="77"/>
    <x v="76"/>
    <x v="49"/>
    <n v="0"/>
    <x v="2"/>
  </r>
  <r>
    <x v="77"/>
    <x v="76"/>
    <x v="50"/>
    <n v="-545000000"/>
    <x v="0"/>
  </r>
  <r>
    <x v="77"/>
    <x v="76"/>
    <x v="50"/>
    <n v="-537000000"/>
    <x v="1"/>
  </r>
  <r>
    <x v="77"/>
    <x v="76"/>
    <x v="50"/>
    <n v="-537000000"/>
    <x v="2"/>
  </r>
  <r>
    <x v="77"/>
    <x v="76"/>
    <x v="51"/>
    <n v="0"/>
    <x v="0"/>
  </r>
  <r>
    <x v="77"/>
    <x v="76"/>
    <x v="51"/>
    <n v="0"/>
    <x v="1"/>
  </r>
  <r>
    <x v="77"/>
    <x v="76"/>
    <x v="51"/>
    <n v="0"/>
    <x v="2"/>
  </r>
  <r>
    <x v="77"/>
    <x v="76"/>
    <x v="52"/>
    <n v="0"/>
    <x v="0"/>
  </r>
  <r>
    <x v="77"/>
    <x v="76"/>
    <x v="52"/>
    <n v="0"/>
    <x v="1"/>
  </r>
  <r>
    <x v="77"/>
    <x v="76"/>
    <x v="52"/>
    <n v="0"/>
    <x v="2"/>
  </r>
  <r>
    <x v="77"/>
    <x v="76"/>
    <x v="53"/>
    <n v="10301000000"/>
    <x v="0"/>
  </r>
  <r>
    <x v="77"/>
    <x v="76"/>
    <x v="53"/>
    <n v="12080000000"/>
    <x v="1"/>
  </r>
  <r>
    <x v="77"/>
    <x v="76"/>
    <x v="53"/>
    <n v="10866000000"/>
    <x v="2"/>
  </r>
  <r>
    <x v="77"/>
    <x v="76"/>
    <x v="54"/>
    <n v="10301000000"/>
    <x v="0"/>
  </r>
  <r>
    <x v="77"/>
    <x v="76"/>
    <x v="54"/>
    <n v="12080000000"/>
    <x v="1"/>
  </r>
  <r>
    <x v="77"/>
    <x v="76"/>
    <x v="54"/>
    <n v="10866000000"/>
    <x v="2"/>
  </r>
  <r>
    <x v="77"/>
    <x v="76"/>
    <x v="55"/>
    <n v="2472000000"/>
    <x v="0"/>
  </r>
  <r>
    <x v="77"/>
    <x v="76"/>
    <x v="55"/>
    <n v="2695000000"/>
    <x v="1"/>
  </r>
  <r>
    <x v="77"/>
    <x v="76"/>
    <x v="55"/>
    <n v="2737000000"/>
    <x v="2"/>
  </r>
  <r>
    <x v="77"/>
    <x v="76"/>
    <x v="56"/>
    <n v="51009000000"/>
    <x v="0"/>
  </r>
  <r>
    <x v="77"/>
    <x v="76"/>
    <x v="56"/>
    <n v="51604000000"/>
    <x v="1"/>
  </r>
  <r>
    <x v="77"/>
    <x v="76"/>
    <x v="56"/>
    <n v="53274000000"/>
    <x v="2"/>
  </r>
  <r>
    <x v="77"/>
    <x v="76"/>
    <x v="57"/>
    <n v="23914000000"/>
    <x v="0"/>
  </r>
  <r>
    <x v="77"/>
    <x v="76"/>
    <x v="57"/>
    <n v="24475000000"/>
    <x v="1"/>
  </r>
  <r>
    <x v="77"/>
    <x v="76"/>
    <x v="57"/>
    <n v="30199000000"/>
    <x v="2"/>
  </r>
  <r>
    <x v="77"/>
    <x v="76"/>
    <x v="58"/>
    <n v="5824000000"/>
    <x v="0"/>
  </r>
  <r>
    <x v="77"/>
    <x v="76"/>
    <x v="58"/>
    <n v="6059000000"/>
    <x v="1"/>
  </r>
  <r>
    <x v="77"/>
    <x v="76"/>
    <x v="58"/>
    <n v="5942000000"/>
    <x v="2"/>
  </r>
  <r>
    <x v="77"/>
    <x v="76"/>
    <x v="59"/>
    <n v="-148000000"/>
    <x v="0"/>
  </r>
  <r>
    <x v="77"/>
    <x v="76"/>
    <x v="59"/>
    <n v="-291000000"/>
    <x v="2"/>
  </r>
  <r>
    <x v="77"/>
    <x v="76"/>
    <x v="60"/>
    <n v="0"/>
    <x v="1"/>
  </r>
  <r>
    <x v="77"/>
    <x v="76"/>
    <x v="61"/>
    <n v="7655000000"/>
    <x v="0"/>
  </r>
  <r>
    <x v="77"/>
    <x v="76"/>
    <x v="61"/>
    <n v="7976000000"/>
    <x v="1"/>
  </r>
  <r>
    <x v="77"/>
    <x v="76"/>
    <x v="61"/>
    <n v="7765000000"/>
    <x v="2"/>
  </r>
  <r>
    <x v="77"/>
    <x v="76"/>
    <x v="62"/>
    <n v="12954000000"/>
    <x v="0"/>
  </r>
  <r>
    <x v="77"/>
    <x v="76"/>
    <x v="62"/>
    <n v="15001000000"/>
    <x v="1"/>
  </r>
  <r>
    <x v="77"/>
    <x v="76"/>
    <x v="62"/>
    <n v="14081000000"/>
    <x v="2"/>
  </r>
  <r>
    <x v="77"/>
    <x v="76"/>
    <x v="63"/>
    <n v="-18213000000"/>
    <x v="0"/>
  </r>
  <r>
    <x v="77"/>
    <x v="76"/>
    <x v="63"/>
    <n v="-22822000000"/>
    <x v="1"/>
  </r>
  <r>
    <x v="77"/>
    <x v="76"/>
    <x v="63"/>
    <n v="-22588000000"/>
    <x v="2"/>
  </r>
  <r>
    <x v="77"/>
    <x v="76"/>
    <x v="64"/>
    <n v="-4552000000"/>
    <x v="0"/>
  </r>
  <r>
    <x v="77"/>
    <x v="76"/>
    <x v="64"/>
    <n v="1007000000"/>
    <x v="1"/>
  </r>
  <r>
    <x v="77"/>
    <x v="76"/>
    <x v="64"/>
    <n v="4331000000"/>
    <x v="2"/>
  </r>
  <r>
    <x v="77"/>
    <x v="76"/>
    <x v="65"/>
    <n v="9623000000"/>
    <x v="0"/>
  </r>
  <r>
    <x v="77"/>
    <x v="76"/>
    <x v="65"/>
    <n v="10248000000"/>
    <x v="1"/>
  </r>
  <r>
    <x v="77"/>
    <x v="76"/>
    <x v="65"/>
    <n v="7733000000"/>
    <x v="2"/>
  </r>
  <r>
    <x v="77"/>
    <x v="76"/>
    <x v="66"/>
    <n v="-331000000"/>
    <x v="0"/>
  </r>
  <r>
    <x v="77"/>
    <x v="76"/>
    <x v="66"/>
    <n v="-1204000000"/>
    <x v="1"/>
  </r>
  <r>
    <x v="77"/>
    <x v="76"/>
    <x v="66"/>
    <n v="1029000000"/>
    <x v="2"/>
  </r>
  <r>
    <x v="77"/>
    <x v="76"/>
    <x v="67"/>
    <n v="8846000000"/>
    <x v="0"/>
  </r>
  <r>
    <x v="77"/>
    <x v="76"/>
    <x v="67"/>
    <n v="11590000000"/>
    <x v="1"/>
  </r>
  <r>
    <x v="77"/>
    <x v="76"/>
    <x v="67"/>
    <n v="9738000000"/>
    <x v="2"/>
  </r>
  <r>
    <x v="77"/>
    <x v="76"/>
    <x v="68"/>
    <n v="9061000000"/>
    <x v="0"/>
  </r>
  <r>
    <x v="77"/>
    <x v="76"/>
    <x v="68"/>
    <n v="10838000000"/>
    <x v="1"/>
  </r>
  <r>
    <x v="77"/>
    <x v="76"/>
    <x v="68"/>
    <n v="8676000000"/>
    <x v="2"/>
  </r>
  <r>
    <x v="77"/>
    <x v="76"/>
    <x v="69"/>
    <n v="1703000000"/>
    <x v="0"/>
  </r>
  <r>
    <x v="77"/>
    <x v="76"/>
    <x v="69"/>
    <n v="4316000000"/>
    <x v="1"/>
  </r>
  <r>
    <x v="77"/>
    <x v="76"/>
    <x v="69"/>
    <n v="6588000000"/>
    <x v="2"/>
  </r>
  <r>
    <x v="77"/>
    <x v="76"/>
    <x v="70"/>
    <n v="7284000000"/>
    <x v="0"/>
  </r>
  <r>
    <x v="77"/>
    <x v="76"/>
    <x v="70"/>
    <n v="7746000000"/>
    <x v="1"/>
  </r>
  <r>
    <x v="77"/>
    <x v="76"/>
    <x v="70"/>
    <n v="9128000000"/>
    <x v="2"/>
  </r>
  <r>
    <x v="77"/>
    <x v="76"/>
    <x v="71"/>
    <n v="4909000000"/>
    <x v="0"/>
  </r>
  <r>
    <x v="77"/>
    <x v="76"/>
    <x v="71"/>
    <n v="5019000000"/>
    <x v="1"/>
  </r>
  <r>
    <x v="77"/>
    <x v="76"/>
    <x v="71"/>
    <n v="4931000000"/>
    <x v="2"/>
  </r>
  <r>
    <x v="77"/>
    <x v="76"/>
    <x v="72"/>
    <n v="0"/>
    <x v="0"/>
  </r>
  <r>
    <x v="77"/>
    <x v="76"/>
    <x v="72"/>
    <n v="0"/>
    <x v="1"/>
  </r>
  <r>
    <x v="77"/>
    <x v="76"/>
    <x v="72"/>
    <n v="0"/>
    <x v="2"/>
  </r>
  <r>
    <x v="77"/>
    <x v="76"/>
    <x v="73"/>
    <n v="1918000000"/>
    <x v="0"/>
  </r>
  <r>
    <x v="77"/>
    <x v="76"/>
    <x v="73"/>
    <n v="2269000000"/>
    <x v="1"/>
  </r>
  <r>
    <x v="77"/>
    <x v="76"/>
    <x v="73"/>
    <n v="2664000000"/>
    <x v="2"/>
  </r>
  <r>
    <x v="77"/>
    <x v="76"/>
    <x v="74"/>
    <n v="5822000000"/>
    <x v="0"/>
  </r>
  <r>
    <x v="77"/>
    <x v="76"/>
    <x v="74"/>
    <n v="3154000000"/>
    <x v="1"/>
  </r>
  <r>
    <x v="77"/>
    <x v="76"/>
    <x v="74"/>
    <n v="2342000000"/>
    <x v="2"/>
  </r>
  <r>
    <x v="77"/>
    <x v="76"/>
    <x v="75"/>
    <n v="0"/>
    <x v="0"/>
  </r>
  <r>
    <x v="77"/>
    <x v="76"/>
    <x v="75"/>
    <n v="0"/>
    <x v="1"/>
  </r>
  <r>
    <x v="77"/>
    <x v="76"/>
    <x v="75"/>
    <n v="0"/>
    <x v="2"/>
  </r>
  <r>
    <x v="77"/>
    <x v="76"/>
    <x v="76"/>
    <n v="0"/>
    <x v="0"/>
  </r>
  <r>
    <x v="77"/>
    <x v="76"/>
    <x v="76"/>
    <n v="0"/>
    <x v="1"/>
  </r>
  <r>
    <x v="77"/>
    <x v="76"/>
    <x v="76"/>
    <n v="0"/>
    <x v="2"/>
  </r>
  <r>
    <x v="77"/>
    <x v="76"/>
    <x v="77"/>
    <n v="5470000000"/>
    <x v="0"/>
  </r>
  <r>
    <x v="77"/>
    <x v="76"/>
    <x v="77"/>
    <n v="5462000000"/>
    <x v="1"/>
  </r>
  <r>
    <x v="77"/>
    <x v="76"/>
    <x v="77"/>
    <n v="5086000000"/>
    <x v="2"/>
  </r>
  <r>
    <x v="77"/>
    <x v="76"/>
    <x v="78"/>
    <n v="3636000000"/>
    <x v="0"/>
  </r>
  <r>
    <x v="77"/>
    <x v="76"/>
    <x v="78"/>
    <n v="3996000000"/>
    <x v="1"/>
  </r>
  <r>
    <x v="77"/>
    <x v="76"/>
    <x v="78"/>
    <n v="4510000000"/>
    <x v="2"/>
  </r>
  <r>
    <x v="77"/>
    <x v="76"/>
    <x v="79"/>
    <n v="164000000"/>
    <x v="0"/>
  </r>
  <r>
    <x v="77"/>
    <x v="76"/>
    <x v="79"/>
    <n v="162000000"/>
    <x v="1"/>
  </r>
  <r>
    <x v="77"/>
    <x v="76"/>
    <x v="79"/>
    <n v="190000000"/>
    <x v="2"/>
  </r>
  <r>
    <x v="77"/>
    <x v="76"/>
    <x v="80"/>
    <n v="0"/>
    <x v="0"/>
  </r>
  <r>
    <x v="77"/>
    <x v="76"/>
    <x v="80"/>
    <n v="0"/>
    <x v="1"/>
  </r>
  <r>
    <x v="77"/>
    <x v="76"/>
    <x v="80"/>
    <n v="0"/>
    <x v="2"/>
  </r>
  <r>
    <x v="77"/>
    <x v="76"/>
    <x v="81"/>
    <n v="7192000000"/>
    <x v="0"/>
  </r>
  <r>
    <x v="77"/>
    <x v="76"/>
    <x v="81"/>
    <n v="8607000000"/>
    <x v="1"/>
  </r>
  <r>
    <x v="77"/>
    <x v="76"/>
    <x v="81"/>
    <n v="8114000000"/>
    <x v="2"/>
  </r>
  <r>
    <x v="77"/>
    <x v="76"/>
    <x v="82"/>
    <n v="0"/>
    <x v="0"/>
  </r>
  <r>
    <x v="77"/>
    <x v="76"/>
    <x v="82"/>
    <n v="0"/>
    <x v="1"/>
  </r>
  <r>
    <x v="77"/>
    <x v="76"/>
    <x v="82"/>
    <n v="0"/>
    <x v="2"/>
  </r>
  <r>
    <x v="77"/>
    <x v="76"/>
    <x v="83"/>
    <n v="11318000000"/>
    <x v="0"/>
  </r>
  <r>
    <x v="77"/>
    <x v="76"/>
    <x v="83"/>
    <n v="13502000000"/>
    <x v="1"/>
  </r>
  <r>
    <x v="77"/>
    <x v="76"/>
    <x v="83"/>
    <n v="14088000000"/>
    <x v="2"/>
  </r>
  <r>
    <x v="77"/>
    <x v="76"/>
    <x v="84"/>
    <n v="20609000000"/>
    <x v="0"/>
  </r>
  <r>
    <x v="77"/>
    <x v="76"/>
    <x v="84"/>
    <n v="22977000000"/>
    <x v="1"/>
  </r>
  <r>
    <x v="77"/>
    <x v="76"/>
    <x v="84"/>
    <n v="21846000000"/>
    <x v="2"/>
  </r>
  <r>
    <x v="77"/>
    <x v="76"/>
    <x v="85"/>
    <n v="2133000000"/>
    <x v="0"/>
  </r>
  <r>
    <x v="77"/>
    <x v="76"/>
    <x v="85"/>
    <n v="2301000000"/>
    <x v="1"/>
  </r>
  <r>
    <x v="77"/>
    <x v="76"/>
    <x v="85"/>
    <n v="2067000000"/>
    <x v="2"/>
  </r>
  <r>
    <x v="77"/>
    <x v="76"/>
    <x v="86"/>
    <n v="0"/>
    <x v="0"/>
  </r>
  <r>
    <x v="77"/>
    <x v="76"/>
    <x v="86"/>
    <n v="0"/>
    <x v="1"/>
  </r>
  <r>
    <x v="77"/>
    <x v="76"/>
    <x v="86"/>
    <n v="0"/>
    <x v="2"/>
  </r>
  <r>
    <x v="77"/>
    <x v="76"/>
    <x v="87"/>
    <n v="3434000000"/>
    <x v="0"/>
  </r>
  <r>
    <x v="77"/>
    <x v="76"/>
    <x v="87"/>
    <n v="4110000000"/>
    <x v="1"/>
  </r>
  <r>
    <x v="77"/>
    <x v="76"/>
    <x v="87"/>
    <n v="3604000000"/>
    <x v="2"/>
  </r>
  <r>
    <x v="77"/>
    <x v="76"/>
    <x v="88"/>
    <n v="327000000"/>
    <x v="0"/>
  </r>
  <r>
    <x v="77"/>
    <x v="76"/>
    <x v="88"/>
    <n v="407000000"/>
    <x v="1"/>
  </r>
  <r>
    <x v="77"/>
    <x v="76"/>
    <x v="88"/>
    <n v="416000000"/>
    <x v="2"/>
  </r>
  <r>
    <x v="77"/>
    <x v="76"/>
    <x v="89"/>
    <n v="0"/>
    <x v="0"/>
  </r>
  <r>
    <x v="77"/>
    <x v="76"/>
    <x v="89"/>
    <n v="0"/>
    <x v="2"/>
  </r>
  <r>
    <x v="77"/>
    <x v="76"/>
    <x v="90"/>
    <n v="0"/>
    <x v="1"/>
  </r>
  <r>
    <x v="77"/>
    <x v="76"/>
    <x v="91"/>
    <n v="-1034000000"/>
    <x v="0"/>
  </r>
  <r>
    <x v="77"/>
    <x v="76"/>
    <x v="91"/>
    <n v="-145000000"/>
    <x v="1"/>
  </r>
  <r>
    <x v="77"/>
    <x v="76"/>
    <x v="91"/>
    <n v="8339000000"/>
    <x v="2"/>
  </r>
  <r>
    <x v="78"/>
    <x v="77"/>
    <x v="0"/>
    <n v="22501000000"/>
    <x v="0"/>
  </r>
  <r>
    <x v="78"/>
    <x v="77"/>
    <x v="0"/>
    <n v="21806000000"/>
    <x v="1"/>
  </r>
  <r>
    <x v="78"/>
    <x v="77"/>
    <x v="0"/>
    <n v="20658000000"/>
    <x v="2"/>
  </r>
  <r>
    <x v="78"/>
    <x v="77"/>
    <x v="1"/>
    <n v="25102000000"/>
    <x v="0"/>
  </r>
  <r>
    <x v="78"/>
    <x v="77"/>
    <x v="1"/>
    <n v="25429000000"/>
    <x v="1"/>
  </r>
  <r>
    <x v="78"/>
    <x v="77"/>
    <x v="1"/>
    <n v="23917000000"/>
    <x v="2"/>
  </r>
  <r>
    <x v="78"/>
    <x v="77"/>
    <x v="2"/>
    <n v="13437000000"/>
    <x v="0"/>
  </r>
  <r>
    <x v="78"/>
    <x v="77"/>
    <x v="2"/>
    <n v="13419000000"/>
    <x v="1"/>
  </r>
  <r>
    <x v="78"/>
    <x v="77"/>
    <x v="2"/>
    <n v="13404000000"/>
    <x v="2"/>
  </r>
  <r>
    <x v="78"/>
    <x v="77"/>
    <x v="3"/>
    <n v="-1057000000"/>
    <x v="0"/>
  </r>
  <r>
    <x v="78"/>
    <x v="77"/>
    <x v="3"/>
    <n v="2610000000"/>
    <x v="1"/>
  </r>
  <r>
    <x v="78"/>
    <x v="77"/>
    <x v="3"/>
    <n v="3864000000"/>
    <x v="2"/>
  </r>
  <r>
    <x v="78"/>
    <x v="77"/>
    <x v="4"/>
    <n v="264829000000"/>
    <x v="0"/>
  </r>
  <r>
    <x v="78"/>
    <x v="77"/>
    <x v="4"/>
    <n v="291727000000"/>
    <x v="1"/>
  </r>
  <r>
    <x v="78"/>
    <x v="77"/>
    <x v="4"/>
    <n v="316481000000"/>
    <x v="2"/>
  </r>
  <r>
    <x v="78"/>
    <x v="77"/>
    <x v="5"/>
    <n v="-18087000000"/>
    <x v="0"/>
  </r>
  <r>
    <x v="78"/>
    <x v="77"/>
    <x v="5"/>
    <n v="-18837000000"/>
    <x v="1"/>
  </r>
  <r>
    <x v="78"/>
    <x v="77"/>
    <x v="5"/>
    <n v="-20318000000"/>
    <x v="2"/>
  </r>
  <r>
    <x v="78"/>
    <x v="77"/>
    <x v="6"/>
    <n v="-15377000000"/>
    <x v="0"/>
  </r>
  <r>
    <x v="78"/>
    <x v="77"/>
    <x v="6"/>
    <n v="-18164000000"/>
    <x v="1"/>
  </r>
  <r>
    <x v="78"/>
    <x v="77"/>
    <x v="6"/>
    <n v="1325000000"/>
    <x v="2"/>
  </r>
  <r>
    <x v="78"/>
    <x v="77"/>
    <x v="7"/>
    <n v="-17934000000"/>
    <x v="0"/>
  </r>
  <r>
    <x v="78"/>
    <x v="77"/>
    <x v="7"/>
    <n v="-17581000000"/>
    <x v="1"/>
  </r>
  <r>
    <x v="78"/>
    <x v="77"/>
    <x v="7"/>
    <n v="-23512000000"/>
    <x v="2"/>
  </r>
  <r>
    <x v="78"/>
    <x v="77"/>
    <x v="8"/>
    <n v="34339000000"/>
    <x v="0"/>
  </r>
  <r>
    <x v="78"/>
    <x v="77"/>
    <x v="8"/>
    <n v="35746000000"/>
    <x v="1"/>
  </r>
  <r>
    <x v="78"/>
    <x v="77"/>
    <x v="8"/>
    <n v="41768000000"/>
    <x v="2"/>
  </r>
  <r>
    <x v="78"/>
    <x v="77"/>
    <x v="9"/>
    <n v="2745000000"/>
    <x v="0"/>
  </r>
  <r>
    <x v="78"/>
    <x v="77"/>
    <x v="9"/>
    <n v="2594000000"/>
    <x v="1"/>
  </r>
  <r>
    <x v="78"/>
    <x v="77"/>
    <x v="9"/>
    <n v="22171000000"/>
    <x v="2"/>
  </r>
  <r>
    <x v="78"/>
    <x v="77"/>
    <x v="10"/>
    <n v="2667000000"/>
    <x v="0"/>
  </r>
  <r>
    <x v="78"/>
    <x v="77"/>
    <x v="10"/>
    <n v="1471000000"/>
    <x v="1"/>
  </r>
  <r>
    <x v="78"/>
    <x v="77"/>
    <x v="10"/>
    <n v="-189000000"/>
    <x v="2"/>
  </r>
  <r>
    <x v="78"/>
    <x v="77"/>
    <x v="11"/>
    <n v="324000000"/>
    <x v="0"/>
  </r>
  <r>
    <x v="78"/>
    <x v="77"/>
    <x v="11"/>
    <n v="76000000"/>
    <x v="1"/>
  </r>
  <r>
    <x v="78"/>
    <x v="77"/>
    <x v="11"/>
    <n v="369000000"/>
    <x v="2"/>
  </r>
  <r>
    <x v="78"/>
    <x v="77"/>
    <x v="12"/>
    <n v="1777000000"/>
    <x v="0"/>
  </r>
  <r>
    <x v="78"/>
    <x v="77"/>
    <x v="12"/>
    <n v="-2359000000"/>
    <x v="1"/>
  </r>
  <r>
    <x v="78"/>
    <x v="77"/>
    <x v="12"/>
    <n v="-966000000"/>
    <x v="2"/>
  </r>
  <r>
    <x v="78"/>
    <x v="77"/>
    <x v="13"/>
    <n v="1177000000"/>
    <x v="0"/>
  </r>
  <r>
    <x v="78"/>
    <x v="77"/>
    <x v="13"/>
    <n v="6713000000"/>
    <x v="1"/>
  </r>
  <r>
    <x v="78"/>
    <x v="77"/>
    <x v="13"/>
    <n v="-56000000"/>
    <x v="2"/>
  </r>
  <r>
    <x v="78"/>
    <x v="77"/>
    <x v="14"/>
    <n v="429000000"/>
    <x v="0"/>
  </r>
  <r>
    <x v="78"/>
    <x v="77"/>
    <x v="14"/>
    <n v="429000000"/>
    <x v="1"/>
  </r>
  <r>
    <x v="78"/>
    <x v="77"/>
    <x v="14"/>
    <n v="429000000"/>
    <x v="2"/>
  </r>
  <r>
    <x v="78"/>
    <x v="77"/>
    <x v="15"/>
    <n v="511000000"/>
    <x v="0"/>
  </r>
  <r>
    <x v="78"/>
    <x v="77"/>
    <x v="15"/>
    <n v="523000000"/>
    <x v="1"/>
  </r>
  <r>
    <x v="78"/>
    <x v="77"/>
    <x v="15"/>
    <n v="547000000"/>
    <x v="2"/>
  </r>
  <r>
    <x v="78"/>
    <x v="77"/>
    <x v="16"/>
    <n v="14609000000"/>
    <x v="0"/>
  </r>
  <r>
    <x v="78"/>
    <x v="77"/>
    <x v="16"/>
    <n v="17893000000"/>
    <x v="1"/>
  </r>
  <r>
    <x v="78"/>
    <x v="77"/>
    <x v="16"/>
    <n v="16732000000"/>
    <x v="2"/>
  </r>
  <r>
    <x v="78"/>
    <x v="77"/>
    <x v="17"/>
    <n v="15120000000"/>
    <x v="0"/>
  </r>
  <r>
    <x v="78"/>
    <x v="77"/>
    <x v="17"/>
    <n v="18416000000"/>
    <x v="1"/>
  </r>
  <r>
    <x v="78"/>
    <x v="77"/>
    <x v="17"/>
    <n v="17279000000"/>
    <x v="2"/>
  </r>
  <r>
    <x v="78"/>
    <x v="77"/>
    <x v="18"/>
    <n v="55508000000"/>
    <x v="0"/>
  </r>
  <r>
    <x v="78"/>
    <x v="77"/>
    <x v="18"/>
    <n v="54726000000"/>
    <x v="1"/>
  </r>
  <r>
    <x v="78"/>
    <x v="77"/>
    <x v="18"/>
    <n v="51201000000"/>
    <x v="2"/>
  </r>
  <r>
    <x v="78"/>
    <x v="77"/>
    <x v="19"/>
    <n v="108585000000"/>
    <x v="0"/>
  </r>
  <r>
    <x v="78"/>
    <x v="77"/>
    <x v="19"/>
    <n v="101490000000"/>
    <x v="1"/>
  </r>
  <r>
    <x v="78"/>
    <x v="77"/>
    <x v="19"/>
    <n v="99494000000"/>
    <x v="2"/>
  </r>
  <r>
    <x v="78"/>
    <x v="77"/>
    <x v="20"/>
    <n v="34636000000"/>
    <x v="0"/>
  </r>
  <r>
    <x v="78"/>
    <x v="77"/>
    <x v="20"/>
    <n v="37473000000"/>
    <x v="1"/>
  </r>
  <r>
    <x v="78"/>
    <x v="77"/>
    <x v="20"/>
    <n v="54594000000"/>
    <x v="2"/>
  </r>
  <r>
    <x v="78"/>
    <x v="77"/>
    <x v="21"/>
    <n v="37930000000"/>
    <x v="0"/>
  </r>
  <r>
    <x v="78"/>
    <x v="77"/>
    <x v="21"/>
    <n v="44868000000"/>
    <x v="1"/>
  </r>
  <r>
    <x v="78"/>
    <x v="77"/>
    <x v="21"/>
    <n v="39660000000"/>
    <x v="2"/>
  </r>
  <r>
    <x v="78"/>
    <x v="77"/>
    <x v="22"/>
    <n v="0"/>
    <x v="0"/>
  </r>
  <r>
    <x v="78"/>
    <x v="77"/>
    <x v="22"/>
    <n v="0"/>
    <x v="2"/>
  </r>
  <r>
    <x v="78"/>
    <x v="77"/>
    <x v="23"/>
    <n v="0"/>
    <x v="0"/>
  </r>
  <r>
    <x v="78"/>
    <x v="77"/>
    <x v="23"/>
    <n v="0"/>
    <x v="1"/>
  </r>
  <r>
    <x v="78"/>
    <x v="77"/>
    <x v="23"/>
    <n v="0"/>
    <x v="1"/>
  </r>
  <r>
    <x v="78"/>
    <x v="77"/>
    <x v="23"/>
    <n v="0"/>
    <x v="2"/>
  </r>
  <r>
    <x v="78"/>
    <x v="77"/>
    <x v="24"/>
    <n v="19623000000"/>
    <x v="0"/>
  </r>
  <r>
    <x v="78"/>
    <x v="77"/>
    <x v="24"/>
    <n v="22733000000"/>
    <x v="1"/>
  </r>
  <r>
    <x v="78"/>
    <x v="77"/>
    <x v="24"/>
    <n v="23967000000"/>
    <x v="2"/>
  </r>
  <r>
    <x v="78"/>
    <x v="77"/>
    <x v="25"/>
    <n v="0"/>
    <x v="0"/>
  </r>
  <r>
    <x v="78"/>
    <x v="77"/>
    <x v="25"/>
    <n v="0"/>
    <x v="1"/>
  </r>
  <r>
    <x v="78"/>
    <x v="77"/>
    <x v="25"/>
    <n v="0"/>
    <x v="2"/>
  </r>
  <r>
    <x v="78"/>
    <x v="77"/>
    <x v="26"/>
    <n v="43465"/>
    <x v="0"/>
  </r>
  <r>
    <x v="78"/>
    <x v="77"/>
    <x v="26"/>
    <n v="43830"/>
    <x v="1"/>
  </r>
  <r>
    <x v="78"/>
    <x v="77"/>
    <x v="26"/>
    <n v="44196"/>
    <x v="2"/>
  </r>
  <r>
    <x v="78"/>
    <x v="77"/>
    <x v="27"/>
    <n v="1565000000"/>
    <x v="0"/>
  </r>
  <r>
    <x v="78"/>
    <x v="77"/>
    <x v="27"/>
    <n v="1440000000"/>
    <x v="1"/>
  </r>
  <r>
    <x v="78"/>
    <x v="77"/>
    <x v="27"/>
    <n v="1430000000"/>
    <x v="2"/>
  </r>
  <r>
    <x v="78"/>
    <x v="77"/>
    <x v="28"/>
    <n v="53145000000"/>
    <x v="0"/>
  </r>
  <r>
    <x v="78"/>
    <x v="77"/>
    <x v="28"/>
    <n v="61395000000"/>
    <x v="1"/>
  </r>
  <r>
    <x v="78"/>
    <x v="77"/>
    <x v="28"/>
    <n v="67842000000"/>
    <x v="2"/>
  </r>
  <r>
    <x v="78"/>
    <x v="77"/>
    <x v="29"/>
    <n v="0"/>
    <x v="0"/>
  </r>
  <r>
    <x v="78"/>
    <x v="77"/>
    <x v="29"/>
    <n v="0"/>
    <x v="1"/>
  </r>
  <r>
    <x v="78"/>
    <x v="77"/>
    <x v="29"/>
    <n v="0"/>
    <x v="2"/>
  </r>
  <r>
    <x v="78"/>
    <x v="77"/>
    <x v="30"/>
    <n v="24614000000"/>
    <x v="0"/>
  </r>
  <r>
    <x v="78"/>
    <x v="77"/>
    <x v="30"/>
    <n v="24389000000"/>
    <x v="1"/>
  </r>
  <r>
    <x v="78"/>
    <x v="77"/>
    <x v="30"/>
    <n v="24773000000"/>
    <x v="2"/>
  </r>
  <r>
    <x v="78"/>
    <x v="77"/>
    <x v="31"/>
    <n v="75355000000"/>
    <x v="0"/>
  </r>
  <r>
    <x v="78"/>
    <x v="77"/>
    <x v="31"/>
    <n v="77142000000"/>
    <x v="1"/>
  </r>
  <r>
    <x v="78"/>
    <x v="77"/>
    <x v="31"/>
    <n v="77091000000"/>
    <x v="2"/>
  </r>
  <r>
    <x v="78"/>
    <x v="77"/>
    <x v="32"/>
    <n v="16039000000"/>
    <x v="0"/>
  </r>
  <r>
    <x v="78"/>
    <x v="77"/>
    <x v="32"/>
    <n v="19788000000"/>
    <x v="1"/>
  </r>
  <r>
    <x v="78"/>
    <x v="77"/>
    <x v="32"/>
    <n v="18348000000"/>
    <x v="2"/>
  </r>
  <r>
    <x v="78"/>
    <x v="77"/>
    <x v="33"/>
    <n v="0"/>
    <x v="0"/>
  </r>
  <r>
    <x v="78"/>
    <x v="77"/>
    <x v="33"/>
    <n v="0"/>
    <x v="1"/>
  </r>
  <r>
    <x v="78"/>
    <x v="77"/>
    <x v="33"/>
    <n v="0"/>
    <x v="2"/>
  </r>
  <r>
    <x v="78"/>
    <x v="77"/>
    <x v="34"/>
    <n v="3584000000"/>
    <x v="0"/>
  </r>
  <r>
    <x v="78"/>
    <x v="77"/>
    <x v="34"/>
    <n v="2945000000"/>
    <x v="1"/>
  </r>
  <r>
    <x v="78"/>
    <x v="77"/>
    <x v="34"/>
    <n v="5619000000"/>
    <x v="2"/>
  </r>
  <r>
    <x v="78"/>
    <x v="77"/>
    <x v="35"/>
    <n v="103905000000"/>
    <x v="0"/>
  </r>
  <r>
    <x v="78"/>
    <x v="77"/>
    <x v="35"/>
    <n v="104557000000"/>
    <x v="1"/>
  </r>
  <r>
    <x v="78"/>
    <x v="77"/>
    <x v="35"/>
    <n v="105510000000"/>
    <x v="2"/>
  </r>
  <r>
    <x v="78"/>
    <x v="77"/>
    <x v="36"/>
    <n v="4833000000"/>
    <x v="0"/>
  </r>
  <r>
    <x v="78"/>
    <x v="77"/>
    <x v="36"/>
    <n v="4730000000"/>
    <x v="1"/>
  </r>
  <r>
    <x v="78"/>
    <x v="77"/>
    <x v="36"/>
    <n v="4247000000"/>
    <x v="2"/>
  </r>
  <r>
    <x v="78"/>
    <x v="77"/>
    <x v="37"/>
    <n v="0"/>
    <x v="0"/>
  </r>
  <r>
    <x v="78"/>
    <x v="77"/>
    <x v="37"/>
    <n v="0"/>
    <x v="1"/>
  </r>
  <r>
    <x v="78"/>
    <x v="77"/>
    <x v="37"/>
    <n v="0"/>
    <x v="2"/>
  </r>
  <r>
    <x v="78"/>
    <x v="77"/>
    <x v="38"/>
    <n v="1336000000"/>
    <x v="0"/>
  </r>
  <r>
    <x v="78"/>
    <x v="77"/>
    <x v="38"/>
    <n v="1422000000"/>
    <x v="1"/>
  </r>
  <r>
    <x v="78"/>
    <x v="77"/>
    <x v="38"/>
    <n v="1796000000"/>
    <x v="2"/>
  </r>
  <r>
    <x v="78"/>
    <x v="77"/>
    <x v="39"/>
    <n v="264829000000"/>
    <x v="0"/>
  </r>
  <r>
    <x v="78"/>
    <x v="77"/>
    <x v="39"/>
    <n v="291727000000"/>
    <x v="1"/>
  </r>
  <r>
    <x v="78"/>
    <x v="77"/>
    <x v="39"/>
    <n v="316481000000"/>
    <x v="2"/>
  </r>
  <r>
    <x v="78"/>
    <x v="77"/>
    <x v="40"/>
    <n v="210119000000"/>
    <x v="0"/>
  </r>
  <r>
    <x v="78"/>
    <x v="77"/>
    <x v="40"/>
    <n v="228892000000"/>
    <x v="1"/>
  </r>
  <r>
    <x v="78"/>
    <x v="77"/>
    <x v="40"/>
    <n v="247209000000"/>
    <x v="2"/>
  </r>
  <r>
    <x v="78"/>
    <x v="77"/>
    <x v="41"/>
    <n v="2931000000"/>
    <x v="0"/>
  </r>
  <r>
    <x v="78"/>
    <x v="77"/>
    <x v="41"/>
    <n v="10777000000"/>
    <x v="1"/>
  </r>
  <r>
    <x v="78"/>
    <x v="77"/>
    <x v="41"/>
    <n v="5889000000"/>
    <x v="2"/>
  </r>
  <r>
    <x v="78"/>
    <x v="77"/>
    <x v="42"/>
    <n v="671000000"/>
    <x v="0"/>
  </r>
  <r>
    <x v="78"/>
    <x v="77"/>
    <x v="42"/>
    <n v="558000000"/>
    <x v="1"/>
  </r>
  <r>
    <x v="78"/>
    <x v="77"/>
    <x v="42"/>
    <n v="589000000"/>
    <x v="2"/>
  </r>
  <r>
    <x v="78"/>
    <x v="77"/>
    <x v="43"/>
    <n v="1175000000"/>
    <x v="0"/>
  </r>
  <r>
    <x v="78"/>
    <x v="77"/>
    <x v="43"/>
    <n v="2274000000"/>
    <x v="1"/>
  </r>
  <r>
    <x v="78"/>
    <x v="77"/>
    <x v="43"/>
    <n v="-1778000000"/>
    <x v="2"/>
  </r>
  <r>
    <x v="78"/>
    <x v="77"/>
    <x v="44"/>
    <n v="0"/>
    <x v="0"/>
  </r>
  <r>
    <x v="78"/>
    <x v="77"/>
    <x v="44"/>
    <n v="0"/>
    <x v="1"/>
  </r>
  <r>
    <x v="78"/>
    <x v="77"/>
    <x v="44"/>
    <n v="0"/>
    <x v="2"/>
  </r>
  <r>
    <x v="78"/>
    <x v="77"/>
    <x v="45"/>
    <n v="0"/>
    <x v="0"/>
  </r>
  <r>
    <x v="78"/>
    <x v="77"/>
    <x v="45"/>
    <n v="0"/>
    <x v="1"/>
  </r>
  <r>
    <x v="78"/>
    <x v="77"/>
    <x v="45"/>
    <n v="0"/>
    <x v="2"/>
  </r>
  <r>
    <x v="78"/>
    <x v="77"/>
    <x v="46"/>
    <n v="-10421000000"/>
    <x v="0"/>
  </r>
  <r>
    <x v="78"/>
    <x v="77"/>
    <x v="46"/>
    <n v="-10659000000"/>
    <x v="1"/>
  </r>
  <r>
    <x v="78"/>
    <x v="77"/>
    <x v="46"/>
    <n v="-14722000000"/>
    <x v="2"/>
  </r>
  <r>
    <x v="78"/>
    <x v="77"/>
    <x v="47"/>
    <n v="0"/>
    <x v="0"/>
  </r>
  <r>
    <x v="78"/>
    <x v="77"/>
    <x v="47"/>
    <n v="0"/>
    <x v="1"/>
  </r>
  <r>
    <x v="78"/>
    <x v="77"/>
    <x v="47"/>
    <n v="0"/>
    <x v="2"/>
  </r>
  <r>
    <x v="78"/>
    <x v="77"/>
    <x v="48"/>
    <n v="-17934000000"/>
    <x v="0"/>
  </r>
  <r>
    <x v="78"/>
    <x v="77"/>
    <x v="48"/>
    <n v="-17581000000"/>
    <x v="1"/>
  </r>
  <r>
    <x v="78"/>
    <x v="77"/>
    <x v="48"/>
    <n v="-23512000000"/>
    <x v="2"/>
  </r>
  <r>
    <x v="78"/>
    <x v="77"/>
    <x v="49"/>
    <n v="0"/>
    <x v="0"/>
  </r>
  <r>
    <x v="78"/>
    <x v="77"/>
    <x v="49"/>
    <n v="0"/>
    <x v="1"/>
  </r>
  <r>
    <x v="78"/>
    <x v="77"/>
    <x v="49"/>
    <n v="0"/>
    <x v="2"/>
  </r>
  <r>
    <x v="78"/>
    <x v="77"/>
    <x v="50"/>
    <n v="-1679000000"/>
    <x v="0"/>
  </r>
  <r>
    <x v="78"/>
    <x v="77"/>
    <x v="50"/>
    <n v="-300000000"/>
    <x v="1"/>
  </r>
  <r>
    <x v="78"/>
    <x v="77"/>
    <x v="50"/>
    <n v="0"/>
    <x v="2"/>
  </r>
  <r>
    <x v="78"/>
    <x v="77"/>
    <x v="51"/>
    <n v="0"/>
    <x v="0"/>
  </r>
  <r>
    <x v="78"/>
    <x v="77"/>
    <x v="51"/>
    <n v="0"/>
    <x v="1"/>
  </r>
  <r>
    <x v="78"/>
    <x v="77"/>
    <x v="51"/>
    <n v="0"/>
    <x v="2"/>
  </r>
  <r>
    <x v="78"/>
    <x v="77"/>
    <x v="52"/>
    <n v="511000000"/>
    <x v="0"/>
  </r>
  <r>
    <x v="78"/>
    <x v="77"/>
    <x v="52"/>
    <n v="523000000"/>
    <x v="1"/>
  </r>
  <r>
    <x v="78"/>
    <x v="77"/>
    <x v="52"/>
    <n v="547000000"/>
    <x v="2"/>
  </r>
  <r>
    <x v="78"/>
    <x v="77"/>
    <x v="53"/>
    <n v="15528000000"/>
    <x v="0"/>
  </r>
  <r>
    <x v="78"/>
    <x v="77"/>
    <x v="53"/>
    <n v="19265000000"/>
    <x v="1"/>
  </r>
  <r>
    <x v="78"/>
    <x v="77"/>
    <x v="53"/>
    <n v="17801000000"/>
    <x v="2"/>
  </r>
  <r>
    <x v="78"/>
    <x v="77"/>
    <x v="54"/>
    <n v="16039000000"/>
    <x v="0"/>
  </r>
  <r>
    <x v="78"/>
    <x v="77"/>
    <x v="54"/>
    <n v="19788000000"/>
    <x v="1"/>
  </r>
  <r>
    <x v="78"/>
    <x v="77"/>
    <x v="54"/>
    <n v="18348000000"/>
    <x v="2"/>
  </r>
  <r>
    <x v="78"/>
    <x v="77"/>
    <x v="55"/>
    <n v="89286000000"/>
    <x v="0"/>
  </r>
  <r>
    <x v="78"/>
    <x v="77"/>
    <x v="55"/>
    <n v="91915000000"/>
    <x v="1"/>
  </r>
  <r>
    <x v="78"/>
    <x v="77"/>
    <x v="55"/>
    <n v="94833000000"/>
    <x v="2"/>
  </r>
  <r>
    <x v="78"/>
    <x v="77"/>
    <x v="56"/>
    <n v="230193000000"/>
    <x v="0"/>
  </r>
  <r>
    <x v="78"/>
    <x v="77"/>
    <x v="56"/>
    <n v="254254000000"/>
    <x v="1"/>
  </r>
  <r>
    <x v="78"/>
    <x v="77"/>
    <x v="56"/>
    <n v="261887000000"/>
    <x v="2"/>
  </r>
  <r>
    <x v="78"/>
    <x v="77"/>
    <x v="57"/>
    <n v="172189000000"/>
    <x v="0"/>
  </r>
  <r>
    <x v="78"/>
    <x v="77"/>
    <x v="57"/>
    <n v="184024000000"/>
    <x v="1"/>
  </r>
  <r>
    <x v="78"/>
    <x v="77"/>
    <x v="57"/>
    <n v="207549000000"/>
    <x v="2"/>
  </r>
  <r>
    <x v="78"/>
    <x v="77"/>
    <x v="58"/>
    <n v="48486000000"/>
    <x v="0"/>
  </r>
  <r>
    <x v="78"/>
    <x v="77"/>
    <x v="58"/>
    <n v="46578000000"/>
    <x v="1"/>
  </r>
  <r>
    <x v="78"/>
    <x v="77"/>
    <x v="58"/>
    <n v="48293000000"/>
    <x v="2"/>
  </r>
  <r>
    <x v="78"/>
    <x v="77"/>
    <x v="59"/>
    <n v="0"/>
    <x v="0"/>
  </r>
  <r>
    <x v="78"/>
    <x v="77"/>
    <x v="59"/>
    <n v="0"/>
    <x v="2"/>
  </r>
  <r>
    <x v="78"/>
    <x v="77"/>
    <x v="60"/>
    <n v="0"/>
    <x v="1"/>
  </r>
  <r>
    <x v="78"/>
    <x v="77"/>
    <x v="61"/>
    <n v="108585000000"/>
    <x v="0"/>
  </r>
  <r>
    <x v="78"/>
    <x v="77"/>
    <x v="61"/>
    <n v="101490000000"/>
    <x v="1"/>
  </r>
  <r>
    <x v="78"/>
    <x v="77"/>
    <x v="61"/>
    <n v="99494000000"/>
    <x v="2"/>
  </r>
  <r>
    <x v="78"/>
    <x v="77"/>
    <x v="62"/>
    <n v="22278000000"/>
    <x v="0"/>
  </r>
  <r>
    <x v="78"/>
    <x v="77"/>
    <x v="62"/>
    <n v="30378000000"/>
    <x v="1"/>
  </r>
  <r>
    <x v="78"/>
    <x v="77"/>
    <x v="62"/>
    <n v="28798000000"/>
    <x v="2"/>
  </r>
  <r>
    <x v="78"/>
    <x v="77"/>
    <x v="63"/>
    <n v="-26324000000"/>
    <x v="0"/>
  </r>
  <r>
    <x v="78"/>
    <x v="77"/>
    <x v="63"/>
    <n v="-30454000000"/>
    <x v="1"/>
  </r>
  <r>
    <x v="78"/>
    <x v="77"/>
    <x v="63"/>
    <n v="-7129000000"/>
    <x v="2"/>
  </r>
  <r>
    <x v="78"/>
    <x v="77"/>
    <x v="64"/>
    <n v="-16505000000"/>
    <x v="0"/>
  </r>
  <r>
    <x v="78"/>
    <x v="77"/>
    <x v="64"/>
    <n v="-16683000000"/>
    <x v="1"/>
  </r>
  <r>
    <x v="78"/>
    <x v="77"/>
    <x v="64"/>
    <n v="-21386000000"/>
    <x v="2"/>
  </r>
  <r>
    <x v="78"/>
    <x v="77"/>
    <x v="65"/>
    <n v="13845000000"/>
    <x v="0"/>
  </r>
  <r>
    <x v="78"/>
    <x v="77"/>
    <x v="65"/>
    <n v="18572000000"/>
    <x v="1"/>
  </r>
  <r>
    <x v="78"/>
    <x v="77"/>
    <x v="65"/>
    <n v="23614000000"/>
    <x v="2"/>
  </r>
  <r>
    <x v="78"/>
    <x v="77"/>
    <x v="66"/>
    <n v="-919000000"/>
    <x v="0"/>
  </r>
  <r>
    <x v="78"/>
    <x v="77"/>
    <x v="66"/>
    <n v="-1372000000"/>
    <x v="1"/>
  </r>
  <r>
    <x v="78"/>
    <x v="77"/>
    <x v="66"/>
    <n v="-1069000000"/>
    <x v="2"/>
  </r>
  <r>
    <x v="78"/>
    <x v="77"/>
    <x v="67"/>
    <n v="5453000000"/>
    <x v="0"/>
  </r>
  <r>
    <x v="78"/>
    <x v="77"/>
    <x v="67"/>
    <n v="8028000000"/>
    <x v="1"/>
  </r>
  <r>
    <x v="78"/>
    <x v="77"/>
    <x v="67"/>
    <n v="6710000000"/>
    <x v="2"/>
  </r>
  <r>
    <x v="78"/>
    <x v="77"/>
    <x v="68"/>
    <n v="8239000000"/>
    <x v="0"/>
  </r>
  <r>
    <x v="78"/>
    <x v="77"/>
    <x v="68"/>
    <n v="12285000000"/>
    <x v="1"/>
  </r>
  <r>
    <x v="78"/>
    <x v="77"/>
    <x v="68"/>
    <n v="13113000000"/>
    <x v="2"/>
  </r>
  <r>
    <x v="78"/>
    <x v="77"/>
    <x v="69"/>
    <n v="11717000000"/>
    <x v="0"/>
  </r>
  <r>
    <x v="78"/>
    <x v="77"/>
    <x v="69"/>
    <n v="32835000000"/>
    <x v="1"/>
  </r>
  <r>
    <x v="78"/>
    <x v="77"/>
    <x v="69"/>
    <n v="36182000000"/>
    <x v="2"/>
  </r>
  <r>
    <x v="78"/>
    <x v="77"/>
    <x v="70"/>
    <n v="66316000000"/>
    <x v="0"/>
  </r>
  <r>
    <x v="78"/>
    <x v="77"/>
    <x v="70"/>
    <n v="83312000000"/>
    <x v="1"/>
  </r>
  <r>
    <x v="78"/>
    <x v="77"/>
    <x v="70"/>
    <n v="84376000000"/>
    <x v="2"/>
  </r>
  <r>
    <x v="78"/>
    <x v="77"/>
    <x v="71"/>
    <n v="60099000000"/>
    <x v="0"/>
  </r>
  <r>
    <x v="78"/>
    <x v="77"/>
    <x v="71"/>
    <n v="54912000000"/>
    <x v="1"/>
  </r>
  <r>
    <x v="78"/>
    <x v="77"/>
    <x v="71"/>
    <n v="51201000000"/>
    <x v="2"/>
  </r>
  <r>
    <x v="78"/>
    <x v="77"/>
    <x v="72"/>
    <n v="0"/>
    <x v="0"/>
  </r>
  <r>
    <x v="78"/>
    <x v="77"/>
    <x v="72"/>
    <n v="0"/>
    <x v="1"/>
  </r>
  <r>
    <x v="78"/>
    <x v="77"/>
    <x v="72"/>
    <n v="0"/>
    <x v="2"/>
  </r>
  <r>
    <x v="78"/>
    <x v="77"/>
    <x v="73"/>
    <n v="9772000000"/>
    <x v="0"/>
  </r>
  <r>
    <x v="78"/>
    <x v="77"/>
    <x v="73"/>
    <n v="10016000000"/>
    <x v="1"/>
  </r>
  <r>
    <x v="78"/>
    <x v="77"/>
    <x v="73"/>
    <n v="10232000000"/>
    <x v="2"/>
  </r>
  <r>
    <x v="78"/>
    <x v="77"/>
    <x v="74"/>
    <n v="16658000000"/>
    <x v="0"/>
  </r>
  <r>
    <x v="78"/>
    <x v="77"/>
    <x v="74"/>
    <n v="17939000000"/>
    <x v="1"/>
  </r>
  <r>
    <x v="78"/>
    <x v="77"/>
    <x v="74"/>
    <n v="18192000000"/>
    <x v="2"/>
  </r>
  <r>
    <x v="78"/>
    <x v="77"/>
    <x v="75"/>
    <n v="0"/>
    <x v="0"/>
  </r>
  <r>
    <x v="78"/>
    <x v="77"/>
    <x v="75"/>
    <n v="0"/>
    <x v="1"/>
  </r>
  <r>
    <x v="78"/>
    <x v="77"/>
    <x v="75"/>
    <n v="0"/>
    <x v="2"/>
  </r>
  <r>
    <x v="78"/>
    <x v="77"/>
    <x v="76"/>
    <n v="0"/>
    <x v="0"/>
  </r>
  <r>
    <x v="78"/>
    <x v="77"/>
    <x v="76"/>
    <n v="0"/>
    <x v="1"/>
  </r>
  <r>
    <x v="78"/>
    <x v="77"/>
    <x v="76"/>
    <n v="0"/>
    <x v="2"/>
  </r>
  <r>
    <x v="78"/>
    <x v="77"/>
    <x v="77"/>
    <n v="0"/>
    <x v="0"/>
  </r>
  <r>
    <x v="78"/>
    <x v="77"/>
    <x v="77"/>
    <n v="0"/>
    <x v="1"/>
  </r>
  <r>
    <x v="78"/>
    <x v="77"/>
    <x v="77"/>
    <n v="0"/>
    <x v="2"/>
  </r>
  <r>
    <x v="78"/>
    <x v="77"/>
    <x v="78"/>
    <n v="0"/>
    <x v="0"/>
  </r>
  <r>
    <x v="78"/>
    <x v="77"/>
    <x v="78"/>
    <n v="0"/>
    <x v="1"/>
  </r>
  <r>
    <x v="78"/>
    <x v="77"/>
    <x v="78"/>
    <n v="0"/>
    <x v="2"/>
  </r>
  <r>
    <x v="78"/>
    <x v="77"/>
    <x v="79"/>
    <n v="0"/>
    <x v="0"/>
  </r>
  <r>
    <x v="78"/>
    <x v="77"/>
    <x v="79"/>
    <n v="0"/>
    <x v="1"/>
  </r>
  <r>
    <x v="78"/>
    <x v="77"/>
    <x v="79"/>
    <n v="0"/>
    <x v="2"/>
  </r>
  <r>
    <x v="78"/>
    <x v="77"/>
    <x v="80"/>
    <n v="980000000"/>
    <x v="0"/>
  </r>
  <r>
    <x v="78"/>
    <x v="77"/>
    <x v="80"/>
    <n v="1588000000"/>
    <x v="1"/>
  </r>
  <r>
    <x v="78"/>
    <x v="77"/>
    <x v="80"/>
    <n v="1380000000"/>
    <x v="2"/>
  </r>
  <r>
    <x v="78"/>
    <x v="77"/>
    <x v="81"/>
    <n v="0"/>
    <x v="0"/>
  </r>
  <r>
    <x v="78"/>
    <x v="77"/>
    <x v="81"/>
    <n v="0"/>
    <x v="1"/>
  </r>
  <r>
    <x v="78"/>
    <x v="77"/>
    <x v="81"/>
    <n v="0"/>
    <x v="2"/>
  </r>
  <r>
    <x v="78"/>
    <x v="77"/>
    <x v="82"/>
    <n v="0"/>
    <x v="0"/>
  </r>
  <r>
    <x v="78"/>
    <x v="77"/>
    <x v="82"/>
    <n v="0"/>
    <x v="1"/>
  </r>
  <r>
    <x v="78"/>
    <x v="77"/>
    <x v="82"/>
    <n v="0"/>
    <x v="2"/>
  </r>
  <r>
    <x v="78"/>
    <x v="77"/>
    <x v="83"/>
    <n v="43542000000"/>
    <x v="0"/>
  </r>
  <r>
    <x v="78"/>
    <x v="77"/>
    <x v="83"/>
    <n v="53147000000"/>
    <x v="1"/>
  </r>
  <r>
    <x v="78"/>
    <x v="77"/>
    <x v="83"/>
    <n v="60464000000"/>
    <x v="2"/>
  </r>
  <r>
    <x v="78"/>
    <x v="77"/>
    <x v="84"/>
    <n v="130863000000"/>
    <x v="0"/>
  </r>
  <r>
    <x v="78"/>
    <x v="77"/>
    <x v="84"/>
    <n v="131868000000"/>
    <x v="1"/>
  </r>
  <r>
    <x v="78"/>
    <x v="77"/>
    <x v="84"/>
    <n v="128292000000"/>
    <x v="2"/>
  </r>
  <r>
    <x v="78"/>
    <x v="77"/>
    <x v="85"/>
    <n v="31083000000"/>
    <x v="0"/>
  </r>
  <r>
    <x v="78"/>
    <x v="77"/>
    <x v="85"/>
    <n v="29896000000"/>
    <x v="1"/>
  </r>
  <r>
    <x v="78"/>
    <x v="77"/>
    <x v="85"/>
    <n v="31573000000"/>
    <x v="2"/>
  </r>
  <r>
    <x v="78"/>
    <x v="77"/>
    <x v="86"/>
    <n v="0"/>
    <x v="0"/>
  </r>
  <r>
    <x v="78"/>
    <x v="77"/>
    <x v="86"/>
    <n v="0"/>
    <x v="1"/>
  </r>
  <r>
    <x v="78"/>
    <x v="77"/>
    <x v="86"/>
    <n v="0"/>
    <x v="2"/>
  </r>
  <r>
    <x v="78"/>
    <x v="77"/>
    <x v="87"/>
    <n v="0"/>
    <x v="0"/>
  </r>
  <r>
    <x v="78"/>
    <x v="77"/>
    <x v="87"/>
    <n v="0"/>
    <x v="1"/>
  </r>
  <r>
    <x v="78"/>
    <x v="77"/>
    <x v="87"/>
    <n v="0"/>
    <x v="2"/>
  </r>
  <r>
    <x v="78"/>
    <x v="77"/>
    <x v="88"/>
    <n v="0"/>
    <x v="0"/>
  </r>
  <r>
    <x v="78"/>
    <x v="77"/>
    <x v="88"/>
    <n v="0"/>
    <x v="1"/>
  </r>
  <r>
    <x v="78"/>
    <x v="77"/>
    <x v="88"/>
    <n v="0"/>
    <x v="2"/>
  </r>
  <r>
    <x v="78"/>
    <x v="77"/>
    <x v="89"/>
    <n v="0"/>
    <x v="0"/>
  </r>
  <r>
    <x v="78"/>
    <x v="77"/>
    <x v="89"/>
    <n v="0"/>
    <x v="2"/>
  </r>
  <r>
    <x v="78"/>
    <x v="77"/>
    <x v="90"/>
    <n v="0"/>
    <x v="1"/>
  </r>
  <r>
    <x v="78"/>
    <x v="77"/>
    <x v="91"/>
    <n v="1028000000"/>
    <x v="0"/>
  </r>
  <r>
    <x v="78"/>
    <x v="77"/>
    <x v="91"/>
    <n v="1000000"/>
    <x v="1"/>
  </r>
  <r>
    <x v="78"/>
    <x v="77"/>
    <x v="91"/>
    <n v="19581000000"/>
    <x v="2"/>
  </r>
  <r>
    <x v="79"/>
    <x v="78"/>
    <x v="0"/>
    <n v="19701000000"/>
    <x v="0"/>
  </r>
  <r>
    <x v="79"/>
    <x v="78"/>
    <x v="0"/>
    <n v="20031000000"/>
    <x v="1"/>
  </r>
  <r>
    <x v="79"/>
    <x v="78"/>
    <x v="0"/>
    <n v="16101000000"/>
    <x v="2"/>
  </r>
  <r>
    <x v="79"/>
    <x v="78"/>
    <x v="1"/>
    <n v="6573000000"/>
    <x v="0"/>
  </r>
  <r>
    <x v="79"/>
    <x v="78"/>
    <x v="1"/>
    <n v="7226000000"/>
    <x v="1"/>
  </r>
  <r>
    <x v="79"/>
    <x v="78"/>
    <x v="1"/>
    <n v="4110000000"/>
    <x v="2"/>
  </r>
  <r>
    <x v="79"/>
    <x v="78"/>
    <x v="2"/>
    <n v="10493000000"/>
    <x v="0"/>
  </r>
  <r>
    <x v="79"/>
    <x v="78"/>
    <x v="2"/>
    <n v="10639000000"/>
    <x v="1"/>
  </r>
  <r>
    <x v="79"/>
    <x v="78"/>
    <x v="2"/>
    <n v="10761000000"/>
    <x v="2"/>
  </r>
  <r>
    <x v="79"/>
    <x v="78"/>
    <x v="3"/>
    <n v="1630000000"/>
    <x v="0"/>
  </r>
  <r>
    <x v="79"/>
    <x v="78"/>
    <x v="3"/>
    <n v="2372000000"/>
    <x v="1"/>
  </r>
  <r>
    <x v="79"/>
    <x v="78"/>
    <x v="3"/>
    <n v="4119000000"/>
    <x v="2"/>
  </r>
  <r>
    <x v="79"/>
    <x v="78"/>
    <x v="4"/>
    <n v="68124000000"/>
    <x v="0"/>
  </r>
  <r>
    <x v="79"/>
    <x v="78"/>
    <x v="4"/>
    <n v="67598000000"/>
    <x v="1"/>
  </r>
  <r>
    <x v="79"/>
    <x v="78"/>
    <x v="4"/>
    <n v="87174000000"/>
    <x v="2"/>
  </r>
  <r>
    <x v="79"/>
    <x v="78"/>
    <x v="5"/>
    <n v="-1367000000"/>
    <x v="0"/>
  </r>
  <r>
    <x v="79"/>
    <x v="78"/>
    <x v="5"/>
    <n v="-1702000000"/>
    <x v="1"/>
  </r>
  <r>
    <x v="79"/>
    <x v="78"/>
    <x v="5"/>
    <n v="-1374000000"/>
    <x v="2"/>
  </r>
  <r>
    <x v="79"/>
    <x v="78"/>
    <x v="6"/>
    <n v="-5295000000"/>
    <x v="0"/>
  </r>
  <r>
    <x v="79"/>
    <x v="78"/>
    <x v="6"/>
    <n v="-3047000000"/>
    <x v="1"/>
  </r>
  <r>
    <x v="79"/>
    <x v="78"/>
    <x v="6"/>
    <n v="-4647000000"/>
    <x v="2"/>
  </r>
  <r>
    <x v="79"/>
    <x v="78"/>
    <x v="7"/>
    <n v="-5501000000"/>
    <x v="0"/>
  </r>
  <r>
    <x v="79"/>
    <x v="78"/>
    <x v="7"/>
    <n v="-2307000000"/>
    <x v="1"/>
  </r>
  <r>
    <x v="79"/>
    <x v="78"/>
    <x v="7"/>
    <n v="-1297000000"/>
    <x v="2"/>
  </r>
  <r>
    <x v="79"/>
    <x v="78"/>
    <x v="8"/>
    <n v="8263000000"/>
    <x v="0"/>
  </r>
  <r>
    <x v="79"/>
    <x v="78"/>
    <x v="8"/>
    <n v="5594000000"/>
    <x v="1"/>
  </r>
  <r>
    <x v="79"/>
    <x v="78"/>
    <x v="8"/>
    <n v="5484000000"/>
    <x v="2"/>
  </r>
  <r>
    <x v="79"/>
    <x v="78"/>
    <x v="9"/>
    <n v="785000000"/>
    <x v="0"/>
  </r>
  <r>
    <x v="79"/>
    <x v="78"/>
    <x v="9"/>
    <n v="1023000000"/>
    <x v="1"/>
  </r>
  <r>
    <x v="79"/>
    <x v="78"/>
    <x v="9"/>
    <n v="469000000"/>
    <x v="2"/>
  </r>
  <r>
    <x v="79"/>
    <x v="78"/>
    <x v="10"/>
    <n v="391000000"/>
    <x v="0"/>
  </r>
  <r>
    <x v="79"/>
    <x v="78"/>
    <x v="10"/>
    <n v="789000000"/>
    <x v="1"/>
  </r>
  <r>
    <x v="79"/>
    <x v="78"/>
    <x v="10"/>
    <n v="-163000000"/>
    <x v="2"/>
  </r>
  <r>
    <x v="79"/>
    <x v="78"/>
    <x v="11"/>
    <n v="-331000000"/>
    <x v="0"/>
  </r>
  <r>
    <x v="79"/>
    <x v="78"/>
    <x v="11"/>
    <n v="-141000000"/>
    <x v="1"/>
  </r>
  <r>
    <x v="79"/>
    <x v="78"/>
    <x v="11"/>
    <n v="-63000000"/>
    <x v="2"/>
  </r>
  <r>
    <x v="79"/>
    <x v="78"/>
    <x v="12"/>
    <n v="2022000000"/>
    <x v="0"/>
  </r>
  <r>
    <x v="79"/>
    <x v="78"/>
    <x v="12"/>
    <n v="20000000"/>
    <x v="1"/>
  </r>
  <r>
    <x v="79"/>
    <x v="78"/>
    <x v="12"/>
    <n v="746000000"/>
    <x v="2"/>
  </r>
  <r>
    <x v="79"/>
    <x v="78"/>
    <x v="13"/>
    <n v="-1940000000"/>
    <x v="0"/>
  </r>
  <r>
    <x v="79"/>
    <x v="78"/>
    <x v="13"/>
    <n v="740000000"/>
    <x v="1"/>
  </r>
  <r>
    <x v="79"/>
    <x v="78"/>
    <x v="13"/>
    <n v="-941000000"/>
    <x v="2"/>
  </r>
  <r>
    <x v="79"/>
    <x v="78"/>
    <x v="14"/>
    <n v="12000000"/>
    <x v="0"/>
  </r>
  <r>
    <x v="79"/>
    <x v="78"/>
    <x v="14"/>
    <n v="12000000"/>
    <x v="1"/>
  </r>
  <r>
    <x v="79"/>
    <x v="78"/>
    <x v="14"/>
    <n v="12000000"/>
    <x v="2"/>
  </r>
  <r>
    <x v="79"/>
    <x v="78"/>
    <x v="15"/>
    <n v="8000000"/>
    <x v="0"/>
  </r>
  <r>
    <x v="79"/>
    <x v="78"/>
    <x v="15"/>
    <n v="-33000000"/>
    <x v="1"/>
  </r>
  <r>
    <x v="79"/>
    <x v="78"/>
    <x v="15"/>
    <n v="-10000000"/>
    <x v="2"/>
  </r>
  <r>
    <x v="79"/>
    <x v="78"/>
    <x v="16"/>
    <n v="5073000000"/>
    <x v="0"/>
  </r>
  <r>
    <x v="79"/>
    <x v="78"/>
    <x v="16"/>
    <n v="3086000000"/>
    <x v="1"/>
  </r>
  <r>
    <x v="79"/>
    <x v="78"/>
    <x v="16"/>
    <n v="582000000"/>
    <x v="2"/>
  </r>
  <r>
    <x v="79"/>
    <x v="78"/>
    <x v="17"/>
    <n v="5081000000"/>
    <x v="0"/>
  </r>
  <r>
    <x v="79"/>
    <x v="78"/>
    <x v="17"/>
    <n v="3053000000"/>
    <x v="1"/>
  </r>
  <r>
    <x v="79"/>
    <x v="78"/>
    <x v="17"/>
    <n v="572000000"/>
    <x v="2"/>
  </r>
  <r>
    <x v="79"/>
    <x v="78"/>
    <x v="18"/>
    <n v="100745000000"/>
    <x v="0"/>
  </r>
  <r>
    <x v="79"/>
    <x v="78"/>
    <x v="18"/>
    <n v="106790000000"/>
    <x v="1"/>
  </r>
  <r>
    <x v="79"/>
    <x v="78"/>
    <x v="18"/>
    <n v="111520000000"/>
    <x v="2"/>
  </r>
  <r>
    <x v="79"/>
    <x v="78"/>
    <x v="19"/>
    <n v="125439000000"/>
    <x v="0"/>
  </r>
  <r>
    <x v="79"/>
    <x v="78"/>
    <x v="19"/>
    <n v="132032000000"/>
    <x v="1"/>
  </r>
  <r>
    <x v="79"/>
    <x v="78"/>
    <x v="19"/>
    <n v="138565000000"/>
    <x v="2"/>
  </r>
  <r>
    <x v="79"/>
    <x v="78"/>
    <x v="20"/>
    <n v="17846000000"/>
    <x v="0"/>
  </r>
  <r>
    <x v="79"/>
    <x v="78"/>
    <x v="20"/>
    <n v="18700000000"/>
    <x v="1"/>
  </r>
  <r>
    <x v="79"/>
    <x v="78"/>
    <x v="20"/>
    <n v="18073000000"/>
    <x v="2"/>
  </r>
  <r>
    <x v="79"/>
    <x v="78"/>
    <x v="21"/>
    <n v="21667000000"/>
    <x v="0"/>
  </r>
  <r>
    <x v="79"/>
    <x v="78"/>
    <x v="21"/>
    <n v="25769000000"/>
    <x v="1"/>
  </r>
  <r>
    <x v="79"/>
    <x v="78"/>
    <x v="21"/>
    <n v="27070000000"/>
    <x v="2"/>
  </r>
  <r>
    <x v="79"/>
    <x v="78"/>
    <x v="22"/>
    <n v="1770000000"/>
    <x v="0"/>
  </r>
  <r>
    <x v="79"/>
    <x v="78"/>
    <x v="22"/>
    <n v="1927000000"/>
    <x v="2"/>
  </r>
  <r>
    <x v="79"/>
    <x v="78"/>
    <x v="23"/>
    <n v="1770000000"/>
    <x v="0"/>
  </r>
  <r>
    <x v="79"/>
    <x v="78"/>
    <x v="23"/>
    <n v="2038000000"/>
    <x v="1"/>
  </r>
  <r>
    <x v="79"/>
    <x v="78"/>
    <x v="23"/>
    <n v="2038000000"/>
    <x v="1"/>
  </r>
  <r>
    <x v="79"/>
    <x v="78"/>
    <x v="23"/>
    <n v="1927000000"/>
    <x v="2"/>
  </r>
  <r>
    <x v="79"/>
    <x v="78"/>
    <x v="24"/>
    <n v="5975000000"/>
    <x v="0"/>
  </r>
  <r>
    <x v="79"/>
    <x v="78"/>
    <x v="24"/>
    <n v="4527000000"/>
    <x v="1"/>
  </r>
  <r>
    <x v="79"/>
    <x v="78"/>
    <x v="24"/>
    <n v="743000000"/>
    <x v="2"/>
  </r>
  <r>
    <x v="79"/>
    <x v="78"/>
    <x v="25"/>
    <n v="0"/>
    <x v="0"/>
  </r>
  <r>
    <x v="79"/>
    <x v="78"/>
    <x v="25"/>
    <n v="0"/>
    <x v="1"/>
  </r>
  <r>
    <x v="79"/>
    <x v="78"/>
    <x v="25"/>
    <n v="0"/>
    <x v="2"/>
  </r>
  <r>
    <x v="79"/>
    <x v="78"/>
    <x v="26"/>
    <n v="43343"/>
    <x v="0"/>
  </r>
  <r>
    <x v="79"/>
    <x v="78"/>
    <x v="26"/>
    <n v="43708"/>
    <x v="1"/>
  </r>
  <r>
    <x v="79"/>
    <x v="78"/>
    <x v="26"/>
    <n v="44074"/>
    <x v="2"/>
  </r>
  <r>
    <x v="79"/>
    <x v="78"/>
    <x v="27"/>
    <n v="682000000"/>
    <x v="0"/>
  </r>
  <r>
    <x v="79"/>
    <x v="78"/>
    <x v="27"/>
    <n v="641000000"/>
    <x v="1"/>
  </r>
  <r>
    <x v="79"/>
    <x v="78"/>
    <x v="27"/>
    <n v="498000000"/>
    <x v="2"/>
  </r>
  <r>
    <x v="79"/>
    <x v="78"/>
    <x v="28"/>
    <n v="26007000000"/>
    <x v="0"/>
  </r>
  <r>
    <x v="79"/>
    <x v="78"/>
    <x v="28"/>
    <n v="23512000000"/>
    <x v="1"/>
  </r>
  <r>
    <x v="79"/>
    <x v="78"/>
    <x v="28"/>
    <n v="20637000000"/>
    <x v="2"/>
  </r>
  <r>
    <x v="79"/>
    <x v="78"/>
    <x v="29"/>
    <n v="0"/>
    <x v="0"/>
  </r>
  <r>
    <x v="79"/>
    <x v="78"/>
    <x v="29"/>
    <n v="0"/>
    <x v="1"/>
  </r>
  <r>
    <x v="79"/>
    <x v="78"/>
    <x v="29"/>
    <n v="0"/>
    <x v="2"/>
  </r>
  <r>
    <x v="79"/>
    <x v="78"/>
    <x v="30"/>
    <n v="16914000000"/>
    <x v="0"/>
  </r>
  <r>
    <x v="79"/>
    <x v="78"/>
    <x v="30"/>
    <n v="16560000000"/>
    <x v="1"/>
  </r>
  <r>
    <x v="79"/>
    <x v="78"/>
    <x v="30"/>
    <n v="12013000000"/>
    <x v="2"/>
  </r>
  <r>
    <x v="79"/>
    <x v="78"/>
    <x v="31"/>
    <n v="30792000000"/>
    <x v="0"/>
  </r>
  <r>
    <x v="79"/>
    <x v="78"/>
    <x v="31"/>
    <n v="30076000000"/>
    <x v="1"/>
  </r>
  <r>
    <x v="79"/>
    <x v="78"/>
    <x v="31"/>
    <n v="28017000000"/>
    <x v="2"/>
  </r>
  <r>
    <x v="79"/>
    <x v="78"/>
    <x v="32"/>
    <n v="4977000000"/>
    <x v="0"/>
  </r>
  <r>
    <x v="79"/>
    <x v="78"/>
    <x v="32"/>
    <n v="3939000000"/>
    <x v="1"/>
  </r>
  <r>
    <x v="79"/>
    <x v="78"/>
    <x v="32"/>
    <n v="383000000"/>
    <x v="2"/>
  </r>
  <r>
    <x v="79"/>
    <x v="78"/>
    <x v="33"/>
    <n v="0"/>
    <x v="0"/>
  </r>
  <r>
    <x v="79"/>
    <x v="78"/>
    <x v="33"/>
    <n v="0"/>
    <x v="1"/>
  </r>
  <r>
    <x v="79"/>
    <x v="78"/>
    <x v="33"/>
    <n v="81000000"/>
    <x v="2"/>
  </r>
  <r>
    <x v="79"/>
    <x v="78"/>
    <x v="34"/>
    <n v="998000000"/>
    <x v="0"/>
  </r>
  <r>
    <x v="79"/>
    <x v="78"/>
    <x v="34"/>
    <n v="588000000"/>
    <x v="1"/>
  </r>
  <r>
    <x v="79"/>
    <x v="78"/>
    <x v="34"/>
    <n v="360000000"/>
    <x v="2"/>
  </r>
  <r>
    <x v="79"/>
    <x v="78"/>
    <x v="35"/>
    <n v="11783000000"/>
    <x v="0"/>
  </r>
  <r>
    <x v="79"/>
    <x v="78"/>
    <x v="35"/>
    <n v="10876000000"/>
    <x v="1"/>
  </r>
  <r>
    <x v="79"/>
    <x v="78"/>
    <x v="35"/>
    <n v="10072000000"/>
    <x v="2"/>
  </r>
  <r>
    <x v="79"/>
    <x v="78"/>
    <x v="36"/>
    <n v="616000000"/>
    <x v="0"/>
  </r>
  <r>
    <x v="79"/>
    <x v="78"/>
    <x v="36"/>
    <n v="650000000"/>
    <x v="1"/>
  </r>
  <r>
    <x v="79"/>
    <x v="78"/>
    <x v="36"/>
    <n v="639000000"/>
    <x v="2"/>
  </r>
  <r>
    <x v="79"/>
    <x v="78"/>
    <x v="37"/>
    <n v="0"/>
    <x v="0"/>
  </r>
  <r>
    <x v="79"/>
    <x v="78"/>
    <x v="37"/>
    <n v="0"/>
    <x v="1"/>
  </r>
  <r>
    <x v="79"/>
    <x v="78"/>
    <x v="37"/>
    <n v="0"/>
    <x v="2"/>
  </r>
  <r>
    <x v="79"/>
    <x v="78"/>
    <x v="38"/>
    <n v="9565000000"/>
    <x v="0"/>
  </r>
  <r>
    <x v="79"/>
    <x v="78"/>
    <x v="38"/>
    <n v="9333000000"/>
    <x v="1"/>
  </r>
  <r>
    <x v="79"/>
    <x v="78"/>
    <x v="38"/>
    <n v="7917000000"/>
    <x v="2"/>
  </r>
  <r>
    <x v="79"/>
    <x v="78"/>
    <x v="39"/>
    <n v="68124000000"/>
    <x v="0"/>
  </r>
  <r>
    <x v="79"/>
    <x v="78"/>
    <x v="39"/>
    <n v="67598000000"/>
    <x v="1"/>
  </r>
  <r>
    <x v="79"/>
    <x v="78"/>
    <x v="39"/>
    <n v="87174000000"/>
    <x v="2"/>
  </r>
  <r>
    <x v="79"/>
    <x v="78"/>
    <x v="40"/>
    <n v="41435000000"/>
    <x v="0"/>
  </r>
  <r>
    <x v="79"/>
    <x v="78"/>
    <x v="40"/>
    <n v="43446000000"/>
    <x v="1"/>
  </r>
  <r>
    <x v="79"/>
    <x v="78"/>
    <x v="40"/>
    <n v="66038000000"/>
    <x v="2"/>
  </r>
  <r>
    <x v="79"/>
    <x v="78"/>
    <x v="41"/>
    <n v="0"/>
    <x v="0"/>
  </r>
  <r>
    <x v="79"/>
    <x v="78"/>
    <x v="41"/>
    <n v="0"/>
    <x v="1"/>
  </r>
  <r>
    <x v="79"/>
    <x v="78"/>
    <x v="41"/>
    <n v="2278000000"/>
    <x v="2"/>
  </r>
  <r>
    <x v="79"/>
    <x v="78"/>
    <x v="42"/>
    <n v="6610000000"/>
    <x v="0"/>
  </r>
  <r>
    <x v="79"/>
    <x v="78"/>
    <x v="42"/>
    <n v="6851000000"/>
    <x v="1"/>
  </r>
  <r>
    <x v="79"/>
    <x v="78"/>
    <x v="42"/>
    <n v="7204000000"/>
    <x v="2"/>
  </r>
  <r>
    <x v="79"/>
    <x v="78"/>
    <x v="43"/>
    <n v="1596000000"/>
    <x v="0"/>
  </r>
  <r>
    <x v="79"/>
    <x v="78"/>
    <x v="43"/>
    <n v="2508000000"/>
    <x v="1"/>
  </r>
  <r>
    <x v="79"/>
    <x v="78"/>
    <x v="43"/>
    <n v="-1208000000"/>
    <x v="2"/>
  </r>
  <r>
    <x v="79"/>
    <x v="78"/>
    <x v="44"/>
    <n v="-101000000"/>
    <x v="0"/>
  </r>
  <r>
    <x v="79"/>
    <x v="78"/>
    <x v="44"/>
    <n v="0"/>
    <x v="1"/>
  </r>
  <r>
    <x v="79"/>
    <x v="78"/>
    <x v="44"/>
    <n v="0"/>
    <x v="2"/>
  </r>
  <r>
    <x v="79"/>
    <x v="78"/>
    <x v="45"/>
    <n v="0"/>
    <x v="0"/>
  </r>
  <r>
    <x v="79"/>
    <x v="78"/>
    <x v="45"/>
    <n v="0"/>
    <x v="1"/>
  </r>
  <r>
    <x v="79"/>
    <x v="78"/>
    <x v="45"/>
    <n v="0"/>
    <x v="2"/>
  </r>
  <r>
    <x v="79"/>
    <x v="78"/>
    <x v="46"/>
    <n v="-5295000000"/>
    <x v="0"/>
  </r>
  <r>
    <x v="79"/>
    <x v="78"/>
    <x v="46"/>
    <n v="-3046000000"/>
    <x v="1"/>
  </r>
  <r>
    <x v="79"/>
    <x v="78"/>
    <x v="46"/>
    <n v="-4646000000"/>
    <x v="2"/>
  </r>
  <r>
    <x v="79"/>
    <x v="78"/>
    <x v="47"/>
    <n v="0"/>
    <x v="0"/>
  </r>
  <r>
    <x v="79"/>
    <x v="78"/>
    <x v="47"/>
    <n v="0"/>
    <x v="1"/>
  </r>
  <r>
    <x v="79"/>
    <x v="78"/>
    <x v="47"/>
    <n v="0"/>
    <x v="2"/>
  </r>
  <r>
    <x v="79"/>
    <x v="78"/>
    <x v="48"/>
    <n v="-1363000000"/>
    <x v="0"/>
  </r>
  <r>
    <x v="79"/>
    <x v="78"/>
    <x v="48"/>
    <n v="0"/>
    <x v="1"/>
  </r>
  <r>
    <x v="79"/>
    <x v="78"/>
    <x v="48"/>
    <n v="0"/>
    <x v="2"/>
  </r>
  <r>
    <x v="79"/>
    <x v="78"/>
    <x v="49"/>
    <n v="0"/>
    <x v="0"/>
  </r>
  <r>
    <x v="79"/>
    <x v="78"/>
    <x v="49"/>
    <n v="0"/>
    <x v="1"/>
  </r>
  <r>
    <x v="79"/>
    <x v="78"/>
    <x v="49"/>
    <n v="0"/>
    <x v="2"/>
  </r>
  <r>
    <x v="79"/>
    <x v="78"/>
    <x v="50"/>
    <n v="2215000000"/>
    <x v="0"/>
  </r>
  <r>
    <x v="79"/>
    <x v="78"/>
    <x v="50"/>
    <n v="0"/>
    <x v="1"/>
  </r>
  <r>
    <x v="79"/>
    <x v="78"/>
    <x v="50"/>
    <n v="0"/>
    <x v="2"/>
  </r>
  <r>
    <x v="79"/>
    <x v="78"/>
    <x v="51"/>
    <n v="0"/>
    <x v="0"/>
  </r>
  <r>
    <x v="79"/>
    <x v="78"/>
    <x v="51"/>
    <n v="0"/>
    <x v="1"/>
  </r>
  <r>
    <x v="79"/>
    <x v="78"/>
    <x v="51"/>
    <n v="0"/>
    <x v="2"/>
  </r>
  <r>
    <x v="79"/>
    <x v="78"/>
    <x v="52"/>
    <n v="7000000"/>
    <x v="0"/>
  </r>
  <r>
    <x v="79"/>
    <x v="78"/>
    <x v="52"/>
    <n v="-20000000"/>
    <x v="1"/>
  </r>
  <r>
    <x v="79"/>
    <x v="78"/>
    <x v="52"/>
    <n v="-32000000"/>
    <x v="2"/>
  </r>
  <r>
    <x v="79"/>
    <x v="78"/>
    <x v="53"/>
    <n v="5024000000"/>
    <x v="0"/>
  </r>
  <r>
    <x v="79"/>
    <x v="78"/>
    <x v="53"/>
    <n v="3982000000"/>
    <x v="1"/>
  </r>
  <r>
    <x v="79"/>
    <x v="78"/>
    <x v="53"/>
    <n v="456000000"/>
    <x v="2"/>
  </r>
  <r>
    <x v="79"/>
    <x v="78"/>
    <x v="54"/>
    <n v="5031000000"/>
    <x v="0"/>
  </r>
  <r>
    <x v="79"/>
    <x v="78"/>
    <x v="54"/>
    <n v="3962000000"/>
    <x v="1"/>
  </r>
  <r>
    <x v="79"/>
    <x v="78"/>
    <x v="54"/>
    <n v="424000000"/>
    <x v="2"/>
  </r>
  <r>
    <x v="79"/>
    <x v="78"/>
    <x v="55"/>
    <n v="13911000000"/>
    <x v="0"/>
  </r>
  <r>
    <x v="79"/>
    <x v="78"/>
    <x v="55"/>
    <n v="13478000000"/>
    <x v="1"/>
  </r>
  <r>
    <x v="79"/>
    <x v="78"/>
    <x v="55"/>
    <n v="12796000000"/>
    <x v="2"/>
  </r>
  <r>
    <x v="79"/>
    <x v="78"/>
    <x v="56"/>
    <n v="50278000000"/>
    <x v="0"/>
  </r>
  <r>
    <x v="79"/>
    <x v="78"/>
    <x v="56"/>
    <n v="48899000000"/>
    <x v="1"/>
  </r>
  <r>
    <x v="79"/>
    <x v="78"/>
    <x v="56"/>
    <n v="69101000000"/>
    <x v="2"/>
  </r>
  <r>
    <x v="79"/>
    <x v="78"/>
    <x v="57"/>
    <n v="19768000000"/>
    <x v="0"/>
  </r>
  <r>
    <x v="79"/>
    <x v="78"/>
    <x v="57"/>
    <n v="17678000000"/>
    <x v="1"/>
  </r>
  <r>
    <x v="79"/>
    <x v="78"/>
    <x v="57"/>
    <n v="38968000000"/>
    <x v="2"/>
  </r>
  <r>
    <x v="79"/>
    <x v="78"/>
    <x v="58"/>
    <n v="24694000000"/>
    <x v="0"/>
  </r>
  <r>
    <x v="79"/>
    <x v="78"/>
    <x v="58"/>
    <n v="25242000000"/>
    <x v="1"/>
  </r>
  <r>
    <x v="79"/>
    <x v="78"/>
    <x v="58"/>
    <n v="27045000000"/>
    <x v="2"/>
  </r>
  <r>
    <x v="79"/>
    <x v="78"/>
    <x v="59"/>
    <n v="0"/>
    <x v="0"/>
  </r>
  <r>
    <x v="79"/>
    <x v="78"/>
    <x v="59"/>
    <n v="0"/>
    <x v="2"/>
  </r>
  <r>
    <x v="79"/>
    <x v="78"/>
    <x v="60"/>
    <n v="0"/>
    <x v="1"/>
  </r>
  <r>
    <x v="79"/>
    <x v="78"/>
    <x v="61"/>
    <n v="24694000000"/>
    <x v="0"/>
  </r>
  <r>
    <x v="79"/>
    <x v="78"/>
    <x v="61"/>
    <n v="25242000000"/>
    <x v="1"/>
  </r>
  <r>
    <x v="79"/>
    <x v="78"/>
    <x v="61"/>
    <n v="27045000000"/>
    <x v="2"/>
  </r>
  <r>
    <x v="79"/>
    <x v="78"/>
    <x v="62"/>
    <n v="6289000000"/>
    <x v="0"/>
  </r>
  <r>
    <x v="79"/>
    <x v="78"/>
    <x v="62"/>
    <n v="4998000000"/>
    <x v="1"/>
  </r>
  <r>
    <x v="79"/>
    <x v="78"/>
    <x v="62"/>
    <n v="1312000000"/>
    <x v="2"/>
  </r>
  <r>
    <x v="79"/>
    <x v="78"/>
    <x v="63"/>
    <n v="-14032000000"/>
    <x v="0"/>
  </r>
  <r>
    <x v="79"/>
    <x v="78"/>
    <x v="63"/>
    <n v="-11532000000"/>
    <x v="1"/>
  </r>
  <r>
    <x v="79"/>
    <x v="78"/>
    <x v="63"/>
    <n v="-6830000000"/>
    <x v="2"/>
  </r>
  <r>
    <x v="79"/>
    <x v="78"/>
    <x v="64"/>
    <n v="-4134000000"/>
    <x v="0"/>
  </r>
  <r>
    <x v="79"/>
    <x v="78"/>
    <x v="64"/>
    <n v="-605000000"/>
    <x v="1"/>
  </r>
  <r>
    <x v="79"/>
    <x v="78"/>
    <x v="64"/>
    <n v="77000000"/>
    <x v="2"/>
  </r>
  <r>
    <x v="79"/>
    <x v="78"/>
    <x v="65"/>
    <n v="4281000000"/>
    <x v="0"/>
  </r>
  <r>
    <x v="79"/>
    <x v="78"/>
    <x v="65"/>
    <n v="2769000000"/>
    <x v="1"/>
  </r>
  <r>
    <x v="79"/>
    <x v="78"/>
    <x v="65"/>
    <n v="2900000000"/>
    <x v="2"/>
  </r>
  <r>
    <x v="79"/>
    <x v="78"/>
    <x v="66"/>
    <n v="50000000"/>
    <x v="0"/>
  </r>
  <r>
    <x v="79"/>
    <x v="78"/>
    <x v="66"/>
    <n v="-909000000"/>
    <x v="1"/>
  </r>
  <r>
    <x v="79"/>
    <x v="78"/>
    <x v="66"/>
    <n v="148000000"/>
    <x v="2"/>
  </r>
  <r>
    <x v="79"/>
    <x v="78"/>
    <x v="67"/>
    <n v="923000000"/>
    <x v="0"/>
  </r>
  <r>
    <x v="79"/>
    <x v="78"/>
    <x v="67"/>
    <n v="1118000000"/>
    <x v="1"/>
  </r>
  <r>
    <x v="79"/>
    <x v="78"/>
    <x v="67"/>
    <n v="5577000000"/>
    <x v="2"/>
  </r>
  <r>
    <x v="79"/>
    <x v="78"/>
    <x v="68"/>
    <n v="0"/>
    <x v="0"/>
  </r>
  <r>
    <x v="79"/>
    <x v="78"/>
    <x v="68"/>
    <n v="0"/>
    <x v="1"/>
  </r>
  <r>
    <x v="79"/>
    <x v="78"/>
    <x v="68"/>
    <n v="7704000000"/>
    <x v="2"/>
  </r>
  <r>
    <x v="79"/>
    <x v="78"/>
    <x v="69"/>
    <n v="1060000000"/>
    <x v="0"/>
  </r>
  <r>
    <x v="79"/>
    <x v="78"/>
    <x v="69"/>
    <n v="1133000000"/>
    <x v="1"/>
  </r>
  <r>
    <x v="79"/>
    <x v="78"/>
    <x v="69"/>
    <n v="27016000000"/>
    <x v="2"/>
  </r>
  <r>
    <x v="79"/>
    <x v="78"/>
    <x v="70"/>
    <n v="7337000000"/>
    <x v="0"/>
  </r>
  <r>
    <x v="79"/>
    <x v="78"/>
    <x v="70"/>
    <n v="6580000000"/>
    <x v="1"/>
  </r>
  <r>
    <x v="79"/>
    <x v="78"/>
    <x v="70"/>
    <n v="26765000000"/>
    <x v="2"/>
  </r>
  <r>
    <x v="79"/>
    <x v="78"/>
    <x v="71"/>
    <n v="0"/>
    <x v="0"/>
  </r>
  <r>
    <x v="79"/>
    <x v="78"/>
    <x v="71"/>
    <n v="0"/>
    <x v="1"/>
  </r>
  <r>
    <x v="79"/>
    <x v="78"/>
    <x v="71"/>
    <n v="0"/>
    <x v="2"/>
  </r>
  <r>
    <x v="79"/>
    <x v="78"/>
    <x v="72"/>
    <n v="0"/>
    <x v="0"/>
  </r>
  <r>
    <x v="79"/>
    <x v="78"/>
    <x v="72"/>
    <n v="0"/>
    <x v="1"/>
  </r>
  <r>
    <x v="79"/>
    <x v="78"/>
    <x v="72"/>
    <n v="0"/>
    <x v="2"/>
  </r>
  <r>
    <x v="79"/>
    <x v="78"/>
    <x v="73"/>
    <n v="1739000000"/>
    <x v="0"/>
  </r>
  <r>
    <x v="79"/>
    <x v="78"/>
    <x v="73"/>
    <n v="1643000000"/>
    <x v="1"/>
  </r>
  <r>
    <x v="79"/>
    <x v="78"/>
    <x v="73"/>
    <n v="1747000000"/>
    <x v="2"/>
  </r>
  <r>
    <x v="79"/>
    <x v="78"/>
    <x v="74"/>
    <n v="0"/>
    <x v="0"/>
  </r>
  <r>
    <x v="79"/>
    <x v="78"/>
    <x v="74"/>
    <n v="0"/>
    <x v="1"/>
  </r>
  <r>
    <x v="79"/>
    <x v="78"/>
    <x v="74"/>
    <n v="0"/>
    <x v="2"/>
  </r>
  <r>
    <x v="79"/>
    <x v="78"/>
    <x v="75"/>
    <n v="0"/>
    <x v="0"/>
  </r>
  <r>
    <x v="79"/>
    <x v="78"/>
    <x v="75"/>
    <n v="0"/>
    <x v="1"/>
  </r>
  <r>
    <x v="79"/>
    <x v="78"/>
    <x v="75"/>
    <n v="0"/>
    <x v="2"/>
  </r>
  <r>
    <x v="79"/>
    <x v="78"/>
    <x v="76"/>
    <n v="0"/>
    <x v="0"/>
  </r>
  <r>
    <x v="79"/>
    <x v="78"/>
    <x v="76"/>
    <n v="0"/>
    <x v="1"/>
  </r>
  <r>
    <x v="79"/>
    <x v="78"/>
    <x v="76"/>
    <n v="0"/>
    <x v="2"/>
  </r>
  <r>
    <x v="79"/>
    <x v="78"/>
    <x v="77"/>
    <n v="0"/>
    <x v="0"/>
  </r>
  <r>
    <x v="79"/>
    <x v="78"/>
    <x v="77"/>
    <n v="0"/>
    <x v="1"/>
  </r>
  <r>
    <x v="79"/>
    <x v="78"/>
    <x v="77"/>
    <n v="0"/>
    <x v="2"/>
  </r>
  <r>
    <x v="79"/>
    <x v="78"/>
    <x v="78"/>
    <n v="0"/>
    <x v="0"/>
  </r>
  <r>
    <x v="79"/>
    <x v="78"/>
    <x v="78"/>
    <n v="0"/>
    <x v="1"/>
  </r>
  <r>
    <x v="79"/>
    <x v="78"/>
    <x v="78"/>
    <n v="0"/>
    <x v="2"/>
  </r>
  <r>
    <x v="79"/>
    <x v="78"/>
    <x v="79"/>
    <n v="174000000"/>
    <x v="0"/>
  </r>
  <r>
    <x v="79"/>
    <x v="78"/>
    <x v="79"/>
    <n v="174000000"/>
    <x v="1"/>
  </r>
  <r>
    <x v="79"/>
    <x v="78"/>
    <x v="79"/>
    <n v="55000000"/>
    <x v="2"/>
  </r>
  <r>
    <x v="79"/>
    <x v="78"/>
    <x v="80"/>
    <n v="0"/>
    <x v="0"/>
  </r>
  <r>
    <x v="79"/>
    <x v="78"/>
    <x v="80"/>
    <n v="0"/>
    <x v="1"/>
  </r>
  <r>
    <x v="79"/>
    <x v="78"/>
    <x v="80"/>
    <n v="0"/>
    <x v="2"/>
  </r>
  <r>
    <x v="79"/>
    <x v="78"/>
    <x v="81"/>
    <n v="5228000000"/>
    <x v="0"/>
  </r>
  <r>
    <x v="79"/>
    <x v="78"/>
    <x v="81"/>
    <n v="4160000000"/>
    <x v="1"/>
  </r>
  <r>
    <x v="79"/>
    <x v="78"/>
    <x v="81"/>
    <n v="1589000000"/>
    <x v="2"/>
  </r>
  <r>
    <x v="79"/>
    <x v="78"/>
    <x v="82"/>
    <n v="0"/>
    <x v="0"/>
  </r>
  <r>
    <x v="79"/>
    <x v="78"/>
    <x v="82"/>
    <n v="0"/>
    <x v="1"/>
  </r>
  <r>
    <x v="79"/>
    <x v="78"/>
    <x v="82"/>
    <n v="0"/>
    <x v="2"/>
  </r>
  <r>
    <x v="79"/>
    <x v="78"/>
    <x v="83"/>
    <n v="33551000000"/>
    <x v="0"/>
  </r>
  <r>
    <x v="79"/>
    <x v="78"/>
    <x v="83"/>
    <n v="35815000000"/>
    <x v="1"/>
  </r>
  <r>
    <x v="79"/>
    <x v="78"/>
    <x v="83"/>
    <n v="34210000000"/>
    <x v="2"/>
  </r>
  <r>
    <x v="79"/>
    <x v="78"/>
    <x v="84"/>
    <n v="131537000000"/>
    <x v="0"/>
  </r>
  <r>
    <x v="79"/>
    <x v="78"/>
    <x v="84"/>
    <n v="136866000000"/>
    <x v="1"/>
  </r>
  <r>
    <x v="79"/>
    <x v="78"/>
    <x v="84"/>
    <n v="139537000000"/>
    <x v="2"/>
  </r>
  <r>
    <x v="79"/>
    <x v="78"/>
    <x v="85"/>
    <n v="24694000000"/>
    <x v="0"/>
  </r>
  <r>
    <x v="79"/>
    <x v="78"/>
    <x v="85"/>
    <n v="25242000000"/>
    <x v="1"/>
  </r>
  <r>
    <x v="79"/>
    <x v="78"/>
    <x v="85"/>
    <n v="27045000000"/>
    <x v="2"/>
  </r>
  <r>
    <x v="79"/>
    <x v="78"/>
    <x v="86"/>
    <n v="1966000000"/>
    <x v="0"/>
  </r>
  <r>
    <x v="79"/>
    <x v="78"/>
    <x v="86"/>
    <n v="5738000000"/>
    <x v="1"/>
  </r>
  <r>
    <x v="79"/>
    <x v="78"/>
    <x v="86"/>
    <n v="3265000000"/>
    <x v="2"/>
  </r>
  <r>
    <x v="79"/>
    <x v="78"/>
    <x v="87"/>
    <n v="0"/>
    <x v="0"/>
  </r>
  <r>
    <x v="79"/>
    <x v="78"/>
    <x v="87"/>
    <n v="5000000"/>
    <x v="1"/>
  </r>
  <r>
    <x v="79"/>
    <x v="78"/>
    <x v="87"/>
    <n v="1000000"/>
    <x v="2"/>
  </r>
  <r>
    <x v="79"/>
    <x v="78"/>
    <x v="88"/>
    <n v="130000000"/>
    <x v="0"/>
  </r>
  <r>
    <x v="79"/>
    <x v="78"/>
    <x v="88"/>
    <n v="119000000"/>
    <x v="1"/>
  </r>
  <r>
    <x v="79"/>
    <x v="78"/>
    <x v="88"/>
    <n v="137000000"/>
    <x v="2"/>
  </r>
  <r>
    <x v="79"/>
    <x v="78"/>
    <x v="89"/>
    <n v="26007000000"/>
    <x v="0"/>
  </r>
  <r>
    <x v="79"/>
    <x v="78"/>
    <x v="89"/>
    <n v="20637000000"/>
    <x v="2"/>
  </r>
  <r>
    <x v="79"/>
    <x v="78"/>
    <x v="90"/>
    <n v="0"/>
    <x v="1"/>
  </r>
  <r>
    <x v="79"/>
    <x v="78"/>
    <x v="91"/>
    <n v="-2533000000"/>
    <x v="0"/>
  </r>
  <r>
    <x v="79"/>
    <x v="78"/>
    <x v="91"/>
    <n v="240000000"/>
    <x v="1"/>
  </r>
  <r>
    <x v="79"/>
    <x v="78"/>
    <x v="91"/>
    <n v="-460000000"/>
    <x v="2"/>
  </r>
  <r>
    <x v="80"/>
    <x v="79"/>
    <x v="0"/>
    <n v="69317000000"/>
    <x v="0"/>
  </r>
  <r>
    <x v="80"/>
    <x v="79"/>
    <x v="0"/>
    <n v="75163000000"/>
    <x v="1"/>
  </r>
  <r>
    <x v="80"/>
    <x v="79"/>
    <x v="0"/>
    <n v="76404000000"/>
    <x v="2"/>
  </r>
  <r>
    <x v="80"/>
    <x v="79"/>
    <x v="1"/>
    <n v="943335000000"/>
    <x v="0"/>
  </r>
  <r>
    <x v="80"/>
    <x v="79"/>
    <x v="1"/>
    <n v="952714000000"/>
    <x v="1"/>
  </r>
  <r>
    <x v="80"/>
    <x v="79"/>
    <x v="1"/>
    <n v="869121000000"/>
    <x v="2"/>
  </r>
  <r>
    <x v="80"/>
    <x v="79"/>
    <x v="2"/>
    <n v="60685000000"/>
    <x v="0"/>
  </r>
  <r>
    <x v="80"/>
    <x v="79"/>
    <x v="2"/>
    <n v="61049000000"/>
    <x v="1"/>
  </r>
  <r>
    <x v="80"/>
    <x v="79"/>
    <x v="2"/>
    <n v="60197000000"/>
    <x v="2"/>
  </r>
  <r>
    <x v="80"/>
    <x v="79"/>
    <x v="3"/>
    <n v="-5807000000"/>
    <x v="0"/>
  </r>
  <r>
    <x v="80"/>
    <x v="79"/>
    <x v="3"/>
    <n v="-2826000000"/>
    <x v="1"/>
  </r>
  <r>
    <x v="80"/>
    <x v="79"/>
    <x v="3"/>
    <n v="19387000000"/>
    <x v="2"/>
  </r>
  <r>
    <x v="80"/>
    <x v="79"/>
    <x v="4"/>
    <n v="1895883000000"/>
    <x v="0"/>
  </r>
  <r>
    <x v="80"/>
    <x v="79"/>
    <x v="4"/>
    <n v="1927555000000"/>
    <x v="1"/>
  </r>
  <r>
    <x v="80"/>
    <x v="79"/>
    <x v="4"/>
    <n v="1955163000000"/>
    <x v="2"/>
  </r>
  <r>
    <x v="80"/>
    <x v="79"/>
    <x v="5"/>
    <n v="0"/>
    <x v="0"/>
  </r>
  <r>
    <x v="80"/>
    <x v="79"/>
    <x v="5"/>
    <n v="0"/>
    <x v="1"/>
  </r>
  <r>
    <x v="80"/>
    <x v="79"/>
    <x v="5"/>
    <n v="0"/>
    <x v="2"/>
  </r>
  <r>
    <x v="80"/>
    <x v="79"/>
    <x v="6"/>
    <n v="-70979000000"/>
    <x v="0"/>
  </r>
  <r>
    <x v="80"/>
    <x v="79"/>
    <x v="6"/>
    <n v="-9136000000"/>
    <x v="1"/>
  </r>
  <r>
    <x v="80"/>
    <x v="79"/>
    <x v="6"/>
    <n v="-1243000000"/>
    <x v="2"/>
  </r>
  <r>
    <x v="80"/>
    <x v="79"/>
    <x v="7"/>
    <n v="-7754000000"/>
    <x v="0"/>
  </r>
  <r>
    <x v="80"/>
    <x v="79"/>
    <x v="7"/>
    <n v="-29631000000"/>
    <x v="1"/>
  </r>
  <r>
    <x v="80"/>
    <x v="79"/>
    <x v="7"/>
    <n v="122554000000"/>
    <x v="2"/>
  </r>
  <r>
    <x v="80"/>
    <x v="79"/>
    <x v="8"/>
    <n v="36073000000"/>
    <x v="0"/>
  </r>
  <r>
    <x v="80"/>
    <x v="79"/>
    <x v="8"/>
    <n v="6730000000"/>
    <x v="1"/>
  </r>
  <r>
    <x v="80"/>
    <x v="79"/>
    <x v="8"/>
    <n v="2051000000"/>
    <x v="2"/>
  </r>
  <r>
    <x v="80"/>
    <x v="79"/>
    <x v="9"/>
    <n v="0"/>
    <x v="0"/>
  </r>
  <r>
    <x v="80"/>
    <x v="79"/>
    <x v="9"/>
    <n v="0"/>
    <x v="1"/>
  </r>
  <r>
    <x v="80"/>
    <x v="79"/>
    <x v="9"/>
    <n v="0"/>
    <x v="2"/>
  </r>
  <r>
    <x v="80"/>
    <x v="79"/>
    <x v="10"/>
    <n v="0"/>
    <x v="0"/>
  </r>
  <r>
    <x v="80"/>
    <x v="79"/>
    <x v="10"/>
    <n v="0"/>
    <x v="1"/>
  </r>
  <r>
    <x v="80"/>
    <x v="79"/>
    <x v="10"/>
    <n v="0"/>
    <x v="2"/>
  </r>
  <r>
    <x v="80"/>
    <x v="79"/>
    <x v="11"/>
    <n v="0"/>
    <x v="0"/>
  </r>
  <r>
    <x v="80"/>
    <x v="79"/>
    <x v="11"/>
    <n v="0"/>
    <x v="1"/>
  </r>
  <r>
    <x v="80"/>
    <x v="79"/>
    <x v="11"/>
    <n v="0"/>
    <x v="2"/>
  </r>
  <r>
    <x v="80"/>
    <x v="79"/>
    <x v="12"/>
    <n v="-865000000"/>
    <x v="0"/>
  </r>
  <r>
    <x v="80"/>
    <x v="79"/>
    <x v="12"/>
    <n v="2429000000"/>
    <x v="1"/>
  </r>
  <r>
    <x v="80"/>
    <x v="79"/>
    <x v="12"/>
    <n v="1520000000"/>
    <x v="2"/>
  </r>
  <r>
    <x v="80"/>
    <x v="79"/>
    <x v="13"/>
    <n v="-45477000000"/>
    <x v="0"/>
  </r>
  <r>
    <x v="80"/>
    <x v="79"/>
    <x v="13"/>
    <n v="-21618000000"/>
    <x v="1"/>
  </r>
  <r>
    <x v="80"/>
    <x v="79"/>
    <x v="13"/>
    <n v="-23624000000"/>
    <x v="2"/>
  </r>
  <r>
    <x v="80"/>
    <x v="79"/>
    <x v="14"/>
    <n v="9136000000"/>
    <x v="0"/>
  </r>
  <r>
    <x v="80"/>
    <x v="79"/>
    <x v="14"/>
    <n v="9136000000"/>
    <x v="1"/>
  </r>
  <r>
    <x v="80"/>
    <x v="79"/>
    <x v="14"/>
    <n v="9136000000"/>
    <x v="2"/>
  </r>
  <r>
    <x v="80"/>
    <x v="79"/>
    <x v="15"/>
    <n v="483000000"/>
    <x v="0"/>
  </r>
  <r>
    <x v="80"/>
    <x v="79"/>
    <x v="15"/>
    <n v="492000000"/>
    <x v="1"/>
  </r>
  <r>
    <x v="80"/>
    <x v="79"/>
    <x v="15"/>
    <n v="285000000"/>
    <x v="2"/>
  </r>
  <r>
    <x v="80"/>
    <x v="79"/>
    <x v="16"/>
    <n v="18717000000"/>
    <x v="0"/>
  </r>
  <r>
    <x v="80"/>
    <x v="79"/>
    <x v="16"/>
    <n v="24093000000"/>
    <x v="1"/>
  </r>
  <r>
    <x v="80"/>
    <x v="79"/>
    <x v="16"/>
    <n v="4807000000"/>
    <x v="2"/>
  </r>
  <r>
    <x v="80"/>
    <x v="79"/>
    <x v="17"/>
    <n v="19200000000"/>
    <x v="0"/>
  </r>
  <r>
    <x v="80"/>
    <x v="79"/>
    <x v="17"/>
    <n v="24585000000"/>
    <x v="1"/>
  </r>
  <r>
    <x v="80"/>
    <x v="79"/>
    <x v="17"/>
    <n v="5092000000"/>
    <x v="2"/>
  </r>
  <r>
    <x v="80"/>
    <x v="79"/>
    <x v="18"/>
    <n v="1744000000"/>
    <x v="0"/>
  </r>
  <r>
    <x v="80"/>
    <x v="79"/>
    <x v="18"/>
    <n v="2687000000"/>
    <x v="1"/>
  </r>
  <r>
    <x v="80"/>
    <x v="79"/>
    <x v="18"/>
    <n v="14129000000"/>
    <x v="2"/>
  </r>
  <r>
    <x v="80"/>
    <x v="79"/>
    <x v="19"/>
    <n v="12077000000"/>
    <x v="0"/>
  </r>
  <r>
    <x v="80"/>
    <x v="79"/>
    <x v="19"/>
    <n v="13453000000"/>
    <x v="1"/>
  </r>
  <r>
    <x v="80"/>
    <x v="79"/>
    <x v="19"/>
    <n v="26197000000"/>
    <x v="2"/>
  </r>
  <r>
    <x v="80"/>
    <x v="79"/>
    <x v="20"/>
    <n v="224711000000"/>
    <x v="0"/>
  </r>
  <r>
    <x v="80"/>
    <x v="79"/>
    <x v="20"/>
    <n v="0"/>
    <x v="1"/>
  </r>
  <r>
    <x v="80"/>
    <x v="79"/>
    <x v="20"/>
    <n v="0"/>
    <x v="2"/>
  </r>
  <r>
    <x v="80"/>
    <x v="79"/>
    <x v="21"/>
    <n v="105451000000"/>
    <x v="0"/>
  </r>
  <r>
    <x v="80"/>
    <x v="79"/>
    <x v="21"/>
    <n v="0"/>
    <x v="1"/>
  </r>
  <r>
    <x v="80"/>
    <x v="79"/>
    <x v="21"/>
    <n v="0"/>
    <x v="2"/>
  </r>
  <r>
    <x v="80"/>
    <x v="79"/>
    <x v="22"/>
    <n v="0"/>
    <x v="0"/>
  </r>
  <r>
    <x v="80"/>
    <x v="79"/>
    <x v="22"/>
    <n v="0"/>
    <x v="2"/>
  </r>
  <r>
    <x v="80"/>
    <x v="79"/>
    <x v="23"/>
    <n v="0"/>
    <x v="0"/>
  </r>
  <r>
    <x v="80"/>
    <x v="79"/>
    <x v="23"/>
    <n v="0"/>
    <x v="1"/>
  </r>
  <r>
    <x v="80"/>
    <x v="79"/>
    <x v="23"/>
    <n v="0"/>
    <x v="1"/>
  </r>
  <r>
    <x v="80"/>
    <x v="79"/>
    <x v="23"/>
    <n v="0"/>
    <x v="2"/>
  </r>
  <r>
    <x v="80"/>
    <x v="79"/>
    <x v="24"/>
    <n v="28538000000"/>
    <x v="0"/>
  </r>
  <r>
    <x v="80"/>
    <x v="79"/>
    <x v="24"/>
    <n v="24198000000"/>
    <x v="1"/>
  </r>
  <r>
    <x v="80"/>
    <x v="79"/>
    <x v="24"/>
    <n v="581000000"/>
    <x v="2"/>
  </r>
  <r>
    <x v="80"/>
    <x v="79"/>
    <x v="25"/>
    <n v="0"/>
    <x v="0"/>
  </r>
  <r>
    <x v="80"/>
    <x v="79"/>
    <x v="25"/>
    <n v="0"/>
    <x v="1"/>
  </r>
  <r>
    <x v="80"/>
    <x v="79"/>
    <x v="25"/>
    <n v="0"/>
    <x v="2"/>
  </r>
  <r>
    <x v="80"/>
    <x v="79"/>
    <x v="26"/>
    <n v="43465"/>
    <x v="0"/>
  </r>
  <r>
    <x v="80"/>
    <x v="79"/>
    <x v="26"/>
    <n v="43830"/>
    <x v="1"/>
  </r>
  <r>
    <x v="80"/>
    <x v="79"/>
    <x v="26"/>
    <n v="44196"/>
    <x v="2"/>
  </r>
  <r>
    <x v="80"/>
    <x v="79"/>
    <x v="27"/>
    <n v="900000000"/>
    <x v="0"/>
  </r>
  <r>
    <x v="80"/>
    <x v="79"/>
    <x v="27"/>
    <n v="838000000"/>
    <x v="1"/>
  </r>
  <r>
    <x v="80"/>
    <x v="79"/>
    <x v="27"/>
    <n v="1033000000"/>
    <x v="2"/>
  </r>
  <r>
    <x v="80"/>
    <x v="79"/>
    <x v="28"/>
    <n v="196166000000"/>
    <x v="0"/>
  </r>
  <r>
    <x v="80"/>
    <x v="79"/>
    <x v="28"/>
    <n v="187146000000"/>
    <x v="1"/>
  </r>
  <r>
    <x v="80"/>
    <x v="79"/>
    <x v="28"/>
    <n v="184887000000"/>
    <x v="2"/>
  </r>
  <r>
    <x v="80"/>
    <x v="79"/>
    <x v="29"/>
    <n v="0"/>
    <x v="0"/>
  </r>
  <r>
    <x v="80"/>
    <x v="79"/>
    <x v="29"/>
    <n v="0"/>
    <x v="1"/>
  </r>
  <r>
    <x v="80"/>
    <x v="79"/>
    <x v="29"/>
    <n v="0"/>
    <x v="2"/>
  </r>
  <r>
    <x v="80"/>
    <x v="79"/>
    <x v="30"/>
    <n v="26418000000"/>
    <x v="0"/>
  </r>
  <r>
    <x v="80"/>
    <x v="79"/>
    <x v="30"/>
    <n v="26390000000"/>
    <x v="1"/>
  </r>
  <r>
    <x v="80"/>
    <x v="79"/>
    <x v="30"/>
    <n v="26392000000"/>
    <x v="2"/>
  </r>
  <r>
    <x v="80"/>
    <x v="79"/>
    <x v="31"/>
    <n v="84664000000"/>
    <x v="0"/>
  </r>
  <r>
    <x v="80"/>
    <x v="79"/>
    <x v="31"/>
    <n v="82376000000"/>
    <x v="1"/>
  </r>
  <r>
    <x v="80"/>
    <x v="79"/>
    <x v="31"/>
    <n v="58211000000"/>
    <x v="2"/>
  </r>
  <r>
    <x v="80"/>
    <x v="79"/>
    <x v="32"/>
    <n v="22876000000"/>
    <x v="0"/>
  </r>
  <r>
    <x v="80"/>
    <x v="79"/>
    <x v="32"/>
    <n v="20041000000"/>
    <x v="1"/>
  </r>
  <r>
    <x v="80"/>
    <x v="79"/>
    <x v="32"/>
    <n v="3586000000"/>
    <x v="2"/>
  </r>
  <r>
    <x v="80"/>
    <x v="79"/>
    <x v="33"/>
    <n v="0"/>
    <x v="0"/>
  </r>
  <r>
    <x v="80"/>
    <x v="79"/>
    <x v="33"/>
    <n v="0"/>
    <x v="1"/>
  </r>
  <r>
    <x v="80"/>
    <x v="79"/>
    <x v="33"/>
    <n v="0"/>
    <x v="2"/>
  </r>
  <r>
    <x v="80"/>
    <x v="79"/>
    <x v="34"/>
    <n v="5662000000"/>
    <x v="0"/>
  </r>
  <r>
    <x v="80"/>
    <x v="79"/>
    <x v="34"/>
    <n v="4157000000"/>
    <x v="1"/>
  </r>
  <r>
    <x v="80"/>
    <x v="79"/>
    <x v="34"/>
    <n v="-3005000000"/>
    <x v="2"/>
  </r>
  <r>
    <x v="80"/>
    <x v="79"/>
    <x v="35"/>
    <n v="0"/>
    <x v="0"/>
  </r>
  <r>
    <x v="80"/>
    <x v="79"/>
    <x v="35"/>
    <n v="0"/>
    <x v="1"/>
  </r>
  <r>
    <x v="80"/>
    <x v="79"/>
    <x v="35"/>
    <n v="0"/>
    <x v="2"/>
  </r>
  <r>
    <x v="80"/>
    <x v="79"/>
    <x v="36"/>
    <n v="14652000000"/>
    <x v="0"/>
  </r>
  <r>
    <x v="80"/>
    <x v="79"/>
    <x v="36"/>
    <n v="18852000000"/>
    <x v="1"/>
  </r>
  <r>
    <x v="80"/>
    <x v="79"/>
    <x v="36"/>
    <n v="7963000000"/>
    <x v="2"/>
  </r>
  <r>
    <x v="80"/>
    <x v="79"/>
    <x v="37"/>
    <n v="14366000000"/>
    <x v="0"/>
  </r>
  <r>
    <x v="80"/>
    <x v="79"/>
    <x v="37"/>
    <n v="18834000000"/>
    <x v="1"/>
  </r>
  <r>
    <x v="80"/>
    <x v="79"/>
    <x v="37"/>
    <n v="8414000000"/>
    <x v="2"/>
  </r>
  <r>
    <x v="80"/>
    <x v="79"/>
    <x v="38"/>
    <n v="0"/>
    <x v="0"/>
  </r>
  <r>
    <x v="80"/>
    <x v="79"/>
    <x v="38"/>
    <n v="0"/>
    <x v="1"/>
  </r>
  <r>
    <x v="80"/>
    <x v="79"/>
    <x v="38"/>
    <n v="0"/>
    <x v="2"/>
  </r>
  <r>
    <x v="80"/>
    <x v="79"/>
    <x v="39"/>
    <n v="1895883000000"/>
    <x v="0"/>
  </r>
  <r>
    <x v="80"/>
    <x v="79"/>
    <x v="39"/>
    <n v="1927555000000"/>
    <x v="1"/>
  </r>
  <r>
    <x v="80"/>
    <x v="79"/>
    <x v="39"/>
    <n v="1955163000000"/>
    <x v="2"/>
  </r>
  <r>
    <x v="80"/>
    <x v="79"/>
    <x v="40"/>
    <n v="1698817000000"/>
    <x v="0"/>
  </r>
  <r>
    <x v="80"/>
    <x v="79"/>
    <x v="40"/>
    <n v="1739571000000"/>
    <x v="1"/>
  </r>
  <r>
    <x v="80"/>
    <x v="79"/>
    <x v="40"/>
    <n v="1769243000000"/>
    <x v="2"/>
  </r>
  <r>
    <x v="80"/>
    <x v="79"/>
    <x v="41"/>
    <n v="0"/>
    <x v="0"/>
  </r>
  <r>
    <x v="80"/>
    <x v="79"/>
    <x v="41"/>
    <n v="0"/>
    <x v="1"/>
  </r>
  <r>
    <x v="80"/>
    <x v="79"/>
    <x v="41"/>
    <n v="0"/>
    <x v="2"/>
  </r>
  <r>
    <x v="80"/>
    <x v="79"/>
    <x v="42"/>
    <n v="385144000000"/>
    <x v="0"/>
  </r>
  <r>
    <x v="80"/>
    <x v="79"/>
    <x v="42"/>
    <n v="1272191000000"/>
    <x v="1"/>
  </r>
  <r>
    <x v="80"/>
    <x v="79"/>
    <x v="42"/>
    <n v="1230532000000"/>
    <x v="2"/>
  </r>
  <r>
    <x v="80"/>
    <x v="79"/>
    <x v="43"/>
    <n v="9561000000"/>
    <x v="0"/>
  </r>
  <r>
    <x v="80"/>
    <x v="79"/>
    <x v="43"/>
    <n v="-8890000000"/>
    <x v="1"/>
  </r>
  <r>
    <x v="80"/>
    <x v="79"/>
    <x v="43"/>
    <n v="-72724000000"/>
    <x v="2"/>
  </r>
  <r>
    <x v="80"/>
    <x v="79"/>
    <x v="44"/>
    <n v="-42660000000"/>
    <x v="0"/>
  </r>
  <r>
    <x v="80"/>
    <x v="79"/>
    <x v="44"/>
    <n v="15459000000"/>
    <x v="1"/>
  </r>
  <r>
    <x v="80"/>
    <x v="79"/>
    <x v="44"/>
    <n v="0"/>
    <x v="2"/>
  </r>
  <r>
    <x v="80"/>
    <x v="79"/>
    <x v="45"/>
    <n v="0"/>
    <x v="0"/>
  </r>
  <r>
    <x v="80"/>
    <x v="79"/>
    <x v="45"/>
    <n v="0"/>
    <x v="1"/>
  </r>
  <r>
    <x v="80"/>
    <x v="79"/>
    <x v="45"/>
    <n v="0"/>
    <x v="2"/>
  </r>
  <r>
    <x v="80"/>
    <x v="79"/>
    <x v="46"/>
    <n v="-70979000000"/>
    <x v="0"/>
  </r>
  <r>
    <x v="80"/>
    <x v="79"/>
    <x v="46"/>
    <n v="-9136000000"/>
    <x v="1"/>
  </r>
  <r>
    <x v="80"/>
    <x v="79"/>
    <x v="46"/>
    <n v="-1243000000"/>
    <x v="2"/>
  </r>
  <r>
    <x v="80"/>
    <x v="79"/>
    <x v="47"/>
    <n v="0"/>
    <x v="0"/>
  </r>
  <r>
    <x v="80"/>
    <x v="79"/>
    <x v="47"/>
    <n v="0"/>
    <x v="1"/>
  </r>
  <r>
    <x v="80"/>
    <x v="79"/>
    <x v="47"/>
    <n v="0"/>
    <x v="2"/>
  </r>
  <r>
    <x v="80"/>
    <x v="79"/>
    <x v="48"/>
    <n v="8339000000"/>
    <x v="0"/>
  </r>
  <r>
    <x v="80"/>
    <x v="79"/>
    <x v="48"/>
    <n v="15418000000"/>
    <x v="1"/>
  </r>
  <r>
    <x v="80"/>
    <x v="79"/>
    <x v="48"/>
    <n v="32836000000"/>
    <x v="2"/>
  </r>
  <r>
    <x v="80"/>
    <x v="79"/>
    <x v="49"/>
    <n v="0"/>
    <x v="0"/>
  </r>
  <r>
    <x v="80"/>
    <x v="79"/>
    <x v="49"/>
    <n v="0"/>
    <x v="1"/>
  </r>
  <r>
    <x v="80"/>
    <x v="79"/>
    <x v="49"/>
    <n v="0"/>
    <x v="2"/>
  </r>
  <r>
    <x v="80"/>
    <x v="79"/>
    <x v="50"/>
    <n v="-14366000000"/>
    <x v="0"/>
  </r>
  <r>
    <x v="80"/>
    <x v="79"/>
    <x v="50"/>
    <n v="-18834000000"/>
    <x v="1"/>
  </r>
  <r>
    <x v="80"/>
    <x v="79"/>
    <x v="50"/>
    <n v="-8414000000"/>
    <x v="2"/>
  </r>
  <r>
    <x v="80"/>
    <x v="79"/>
    <x v="51"/>
    <n v="0"/>
    <x v="0"/>
  </r>
  <r>
    <x v="80"/>
    <x v="79"/>
    <x v="51"/>
    <n v="0"/>
    <x v="1"/>
  </r>
  <r>
    <x v="80"/>
    <x v="79"/>
    <x v="51"/>
    <n v="0"/>
    <x v="2"/>
  </r>
  <r>
    <x v="80"/>
    <x v="79"/>
    <x v="52"/>
    <n v="483000000"/>
    <x v="0"/>
  </r>
  <r>
    <x v="80"/>
    <x v="79"/>
    <x v="52"/>
    <n v="492000000"/>
    <x v="1"/>
  </r>
  <r>
    <x v="80"/>
    <x v="79"/>
    <x v="52"/>
    <n v="285000000"/>
    <x v="2"/>
  </r>
  <r>
    <x v="80"/>
    <x v="79"/>
    <x v="53"/>
    <n v="22393000000"/>
    <x v="0"/>
  </r>
  <r>
    <x v="80"/>
    <x v="79"/>
    <x v="53"/>
    <n v="19549000000"/>
    <x v="1"/>
  </r>
  <r>
    <x v="80"/>
    <x v="79"/>
    <x v="53"/>
    <n v="3301000000"/>
    <x v="2"/>
  </r>
  <r>
    <x v="80"/>
    <x v="79"/>
    <x v="54"/>
    <n v="22876000000"/>
    <x v="0"/>
  </r>
  <r>
    <x v="80"/>
    <x v="79"/>
    <x v="54"/>
    <n v="20041000000"/>
    <x v="1"/>
  </r>
  <r>
    <x v="80"/>
    <x v="79"/>
    <x v="54"/>
    <n v="3586000000"/>
    <x v="2"/>
  </r>
  <r>
    <x v="80"/>
    <x v="79"/>
    <x v="55"/>
    <n v="8920000000"/>
    <x v="0"/>
  </r>
  <r>
    <x v="80"/>
    <x v="79"/>
    <x v="55"/>
    <n v="9309000000"/>
    <x v="1"/>
  </r>
  <r>
    <x v="80"/>
    <x v="79"/>
    <x v="55"/>
    <n v="8977000000"/>
    <x v="2"/>
  </r>
  <r>
    <x v="80"/>
    <x v="79"/>
    <x v="56"/>
    <n v="1693040000000"/>
    <x v="0"/>
  </r>
  <r>
    <x v="80"/>
    <x v="79"/>
    <x v="56"/>
    <n v="1885619000000"/>
    <x v="1"/>
  </r>
  <r>
    <x v="80"/>
    <x v="79"/>
    <x v="56"/>
    <n v="1921154000000"/>
    <x v="2"/>
  </r>
  <r>
    <x v="80"/>
    <x v="79"/>
    <x v="57"/>
    <n v="1593030000000"/>
    <x v="0"/>
  </r>
  <r>
    <x v="80"/>
    <x v="79"/>
    <x v="57"/>
    <n v="1635059000000"/>
    <x v="1"/>
  </r>
  <r>
    <x v="80"/>
    <x v="79"/>
    <x v="57"/>
    <n v="1710244000000"/>
    <x v="2"/>
  </r>
  <r>
    <x v="80"/>
    <x v="79"/>
    <x v="58"/>
    <n v="56126000000"/>
    <x v="0"/>
  </r>
  <r>
    <x v="80"/>
    <x v="79"/>
    <x v="58"/>
    <n v="58178000000"/>
    <x v="1"/>
  </r>
  <r>
    <x v="80"/>
    <x v="79"/>
    <x v="58"/>
    <n v="57630000000"/>
    <x v="2"/>
  </r>
  <r>
    <x v="80"/>
    <x v="79"/>
    <x v="59"/>
    <n v="0"/>
    <x v="0"/>
  </r>
  <r>
    <x v="80"/>
    <x v="79"/>
    <x v="59"/>
    <n v="0"/>
    <x v="2"/>
  </r>
  <r>
    <x v="80"/>
    <x v="79"/>
    <x v="60"/>
    <n v="0"/>
    <x v="1"/>
  </r>
  <r>
    <x v="80"/>
    <x v="79"/>
    <x v="61"/>
    <n v="10333000000"/>
    <x v="0"/>
  </r>
  <r>
    <x v="80"/>
    <x v="79"/>
    <x v="61"/>
    <n v="10766000000"/>
    <x v="1"/>
  </r>
  <r>
    <x v="80"/>
    <x v="79"/>
    <x v="61"/>
    <n v="12068000000"/>
    <x v="2"/>
  </r>
  <r>
    <x v="80"/>
    <x v="79"/>
    <x v="62"/>
    <n v="44783000000"/>
    <x v="0"/>
  </r>
  <r>
    <x v="80"/>
    <x v="79"/>
    <x v="62"/>
    <n v="46449000000"/>
    <x v="1"/>
  </r>
  <r>
    <x v="80"/>
    <x v="79"/>
    <x v="62"/>
    <n v="14567000000"/>
    <x v="2"/>
  </r>
  <r>
    <x v="80"/>
    <x v="79"/>
    <x v="63"/>
    <n v="-111119000000"/>
    <x v="0"/>
  </r>
  <r>
    <x v="80"/>
    <x v="79"/>
    <x v="63"/>
    <n v="-34748000000"/>
    <x v="1"/>
  </r>
  <r>
    <x v="80"/>
    <x v="79"/>
    <x v="63"/>
    <n v="58237000000"/>
    <x v="2"/>
  </r>
  <r>
    <x v="80"/>
    <x v="79"/>
    <x v="64"/>
    <n v="-12842000000"/>
    <x v="0"/>
  </r>
  <r>
    <x v="80"/>
    <x v="79"/>
    <x v="64"/>
    <n v="-25683000000"/>
    <x v="1"/>
  </r>
  <r>
    <x v="80"/>
    <x v="79"/>
    <x v="64"/>
    <n v="147707000000"/>
    <x v="2"/>
  </r>
  <r>
    <x v="80"/>
    <x v="79"/>
    <x v="65"/>
    <n v="14904000000"/>
    <x v="0"/>
  </r>
  <r>
    <x v="80"/>
    <x v="79"/>
    <x v="65"/>
    <n v="-24597000000"/>
    <x v="1"/>
  </r>
  <r>
    <x v="80"/>
    <x v="79"/>
    <x v="65"/>
    <n v="-31088000000"/>
    <x v="2"/>
  </r>
  <r>
    <x v="80"/>
    <x v="79"/>
    <x v="66"/>
    <n v="-3676000000"/>
    <x v="0"/>
  </r>
  <r>
    <x v="80"/>
    <x v="79"/>
    <x v="66"/>
    <n v="4544000000"/>
    <x v="1"/>
  </r>
  <r>
    <x v="80"/>
    <x v="79"/>
    <x v="66"/>
    <n v="1506000000"/>
    <x v="2"/>
  </r>
  <r>
    <x v="80"/>
    <x v="79"/>
    <x v="67"/>
    <n v="-867091000000"/>
    <x v="0"/>
  </r>
  <r>
    <x v="80"/>
    <x v="79"/>
    <x v="67"/>
    <n v="0"/>
    <x v="1"/>
  </r>
  <r>
    <x v="80"/>
    <x v="79"/>
    <x v="67"/>
    <n v="0"/>
    <x v="2"/>
  </r>
  <r>
    <x v="80"/>
    <x v="79"/>
    <x v="68"/>
    <n v="-1337942000000"/>
    <x v="0"/>
  </r>
  <r>
    <x v="80"/>
    <x v="79"/>
    <x v="68"/>
    <n v="0"/>
    <x v="1"/>
  </r>
  <r>
    <x v="80"/>
    <x v="79"/>
    <x v="68"/>
    <n v="0"/>
    <x v="2"/>
  </r>
  <r>
    <x v="80"/>
    <x v="79"/>
    <x v="69"/>
    <n v="1613043000000"/>
    <x v="0"/>
  </r>
  <r>
    <x v="80"/>
    <x v="79"/>
    <x v="69"/>
    <n v="0"/>
    <x v="1"/>
  </r>
  <r>
    <x v="80"/>
    <x v="79"/>
    <x v="69"/>
    <n v="0"/>
    <x v="2"/>
  </r>
  <r>
    <x v="80"/>
    <x v="79"/>
    <x v="70"/>
    <n v="1346528000000"/>
    <x v="0"/>
  </r>
  <r>
    <x v="80"/>
    <x v="79"/>
    <x v="70"/>
    <n v="0"/>
    <x v="1"/>
  </r>
  <r>
    <x v="80"/>
    <x v="79"/>
    <x v="70"/>
    <n v="0"/>
    <x v="2"/>
  </r>
  <r>
    <x v="80"/>
    <x v="79"/>
    <x v="71"/>
    <n v="6588000000"/>
    <x v="0"/>
  </r>
  <r>
    <x v="80"/>
    <x v="79"/>
    <x v="71"/>
    <n v="6745000000"/>
    <x v="1"/>
  </r>
  <r>
    <x v="80"/>
    <x v="79"/>
    <x v="71"/>
    <n v="8205000000"/>
    <x v="2"/>
  </r>
  <r>
    <x v="80"/>
    <x v="79"/>
    <x v="72"/>
    <n v="5386000000"/>
    <x v="0"/>
  </r>
  <r>
    <x v="80"/>
    <x v="79"/>
    <x v="72"/>
    <n v="5760000000"/>
    <x v="1"/>
  </r>
  <r>
    <x v="80"/>
    <x v="79"/>
    <x v="72"/>
    <n v="2044000000"/>
    <x v="2"/>
  </r>
  <r>
    <x v="80"/>
    <x v="79"/>
    <x v="73"/>
    <n v="9314000000"/>
    <x v="0"/>
  </r>
  <r>
    <x v="80"/>
    <x v="79"/>
    <x v="73"/>
    <n v="9589000000"/>
    <x v="1"/>
  </r>
  <r>
    <x v="80"/>
    <x v="79"/>
    <x v="73"/>
    <n v="6142000000"/>
    <x v="2"/>
  </r>
  <r>
    <x v="80"/>
    <x v="79"/>
    <x v="74"/>
    <n v="60067000000"/>
    <x v="0"/>
  </r>
  <r>
    <x v="80"/>
    <x v="79"/>
    <x v="74"/>
    <n v="65664000000"/>
    <x v="1"/>
  </r>
  <r>
    <x v="80"/>
    <x v="79"/>
    <x v="74"/>
    <n v="138300000000"/>
    <x v="2"/>
  </r>
  <r>
    <x v="80"/>
    <x v="79"/>
    <x v="75"/>
    <n v="0"/>
    <x v="0"/>
  </r>
  <r>
    <x v="80"/>
    <x v="79"/>
    <x v="75"/>
    <n v="0"/>
    <x v="1"/>
  </r>
  <r>
    <x v="80"/>
    <x v="79"/>
    <x v="75"/>
    <n v="0"/>
    <x v="2"/>
  </r>
  <r>
    <x v="80"/>
    <x v="79"/>
    <x v="76"/>
    <n v="1704000000"/>
    <x v="0"/>
  </r>
  <r>
    <x v="80"/>
    <x v="79"/>
    <x v="76"/>
    <n v="1611000000"/>
    <x v="1"/>
  </r>
  <r>
    <x v="80"/>
    <x v="79"/>
    <x v="76"/>
    <n v="1591000000"/>
    <x v="2"/>
  </r>
  <r>
    <x v="80"/>
    <x v="79"/>
    <x v="77"/>
    <n v="23214000000"/>
    <x v="0"/>
  </r>
  <r>
    <x v="80"/>
    <x v="79"/>
    <x v="77"/>
    <n v="21549000000"/>
    <x v="1"/>
  </r>
  <r>
    <x v="80"/>
    <x v="79"/>
    <x v="77"/>
    <n v="21136000000"/>
    <x v="2"/>
  </r>
  <r>
    <x v="80"/>
    <x v="79"/>
    <x v="78"/>
    <n v="54979000000"/>
    <x v="0"/>
  </r>
  <r>
    <x v="80"/>
    <x v="79"/>
    <x v="78"/>
    <n v="69612000000"/>
    <x v="1"/>
  </r>
  <r>
    <x v="80"/>
    <x v="79"/>
    <x v="78"/>
    <n v="163453000000"/>
    <x v="2"/>
  </r>
  <r>
    <x v="80"/>
    <x v="79"/>
    <x v="79"/>
    <n v="632000000"/>
    <x v="0"/>
  </r>
  <r>
    <x v="80"/>
    <x v="79"/>
    <x v="79"/>
    <n v="380000000"/>
    <x v="1"/>
  </r>
  <r>
    <x v="80"/>
    <x v="79"/>
    <x v="79"/>
    <n v="3687000000"/>
    <x v="2"/>
  </r>
  <r>
    <x v="80"/>
    <x v="79"/>
    <x v="80"/>
    <n v="1744000000"/>
    <x v="0"/>
  </r>
  <r>
    <x v="80"/>
    <x v="79"/>
    <x v="80"/>
    <n v="2687000000"/>
    <x v="1"/>
  </r>
  <r>
    <x v="80"/>
    <x v="79"/>
    <x v="80"/>
    <n v="14129000000"/>
    <x v="2"/>
  </r>
  <r>
    <x v="80"/>
    <x v="79"/>
    <x v="81"/>
    <n v="20633000000"/>
    <x v="0"/>
  </r>
  <r>
    <x v="80"/>
    <x v="79"/>
    <x v="81"/>
    <n v="24533000000"/>
    <x v="1"/>
  </r>
  <r>
    <x v="80"/>
    <x v="79"/>
    <x v="81"/>
    <n v="3415000000"/>
    <x v="2"/>
  </r>
  <r>
    <x v="80"/>
    <x v="79"/>
    <x v="82"/>
    <n v="0"/>
    <x v="0"/>
  </r>
  <r>
    <x v="80"/>
    <x v="79"/>
    <x v="82"/>
    <n v="0"/>
    <x v="1"/>
  </r>
  <r>
    <x v="80"/>
    <x v="79"/>
    <x v="82"/>
    <n v="0"/>
    <x v="2"/>
  </r>
  <r>
    <x v="80"/>
    <x v="79"/>
    <x v="83"/>
    <n v="158163000000"/>
    <x v="0"/>
  </r>
  <r>
    <x v="80"/>
    <x v="79"/>
    <x v="83"/>
    <n v="166697000000"/>
    <x v="1"/>
  </r>
  <r>
    <x v="80"/>
    <x v="79"/>
    <x v="83"/>
    <n v="162890000000"/>
    <x v="2"/>
  </r>
  <r>
    <x v="80"/>
    <x v="79"/>
    <x v="84"/>
    <n v="86408000000"/>
    <x v="0"/>
  </r>
  <r>
    <x v="80"/>
    <x v="79"/>
    <x v="84"/>
    <n v="85063000000"/>
    <x v="1"/>
  </r>
  <r>
    <x v="80"/>
    <x v="79"/>
    <x v="84"/>
    <n v="72340000000"/>
    <x v="2"/>
  </r>
  <r>
    <x v="80"/>
    <x v="79"/>
    <x v="85"/>
    <n v="3745000000"/>
    <x v="0"/>
  </r>
  <r>
    <x v="80"/>
    <x v="79"/>
    <x v="85"/>
    <n v="4021000000"/>
    <x v="1"/>
  </r>
  <r>
    <x v="80"/>
    <x v="79"/>
    <x v="85"/>
    <n v="3863000000"/>
    <x v="2"/>
  </r>
  <r>
    <x v="80"/>
    <x v="79"/>
    <x v="86"/>
    <n v="105787000000"/>
    <x v="0"/>
  </r>
  <r>
    <x v="80"/>
    <x v="79"/>
    <x v="86"/>
    <n v="104512000000"/>
    <x v="1"/>
  </r>
  <r>
    <x v="80"/>
    <x v="79"/>
    <x v="86"/>
    <n v="58999000000"/>
    <x v="2"/>
  </r>
  <r>
    <x v="80"/>
    <x v="79"/>
    <x v="87"/>
    <n v="99545000000"/>
    <x v="0"/>
  </r>
  <r>
    <x v="80"/>
    <x v="79"/>
    <x v="87"/>
    <n v="121669000000"/>
    <x v="1"/>
  </r>
  <r>
    <x v="80"/>
    <x v="79"/>
    <x v="87"/>
    <n v="109104000000"/>
    <x v="2"/>
  </r>
  <r>
    <x v="80"/>
    <x v="79"/>
    <x v="88"/>
    <n v="1022000000"/>
    <x v="0"/>
  </r>
  <r>
    <x v="80"/>
    <x v="79"/>
    <x v="88"/>
    <n v="1217000000"/>
    <x v="1"/>
  </r>
  <r>
    <x v="80"/>
    <x v="79"/>
    <x v="88"/>
    <n v="622000000"/>
    <x v="2"/>
  </r>
  <r>
    <x v="80"/>
    <x v="79"/>
    <x v="89"/>
    <n v="196166000000"/>
    <x v="0"/>
  </r>
  <r>
    <x v="80"/>
    <x v="79"/>
    <x v="89"/>
    <n v="184680000000"/>
    <x v="2"/>
  </r>
  <r>
    <x v="80"/>
    <x v="79"/>
    <x v="90"/>
    <n v="0"/>
    <x v="1"/>
  </r>
  <r>
    <x v="80"/>
    <x v="79"/>
    <x v="91"/>
    <n v="-42660000000"/>
    <x v="0"/>
  </r>
  <r>
    <x v="80"/>
    <x v="79"/>
    <x v="91"/>
    <n v="-32037000000"/>
    <x v="1"/>
  </r>
  <r>
    <x v="80"/>
    <x v="79"/>
    <x v="91"/>
    <n v="123362000000"/>
    <x v="2"/>
  </r>
  <r>
    <x v="81"/>
    <x v="80"/>
    <x v="0"/>
    <n v="68859000000"/>
    <x v="0"/>
  </r>
  <r>
    <x v="81"/>
    <x v="80"/>
    <x v="0"/>
    <n v="69647000000"/>
    <x v="1"/>
  </r>
  <r>
    <x v="81"/>
    <x v="80"/>
    <x v="0"/>
    <n v="69549000000"/>
    <x v="2"/>
  </r>
  <r>
    <x v="81"/>
    <x v="80"/>
    <x v="1"/>
    <n v="5614000000"/>
    <x v="0"/>
  </r>
  <r>
    <x v="81"/>
    <x v="80"/>
    <x v="1"/>
    <n v="6283000000"/>
    <x v="1"/>
  </r>
  <r>
    <x v="81"/>
    <x v="80"/>
    <x v="1"/>
    <n v="6284000000"/>
    <x v="2"/>
  </r>
  <r>
    <x v="81"/>
    <x v="80"/>
    <x v="2"/>
    <n v="2648000000"/>
    <x v="0"/>
  </r>
  <r>
    <x v="81"/>
    <x v="80"/>
    <x v="2"/>
    <n v="2965000000"/>
    <x v="1"/>
  </r>
  <r>
    <x v="81"/>
    <x v="80"/>
    <x v="2"/>
    <n v="3247000000"/>
    <x v="2"/>
  </r>
  <r>
    <x v="81"/>
    <x v="80"/>
    <x v="3"/>
    <n v="0"/>
    <x v="0"/>
  </r>
  <r>
    <x v="81"/>
    <x v="80"/>
    <x v="3"/>
    <n v="0"/>
    <x v="1"/>
  </r>
  <r>
    <x v="81"/>
    <x v="80"/>
    <x v="3"/>
    <n v="0"/>
    <x v="2"/>
  </r>
  <r>
    <x v="81"/>
    <x v="80"/>
    <x v="4"/>
    <n v="204522000000"/>
    <x v="0"/>
  </r>
  <r>
    <x v="81"/>
    <x v="80"/>
    <x v="4"/>
    <n v="219295000000"/>
    <x v="1"/>
  </r>
  <r>
    <x v="81"/>
    <x v="80"/>
    <x v="4"/>
    <n v="236495000000"/>
    <x v="2"/>
  </r>
  <r>
    <x v="81"/>
    <x v="80"/>
    <x v="5"/>
    <n v="-10051000000"/>
    <x v="0"/>
  </r>
  <r>
    <x v="81"/>
    <x v="80"/>
    <x v="5"/>
    <n v="-10344000000"/>
    <x v="1"/>
  </r>
  <r>
    <x v="81"/>
    <x v="80"/>
    <x v="5"/>
    <n v="-10705000000"/>
    <x v="2"/>
  </r>
  <r>
    <x v="81"/>
    <x v="80"/>
    <x v="6"/>
    <n v="-19875000000"/>
    <x v="0"/>
  </r>
  <r>
    <x v="81"/>
    <x v="80"/>
    <x v="6"/>
    <n v="-2537000000"/>
    <x v="1"/>
  </r>
  <r>
    <x v="81"/>
    <x v="80"/>
    <x v="6"/>
    <n v="-14299000000"/>
    <x v="2"/>
  </r>
  <r>
    <x v="81"/>
    <x v="80"/>
    <x v="7"/>
    <n v="-9079000000"/>
    <x v="0"/>
  </r>
  <r>
    <x v="81"/>
    <x v="80"/>
    <x v="7"/>
    <n v="-24036000000"/>
    <x v="1"/>
  </r>
  <r>
    <x v="81"/>
    <x v="80"/>
    <x v="7"/>
    <n v="-9128000000"/>
    <x v="2"/>
  </r>
  <r>
    <x v="81"/>
    <x v="80"/>
    <x v="8"/>
    <n v="28337000000"/>
    <x v="0"/>
  </r>
  <r>
    <x v="81"/>
    <x v="80"/>
    <x v="8"/>
    <n v="27753000000"/>
    <x v="1"/>
  </r>
  <r>
    <x v="81"/>
    <x v="80"/>
    <x v="8"/>
    <n v="25255000000"/>
    <x v="2"/>
  </r>
  <r>
    <x v="81"/>
    <x v="80"/>
    <x v="9"/>
    <n v="6756000000"/>
    <x v="0"/>
  </r>
  <r>
    <x v="81"/>
    <x v="80"/>
    <x v="9"/>
    <n v="7722000000"/>
    <x v="1"/>
  </r>
  <r>
    <x v="81"/>
    <x v="80"/>
    <x v="9"/>
    <n v="9465000000"/>
    <x v="2"/>
  </r>
  <r>
    <x v="81"/>
    <x v="80"/>
    <x v="10"/>
    <n v="1074000000"/>
    <x v="0"/>
  </r>
  <r>
    <x v="81"/>
    <x v="80"/>
    <x v="10"/>
    <n v="368000000"/>
    <x v="1"/>
  </r>
  <r>
    <x v="81"/>
    <x v="80"/>
    <x v="10"/>
    <n v="-154000000"/>
    <x v="2"/>
  </r>
  <r>
    <x v="81"/>
    <x v="80"/>
    <x v="11"/>
    <n v="140000000"/>
    <x v="0"/>
  </r>
  <r>
    <x v="81"/>
    <x v="80"/>
    <x v="11"/>
    <n v="1311000000"/>
    <x v="1"/>
  </r>
  <r>
    <x v="81"/>
    <x v="80"/>
    <x v="11"/>
    <n v="300000000"/>
    <x v="2"/>
  </r>
  <r>
    <x v="81"/>
    <x v="80"/>
    <x v="12"/>
    <n v="4457000000"/>
    <x v="0"/>
  </r>
  <r>
    <x v="81"/>
    <x v="80"/>
    <x v="12"/>
    <n v="1974000000"/>
    <x v="1"/>
  </r>
  <r>
    <x v="81"/>
    <x v="80"/>
    <x v="12"/>
    <n v="-181000000"/>
    <x v="2"/>
  </r>
  <r>
    <x v="81"/>
    <x v="80"/>
    <x v="13"/>
    <n v="-4013000000"/>
    <x v="0"/>
  </r>
  <r>
    <x v="81"/>
    <x v="80"/>
    <x v="13"/>
    <n v="-164000000"/>
    <x v="1"/>
  </r>
  <r>
    <x v="81"/>
    <x v="80"/>
    <x v="13"/>
    <n v="161000000"/>
    <x v="2"/>
  </r>
  <r>
    <x v="81"/>
    <x v="80"/>
    <x v="14"/>
    <n v="295000000"/>
    <x v="0"/>
  </r>
  <r>
    <x v="81"/>
    <x v="80"/>
    <x v="14"/>
    <n v="288000000"/>
    <x v="1"/>
  </r>
  <r>
    <x v="81"/>
    <x v="80"/>
    <x v="14"/>
    <n v="284000000"/>
    <x v="2"/>
  </r>
  <r>
    <x v="81"/>
    <x v="80"/>
    <x v="15"/>
    <n v="830000000"/>
    <x v="0"/>
  </r>
  <r>
    <x v="81"/>
    <x v="80"/>
    <x v="15"/>
    <n v="321000000"/>
    <x v="1"/>
  </r>
  <r>
    <x v="81"/>
    <x v="80"/>
    <x v="15"/>
    <n v="348000000"/>
    <x v="2"/>
  </r>
  <r>
    <x v="81"/>
    <x v="80"/>
    <x v="16"/>
    <n v="13913000000"/>
    <x v="0"/>
  </r>
  <r>
    <x v="81"/>
    <x v="80"/>
    <x v="16"/>
    <n v="6745000000"/>
    <x v="1"/>
  </r>
  <r>
    <x v="81"/>
    <x v="80"/>
    <x v="16"/>
    <n v="13618000000"/>
    <x v="2"/>
  </r>
  <r>
    <x v="81"/>
    <x v="80"/>
    <x v="17"/>
    <n v="14743000000"/>
    <x v="0"/>
  </r>
  <r>
    <x v="81"/>
    <x v="80"/>
    <x v="17"/>
    <n v="7066000000"/>
    <x v="1"/>
  </r>
  <r>
    <x v="81"/>
    <x v="80"/>
    <x v="17"/>
    <n v="13966000000"/>
    <x v="2"/>
  </r>
  <r>
    <x v="81"/>
    <x v="80"/>
    <x v="18"/>
    <n v="373396000000"/>
    <x v="0"/>
  </r>
  <r>
    <x v="81"/>
    <x v="80"/>
    <x v="18"/>
    <n v="385301000000"/>
    <x v="1"/>
  </r>
  <r>
    <x v="81"/>
    <x v="80"/>
    <x v="18"/>
    <n v="394605000000"/>
    <x v="2"/>
  </r>
  <r>
    <x v="81"/>
    <x v="80"/>
    <x v="19"/>
    <n v="373396000000"/>
    <x v="0"/>
  </r>
  <r>
    <x v="81"/>
    <x v="80"/>
    <x v="19"/>
    <n v="385301000000"/>
    <x v="1"/>
  </r>
  <r>
    <x v="81"/>
    <x v="80"/>
    <x v="19"/>
    <n v="394605000000"/>
    <x v="2"/>
  </r>
  <r>
    <x v="81"/>
    <x v="80"/>
    <x v="20"/>
    <n v="59664000000"/>
    <x v="0"/>
  </r>
  <r>
    <x v="81"/>
    <x v="80"/>
    <x v="20"/>
    <n v="61897000000"/>
    <x v="1"/>
  </r>
  <r>
    <x v="81"/>
    <x v="80"/>
    <x v="20"/>
    <n v="61806000000"/>
    <x v="2"/>
  </r>
  <r>
    <x v="81"/>
    <x v="80"/>
    <x v="21"/>
    <n v="78521000000"/>
    <x v="0"/>
  </r>
  <r>
    <x v="81"/>
    <x v="80"/>
    <x v="21"/>
    <n v="77477000000"/>
    <x v="1"/>
  </r>
  <r>
    <x v="81"/>
    <x v="80"/>
    <x v="21"/>
    <n v="77790000000"/>
    <x v="2"/>
  </r>
  <r>
    <x v="81"/>
    <x v="80"/>
    <x v="22"/>
    <n v="10529000000"/>
    <x v="0"/>
  </r>
  <r>
    <x v="81"/>
    <x v="80"/>
    <x v="22"/>
    <n v="0"/>
    <x v="2"/>
  </r>
  <r>
    <x v="81"/>
    <x v="80"/>
    <x v="23"/>
    <n v="10529000000"/>
    <x v="0"/>
  </r>
  <r>
    <x v="81"/>
    <x v="80"/>
    <x v="23"/>
    <n v="10678000000"/>
    <x v="1"/>
  </r>
  <r>
    <x v="81"/>
    <x v="80"/>
    <x v="23"/>
    <n v="10678000000"/>
    <x v="1"/>
  </r>
  <r>
    <x v="81"/>
    <x v="80"/>
    <x v="23"/>
    <n v="0"/>
    <x v="2"/>
  </r>
  <r>
    <x v="81"/>
    <x v="80"/>
    <x v="24"/>
    <n v="15123000000"/>
    <x v="0"/>
  </r>
  <r>
    <x v="81"/>
    <x v="80"/>
    <x v="24"/>
    <n v="11460000000"/>
    <x v="1"/>
  </r>
  <r>
    <x v="81"/>
    <x v="80"/>
    <x v="24"/>
    <n v="20116000000"/>
    <x v="2"/>
  </r>
  <r>
    <x v="81"/>
    <x v="80"/>
    <x v="25"/>
    <n v="0"/>
    <x v="0"/>
  </r>
  <r>
    <x v="81"/>
    <x v="80"/>
    <x v="25"/>
    <n v="0"/>
    <x v="1"/>
  </r>
  <r>
    <x v="81"/>
    <x v="80"/>
    <x v="25"/>
    <n v="0"/>
    <x v="2"/>
  </r>
  <r>
    <x v="81"/>
    <x v="80"/>
    <x v="26"/>
    <n v="43131"/>
    <x v="0"/>
  </r>
  <r>
    <x v="81"/>
    <x v="80"/>
    <x v="26"/>
    <n v="43496"/>
    <x v="1"/>
  </r>
  <r>
    <x v="81"/>
    <x v="80"/>
    <x v="26"/>
    <n v="43861"/>
    <x v="2"/>
  </r>
  <r>
    <x v="81"/>
    <x v="80"/>
    <x v="27"/>
    <n v="2953000000"/>
    <x v="0"/>
  </r>
  <r>
    <x v="81"/>
    <x v="80"/>
    <x v="27"/>
    <n v="7138000000"/>
    <x v="1"/>
  </r>
  <r>
    <x v="81"/>
    <x v="80"/>
    <x v="27"/>
    <n v="6883000000"/>
    <x v="2"/>
  </r>
  <r>
    <x v="81"/>
    <x v="80"/>
    <x v="28"/>
    <n v="77869000000"/>
    <x v="0"/>
  </r>
  <r>
    <x v="81"/>
    <x v="80"/>
    <x v="28"/>
    <n v="72496000000"/>
    <x v="1"/>
  </r>
  <r>
    <x v="81"/>
    <x v="80"/>
    <x v="28"/>
    <n v="74669000000"/>
    <x v="2"/>
  </r>
  <r>
    <x v="81"/>
    <x v="80"/>
    <x v="29"/>
    <n v="0"/>
    <x v="0"/>
  </r>
  <r>
    <x v="81"/>
    <x v="80"/>
    <x v="29"/>
    <n v="0"/>
    <x v="1"/>
  </r>
  <r>
    <x v="81"/>
    <x v="80"/>
    <x v="29"/>
    <n v="0"/>
    <x v="2"/>
  </r>
  <r>
    <x v="81"/>
    <x v="80"/>
    <x v="30"/>
    <n v="18242000000"/>
    <x v="0"/>
  </r>
  <r>
    <x v="81"/>
    <x v="80"/>
    <x v="30"/>
    <n v="31181000000"/>
    <x v="1"/>
  </r>
  <r>
    <x v="81"/>
    <x v="80"/>
    <x v="30"/>
    <n v="31073000000"/>
    <x v="2"/>
  </r>
  <r>
    <x v="81"/>
    <x v="80"/>
    <x v="31"/>
    <n v="126947000000"/>
    <x v="0"/>
  </r>
  <r>
    <x v="81"/>
    <x v="80"/>
    <x v="31"/>
    <n v="129104000000"/>
    <x v="1"/>
  </r>
  <r>
    <x v="81"/>
    <x v="80"/>
    <x v="31"/>
    <n v="129359000000"/>
    <x v="2"/>
  </r>
  <r>
    <x v="81"/>
    <x v="80"/>
    <x v="32"/>
    <n v="10523000000"/>
    <x v="0"/>
  </r>
  <r>
    <x v="81"/>
    <x v="80"/>
    <x v="32"/>
    <n v="7179000000"/>
    <x v="1"/>
  </r>
  <r>
    <x v="81"/>
    <x v="80"/>
    <x v="32"/>
    <n v="15201000000"/>
    <x v="2"/>
  </r>
  <r>
    <x v="81"/>
    <x v="80"/>
    <x v="33"/>
    <n v="0"/>
    <x v="0"/>
  </r>
  <r>
    <x v="81"/>
    <x v="80"/>
    <x v="33"/>
    <n v="0"/>
    <x v="1"/>
  </r>
  <r>
    <x v="81"/>
    <x v="80"/>
    <x v="33"/>
    <n v="0"/>
    <x v="2"/>
  </r>
  <r>
    <x v="81"/>
    <x v="80"/>
    <x v="34"/>
    <n v="4600000000"/>
    <x v="0"/>
  </r>
  <r>
    <x v="81"/>
    <x v="80"/>
    <x v="34"/>
    <n v="4281000000"/>
    <x v="1"/>
  </r>
  <r>
    <x v="81"/>
    <x v="80"/>
    <x v="34"/>
    <n v="4915000000"/>
    <x v="2"/>
  </r>
  <r>
    <x v="81"/>
    <x v="80"/>
    <x v="35"/>
    <n v="0"/>
    <x v="0"/>
  </r>
  <r>
    <x v="81"/>
    <x v="80"/>
    <x v="35"/>
    <n v="0"/>
    <x v="1"/>
  </r>
  <r>
    <x v="81"/>
    <x v="80"/>
    <x v="35"/>
    <n v="0"/>
    <x v="2"/>
  </r>
  <r>
    <x v="81"/>
    <x v="80"/>
    <x v="36"/>
    <n v="5114000000"/>
    <x v="0"/>
  </r>
  <r>
    <x v="81"/>
    <x v="80"/>
    <x v="36"/>
    <n v="1975000000"/>
    <x v="1"/>
  </r>
  <r>
    <x v="81"/>
    <x v="80"/>
    <x v="36"/>
    <n v="2262000000"/>
    <x v="2"/>
  </r>
  <r>
    <x v="81"/>
    <x v="80"/>
    <x v="37"/>
    <n v="2450000000"/>
    <x v="0"/>
  </r>
  <r>
    <x v="81"/>
    <x v="80"/>
    <x v="37"/>
    <n v="2348000000"/>
    <x v="1"/>
  </r>
  <r>
    <x v="81"/>
    <x v="80"/>
    <x v="37"/>
    <n v="2464000000"/>
    <x v="2"/>
  </r>
  <r>
    <x v="81"/>
    <x v="80"/>
    <x v="38"/>
    <n v="43783000000"/>
    <x v="0"/>
  </r>
  <r>
    <x v="81"/>
    <x v="80"/>
    <x v="38"/>
    <n v="44269000000"/>
    <x v="1"/>
  </r>
  <r>
    <x v="81"/>
    <x v="80"/>
    <x v="38"/>
    <n v="44435000000"/>
    <x v="2"/>
  </r>
  <r>
    <x v="81"/>
    <x v="80"/>
    <x v="39"/>
    <n v="204522000000"/>
    <x v="0"/>
  </r>
  <r>
    <x v="81"/>
    <x v="80"/>
    <x v="39"/>
    <n v="219295000000"/>
    <x v="1"/>
  </r>
  <r>
    <x v="81"/>
    <x v="80"/>
    <x v="39"/>
    <n v="236495000000"/>
    <x v="2"/>
  </r>
  <r>
    <x v="81"/>
    <x v="80"/>
    <x v="40"/>
    <n v="123700000000"/>
    <x v="0"/>
  </r>
  <r>
    <x v="81"/>
    <x v="80"/>
    <x v="40"/>
    <n v="139661000000"/>
    <x v="1"/>
  </r>
  <r>
    <x v="81"/>
    <x v="80"/>
    <x v="40"/>
    <n v="154943000000"/>
    <x v="2"/>
  </r>
  <r>
    <x v="81"/>
    <x v="80"/>
    <x v="41"/>
    <n v="4405000000"/>
    <x v="0"/>
  </r>
  <r>
    <x v="81"/>
    <x v="80"/>
    <x v="41"/>
    <n v="1876000000"/>
    <x v="1"/>
  </r>
  <r>
    <x v="81"/>
    <x v="80"/>
    <x v="41"/>
    <n v="5873000000"/>
    <x v="2"/>
  </r>
  <r>
    <x v="81"/>
    <x v="80"/>
    <x v="42"/>
    <n v="0"/>
    <x v="0"/>
  </r>
  <r>
    <x v="81"/>
    <x v="80"/>
    <x v="42"/>
    <n v="0"/>
    <x v="1"/>
  </r>
  <r>
    <x v="81"/>
    <x v="80"/>
    <x v="42"/>
    <n v="0"/>
    <x v="2"/>
  </r>
  <r>
    <x v="81"/>
    <x v="80"/>
    <x v="43"/>
    <n v="-1437000000"/>
    <x v="0"/>
  </r>
  <r>
    <x v="81"/>
    <x v="80"/>
    <x v="43"/>
    <n v="12035000000"/>
    <x v="1"/>
  </r>
  <r>
    <x v="81"/>
    <x v="80"/>
    <x v="43"/>
    <n v="-1071000000"/>
    <x v="2"/>
  </r>
  <r>
    <x v="81"/>
    <x v="80"/>
    <x v="44"/>
    <n v="0"/>
    <x v="0"/>
  </r>
  <r>
    <x v="81"/>
    <x v="80"/>
    <x v="44"/>
    <n v="0"/>
    <x v="1"/>
  </r>
  <r>
    <x v="81"/>
    <x v="80"/>
    <x v="44"/>
    <n v="0"/>
    <x v="2"/>
  </r>
  <r>
    <x v="81"/>
    <x v="80"/>
    <x v="45"/>
    <n v="0"/>
    <x v="0"/>
  </r>
  <r>
    <x v="81"/>
    <x v="80"/>
    <x v="45"/>
    <n v="0"/>
    <x v="1"/>
  </r>
  <r>
    <x v="81"/>
    <x v="80"/>
    <x v="45"/>
    <n v="0"/>
    <x v="2"/>
  </r>
  <r>
    <x v="81"/>
    <x v="80"/>
    <x v="46"/>
    <n v="-19177000000"/>
    <x v="0"/>
  </r>
  <r>
    <x v="81"/>
    <x v="80"/>
    <x v="46"/>
    <n v="-2537000000"/>
    <x v="1"/>
  </r>
  <r>
    <x v="81"/>
    <x v="80"/>
    <x v="46"/>
    <n v="-14299000000"/>
    <x v="2"/>
  </r>
  <r>
    <x v="81"/>
    <x v="80"/>
    <x v="47"/>
    <n v="0"/>
    <x v="0"/>
  </r>
  <r>
    <x v="81"/>
    <x v="80"/>
    <x v="47"/>
    <n v="0"/>
    <x v="1"/>
  </r>
  <r>
    <x v="81"/>
    <x v="80"/>
    <x v="47"/>
    <n v="0"/>
    <x v="2"/>
  </r>
  <r>
    <x v="81"/>
    <x v="80"/>
    <x v="48"/>
    <n v="-9079000000"/>
    <x v="0"/>
  </r>
  <r>
    <x v="81"/>
    <x v="80"/>
    <x v="48"/>
    <n v="-24036000000"/>
    <x v="1"/>
  </r>
  <r>
    <x v="81"/>
    <x v="80"/>
    <x v="48"/>
    <n v="-9128000000"/>
    <x v="2"/>
  </r>
  <r>
    <x v="81"/>
    <x v="80"/>
    <x v="49"/>
    <n v="0"/>
    <x v="0"/>
  </r>
  <r>
    <x v="81"/>
    <x v="80"/>
    <x v="49"/>
    <n v="0"/>
    <x v="1"/>
  </r>
  <r>
    <x v="81"/>
    <x v="80"/>
    <x v="49"/>
    <n v="0"/>
    <x v="2"/>
  </r>
  <r>
    <x v="81"/>
    <x v="80"/>
    <x v="50"/>
    <n v="-8629000000"/>
    <x v="0"/>
  </r>
  <r>
    <x v="81"/>
    <x v="80"/>
    <x v="50"/>
    <n v="-6330000000"/>
    <x v="1"/>
  </r>
  <r>
    <x v="81"/>
    <x v="80"/>
    <x v="50"/>
    <n v="-6080000000"/>
    <x v="2"/>
  </r>
  <r>
    <x v="81"/>
    <x v="80"/>
    <x v="51"/>
    <n v="0"/>
    <x v="0"/>
  </r>
  <r>
    <x v="81"/>
    <x v="80"/>
    <x v="51"/>
    <n v="0"/>
    <x v="1"/>
  </r>
  <r>
    <x v="81"/>
    <x v="80"/>
    <x v="51"/>
    <n v="0"/>
    <x v="2"/>
  </r>
  <r>
    <x v="81"/>
    <x v="80"/>
    <x v="52"/>
    <n v="661000000"/>
    <x v="0"/>
  </r>
  <r>
    <x v="81"/>
    <x v="80"/>
    <x v="52"/>
    <n v="509000000"/>
    <x v="1"/>
  </r>
  <r>
    <x v="81"/>
    <x v="80"/>
    <x v="52"/>
    <n v="320000000"/>
    <x v="2"/>
  </r>
  <r>
    <x v="81"/>
    <x v="80"/>
    <x v="53"/>
    <n v="9862000000"/>
    <x v="0"/>
  </r>
  <r>
    <x v="81"/>
    <x v="80"/>
    <x v="53"/>
    <n v="6670000000"/>
    <x v="1"/>
  </r>
  <r>
    <x v="81"/>
    <x v="80"/>
    <x v="53"/>
    <n v="14881000000"/>
    <x v="2"/>
  </r>
  <r>
    <x v="81"/>
    <x v="80"/>
    <x v="54"/>
    <n v="10523000000"/>
    <x v="0"/>
  </r>
  <r>
    <x v="81"/>
    <x v="80"/>
    <x v="54"/>
    <n v="7179000000"/>
    <x v="1"/>
  </r>
  <r>
    <x v="81"/>
    <x v="80"/>
    <x v="54"/>
    <n v="15201000000"/>
    <x v="2"/>
  </r>
  <r>
    <x v="81"/>
    <x v="80"/>
    <x v="55"/>
    <n v="107675000000"/>
    <x v="0"/>
  </r>
  <r>
    <x v="81"/>
    <x v="80"/>
    <x v="55"/>
    <n v="104317000000"/>
    <x v="1"/>
  </r>
  <r>
    <x v="81"/>
    <x v="80"/>
    <x v="55"/>
    <n v="105208000000"/>
    <x v="2"/>
  </r>
  <r>
    <x v="81"/>
    <x v="80"/>
    <x v="56"/>
    <n v="144858000000"/>
    <x v="0"/>
  </r>
  <r>
    <x v="81"/>
    <x v="80"/>
    <x v="56"/>
    <n v="157398000000"/>
    <x v="1"/>
  </r>
  <r>
    <x v="81"/>
    <x v="80"/>
    <x v="56"/>
    <n v="174689000000"/>
    <x v="2"/>
  </r>
  <r>
    <x v="81"/>
    <x v="80"/>
    <x v="57"/>
    <n v="36825000000"/>
    <x v="0"/>
  </r>
  <r>
    <x v="81"/>
    <x v="80"/>
    <x v="57"/>
    <n v="43520000000"/>
    <x v="1"/>
  </r>
  <r>
    <x v="81"/>
    <x v="80"/>
    <x v="57"/>
    <n v="64192000000"/>
    <x v="2"/>
  </r>
  <r>
    <x v="81"/>
    <x v="80"/>
    <x v="58"/>
    <n v="106510000000"/>
    <x v="0"/>
  </r>
  <r>
    <x v="81"/>
    <x v="80"/>
    <x v="58"/>
    <n v="107147000000"/>
    <x v="1"/>
  </r>
  <r>
    <x v="81"/>
    <x v="80"/>
    <x v="58"/>
    <n v="108791000000"/>
    <x v="2"/>
  </r>
  <r>
    <x v="81"/>
    <x v="80"/>
    <x v="59"/>
    <n v="0"/>
    <x v="0"/>
  </r>
  <r>
    <x v="81"/>
    <x v="80"/>
    <x v="59"/>
    <n v="1958000000"/>
    <x v="2"/>
  </r>
  <r>
    <x v="81"/>
    <x v="80"/>
    <x v="60"/>
    <n v="0"/>
    <x v="1"/>
  </r>
  <r>
    <x v="81"/>
    <x v="80"/>
    <x v="61"/>
    <n v="106510000000"/>
    <x v="0"/>
  </r>
  <r>
    <x v="81"/>
    <x v="80"/>
    <x v="61"/>
    <n v="107147000000"/>
    <x v="1"/>
  </r>
  <r>
    <x v="81"/>
    <x v="80"/>
    <x v="61"/>
    <n v="108791000000"/>
    <x v="2"/>
  </r>
  <r>
    <x v="81"/>
    <x v="80"/>
    <x v="62"/>
    <n v="20437000000"/>
    <x v="0"/>
  </r>
  <r>
    <x v="81"/>
    <x v="80"/>
    <x v="62"/>
    <n v="21957000000"/>
    <x v="1"/>
  </r>
  <r>
    <x v="81"/>
    <x v="80"/>
    <x v="62"/>
    <n v="20568000000"/>
    <x v="2"/>
  </r>
  <r>
    <x v="81"/>
    <x v="80"/>
    <x v="63"/>
    <n v="-32858000000"/>
    <x v="0"/>
  </r>
  <r>
    <x v="81"/>
    <x v="80"/>
    <x v="63"/>
    <n v="-28084000000"/>
    <x v="1"/>
  </r>
  <r>
    <x v="81"/>
    <x v="80"/>
    <x v="63"/>
    <n v="-24993000000"/>
    <x v="2"/>
  </r>
  <r>
    <x v="81"/>
    <x v="80"/>
    <x v="64"/>
    <n v="972000000"/>
    <x v="0"/>
  </r>
  <r>
    <x v="81"/>
    <x v="80"/>
    <x v="64"/>
    <n v="-13692000000"/>
    <x v="1"/>
  </r>
  <r>
    <x v="81"/>
    <x v="80"/>
    <x v="64"/>
    <n v="1577000000"/>
    <x v="2"/>
  </r>
  <r>
    <x v="81"/>
    <x v="80"/>
    <x v="65"/>
    <n v="9687000000"/>
    <x v="0"/>
  </r>
  <r>
    <x v="81"/>
    <x v="80"/>
    <x v="65"/>
    <n v="11074000000"/>
    <x v="1"/>
  </r>
  <r>
    <x v="81"/>
    <x v="80"/>
    <x v="65"/>
    <n v="11839000000"/>
    <x v="2"/>
  </r>
  <r>
    <x v="81"/>
    <x v="80"/>
    <x v="66"/>
    <n v="4220000000"/>
    <x v="0"/>
  </r>
  <r>
    <x v="81"/>
    <x v="80"/>
    <x v="66"/>
    <n v="-113000000"/>
    <x v="1"/>
  </r>
  <r>
    <x v="81"/>
    <x v="80"/>
    <x v="66"/>
    <n v="-1235000000"/>
    <x v="2"/>
  </r>
  <r>
    <x v="81"/>
    <x v="80"/>
    <x v="67"/>
    <n v="8867000000"/>
    <x v="0"/>
  </r>
  <r>
    <x v="81"/>
    <x v="80"/>
    <x v="67"/>
    <n v="3623000000"/>
    <x v="1"/>
  </r>
  <r>
    <x v="81"/>
    <x v="80"/>
    <x v="67"/>
    <n v="1622000000"/>
    <x v="2"/>
  </r>
  <r>
    <x v="81"/>
    <x v="80"/>
    <x v="68"/>
    <n v="0"/>
    <x v="0"/>
  </r>
  <r>
    <x v="81"/>
    <x v="80"/>
    <x v="68"/>
    <n v="729000000"/>
    <x v="1"/>
  </r>
  <r>
    <x v="81"/>
    <x v="80"/>
    <x v="68"/>
    <n v="1793000000"/>
    <x v="2"/>
  </r>
  <r>
    <x v="81"/>
    <x v="80"/>
    <x v="69"/>
    <n v="186280000000"/>
    <x v="0"/>
  </r>
  <r>
    <x v="81"/>
    <x v="80"/>
    <x v="69"/>
    <n v="188114000000"/>
    <x v="1"/>
  </r>
  <r>
    <x v="81"/>
    <x v="80"/>
    <x v="69"/>
    <n v="38408000000"/>
    <x v="2"/>
  </r>
  <r>
    <x v="81"/>
    <x v="80"/>
    <x v="70"/>
    <n v="6780000000"/>
    <x v="0"/>
  </r>
  <r>
    <x v="81"/>
    <x v="80"/>
    <x v="70"/>
    <n v="0"/>
    <x v="1"/>
  </r>
  <r>
    <x v="81"/>
    <x v="80"/>
    <x v="70"/>
    <n v="20478000000"/>
    <x v="2"/>
  </r>
  <r>
    <x v="81"/>
    <x v="80"/>
    <x v="71"/>
    <n v="0"/>
    <x v="0"/>
  </r>
  <r>
    <x v="81"/>
    <x v="80"/>
    <x v="71"/>
    <n v="0"/>
    <x v="1"/>
  </r>
  <r>
    <x v="81"/>
    <x v="80"/>
    <x v="71"/>
    <n v="0"/>
    <x v="2"/>
  </r>
  <r>
    <x v="81"/>
    <x v="80"/>
    <x v="72"/>
    <n v="0"/>
    <x v="0"/>
  </r>
  <r>
    <x v="81"/>
    <x v="80"/>
    <x v="72"/>
    <n v="0"/>
    <x v="1"/>
  </r>
  <r>
    <x v="81"/>
    <x v="80"/>
    <x v="72"/>
    <n v="0"/>
    <x v="2"/>
  </r>
  <r>
    <x v="81"/>
    <x v="80"/>
    <x v="73"/>
    <n v="6124000000"/>
    <x v="0"/>
  </r>
  <r>
    <x v="81"/>
    <x v="80"/>
    <x v="73"/>
    <n v="6102000000"/>
    <x v="1"/>
  </r>
  <r>
    <x v="81"/>
    <x v="80"/>
    <x v="73"/>
    <n v="6048000000"/>
    <x v="2"/>
  </r>
  <r>
    <x v="81"/>
    <x v="80"/>
    <x v="74"/>
    <n v="0"/>
    <x v="0"/>
  </r>
  <r>
    <x v="81"/>
    <x v="80"/>
    <x v="74"/>
    <n v="0"/>
    <x v="1"/>
  </r>
  <r>
    <x v="81"/>
    <x v="80"/>
    <x v="74"/>
    <n v="0"/>
    <x v="2"/>
  </r>
  <r>
    <x v="81"/>
    <x v="80"/>
    <x v="75"/>
    <n v="0"/>
    <x v="0"/>
  </r>
  <r>
    <x v="81"/>
    <x v="80"/>
    <x v="75"/>
    <n v="0"/>
    <x v="1"/>
  </r>
  <r>
    <x v="81"/>
    <x v="80"/>
    <x v="75"/>
    <n v="0"/>
    <x v="2"/>
  </r>
  <r>
    <x v="81"/>
    <x v="80"/>
    <x v="76"/>
    <n v="0"/>
    <x v="0"/>
  </r>
  <r>
    <x v="81"/>
    <x v="80"/>
    <x v="76"/>
    <n v="0"/>
    <x v="1"/>
  </r>
  <r>
    <x v="81"/>
    <x v="80"/>
    <x v="76"/>
    <n v="0"/>
    <x v="2"/>
  </r>
  <r>
    <x v="81"/>
    <x v="80"/>
    <x v="77"/>
    <n v="0"/>
    <x v="0"/>
  </r>
  <r>
    <x v="81"/>
    <x v="80"/>
    <x v="77"/>
    <n v="0"/>
    <x v="1"/>
  </r>
  <r>
    <x v="81"/>
    <x v="80"/>
    <x v="77"/>
    <n v="0"/>
    <x v="2"/>
  </r>
  <r>
    <x v="81"/>
    <x v="80"/>
    <x v="78"/>
    <n v="0"/>
    <x v="0"/>
  </r>
  <r>
    <x v="81"/>
    <x v="80"/>
    <x v="78"/>
    <n v="0"/>
    <x v="1"/>
  </r>
  <r>
    <x v="81"/>
    <x v="80"/>
    <x v="78"/>
    <n v="0"/>
    <x v="2"/>
  </r>
  <r>
    <x v="81"/>
    <x v="80"/>
    <x v="79"/>
    <n v="0"/>
    <x v="0"/>
  </r>
  <r>
    <x v="81"/>
    <x v="80"/>
    <x v="79"/>
    <n v="0"/>
    <x v="1"/>
  </r>
  <r>
    <x v="81"/>
    <x v="80"/>
    <x v="79"/>
    <n v="0"/>
    <x v="2"/>
  </r>
  <r>
    <x v="81"/>
    <x v="80"/>
    <x v="80"/>
    <n v="0"/>
    <x v="0"/>
  </r>
  <r>
    <x v="81"/>
    <x v="80"/>
    <x v="80"/>
    <n v="0"/>
    <x v="1"/>
  </r>
  <r>
    <x v="81"/>
    <x v="80"/>
    <x v="80"/>
    <n v="0"/>
    <x v="2"/>
  </r>
  <r>
    <x v="81"/>
    <x v="80"/>
    <x v="81"/>
    <n v="8296000000"/>
    <x v="0"/>
  </r>
  <r>
    <x v="81"/>
    <x v="80"/>
    <x v="81"/>
    <n v="7410000000"/>
    <x v="1"/>
  </r>
  <r>
    <x v="81"/>
    <x v="80"/>
    <x v="81"/>
    <n v="5717000000"/>
    <x v="2"/>
  </r>
  <r>
    <x v="81"/>
    <x v="80"/>
    <x v="82"/>
    <n v="0"/>
    <x v="0"/>
  </r>
  <r>
    <x v="81"/>
    <x v="80"/>
    <x v="82"/>
    <n v="0"/>
    <x v="1"/>
  </r>
  <r>
    <x v="81"/>
    <x v="80"/>
    <x v="82"/>
    <n v="0"/>
    <x v="2"/>
  </r>
  <r>
    <x v="81"/>
    <x v="80"/>
    <x v="83"/>
    <n v="85107000000"/>
    <x v="0"/>
  </r>
  <r>
    <x v="81"/>
    <x v="80"/>
    <x v="83"/>
    <n v="80785000000"/>
    <x v="1"/>
  </r>
  <r>
    <x v="81"/>
    <x v="80"/>
    <x v="83"/>
    <n v="83943000000"/>
    <x v="2"/>
  </r>
  <r>
    <x v="81"/>
    <x v="80"/>
    <x v="84"/>
    <n v="500343000000"/>
    <x v="0"/>
  </r>
  <r>
    <x v="81"/>
    <x v="80"/>
    <x v="84"/>
    <n v="514405000000"/>
    <x v="1"/>
  </r>
  <r>
    <x v="81"/>
    <x v="80"/>
    <x v="84"/>
    <n v="523964000000"/>
    <x v="2"/>
  </r>
  <r>
    <x v="81"/>
    <x v="80"/>
    <x v="85"/>
    <n v="106510000000"/>
    <x v="0"/>
  </r>
  <r>
    <x v="81"/>
    <x v="80"/>
    <x v="85"/>
    <n v="107147000000"/>
    <x v="1"/>
  </r>
  <r>
    <x v="81"/>
    <x v="80"/>
    <x v="85"/>
    <n v="108791000000"/>
    <x v="2"/>
  </r>
  <r>
    <x v="81"/>
    <x v="80"/>
    <x v="86"/>
    <n v="5257000000"/>
    <x v="0"/>
  </r>
  <r>
    <x v="81"/>
    <x v="80"/>
    <x v="86"/>
    <n v="5225000000"/>
    <x v="1"/>
  </r>
  <r>
    <x v="81"/>
    <x v="80"/>
    <x v="86"/>
    <n v="575000000"/>
    <x v="2"/>
  </r>
  <r>
    <x v="81"/>
    <x v="80"/>
    <x v="87"/>
    <n v="0"/>
    <x v="0"/>
  </r>
  <r>
    <x v="81"/>
    <x v="80"/>
    <x v="87"/>
    <n v="0"/>
    <x v="1"/>
  </r>
  <r>
    <x v="81"/>
    <x v="80"/>
    <x v="87"/>
    <n v="5438000000"/>
    <x v="2"/>
  </r>
  <r>
    <x v="81"/>
    <x v="80"/>
    <x v="88"/>
    <n v="0"/>
    <x v="0"/>
  </r>
  <r>
    <x v="81"/>
    <x v="80"/>
    <x v="88"/>
    <n v="0"/>
    <x v="1"/>
  </r>
  <r>
    <x v="81"/>
    <x v="80"/>
    <x v="88"/>
    <n v="0"/>
    <x v="2"/>
  </r>
  <r>
    <x v="81"/>
    <x v="80"/>
    <x v="89"/>
    <n v="77869000000"/>
    <x v="0"/>
  </r>
  <r>
    <x v="81"/>
    <x v="80"/>
    <x v="89"/>
    <n v="74669000000"/>
    <x v="2"/>
  </r>
  <r>
    <x v="81"/>
    <x v="80"/>
    <x v="90"/>
    <n v="0"/>
    <x v="1"/>
  </r>
  <r>
    <x v="81"/>
    <x v="80"/>
    <x v="91"/>
    <n v="-617000000"/>
    <x v="0"/>
  </r>
  <r>
    <x v="81"/>
    <x v="80"/>
    <x v="91"/>
    <n v="1180000000"/>
    <x v="1"/>
  </r>
  <r>
    <x v="81"/>
    <x v="80"/>
    <x v="91"/>
    <n v="1828000000"/>
    <x v="2"/>
  </r>
  <r>
    <x v="82"/>
    <x v="81"/>
    <x v="0"/>
    <n v="37268000000"/>
    <x v="0"/>
  </r>
  <r>
    <x v="82"/>
    <x v="81"/>
    <x v="0"/>
    <n v="41831000000"/>
    <x v="1"/>
  </r>
  <r>
    <x v="82"/>
    <x v="81"/>
    <x v="0"/>
    <n v="35221000000"/>
    <x v="2"/>
  </r>
  <r>
    <x v="82"/>
    <x v="81"/>
    <x v="1"/>
    <n v="24701000000"/>
    <x v="0"/>
  </r>
  <r>
    <x v="82"/>
    <x v="81"/>
    <x v="1"/>
    <n v="26966000000"/>
    <x v="1"/>
  </r>
  <r>
    <x v="82"/>
    <x v="81"/>
    <x v="1"/>
    <n v="20581000000"/>
    <x v="2"/>
  </r>
  <r>
    <x v="82"/>
    <x v="81"/>
    <x v="2"/>
    <n v="0"/>
    <x v="0"/>
  </r>
  <r>
    <x v="82"/>
    <x v="81"/>
    <x v="2"/>
    <n v="0"/>
    <x v="1"/>
  </r>
  <r>
    <x v="82"/>
    <x v="81"/>
    <x v="2"/>
    <n v="0"/>
    <x v="2"/>
  </r>
  <r>
    <x v="82"/>
    <x v="81"/>
    <x v="3"/>
    <n v="18071000000"/>
    <x v="0"/>
  </r>
  <r>
    <x v="82"/>
    <x v="81"/>
    <x v="3"/>
    <n v="17227000000"/>
    <x v="1"/>
  </r>
  <r>
    <x v="82"/>
    <x v="81"/>
    <x v="3"/>
    <n v="38609000000"/>
    <x v="2"/>
  </r>
  <r>
    <x v="82"/>
    <x v="81"/>
    <x v="4"/>
    <n v="346196000000"/>
    <x v="0"/>
  </r>
  <r>
    <x v="82"/>
    <x v="81"/>
    <x v="4"/>
    <n v="362597000000"/>
    <x v="1"/>
  </r>
  <r>
    <x v="82"/>
    <x v="81"/>
    <x v="4"/>
    <n v="332750000000"/>
    <x v="2"/>
  </r>
  <r>
    <x v="82"/>
    <x v="81"/>
    <x v="5"/>
    <n v="-19574000000"/>
    <x v="0"/>
  </r>
  <r>
    <x v="82"/>
    <x v="81"/>
    <x v="5"/>
    <n v="-24361000000"/>
    <x v="1"/>
  </r>
  <r>
    <x v="82"/>
    <x v="81"/>
    <x v="5"/>
    <n v="-17282000000"/>
    <x v="2"/>
  </r>
  <r>
    <x v="82"/>
    <x v="81"/>
    <x v="6"/>
    <n v="-19446000000"/>
    <x v="0"/>
  </r>
  <r>
    <x v="82"/>
    <x v="81"/>
    <x v="6"/>
    <n v="-6618000000"/>
    <x v="1"/>
  </r>
  <r>
    <x v="82"/>
    <x v="81"/>
    <x v="6"/>
    <n v="5285000000"/>
    <x v="2"/>
  </r>
  <r>
    <x v="82"/>
    <x v="81"/>
    <x v="7"/>
    <n v="-16446000000"/>
    <x v="0"/>
  </r>
  <r>
    <x v="82"/>
    <x v="81"/>
    <x v="7"/>
    <n v="-23084000000"/>
    <x v="1"/>
  </r>
  <r>
    <x v="82"/>
    <x v="81"/>
    <x v="7"/>
    <n v="-18459000000"/>
    <x v="2"/>
  </r>
  <r>
    <x v="82"/>
    <x v="81"/>
    <x v="8"/>
    <n v="36014000000"/>
    <x v="0"/>
  </r>
  <r>
    <x v="82"/>
    <x v="81"/>
    <x v="8"/>
    <n v="29716000000"/>
    <x v="1"/>
  </r>
  <r>
    <x v="82"/>
    <x v="81"/>
    <x v="8"/>
    <n v="14668000000"/>
    <x v="2"/>
  </r>
  <r>
    <x v="82"/>
    <x v="81"/>
    <x v="9"/>
    <n v="3042000000"/>
    <x v="0"/>
  </r>
  <r>
    <x v="82"/>
    <x v="81"/>
    <x v="9"/>
    <n v="3089000000"/>
    <x v="1"/>
  </r>
  <r>
    <x v="82"/>
    <x v="81"/>
    <x v="9"/>
    <n v="4364000000"/>
    <x v="2"/>
  </r>
  <r>
    <x v="82"/>
    <x v="81"/>
    <x v="10"/>
    <n v="545000000"/>
    <x v="0"/>
  </r>
  <r>
    <x v="82"/>
    <x v="81"/>
    <x v="10"/>
    <n v="2640000000"/>
    <x v="1"/>
  </r>
  <r>
    <x v="82"/>
    <x v="81"/>
    <x v="10"/>
    <n v="-5384000000"/>
    <x v="2"/>
  </r>
  <r>
    <x v="82"/>
    <x v="81"/>
    <x v="11"/>
    <n v="3107000000"/>
    <x v="0"/>
  </r>
  <r>
    <x v="82"/>
    <x v="81"/>
    <x v="11"/>
    <n v="-72000000"/>
    <x v="1"/>
  </r>
  <r>
    <x v="82"/>
    <x v="81"/>
    <x v="11"/>
    <n v="315000000"/>
    <x v="2"/>
  </r>
  <r>
    <x v="82"/>
    <x v="81"/>
    <x v="12"/>
    <n v="2321000000"/>
    <x v="0"/>
  </r>
  <r>
    <x v="82"/>
    <x v="81"/>
    <x v="12"/>
    <n v="3725000000"/>
    <x v="1"/>
  </r>
  <r>
    <x v="82"/>
    <x v="81"/>
    <x v="12"/>
    <n v="-7142000000"/>
    <x v="2"/>
  </r>
  <r>
    <x v="82"/>
    <x v="81"/>
    <x v="13"/>
    <n v="1417000000"/>
    <x v="0"/>
  </r>
  <r>
    <x v="82"/>
    <x v="81"/>
    <x v="13"/>
    <n v="-2463000000"/>
    <x v="1"/>
  </r>
  <r>
    <x v="82"/>
    <x v="81"/>
    <x v="13"/>
    <n v="-554000000"/>
    <x v="2"/>
  </r>
  <r>
    <x v="82"/>
    <x v="81"/>
    <x v="14"/>
    <n v="15258000000"/>
    <x v="0"/>
  </r>
  <r>
    <x v="82"/>
    <x v="81"/>
    <x v="14"/>
    <n v="15637000000"/>
    <x v="1"/>
  </r>
  <r>
    <x v="82"/>
    <x v="81"/>
    <x v="14"/>
    <n v="15688000000"/>
    <x v="2"/>
  </r>
  <r>
    <x v="82"/>
    <x v="81"/>
    <x v="15"/>
    <n v="174000000"/>
    <x v="0"/>
  </r>
  <r>
    <x v="82"/>
    <x v="81"/>
    <x v="15"/>
    <n v="588000000"/>
    <x v="1"/>
  </r>
  <r>
    <x v="82"/>
    <x v="81"/>
    <x v="15"/>
    <n v="-743000000"/>
    <x v="2"/>
  </r>
  <r>
    <x v="82"/>
    <x v="81"/>
    <x v="16"/>
    <n v="17577000000"/>
    <x v="0"/>
  </r>
  <r>
    <x v="82"/>
    <x v="81"/>
    <x v="16"/>
    <n v="14411000000"/>
    <x v="1"/>
  </r>
  <r>
    <x v="82"/>
    <x v="81"/>
    <x v="16"/>
    <n v="-19652000000"/>
    <x v="2"/>
  </r>
  <r>
    <x v="82"/>
    <x v="81"/>
    <x v="17"/>
    <n v="17751000000"/>
    <x v="0"/>
  </r>
  <r>
    <x v="82"/>
    <x v="81"/>
    <x v="17"/>
    <n v="14999000000"/>
    <x v="1"/>
  </r>
  <r>
    <x v="82"/>
    <x v="81"/>
    <x v="17"/>
    <n v="-20395000000"/>
    <x v="2"/>
  </r>
  <r>
    <x v="82"/>
    <x v="81"/>
    <x v="18"/>
    <n v="0"/>
    <x v="0"/>
  </r>
  <r>
    <x v="82"/>
    <x v="81"/>
    <x v="18"/>
    <n v="0"/>
    <x v="1"/>
  </r>
  <r>
    <x v="82"/>
    <x v="81"/>
    <x v="18"/>
    <n v="0"/>
    <x v="2"/>
  </r>
  <r>
    <x v="82"/>
    <x v="81"/>
    <x v="19"/>
    <n v="259259000000"/>
    <x v="0"/>
  </r>
  <r>
    <x v="82"/>
    <x v="81"/>
    <x v="19"/>
    <n v="244882000000"/>
    <x v="1"/>
  </r>
  <r>
    <x v="82"/>
    <x v="81"/>
    <x v="19"/>
    <n v="210385000000"/>
    <x v="2"/>
  </r>
  <r>
    <x v="82"/>
    <x v="81"/>
    <x v="20"/>
    <n v="47973000000"/>
    <x v="0"/>
  </r>
  <r>
    <x v="82"/>
    <x v="81"/>
    <x v="20"/>
    <n v="50052000000"/>
    <x v="1"/>
  </r>
  <r>
    <x v="82"/>
    <x v="81"/>
    <x v="20"/>
    <n v="44893000000"/>
    <x v="2"/>
  </r>
  <r>
    <x v="82"/>
    <x v="81"/>
    <x v="21"/>
    <n v="57138000000"/>
    <x v="0"/>
  </r>
  <r>
    <x v="82"/>
    <x v="81"/>
    <x v="21"/>
    <n v="63989000000"/>
    <x v="1"/>
  </r>
  <r>
    <x v="82"/>
    <x v="81"/>
    <x v="21"/>
    <n v="56363000000"/>
    <x v="2"/>
  </r>
  <r>
    <x v="82"/>
    <x v="81"/>
    <x v="22"/>
    <n v="18745000000"/>
    <x v="0"/>
  </r>
  <r>
    <x v="82"/>
    <x v="81"/>
    <x v="22"/>
    <n v="46009000000"/>
    <x v="2"/>
  </r>
  <r>
    <x v="82"/>
    <x v="81"/>
    <x v="23"/>
    <n v="18745000000"/>
    <x v="0"/>
  </r>
  <r>
    <x v="82"/>
    <x v="81"/>
    <x v="23"/>
    <n v="18998000000"/>
    <x v="1"/>
  </r>
  <r>
    <x v="82"/>
    <x v="81"/>
    <x v="23"/>
    <n v="18998000000"/>
    <x v="1"/>
  </r>
  <r>
    <x v="82"/>
    <x v="81"/>
    <x v="23"/>
    <n v="46009000000"/>
    <x v="2"/>
  </r>
  <r>
    <x v="82"/>
    <x v="81"/>
    <x v="24"/>
    <n v="30953000000"/>
    <x v="0"/>
  </r>
  <r>
    <x v="82"/>
    <x v="81"/>
    <x v="24"/>
    <n v="20056000000"/>
    <x v="1"/>
  </r>
  <r>
    <x v="82"/>
    <x v="81"/>
    <x v="24"/>
    <n v="-28883000000"/>
    <x v="2"/>
  </r>
  <r>
    <x v="82"/>
    <x v="81"/>
    <x v="25"/>
    <n v="0"/>
    <x v="0"/>
  </r>
  <r>
    <x v="82"/>
    <x v="81"/>
    <x v="25"/>
    <n v="0"/>
    <x v="1"/>
  </r>
  <r>
    <x v="82"/>
    <x v="81"/>
    <x v="25"/>
    <n v="0"/>
    <x v="2"/>
  </r>
  <r>
    <x v="82"/>
    <x v="81"/>
    <x v="26"/>
    <n v="43465"/>
    <x v="0"/>
  </r>
  <r>
    <x v="82"/>
    <x v="81"/>
    <x v="26"/>
    <n v="43830"/>
    <x v="1"/>
  </r>
  <r>
    <x v="82"/>
    <x v="81"/>
    <x v="26"/>
    <n v="44196"/>
    <x v="2"/>
  </r>
  <r>
    <x v="82"/>
    <x v="81"/>
    <x v="27"/>
    <n v="6734000000"/>
    <x v="0"/>
  </r>
  <r>
    <x v="82"/>
    <x v="81"/>
    <x v="27"/>
    <n v="7288000000"/>
    <x v="1"/>
  </r>
  <r>
    <x v="82"/>
    <x v="81"/>
    <x v="27"/>
    <n v="6980000000"/>
    <x v="2"/>
  </r>
  <r>
    <x v="82"/>
    <x v="81"/>
    <x v="28"/>
    <n v="191794000000"/>
    <x v="0"/>
  </r>
  <r>
    <x v="82"/>
    <x v="81"/>
    <x v="28"/>
    <n v="191650000000"/>
    <x v="1"/>
  </r>
  <r>
    <x v="82"/>
    <x v="81"/>
    <x v="28"/>
    <n v="157150000000"/>
    <x v="2"/>
  </r>
  <r>
    <x v="82"/>
    <x v="81"/>
    <x v="29"/>
    <n v="0"/>
    <x v="0"/>
  </r>
  <r>
    <x v="82"/>
    <x v="81"/>
    <x v="29"/>
    <n v="0"/>
    <x v="1"/>
  </r>
  <r>
    <x v="82"/>
    <x v="81"/>
    <x v="29"/>
    <n v="0"/>
    <x v="2"/>
  </r>
  <r>
    <x v="82"/>
    <x v="81"/>
    <x v="30"/>
    <n v="0"/>
    <x v="0"/>
  </r>
  <r>
    <x v="82"/>
    <x v="81"/>
    <x v="30"/>
    <n v="0"/>
    <x v="1"/>
  </r>
  <r>
    <x v="82"/>
    <x v="81"/>
    <x v="30"/>
    <n v="0"/>
    <x v="2"/>
  </r>
  <r>
    <x v="82"/>
    <x v="81"/>
    <x v="31"/>
    <n v="0"/>
    <x v="0"/>
  </r>
  <r>
    <x v="82"/>
    <x v="81"/>
    <x v="31"/>
    <n v="0"/>
    <x v="1"/>
  </r>
  <r>
    <x v="82"/>
    <x v="81"/>
    <x v="31"/>
    <n v="0"/>
    <x v="2"/>
  </r>
  <r>
    <x v="82"/>
    <x v="81"/>
    <x v="32"/>
    <n v="21421000000"/>
    <x v="0"/>
  </r>
  <r>
    <x v="82"/>
    <x v="81"/>
    <x v="32"/>
    <n v="14774000000"/>
    <x v="1"/>
  </r>
  <r>
    <x v="82"/>
    <x v="81"/>
    <x v="32"/>
    <n v="-23251000000"/>
    <x v="2"/>
  </r>
  <r>
    <x v="82"/>
    <x v="81"/>
    <x v="33"/>
    <n v="0"/>
    <x v="0"/>
  </r>
  <r>
    <x v="82"/>
    <x v="81"/>
    <x v="33"/>
    <n v="0"/>
    <x v="1"/>
  </r>
  <r>
    <x v="82"/>
    <x v="81"/>
    <x v="33"/>
    <n v="0"/>
    <x v="2"/>
  </r>
  <r>
    <x v="82"/>
    <x v="81"/>
    <x v="34"/>
    <n v="9532000000"/>
    <x v="0"/>
  </r>
  <r>
    <x v="82"/>
    <x v="81"/>
    <x v="34"/>
    <n v="5282000000"/>
    <x v="1"/>
  </r>
  <r>
    <x v="82"/>
    <x v="81"/>
    <x v="34"/>
    <n v="-5632000000"/>
    <x v="2"/>
  </r>
  <r>
    <x v="82"/>
    <x v="81"/>
    <x v="35"/>
    <n v="0"/>
    <x v="0"/>
  </r>
  <r>
    <x v="82"/>
    <x v="81"/>
    <x v="35"/>
    <n v="0"/>
    <x v="1"/>
  </r>
  <r>
    <x v="82"/>
    <x v="81"/>
    <x v="35"/>
    <n v="0"/>
    <x v="2"/>
  </r>
  <r>
    <x v="82"/>
    <x v="81"/>
    <x v="36"/>
    <n v="766000000"/>
    <x v="0"/>
  </r>
  <r>
    <x v="82"/>
    <x v="81"/>
    <x v="36"/>
    <n v="830000000"/>
    <x v="1"/>
  </r>
  <r>
    <x v="82"/>
    <x v="81"/>
    <x v="36"/>
    <n v="1158000000"/>
    <x v="2"/>
  </r>
  <r>
    <x v="82"/>
    <x v="81"/>
    <x v="37"/>
    <n v="362000000"/>
    <x v="0"/>
  </r>
  <r>
    <x v="82"/>
    <x v="81"/>
    <x v="37"/>
    <n v="423000000"/>
    <x v="1"/>
  </r>
  <r>
    <x v="82"/>
    <x v="81"/>
    <x v="37"/>
    <n v="617000000"/>
    <x v="2"/>
  </r>
  <r>
    <x v="82"/>
    <x v="81"/>
    <x v="38"/>
    <n v="14803000000"/>
    <x v="0"/>
  </r>
  <r>
    <x v="82"/>
    <x v="81"/>
    <x v="38"/>
    <n v="14010000000"/>
    <x v="1"/>
  </r>
  <r>
    <x v="82"/>
    <x v="81"/>
    <x v="38"/>
    <n v="14169000000"/>
    <x v="2"/>
  </r>
  <r>
    <x v="82"/>
    <x v="81"/>
    <x v="39"/>
    <n v="346196000000"/>
    <x v="0"/>
  </r>
  <r>
    <x v="82"/>
    <x v="81"/>
    <x v="39"/>
    <n v="362597000000"/>
    <x v="1"/>
  </r>
  <r>
    <x v="82"/>
    <x v="81"/>
    <x v="39"/>
    <n v="332750000000"/>
    <x v="2"/>
  </r>
  <r>
    <x v="82"/>
    <x v="81"/>
    <x v="40"/>
    <n v="147668000000"/>
    <x v="0"/>
  </r>
  <r>
    <x v="82"/>
    <x v="81"/>
    <x v="40"/>
    <n v="163659000000"/>
    <x v="1"/>
  </r>
  <r>
    <x v="82"/>
    <x v="81"/>
    <x v="40"/>
    <n v="168620000000"/>
    <x v="2"/>
  </r>
  <r>
    <x v="82"/>
    <x v="81"/>
    <x v="41"/>
    <n v="0"/>
    <x v="0"/>
  </r>
  <r>
    <x v="82"/>
    <x v="81"/>
    <x v="41"/>
    <n v="0"/>
    <x v="1"/>
  </r>
  <r>
    <x v="82"/>
    <x v="81"/>
    <x v="41"/>
    <n v="0"/>
    <x v="2"/>
  </r>
  <r>
    <x v="82"/>
    <x v="81"/>
    <x v="42"/>
    <n v="40790000000"/>
    <x v="0"/>
  </r>
  <r>
    <x v="82"/>
    <x v="81"/>
    <x v="42"/>
    <n v="43164000000"/>
    <x v="1"/>
  </r>
  <r>
    <x v="82"/>
    <x v="81"/>
    <x v="42"/>
    <n v="43515000000"/>
    <x v="2"/>
  </r>
  <r>
    <x v="82"/>
    <x v="81"/>
    <x v="43"/>
    <n v="-173000000"/>
    <x v="0"/>
  </r>
  <r>
    <x v="82"/>
    <x v="81"/>
    <x v="43"/>
    <n v="12705000000"/>
    <x v="1"/>
  </r>
  <r>
    <x v="82"/>
    <x v="81"/>
    <x v="43"/>
    <n v="21844000000"/>
    <x v="2"/>
  </r>
  <r>
    <x v="82"/>
    <x v="81"/>
    <x v="44"/>
    <n v="0"/>
    <x v="0"/>
  </r>
  <r>
    <x v="82"/>
    <x v="81"/>
    <x v="44"/>
    <n v="0"/>
    <x v="1"/>
  </r>
  <r>
    <x v="82"/>
    <x v="81"/>
    <x v="44"/>
    <n v="0"/>
    <x v="2"/>
  </r>
  <r>
    <x v="82"/>
    <x v="81"/>
    <x v="45"/>
    <n v="0"/>
    <x v="0"/>
  </r>
  <r>
    <x v="82"/>
    <x v="81"/>
    <x v="45"/>
    <n v="0"/>
    <x v="1"/>
  </r>
  <r>
    <x v="82"/>
    <x v="81"/>
    <x v="45"/>
    <n v="0"/>
    <x v="2"/>
  </r>
  <r>
    <x v="82"/>
    <x v="81"/>
    <x v="46"/>
    <n v="-14694000000"/>
    <x v="0"/>
  </r>
  <r>
    <x v="82"/>
    <x v="81"/>
    <x v="46"/>
    <n v="-2575000000"/>
    <x v="1"/>
  </r>
  <r>
    <x v="82"/>
    <x v="81"/>
    <x v="46"/>
    <n v="7009000000"/>
    <x v="2"/>
  </r>
  <r>
    <x v="82"/>
    <x v="81"/>
    <x v="47"/>
    <n v="0"/>
    <x v="0"/>
  </r>
  <r>
    <x v="82"/>
    <x v="81"/>
    <x v="47"/>
    <n v="0"/>
    <x v="1"/>
  </r>
  <r>
    <x v="82"/>
    <x v="81"/>
    <x v="47"/>
    <n v="0"/>
    <x v="2"/>
  </r>
  <r>
    <x v="82"/>
    <x v="81"/>
    <x v="48"/>
    <n v="-18588000000"/>
    <x v="0"/>
  </r>
  <r>
    <x v="82"/>
    <x v="81"/>
    <x v="48"/>
    <n v="-22871000000"/>
    <x v="1"/>
  </r>
  <r>
    <x v="82"/>
    <x v="81"/>
    <x v="48"/>
    <n v="-14601000000"/>
    <x v="2"/>
  </r>
  <r>
    <x v="82"/>
    <x v="81"/>
    <x v="49"/>
    <n v="0"/>
    <x v="0"/>
  </r>
  <r>
    <x v="82"/>
    <x v="81"/>
    <x v="49"/>
    <n v="0"/>
    <x v="1"/>
  </r>
  <r>
    <x v="82"/>
    <x v="81"/>
    <x v="49"/>
    <n v="0"/>
    <x v="2"/>
  </r>
  <r>
    <x v="82"/>
    <x v="81"/>
    <x v="50"/>
    <n v="-193000000"/>
    <x v="0"/>
  </r>
  <r>
    <x v="82"/>
    <x v="81"/>
    <x v="50"/>
    <n v="-238000000"/>
    <x v="1"/>
  </r>
  <r>
    <x v="82"/>
    <x v="81"/>
    <x v="50"/>
    <n v="-436000000"/>
    <x v="2"/>
  </r>
  <r>
    <x v="82"/>
    <x v="81"/>
    <x v="51"/>
    <n v="0"/>
    <x v="0"/>
  </r>
  <r>
    <x v="82"/>
    <x v="81"/>
    <x v="51"/>
    <n v="0"/>
    <x v="1"/>
  </r>
  <r>
    <x v="82"/>
    <x v="81"/>
    <x v="51"/>
    <n v="0"/>
    <x v="2"/>
  </r>
  <r>
    <x v="82"/>
    <x v="81"/>
    <x v="52"/>
    <n v="581000000"/>
    <x v="0"/>
  </r>
  <r>
    <x v="82"/>
    <x v="81"/>
    <x v="52"/>
    <n v="434000000"/>
    <x v="1"/>
  </r>
  <r>
    <x v="82"/>
    <x v="81"/>
    <x v="52"/>
    <n v="-811000000"/>
    <x v="2"/>
  </r>
  <r>
    <x v="82"/>
    <x v="81"/>
    <x v="53"/>
    <n v="20840000000"/>
    <x v="0"/>
  </r>
  <r>
    <x v="82"/>
    <x v="81"/>
    <x v="53"/>
    <n v="14340000000"/>
    <x v="1"/>
  </r>
  <r>
    <x v="82"/>
    <x v="81"/>
    <x v="53"/>
    <n v="-22440000000"/>
    <x v="2"/>
  </r>
  <r>
    <x v="82"/>
    <x v="81"/>
    <x v="54"/>
    <n v="21421000000"/>
    <x v="0"/>
  </r>
  <r>
    <x v="82"/>
    <x v="81"/>
    <x v="54"/>
    <n v="14774000000"/>
    <x v="1"/>
  </r>
  <r>
    <x v="82"/>
    <x v="81"/>
    <x v="54"/>
    <n v="-23251000000"/>
    <x v="2"/>
  </r>
  <r>
    <x v="82"/>
    <x v="81"/>
    <x v="55"/>
    <n v="247101000000"/>
    <x v="0"/>
  </r>
  <r>
    <x v="82"/>
    <x v="81"/>
    <x v="55"/>
    <n v="253018000000"/>
    <x v="1"/>
  </r>
  <r>
    <x v="82"/>
    <x v="81"/>
    <x v="55"/>
    <n v="227553000000"/>
    <x v="2"/>
  </r>
  <r>
    <x v="82"/>
    <x v="81"/>
    <x v="56"/>
    <n v="298223000000"/>
    <x v="0"/>
  </r>
  <r>
    <x v="82"/>
    <x v="81"/>
    <x v="56"/>
    <n v="312545000000"/>
    <x v="1"/>
  </r>
  <r>
    <x v="82"/>
    <x v="81"/>
    <x v="56"/>
    <n v="287857000000"/>
    <x v="2"/>
  </r>
  <r>
    <x v="82"/>
    <x v="81"/>
    <x v="57"/>
    <n v="90530000000"/>
    <x v="0"/>
  </r>
  <r>
    <x v="82"/>
    <x v="81"/>
    <x v="57"/>
    <n v="99670000000"/>
    <x v="1"/>
  </r>
  <r>
    <x v="82"/>
    <x v="81"/>
    <x v="57"/>
    <n v="112257000000"/>
    <x v="2"/>
  </r>
  <r>
    <x v="82"/>
    <x v="81"/>
    <x v="58"/>
    <n v="12765000000"/>
    <x v="0"/>
  </r>
  <r>
    <x v="82"/>
    <x v="81"/>
    <x v="58"/>
    <n v="12633000000"/>
    <x v="1"/>
  </r>
  <r>
    <x v="82"/>
    <x v="81"/>
    <x v="58"/>
    <n v="11373000000"/>
    <x v="2"/>
  </r>
  <r>
    <x v="82"/>
    <x v="81"/>
    <x v="59"/>
    <n v="0"/>
    <x v="0"/>
  </r>
  <r>
    <x v="82"/>
    <x v="81"/>
    <x v="59"/>
    <n v="0"/>
    <x v="2"/>
  </r>
  <r>
    <x v="82"/>
    <x v="81"/>
    <x v="60"/>
    <n v="0"/>
    <x v="1"/>
  </r>
  <r>
    <x v="82"/>
    <x v="81"/>
    <x v="61"/>
    <n v="12946000000"/>
    <x v="0"/>
  </r>
  <r>
    <x v="82"/>
    <x v="81"/>
    <x v="61"/>
    <n v="12667000000"/>
    <x v="1"/>
  </r>
  <r>
    <x v="82"/>
    <x v="81"/>
    <x v="61"/>
    <n v="11453000000"/>
    <x v="2"/>
  </r>
  <r>
    <x v="82"/>
    <x v="81"/>
    <x v="62"/>
    <n v="277266000000"/>
    <x v="0"/>
  </r>
  <r>
    <x v="82"/>
    <x v="81"/>
    <x v="62"/>
    <n v="252271000000"/>
    <x v="1"/>
  </r>
  <r>
    <x v="82"/>
    <x v="81"/>
    <x v="62"/>
    <n v="170049000000"/>
    <x v="2"/>
  </r>
  <r>
    <x v="82"/>
    <x v="81"/>
    <x v="63"/>
    <n v="-33940000000"/>
    <x v="0"/>
  </r>
  <r>
    <x v="82"/>
    <x v="81"/>
    <x v="63"/>
    <n v="-34761000000"/>
    <x v="1"/>
  </r>
  <r>
    <x v="82"/>
    <x v="81"/>
    <x v="63"/>
    <n v="-32017000000"/>
    <x v="2"/>
  </r>
  <r>
    <x v="82"/>
    <x v="81"/>
    <x v="64"/>
    <n v="4114000000"/>
    <x v="0"/>
  </r>
  <r>
    <x v="82"/>
    <x v="81"/>
    <x v="64"/>
    <n v="2767000000"/>
    <x v="1"/>
  </r>
  <r>
    <x v="82"/>
    <x v="81"/>
    <x v="64"/>
    <n v="1504000000"/>
    <x v="2"/>
  </r>
  <r>
    <x v="82"/>
    <x v="81"/>
    <x v="65"/>
    <n v="11296000000"/>
    <x v="0"/>
  </r>
  <r>
    <x v="82"/>
    <x v="81"/>
    <x v="65"/>
    <n v="4425000000"/>
    <x v="1"/>
  </r>
  <r>
    <x v="82"/>
    <x v="81"/>
    <x v="65"/>
    <n v="-19130000000"/>
    <x v="2"/>
  </r>
  <r>
    <x v="82"/>
    <x v="81"/>
    <x v="66"/>
    <n v="-3670000000"/>
    <x v="0"/>
  </r>
  <r>
    <x v="82"/>
    <x v="81"/>
    <x v="66"/>
    <n v="225000000"/>
    <x v="1"/>
  </r>
  <r>
    <x v="82"/>
    <x v="81"/>
    <x v="66"/>
    <n v="2856000000"/>
    <x v="2"/>
  </r>
  <r>
    <x v="82"/>
    <x v="81"/>
    <x v="67"/>
    <n v="5427000000"/>
    <x v="0"/>
  </r>
  <r>
    <x v="82"/>
    <x v="81"/>
    <x v="67"/>
    <n v="5987000000"/>
    <x v="1"/>
  </r>
  <r>
    <x v="82"/>
    <x v="81"/>
    <x v="67"/>
    <n v="5779000000"/>
    <x v="2"/>
  </r>
  <r>
    <x v="82"/>
    <x v="81"/>
    <x v="68"/>
    <n v="2612000000"/>
    <x v="0"/>
  </r>
  <r>
    <x v="82"/>
    <x v="81"/>
    <x v="68"/>
    <n v="1580000000"/>
    <x v="1"/>
  </r>
  <r>
    <x v="82"/>
    <x v="81"/>
    <x v="68"/>
    <n v="684000000"/>
    <x v="2"/>
  </r>
  <r>
    <x v="82"/>
    <x v="81"/>
    <x v="69"/>
    <n v="99095000000"/>
    <x v="0"/>
  </r>
  <r>
    <x v="82"/>
    <x v="81"/>
    <x v="69"/>
    <n v="16363000000"/>
    <x v="1"/>
  </r>
  <r>
    <x v="82"/>
    <x v="81"/>
    <x v="69"/>
    <n v="16789000000"/>
    <x v="2"/>
  </r>
  <r>
    <x v="82"/>
    <x v="81"/>
    <x v="70"/>
    <n v="69992000000"/>
    <x v="0"/>
  </r>
  <r>
    <x v="82"/>
    <x v="81"/>
    <x v="70"/>
    <n v="73328000000"/>
    <x v="1"/>
  </r>
  <r>
    <x v="82"/>
    <x v="81"/>
    <x v="70"/>
    <n v="65075000000"/>
    <x v="2"/>
  </r>
  <r>
    <x v="82"/>
    <x v="81"/>
    <x v="71"/>
    <n v="-18745000000"/>
    <x v="0"/>
  </r>
  <r>
    <x v="82"/>
    <x v="81"/>
    <x v="71"/>
    <n v="-18998000000"/>
    <x v="1"/>
  </r>
  <r>
    <x v="82"/>
    <x v="81"/>
    <x v="71"/>
    <n v="-46009000000"/>
    <x v="2"/>
  </r>
  <r>
    <x v="82"/>
    <x v="81"/>
    <x v="72"/>
    <n v="0"/>
    <x v="0"/>
  </r>
  <r>
    <x v="82"/>
    <x v="81"/>
    <x v="72"/>
    <n v="0"/>
    <x v="1"/>
  </r>
  <r>
    <x v="82"/>
    <x v="81"/>
    <x v="72"/>
    <n v="0"/>
    <x v="2"/>
  </r>
  <r>
    <x v="82"/>
    <x v="81"/>
    <x v="73"/>
    <n v="14041000000"/>
    <x v="0"/>
  </r>
  <r>
    <x v="82"/>
    <x v="81"/>
    <x v="73"/>
    <n v="14844000000"/>
    <x v="1"/>
  </r>
  <r>
    <x v="82"/>
    <x v="81"/>
    <x v="73"/>
    <n v="15053000000"/>
    <x v="2"/>
  </r>
  <r>
    <x v="82"/>
    <x v="81"/>
    <x v="74"/>
    <n v="0"/>
    <x v="0"/>
  </r>
  <r>
    <x v="82"/>
    <x v="81"/>
    <x v="74"/>
    <n v="0"/>
    <x v="1"/>
  </r>
  <r>
    <x v="82"/>
    <x v="81"/>
    <x v="74"/>
    <n v="0"/>
    <x v="2"/>
  </r>
  <r>
    <x v="82"/>
    <x v="81"/>
    <x v="75"/>
    <n v="0"/>
    <x v="0"/>
  </r>
  <r>
    <x v="82"/>
    <x v="81"/>
    <x v="75"/>
    <n v="0"/>
    <x v="1"/>
  </r>
  <r>
    <x v="82"/>
    <x v="81"/>
    <x v="75"/>
    <n v="0"/>
    <x v="2"/>
  </r>
  <r>
    <x v="82"/>
    <x v="81"/>
    <x v="76"/>
    <n v="0"/>
    <x v="0"/>
  </r>
  <r>
    <x v="82"/>
    <x v="81"/>
    <x v="76"/>
    <n v="0"/>
    <x v="1"/>
  </r>
  <r>
    <x v="82"/>
    <x v="81"/>
    <x v="76"/>
    <n v="0"/>
    <x v="2"/>
  </r>
  <r>
    <x v="82"/>
    <x v="81"/>
    <x v="77"/>
    <n v="0"/>
    <x v="0"/>
  </r>
  <r>
    <x v="82"/>
    <x v="81"/>
    <x v="77"/>
    <n v="0"/>
    <x v="1"/>
  </r>
  <r>
    <x v="82"/>
    <x v="81"/>
    <x v="77"/>
    <n v="0"/>
    <x v="2"/>
  </r>
  <r>
    <x v="82"/>
    <x v="81"/>
    <x v="78"/>
    <n v="986000000"/>
    <x v="0"/>
  </r>
  <r>
    <x v="82"/>
    <x v="81"/>
    <x v="78"/>
    <n v="1490000000"/>
    <x v="1"/>
  </r>
  <r>
    <x v="82"/>
    <x v="81"/>
    <x v="78"/>
    <n v="2681000000"/>
    <x v="2"/>
  </r>
  <r>
    <x v="82"/>
    <x v="81"/>
    <x v="79"/>
    <n v="0"/>
    <x v="0"/>
  </r>
  <r>
    <x v="82"/>
    <x v="81"/>
    <x v="79"/>
    <n v="0"/>
    <x v="1"/>
  </r>
  <r>
    <x v="82"/>
    <x v="81"/>
    <x v="79"/>
    <n v="0"/>
    <x v="2"/>
  </r>
  <r>
    <x v="82"/>
    <x v="81"/>
    <x v="80"/>
    <n v="0"/>
    <x v="0"/>
  </r>
  <r>
    <x v="82"/>
    <x v="81"/>
    <x v="80"/>
    <n v="0"/>
    <x v="1"/>
  </r>
  <r>
    <x v="82"/>
    <x v="81"/>
    <x v="80"/>
    <n v="0"/>
    <x v="2"/>
  </r>
  <r>
    <x v="82"/>
    <x v="81"/>
    <x v="81"/>
    <n v="626000000"/>
    <x v="0"/>
  </r>
  <r>
    <x v="82"/>
    <x v="81"/>
    <x v="81"/>
    <n v="594000000"/>
    <x v="1"/>
  </r>
  <r>
    <x v="82"/>
    <x v="81"/>
    <x v="81"/>
    <n v="405000000"/>
    <x v="2"/>
  </r>
  <r>
    <x v="82"/>
    <x v="81"/>
    <x v="82"/>
    <n v="1466000000"/>
    <x v="0"/>
  </r>
  <r>
    <x v="82"/>
    <x v="81"/>
    <x v="82"/>
    <n v="1269000000"/>
    <x v="1"/>
  </r>
  <r>
    <x v="82"/>
    <x v="81"/>
    <x v="82"/>
    <n v="1285000000"/>
    <x v="2"/>
  </r>
  <r>
    <x v="82"/>
    <x v="81"/>
    <x v="83"/>
    <n v="421653000000"/>
    <x v="0"/>
  </r>
  <r>
    <x v="82"/>
    <x v="81"/>
    <x v="83"/>
    <n v="421341000000"/>
    <x v="1"/>
  </r>
  <r>
    <x v="82"/>
    <x v="81"/>
    <x v="83"/>
    <n v="383943000000"/>
    <x v="2"/>
  </r>
  <r>
    <x v="82"/>
    <x v="81"/>
    <x v="84"/>
    <n v="290212000000"/>
    <x v="0"/>
  </r>
  <r>
    <x v="82"/>
    <x v="81"/>
    <x v="84"/>
    <n v="264938000000"/>
    <x v="1"/>
  </r>
  <r>
    <x v="82"/>
    <x v="81"/>
    <x v="84"/>
    <n v="181502000000"/>
    <x v="2"/>
  </r>
  <r>
    <x v="82"/>
    <x v="81"/>
    <x v="85"/>
    <n v="11480000000"/>
    <x v="0"/>
  </r>
  <r>
    <x v="82"/>
    <x v="81"/>
    <x v="85"/>
    <n v="11398000000"/>
    <x v="1"/>
  </r>
  <r>
    <x v="82"/>
    <x v="81"/>
    <x v="85"/>
    <n v="10168000000"/>
    <x v="2"/>
  </r>
  <r>
    <x v="82"/>
    <x v="81"/>
    <x v="86"/>
    <n v="0"/>
    <x v="0"/>
  </r>
  <r>
    <x v="82"/>
    <x v="81"/>
    <x v="86"/>
    <n v="0"/>
    <x v="1"/>
  </r>
  <r>
    <x v="82"/>
    <x v="81"/>
    <x v="86"/>
    <n v="0"/>
    <x v="2"/>
  </r>
  <r>
    <x v="82"/>
    <x v="81"/>
    <x v="87"/>
    <n v="0"/>
    <x v="0"/>
  </r>
  <r>
    <x v="82"/>
    <x v="81"/>
    <x v="87"/>
    <n v="0"/>
    <x v="1"/>
  </r>
  <r>
    <x v="82"/>
    <x v="81"/>
    <x v="87"/>
    <n v="0"/>
    <x v="2"/>
  </r>
  <r>
    <x v="82"/>
    <x v="81"/>
    <x v="88"/>
    <n v="0"/>
    <x v="0"/>
  </r>
  <r>
    <x v="82"/>
    <x v="81"/>
    <x v="88"/>
    <n v="0"/>
    <x v="1"/>
  </r>
  <r>
    <x v="82"/>
    <x v="81"/>
    <x v="88"/>
    <n v="0"/>
    <x v="2"/>
  </r>
  <r>
    <x v="82"/>
    <x v="81"/>
    <x v="89"/>
    <n v="191794000000"/>
    <x v="0"/>
  </r>
  <r>
    <x v="82"/>
    <x v="81"/>
    <x v="89"/>
    <n v="157150000000"/>
    <x v="2"/>
  </r>
  <r>
    <x v="82"/>
    <x v="81"/>
    <x v="90"/>
    <n v="0"/>
    <x v="1"/>
  </r>
  <r>
    <x v="82"/>
    <x v="81"/>
    <x v="91"/>
    <n v="122000000"/>
    <x v="0"/>
  </r>
  <r>
    <x v="82"/>
    <x v="81"/>
    <x v="91"/>
    <n v="14000000"/>
    <x v="1"/>
  </r>
  <r>
    <x v="82"/>
    <x v="81"/>
    <x v="91"/>
    <n v="1494000000"/>
    <x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A00-000000000000}"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OZ99" firstHeaderRow="1" firstDataRow="4" firstDataCol="1"/>
  <pivotFields count="5">
    <pivotField axis="axisCol" showAll="0">
      <items count="84">
        <item x="28"/>
        <item x="54"/>
        <item x="2"/>
        <item x="1"/>
        <item x="3"/>
        <item x="5"/>
        <item x="55"/>
        <item x="7"/>
        <item x="8"/>
        <item x="4"/>
        <item x="6"/>
        <item x="0"/>
        <item x="70"/>
        <item x="10"/>
        <item x="12"/>
        <item x="14"/>
        <item x="11"/>
        <item x="9"/>
        <item x="13"/>
        <item x="19"/>
        <item x="16"/>
        <item x="24"/>
        <item x="22"/>
        <item x="15"/>
        <item x="45"/>
        <item x="17"/>
        <item x="18"/>
        <item x="20"/>
        <item x="21"/>
        <item x="23"/>
        <item x="27"/>
        <item x="25"/>
        <item x="46"/>
        <item x="29"/>
        <item x="30"/>
        <item x="82"/>
        <item x="32"/>
        <item x="33"/>
        <item x="31"/>
        <item x="34"/>
        <item x="35"/>
        <item x="37"/>
        <item x="36"/>
        <item x="38"/>
        <item x="39"/>
        <item x="40"/>
        <item x="42"/>
        <item x="41"/>
        <item x="43"/>
        <item x="44"/>
        <item x="47"/>
        <item x="48"/>
        <item x="49"/>
        <item x="50"/>
        <item x="52"/>
        <item x="56"/>
        <item x="53"/>
        <item x="58"/>
        <item x="51"/>
        <item x="57"/>
        <item x="59"/>
        <item x="60"/>
        <item x="61"/>
        <item x="62"/>
        <item x="64"/>
        <item x="63"/>
        <item x="65"/>
        <item x="67"/>
        <item x="69"/>
        <item x="68"/>
        <item x="66"/>
        <item x="71"/>
        <item x="72"/>
        <item x="74"/>
        <item x="75"/>
        <item x="73"/>
        <item x="76"/>
        <item x="78"/>
        <item x="77"/>
        <item x="79"/>
        <item x="81"/>
        <item x="26"/>
        <item x="80"/>
        <item t="default"/>
      </items>
    </pivotField>
    <pivotField axis="axisCol" showAll="0">
      <items count="8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t="default"/>
      </items>
    </pivotField>
    <pivotField axis="axisRow" showAll="0">
      <items count="9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t="default"/>
      </items>
    </pivotField>
    <pivotField dataField="1" showAll="0"/>
    <pivotField axis="axisCol" showAll="0">
      <items count="4">
        <item x="0"/>
        <item x="1"/>
        <item x="2"/>
        <item t="default"/>
      </items>
    </pivotField>
  </pivotFields>
  <rowFields count="1">
    <field x="2"/>
  </rowFields>
  <rowItems count="9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t="grand">
      <x/>
    </i>
  </rowItems>
  <colFields count="3">
    <field x="1"/>
    <field x="0"/>
    <field x="4"/>
  </colFields>
  <colItems count="415">
    <i>
      <x/>
      <x v="11"/>
      <x/>
    </i>
    <i r="2">
      <x v="1"/>
    </i>
    <i r="2">
      <x v="2"/>
    </i>
    <i t="default" r="1">
      <x v="11"/>
    </i>
    <i t="default">
      <x/>
    </i>
    <i>
      <x v="1"/>
      <x v="3"/>
      <x/>
    </i>
    <i r="2">
      <x v="1"/>
    </i>
    <i r="2">
      <x v="2"/>
    </i>
    <i t="default" r="1">
      <x v="3"/>
    </i>
    <i t="default">
      <x v="1"/>
    </i>
    <i>
      <x v="2"/>
      <x v="2"/>
      <x/>
    </i>
    <i r="2">
      <x v="1"/>
    </i>
    <i r="2">
      <x v="2"/>
    </i>
    <i t="default" r="1">
      <x v="2"/>
    </i>
    <i t="default">
      <x v="2"/>
    </i>
    <i>
      <x v="3"/>
      <x v="4"/>
      <x/>
    </i>
    <i r="2">
      <x v="1"/>
    </i>
    <i r="2">
      <x v="2"/>
    </i>
    <i t="default" r="1">
      <x v="4"/>
    </i>
    <i t="default">
      <x v="3"/>
    </i>
    <i>
      <x v="4"/>
      <x v="9"/>
      <x/>
    </i>
    <i r="2">
      <x v="1"/>
    </i>
    <i r="2">
      <x v="2"/>
    </i>
    <i t="default" r="1">
      <x v="9"/>
    </i>
    <i t="default">
      <x v="4"/>
    </i>
    <i>
      <x v="5"/>
      <x v="5"/>
      <x/>
    </i>
    <i r="2">
      <x v="1"/>
    </i>
    <i r="2">
      <x v="2"/>
    </i>
    <i t="default" r="1">
      <x v="5"/>
    </i>
    <i t="default">
      <x v="5"/>
    </i>
    <i>
      <x v="6"/>
      <x v="10"/>
      <x/>
    </i>
    <i r="2">
      <x v="1"/>
    </i>
    <i r="2">
      <x v="2"/>
    </i>
    <i t="default" r="1">
      <x v="10"/>
    </i>
    <i t="default">
      <x v="6"/>
    </i>
    <i>
      <x v="7"/>
      <x v="7"/>
      <x/>
    </i>
    <i r="2">
      <x v="1"/>
    </i>
    <i r="2">
      <x v="2"/>
    </i>
    <i t="default" r="1">
      <x v="7"/>
    </i>
    <i t="default">
      <x v="7"/>
    </i>
    <i>
      <x v="8"/>
      <x v="8"/>
      <x/>
    </i>
    <i r="2">
      <x v="1"/>
    </i>
    <i r="2">
      <x v="2"/>
    </i>
    <i t="default" r="1">
      <x v="8"/>
    </i>
    <i t="default">
      <x v="8"/>
    </i>
    <i>
      <x v="9"/>
      <x v="17"/>
      <x/>
    </i>
    <i r="2">
      <x v="1"/>
    </i>
    <i r="2">
      <x v="2"/>
    </i>
    <i t="default" r="1">
      <x v="17"/>
    </i>
    <i t="default">
      <x v="9"/>
    </i>
    <i>
      <x v="10"/>
      <x v="13"/>
      <x/>
    </i>
    <i r="2">
      <x v="1"/>
    </i>
    <i r="2">
      <x v="2"/>
    </i>
    <i t="default" r="1">
      <x v="13"/>
    </i>
    <i t="default">
      <x v="10"/>
    </i>
    <i>
      <x v="11"/>
      <x v="16"/>
      <x/>
    </i>
    <i r="2">
      <x v="1"/>
    </i>
    <i r="2">
      <x v="2"/>
    </i>
    <i t="default" r="1">
      <x v="16"/>
    </i>
    <i t="default">
      <x v="11"/>
    </i>
    <i>
      <x v="12"/>
      <x v="14"/>
      <x/>
    </i>
    <i r="2">
      <x v="1"/>
    </i>
    <i r="2">
      <x v="2"/>
    </i>
    <i t="default" r="1">
      <x v="14"/>
    </i>
    <i t="default">
      <x v="12"/>
    </i>
    <i>
      <x v="13"/>
      <x v="18"/>
      <x/>
    </i>
    <i r="2">
      <x v="1"/>
    </i>
    <i r="2">
      <x v="2"/>
    </i>
    <i t="default" r="1">
      <x v="18"/>
    </i>
    <i t="default">
      <x v="13"/>
    </i>
    <i>
      <x v="14"/>
      <x v="15"/>
      <x/>
    </i>
    <i r="2">
      <x v="1"/>
    </i>
    <i r="2">
      <x v="2"/>
    </i>
    <i t="default" r="1">
      <x v="15"/>
    </i>
    <i t="default">
      <x v="14"/>
    </i>
    <i>
      <x v="15"/>
      <x v="23"/>
      <x/>
    </i>
    <i r="2">
      <x v="1"/>
    </i>
    <i r="2">
      <x v="2"/>
    </i>
    <i t="default" r="1">
      <x v="23"/>
    </i>
    <i t="default">
      <x v="15"/>
    </i>
    <i>
      <x v="16"/>
      <x v="20"/>
      <x/>
    </i>
    <i r="2">
      <x v="1"/>
    </i>
    <i r="2">
      <x v="2"/>
    </i>
    <i t="default" r="1">
      <x v="20"/>
    </i>
    <i t="default">
      <x v="16"/>
    </i>
    <i>
      <x v="17"/>
      <x v="25"/>
      <x/>
    </i>
    <i r="2">
      <x v="1"/>
    </i>
    <i r="2">
      <x v="2"/>
    </i>
    <i t="default" r="1">
      <x v="25"/>
    </i>
    <i t="default">
      <x v="17"/>
    </i>
    <i>
      <x v="18"/>
      <x v="26"/>
      <x/>
    </i>
    <i r="2">
      <x v="1"/>
    </i>
    <i r="2">
      <x v="2"/>
    </i>
    <i t="default" r="1">
      <x v="26"/>
    </i>
    <i t="default">
      <x v="18"/>
    </i>
    <i>
      <x v="19"/>
      <x v="19"/>
      <x/>
    </i>
    <i r="2">
      <x v="1"/>
    </i>
    <i r="2">
      <x v="2"/>
    </i>
    <i t="default" r="1">
      <x v="19"/>
    </i>
    <i t="default">
      <x v="19"/>
    </i>
    <i>
      <x v="20"/>
      <x v="27"/>
      <x/>
    </i>
    <i r="2">
      <x v="1"/>
    </i>
    <i r="2">
      <x v="2"/>
    </i>
    <i t="default" r="1">
      <x v="27"/>
    </i>
    <i t="default">
      <x v="20"/>
    </i>
    <i>
      <x v="21"/>
      <x v="28"/>
      <x/>
    </i>
    <i r="2">
      <x v="1"/>
    </i>
    <i r="2">
      <x v="2"/>
    </i>
    <i t="default" r="1">
      <x v="28"/>
    </i>
    <i t="default">
      <x v="21"/>
    </i>
    <i>
      <x v="22"/>
      <x v="22"/>
      <x/>
    </i>
    <i r="2">
      <x v="1"/>
    </i>
    <i r="2">
      <x v="2"/>
    </i>
    <i t="default" r="1">
      <x v="22"/>
    </i>
    <i t="default">
      <x v="22"/>
    </i>
    <i>
      <x v="23"/>
      <x v="29"/>
      <x/>
    </i>
    <i r="2">
      <x v="1"/>
    </i>
    <i r="2">
      <x v="2"/>
    </i>
    <i t="default" r="1">
      <x v="29"/>
    </i>
    <i t="default">
      <x v="23"/>
    </i>
    <i>
      <x v="24"/>
      <x v="21"/>
      <x/>
    </i>
    <i r="2">
      <x v="1"/>
    </i>
    <i r="2">
      <x v="2"/>
    </i>
    <i t="default" r="1">
      <x v="21"/>
    </i>
    <i t="default">
      <x v="24"/>
    </i>
    <i>
      <x v="25"/>
      <x v="31"/>
      <x/>
    </i>
    <i r="2">
      <x v="1"/>
    </i>
    <i r="2">
      <x v="2"/>
    </i>
    <i t="default" r="1">
      <x v="31"/>
    </i>
    <i t="default">
      <x v="25"/>
    </i>
    <i>
      <x v="26"/>
      <x v="81"/>
      <x/>
    </i>
    <i r="2">
      <x v="1"/>
    </i>
    <i r="2">
      <x v="2"/>
    </i>
    <i t="default" r="1">
      <x v="81"/>
    </i>
    <i t="default">
      <x v="26"/>
    </i>
    <i>
      <x v="27"/>
      <x/>
      <x/>
    </i>
    <i r="2">
      <x v="1"/>
    </i>
    <i r="2">
      <x v="2"/>
    </i>
    <i t="default" r="1">
      <x/>
    </i>
    <i r="1">
      <x v="30"/>
      <x/>
    </i>
    <i r="2">
      <x v="1"/>
    </i>
    <i r="2">
      <x v="2"/>
    </i>
    <i t="default" r="1">
      <x v="30"/>
    </i>
    <i t="default">
      <x v="27"/>
    </i>
    <i>
      <x v="28"/>
      <x v="33"/>
      <x/>
    </i>
    <i r="2">
      <x v="1"/>
    </i>
    <i r="2">
      <x v="2"/>
    </i>
    <i t="default" r="1">
      <x v="33"/>
    </i>
    <i t="default">
      <x v="28"/>
    </i>
    <i>
      <x v="29"/>
      <x v="34"/>
      <x/>
    </i>
    <i r="2">
      <x v="1"/>
    </i>
    <i r="2">
      <x v="2"/>
    </i>
    <i t="default" r="1">
      <x v="34"/>
    </i>
    <i t="default">
      <x v="29"/>
    </i>
    <i>
      <x v="30"/>
      <x v="38"/>
      <x/>
    </i>
    <i r="2">
      <x v="1"/>
    </i>
    <i r="2">
      <x v="2"/>
    </i>
    <i t="default" r="1">
      <x v="38"/>
    </i>
    <i t="default">
      <x v="30"/>
    </i>
    <i>
      <x v="31"/>
      <x v="36"/>
      <x/>
    </i>
    <i r="2">
      <x v="1"/>
    </i>
    <i r="2">
      <x v="2"/>
    </i>
    <i t="default" r="1">
      <x v="36"/>
    </i>
    <i t="default">
      <x v="31"/>
    </i>
    <i>
      <x v="32"/>
      <x v="37"/>
      <x/>
    </i>
    <i r="2">
      <x v="1"/>
    </i>
    <i r="2">
      <x v="2"/>
    </i>
    <i t="default" r="1">
      <x v="37"/>
    </i>
    <i t="default">
      <x v="32"/>
    </i>
    <i>
      <x v="33"/>
      <x v="39"/>
      <x/>
    </i>
    <i r="2">
      <x v="1"/>
    </i>
    <i r="2">
      <x v="2"/>
    </i>
    <i t="default" r="1">
      <x v="39"/>
    </i>
    <i t="default">
      <x v="33"/>
    </i>
    <i>
      <x v="34"/>
      <x v="40"/>
      <x/>
    </i>
    <i r="2">
      <x v="1"/>
    </i>
    <i r="2">
      <x v="2"/>
    </i>
    <i t="default" r="1">
      <x v="40"/>
    </i>
    <i t="default">
      <x v="34"/>
    </i>
    <i>
      <x v="35"/>
      <x v="42"/>
      <x/>
    </i>
    <i r="2">
      <x v="1"/>
    </i>
    <i r="2">
      <x v="2"/>
    </i>
    <i t="default" r="1">
      <x v="42"/>
    </i>
    <i t="default">
      <x v="35"/>
    </i>
    <i>
      <x v="36"/>
      <x v="41"/>
      <x/>
    </i>
    <i r="2">
      <x v="1"/>
    </i>
    <i r="2">
      <x v="2"/>
    </i>
    <i t="default" r="1">
      <x v="41"/>
    </i>
    <i t="default">
      <x v="36"/>
    </i>
    <i>
      <x v="37"/>
      <x v="43"/>
      <x/>
    </i>
    <i r="2">
      <x v="1"/>
    </i>
    <i r="2">
      <x v="2"/>
    </i>
    <i t="default" r="1">
      <x v="43"/>
    </i>
    <i t="default">
      <x v="37"/>
    </i>
    <i>
      <x v="38"/>
      <x v="44"/>
      <x/>
    </i>
    <i r="2">
      <x v="1"/>
    </i>
    <i r="2">
      <x v="2"/>
    </i>
    <i t="default" r="1">
      <x v="44"/>
    </i>
    <i t="default">
      <x v="38"/>
    </i>
    <i>
      <x v="39"/>
      <x v="45"/>
      <x/>
    </i>
    <i r="2">
      <x v="1"/>
    </i>
    <i r="2">
      <x v="2"/>
    </i>
    <i t="default" r="1">
      <x v="45"/>
    </i>
    <i t="default">
      <x v="39"/>
    </i>
    <i>
      <x v="40"/>
      <x v="47"/>
      <x/>
    </i>
    <i r="2">
      <x v="1"/>
    </i>
    <i r="2">
      <x v="2"/>
    </i>
    <i t="default" r="1">
      <x v="47"/>
    </i>
    <i t="default">
      <x v="40"/>
    </i>
    <i>
      <x v="41"/>
      <x v="46"/>
      <x/>
    </i>
    <i r="2">
      <x v="1"/>
    </i>
    <i r="2">
      <x v="2"/>
    </i>
    <i t="default" r="1">
      <x v="46"/>
    </i>
    <i t="default">
      <x v="41"/>
    </i>
    <i>
      <x v="42"/>
      <x v="48"/>
      <x/>
    </i>
    <i r="2">
      <x v="1"/>
    </i>
    <i r="2">
      <x v="2"/>
    </i>
    <i t="default" r="1">
      <x v="48"/>
    </i>
    <i t="default">
      <x v="42"/>
    </i>
    <i>
      <x v="43"/>
      <x v="49"/>
      <x/>
    </i>
    <i r="2">
      <x v="1"/>
    </i>
    <i r="2">
      <x v="2"/>
    </i>
    <i t="default" r="1">
      <x v="49"/>
    </i>
    <i t="default">
      <x v="43"/>
    </i>
    <i>
      <x v="44"/>
      <x v="24"/>
      <x/>
    </i>
    <i r="2">
      <x v="1"/>
    </i>
    <i r="2">
      <x v="2"/>
    </i>
    <i t="default" r="1">
      <x v="24"/>
    </i>
    <i t="default">
      <x v="44"/>
    </i>
    <i>
      <x v="45"/>
      <x v="32"/>
      <x/>
    </i>
    <i r="2">
      <x v="1"/>
    </i>
    <i r="2">
      <x v="2"/>
    </i>
    <i t="default" r="1">
      <x v="32"/>
    </i>
    <i t="default">
      <x v="45"/>
    </i>
    <i>
      <x v="46"/>
      <x v="50"/>
      <x/>
    </i>
    <i r="2">
      <x v="1"/>
    </i>
    <i r="2">
      <x v="2"/>
    </i>
    <i t="default" r="1">
      <x v="50"/>
    </i>
    <i t="default">
      <x v="46"/>
    </i>
    <i>
      <x v="47"/>
      <x v="51"/>
      <x/>
    </i>
    <i r="2">
      <x v="1"/>
    </i>
    <i r="2">
      <x v="2"/>
    </i>
    <i t="default" r="1">
      <x v="51"/>
    </i>
    <i t="default">
      <x v="47"/>
    </i>
    <i>
      <x v="48"/>
      <x v="52"/>
      <x/>
    </i>
    <i r="2">
      <x v="1"/>
    </i>
    <i r="2">
      <x v="2"/>
    </i>
    <i t="default" r="1">
      <x v="52"/>
    </i>
    <i t="default">
      <x v="48"/>
    </i>
    <i>
      <x v="49"/>
      <x v="53"/>
      <x/>
    </i>
    <i r="2">
      <x v="1"/>
    </i>
    <i r="2">
      <x v="2"/>
    </i>
    <i t="default" r="1">
      <x v="53"/>
    </i>
    <i t="default">
      <x v="49"/>
    </i>
    <i>
      <x v="50"/>
      <x v="58"/>
      <x/>
    </i>
    <i r="2">
      <x v="1"/>
    </i>
    <i r="2">
      <x v="2"/>
    </i>
    <i t="default" r="1">
      <x v="58"/>
    </i>
    <i t="default">
      <x v="50"/>
    </i>
    <i>
      <x v="51"/>
      <x v="54"/>
      <x/>
    </i>
    <i r="2">
      <x v="1"/>
    </i>
    <i r="2">
      <x v="2"/>
    </i>
    <i t="default" r="1">
      <x v="54"/>
    </i>
    <i t="default">
      <x v="51"/>
    </i>
    <i>
      <x v="52"/>
      <x v="56"/>
      <x/>
    </i>
    <i r="2">
      <x v="1"/>
    </i>
    <i r="2">
      <x v="2"/>
    </i>
    <i t="default" r="1">
      <x v="56"/>
    </i>
    <i t="default">
      <x v="52"/>
    </i>
    <i>
      <x v="53"/>
      <x v="1"/>
      <x/>
    </i>
    <i r="2">
      <x v="1"/>
    </i>
    <i r="2">
      <x v="2"/>
    </i>
    <i t="default" r="1">
      <x v="1"/>
    </i>
    <i t="default">
      <x v="53"/>
    </i>
    <i>
      <x v="54"/>
      <x v="6"/>
      <x/>
    </i>
    <i r="2">
      <x v="1"/>
    </i>
    <i r="2">
      <x v="2"/>
    </i>
    <i t="default" r="1">
      <x v="6"/>
    </i>
    <i t="default">
      <x v="54"/>
    </i>
    <i>
      <x v="55"/>
      <x v="55"/>
      <x/>
    </i>
    <i r="2">
      <x v="1"/>
    </i>
    <i r="2">
      <x v="2"/>
    </i>
    <i t="default" r="1">
      <x v="55"/>
    </i>
    <i t="default">
      <x v="55"/>
    </i>
    <i>
      <x v="56"/>
      <x v="59"/>
      <x/>
    </i>
    <i r="2">
      <x v="1"/>
    </i>
    <i r="2">
      <x v="2"/>
    </i>
    <i t="default" r="1">
      <x v="59"/>
    </i>
    <i t="default">
      <x v="56"/>
    </i>
    <i>
      <x v="57"/>
      <x v="57"/>
      <x/>
    </i>
    <i r="2">
      <x v="1"/>
    </i>
    <i r="2">
      <x v="2"/>
    </i>
    <i t="default" r="1">
      <x v="57"/>
    </i>
    <i t="default">
      <x v="57"/>
    </i>
    <i>
      <x v="58"/>
      <x v="60"/>
      <x/>
    </i>
    <i r="2">
      <x v="1"/>
    </i>
    <i r="2">
      <x v="2"/>
    </i>
    <i t="default" r="1">
      <x v="60"/>
    </i>
    <i t="default">
      <x v="58"/>
    </i>
    <i>
      <x v="59"/>
      <x v="61"/>
      <x/>
    </i>
    <i r="2">
      <x v="1"/>
    </i>
    <i r="2">
      <x v="2"/>
    </i>
    <i t="default" r="1">
      <x v="61"/>
    </i>
    <i t="default">
      <x v="59"/>
    </i>
    <i>
      <x v="60"/>
      <x v="62"/>
      <x/>
    </i>
    <i r="2">
      <x v="1"/>
    </i>
    <i r="2">
      <x v="2"/>
    </i>
    <i t="default" r="1">
      <x v="62"/>
    </i>
    <i t="default">
      <x v="60"/>
    </i>
    <i>
      <x v="61"/>
      <x v="63"/>
      <x/>
    </i>
    <i r="2">
      <x v="1"/>
    </i>
    <i r="2">
      <x v="2"/>
    </i>
    <i t="default" r="1">
      <x v="63"/>
    </i>
    <i t="default">
      <x v="61"/>
    </i>
    <i>
      <x v="62"/>
      <x v="65"/>
      <x/>
    </i>
    <i r="2">
      <x v="1"/>
    </i>
    <i r="2">
      <x v="2"/>
    </i>
    <i t="default" r="1">
      <x v="65"/>
    </i>
    <i t="default">
      <x v="62"/>
    </i>
    <i>
      <x v="63"/>
      <x v="64"/>
      <x/>
    </i>
    <i r="2">
      <x v="1"/>
    </i>
    <i r="2">
      <x v="2"/>
    </i>
    <i t="default" r="1">
      <x v="64"/>
    </i>
    <i t="default">
      <x v="63"/>
    </i>
    <i>
      <x v="64"/>
      <x v="66"/>
      <x/>
    </i>
    <i r="2">
      <x v="1"/>
    </i>
    <i r="2">
      <x v="2"/>
    </i>
    <i t="default" r="1">
      <x v="66"/>
    </i>
    <i t="default">
      <x v="64"/>
    </i>
    <i>
      <x v="65"/>
      <x v="70"/>
      <x/>
    </i>
    <i r="2">
      <x v="1"/>
    </i>
    <i r="2">
      <x v="2"/>
    </i>
    <i t="default" r="1">
      <x v="70"/>
    </i>
    <i t="default">
      <x v="65"/>
    </i>
    <i>
      <x v="66"/>
      <x v="67"/>
      <x/>
    </i>
    <i r="2">
      <x v="1"/>
    </i>
    <i r="2">
      <x v="2"/>
    </i>
    <i t="default" r="1">
      <x v="67"/>
    </i>
    <i t="default">
      <x v="66"/>
    </i>
    <i>
      <x v="67"/>
      <x v="69"/>
      <x/>
    </i>
    <i r="2">
      <x v="1"/>
    </i>
    <i r="2">
      <x v="2"/>
    </i>
    <i t="default" r="1">
      <x v="69"/>
    </i>
    <i t="default">
      <x v="67"/>
    </i>
    <i>
      <x v="68"/>
      <x v="68"/>
      <x/>
    </i>
    <i r="2">
      <x v="1"/>
    </i>
    <i r="2">
      <x v="2"/>
    </i>
    <i t="default" r="1">
      <x v="68"/>
    </i>
    <i t="default">
      <x v="68"/>
    </i>
    <i>
      <x v="69"/>
      <x v="12"/>
      <x/>
    </i>
    <i r="2">
      <x v="1"/>
    </i>
    <i r="2">
      <x v="2"/>
    </i>
    <i t="default" r="1">
      <x v="12"/>
    </i>
    <i t="default">
      <x v="69"/>
    </i>
    <i>
      <x v="70"/>
      <x v="71"/>
      <x/>
    </i>
    <i r="2">
      <x v="1"/>
    </i>
    <i r="2">
      <x v="2"/>
    </i>
    <i t="default" r="1">
      <x v="71"/>
    </i>
    <i t="default">
      <x v="70"/>
    </i>
    <i>
      <x v="71"/>
      <x v="72"/>
      <x/>
    </i>
    <i r="2">
      <x v="1"/>
    </i>
    <i r="2">
      <x v="2"/>
    </i>
    <i t="default" r="1">
      <x v="72"/>
    </i>
    <i t="default">
      <x v="71"/>
    </i>
    <i>
      <x v="72"/>
      <x v="75"/>
      <x/>
    </i>
    <i r="2">
      <x v="1"/>
    </i>
    <i r="2">
      <x v="2"/>
    </i>
    <i t="default" r="1">
      <x v="75"/>
    </i>
    <i t="default">
      <x v="72"/>
    </i>
    <i>
      <x v="73"/>
      <x v="73"/>
      <x/>
    </i>
    <i r="2">
      <x v="1"/>
    </i>
    <i r="2">
      <x v="2"/>
    </i>
    <i t="default" r="1">
      <x v="73"/>
    </i>
    <i t="default">
      <x v="73"/>
    </i>
    <i>
      <x v="74"/>
      <x v="74"/>
      <x/>
    </i>
    <i r="2">
      <x v="1"/>
    </i>
    <i r="2">
      <x v="2"/>
    </i>
    <i t="default" r="1">
      <x v="74"/>
    </i>
    <i t="default">
      <x v="74"/>
    </i>
    <i>
      <x v="75"/>
      <x v="76"/>
      <x/>
    </i>
    <i r="2">
      <x v="1"/>
    </i>
    <i r="2">
      <x v="2"/>
    </i>
    <i t="default" r="1">
      <x v="76"/>
    </i>
    <i t="default">
      <x v="75"/>
    </i>
    <i>
      <x v="76"/>
      <x v="78"/>
      <x/>
    </i>
    <i r="2">
      <x v="1"/>
    </i>
    <i r="2">
      <x v="2"/>
    </i>
    <i t="default" r="1">
      <x v="78"/>
    </i>
    <i t="default">
      <x v="76"/>
    </i>
    <i>
      <x v="77"/>
      <x v="77"/>
      <x/>
    </i>
    <i r="2">
      <x v="1"/>
    </i>
    <i r="2">
      <x v="2"/>
    </i>
    <i t="default" r="1">
      <x v="77"/>
    </i>
    <i t="default">
      <x v="77"/>
    </i>
    <i>
      <x v="78"/>
      <x v="79"/>
      <x/>
    </i>
    <i r="2">
      <x v="1"/>
    </i>
    <i r="2">
      <x v="2"/>
    </i>
    <i t="default" r="1">
      <x v="79"/>
    </i>
    <i t="default">
      <x v="78"/>
    </i>
    <i>
      <x v="79"/>
      <x v="82"/>
      <x/>
    </i>
    <i r="2">
      <x v="1"/>
    </i>
    <i r="2">
      <x v="2"/>
    </i>
    <i t="default" r="1">
      <x v="82"/>
    </i>
    <i t="default">
      <x v="79"/>
    </i>
    <i>
      <x v="80"/>
      <x v="80"/>
      <x/>
    </i>
    <i r="2">
      <x v="1"/>
    </i>
    <i r="2">
      <x v="2"/>
    </i>
    <i t="default" r="1">
      <x v="80"/>
    </i>
    <i t="default">
      <x v="80"/>
    </i>
    <i>
      <x v="81"/>
      <x v="35"/>
      <x/>
    </i>
    <i r="2">
      <x v="1"/>
    </i>
    <i r="2">
      <x v="2"/>
    </i>
    <i t="default" r="1">
      <x v="35"/>
    </i>
    <i t="default">
      <x v="81"/>
    </i>
    <i t="grand">
      <x/>
    </i>
  </colItems>
  <dataFields count="1">
    <dataField name="Sum of Value"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C4BC1555-5988-46E1-A87E-CD724706F316}" name="Table2" displayName="Table2" ref="C49:G55" totalsRowShown="0">
  <autoFilter ref="C49:G55" xr:uid="{C4BC1555-5988-46E1-A87E-CD724706F316}"/>
  <tableColumns count="5">
    <tableColumn id="1" xr3:uid="{1B17B087-B360-45EA-B94A-C1D3D9ECA90A}" name="Timeline"/>
    <tableColumn id="2" xr3:uid="{9DE5A256-384B-4942-99E0-57DB1F9D63F2}" name="Values"/>
    <tableColumn id="3" xr3:uid="{5CEF7859-E7ED-44F0-834A-BAD081467965}" name="Forecast" dataDxfId="16"/>
    <tableColumn id="4" xr3:uid="{2CE5596E-3662-4EC4-9A56-112777C51886}" name="Lower Confidence Bound" dataDxfId="15"/>
    <tableColumn id="5" xr3:uid="{084F4B30-5140-40A3-BD03-E0E388F4000A}" name="Upper Confidence Bound" dataDxfId="14"/>
  </tableColumns>
  <tableStyleInfo name="TableStyleMedium1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6B53F39F-92D8-4605-AC89-5F79D663AC02}" name="Table3" displayName="Table3" ref="I49:J56" totalsRowShown="0">
  <autoFilter ref="I49:J56" xr:uid="{6B53F39F-92D8-4605-AC89-5F79D663AC02}"/>
  <tableColumns count="2">
    <tableColumn id="1" xr3:uid="{50F7173D-D180-4B3A-89ED-B750AEA86CC4}" name="Statistic"/>
    <tableColumn id="2" xr3:uid="{3BF3534F-0F02-4F07-A151-6C48BE223BD8}" name="Value" dataDxfId="13"/>
  </tableColumns>
  <tableStyleInfo name="TableStyleMedium1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2A92ABAF-9B91-4A19-8821-5DAB8C5CA46C}" name="Table4" displayName="Table4" ref="A1:E7" totalsRowShown="0">
  <autoFilter ref="A1:E7" xr:uid="{2A92ABAF-9B91-4A19-8821-5DAB8C5CA46C}"/>
  <tableColumns count="5">
    <tableColumn id="1" xr3:uid="{79E33937-B2D6-42B7-80A2-057571BB7092}" name="Timeline"/>
    <tableColumn id="2" xr3:uid="{4027215B-0EB9-4A48-A9EA-8EE387537209}" name="Values"/>
    <tableColumn id="3" xr3:uid="{D0D4A9C3-C698-4016-901C-0DFACB6C6841}" name="Forecast" dataDxfId="12"/>
    <tableColumn id="4" xr3:uid="{3F3DDF5C-A305-4D07-AC71-2062D162F389}" name="Lower Confidence Bound" dataDxfId="11"/>
    <tableColumn id="5" xr3:uid="{ED60A15F-0BD3-444A-9264-0C68C4339823}" name="Upper Confidence Bound" dataDxfId="10"/>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78124F29-D61E-4AC9-BDD8-EC160CD67864}" name="Table5" displayName="Table5" ref="A1:E7" totalsRowShown="0">
  <autoFilter ref="A1:E7" xr:uid="{78124F29-D61E-4AC9-BDD8-EC160CD67864}"/>
  <tableColumns count="5">
    <tableColumn id="1" xr3:uid="{FDE75F0A-6405-48A8-AC95-413484A1022D}" name="Timeline"/>
    <tableColumn id="2" xr3:uid="{F5FF389C-7885-4633-88BF-58DC48BD7CBA}" name="Values"/>
    <tableColumn id="3" xr3:uid="{E3AC4559-BEF4-4FF6-AC76-4F6A2798C0F4}" name="Forecast" dataDxfId="9"/>
    <tableColumn id="4" xr3:uid="{E810A295-FDDD-41A9-B72E-4F2908710A33}" name="Lower Confidence Bound" dataDxfId="8"/>
    <tableColumn id="5" xr3:uid="{4AB88317-7AB9-482B-B5A3-F06C1DAE1025}" name="Upper Confidence Bound" dataDxfId="7"/>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Fact" displayName="Fact" ref="A1:E22141" totalsRowShown="0" headerRowDxfId="6" tableBorderDxfId="5">
  <autoFilter ref="A1:E22141" xr:uid="{00000000-0009-0000-0100-000001000000}"/>
  <tableColumns count="5">
    <tableColumn id="5" xr3:uid="{00000000-0010-0000-0000-000005000000}" name="Company Name" dataDxfId="4"/>
    <tableColumn id="6" xr3:uid="{00000000-0010-0000-0000-000006000000}" name="Ticker" dataDxfId="3"/>
    <tableColumn id="2" xr3:uid="{00000000-0010-0000-0000-000002000000}" name="Account" dataDxfId="2"/>
    <tableColumn id="3" xr3:uid="{00000000-0010-0000-0000-000003000000}" name="Value" dataDxfId="1"/>
    <tableColumn id="4" xr3:uid="{00000000-0010-0000-0000-000004000000}" name="Year"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2.xml"/><Relationship Id="rId7" Type="http://schemas.openxmlformats.org/officeDocument/2006/relationships/comments" Target="../comments2.xml"/><Relationship Id="rId2" Type="http://schemas.openxmlformats.org/officeDocument/2006/relationships/printerSettings" Target="../printerSettings/printerSettings3.bin"/><Relationship Id="rId1" Type="http://schemas.openxmlformats.org/officeDocument/2006/relationships/hyperlink" Target="https://helpcenter.onlyoffice.com/onlyoffice-editors/onlyoffice-spreadsheet-editor/Functions/forecast-ets.aspx" TargetMode="External"/><Relationship Id="rId6" Type="http://schemas.openxmlformats.org/officeDocument/2006/relationships/table" Target="../tables/table2.xml"/><Relationship Id="rId5" Type="http://schemas.openxmlformats.org/officeDocument/2006/relationships/table" Target="../tables/table1.xml"/><Relationship Id="rId4"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8.xml.rels><?xml version="1.0" encoding="UTF-8" standalone="yes"?>
<Relationships xmlns="http://schemas.openxmlformats.org/package/2006/relationships"><Relationship Id="rId1" Type="http://schemas.openxmlformats.org/officeDocument/2006/relationships/table" Target="../tables/table5.xml"/></Relationships>
</file>

<file path=xl/worksheets/_rels/sheet9.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sheetPr>
  <dimension ref="A1:N996"/>
  <sheetViews>
    <sheetView topLeftCell="B34" zoomScale="115" zoomScaleNormal="115" workbookViewId="0">
      <selection activeCell="C5" sqref="C5"/>
    </sheetView>
  </sheetViews>
  <sheetFormatPr defaultColWidth="17.28515625" defaultRowHeight="12.75" x14ac:dyDescent="0.2"/>
  <cols>
    <col min="1" max="1" width="4.28515625" style="27" customWidth="1"/>
    <col min="2" max="2" width="45.5703125" style="27" customWidth="1"/>
    <col min="3" max="8" width="16.7109375" style="27" customWidth="1"/>
    <col min="9" max="9" width="14.28515625" style="63" customWidth="1"/>
    <col min="10" max="10" width="18.42578125" style="27" customWidth="1"/>
    <col min="11" max="11" width="14.28515625" style="27" customWidth="1"/>
    <col min="12" max="12" width="14.28515625" style="63" customWidth="1"/>
    <col min="13" max="16384" width="17.28515625" style="27"/>
  </cols>
  <sheetData>
    <row r="1" spans="1:14" ht="33.75" x14ac:dyDescent="0.5">
      <c r="A1" s="31"/>
      <c r="B1" s="52" t="s">
        <v>507</v>
      </c>
      <c r="C1" s="32"/>
      <c r="D1" s="32"/>
      <c r="E1" s="32"/>
      <c r="F1" s="28"/>
      <c r="G1" s="32"/>
      <c r="H1" s="32"/>
      <c r="I1" s="53"/>
      <c r="J1" s="32"/>
      <c r="K1" s="32"/>
      <c r="L1" s="53"/>
    </row>
    <row r="2" spans="1:14" ht="13.5" customHeight="1" x14ac:dyDescent="0.7">
      <c r="A2" s="33"/>
      <c r="B2" s="34"/>
      <c r="C2" s="28"/>
      <c r="D2" s="28"/>
      <c r="E2" s="28"/>
      <c r="F2" s="28"/>
      <c r="G2" s="28"/>
      <c r="H2" s="28"/>
      <c r="I2" s="54"/>
      <c r="J2" s="28"/>
      <c r="K2" s="28"/>
      <c r="L2" s="54"/>
    </row>
    <row r="3" spans="1:14" ht="13.5" customHeight="1" x14ac:dyDescent="0.35">
      <c r="A3" s="31"/>
      <c r="B3" s="35"/>
      <c r="C3" s="36" t="s">
        <v>498</v>
      </c>
      <c r="D3" s="35"/>
    </row>
    <row r="4" spans="1:14" ht="13.5" customHeight="1" x14ac:dyDescent="0.35">
      <c r="A4" s="31"/>
      <c r="B4" s="37" t="s">
        <v>0</v>
      </c>
      <c r="C4" s="109" t="s">
        <v>115</v>
      </c>
      <c r="D4" s="204" t="s">
        <v>527</v>
      </c>
      <c r="E4" s="205"/>
      <c r="F4" s="205"/>
      <c r="G4" s="205"/>
      <c r="H4" s="205"/>
      <c r="I4" s="205"/>
    </row>
    <row r="5" spans="1:14" ht="13.5" customHeight="1" x14ac:dyDescent="0.35">
      <c r="A5" s="33"/>
      <c r="B5" s="51" t="s">
        <v>487</v>
      </c>
      <c r="C5" s="110" t="str">
        <f>+HLOOKUP(C4,PivotFacts!4:5,2,FALSE)</f>
        <v>CITIGROUP INC</v>
      </c>
      <c r="D5" s="206" t="s">
        <v>529</v>
      </c>
      <c r="E5" s="207"/>
      <c r="F5" s="207"/>
      <c r="G5" s="207"/>
      <c r="H5" s="207"/>
      <c r="I5" s="207"/>
    </row>
    <row r="6" spans="1:14" ht="13.5" customHeight="1" x14ac:dyDescent="0.35">
      <c r="A6" s="31"/>
      <c r="B6" s="37" t="s">
        <v>2</v>
      </c>
      <c r="C6" s="110">
        <v>2020</v>
      </c>
      <c r="D6" s="206"/>
      <c r="E6" s="207"/>
      <c r="F6" s="207"/>
      <c r="G6" s="207"/>
      <c r="H6" s="207"/>
      <c r="I6" s="207"/>
    </row>
    <row r="7" spans="1:14" ht="13.5" customHeight="1" x14ac:dyDescent="0.35">
      <c r="A7" s="31"/>
      <c r="B7" s="37" t="s">
        <v>3</v>
      </c>
      <c r="C7" s="110" t="s">
        <v>33</v>
      </c>
      <c r="D7" s="206"/>
      <c r="E7" s="207"/>
      <c r="F7" s="207"/>
      <c r="G7" s="207"/>
      <c r="H7" s="207"/>
      <c r="I7" s="207"/>
      <c r="K7" s="90"/>
      <c r="L7" s="90"/>
      <c r="M7" s="90"/>
      <c r="N7" s="90"/>
    </row>
    <row r="8" spans="1:14" ht="13.5" customHeight="1" x14ac:dyDescent="0.35">
      <c r="A8" s="31"/>
      <c r="B8" s="37" t="s">
        <v>4</v>
      </c>
      <c r="C8" s="111">
        <v>1000000</v>
      </c>
      <c r="D8" s="138" t="s">
        <v>508</v>
      </c>
      <c r="E8" s="143"/>
      <c r="F8" s="143"/>
      <c r="G8" s="143"/>
      <c r="H8" s="143"/>
      <c r="I8" s="106"/>
      <c r="J8" s="90"/>
      <c r="K8" s="90"/>
      <c r="L8" s="90"/>
      <c r="M8" s="90"/>
      <c r="N8" s="90"/>
    </row>
    <row r="9" spans="1:14" ht="13.5" customHeight="1" x14ac:dyDescent="0.35">
      <c r="A9" s="33"/>
      <c r="B9" s="51"/>
      <c r="C9" s="30"/>
      <c r="D9" s="28"/>
      <c r="E9" s="90"/>
      <c r="F9" s="90"/>
      <c r="G9" s="90"/>
      <c r="H9" s="90"/>
      <c r="I9" s="90"/>
      <c r="J9" s="30"/>
      <c r="K9" s="28"/>
      <c r="L9" s="54"/>
    </row>
    <row r="10" spans="1:14" ht="13.5" customHeight="1" x14ac:dyDescent="0.35">
      <c r="A10" s="31"/>
      <c r="B10" s="32"/>
      <c r="C10" s="38"/>
      <c r="D10" s="38"/>
      <c r="E10" s="28"/>
      <c r="F10" s="28"/>
      <c r="G10" s="38"/>
      <c r="H10" s="38"/>
      <c r="I10" s="90"/>
      <c r="J10" s="38"/>
      <c r="K10" s="38"/>
      <c r="L10" s="54"/>
    </row>
    <row r="11" spans="1:14" ht="20.25" customHeight="1" x14ac:dyDescent="0.35">
      <c r="A11" s="31"/>
      <c r="B11" s="83"/>
      <c r="C11" s="202" t="str">
        <f>+C4&amp;", "&amp;(C5)</f>
        <v>C, CITIGROUP INC</v>
      </c>
      <c r="D11" s="202"/>
      <c r="E11" s="202"/>
      <c r="F11" s="203"/>
      <c r="G11" s="202"/>
      <c r="H11" s="202"/>
      <c r="I11" s="202"/>
      <c r="L11" s="27"/>
    </row>
    <row r="12" spans="1:14" ht="13.5" customHeight="1" x14ac:dyDescent="0.35">
      <c r="A12" s="33"/>
      <c r="B12" s="28"/>
      <c r="C12" s="39" t="s">
        <v>499</v>
      </c>
      <c r="D12" s="39" t="s">
        <v>499</v>
      </c>
      <c r="E12" s="39" t="s">
        <v>499</v>
      </c>
      <c r="F12" s="121" t="s">
        <v>500</v>
      </c>
      <c r="G12" s="121" t="s">
        <v>500</v>
      </c>
      <c r="H12" s="122" t="s">
        <v>500</v>
      </c>
      <c r="J12" s="39"/>
      <c r="K12" s="39"/>
      <c r="L12" s="55"/>
    </row>
    <row r="13" spans="1:14" ht="13.5" customHeight="1" thickBot="1" x14ac:dyDescent="0.4">
      <c r="A13" s="31"/>
      <c r="B13" s="40"/>
      <c r="C13" s="119">
        <f t="shared" ref="C13:D13" si="0">D13-1</f>
        <v>2018</v>
      </c>
      <c r="D13" s="119">
        <f t="shared" si="0"/>
        <v>2019</v>
      </c>
      <c r="E13" s="120">
        <f>$C$6</f>
        <v>2020</v>
      </c>
      <c r="F13" s="123">
        <f>+E13+1</f>
        <v>2021</v>
      </c>
      <c r="G13" s="123">
        <f>+F13+1</f>
        <v>2022</v>
      </c>
      <c r="H13" s="124">
        <f>+G13+1</f>
        <v>2023</v>
      </c>
      <c r="J13" s="41"/>
      <c r="K13" s="41"/>
      <c r="L13" s="56"/>
    </row>
    <row r="14" spans="1:14" ht="15" customHeight="1" thickBot="1" x14ac:dyDescent="0.4">
      <c r="A14" s="42"/>
      <c r="B14" s="144" t="s">
        <v>530</v>
      </c>
      <c r="C14" s="145">
        <v>2</v>
      </c>
      <c r="D14" s="146">
        <v>3</v>
      </c>
      <c r="E14" s="147">
        <v>1</v>
      </c>
      <c r="F14" s="65"/>
      <c r="G14" s="47"/>
      <c r="H14" s="47"/>
      <c r="I14" s="57"/>
      <c r="J14" s="47"/>
      <c r="K14" s="47"/>
      <c r="L14" s="57"/>
    </row>
    <row r="15" spans="1:14" ht="13.5" customHeight="1" x14ac:dyDescent="0.35">
      <c r="A15" s="31"/>
      <c r="B15" s="133" t="s">
        <v>20</v>
      </c>
      <c r="C15" s="41"/>
      <c r="D15" s="41"/>
      <c r="E15" s="41"/>
      <c r="F15" s="41"/>
      <c r="G15" s="41"/>
      <c r="H15" s="41"/>
      <c r="I15" s="56"/>
      <c r="J15" s="41"/>
      <c r="K15" s="41"/>
      <c r="L15" s="56"/>
    </row>
    <row r="16" spans="1:14" ht="13.5" customHeight="1" x14ac:dyDescent="0.35">
      <c r="A16" s="42"/>
      <c r="B16" s="32" t="s">
        <v>480</v>
      </c>
      <c r="C16" s="43">
        <f>GETPIVOTDATA("Value",PivotFacts!$A$8,"Ticker",$C$4,"Year",C$13,"Account",$B16)/$C$8</f>
        <v>72854</v>
      </c>
      <c r="D16" s="43">
        <f>GETPIVOTDATA("Value",PivotFacts!$A$8,"Ticker",$C$4,"Year",D$13,"Account",$B16)/$C$8</f>
        <v>74286</v>
      </c>
      <c r="E16" s="57">
        <f>GETPIVOTDATA("Value",PivotFacts!$A$8,"Ticker",$C$4,"Year",E$13,"Account",$B16)/$C$8</f>
        <v>74298</v>
      </c>
      <c r="F16" s="125">
        <f>+(($C$14*C16)+($D$14*D16)+($E$14*E16))/(SUM($C$14:$E$14))</f>
        <v>73810.666666666672</v>
      </c>
      <c r="G16" s="125">
        <f>+(($C$14*D16)+($E$14*E16)+($D$14*F16))/(SUM($C$14:$E$14))</f>
        <v>74050.333333333328</v>
      </c>
      <c r="H16" s="125">
        <f>+(($C$14*F16)+($D$14*G16)+($E$14*E16))/(SUM($C$14:$E$14))</f>
        <v>74011.722222222234</v>
      </c>
      <c r="K16" s="64"/>
      <c r="L16" s="77"/>
      <c r="M16" s="77"/>
      <c r="N16" s="77"/>
    </row>
    <row r="17" spans="1:12" ht="13.5" customHeight="1" x14ac:dyDescent="0.35">
      <c r="A17" s="42"/>
      <c r="B17" s="32" t="s">
        <v>21</v>
      </c>
      <c r="C17" s="44">
        <f>GETPIVOTDATA("Value",PivotFacts!$A$8,"Ticker",$C$4,"Year",C$13,"Account",$B17)/$C$8</f>
        <v>7568</v>
      </c>
      <c r="D17" s="44">
        <f>GETPIVOTDATA("Value",PivotFacts!$A$8,"Ticker",$C$4,"Year",D$13,"Account",$B17)/$C$8</f>
        <v>8383</v>
      </c>
      <c r="E17" s="58">
        <f>GETPIVOTDATA("Value",PivotFacts!$A$8,"Ticker",$C$4,"Year",E$13,"Account",$B17)/$C$8</f>
        <v>17495</v>
      </c>
      <c r="F17" s="126">
        <f t="shared" ref="F17:F27" si="1">+(($C$14*C17)+($D$14*D17)+($E$14*E17))/(SUM($C$14:$E$14))</f>
        <v>9630</v>
      </c>
      <c r="G17" s="126">
        <f>+(($C$14*D17)+($E$14*E17)+($D$14*F17))/(SUM($C$14:$E$14))</f>
        <v>10525.166666666666</v>
      </c>
      <c r="H17" s="126">
        <f t="shared" ref="H17:H27" si="2">+(($C$14*F17)+($D$14*G17)+($E$14*E17))/(SUM($C$14:$E$14))</f>
        <v>11388.416666666666</v>
      </c>
      <c r="J17" s="44"/>
      <c r="K17" s="64"/>
      <c r="L17" s="58"/>
    </row>
    <row r="18" spans="1:12" ht="13.5" customHeight="1" x14ac:dyDescent="0.35">
      <c r="A18" s="45"/>
      <c r="B18" s="28" t="s">
        <v>437</v>
      </c>
      <c r="C18" s="84">
        <f>GETPIVOTDATA("Value",PivotFacts!$A$8,"Ticker",$C$4,"Year",C$13,"Account",$B18)/$C$8</f>
        <v>65286</v>
      </c>
      <c r="D18" s="84">
        <f>GETPIVOTDATA("Value",PivotFacts!$A$8,"Ticker",$C$4,"Year",D$13,"Account",$B18)/$C$8</f>
        <v>65903</v>
      </c>
      <c r="E18" s="85">
        <f>GETPIVOTDATA("Value",PivotFacts!$A$8,"Ticker",$C$4,"Year",E$13,"Account",$B18)/$C$8</f>
        <v>56803</v>
      </c>
      <c r="F18" s="127">
        <f t="shared" si="1"/>
        <v>64180.666666666664</v>
      </c>
      <c r="G18" s="127">
        <f>+(($C$14*D18)+($E$14*E18)+($D$14*F18))/(SUM($C$14:$E$14))</f>
        <v>63525.166666666664</v>
      </c>
      <c r="H18" s="127">
        <f t="shared" si="2"/>
        <v>62623.305555555555</v>
      </c>
      <c r="J18" s="46"/>
      <c r="K18" s="64"/>
      <c r="L18" s="59"/>
    </row>
    <row r="19" spans="1:12" ht="13.5" customHeight="1" x14ac:dyDescent="0.35">
      <c r="A19" s="45"/>
      <c r="B19" s="28" t="s">
        <v>481</v>
      </c>
      <c r="C19" s="43">
        <f>GETPIVOTDATA("Value",PivotFacts!$A$8,"Ticker",$C$4,"Year",C$13,"Account",$B19)/$C$8</f>
        <v>11062</v>
      </c>
      <c r="D19" s="43">
        <f>GETPIVOTDATA("Value",PivotFacts!$A$8,"Ticker",$C$4,"Year",D$13,"Account",$B19)/$C$8</f>
        <v>10921</v>
      </c>
      <c r="E19" s="57">
        <f>GETPIVOTDATA("Value",PivotFacts!$A$8,"Ticker",$C$4,"Year",E$13,"Account",$B19)/$C$8</f>
        <v>10933</v>
      </c>
      <c r="F19" s="125">
        <f t="shared" si="1"/>
        <v>10970</v>
      </c>
      <c r="G19" s="125">
        <f t="shared" ref="G19:G27" si="3">+(($C$14*D19)+($E$14*E19)+($D$14*F19))/(SUM($C$14:$E$14))</f>
        <v>10947.5</v>
      </c>
      <c r="H19" s="125">
        <f>+(($C$14*F19)+($D$14*G19)+($E$14*E19))/(SUM($C$14:$E$14))</f>
        <v>10952.583333333334</v>
      </c>
      <c r="J19" s="46"/>
      <c r="K19" s="64"/>
      <c r="L19" s="59"/>
    </row>
    <row r="20" spans="1:12" ht="13.5" customHeight="1" x14ac:dyDescent="0.35">
      <c r="A20" s="45"/>
      <c r="B20" s="28" t="s">
        <v>478</v>
      </c>
      <c r="C20" s="43">
        <f>GETPIVOTDATA("Value",PivotFacts!$A$8,"Ticker",$C$4,"Year",C$13,"Account",$B20)/$C$8</f>
        <v>0</v>
      </c>
      <c r="D20" s="43">
        <f>GETPIVOTDATA("Value",PivotFacts!$A$8,"Ticker",$C$4,"Year",D$13,"Account",$B20)/$C$8</f>
        <v>0</v>
      </c>
      <c r="E20" s="57">
        <f>GETPIVOTDATA("Value",PivotFacts!$A$8,"Ticker",$C$4,"Year",E$13,"Account",$B20)/$C$8</f>
        <v>0</v>
      </c>
      <c r="F20" s="125">
        <f t="shared" si="1"/>
        <v>0</v>
      </c>
      <c r="G20" s="125">
        <f t="shared" si="3"/>
        <v>0</v>
      </c>
      <c r="H20" s="125">
        <f t="shared" si="2"/>
        <v>0</v>
      </c>
      <c r="J20" s="46"/>
      <c r="K20" s="64"/>
      <c r="L20" s="59"/>
    </row>
    <row r="21" spans="1:12" ht="13.5" customHeight="1" x14ac:dyDescent="0.35">
      <c r="A21" s="45"/>
      <c r="B21" s="28" t="s">
        <v>467</v>
      </c>
      <c r="C21" s="43">
        <f>GETPIVOTDATA("Value",PivotFacts!$A$8,"Ticker",$C$4,"Year",C$13,"Account",$B21)/$C$8</f>
        <v>30779</v>
      </c>
      <c r="D21" s="43">
        <f>GETPIVOTDATA("Value",PivotFacts!$A$8,"Ticker",$C$4,"Year",D$13,"Account",$B21)/$C$8</f>
        <v>31081</v>
      </c>
      <c r="E21" s="57">
        <f>GETPIVOTDATA("Value",PivotFacts!$A$8,"Ticker",$C$4,"Year",E$13,"Account",$B21)/$C$8</f>
        <v>32238</v>
      </c>
      <c r="F21" s="125">
        <f t="shared" si="1"/>
        <v>31173.166666666668</v>
      </c>
      <c r="G21" s="125">
        <f t="shared" si="3"/>
        <v>31319.916666666668</v>
      </c>
      <c r="H21" s="125">
        <f t="shared" si="2"/>
        <v>31424.013888888891</v>
      </c>
      <c r="J21" s="46"/>
      <c r="K21" s="64"/>
      <c r="L21" s="59"/>
    </row>
    <row r="22" spans="1:12" ht="13.5" customHeight="1" x14ac:dyDescent="0.35">
      <c r="A22" s="45"/>
      <c r="B22" s="28" t="s">
        <v>458</v>
      </c>
      <c r="C22" s="44">
        <f>GETPIVOTDATA("Value",PivotFacts!$A$8,"Ticker",$C$4,"Year",C$13,"Account",$B22)/$C$8</f>
        <v>41841</v>
      </c>
      <c r="D22" s="44">
        <f>GETPIVOTDATA("Value",PivotFacts!$A$8,"Ticker",$C$4,"Year",D$13,"Account",$B22)/$C$8</f>
        <v>42002</v>
      </c>
      <c r="E22" s="58">
        <f>GETPIVOTDATA("Value",PivotFacts!$A$8,"Ticker",$C$4,"Year",E$13,"Account",$B22)/$C$8</f>
        <v>43171</v>
      </c>
      <c r="F22" s="126">
        <f t="shared" si="1"/>
        <v>42143.166666666664</v>
      </c>
      <c r="G22" s="126">
        <f t="shared" si="3"/>
        <v>42267.416666666664</v>
      </c>
      <c r="H22" s="126">
        <f t="shared" si="2"/>
        <v>42376.597222222219</v>
      </c>
      <c r="J22" s="46"/>
      <c r="K22" s="64"/>
      <c r="L22" s="59"/>
    </row>
    <row r="23" spans="1:12" ht="13.5" customHeight="1" x14ac:dyDescent="0.35">
      <c r="A23" s="45"/>
      <c r="B23" s="28" t="s">
        <v>459</v>
      </c>
      <c r="C23" s="84">
        <f>GETPIVOTDATA("Value",PivotFacts!$A$8,"Ticker",$C$4,"Year",C$13,"Account",$B23)/$C$8</f>
        <v>54224</v>
      </c>
      <c r="D23" s="84">
        <f>GETPIVOTDATA("Value",PivotFacts!$A$8,"Ticker",$C$4,"Year",D$13,"Account",$B23)/$C$8</f>
        <v>54982</v>
      </c>
      <c r="E23" s="85">
        <f>GETPIVOTDATA("Value",PivotFacts!$A$8,"Ticker",$C$4,"Year",E$13,"Account",$B23)/$C$8</f>
        <v>45870</v>
      </c>
      <c r="F23" s="127">
        <f t="shared" si="1"/>
        <v>53210.666666666664</v>
      </c>
      <c r="G23" s="127">
        <f t="shared" si="3"/>
        <v>52577.666666666664</v>
      </c>
      <c r="H23" s="127">
        <f t="shared" si="2"/>
        <v>51670.722222222219</v>
      </c>
      <c r="J23" s="46"/>
      <c r="K23" s="64"/>
      <c r="L23" s="59"/>
    </row>
    <row r="24" spans="1:12" ht="13.5" customHeight="1" x14ac:dyDescent="0.35">
      <c r="A24" s="45"/>
      <c r="B24" s="32" t="s">
        <v>22</v>
      </c>
      <c r="C24" s="44">
        <f>GETPIVOTDATA("Value",PivotFacts!$A$8,"Ticker",$C$4,"Year",C$13,"Account",$B24)/$C$8</f>
        <v>24266</v>
      </c>
      <c r="D24" s="44">
        <f>GETPIVOTDATA("Value",PivotFacts!$A$8,"Ticker",$C$4,"Year",D$13,"Account",$B24)/$C$8</f>
        <v>29163</v>
      </c>
      <c r="E24" s="58">
        <f>GETPIVOTDATA("Value",PivotFacts!$A$8,"Ticker",$C$4,"Year",E$13,"Account",$B24)/$C$8</f>
        <v>14541</v>
      </c>
      <c r="F24" s="126">
        <f t="shared" si="1"/>
        <v>25093.666666666668</v>
      </c>
      <c r="G24" s="126">
        <f t="shared" si="3"/>
        <v>24691.333333333332</v>
      </c>
      <c r="H24" s="126">
        <f t="shared" si="2"/>
        <v>23133.722222222223</v>
      </c>
      <c r="J24" s="46"/>
      <c r="K24" s="64"/>
      <c r="L24" s="59"/>
    </row>
    <row r="25" spans="1:12" ht="13.5" customHeight="1" x14ac:dyDescent="0.35">
      <c r="A25" s="45"/>
      <c r="B25" s="28" t="s">
        <v>430</v>
      </c>
      <c r="C25" s="84">
        <f>GETPIVOTDATA("Value",PivotFacts!$A$8,"Ticker",$C$4,"Year",C$13,"Account",$B25)/$C$8</f>
        <v>23445</v>
      </c>
      <c r="D25" s="84">
        <f>GETPIVOTDATA("Value",PivotFacts!$A$8,"Ticker",$C$4,"Year",D$13,"Account",$B25)/$C$8</f>
        <v>23901</v>
      </c>
      <c r="E25" s="85">
        <f>GETPIVOTDATA("Value",PivotFacts!$A$8,"Ticker",$C$4,"Year",E$13,"Account",$B25)/$C$8</f>
        <v>13632</v>
      </c>
      <c r="F25" s="127">
        <f t="shared" si="1"/>
        <v>22037.5</v>
      </c>
      <c r="G25" s="127">
        <f t="shared" si="3"/>
        <v>21257.75</v>
      </c>
      <c r="H25" s="127">
        <f t="shared" si="2"/>
        <v>20246.708333333332</v>
      </c>
      <c r="J25" s="46"/>
      <c r="K25" s="64"/>
      <c r="L25" s="59"/>
    </row>
    <row r="26" spans="1:12" ht="13.5" customHeight="1" x14ac:dyDescent="0.35">
      <c r="A26" s="42"/>
      <c r="B26" s="32" t="s">
        <v>23</v>
      </c>
      <c r="C26" s="44">
        <f>GETPIVOTDATA("Value",PivotFacts!$A$8,"Ticker",$C$4,"Year",C$13,"Account",$B26)/$C$8</f>
        <v>5357</v>
      </c>
      <c r="D26" s="44">
        <f>GETPIVOTDATA("Value",PivotFacts!$A$8,"Ticker",$C$4,"Year",D$13,"Account",$B26)/$C$8</f>
        <v>4430</v>
      </c>
      <c r="E26" s="58">
        <f>GETPIVOTDATA("Value",PivotFacts!$A$8,"Ticker",$C$4,"Year",E$13,"Account",$B26)/$C$8</f>
        <v>2525</v>
      </c>
      <c r="F26" s="126">
        <f t="shared" si="1"/>
        <v>4421.5</v>
      </c>
      <c r="G26" s="126">
        <f t="shared" si="3"/>
        <v>4108.25</v>
      </c>
      <c r="H26" s="126">
        <f t="shared" si="2"/>
        <v>3948.7916666666665</v>
      </c>
      <c r="J26" s="44"/>
      <c r="K26" s="64"/>
      <c r="L26" s="58"/>
    </row>
    <row r="27" spans="1:12" ht="13.5" customHeight="1" x14ac:dyDescent="0.35">
      <c r="A27" s="42"/>
      <c r="B27" s="32" t="s">
        <v>24</v>
      </c>
      <c r="C27" s="87">
        <f>GETPIVOTDATA("Value",PivotFacts!$A$8,"Ticker",$C$4,"Year",C$13,"Account",$B27)/$C$8</f>
        <v>18080</v>
      </c>
      <c r="D27" s="87">
        <f>GETPIVOTDATA("Value",PivotFacts!$A$8,"Ticker",$C$4,"Year",D$13,"Account",$B27)/$C$8</f>
        <v>19467</v>
      </c>
      <c r="E27" s="88">
        <f>GETPIVOTDATA("Value",PivotFacts!$A$8,"Ticker",$C$4,"Year",E$13,"Account",$B27)/$C$8</f>
        <v>11087</v>
      </c>
      <c r="F27" s="128">
        <f t="shared" si="1"/>
        <v>17608</v>
      </c>
      <c r="G27" s="128">
        <f t="shared" si="3"/>
        <v>17140.833333333332</v>
      </c>
      <c r="H27" s="128">
        <f t="shared" si="2"/>
        <v>16287.583333333334</v>
      </c>
      <c r="J27" s="48"/>
      <c r="K27" s="64"/>
      <c r="L27" s="60"/>
    </row>
    <row r="28" spans="1:12" ht="13.5" customHeight="1" x14ac:dyDescent="0.35">
      <c r="A28" s="42"/>
      <c r="B28" s="32"/>
      <c r="C28" s="32"/>
      <c r="D28" s="32"/>
      <c r="E28" s="32"/>
      <c r="F28" s="28"/>
      <c r="G28" s="32"/>
      <c r="H28" s="32"/>
      <c r="I28" s="53"/>
      <c r="J28" s="32"/>
      <c r="K28" s="32"/>
      <c r="L28" s="53"/>
    </row>
    <row r="29" spans="1:12" ht="13.5" customHeight="1" x14ac:dyDescent="0.35">
      <c r="A29" s="42"/>
      <c r="B29" s="133" t="s">
        <v>553</v>
      </c>
      <c r="C29" s="49"/>
      <c r="D29" s="32"/>
      <c r="E29" s="32"/>
      <c r="F29" s="28"/>
      <c r="G29" s="49"/>
      <c r="H29" s="32"/>
      <c r="I29" s="53"/>
      <c r="J29" s="49"/>
      <c r="K29" s="32"/>
      <c r="L29" s="53"/>
    </row>
    <row r="30" spans="1:12" ht="13.5" customHeight="1" x14ac:dyDescent="0.35">
      <c r="A30" s="42"/>
      <c r="B30" s="32"/>
      <c r="C30" s="119">
        <f>+C13</f>
        <v>2018</v>
      </c>
      <c r="D30" s="119">
        <f t="shared" ref="D30:H30" si="4">+D13</f>
        <v>2019</v>
      </c>
      <c r="E30" s="119">
        <f t="shared" si="4"/>
        <v>2020</v>
      </c>
      <c r="F30" s="123">
        <f t="shared" si="4"/>
        <v>2021</v>
      </c>
      <c r="G30" s="123">
        <f t="shared" si="4"/>
        <v>2022</v>
      </c>
      <c r="H30" s="123">
        <f t="shared" si="4"/>
        <v>2023</v>
      </c>
      <c r="I30" s="53"/>
      <c r="J30" s="69"/>
      <c r="K30" s="32"/>
      <c r="L30" s="53"/>
    </row>
    <row r="31" spans="1:12" ht="13.5" customHeight="1" x14ac:dyDescent="0.35">
      <c r="A31" s="31"/>
      <c r="B31" s="32" t="str">
        <f t="shared" ref="B31:B42" si="5">+B16</f>
        <v>[Revenue]</v>
      </c>
      <c r="C31" s="73">
        <f>+C16/C$16</f>
        <v>1</v>
      </c>
      <c r="D31" s="73">
        <f t="shared" ref="D31:H32" si="6">+D16/D$16</f>
        <v>1</v>
      </c>
      <c r="E31" s="73">
        <f t="shared" si="6"/>
        <v>1</v>
      </c>
      <c r="F31" s="129">
        <f t="shared" si="6"/>
        <v>1</v>
      </c>
      <c r="G31" s="129">
        <f t="shared" si="6"/>
        <v>1</v>
      </c>
      <c r="H31" s="129">
        <f t="shared" si="6"/>
        <v>1</v>
      </c>
      <c r="I31" s="61"/>
      <c r="J31" s="71"/>
      <c r="K31" s="50"/>
      <c r="L31" s="61"/>
    </row>
    <row r="32" spans="1:12" ht="13.5" customHeight="1" x14ac:dyDescent="0.35">
      <c r="A32" s="31"/>
      <c r="B32" s="32" t="str">
        <f t="shared" si="5"/>
        <v>[Cost of Revenue]</v>
      </c>
      <c r="C32" s="75">
        <f>+C17/C$16</f>
        <v>0.10387899085842919</v>
      </c>
      <c r="D32" s="75">
        <f t="shared" si="6"/>
        <v>0.11284764289368118</v>
      </c>
      <c r="E32" s="75">
        <f t="shared" si="6"/>
        <v>0.23547067215806616</v>
      </c>
      <c r="F32" s="130">
        <f>+F17/F$16</f>
        <v>0.1304689475775859</v>
      </c>
      <c r="G32" s="130">
        <f>+G17/G$16</f>
        <v>0.14213530436504901</v>
      </c>
      <c r="H32" s="130">
        <f t="shared" si="6"/>
        <v>0.15387314772209504</v>
      </c>
      <c r="I32" s="61"/>
      <c r="J32" s="71"/>
      <c r="K32" s="50"/>
      <c r="L32" s="61"/>
    </row>
    <row r="33" spans="1:12" ht="13.5" customHeight="1" x14ac:dyDescent="0.35">
      <c r="A33" s="31"/>
      <c r="B33" s="32" t="str">
        <f t="shared" si="5"/>
        <v>[Gross Profit]</v>
      </c>
      <c r="C33" s="198">
        <f t="shared" ref="C33:H42" si="7">+C18/C$16</f>
        <v>0.89612100914157078</v>
      </c>
      <c r="D33" s="198">
        <f t="shared" si="7"/>
        <v>0.88715235710631879</v>
      </c>
      <c r="E33" s="198">
        <f t="shared" si="7"/>
        <v>0.76452932784193384</v>
      </c>
      <c r="F33" s="199">
        <f t="shared" si="7"/>
        <v>0.86953105242241402</v>
      </c>
      <c r="G33" s="199">
        <f t="shared" si="7"/>
        <v>0.85786469563495105</v>
      </c>
      <c r="H33" s="199">
        <f t="shared" si="7"/>
        <v>0.84612685227790474</v>
      </c>
      <c r="I33" s="61"/>
      <c r="J33" s="71"/>
      <c r="K33" s="50"/>
      <c r="L33" s="61"/>
    </row>
    <row r="34" spans="1:12" ht="13.5" customHeight="1" x14ac:dyDescent="0.35">
      <c r="A34" s="31"/>
      <c r="B34" s="32" t="str">
        <f t="shared" si="5"/>
        <v>[Selling, General &amp; Administrative Expense]</v>
      </c>
      <c r="C34" s="81">
        <f t="shared" si="7"/>
        <v>0.15183792242018282</v>
      </c>
      <c r="D34" s="81">
        <f t="shared" si="7"/>
        <v>0.14701289610424575</v>
      </c>
      <c r="E34" s="81">
        <f t="shared" si="7"/>
        <v>0.14715066354410616</v>
      </c>
      <c r="F34" s="131">
        <f t="shared" si="7"/>
        <v>0.14862350518443584</v>
      </c>
      <c r="G34" s="131">
        <f t="shared" si="7"/>
        <v>0.14783863228164629</v>
      </c>
      <c r="H34" s="131">
        <f t="shared" si="7"/>
        <v>0.1479844409031302</v>
      </c>
      <c r="I34" s="61"/>
      <c r="J34" s="69"/>
      <c r="K34" s="35"/>
      <c r="L34" s="61"/>
    </row>
    <row r="35" spans="1:12" ht="13.5" customHeight="1" x14ac:dyDescent="0.35">
      <c r="A35" s="31"/>
      <c r="B35" s="32" t="str">
        <f t="shared" si="5"/>
        <v>[Research &amp; Development Expense]</v>
      </c>
      <c r="C35" s="81">
        <f t="shared" si="7"/>
        <v>0</v>
      </c>
      <c r="D35" s="81">
        <f t="shared" si="7"/>
        <v>0</v>
      </c>
      <c r="E35" s="81">
        <f t="shared" si="7"/>
        <v>0</v>
      </c>
      <c r="F35" s="131">
        <f t="shared" si="7"/>
        <v>0</v>
      </c>
      <c r="G35" s="131">
        <f t="shared" si="7"/>
        <v>0</v>
      </c>
      <c r="H35" s="131">
        <f t="shared" si="7"/>
        <v>0</v>
      </c>
      <c r="I35" s="61"/>
      <c r="J35" s="69"/>
      <c r="K35" s="35"/>
      <c r="L35" s="61"/>
    </row>
    <row r="36" spans="1:12" ht="13.5" customHeight="1" x14ac:dyDescent="0.35">
      <c r="A36" s="31"/>
      <c r="B36" s="32" t="str">
        <f t="shared" si="5"/>
        <v>[Other Operating Expenses]</v>
      </c>
      <c r="C36" s="75">
        <f t="shared" si="7"/>
        <v>0.4224750871606226</v>
      </c>
      <c r="D36" s="75">
        <f t="shared" si="7"/>
        <v>0.41839646770589345</v>
      </c>
      <c r="E36" s="75">
        <f t="shared" si="7"/>
        <v>0.43390131632076234</v>
      </c>
      <c r="F36" s="130">
        <f t="shared" si="7"/>
        <v>0.4223395895805484</v>
      </c>
      <c r="G36" s="130">
        <f t="shared" si="7"/>
        <v>0.42295443189542253</v>
      </c>
      <c r="H36" s="130">
        <f t="shared" si="7"/>
        <v>0.42458157904416038</v>
      </c>
      <c r="I36" s="61"/>
      <c r="J36" s="69"/>
      <c r="K36" s="35"/>
      <c r="L36" s="61"/>
    </row>
    <row r="37" spans="1:12" ht="13.5" customHeight="1" x14ac:dyDescent="0.35">
      <c r="A37" s="31"/>
      <c r="B37" s="32" t="str">
        <f t="shared" si="5"/>
        <v>[Operating Expenses]</v>
      </c>
      <c r="C37" s="81">
        <f t="shared" si="7"/>
        <v>0.57431300958080544</v>
      </c>
      <c r="D37" s="81">
        <f t="shared" si="7"/>
        <v>0.56540936381013918</v>
      </c>
      <c r="E37" s="81">
        <f t="shared" si="7"/>
        <v>0.58105197986486845</v>
      </c>
      <c r="F37" s="131">
        <f t="shared" si="7"/>
        <v>0.57096309476498419</v>
      </c>
      <c r="G37" s="131">
        <f t="shared" si="7"/>
        <v>0.57079306417706877</v>
      </c>
      <c r="H37" s="131">
        <f t="shared" si="7"/>
        <v>0.57256601994729051</v>
      </c>
      <c r="I37" s="61"/>
      <c r="J37" s="69"/>
      <c r="K37" s="35"/>
      <c r="L37" s="61"/>
    </row>
    <row r="38" spans="1:12" ht="13.5" customHeight="1" x14ac:dyDescent="0.35">
      <c r="A38" s="31"/>
      <c r="B38" s="32" t="str">
        <f t="shared" si="5"/>
        <v>[Operating Income]</v>
      </c>
      <c r="C38" s="198">
        <f t="shared" si="7"/>
        <v>0.74428308672138799</v>
      </c>
      <c r="D38" s="198">
        <f t="shared" si="7"/>
        <v>0.74013946100207306</v>
      </c>
      <c r="E38" s="198">
        <f t="shared" si="7"/>
        <v>0.61737866429782762</v>
      </c>
      <c r="F38" s="199">
        <f t="shared" si="7"/>
        <v>0.72090754723797812</v>
      </c>
      <c r="G38" s="199">
        <f t="shared" si="7"/>
        <v>0.71002606335330476</v>
      </c>
      <c r="H38" s="199">
        <f t="shared" si="7"/>
        <v>0.69814241137477462</v>
      </c>
      <c r="I38" s="61"/>
      <c r="J38" s="69"/>
      <c r="K38" s="35"/>
      <c r="L38" s="61"/>
    </row>
    <row r="39" spans="1:12" ht="13.5" customHeight="1" x14ac:dyDescent="0.35">
      <c r="A39" s="31"/>
      <c r="B39" s="32" t="str">
        <f t="shared" si="5"/>
        <v>[Interest Expense]</v>
      </c>
      <c r="C39" s="81">
        <f t="shared" si="7"/>
        <v>0.33307711313037031</v>
      </c>
      <c r="D39" s="81">
        <f t="shared" si="7"/>
        <v>0.39257733624101449</v>
      </c>
      <c r="E39" s="81">
        <f t="shared" si="7"/>
        <v>0.195711863038036</v>
      </c>
      <c r="F39" s="131">
        <f t="shared" si="7"/>
        <v>0.33997344557245562</v>
      </c>
      <c r="G39" s="131">
        <f t="shared" si="7"/>
        <v>0.33343986747752657</v>
      </c>
      <c r="H39" s="131">
        <f t="shared" si="7"/>
        <v>0.31256835441232655</v>
      </c>
      <c r="I39" s="61"/>
      <c r="J39" s="72"/>
      <c r="K39" s="31"/>
      <c r="L39" s="62"/>
    </row>
    <row r="40" spans="1:12" ht="13.5" customHeight="1" x14ac:dyDescent="0.2">
      <c r="A40" s="35"/>
      <c r="B40" s="32" t="str">
        <f t="shared" si="5"/>
        <v>[Earnings Before Taxes]</v>
      </c>
      <c r="C40" s="81">
        <f t="shared" si="7"/>
        <v>0.32180799956076539</v>
      </c>
      <c r="D40" s="81">
        <f t="shared" si="7"/>
        <v>0.32174299329617961</v>
      </c>
      <c r="E40" s="81">
        <f t="shared" si="7"/>
        <v>0.18347734797706533</v>
      </c>
      <c r="F40" s="131">
        <f t="shared" si="7"/>
        <v>0.29856795765742983</v>
      </c>
      <c r="G40" s="131">
        <f t="shared" si="7"/>
        <v>0.28707163145788228</v>
      </c>
      <c r="H40" s="131">
        <f t="shared" si="7"/>
        <v>0.27356083233061423</v>
      </c>
      <c r="I40" s="61"/>
      <c r="J40" s="69"/>
      <c r="K40" s="35"/>
      <c r="L40" s="61"/>
    </row>
    <row r="41" spans="1:12" ht="13.5" customHeight="1" x14ac:dyDescent="0.2">
      <c r="A41" s="35"/>
      <c r="B41" s="32" t="str">
        <f>+B26</f>
        <v>[Income Taxes]</v>
      </c>
      <c r="C41" s="75">
        <f t="shared" si="7"/>
        <v>7.3530622889614844E-2</v>
      </c>
      <c r="D41" s="75">
        <f t="shared" si="7"/>
        <v>5.9634386021592226E-2</v>
      </c>
      <c r="E41" s="75">
        <f t="shared" si="7"/>
        <v>3.3984764058251904E-2</v>
      </c>
      <c r="F41" s="130">
        <f t="shared" si="7"/>
        <v>5.9903266013945584E-2</v>
      </c>
      <c r="G41" s="130">
        <f t="shared" si="7"/>
        <v>5.5479156069520287E-2</v>
      </c>
      <c r="H41" s="130">
        <f t="shared" si="7"/>
        <v>5.3353597891024757E-2</v>
      </c>
      <c r="I41" s="61"/>
      <c r="J41" s="69"/>
      <c r="K41" s="35"/>
      <c r="L41" s="61"/>
    </row>
    <row r="42" spans="1:12" ht="13.5" customHeight="1" thickBot="1" x14ac:dyDescent="0.25">
      <c r="A42" s="35"/>
      <c r="B42" s="32" t="str">
        <f t="shared" si="5"/>
        <v>[Net Income]</v>
      </c>
      <c r="C42" s="200">
        <f t="shared" si="7"/>
        <v>0.24816756801273782</v>
      </c>
      <c r="D42" s="200">
        <f t="shared" si="7"/>
        <v>0.26205476132784106</v>
      </c>
      <c r="E42" s="200">
        <f t="shared" si="7"/>
        <v>0.14922339766884707</v>
      </c>
      <c r="F42" s="201">
        <f t="shared" si="7"/>
        <v>0.23855630622493584</v>
      </c>
      <c r="G42" s="201">
        <f t="shared" si="7"/>
        <v>0.23147543787783983</v>
      </c>
      <c r="H42" s="201">
        <f t="shared" si="7"/>
        <v>0.22006761691653948</v>
      </c>
      <c r="I42" s="61"/>
      <c r="J42" s="69"/>
      <c r="K42" s="35"/>
      <c r="L42" s="61"/>
    </row>
    <row r="43" spans="1:12" ht="13.5" customHeight="1" thickTop="1" x14ac:dyDescent="0.2">
      <c r="A43" s="35"/>
      <c r="B43" s="35"/>
      <c r="C43" s="74"/>
      <c r="D43" s="74"/>
      <c r="E43" s="74"/>
      <c r="F43" s="70"/>
      <c r="G43" s="69"/>
      <c r="H43" s="35"/>
      <c r="I43" s="61"/>
      <c r="J43" s="69"/>
      <c r="K43" s="35"/>
      <c r="L43" s="61"/>
    </row>
    <row r="44" spans="1:12" ht="13.5" customHeight="1" x14ac:dyDescent="0.2">
      <c r="A44" s="66"/>
      <c r="B44" s="32" t="s">
        <v>503</v>
      </c>
      <c r="C44" s="193"/>
      <c r="D44" s="196">
        <f>+(D16-$C$16)/$C$16</f>
        <v>1.9655749855876137E-2</v>
      </c>
      <c r="E44" s="196">
        <f>+(E16-$C$16)/$C$16</f>
        <v>1.9820462843495208E-2</v>
      </c>
      <c r="F44" s="197">
        <f>+(F16-$C$16)/$C$16</f>
        <v>1.3131285401854003E-2</v>
      </c>
      <c r="G44" s="197">
        <f>+(G16-$C$16)/$C$16</f>
        <v>1.6420969793468149E-2</v>
      </c>
      <c r="H44" s="197">
        <f>+(H16-$C$16)/$C$16</f>
        <v>1.5890990504601445E-2</v>
      </c>
      <c r="I44" s="101"/>
      <c r="J44" s="194"/>
      <c r="K44" s="66"/>
      <c r="L44" s="101"/>
    </row>
    <row r="45" spans="1:12" ht="13.5" customHeight="1" x14ac:dyDescent="0.2">
      <c r="A45" s="35"/>
      <c r="B45" s="32" t="s">
        <v>505</v>
      </c>
      <c r="C45" s="73">
        <f>+C26/C25</f>
        <v>0.22849221582426957</v>
      </c>
      <c r="D45" s="73">
        <f>+D26/D25</f>
        <v>0.18534789339358185</v>
      </c>
      <c r="E45" s="73">
        <f t="shared" ref="E45:H45" si="8">+E26/E25</f>
        <v>0.18522593896713616</v>
      </c>
      <c r="F45" s="129">
        <f t="shared" si="8"/>
        <v>0.20063528077141238</v>
      </c>
      <c r="G45" s="129">
        <f t="shared" si="8"/>
        <v>0.19325892909644718</v>
      </c>
      <c r="H45" s="129">
        <f t="shared" si="8"/>
        <v>0.19503376063187225</v>
      </c>
      <c r="I45" s="61"/>
      <c r="J45" s="69"/>
      <c r="K45" s="35"/>
      <c r="L45" s="61"/>
    </row>
    <row r="46" spans="1:12" ht="13.5" customHeight="1" x14ac:dyDescent="0.2">
      <c r="A46" s="35"/>
      <c r="B46" s="32" t="s">
        <v>554</v>
      </c>
      <c r="D46" s="196">
        <f>+(D27-$C$27)/$C$27</f>
        <v>7.6714601769911503E-2</v>
      </c>
      <c r="E46" s="196">
        <f t="shared" ref="E46:H46" si="9">+(E27-$C$27)/$C$27</f>
        <v>-0.38678097345132745</v>
      </c>
      <c r="F46" s="197">
        <f t="shared" si="9"/>
        <v>-2.6106194690265486E-2</v>
      </c>
      <c r="G46" s="197">
        <f t="shared" si="9"/>
        <v>-5.1945058997050216E-2</v>
      </c>
      <c r="H46" s="197">
        <f t="shared" si="9"/>
        <v>-9.9138089970501442E-2</v>
      </c>
      <c r="I46" s="61"/>
      <c r="J46" s="69"/>
      <c r="K46" s="35"/>
      <c r="L46" s="61"/>
    </row>
    <row r="47" spans="1:12" ht="13.5" customHeight="1" x14ac:dyDescent="0.2">
      <c r="A47" s="35"/>
      <c r="B47" s="35"/>
      <c r="D47" s="41"/>
      <c r="E47" s="77"/>
      <c r="F47" s="70"/>
      <c r="G47" s="69"/>
      <c r="H47" s="35"/>
      <c r="I47" s="61"/>
      <c r="J47" s="69"/>
      <c r="K47" s="35"/>
      <c r="L47" s="61"/>
    </row>
    <row r="48" spans="1:12" ht="13.5" customHeight="1" x14ac:dyDescent="0.2">
      <c r="A48" s="35"/>
      <c r="B48" s="35"/>
      <c r="D48" s="56"/>
      <c r="E48" s="82"/>
      <c r="F48" s="70"/>
      <c r="G48" s="69"/>
      <c r="H48" s="35"/>
      <c r="I48" s="61"/>
      <c r="J48" s="69"/>
      <c r="K48" s="35"/>
      <c r="L48" s="61"/>
    </row>
    <row r="49" spans="1:12" ht="13.5" customHeight="1" x14ac:dyDescent="0.2">
      <c r="A49" s="35"/>
      <c r="B49" s="35"/>
      <c r="D49" s="41"/>
      <c r="F49" s="70"/>
      <c r="G49" s="69"/>
      <c r="H49" s="35"/>
      <c r="I49" s="61"/>
      <c r="J49" s="69"/>
      <c r="K49" s="35"/>
      <c r="L49" s="61"/>
    </row>
    <row r="50" spans="1:12" ht="13.5" customHeight="1" x14ac:dyDescent="0.2">
      <c r="A50" s="35"/>
      <c r="B50" s="35"/>
      <c r="D50" s="41"/>
      <c r="F50" s="77"/>
      <c r="G50" s="69"/>
      <c r="H50" s="35"/>
      <c r="I50" s="61"/>
      <c r="J50" s="69"/>
      <c r="K50" s="35"/>
      <c r="L50" s="61"/>
    </row>
    <row r="51" spans="1:12" ht="13.5" customHeight="1" x14ac:dyDescent="0.2">
      <c r="A51" s="35"/>
      <c r="B51" s="35"/>
      <c r="D51" s="56"/>
      <c r="F51" s="77"/>
      <c r="G51" s="69"/>
      <c r="H51" s="35"/>
      <c r="I51" s="61"/>
      <c r="J51" s="69"/>
      <c r="K51" s="35"/>
      <c r="L51" s="61"/>
    </row>
    <row r="52" spans="1:12" ht="13.5" customHeight="1" x14ac:dyDescent="0.2">
      <c r="A52" s="35"/>
      <c r="B52" s="35"/>
      <c r="C52" s="74"/>
      <c r="D52" s="74"/>
      <c r="E52" s="74"/>
      <c r="F52" s="70"/>
      <c r="G52" s="69"/>
      <c r="H52" s="35"/>
      <c r="I52" s="61"/>
      <c r="J52" s="69"/>
      <c r="K52" s="35"/>
      <c r="L52" s="61"/>
    </row>
    <row r="53" spans="1:12" ht="13.5" customHeight="1" x14ac:dyDescent="0.2">
      <c r="A53" s="35"/>
      <c r="B53" s="35"/>
      <c r="C53" s="74"/>
      <c r="D53" s="74"/>
      <c r="E53" s="74"/>
      <c r="F53" s="70"/>
      <c r="G53" s="69"/>
      <c r="H53" s="35"/>
      <c r="I53" s="61"/>
      <c r="J53" s="69"/>
      <c r="K53" s="35"/>
      <c r="L53" s="61"/>
    </row>
    <row r="54" spans="1:12" ht="13.5" customHeight="1" x14ac:dyDescent="0.2">
      <c r="A54" s="35"/>
      <c r="B54" s="35"/>
      <c r="C54" s="74"/>
      <c r="D54" s="74"/>
      <c r="E54" s="74"/>
      <c r="F54" s="70"/>
      <c r="G54" s="69"/>
      <c r="H54" s="35"/>
      <c r="I54" s="61"/>
      <c r="J54" s="69"/>
      <c r="K54" s="35"/>
      <c r="L54" s="61"/>
    </row>
    <row r="55" spans="1:12" ht="13.5" customHeight="1" x14ac:dyDescent="0.2">
      <c r="A55" s="35"/>
      <c r="B55" s="35"/>
      <c r="C55" s="74"/>
      <c r="D55" s="74"/>
      <c r="E55" s="74"/>
      <c r="F55" s="70"/>
      <c r="G55" s="69"/>
      <c r="H55" s="35"/>
      <c r="I55" s="61"/>
      <c r="J55" s="69"/>
      <c r="K55" s="35"/>
      <c r="L55" s="61"/>
    </row>
    <row r="56" spans="1:12" ht="13.5" customHeight="1" x14ac:dyDescent="0.2">
      <c r="A56" s="35"/>
      <c r="B56" s="35"/>
      <c r="C56" s="74"/>
      <c r="D56" s="74"/>
      <c r="E56" s="74"/>
      <c r="F56" s="70"/>
      <c r="G56" s="69"/>
      <c r="H56" s="35"/>
      <c r="I56" s="61"/>
      <c r="J56" s="69"/>
      <c r="K56" s="35"/>
      <c r="L56" s="61"/>
    </row>
    <row r="57" spans="1:12" ht="13.5" customHeight="1" x14ac:dyDescent="0.2">
      <c r="A57" s="35"/>
      <c r="B57" s="35"/>
      <c r="C57" s="74"/>
      <c r="D57" s="74"/>
      <c r="E57" s="74"/>
      <c r="F57" s="70"/>
      <c r="G57" s="69"/>
      <c r="H57" s="35"/>
      <c r="I57" s="61"/>
      <c r="J57" s="69"/>
      <c r="K57" s="35"/>
      <c r="L57" s="61"/>
    </row>
    <row r="58" spans="1:12" ht="13.5" customHeight="1" x14ac:dyDescent="0.2">
      <c r="A58" s="35"/>
      <c r="B58" s="35"/>
      <c r="C58" s="74"/>
      <c r="D58" s="74"/>
      <c r="E58" s="74"/>
      <c r="F58" s="70"/>
      <c r="G58" s="69"/>
      <c r="H58" s="35"/>
      <c r="I58" s="61"/>
      <c r="J58" s="69"/>
      <c r="K58" s="35"/>
      <c r="L58" s="61"/>
    </row>
    <row r="59" spans="1:12" ht="13.5" customHeight="1" x14ac:dyDescent="0.2">
      <c r="A59" s="35"/>
      <c r="B59" s="35"/>
      <c r="C59" s="74"/>
      <c r="D59" s="74"/>
      <c r="E59" s="74"/>
      <c r="F59" s="70"/>
      <c r="G59" s="69"/>
      <c r="H59" s="35"/>
      <c r="I59" s="61"/>
      <c r="J59" s="69"/>
      <c r="K59" s="35"/>
      <c r="L59" s="61"/>
    </row>
    <row r="60" spans="1:12" ht="13.5" customHeight="1" x14ac:dyDescent="0.2">
      <c r="A60" s="35"/>
      <c r="B60" s="35"/>
      <c r="C60" s="74"/>
      <c r="D60" s="74"/>
      <c r="E60" s="74"/>
      <c r="F60" s="70"/>
      <c r="G60" s="69"/>
      <c r="H60" s="35"/>
      <c r="I60" s="61"/>
      <c r="J60" s="69"/>
      <c r="K60" s="35"/>
      <c r="L60" s="61"/>
    </row>
    <row r="61" spans="1:12" ht="13.5" customHeight="1" x14ac:dyDescent="0.2">
      <c r="A61" s="35"/>
      <c r="B61" s="35"/>
      <c r="C61" s="74"/>
      <c r="D61" s="74"/>
      <c r="E61" s="74"/>
      <c r="F61" s="70"/>
      <c r="G61" s="69"/>
      <c r="H61" s="35"/>
      <c r="I61" s="61"/>
      <c r="J61" s="69"/>
      <c r="K61" s="35"/>
      <c r="L61" s="61"/>
    </row>
    <row r="62" spans="1:12" ht="13.5" customHeight="1" x14ac:dyDescent="0.2">
      <c r="A62" s="35"/>
      <c r="B62" s="35"/>
      <c r="C62" s="74"/>
      <c r="D62" s="74"/>
      <c r="E62" s="74"/>
      <c r="F62" s="70"/>
      <c r="G62" s="69"/>
      <c r="H62" s="35"/>
      <c r="I62" s="61"/>
      <c r="J62" s="69"/>
      <c r="K62" s="35"/>
      <c r="L62" s="61"/>
    </row>
    <row r="63" spans="1:12" ht="13.5" customHeight="1" x14ac:dyDescent="0.2">
      <c r="A63" s="35"/>
      <c r="B63" s="35"/>
      <c r="C63" s="74"/>
      <c r="D63" s="74"/>
      <c r="E63" s="74"/>
      <c r="F63" s="70"/>
      <c r="G63" s="69"/>
      <c r="H63" s="35"/>
      <c r="I63" s="61"/>
      <c r="J63" s="69"/>
      <c r="K63" s="35"/>
      <c r="L63" s="61"/>
    </row>
    <row r="64" spans="1:12" ht="13.5" customHeight="1" x14ac:dyDescent="0.2">
      <c r="A64" s="35"/>
      <c r="B64" s="35"/>
      <c r="C64" s="74"/>
      <c r="D64" s="74"/>
      <c r="E64" s="74"/>
      <c r="F64" s="70"/>
      <c r="G64" s="69"/>
      <c r="H64" s="35"/>
      <c r="I64" s="61"/>
      <c r="J64" s="69"/>
      <c r="K64" s="35"/>
      <c r="L64" s="61"/>
    </row>
    <row r="65" spans="1:12" ht="13.5" customHeight="1" x14ac:dyDescent="0.2">
      <c r="A65" s="35"/>
      <c r="B65" s="35"/>
      <c r="C65" s="74"/>
      <c r="D65" s="74"/>
      <c r="E65" s="74"/>
      <c r="F65" s="70"/>
      <c r="G65" s="69"/>
      <c r="H65" s="35"/>
      <c r="I65" s="61"/>
      <c r="J65" s="69"/>
      <c r="K65" s="35"/>
      <c r="L65" s="61"/>
    </row>
    <row r="66" spans="1:12" ht="13.5" customHeight="1" x14ac:dyDescent="0.2">
      <c r="A66" s="35"/>
      <c r="B66" s="35"/>
      <c r="C66" s="74"/>
      <c r="D66" s="74"/>
      <c r="E66" s="74"/>
      <c r="F66" s="70"/>
      <c r="G66" s="69"/>
      <c r="H66" s="35"/>
      <c r="I66" s="61"/>
      <c r="J66" s="69"/>
      <c r="K66" s="35"/>
      <c r="L66" s="61"/>
    </row>
    <row r="67" spans="1:12" ht="13.5" customHeight="1" x14ac:dyDescent="0.2">
      <c r="A67" s="35"/>
      <c r="B67" s="35"/>
      <c r="C67" s="74"/>
      <c r="D67" s="74"/>
      <c r="E67" s="74"/>
      <c r="F67" s="70"/>
      <c r="G67" s="69"/>
      <c r="H67" s="35"/>
      <c r="I67" s="61"/>
      <c r="J67" s="69"/>
      <c r="K67" s="35"/>
      <c r="L67" s="61"/>
    </row>
    <row r="68" spans="1:12" ht="13.5" customHeight="1" x14ac:dyDescent="0.2">
      <c r="A68" s="35"/>
      <c r="B68" s="35"/>
      <c r="C68" s="74"/>
      <c r="D68" s="74"/>
      <c r="E68" s="74"/>
      <c r="F68" s="70"/>
      <c r="G68" s="69"/>
      <c r="H68" s="35"/>
      <c r="I68" s="61"/>
      <c r="J68" s="69"/>
      <c r="K68" s="35"/>
      <c r="L68" s="61"/>
    </row>
    <row r="69" spans="1:12" ht="13.5" customHeight="1" x14ac:dyDescent="0.2">
      <c r="A69" s="35"/>
      <c r="B69" s="35"/>
      <c r="C69" s="74"/>
      <c r="D69" s="74"/>
      <c r="E69" s="74"/>
      <c r="F69" s="70"/>
      <c r="G69" s="69"/>
      <c r="H69" s="35"/>
      <c r="I69" s="61"/>
      <c r="J69" s="69"/>
      <c r="K69" s="35"/>
      <c r="L69" s="61"/>
    </row>
    <row r="70" spans="1:12" ht="13.5" customHeight="1" x14ac:dyDescent="0.2">
      <c r="A70" s="35"/>
      <c r="B70" s="35"/>
      <c r="C70" s="74"/>
      <c r="D70" s="74"/>
      <c r="E70" s="74"/>
      <c r="F70" s="70"/>
      <c r="G70" s="69"/>
      <c r="H70" s="35"/>
      <c r="I70" s="61"/>
      <c r="J70" s="69"/>
      <c r="K70" s="35"/>
      <c r="L70" s="61"/>
    </row>
    <row r="71" spans="1:12" ht="13.5" customHeight="1" x14ac:dyDescent="0.2">
      <c r="A71" s="35"/>
      <c r="B71" s="35"/>
      <c r="C71" s="74"/>
      <c r="D71" s="74"/>
      <c r="E71" s="74"/>
      <c r="F71" s="68"/>
      <c r="G71" s="35"/>
      <c r="H71" s="35"/>
      <c r="I71" s="61"/>
      <c r="J71" s="35"/>
      <c r="K71" s="35"/>
      <c r="L71" s="61"/>
    </row>
    <row r="72" spans="1:12" ht="13.5" customHeight="1" x14ac:dyDescent="0.2">
      <c r="A72" s="35"/>
      <c r="B72" s="35"/>
      <c r="C72" s="74"/>
      <c r="D72" s="74"/>
      <c r="E72" s="74"/>
      <c r="F72" s="68"/>
      <c r="G72" s="35"/>
      <c r="H72" s="35"/>
      <c r="I72" s="61"/>
      <c r="J72" s="35"/>
      <c r="K72" s="35"/>
      <c r="L72" s="61"/>
    </row>
    <row r="73" spans="1:12" ht="13.5" customHeight="1" x14ac:dyDescent="0.2">
      <c r="A73" s="35"/>
      <c r="B73" s="35"/>
      <c r="C73" s="74"/>
      <c r="D73" s="74"/>
      <c r="E73" s="74"/>
      <c r="F73" s="68"/>
      <c r="G73" s="35"/>
      <c r="H73" s="35"/>
      <c r="I73" s="61"/>
      <c r="J73" s="35"/>
      <c r="K73" s="35"/>
      <c r="L73" s="61"/>
    </row>
    <row r="74" spans="1:12" ht="13.5" customHeight="1" x14ac:dyDescent="0.2">
      <c r="A74" s="35"/>
      <c r="B74" s="35"/>
      <c r="C74" s="74"/>
      <c r="D74" s="74"/>
      <c r="E74" s="74"/>
      <c r="F74" s="68"/>
      <c r="G74" s="35"/>
      <c r="H74" s="35"/>
      <c r="I74" s="61"/>
      <c r="J74" s="35"/>
      <c r="K74" s="35"/>
      <c r="L74" s="61"/>
    </row>
    <row r="75" spans="1:12" ht="13.5" customHeight="1" x14ac:dyDescent="0.2">
      <c r="A75" s="35"/>
      <c r="B75" s="35"/>
      <c r="C75" s="67"/>
      <c r="D75" s="67"/>
      <c r="E75" s="67"/>
      <c r="F75" s="68"/>
      <c r="G75" s="35"/>
      <c r="H75" s="35"/>
      <c r="I75" s="61"/>
      <c r="J75" s="35"/>
      <c r="K75" s="35"/>
      <c r="L75" s="61"/>
    </row>
    <row r="76" spans="1:12" ht="13.5" customHeight="1" x14ac:dyDescent="0.2">
      <c r="A76" s="35"/>
      <c r="B76" s="35"/>
      <c r="C76" s="35"/>
      <c r="D76" s="35"/>
      <c r="E76" s="35"/>
      <c r="F76" s="66"/>
      <c r="G76" s="35"/>
      <c r="H76" s="35"/>
      <c r="I76" s="61"/>
      <c r="J76" s="35"/>
      <c r="K76" s="35"/>
      <c r="L76" s="61"/>
    </row>
    <row r="77" spans="1:12" ht="13.5" customHeight="1" x14ac:dyDescent="0.2">
      <c r="A77" s="35"/>
      <c r="B77" s="35"/>
      <c r="C77" s="35"/>
      <c r="D77" s="35"/>
      <c r="E77" s="35"/>
      <c r="F77" s="66"/>
      <c r="G77" s="35"/>
      <c r="H77" s="35"/>
      <c r="I77" s="61"/>
      <c r="J77" s="35"/>
      <c r="K77" s="35"/>
      <c r="L77" s="61"/>
    </row>
    <row r="78" spans="1:12" ht="13.5" customHeight="1" x14ac:dyDescent="0.2">
      <c r="A78" s="35"/>
      <c r="B78" s="35"/>
      <c r="C78" s="35"/>
      <c r="D78" s="35"/>
      <c r="E78" s="35"/>
      <c r="F78" s="66"/>
      <c r="G78" s="35"/>
      <c r="H78" s="35"/>
      <c r="I78" s="61"/>
      <c r="J78" s="35"/>
      <c r="K78" s="35"/>
      <c r="L78" s="61"/>
    </row>
    <row r="79" spans="1:12" ht="13.5" customHeight="1" x14ac:dyDescent="0.2">
      <c r="A79" s="35"/>
      <c r="B79" s="35"/>
      <c r="C79" s="35"/>
      <c r="D79" s="35"/>
      <c r="E79" s="35"/>
      <c r="F79" s="66"/>
      <c r="G79" s="35"/>
      <c r="H79" s="35"/>
      <c r="I79" s="61"/>
      <c r="J79" s="35"/>
      <c r="K79" s="35"/>
      <c r="L79" s="61"/>
    </row>
    <row r="80" spans="1:12" ht="13.5" customHeight="1" x14ac:dyDescent="0.2">
      <c r="A80" s="35"/>
      <c r="B80" s="35"/>
      <c r="C80" s="35"/>
      <c r="D80" s="35"/>
      <c r="E80" s="35"/>
      <c r="F80" s="66"/>
      <c r="G80" s="35"/>
      <c r="H80" s="35"/>
      <c r="I80" s="61"/>
      <c r="J80" s="35"/>
      <c r="K80" s="35"/>
      <c r="L80" s="61"/>
    </row>
    <row r="81" spans="1:12" ht="13.5" customHeight="1" x14ac:dyDescent="0.2">
      <c r="A81" s="35"/>
      <c r="B81" s="35"/>
      <c r="C81" s="35"/>
      <c r="D81" s="35"/>
      <c r="E81" s="35"/>
      <c r="F81" s="66"/>
      <c r="G81" s="35"/>
      <c r="H81" s="35"/>
      <c r="I81" s="61"/>
      <c r="J81" s="35"/>
      <c r="K81" s="35"/>
      <c r="L81" s="61"/>
    </row>
    <row r="82" spans="1:12" ht="13.5" customHeight="1" x14ac:dyDescent="0.2">
      <c r="A82" s="35"/>
      <c r="B82" s="35"/>
      <c r="C82" s="35"/>
      <c r="D82" s="35"/>
      <c r="E82" s="35"/>
      <c r="F82" s="66"/>
      <c r="G82" s="35"/>
      <c r="H82" s="35"/>
      <c r="I82" s="61"/>
      <c r="J82" s="35"/>
      <c r="K82" s="35"/>
      <c r="L82" s="61"/>
    </row>
    <row r="83" spans="1:12" ht="13.5" customHeight="1" x14ac:dyDescent="0.2">
      <c r="A83" s="35"/>
      <c r="B83" s="35"/>
      <c r="C83" s="35"/>
      <c r="D83" s="35"/>
      <c r="E83" s="35"/>
      <c r="F83" s="66"/>
      <c r="G83" s="35"/>
      <c r="H83" s="35"/>
      <c r="I83" s="61"/>
      <c r="J83" s="35"/>
      <c r="K83" s="35"/>
      <c r="L83" s="61"/>
    </row>
    <row r="84" spans="1:12" ht="13.5" customHeight="1" x14ac:dyDescent="0.2">
      <c r="A84" s="35"/>
      <c r="B84" s="35"/>
      <c r="C84" s="35"/>
      <c r="D84" s="35"/>
      <c r="E84" s="35"/>
      <c r="F84" s="66"/>
      <c r="G84" s="35"/>
      <c r="H84" s="35"/>
      <c r="I84" s="61"/>
      <c r="J84" s="35"/>
      <c r="K84" s="35"/>
      <c r="L84" s="61"/>
    </row>
    <row r="85" spans="1:12" ht="13.5" customHeight="1" x14ac:dyDescent="0.2">
      <c r="A85" s="35"/>
      <c r="B85" s="35"/>
      <c r="C85" s="35"/>
      <c r="D85" s="35"/>
      <c r="E85" s="35"/>
      <c r="F85" s="66"/>
      <c r="G85" s="35"/>
      <c r="H85" s="35"/>
      <c r="I85" s="61"/>
      <c r="J85" s="35"/>
      <c r="K85" s="35"/>
      <c r="L85" s="61"/>
    </row>
    <row r="86" spans="1:12" ht="13.5" customHeight="1" x14ac:dyDescent="0.2">
      <c r="A86" s="35"/>
      <c r="B86" s="35"/>
      <c r="C86" s="35"/>
      <c r="D86" s="35"/>
      <c r="E86" s="35"/>
      <c r="F86" s="66"/>
      <c r="G86" s="35"/>
      <c r="H86" s="35"/>
      <c r="I86" s="61"/>
      <c r="J86" s="35"/>
      <c r="K86" s="35"/>
      <c r="L86" s="61"/>
    </row>
    <row r="87" spans="1:12" ht="13.5" customHeight="1" x14ac:dyDescent="0.2">
      <c r="A87" s="35"/>
      <c r="B87" s="35"/>
      <c r="C87" s="35"/>
      <c r="D87" s="35"/>
      <c r="E87" s="35"/>
      <c r="F87" s="66"/>
      <c r="G87" s="35"/>
      <c r="H87" s="35"/>
      <c r="I87" s="61"/>
      <c r="J87" s="35"/>
      <c r="K87" s="35"/>
      <c r="L87" s="61"/>
    </row>
    <row r="88" spans="1:12" ht="13.5" customHeight="1" x14ac:dyDescent="0.2">
      <c r="A88" s="35"/>
      <c r="B88" s="35"/>
      <c r="C88" s="35"/>
      <c r="D88" s="35"/>
      <c r="E88" s="35"/>
      <c r="F88" s="66"/>
      <c r="G88" s="35"/>
      <c r="H88" s="35"/>
      <c r="I88" s="61"/>
      <c r="J88" s="35"/>
      <c r="K88" s="35"/>
      <c r="L88" s="61"/>
    </row>
    <row r="89" spans="1:12" ht="13.5" customHeight="1" x14ac:dyDescent="0.2">
      <c r="A89" s="35"/>
      <c r="B89" s="35"/>
      <c r="C89" s="35"/>
      <c r="D89" s="35"/>
      <c r="E89" s="35"/>
      <c r="F89" s="66"/>
      <c r="G89" s="35"/>
      <c r="H89" s="35"/>
      <c r="I89" s="61"/>
      <c r="J89" s="35"/>
      <c r="K89" s="35"/>
      <c r="L89" s="61"/>
    </row>
    <row r="90" spans="1:12" ht="13.5" customHeight="1" x14ac:dyDescent="0.2">
      <c r="A90" s="35"/>
      <c r="B90" s="35"/>
      <c r="C90" s="35"/>
      <c r="D90" s="35"/>
      <c r="E90" s="35"/>
      <c r="F90" s="66"/>
      <c r="G90" s="35"/>
      <c r="H90" s="35"/>
      <c r="I90" s="61"/>
      <c r="J90" s="35"/>
      <c r="K90" s="35"/>
      <c r="L90" s="61"/>
    </row>
    <row r="91" spans="1:12" ht="13.5" customHeight="1" x14ac:dyDescent="0.2">
      <c r="A91" s="35"/>
      <c r="B91" s="35"/>
      <c r="C91" s="35"/>
      <c r="D91" s="35"/>
      <c r="E91" s="35"/>
      <c r="F91" s="66"/>
      <c r="G91" s="35"/>
      <c r="H91" s="35"/>
      <c r="I91" s="61"/>
      <c r="J91" s="35"/>
      <c r="K91" s="35"/>
      <c r="L91" s="61"/>
    </row>
    <row r="92" spans="1:12" ht="13.5" customHeight="1" x14ac:dyDescent="0.2">
      <c r="A92" s="35"/>
      <c r="B92" s="35"/>
      <c r="C92" s="35"/>
      <c r="D92" s="35"/>
      <c r="E92" s="35"/>
      <c r="F92" s="66"/>
      <c r="G92" s="35"/>
      <c r="H92" s="35"/>
      <c r="I92" s="61"/>
      <c r="J92" s="35"/>
      <c r="K92" s="35"/>
      <c r="L92" s="61"/>
    </row>
    <row r="93" spans="1:12" ht="13.5" customHeight="1" x14ac:dyDescent="0.2">
      <c r="A93" s="35"/>
      <c r="B93" s="35"/>
      <c r="C93" s="35"/>
      <c r="D93" s="35"/>
      <c r="E93" s="35"/>
      <c r="F93" s="66"/>
      <c r="G93" s="35"/>
      <c r="H93" s="35"/>
      <c r="I93" s="61"/>
      <c r="J93" s="35"/>
      <c r="K93" s="35"/>
      <c r="L93" s="61"/>
    </row>
    <row r="94" spans="1:12" ht="13.5" customHeight="1" x14ac:dyDescent="0.2">
      <c r="A94" s="35"/>
      <c r="B94" s="35"/>
      <c r="C94" s="35"/>
      <c r="D94" s="35"/>
      <c r="E94" s="35"/>
      <c r="F94" s="66"/>
      <c r="G94" s="35"/>
      <c r="H94" s="35"/>
      <c r="I94" s="61"/>
      <c r="J94" s="35"/>
      <c r="K94" s="35"/>
      <c r="L94" s="61"/>
    </row>
    <row r="95" spans="1:12" ht="13.5" customHeight="1" x14ac:dyDescent="0.2">
      <c r="A95" s="35"/>
      <c r="B95" s="35"/>
      <c r="C95" s="35"/>
      <c r="D95" s="35"/>
      <c r="E95" s="35"/>
      <c r="F95" s="66"/>
      <c r="G95" s="35"/>
      <c r="H95" s="35"/>
      <c r="I95" s="61"/>
      <c r="J95" s="35"/>
      <c r="K95" s="35"/>
      <c r="L95" s="61"/>
    </row>
    <row r="96" spans="1:12" ht="13.5" customHeight="1" x14ac:dyDescent="0.2">
      <c r="A96" s="35"/>
      <c r="B96" s="35"/>
      <c r="C96" s="35"/>
      <c r="D96" s="35"/>
      <c r="E96" s="35"/>
      <c r="F96" s="66"/>
      <c r="G96" s="35"/>
      <c r="H96" s="35"/>
      <c r="I96" s="61"/>
      <c r="J96" s="35"/>
      <c r="K96" s="35"/>
      <c r="L96" s="61"/>
    </row>
    <row r="97" spans="1:12" ht="13.5" customHeight="1" x14ac:dyDescent="0.2">
      <c r="A97" s="35"/>
      <c r="B97" s="35"/>
      <c r="C97" s="35"/>
      <c r="D97" s="35"/>
      <c r="E97" s="35"/>
      <c r="F97" s="66"/>
      <c r="G97" s="35"/>
      <c r="H97" s="35"/>
      <c r="I97" s="61"/>
      <c r="J97" s="35"/>
      <c r="K97" s="35"/>
      <c r="L97" s="61"/>
    </row>
    <row r="98" spans="1:12" ht="13.5" customHeight="1" x14ac:dyDescent="0.2">
      <c r="A98" s="35"/>
      <c r="B98" s="35"/>
      <c r="C98" s="35"/>
      <c r="D98" s="35"/>
      <c r="E98" s="35"/>
      <c r="F98" s="66"/>
      <c r="G98" s="35"/>
      <c r="H98" s="35"/>
      <c r="I98" s="61"/>
      <c r="J98" s="35"/>
      <c r="K98" s="35"/>
      <c r="L98" s="61"/>
    </row>
    <row r="99" spans="1:12" ht="13.5" customHeight="1" x14ac:dyDescent="0.2">
      <c r="A99" s="35"/>
      <c r="B99" s="35"/>
      <c r="C99" s="35"/>
      <c r="D99" s="35"/>
      <c r="E99" s="35"/>
      <c r="F99" s="66"/>
      <c r="G99" s="35"/>
      <c r="H99" s="35"/>
      <c r="I99" s="61"/>
      <c r="J99" s="35"/>
      <c r="K99" s="35"/>
      <c r="L99" s="61"/>
    </row>
    <row r="100" spans="1:12" ht="13.5" customHeight="1" x14ac:dyDescent="0.2">
      <c r="A100" s="35"/>
      <c r="B100" s="35"/>
      <c r="C100" s="35"/>
      <c r="D100" s="35"/>
      <c r="E100" s="35"/>
      <c r="F100" s="66"/>
      <c r="G100" s="35"/>
      <c r="H100" s="35"/>
      <c r="I100" s="61"/>
      <c r="J100" s="35"/>
      <c r="K100" s="35"/>
      <c r="L100" s="61"/>
    </row>
    <row r="101" spans="1:12" ht="13.5" customHeight="1" x14ac:dyDescent="0.2">
      <c r="A101" s="35"/>
      <c r="B101" s="35"/>
      <c r="C101" s="35"/>
      <c r="D101" s="35"/>
      <c r="E101" s="35"/>
      <c r="F101" s="66"/>
      <c r="G101" s="35"/>
      <c r="H101" s="35"/>
      <c r="I101" s="61"/>
      <c r="J101" s="35"/>
      <c r="K101" s="35"/>
      <c r="L101" s="61"/>
    </row>
    <row r="102" spans="1:12" ht="13.5" customHeight="1" x14ac:dyDescent="0.2">
      <c r="A102" s="35"/>
      <c r="B102" s="35"/>
      <c r="C102" s="35"/>
      <c r="D102" s="35"/>
      <c r="E102" s="35"/>
      <c r="F102" s="66"/>
      <c r="G102" s="35"/>
      <c r="H102" s="35"/>
      <c r="I102" s="61"/>
      <c r="J102" s="35"/>
      <c r="K102" s="35"/>
      <c r="L102" s="61"/>
    </row>
    <row r="103" spans="1:12" ht="13.5" customHeight="1" x14ac:dyDescent="0.2">
      <c r="A103" s="35"/>
      <c r="B103" s="35"/>
      <c r="C103" s="35"/>
      <c r="D103" s="35"/>
      <c r="E103" s="35"/>
      <c r="F103" s="66"/>
      <c r="G103" s="35"/>
      <c r="H103" s="35"/>
      <c r="I103" s="61"/>
      <c r="J103" s="35"/>
      <c r="K103" s="35"/>
      <c r="L103" s="61"/>
    </row>
    <row r="104" spans="1:12" ht="13.5" customHeight="1" x14ac:dyDescent="0.2">
      <c r="A104" s="35"/>
      <c r="B104" s="35"/>
      <c r="C104" s="35"/>
      <c r="D104" s="35"/>
      <c r="E104" s="35"/>
      <c r="F104" s="66"/>
      <c r="G104" s="35"/>
      <c r="H104" s="35"/>
      <c r="I104" s="61"/>
      <c r="J104" s="35"/>
      <c r="K104" s="35"/>
      <c r="L104" s="61"/>
    </row>
    <row r="105" spans="1:12" ht="13.5" customHeight="1" x14ac:dyDescent="0.2">
      <c r="A105" s="35"/>
      <c r="B105" s="35"/>
      <c r="C105" s="35"/>
      <c r="D105" s="35"/>
      <c r="E105" s="35"/>
      <c r="F105" s="66"/>
      <c r="G105" s="35"/>
      <c r="H105" s="35"/>
      <c r="I105" s="61"/>
      <c r="J105" s="35"/>
      <c r="K105" s="35"/>
      <c r="L105" s="61"/>
    </row>
    <row r="106" spans="1:12" ht="13.5" customHeight="1" x14ac:dyDescent="0.2">
      <c r="A106" s="35"/>
      <c r="B106" s="35"/>
      <c r="C106" s="35"/>
      <c r="D106" s="35"/>
      <c r="E106" s="35"/>
      <c r="F106" s="66"/>
      <c r="G106" s="35"/>
      <c r="H106" s="35"/>
      <c r="I106" s="61"/>
      <c r="J106" s="35"/>
      <c r="K106" s="35"/>
      <c r="L106" s="61"/>
    </row>
    <row r="107" spans="1:12" ht="13.5" customHeight="1" x14ac:dyDescent="0.2">
      <c r="A107" s="35"/>
      <c r="B107" s="35"/>
      <c r="C107" s="35"/>
      <c r="D107" s="35"/>
      <c r="E107" s="35"/>
      <c r="F107" s="66"/>
      <c r="G107" s="35"/>
      <c r="H107" s="35"/>
      <c r="I107" s="61"/>
      <c r="J107" s="35"/>
      <c r="K107" s="35"/>
      <c r="L107" s="61"/>
    </row>
    <row r="108" spans="1:12" ht="13.5" customHeight="1" x14ac:dyDescent="0.2">
      <c r="A108" s="35"/>
      <c r="B108" s="35"/>
      <c r="C108" s="35"/>
      <c r="D108" s="35"/>
      <c r="E108" s="35"/>
      <c r="F108" s="66"/>
      <c r="G108" s="35"/>
      <c r="H108" s="35"/>
      <c r="I108" s="61"/>
      <c r="J108" s="35"/>
      <c r="K108" s="35"/>
      <c r="L108" s="61"/>
    </row>
    <row r="109" spans="1:12" ht="13.5" customHeight="1" x14ac:dyDescent="0.2">
      <c r="A109" s="35"/>
      <c r="B109" s="35"/>
      <c r="C109" s="35"/>
      <c r="D109" s="35"/>
      <c r="E109" s="35"/>
      <c r="F109" s="66"/>
      <c r="G109" s="35"/>
      <c r="H109" s="35"/>
      <c r="I109" s="61"/>
      <c r="J109" s="35"/>
      <c r="K109" s="35"/>
      <c r="L109" s="61"/>
    </row>
    <row r="110" spans="1:12" ht="13.5" customHeight="1" x14ac:dyDescent="0.2">
      <c r="A110" s="35"/>
      <c r="B110" s="35"/>
      <c r="C110" s="35"/>
      <c r="D110" s="35"/>
      <c r="E110" s="35"/>
      <c r="F110" s="66"/>
      <c r="G110" s="35"/>
      <c r="H110" s="35"/>
      <c r="I110" s="61"/>
      <c r="J110" s="35"/>
      <c r="K110" s="35"/>
      <c r="L110" s="61"/>
    </row>
    <row r="111" spans="1:12" ht="13.5" customHeight="1" x14ac:dyDescent="0.2">
      <c r="A111" s="35"/>
      <c r="B111" s="35"/>
      <c r="C111" s="35"/>
      <c r="D111" s="35"/>
      <c r="E111" s="35"/>
      <c r="F111" s="66"/>
      <c r="G111" s="35"/>
      <c r="H111" s="35"/>
      <c r="I111" s="61"/>
      <c r="J111" s="35"/>
      <c r="K111" s="35"/>
      <c r="L111" s="61"/>
    </row>
    <row r="112" spans="1:12" ht="13.5" customHeight="1" x14ac:dyDescent="0.2">
      <c r="A112" s="35"/>
      <c r="B112" s="35"/>
      <c r="C112" s="35"/>
      <c r="D112" s="35"/>
      <c r="E112" s="35"/>
      <c r="F112" s="66"/>
      <c r="G112" s="35"/>
      <c r="H112" s="35"/>
      <c r="I112" s="61"/>
      <c r="J112" s="35"/>
      <c r="K112" s="35"/>
      <c r="L112" s="61"/>
    </row>
    <row r="113" spans="1:12" ht="13.5" customHeight="1" x14ac:dyDescent="0.2">
      <c r="A113" s="35"/>
      <c r="B113" s="35"/>
      <c r="C113" s="35"/>
      <c r="D113" s="35"/>
      <c r="E113" s="35"/>
      <c r="F113" s="66"/>
      <c r="G113" s="35"/>
      <c r="H113" s="35"/>
      <c r="I113" s="61"/>
      <c r="J113" s="35"/>
      <c r="K113" s="35"/>
      <c r="L113" s="61"/>
    </row>
    <row r="114" spans="1:12" ht="13.5" customHeight="1" x14ac:dyDescent="0.2">
      <c r="A114" s="35"/>
      <c r="B114" s="35"/>
      <c r="C114" s="35"/>
      <c r="D114" s="35"/>
      <c r="E114" s="35"/>
      <c r="F114" s="66"/>
      <c r="G114" s="35"/>
      <c r="H114" s="35"/>
      <c r="I114" s="61"/>
      <c r="J114" s="35"/>
      <c r="K114" s="35"/>
      <c r="L114" s="61"/>
    </row>
    <row r="115" spans="1:12" ht="13.5" customHeight="1" x14ac:dyDescent="0.2">
      <c r="A115" s="35"/>
      <c r="B115" s="35"/>
      <c r="C115" s="35"/>
      <c r="D115" s="35"/>
      <c r="E115" s="35"/>
      <c r="F115" s="66"/>
      <c r="G115" s="35"/>
      <c r="H115" s="35"/>
      <c r="I115" s="61"/>
      <c r="J115" s="35"/>
      <c r="K115" s="35"/>
      <c r="L115" s="61"/>
    </row>
    <row r="116" spans="1:12" ht="13.5" customHeight="1" x14ac:dyDescent="0.2">
      <c r="A116" s="35"/>
      <c r="B116" s="35"/>
      <c r="C116" s="35"/>
      <c r="D116" s="35"/>
      <c r="E116" s="35"/>
      <c r="F116" s="66"/>
      <c r="G116" s="35"/>
      <c r="H116" s="35"/>
      <c r="I116" s="61"/>
      <c r="J116" s="35"/>
      <c r="K116" s="35"/>
      <c r="L116" s="61"/>
    </row>
    <row r="117" spans="1:12" ht="13.5" customHeight="1" x14ac:dyDescent="0.2">
      <c r="A117" s="35"/>
      <c r="B117" s="35"/>
      <c r="C117" s="35"/>
      <c r="D117" s="35"/>
      <c r="E117" s="35"/>
      <c r="F117" s="66"/>
      <c r="G117" s="35"/>
      <c r="H117" s="35"/>
      <c r="I117" s="61"/>
      <c r="J117" s="35"/>
      <c r="K117" s="35"/>
      <c r="L117" s="61"/>
    </row>
    <row r="118" spans="1:12" ht="13.5" customHeight="1" x14ac:dyDescent="0.2">
      <c r="A118" s="35"/>
      <c r="B118" s="35"/>
      <c r="C118" s="35"/>
      <c r="D118" s="35"/>
      <c r="E118" s="35"/>
      <c r="F118" s="66"/>
      <c r="G118" s="35"/>
      <c r="H118" s="35"/>
      <c r="I118" s="61"/>
      <c r="J118" s="35"/>
      <c r="K118" s="35"/>
      <c r="L118" s="61"/>
    </row>
    <row r="119" spans="1:12" ht="13.5" customHeight="1" x14ac:dyDescent="0.2">
      <c r="A119" s="35"/>
      <c r="B119" s="35"/>
      <c r="C119" s="35"/>
      <c r="D119" s="35"/>
      <c r="E119" s="35"/>
      <c r="F119" s="66"/>
      <c r="G119" s="35"/>
      <c r="H119" s="35"/>
      <c r="I119" s="61"/>
      <c r="J119" s="35"/>
      <c r="K119" s="35"/>
      <c r="L119" s="61"/>
    </row>
    <row r="120" spans="1:12" ht="13.5" customHeight="1" x14ac:dyDescent="0.2">
      <c r="A120" s="35"/>
      <c r="B120" s="35"/>
      <c r="C120" s="35"/>
      <c r="D120" s="35"/>
      <c r="E120" s="35"/>
      <c r="F120" s="66"/>
      <c r="G120" s="35"/>
      <c r="H120" s="35"/>
      <c r="I120" s="61"/>
      <c r="J120" s="35"/>
      <c r="K120" s="35"/>
      <c r="L120" s="61"/>
    </row>
    <row r="121" spans="1:12" ht="13.5" customHeight="1" x14ac:dyDescent="0.2">
      <c r="A121" s="35"/>
      <c r="B121" s="35"/>
      <c r="C121" s="35"/>
      <c r="D121" s="35"/>
      <c r="E121" s="35"/>
      <c r="F121" s="66"/>
      <c r="G121" s="35"/>
      <c r="H121" s="35"/>
      <c r="I121" s="61"/>
      <c r="J121" s="35"/>
      <c r="K121" s="35"/>
      <c r="L121" s="61"/>
    </row>
    <row r="122" spans="1:12" ht="13.5" customHeight="1" x14ac:dyDescent="0.2">
      <c r="A122" s="35"/>
      <c r="B122" s="35"/>
      <c r="C122" s="35"/>
      <c r="D122" s="35"/>
      <c r="E122" s="35"/>
      <c r="F122" s="66"/>
      <c r="G122" s="35"/>
      <c r="H122" s="35"/>
      <c r="I122" s="61"/>
      <c r="J122" s="35"/>
      <c r="K122" s="35"/>
      <c r="L122" s="61"/>
    </row>
    <row r="123" spans="1:12" ht="13.5" customHeight="1" x14ac:dyDescent="0.2">
      <c r="A123" s="35"/>
      <c r="B123" s="35"/>
      <c r="C123" s="35"/>
      <c r="D123" s="35"/>
      <c r="E123" s="35"/>
      <c r="F123" s="66"/>
      <c r="G123" s="35"/>
      <c r="H123" s="35"/>
      <c r="I123" s="61"/>
      <c r="J123" s="35"/>
      <c r="K123" s="35"/>
      <c r="L123" s="61"/>
    </row>
    <row r="124" spans="1:12" ht="13.5" customHeight="1" x14ac:dyDescent="0.2">
      <c r="A124" s="35"/>
      <c r="B124" s="35"/>
      <c r="C124" s="35"/>
      <c r="D124" s="35"/>
      <c r="E124" s="35"/>
      <c r="F124" s="66"/>
      <c r="G124" s="35"/>
      <c r="H124" s="35"/>
      <c r="I124" s="61"/>
      <c r="J124" s="35"/>
      <c r="K124" s="35"/>
      <c r="L124" s="61"/>
    </row>
    <row r="125" spans="1:12" ht="13.5" customHeight="1" x14ac:dyDescent="0.2">
      <c r="A125" s="35"/>
      <c r="B125" s="35"/>
      <c r="C125" s="35"/>
      <c r="D125" s="35"/>
      <c r="E125" s="35"/>
      <c r="F125" s="66"/>
      <c r="G125" s="35"/>
      <c r="H125" s="35"/>
      <c r="I125" s="61"/>
      <c r="J125" s="35"/>
      <c r="K125" s="35"/>
      <c r="L125" s="61"/>
    </row>
    <row r="126" spans="1:12" ht="13.5" customHeight="1" x14ac:dyDescent="0.2">
      <c r="A126" s="35"/>
      <c r="B126" s="35"/>
      <c r="C126" s="35"/>
      <c r="D126" s="35"/>
      <c r="E126" s="35"/>
      <c r="F126" s="66"/>
      <c r="G126" s="35"/>
      <c r="H126" s="35"/>
      <c r="I126" s="61"/>
      <c r="J126" s="35"/>
      <c r="K126" s="35"/>
      <c r="L126" s="61"/>
    </row>
    <row r="127" spans="1:12" ht="13.5" customHeight="1" x14ac:dyDescent="0.2">
      <c r="A127" s="35"/>
      <c r="B127" s="35"/>
      <c r="C127" s="35"/>
      <c r="D127" s="35"/>
      <c r="E127" s="35"/>
      <c r="F127" s="66"/>
      <c r="G127" s="35"/>
      <c r="H127" s="35"/>
      <c r="I127" s="61"/>
      <c r="J127" s="35"/>
      <c r="K127" s="35"/>
      <c r="L127" s="61"/>
    </row>
    <row r="128" spans="1:12" ht="13.5" customHeight="1" x14ac:dyDescent="0.2">
      <c r="A128" s="35"/>
      <c r="B128" s="35"/>
      <c r="C128" s="35"/>
      <c r="D128" s="35"/>
      <c r="E128" s="35"/>
      <c r="F128" s="66"/>
      <c r="G128" s="35"/>
      <c r="H128" s="35"/>
      <c r="I128" s="61"/>
      <c r="J128" s="35"/>
      <c r="K128" s="35"/>
      <c r="L128" s="61"/>
    </row>
    <row r="129" spans="1:12" ht="13.5" customHeight="1" x14ac:dyDescent="0.2">
      <c r="A129" s="35"/>
      <c r="B129" s="35"/>
      <c r="C129" s="35"/>
      <c r="D129" s="35"/>
      <c r="E129" s="35"/>
      <c r="F129" s="66"/>
      <c r="G129" s="35"/>
      <c r="H129" s="35"/>
      <c r="I129" s="61"/>
      <c r="J129" s="35"/>
      <c r="K129" s="35"/>
      <c r="L129" s="61"/>
    </row>
    <row r="130" spans="1:12" ht="13.5" customHeight="1" x14ac:dyDescent="0.2">
      <c r="A130" s="35"/>
      <c r="B130" s="35"/>
      <c r="C130" s="35"/>
      <c r="D130" s="35"/>
      <c r="E130" s="35"/>
      <c r="F130" s="66"/>
      <c r="G130" s="35"/>
      <c r="H130" s="35"/>
      <c r="I130" s="61"/>
      <c r="J130" s="35"/>
      <c r="K130" s="35"/>
      <c r="L130" s="61"/>
    </row>
    <row r="131" spans="1:12" ht="13.5" customHeight="1" x14ac:dyDescent="0.2">
      <c r="A131" s="35"/>
      <c r="B131" s="35"/>
      <c r="C131" s="35"/>
      <c r="D131" s="35"/>
      <c r="E131" s="35"/>
      <c r="F131" s="66"/>
      <c r="G131" s="35"/>
      <c r="H131" s="35"/>
      <c r="I131" s="61"/>
      <c r="J131" s="35"/>
      <c r="K131" s="35"/>
      <c r="L131" s="61"/>
    </row>
    <row r="132" spans="1:12" ht="13.5" customHeight="1" x14ac:dyDescent="0.2">
      <c r="A132" s="35"/>
      <c r="B132" s="35"/>
      <c r="C132" s="35"/>
      <c r="D132" s="35"/>
      <c r="E132" s="35"/>
      <c r="F132" s="66"/>
      <c r="G132" s="35"/>
      <c r="H132" s="35"/>
      <c r="I132" s="61"/>
      <c r="J132" s="35"/>
      <c r="K132" s="35"/>
      <c r="L132" s="61"/>
    </row>
    <row r="133" spans="1:12" ht="13.5" customHeight="1" x14ac:dyDescent="0.2">
      <c r="A133" s="35"/>
      <c r="B133" s="35"/>
      <c r="C133" s="35"/>
      <c r="D133" s="35"/>
      <c r="E133" s="35"/>
      <c r="F133" s="66"/>
      <c r="G133" s="35"/>
      <c r="H133" s="35"/>
      <c r="I133" s="61"/>
      <c r="J133" s="35"/>
      <c r="K133" s="35"/>
      <c r="L133" s="61"/>
    </row>
    <row r="134" spans="1:12" ht="13.5" customHeight="1" x14ac:dyDescent="0.2">
      <c r="A134" s="35"/>
      <c r="B134" s="35"/>
      <c r="C134" s="35"/>
      <c r="D134" s="35"/>
      <c r="E134" s="35"/>
      <c r="F134" s="66"/>
      <c r="G134" s="35"/>
      <c r="H134" s="35"/>
      <c r="I134" s="61"/>
      <c r="J134" s="35"/>
      <c r="K134" s="35"/>
      <c r="L134" s="61"/>
    </row>
    <row r="135" spans="1:12" ht="13.5" customHeight="1" x14ac:dyDescent="0.2">
      <c r="A135" s="35"/>
      <c r="B135" s="35"/>
      <c r="C135" s="35"/>
      <c r="D135" s="35"/>
      <c r="E135" s="35"/>
      <c r="F135" s="66"/>
      <c r="G135" s="35"/>
      <c r="H135" s="35"/>
      <c r="I135" s="61"/>
      <c r="J135" s="35"/>
      <c r="K135" s="35"/>
      <c r="L135" s="61"/>
    </row>
    <row r="136" spans="1:12" ht="13.5" customHeight="1" x14ac:dyDescent="0.2">
      <c r="A136" s="35"/>
      <c r="B136" s="35"/>
      <c r="C136" s="35"/>
      <c r="D136" s="35"/>
      <c r="E136" s="35"/>
      <c r="F136" s="66"/>
      <c r="G136" s="35"/>
      <c r="H136" s="35"/>
      <c r="I136" s="61"/>
      <c r="J136" s="35"/>
      <c r="K136" s="35"/>
      <c r="L136" s="61"/>
    </row>
    <row r="137" spans="1:12" ht="13.5" customHeight="1" x14ac:dyDescent="0.2">
      <c r="A137" s="35"/>
      <c r="B137" s="35"/>
      <c r="C137" s="35"/>
      <c r="D137" s="35"/>
      <c r="E137" s="35"/>
      <c r="F137" s="66"/>
      <c r="G137" s="35"/>
      <c r="H137" s="35"/>
      <c r="I137" s="61"/>
      <c r="J137" s="35"/>
      <c r="K137" s="35"/>
      <c r="L137" s="61"/>
    </row>
    <row r="138" spans="1:12" ht="13.5" customHeight="1" x14ac:dyDescent="0.2">
      <c r="A138" s="35"/>
      <c r="B138" s="35"/>
      <c r="C138" s="35"/>
      <c r="D138" s="35"/>
      <c r="E138" s="35"/>
      <c r="F138" s="66"/>
      <c r="G138" s="35"/>
      <c r="H138" s="35"/>
      <c r="I138" s="61"/>
      <c r="J138" s="35"/>
      <c r="K138" s="35"/>
      <c r="L138" s="61"/>
    </row>
    <row r="139" spans="1:12" ht="13.5" customHeight="1" x14ac:dyDescent="0.2">
      <c r="A139" s="35"/>
      <c r="B139" s="35"/>
      <c r="C139" s="35"/>
      <c r="D139" s="35"/>
      <c r="E139" s="35"/>
      <c r="F139" s="66"/>
      <c r="G139" s="35"/>
      <c r="H139" s="35"/>
      <c r="I139" s="61"/>
      <c r="J139" s="35"/>
      <c r="K139" s="35"/>
      <c r="L139" s="61"/>
    </row>
    <row r="140" spans="1:12" ht="13.5" customHeight="1" x14ac:dyDescent="0.2">
      <c r="A140" s="35"/>
      <c r="B140" s="35"/>
      <c r="C140" s="35"/>
      <c r="D140" s="35"/>
      <c r="E140" s="35"/>
      <c r="F140" s="66"/>
      <c r="G140" s="35"/>
      <c r="H140" s="35"/>
      <c r="I140" s="61"/>
      <c r="J140" s="35"/>
      <c r="K140" s="35"/>
      <c r="L140" s="61"/>
    </row>
    <row r="141" spans="1:12" ht="13.5" customHeight="1" x14ac:dyDescent="0.2">
      <c r="A141" s="35"/>
      <c r="B141" s="35"/>
      <c r="C141" s="35"/>
      <c r="D141" s="35"/>
      <c r="E141" s="35"/>
      <c r="F141" s="66"/>
      <c r="G141" s="35"/>
      <c r="H141" s="35"/>
      <c r="I141" s="61"/>
      <c r="J141" s="35"/>
      <c r="K141" s="35"/>
      <c r="L141" s="61"/>
    </row>
    <row r="142" spans="1:12" ht="13.5" customHeight="1" x14ac:dyDescent="0.2">
      <c r="A142" s="35"/>
      <c r="B142" s="35"/>
      <c r="C142" s="35"/>
      <c r="D142" s="35"/>
      <c r="E142" s="35"/>
      <c r="F142" s="66"/>
      <c r="G142" s="35"/>
      <c r="H142" s="35"/>
      <c r="I142" s="61"/>
      <c r="J142" s="35"/>
      <c r="K142" s="35"/>
      <c r="L142" s="61"/>
    </row>
    <row r="143" spans="1:12" ht="13.5" customHeight="1" x14ac:dyDescent="0.2">
      <c r="A143" s="35"/>
      <c r="B143" s="35"/>
      <c r="C143" s="35"/>
      <c r="D143" s="35"/>
      <c r="E143" s="35"/>
      <c r="F143" s="66"/>
      <c r="G143" s="35"/>
      <c r="H143" s="35"/>
      <c r="I143" s="61"/>
      <c r="J143" s="35"/>
      <c r="K143" s="35"/>
      <c r="L143" s="61"/>
    </row>
    <row r="144" spans="1:12" ht="13.5" customHeight="1" x14ac:dyDescent="0.2">
      <c r="A144" s="35"/>
      <c r="B144" s="35"/>
      <c r="C144" s="35"/>
      <c r="D144" s="35"/>
      <c r="E144" s="35"/>
      <c r="F144" s="66"/>
      <c r="G144" s="35"/>
      <c r="H144" s="35"/>
      <c r="I144" s="61"/>
      <c r="J144" s="35"/>
      <c r="K144" s="35"/>
      <c r="L144" s="61"/>
    </row>
    <row r="145" spans="1:12" ht="13.5" customHeight="1" x14ac:dyDescent="0.2">
      <c r="A145" s="35"/>
      <c r="B145" s="35"/>
      <c r="C145" s="35"/>
      <c r="D145" s="35"/>
      <c r="E145" s="35"/>
      <c r="F145" s="66"/>
      <c r="G145" s="35"/>
      <c r="H145" s="35"/>
      <c r="I145" s="61"/>
      <c r="J145" s="35"/>
      <c r="K145" s="35"/>
      <c r="L145" s="61"/>
    </row>
    <row r="146" spans="1:12" ht="13.5" customHeight="1" x14ac:dyDescent="0.2">
      <c r="A146" s="35"/>
      <c r="B146" s="35"/>
      <c r="C146" s="35"/>
      <c r="D146" s="35"/>
      <c r="E146" s="35"/>
      <c r="F146" s="66"/>
      <c r="G146" s="35"/>
      <c r="H146" s="35"/>
      <c r="I146" s="61"/>
      <c r="J146" s="35"/>
      <c r="K146" s="35"/>
      <c r="L146" s="61"/>
    </row>
    <row r="147" spans="1:12" ht="13.5" customHeight="1" x14ac:dyDescent="0.2">
      <c r="A147" s="35"/>
      <c r="B147" s="35"/>
      <c r="C147" s="35"/>
      <c r="D147" s="35"/>
      <c r="E147" s="35"/>
      <c r="F147" s="66"/>
      <c r="G147" s="35"/>
      <c r="H147" s="35"/>
      <c r="I147" s="61"/>
      <c r="J147" s="35"/>
      <c r="K147" s="35"/>
      <c r="L147" s="61"/>
    </row>
    <row r="148" spans="1:12" ht="13.5" customHeight="1" x14ac:dyDescent="0.2">
      <c r="A148" s="35"/>
      <c r="B148" s="35"/>
      <c r="C148" s="35"/>
      <c r="D148" s="35"/>
      <c r="E148" s="35"/>
      <c r="F148" s="66"/>
      <c r="G148" s="35"/>
      <c r="H148" s="35"/>
      <c r="I148" s="61"/>
      <c r="J148" s="35"/>
      <c r="K148" s="35"/>
      <c r="L148" s="61"/>
    </row>
    <row r="149" spans="1:12" ht="13.5" customHeight="1" x14ac:dyDescent="0.2">
      <c r="A149" s="35"/>
      <c r="B149" s="35"/>
      <c r="C149" s="35"/>
      <c r="D149" s="35"/>
      <c r="E149" s="35"/>
      <c r="F149" s="66"/>
      <c r="G149" s="35"/>
      <c r="H149" s="35"/>
      <c r="I149" s="61"/>
      <c r="J149" s="35"/>
      <c r="K149" s="35"/>
      <c r="L149" s="61"/>
    </row>
    <row r="150" spans="1:12" ht="13.5" customHeight="1" x14ac:dyDescent="0.2">
      <c r="A150" s="35"/>
      <c r="B150" s="35"/>
      <c r="C150" s="35"/>
      <c r="D150" s="35"/>
      <c r="E150" s="35"/>
      <c r="F150" s="66"/>
      <c r="G150" s="35"/>
      <c r="H150" s="35"/>
      <c r="I150" s="61"/>
      <c r="J150" s="35"/>
      <c r="K150" s="35"/>
      <c r="L150" s="61"/>
    </row>
    <row r="151" spans="1:12" ht="13.5" customHeight="1" x14ac:dyDescent="0.2">
      <c r="A151" s="35"/>
      <c r="B151" s="35"/>
      <c r="C151" s="35"/>
      <c r="D151" s="35"/>
      <c r="E151" s="35"/>
      <c r="F151" s="66"/>
      <c r="G151" s="35"/>
      <c r="H151" s="35"/>
      <c r="I151" s="61"/>
      <c r="J151" s="35"/>
      <c r="K151" s="35"/>
      <c r="L151" s="61"/>
    </row>
    <row r="152" spans="1:12" ht="13.5" customHeight="1" x14ac:dyDescent="0.2">
      <c r="A152" s="35"/>
      <c r="B152" s="35"/>
      <c r="C152" s="35"/>
      <c r="D152" s="35"/>
      <c r="E152" s="35"/>
      <c r="F152" s="66"/>
      <c r="G152" s="35"/>
      <c r="H152" s="35"/>
      <c r="I152" s="61"/>
      <c r="J152" s="35"/>
      <c r="K152" s="35"/>
      <c r="L152" s="61"/>
    </row>
    <row r="153" spans="1:12" ht="13.5" customHeight="1" x14ac:dyDescent="0.2">
      <c r="A153" s="35"/>
      <c r="B153" s="35"/>
      <c r="C153" s="35"/>
      <c r="D153" s="35"/>
      <c r="E153" s="35"/>
      <c r="F153" s="66"/>
      <c r="G153" s="35"/>
      <c r="H153" s="35"/>
      <c r="I153" s="61"/>
      <c r="J153" s="35"/>
      <c r="K153" s="35"/>
      <c r="L153" s="61"/>
    </row>
    <row r="154" spans="1:12" ht="13.5" customHeight="1" x14ac:dyDescent="0.2">
      <c r="A154" s="35"/>
      <c r="B154" s="35"/>
      <c r="C154" s="35"/>
      <c r="D154" s="35"/>
      <c r="E154" s="35"/>
      <c r="F154" s="66"/>
      <c r="G154" s="35"/>
      <c r="H154" s="35"/>
      <c r="I154" s="61"/>
      <c r="J154" s="35"/>
      <c r="K154" s="35"/>
      <c r="L154" s="61"/>
    </row>
    <row r="155" spans="1:12" ht="13.5" customHeight="1" x14ac:dyDescent="0.2">
      <c r="A155" s="35"/>
      <c r="B155" s="35"/>
      <c r="C155" s="35"/>
      <c r="D155" s="35"/>
      <c r="E155" s="35"/>
      <c r="F155" s="66"/>
      <c r="G155" s="35"/>
      <c r="H155" s="35"/>
      <c r="I155" s="61"/>
      <c r="J155" s="35"/>
      <c r="K155" s="35"/>
      <c r="L155" s="61"/>
    </row>
    <row r="156" spans="1:12" ht="13.5" customHeight="1" x14ac:dyDescent="0.2">
      <c r="A156" s="35"/>
      <c r="B156" s="35"/>
      <c r="C156" s="35"/>
      <c r="D156" s="35"/>
      <c r="E156" s="35"/>
      <c r="F156" s="66"/>
      <c r="G156" s="35"/>
      <c r="H156" s="35"/>
      <c r="I156" s="61"/>
      <c r="J156" s="35"/>
      <c r="K156" s="35"/>
      <c r="L156" s="61"/>
    </row>
    <row r="157" spans="1:12" ht="13.5" customHeight="1" x14ac:dyDescent="0.2">
      <c r="A157" s="35"/>
      <c r="B157" s="35"/>
      <c r="C157" s="35"/>
      <c r="D157" s="35"/>
      <c r="E157" s="35"/>
      <c r="F157" s="66"/>
      <c r="G157" s="35"/>
      <c r="H157" s="35"/>
      <c r="I157" s="61"/>
      <c r="J157" s="35"/>
      <c r="K157" s="35"/>
      <c r="L157" s="61"/>
    </row>
    <row r="158" spans="1:12" ht="13.5" customHeight="1" x14ac:dyDescent="0.2">
      <c r="A158" s="35"/>
      <c r="B158" s="35"/>
      <c r="C158" s="35"/>
      <c r="D158" s="35"/>
      <c r="E158" s="35"/>
      <c r="F158" s="66"/>
      <c r="G158" s="35"/>
      <c r="H158" s="35"/>
      <c r="I158" s="61"/>
      <c r="J158" s="35"/>
      <c r="K158" s="35"/>
      <c r="L158" s="61"/>
    </row>
    <row r="159" spans="1:12" ht="13.5" customHeight="1" x14ac:dyDescent="0.2">
      <c r="A159" s="35"/>
      <c r="B159" s="35"/>
      <c r="C159" s="35"/>
      <c r="D159" s="35"/>
      <c r="E159" s="35"/>
      <c r="F159" s="66"/>
      <c r="G159" s="35"/>
      <c r="H159" s="35"/>
      <c r="I159" s="61"/>
      <c r="J159" s="35"/>
      <c r="K159" s="35"/>
      <c r="L159" s="61"/>
    </row>
    <row r="160" spans="1:12" ht="13.5" customHeight="1" x14ac:dyDescent="0.2">
      <c r="A160" s="35"/>
      <c r="B160" s="35"/>
      <c r="C160" s="35"/>
      <c r="D160" s="35"/>
      <c r="E160" s="35"/>
      <c r="F160" s="66"/>
      <c r="G160" s="35"/>
      <c r="H160" s="35"/>
      <c r="I160" s="61"/>
      <c r="J160" s="35"/>
      <c r="K160" s="35"/>
      <c r="L160" s="61"/>
    </row>
    <row r="161" spans="1:12" ht="13.5" customHeight="1" x14ac:dyDescent="0.2">
      <c r="A161" s="35"/>
      <c r="B161" s="35"/>
      <c r="C161" s="35"/>
      <c r="D161" s="35"/>
      <c r="E161" s="35"/>
      <c r="F161" s="66"/>
      <c r="G161" s="35"/>
      <c r="H161" s="35"/>
      <c r="I161" s="61"/>
      <c r="J161" s="35"/>
      <c r="K161" s="35"/>
      <c r="L161" s="61"/>
    </row>
    <row r="162" spans="1:12" ht="13.5" customHeight="1" x14ac:dyDescent="0.2">
      <c r="A162" s="35"/>
      <c r="B162" s="35"/>
      <c r="C162" s="35"/>
      <c r="D162" s="35"/>
      <c r="E162" s="35"/>
      <c r="F162" s="66"/>
      <c r="G162" s="35"/>
      <c r="H162" s="35"/>
      <c r="I162" s="61"/>
      <c r="J162" s="35"/>
      <c r="K162" s="35"/>
      <c r="L162" s="61"/>
    </row>
    <row r="163" spans="1:12" ht="13.5" customHeight="1" x14ac:dyDescent="0.2">
      <c r="A163" s="35"/>
      <c r="B163" s="35"/>
      <c r="C163" s="35"/>
      <c r="D163" s="35"/>
      <c r="E163" s="35"/>
      <c r="F163" s="66"/>
      <c r="G163" s="35"/>
      <c r="H163" s="35"/>
      <c r="I163" s="61"/>
      <c r="J163" s="35"/>
      <c r="K163" s="35"/>
      <c r="L163" s="61"/>
    </row>
    <row r="164" spans="1:12" ht="13.5" customHeight="1" x14ac:dyDescent="0.2">
      <c r="A164" s="35"/>
      <c r="B164" s="35"/>
      <c r="C164" s="35"/>
      <c r="D164" s="35"/>
      <c r="E164" s="35"/>
      <c r="F164" s="66"/>
      <c r="G164" s="35"/>
      <c r="H164" s="35"/>
      <c r="I164" s="61"/>
      <c r="J164" s="35"/>
      <c r="K164" s="35"/>
      <c r="L164" s="61"/>
    </row>
    <row r="165" spans="1:12" ht="13.5" customHeight="1" x14ac:dyDescent="0.2">
      <c r="A165" s="35"/>
      <c r="B165" s="35"/>
      <c r="C165" s="35"/>
      <c r="D165" s="35"/>
      <c r="E165" s="35"/>
      <c r="F165" s="66"/>
      <c r="G165" s="35"/>
      <c r="H165" s="35"/>
      <c r="I165" s="61"/>
      <c r="J165" s="35"/>
      <c r="K165" s="35"/>
      <c r="L165" s="61"/>
    </row>
    <row r="166" spans="1:12" ht="13.5" customHeight="1" x14ac:dyDescent="0.2">
      <c r="A166" s="35"/>
      <c r="B166" s="35"/>
      <c r="C166" s="35"/>
      <c r="D166" s="35"/>
      <c r="E166" s="35"/>
      <c r="F166" s="66"/>
      <c r="G166" s="35"/>
      <c r="H166" s="35"/>
      <c r="I166" s="61"/>
      <c r="J166" s="35"/>
      <c r="K166" s="35"/>
      <c r="L166" s="61"/>
    </row>
    <row r="167" spans="1:12" ht="13.5" customHeight="1" x14ac:dyDescent="0.2">
      <c r="A167" s="35"/>
      <c r="B167" s="35"/>
      <c r="C167" s="35"/>
      <c r="D167" s="35"/>
      <c r="E167" s="35"/>
      <c r="F167" s="66"/>
      <c r="G167" s="35"/>
      <c r="H167" s="35"/>
      <c r="I167" s="61"/>
      <c r="J167" s="35"/>
      <c r="K167" s="35"/>
      <c r="L167" s="61"/>
    </row>
    <row r="168" spans="1:12" ht="13.5" customHeight="1" x14ac:dyDescent="0.2">
      <c r="A168" s="35"/>
      <c r="B168" s="35"/>
      <c r="C168" s="35"/>
      <c r="D168" s="35"/>
      <c r="E168" s="35"/>
      <c r="F168" s="66"/>
      <c r="G168" s="35"/>
      <c r="H168" s="35"/>
      <c r="I168" s="61"/>
      <c r="J168" s="35"/>
      <c r="K168" s="35"/>
      <c r="L168" s="61"/>
    </row>
    <row r="169" spans="1:12" ht="13.5" customHeight="1" x14ac:dyDescent="0.2">
      <c r="A169" s="35"/>
      <c r="B169" s="35"/>
      <c r="C169" s="35"/>
      <c r="D169" s="35"/>
      <c r="E169" s="35"/>
      <c r="F169" s="66"/>
      <c r="G169" s="35"/>
      <c r="H169" s="35"/>
      <c r="I169" s="61"/>
      <c r="J169" s="35"/>
      <c r="K169" s="35"/>
      <c r="L169" s="61"/>
    </row>
    <row r="170" spans="1:12" ht="13.5" customHeight="1" x14ac:dyDescent="0.2">
      <c r="A170" s="35"/>
      <c r="B170" s="35"/>
      <c r="C170" s="35"/>
      <c r="D170" s="35"/>
      <c r="E170" s="35"/>
      <c r="F170" s="66"/>
      <c r="G170" s="35"/>
      <c r="H170" s="35"/>
      <c r="I170" s="61"/>
      <c r="J170" s="35"/>
      <c r="K170" s="35"/>
      <c r="L170" s="61"/>
    </row>
    <row r="171" spans="1:12" ht="13.5" customHeight="1" x14ac:dyDescent="0.2">
      <c r="A171" s="35"/>
      <c r="B171" s="35"/>
      <c r="C171" s="35"/>
      <c r="D171" s="35"/>
      <c r="E171" s="35"/>
      <c r="F171" s="66"/>
      <c r="G171" s="35"/>
      <c r="H171" s="35"/>
      <c r="I171" s="61"/>
      <c r="J171" s="35"/>
      <c r="K171" s="35"/>
      <c r="L171" s="61"/>
    </row>
    <row r="172" spans="1:12" ht="13.5" customHeight="1" x14ac:dyDescent="0.2">
      <c r="A172" s="35"/>
      <c r="B172" s="35"/>
      <c r="C172" s="35"/>
      <c r="D172" s="35"/>
      <c r="E172" s="35"/>
      <c r="F172" s="66"/>
      <c r="G172" s="35"/>
      <c r="H172" s="35"/>
      <c r="I172" s="61"/>
      <c r="J172" s="35"/>
      <c r="K172" s="35"/>
      <c r="L172" s="61"/>
    </row>
    <row r="173" spans="1:12" ht="13.5" customHeight="1" x14ac:dyDescent="0.2">
      <c r="A173" s="35"/>
      <c r="B173" s="35"/>
      <c r="C173" s="35"/>
      <c r="D173" s="35"/>
      <c r="E173" s="35"/>
      <c r="F173" s="66"/>
      <c r="G173" s="35"/>
      <c r="H173" s="35"/>
      <c r="I173" s="61"/>
      <c r="J173" s="35"/>
      <c r="K173" s="35"/>
      <c r="L173" s="61"/>
    </row>
    <row r="174" spans="1:12" ht="13.5" customHeight="1" x14ac:dyDescent="0.2">
      <c r="A174" s="35"/>
      <c r="B174" s="35"/>
      <c r="C174" s="35"/>
      <c r="D174" s="35"/>
      <c r="E174" s="35"/>
      <c r="F174" s="66"/>
      <c r="G174" s="35"/>
      <c r="H174" s="35"/>
      <c r="I174" s="61"/>
      <c r="J174" s="35"/>
      <c r="K174" s="35"/>
      <c r="L174" s="61"/>
    </row>
    <row r="175" spans="1:12" ht="13.5" customHeight="1" x14ac:dyDescent="0.2">
      <c r="A175" s="35"/>
      <c r="B175" s="35"/>
      <c r="C175" s="35"/>
      <c r="D175" s="35"/>
      <c r="E175" s="35"/>
      <c r="F175" s="66"/>
      <c r="G175" s="35"/>
      <c r="H175" s="35"/>
      <c r="I175" s="61"/>
      <c r="J175" s="35"/>
      <c r="K175" s="35"/>
      <c r="L175" s="61"/>
    </row>
    <row r="176" spans="1:12" ht="13.5" customHeight="1" x14ac:dyDescent="0.2">
      <c r="A176" s="35"/>
      <c r="B176" s="35"/>
      <c r="C176" s="35"/>
      <c r="D176" s="35"/>
      <c r="E176" s="35"/>
      <c r="F176" s="66"/>
      <c r="G176" s="35"/>
      <c r="H176" s="35"/>
      <c r="I176" s="61"/>
      <c r="J176" s="35"/>
      <c r="K176" s="35"/>
      <c r="L176" s="61"/>
    </row>
    <row r="177" spans="1:12" ht="13.5" customHeight="1" x14ac:dyDescent="0.2">
      <c r="A177" s="35"/>
      <c r="B177" s="35"/>
      <c r="C177" s="35"/>
      <c r="D177" s="35"/>
      <c r="E177" s="35"/>
      <c r="F177" s="66"/>
      <c r="G177" s="35"/>
      <c r="H177" s="35"/>
      <c r="I177" s="61"/>
      <c r="J177" s="35"/>
      <c r="K177" s="35"/>
      <c r="L177" s="61"/>
    </row>
    <row r="178" spans="1:12" ht="13.5" customHeight="1" x14ac:dyDescent="0.2">
      <c r="A178" s="35"/>
      <c r="B178" s="35"/>
      <c r="C178" s="35"/>
      <c r="D178" s="35"/>
      <c r="E178" s="35"/>
      <c r="F178" s="66"/>
      <c r="G178" s="35"/>
      <c r="H178" s="35"/>
      <c r="I178" s="61"/>
      <c r="J178" s="35"/>
      <c r="K178" s="35"/>
      <c r="L178" s="61"/>
    </row>
    <row r="179" spans="1:12" ht="13.5" customHeight="1" x14ac:dyDescent="0.2">
      <c r="A179" s="35"/>
      <c r="B179" s="35"/>
      <c r="C179" s="35"/>
      <c r="D179" s="35"/>
      <c r="E179" s="35"/>
      <c r="F179" s="66"/>
      <c r="G179" s="35"/>
      <c r="H179" s="35"/>
      <c r="I179" s="61"/>
      <c r="J179" s="35"/>
      <c r="K179" s="35"/>
      <c r="L179" s="61"/>
    </row>
    <row r="180" spans="1:12" ht="13.5" customHeight="1" x14ac:dyDescent="0.2">
      <c r="A180" s="35"/>
      <c r="B180" s="35"/>
      <c r="C180" s="35"/>
      <c r="D180" s="35"/>
      <c r="E180" s="35"/>
      <c r="F180" s="66"/>
      <c r="G180" s="35"/>
      <c r="H180" s="35"/>
      <c r="I180" s="61"/>
      <c r="J180" s="35"/>
      <c r="K180" s="35"/>
      <c r="L180" s="61"/>
    </row>
    <row r="181" spans="1:12" ht="13.5" customHeight="1" x14ac:dyDescent="0.2">
      <c r="A181" s="35"/>
      <c r="B181" s="35"/>
      <c r="C181" s="35"/>
      <c r="D181" s="35"/>
      <c r="E181" s="35"/>
      <c r="F181" s="66"/>
      <c r="G181" s="35"/>
      <c r="H181" s="35"/>
      <c r="I181" s="61"/>
      <c r="J181" s="35"/>
      <c r="K181" s="35"/>
      <c r="L181" s="61"/>
    </row>
    <row r="182" spans="1:12" ht="13.5" customHeight="1" x14ac:dyDescent="0.2">
      <c r="A182" s="35"/>
      <c r="B182" s="35"/>
      <c r="C182" s="35"/>
      <c r="D182" s="35"/>
      <c r="E182" s="35"/>
      <c r="F182" s="66"/>
      <c r="G182" s="35"/>
      <c r="H182" s="35"/>
      <c r="I182" s="61"/>
      <c r="J182" s="35"/>
      <c r="K182" s="35"/>
      <c r="L182" s="61"/>
    </row>
    <row r="183" spans="1:12" ht="13.5" customHeight="1" x14ac:dyDescent="0.2">
      <c r="A183" s="35"/>
      <c r="B183" s="35"/>
      <c r="C183" s="35"/>
      <c r="D183" s="35"/>
      <c r="E183" s="35"/>
      <c r="F183" s="66"/>
      <c r="G183" s="35"/>
      <c r="H183" s="35"/>
      <c r="I183" s="61"/>
      <c r="J183" s="35"/>
      <c r="K183" s="35"/>
      <c r="L183" s="61"/>
    </row>
    <row r="184" spans="1:12" ht="13.5" customHeight="1" x14ac:dyDescent="0.2">
      <c r="A184" s="35"/>
      <c r="B184" s="35"/>
      <c r="C184" s="35"/>
      <c r="D184" s="35"/>
      <c r="E184" s="35"/>
      <c r="F184" s="66"/>
      <c r="G184" s="35"/>
      <c r="H184" s="35"/>
      <c r="I184" s="61"/>
      <c r="J184" s="35"/>
      <c r="K184" s="35"/>
      <c r="L184" s="61"/>
    </row>
    <row r="185" spans="1:12" ht="13.5" customHeight="1" x14ac:dyDescent="0.2">
      <c r="A185" s="35"/>
      <c r="B185" s="35"/>
      <c r="C185" s="35"/>
      <c r="D185" s="35"/>
      <c r="E185" s="35"/>
      <c r="F185" s="66"/>
      <c r="G185" s="35"/>
      <c r="H185" s="35"/>
      <c r="I185" s="61"/>
      <c r="J185" s="35"/>
      <c r="K185" s="35"/>
      <c r="L185" s="61"/>
    </row>
    <row r="186" spans="1:12" ht="13.5" customHeight="1" x14ac:dyDescent="0.2">
      <c r="A186" s="35"/>
      <c r="B186" s="35"/>
      <c r="C186" s="35"/>
      <c r="D186" s="35"/>
      <c r="E186" s="35"/>
      <c r="F186" s="66"/>
      <c r="G186" s="35"/>
      <c r="H186" s="35"/>
      <c r="I186" s="61"/>
      <c r="J186" s="35"/>
      <c r="K186" s="35"/>
      <c r="L186" s="61"/>
    </row>
    <row r="187" spans="1:12" ht="13.5" customHeight="1" x14ac:dyDescent="0.2">
      <c r="A187" s="35"/>
      <c r="B187" s="35"/>
      <c r="C187" s="35"/>
      <c r="D187" s="35"/>
      <c r="E187" s="35"/>
      <c r="F187" s="66"/>
      <c r="G187" s="35"/>
      <c r="H187" s="35"/>
      <c r="I187" s="61"/>
      <c r="J187" s="35"/>
      <c r="K187" s="35"/>
      <c r="L187" s="61"/>
    </row>
    <row r="188" spans="1:12" ht="13.5" customHeight="1" x14ac:dyDescent="0.2">
      <c r="A188" s="35"/>
      <c r="B188" s="35"/>
      <c r="C188" s="35"/>
      <c r="D188" s="35"/>
      <c r="E188" s="35"/>
      <c r="F188" s="66"/>
      <c r="G188" s="35"/>
      <c r="H188" s="35"/>
      <c r="I188" s="61"/>
      <c r="J188" s="35"/>
      <c r="K188" s="35"/>
      <c r="L188" s="61"/>
    </row>
    <row r="189" spans="1:12" ht="13.5" customHeight="1" x14ac:dyDescent="0.2">
      <c r="A189" s="35"/>
      <c r="B189" s="35"/>
      <c r="C189" s="35"/>
      <c r="D189" s="35"/>
      <c r="E189" s="35"/>
      <c r="F189" s="66"/>
      <c r="G189" s="35"/>
      <c r="H189" s="35"/>
      <c r="I189" s="61"/>
      <c r="J189" s="35"/>
      <c r="K189" s="35"/>
      <c r="L189" s="61"/>
    </row>
    <row r="190" spans="1:12" ht="13.5" customHeight="1" x14ac:dyDescent="0.2">
      <c r="A190" s="35"/>
      <c r="B190" s="35"/>
      <c r="C190" s="35"/>
      <c r="D190" s="35"/>
      <c r="E190" s="35"/>
      <c r="F190" s="66"/>
      <c r="G190" s="35"/>
      <c r="H190" s="35"/>
      <c r="I190" s="61"/>
      <c r="J190" s="35"/>
      <c r="K190" s="35"/>
      <c r="L190" s="61"/>
    </row>
    <row r="191" spans="1:12" ht="13.5" customHeight="1" x14ac:dyDescent="0.2">
      <c r="A191" s="35"/>
      <c r="B191" s="35"/>
      <c r="C191" s="35"/>
      <c r="D191" s="35"/>
      <c r="E191" s="35"/>
      <c r="F191" s="66"/>
      <c r="G191" s="35"/>
      <c r="H191" s="35"/>
      <c r="I191" s="61"/>
      <c r="J191" s="35"/>
      <c r="K191" s="35"/>
      <c r="L191" s="61"/>
    </row>
    <row r="192" spans="1:12" ht="13.5" customHeight="1" x14ac:dyDescent="0.2">
      <c r="A192" s="35"/>
      <c r="B192" s="35"/>
      <c r="C192" s="35"/>
      <c r="D192" s="35"/>
      <c r="E192" s="35"/>
      <c r="F192" s="66"/>
      <c r="G192" s="35"/>
      <c r="H192" s="35"/>
      <c r="I192" s="61"/>
      <c r="J192" s="35"/>
      <c r="K192" s="35"/>
      <c r="L192" s="61"/>
    </row>
    <row r="193" spans="1:12" ht="13.5" customHeight="1" x14ac:dyDescent="0.2">
      <c r="A193" s="35"/>
      <c r="B193" s="35"/>
      <c r="C193" s="35"/>
      <c r="D193" s="35"/>
      <c r="E193" s="35"/>
      <c r="F193" s="66"/>
      <c r="G193" s="35"/>
      <c r="H193" s="35"/>
      <c r="I193" s="61"/>
      <c r="J193" s="35"/>
      <c r="K193" s="35"/>
      <c r="L193" s="61"/>
    </row>
    <row r="194" spans="1:12" ht="13.5" customHeight="1" x14ac:dyDescent="0.2">
      <c r="A194" s="35"/>
      <c r="B194" s="35"/>
      <c r="C194" s="35"/>
      <c r="D194" s="35"/>
      <c r="E194" s="35"/>
      <c r="F194" s="66"/>
      <c r="G194" s="35"/>
      <c r="H194" s="35"/>
      <c r="I194" s="61"/>
      <c r="J194" s="35"/>
      <c r="K194" s="35"/>
      <c r="L194" s="61"/>
    </row>
    <row r="195" spans="1:12" ht="13.5" customHeight="1" x14ac:dyDescent="0.2">
      <c r="A195" s="35"/>
      <c r="B195" s="35"/>
      <c r="C195" s="35"/>
      <c r="D195" s="35"/>
      <c r="E195" s="35"/>
      <c r="F195" s="66"/>
      <c r="G195" s="35"/>
      <c r="H195" s="35"/>
      <c r="I195" s="61"/>
      <c r="J195" s="35"/>
      <c r="K195" s="35"/>
      <c r="L195" s="61"/>
    </row>
    <row r="196" spans="1:12" ht="13.5" customHeight="1" x14ac:dyDescent="0.2">
      <c r="A196" s="35"/>
      <c r="B196" s="35"/>
      <c r="C196" s="35"/>
      <c r="D196" s="35"/>
      <c r="E196" s="35"/>
      <c r="F196" s="66"/>
      <c r="G196" s="35"/>
      <c r="H196" s="35"/>
      <c r="I196" s="61"/>
      <c r="J196" s="35"/>
      <c r="K196" s="35"/>
      <c r="L196" s="61"/>
    </row>
    <row r="197" spans="1:12" ht="13.5" customHeight="1" x14ac:dyDescent="0.2">
      <c r="A197" s="35"/>
      <c r="B197" s="35"/>
      <c r="C197" s="35"/>
      <c r="D197" s="35"/>
      <c r="E197" s="35"/>
      <c r="F197" s="66"/>
      <c r="G197" s="35"/>
      <c r="H197" s="35"/>
      <c r="I197" s="61"/>
      <c r="J197" s="35"/>
      <c r="K197" s="35"/>
      <c r="L197" s="61"/>
    </row>
    <row r="198" spans="1:12" ht="13.5" customHeight="1" x14ac:dyDescent="0.2">
      <c r="A198" s="35"/>
      <c r="B198" s="35"/>
      <c r="C198" s="35"/>
      <c r="D198" s="35"/>
      <c r="E198" s="35"/>
      <c r="F198" s="66"/>
      <c r="G198" s="35"/>
      <c r="H198" s="35"/>
      <c r="I198" s="61"/>
      <c r="J198" s="35"/>
      <c r="K198" s="35"/>
      <c r="L198" s="61"/>
    </row>
    <row r="199" spans="1:12" ht="13.5" customHeight="1" x14ac:dyDescent="0.2">
      <c r="A199" s="35"/>
      <c r="B199" s="35"/>
      <c r="C199" s="35"/>
      <c r="D199" s="35"/>
      <c r="E199" s="35"/>
      <c r="F199" s="66"/>
      <c r="G199" s="35"/>
      <c r="H199" s="35"/>
      <c r="I199" s="61"/>
      <c r="J199" s="35"/>
      <c r="K199" s="35"/>
      <c r="L199" s="61"/>
    </row>
    <row r="200" spans="1:12" ht="13.5" customHeight="1" x14ac:dyDescent="0.2">
      <c r="A200" s="35"/>
      <c r="B200" s="35"/>
      <c r="C200" s="35"/>
      <c r="D200" s="35"/>
      <c r="E200" s="35"/>
      <c r="F200" s="66"/>
      <c r="G200" s="35"/>
      <c r="H200" s="35"/>
      <c r="I200" s="61"/>
      <c r="J200" s="35"/>
      <c r="K200" s="35"/>
      <c r="L200" s="61"/>
    </row>
    <row r="201" spans="1:12" ht="13.5" customHeight="1" x14ac:dyDescent="0.2">
      <c r="A201" s="35"/>
      <c r="B201" s="35"/>
      <c r="C201" s="35"/>
      <c r="D201" s="35"/>
      <c r="E201" s="35"/>
      <c r="F201" s="66"/>
      <c r="G201" s="35"/>
      <c r="H201" s="35"/>
      <c r="I201" s="61"/>
      <c r="J201" s="35"/>
      <c r="K201" s="35"/>
      <c r="L201" s="61"/>
    </row>
    <row r="202" spans="1:12" ht="13.5" customHeight="1" x14ac:dyDescent="0.2">
      <c r="A202" s="35"/>
      <c r="B202" s="35"/>
      <c r="C202" s="35"/>
      <c r="D202" s="35"/>
      <c r="E202" s="35"/>
      <c r="F202" s="66"/>
      <c r="G202" s="35"/>
      <c r="H202" s="35"/>
      <c r="I202" s="61"/>
      <c r="J202" s="35"/>
      <c r="K202" s="35"/>
      <c r="L202" s="61"/>
    </row>
    <row r="203" spans="1:12" ht="13.5" customHeight="1" x14ac:dyDescent="0.2">
      <c r="A203" s="35"/>
      <c r="B203" s="35"/>
      <c r="C203" s="35"/>
      <c r="D203" s="35"/>
      <c r="E203" s="35"/>
      <c r="F203" s="66"/>
      <c r="G203" s="35"/>
      <c r="H203" s="35"/>
      <c r="I203" s="61"/>
      <c r="J203" s="35"/>
      <c r="K203" s="35"/>
      <c r="L203" s="61"/>
    </row>
    <row r="204" spans="1:12" ht="13.5" customHeight="1" x14ac:dyDescent="0.2">
      <c r="A204" s="35"/>
      <c r="B204" s="35"/>
      <c r="C204" s="35"/>
      <c r="D204" s="35"/>
      <c r="E204" s="35"/>
      <c r="F204" s="66"/>
      <c r="G204" s="35"/>
      <c r="H204" s="35"/>
      <c r="I204" s="61"/>
      <c r="J204" s="35"/>
      <c r="K204" s="35"/>
      <c r="L204" s="61"/>
    </row>
    <row r="205" spans="1:12" ht="13.5" customHeight="1" x14ac:dyDescent="0.2">
      <c r="A205" s="35"/>
      <c r="B205" s="35"/>
      <c r="C205" s="35"/>
      <c r="D205" s="35"/>
      <c r="E205" s="35"/>
      <c r="F205" s="66"/>
      <c r="G205" s="35"/>
      <c r="H205" s="35"/>
      <c r="I205" s="61"/>
      <c r="J205" s="35"/>
      <c r="K205" s="35"/>
      <c r="L205" s="61"/>
    </row>
    <row r="206" spans="1:12" ht="13.5" customHeight="1" x14ac:dyDescent="0.2">
      <c r="A206" s="35"/>
      <c r="B206" s="35"/>
      <c r="C206" s="35"/>
      <c r="D206" s="35"/>
      <c r="E206" s="35"/>
      <c r="F206" s="66"/>
      <c r="G206" s="35"/>
      <c r="H206" s="35"/>
      <c r="I206" s="61"/>
      <c r="J206" s="35"/>
      <c r="K206" s="35"/>
      <c r="L206" s="61"/>
    </row>
    <row r="207" spans="1:12" ht="13.5" customHeight="1" x14ac:dyDescent="0.2">
      <c r="A207" s="35"/>
      <c r="B207" s="35"/>
      <c r="C207" s="35"/>
      <c r="D207" s="35"/>
      <c r="E207" s="35"/>
      <c r="F207" s="66"/>
      <c r="G207" s="35"/>
      <c r="H207" s="35"/>
      <c r="I207" s="61"/>
      <c r="J207" s="35"/>
      <c r="K207" s="35"/>
      <c r="L207" s="61"/>
    </row>
    <row r="208" spans="1:12" ht="13.5" customHeight="1" x14ac:dyDescent="0.2">
      <c r="A208" s="35"/>
      <c r="B208" s="35"/>
      <c r="C208" s="35"/>
      <c r="D208" s="35"/>
      <c r="E208" s="35"/>
      <c r="F208" s="66"/>
      <c r="G208" s="35"/>
      <c r="H208" s="35"/>
      <c r="I208" s="61"/>
      <c r="J208" s="35"/>
      <c r="K208" s="35"/>
      <c r="L208" s="61"/>
    </row>
    <row r="209" spans="1:12" ht="13.5" customHeight="1" x14ac:dyDescent="0.2">
      <c r="A209" s="35"/>
      <c r="B209" s="35"/>
      <c r="C209" s="35"/>
      <c r="D209" s="35"/>
      <c r="E209" s="35"/>
      <c r="F209" s="66"/>
      <c r="G209" s="35"/>
      <c r="H209" s="35"/>
      <c r="I209" s="61"/>
      <c r="J209" s="35"/>
      <c r="K209" s="35"/>
      <c r="L209" s="61"/>
    </row>
    <row r="210" spans="1:12" ht="13.5" customHeight="1" x14ac:dyDescent="0.2">
      <c r="A210" s="35"/>
      <c r="B210" s="35"/>
      <c r="C210" s="35"/>
      <c r="D210" s="35"/>
      <c r="E210" s="35"/>
      <c r="F210" s="66"/>
      <c r="G210" s="35"/>
      <c r="H210" s="35"/>
      <c r="I210" s="61"/>
      <c r="J210" s="35"/>
      <c r="K210" s="35"/>
      <c r="L210" s="61"/>
    </row>
    <row r="211" spans="1:12" ht="13.5" customHeight="1" x14ac:dyDescent="0.2">
      <c r="A211" s="35"/>
      <c r="B211" s="35"/>
      <c r="C211" s="35"/>
      <c r="D211" s="35"/>
      <c r="E211" s="35"/>
      <c r="F211" s="66"/>
      <c r="G211" s="35"/>
      <c r="H211" s="35"/>
      <c r="I211" s="61"/>
      <c r="J211" s="35"/>
      <c r="K211" s="35"/>
      <c r="L211" s="61"/>
    </row>
    <row r="212" spans="1:12" ht="13.5" customHeight="1" x14ac:dyDescent="0.2">
      <c r="A212" s="35"/>
      <c r="B212" s="35"/>
      <c r="C212" s="35"/>
      <c r="D212" s="35"/>
      <c r="E212" s="35"/>
      <c r="F212" s="66"/>
      <c r="G212" s="35"/>
      <c r="H212" s="35"/>
      <c r="I212" s="61"/>
      <c r="J212" s="35"/>
      <c r="K212" s="35"/>
      <c r="L212" s="61"/>
    </row>
    <row r="213" spans="1:12" ht="13.5" customHeight="1" x14ac:dyDescent="0.2">
      <c r="A213" s="35"/>
      <c r="B213" s="35"/>
      <c r="C213" s="35"/>
      <c r="D213" s="35"/>
      <c r="E213" s="35"/>
      <c r="F213" s="66"/>
      <c r="G213" s="35"/>
      <c r="H213" s="35"/>
      <c r="I213" s="61"/>
      <c r="J213" s="35"/>
      <c r="K213" s="35"/>
      <c r="L213" s="61"/>
    </row>
    <row r="214" spans="1:12" ht="13.5" customHeight="1" x14ac:dyDescent="0.2">
      <c r="A214" s="35"/>
      <c r="B214" s="35"/>
      <c r="C214" s="35"/>
      <c r="D214" s="35"/>
      <c r="E214" s="35"/>
      <c r="F214" s="66"/>
      <c r="G214" s="35"/>
      <c r="H214" s="35"/>
      <c r="I214" s="61"/>
      <c r="J214" s="35"/>
      <c r="K214" s="35"/>
      <c r="L214" s="61"/>
    </row>
    <row r="215" spans="1:12" ht="13.5" customHeight="1" x14ac:dyDescent="0.2">
      <c r="A215" s="35"/>
      <c r="B215" s="35"/>
      <c r="C215" s="35"/>
      <c r="D215" s="35"/>
      <c r="E215" s="35"/>
      <c r="F215" s="66"/>
      <c r="G215" s="35"/>
      <c r="H215" s="35"/>
      <c r="I215" s="61"/>
      <c r="J215" s="35"/>
      <c r="K215" s="35"/>
      <c r="L215" s="61"/>
    </row>
    <row r="216" spans="1:12" ht="13.5" customHeight="1" x14ac:dyDescent="0.2">
      <c r="A216" s="35"/>
      <c r="B216" s="35"/>
      <c r="C216" s="35"/>
      <c r="D216" s="35"/>
      <c r="E216" s="35"/>
      <c r="F216" s="66"/>
      <c r="G216" s="35"/>
      <c r="H216" s="35"/>
      <c r="I216" s="61"/>
      <c r="J216" s="35"/>
      <c r="K216" s="35"/>
      <c r="L216" s="61"/>
    </row>
    <row r="217" spans="1:12" ht="13.5" customHeight="1" x14ac:dyDescent="0.2">
      <c r="A217" s="35"/>
      <c r="B217" s="35"/>
      <c r="C217" s="35"/>
      <c r="D217" s="35"/>
      <c r="E217" s="35"/>
      <c r="F217" s="66"/>
      <c r="G217" s="35"/>
      <c r="H217" s="35"/>
      <c r="I217" s="61"/>
      <c r="J217" s="35"/>
      <c r="K217" s="35"/>
      <c r="L217" s="61"/>
    </row>
    <row r="218" spans="1:12" ht="13.5" customHeight="1" x14ac:dyDescent="0.2">
      <c r="A218" s="35"/>
      <c r="B218" s="35"/>
      <c r="C218" s="35"/>
      <c r="D218" s="35"/>
      <c r="E218" s="35"/>
      <c r="F218" s="66"/>
      <c r="G218" s="35"/>
      <c r="H218" s="35"/>
      <c r="I218" s="61"/>
      <c r="J218" s="35"/>
      <c r="K218" s="35"/>
      <c r="L218" s="61"/>
    </row>
    <row r="219" spans="1:12" ht="13.5" customHeight="1" x14ac:dyDescent="0.2">
      <c r="A219" s="35"/>
      <c r="B219" s="35"/>
      <c r="C219" s="35"/>
      <c r="D219" s="35"/>
      <c r="E219" s="35"/>
      <c r="F219" s="66"/>
      <c r="G219" s="35"/>
      <c r="H219" s="35"/>
      <c r="I219" s="61"/>
      <c r="J219" s="35"/>
      <c r="K219" s="35"/>
      <c r="L219" s="61"/>
    </row>
    <row r="220" spans="1:12" ht="13.5" customHeight="1" x14ac:dyDescent="0.2">
      <c r="A220" s="35"/>
      <c r="B220" s="35"/>
      <c r="C220" s="35"/>
      <c r="D220" s="35"/>
      <c r="E220" s="35"/>
      <c r="F220" s="66"/>
      <c r="G220" s="35"/>
      <c r="H220" s="35"/>
      <c r="I220" s="61"/>
      <c r="J220" s="35"/>
      <c r="K220" s="35"/>
      <c r="L220" s="61"/>
    </row>
    <row r="221" spans="1:12" ht="13.5" customHeight="1" x14ac:dyDescent="0.2">
      <c r="A221" s="35"/>
      <c r="B221" s="35"/>
      <c r="C221" s="35"/>
      <c r="D221" s="35"/>
      <c r="E221" s="35"/>
      <c r="F221" s="66"/>
      <c r="G221" s="35"/>
      <c r="H221" s="35"/>
      <c r="I221" s="61"/>
      <c r="J221" s="35"/>
      <c r="K221" s="35"/>
      <c r="L221" s="61"/>
    </row>
    <row r="222" spans="1:12" ht="13.5" customHeight="1" x14ac:dyDescent="0.2">
      <c r="A222" s="35"/>
      <c r="B222" s="35"/>
      <c r="C222" s="35"/>
      <c r="D222" s="35"/>
      <c r="E222" s="35"/>
      <c r="F222" s="66"/>
      <c r="G222" s="35"/>
      <c r="H222" s="35"/>
      <c r="I222" s="61"/>
      <c r="J222" s="35"/>
      <c r="K222" s="35"/>
      <c r="L222" s="61"/>
    </row>
    <row r="223" spans="1:12" ht="13.5" customHeight="1" x14ac:dyDescent="0.2">
      <c r="A223" s="35"/>
      <c r="B223" s="35"/>
      <c r="C223" s="35"/>
      <c r="D223" s="35"/>
      <c r="E223" s="35"/>
      <c r="F223" s="66"/>
      <c r="G223" s="35"/>
      <c r="H223" s="35"/>
      <c r="I223" s="61"/>
      <c r="J223" s="35"/>
      <c r="K223" s="35"/>
      <c r="L223" s="61"/>
    </row>
    <row r="224" spans="1:12" ht="13.5" customHeight="1" x14ac:dyDescent="0.2">
      <c r="A224" s="35"/>
      <c r="B224" s="35"/>
      <c r="C224" s="35"/>
      <c r="D224" s="35"/>
      <c r="E224" s="35"/>
      <c r="F224" s="66"/>
      <c r="G224" s="35"/>
      <c r="H224" s="35"/>
      <c r="I224" s="61"/>
      <c r="J224" s="35"/>
      <c r="K224" s="35"/>
      <c r="L224" s="61"/>
    </row>
    <row r="225" spans="1:12" ht="13.5" customHeight="1" x14ac:dyDescent="0.2">
      <c r="A225" s="35"/>
      <c r="B225" s="35"/>
      <c r="C225" s="35"/>
      <c r="D225" s="35"/>
      <c r="E225" s="35"/>
      <c r="F225" s="66"/>
      <c r="G225" s="35"/>
      <c r="H225" s="35"/>
      <c r="I225" s="61"/>
      <c r="J225" s="35"/>
      <c r="K225" s="35"/>
      <c r="L225" s="61"/>
    </row>
    <row r="226" spans="1:12" ht="13.5" customHeight="1" x14ac:dyDescent="0.2">
      <c r="A226" s="35"/>
      <c r="B226" s="35"/>
      <c r="C226" s="35"/>
      <c r="D226" s="35"/>
      <c r="E226" s="35"/>
      <c r="F226" s="66"/>
      <c r="G226" s="35"/>
      <c r="H226" s="35"/>
      <c r="I226" s="61"/>
      <c r="J226" s="35"/>
      <c r="K226" s="35"/>
      <c r="L226" s="61"/>
    </row>
    <row r="227" spans="1:12" ht="13.5" customHeight="1" x14ac:dyDescent="0.2">
      <c r="A227" s="35"/>
      <c r="B227" s="35"/>
      <c r="C227" s="35"/>
      <c r="D227" s="35"/>
      <c r="E227" s="35"/>
      <c r="F227" s="66"/>
      <c r="G227" s="35"/>
      <c r="H227" s="35"/>
      <c r="I227" s="61"/>
      <c r="J227" s="35"/>
      <c r="K227" s="35"/>
      <c r="L227" s="61"/>
    </row>
    <row r="228" spans="1:12" ht="13.5" customHeight="1" x14ac:dyDescent="0.2">
      <c r="A228" s="35"/>
      <c r="B228" s="35"/>
      <c r="C228" s="35"/>
      <c r="D228" s="35"/>
      <c r="E228" s="35"/>
      <c r="F228" s="66"/>
      <c r="G228" s="35"/>
      <c r="H228" s="35"/>
      <c r="I228" s="61"/>
      <c r="J228" s="35"/>
      <c r="K228" s="35"/>
      <c r="L228" s="61"/>
    </row>
    <row r="229" spans="1:12" ht="13.5" customHeight="1" x14ac:dyDescent="0.2">
      <c r="A229" s="35"/>
      <c r="B229" s="35"/>
      <c r="C229" s="35"/>
      <c r="D229" s="35"/>
      <c r="E229" s="35"/>
      <c r="F229" s="66"/>
      <c r="G229" s="35"/>
      <c r="H229" s="35"/>
      <c r="I229" s="61"/>
      <c r="J229" s="35"/>
      <c r="K229" s="35"/>
      <c r="L229" s="61"/>
    </row>
    <row r="230" spans="1:12" ht="13.5" customHeight="1" x14ac:dyDescent="0.2">
      <c r="A230" s="35"/>
      <c r="B230" s="35"/>
      <c r="C230" s="35"/>
      <c r="D230" s="35"/>
      <c r="E230" s="35"/>
      <c r="F230" s="66"/>
      <c r="G230" s="35"/>
      <c r="H230" s="35"/>
      <c r="I230" s="61"/>
      <c r="J230" s="35"/>
      <c r="K230" s="35"/>
      <c r="L230" s="61"/>
    </row>
    <row r="231" spans="1:12" ht="13.5" customHeight="1" x14ac:dyDescent="0.2">
      <c r="A231" s="35"/>
      <c r="B231" s="35"/>
      <c r="C231" s="35"/>
      <c r="D231" s="35"/>
      <c r="E231" s="35"/>
      <c r="F231" s="66"/>
      <c r="G231" s="35"/>
      <c r="H231" s="35"/>
      <c r="I231" s="61"/>
      <c r="J231" s="35"/>
      <c r="K231" s="35"/>
      <c r="L231" s="61"/>
    </row>
    <row r="232" spans="1:12" ht="13.5" customHeight="1" x14ac:dyDescent="0.2">
      <c r="A232" s="35"/>
      <c r="B232" s="35"/>
      <c r="C232" s="35"/>
      <c r="D232" s="35"/>
      <c r="E232" s="35"/>
      <c r="F232" s="66"/>
      <c r="G232" s="35"/>
      <c r="H232" s="35"/>
      <c r="I232" s="61"/>
      <c r="J232" s="35"/>
      <c r="K232" s="35"/>
      <c r="L232" s="61"/>
    </row>
    <row r="233" spans="1:12" ht="13.5" customHeight="1" x14ac:dyDescent="0.2">
      <c r="A233" s="35"/>
      <c r="B233" s="35"/>
      <c r="C233" s="35"/>
      <c r="D233" s="35"/>
      <c r="E233" s="35"/>
      <c r="F233" s="66"/>
      <c r="G233" s="35"/>
      <c r="H233" s="35"/>
      <c r="I233" s="61"/>
      <c r="J233" s="35"/>
      <c r="K233" s="35"/>
      <c r="L233" s="61"/>
    </row>
    <row r="234" spans="1:12" ht="13.5" customHeight="1" x14ac:dyDescent="0.2">
      <c r="A234" s="35"/>
      <c r="B234" s="35"/>
      <c r="C234" s="35"/>
      <c r="D234" s="35"/>
      <c r="E234" s="35"/>
      <c r="F234" s="66"/>
      <c r="G234" s="35"/>
      <c r="H234" s="35"/>
      <c r="I234" s="61"/>
      <c r="J234" s="35"/>
      <c r="K234" s="35"/>
      <c r="L234" s="61"/>
    </row>
    <row r="235" spans="1:12" ht="13.5" customHeight="1" x14ac:dyDescent="0.2">
      <c r="A235" s="35"/>
      <c r="B235" s="35"/>
      <c r="C235" s="35"/>
      <c r="D235" s="35"/>
      <c r="E235" s="35"/>
      <c r="F235" s="66"/>
      <c r="G235" s="35"/>
      <c r="H235" s="35"/>
      <c r="I235" s="61"/>
      <c r="J235" s="35"/>
      <c r="K235" s="35"/>
      <c r="L235" s="61"/>
    </row>
    <row r="236" spans="1:12" ht="13.5" customHeight="1" x14ac:dyDescent="0.2">
      <c r="A236" s="35"/>
      <c r="B236" s="35"/>
      <c r="C236" s="35"/>
      <c r="D236" s="35"/>
      <c r="E236" s="35"/>
      <c r="F236" s="66"/>
      <c r="G236" s="35"/>
      <c r="H236" s="35"/>
      <c r="I236" s="61"/>
      <c r="J236" s="35"/>
      <c r="K236" s="35"/>
      <c r="L236" s="61"/>
    </row>
    <row r="237" spans="1:12" ht="13.5" customHeight="1" x14ac:dyDescent="0.2">
      <c r="A237" s="35"/>
      <c r="B237" s="35"/>
      <c r="C237" s="35"/>
      <c r="D237" s="35"/>
      <c r="E237" s="35"/>
      <c r="F237" s="66"/>
      <c r="G237" s="35"/>
      <c r="H237" s="35"/>
      <c r="I237" s="61"/>
      <c r="J237" s="35"/>
      <c r="K237" s="35"/>
      <c r="L237" s="61"/>
    </row>
    <row r="238" spans="1:12" ht="13.5" customHeight="1" x14ac:dyDescent="0.2">
      <c r="A238" s="35"/>
      <c r="B238" s="35"/>
      <c r="C238" s="35"/>
      <c r="D238" s="35"/>
      <c r="E238" s="35"/>
      <c r="F238" s="66"/>
      <c r="G238" s="35"/>
      <c r="H238" s="35"/>
      <c r="I238" s="61"/>
      <c r="J238" s="35"/>
      <c r="K238" s="35"/>
      <c r="L238" s="61"/>
    </row>
    <row r="239" spans="1:12" ht="13.5" customHeight="1" x14ac:dyDescent="0.2">
      <c r="A239" s="35"/>
      <c r="B239" s="35"/>
      <c r="C239" s="35"/>
      <c r="D239" s="35"/>
      <c r="E239" s="35"/>
      <c r="F239" s="66"/>
      <c r="G239" s="35"/>
      <c r="H239" s="35"/>
      <c r="I239" s="61"/>
      <c r="J239" s="35"/>
      <c r="K239" s="35"/>
      <c r="L239" s="61"/>
    </row>
    <row r="240" spans="1:12" ht="13.5" customHeight="1" x14ac:dyDescent="0.2">
      <c r="A240" s="35"/>
      <c r="B240" s="35"/>
      <c r="C240" s="35"/>
      <c r="D240" s="35"/>
      <c r="E240" s="35"/>
      <c r="F240" s="66"/>
      <c r="G240" s="35"/>
      <c r="H240" s="35"/>
      <c r="I240" s="61"/>
      <c r="J240" s="35"/>
      <c r="K240" s="35"/>
      <c r="L240" s="61"/>
    </row>
    <row r="241" spans="1:12" ht="13.5" customHeight="1" x14ac:dyDescent="0.2">
      <c r="A241" s="35"/>
      <c r="B241" s="35"/>
      <c r="C241" s="35"/>
      <c r="D241" s="35"/>
      <c r="E241" s="35"/>
      <c r="F241" s="66"/>
      <c r="G241" s="35"/>
      <c r="H241" s="35"/>
      <c r="I241" s="61"/>
      <c r="J241" s="35"/>
      <c r="K241" s="35"/>
      <c r="L241" s="61"/>
    </row>
    <row r="242" spans="1:12" ht="13.5" customHeight="1" x14ac:dyDescent="0.2">
      <c r="A242" s="35"/>
      <c r="B242" s="35"/>
      <c r="C242" s="35"/>
      <c r="D242" s="35"/>
      <c r="E242" s="35"/>
      <c r="F242" s="66"/>
      <c r="G242" s="35"/>
      <c r="H242" s="35"/>
      <c r="I242" s="61"/>
      <c r="J242" s="35"/>
      <c r="K242" s="35"/>
      <c r="L242" s="61"/>
    </row>
    <row r="243" spans="1:12" ht="13.5" customHeight="1" x14ac:dyDescent="0.2">
      <c r="A243" s="35"/>
      <c r="B243" s="35"/>
      <c r="C243" s="35"/>
      <c r="D243" s="35"/>
      <c r="E243" s="35"/>
      <c r="F243" s="66"/>
      <c r="G243" s="35"/>
      <c r="H243" s="35"/>
      <c r="I243" s="61"/>
      <c r="J243" s="35"/>
      <c r="K243" s="35"/>
      <c r="L243" s="61"/>
    </row>
    <row r="244" spans="1:12" ht="13.5" customHeight="1" x14ac:dyDescent="0.2">
      <c r="A244" s="35"/>
      <c r="B244" s="35"/>
      <c r="C244" s="35"/>
      <c r="D244" s="35"/>
      <c r="E244" s="35"/>
      <c r="F244" s="66"/>
      <c r="G244" s="35"/>
      <c r="H244" s="35"/>
      <c r="I244" s="61"/>
      <c r="J244" s="35"/>
      <c r="K244" s="35"/>
      <c r="L244" s="61"/>
    </row>
    <row r="245" spans="1:12" ht="13.5" customHeight="1" x14ac:dyDescent="0.2">
      <c r="A245" s="35"/>
      <c r="B245" s="35"/>
      <c r="C245" s="35"/>
      <c r="D245" s="35"/>
      <c r="E245" s="35"/>
      <c r="F245" s="66"/>
      <c r="G245" s="35"/>
      <c r="H245" s="35"/>
      <c r="I245" s="61"/>
      <c r="J245" s="35"/>
      <c r="K245" s="35"/>
      <c r="L245" s="61"/>
    </row>
    <row r="246" spans="1:12" ht="13.5" customHeight="1" x14ac:dyDescent="0.2">
      <c r="A246" s="35"/>
      <c r="B246" s="35"/>
      <c r="C246" s="35"/>
      <c r="D246" s="35"/>
      <c r="E246" s="35"/>
      <c r="F246" s="66"/>
      <c r="G246" s="35"/>
      <c r="H246" s="35"/>
      <c r="I246" s="61"/>
      <c r="J246" s="35"/>
      <c r="K246" s="35"/>
      <c r="L246" s="61"/>
    </row>
    <row r="247" spans="1:12" ht="13.5" customHeight="1" x14ac:dyDescent="0.2">
      <c r="A247" s="35"/>
      <c r="B247" s="35"/>
      <c r="C247" s="35"/>
      <c r="D247" s="35"/>
      <c r="E247" s="35"/>
      <c r="F247" s="66"/>
      <c r="G247" s="35"/>
      <c r="H247" s="35"/>
      <c r="I247" s="61"/>
      <c r="J247" s="35"/>
      <c r="K247" s="35"/>
      <c r="L247" s="61"/>
    </row>
    <row r="248" spans="1:12" ht="13.5" customHeight="1" x14ac:dyDescent="0.2">
      <c r="A248" s="35"/>
      <c r="B248" s="35"/>
      <c r="C248" s="35"/>
      <c r="D248" s="35"/>
      <c r="E248" s="35"/>
      <c r="F248" s="66"/>
      <c r="G248" s="35"/>
      <c r="H248" s="35"/>
      <c r="I248" s="61"/>
      <c r="J248" s="35"/>
      <c r="K248" s="35"/>
      <c r="L248" s="61"/>
    </row>
    <row r="249" spans="1:12" ht="13.5" customHeight="1" x14ac:dyDescent="0.2">
      <c r="A249" s="35"/>
      <c r="B249" s="35"/>
      <c r="C249" s="35"/>
      <c r="D249" s="35"/>
      <c r="E249" s="35"/>
      <c r="F249" s="66"/>
      <c r="G249" s="35"/>
      <c r="H249" s="35"/>
      <c r="I249" s="61"/>
      <c r="J249" s="35"/>
      <c r="K249" s="35"/>
      <c r="L249" s="61"/>
    </row>
    <row r="250" spans="1:12" ht="13.5" customHeight="1" x14ac:dyDescent="0.2">
      <c r="A250" s="35"/>
      <c r="B250" s="35"/>
      <c r="C250" s="35"/>
      <c r="D250" s="35"/>
      <c r="E250" s="35"/>
      <c r="F250" s="66"/>
      <c r="G250" s="35"/>
      <c r="H250" s="35"/>
      <c r="I250" s="61"/>
      <c r="J250" s="35"/>
      <c r="K250" s="35"/>
      <c r="L250" s="61"/>
    </row>
    <row r="251" spans="1:12" ht="13.5" customHeight="1" x14ac:dyDescent="0.2">
      <c r="A251" s="35"/>
      <c r="B251" s="35"/>
      <c r="C251" s="35"/>
      <c r="D251" s="35"/>
      <c r="E251" s="35"/>
      <c r="F251" s="66"/>
      <c r="G251" s="35"/>
      <c r="H251" s="35"/>
      <c r="I251" s="61"/>
      <c r="J251" s="35"/>
      <c r="K251" s="35"/>
      <c r="L251" s="61"/>
    </row>
    <row r="252" spans="1:12" ht="13.5" customHeight="1" x14ac:dyDescent="0.2">
      <c r="A252" s="35"/>
      <c r="B252" s="35"/>
      <c r="C252" s="35"/>
      <c r="D252" s="35"/>
      <c r="E252" s="35"/>
      <c r="F252" s="66"/>
      <c r="G252" s="35"/>
      <c r="H252" s="35"/>
      <c r="I252" s="61"/>
      <c r="J252" s="35"/>
      <c r="K252" s="35"/>
      <c r="L252" s="61"/>
    </row>
    <row r="253" spans="1:12" ht="13.5" customHeight="1" x14ac:dyDescent="0.2">
      <c r="A253" s="35"/>
      <c r="B253" s="35"/>
      <c r="C253" s="35"/>
      <c r="D253" s="35"/>
      <c r="E253" s="35"/>
      <c r="F253" s="66"/>
      <c r="G253" s="35"/>
      <c r="H253" s="35"/>
      <c r="I253" s="61"/>
      <c r="J253" s="35"/>
      <c r="K253" s="35"/>
      <c r="L253" s="61"/>
    </row>
    <row r="254" spans="1:12" ht="13.5" customHeight="1" x14ac:dyDescent="0.2">
      <c r="A254" s="35"/>
      <c r="B254" s="35"/>
      <c r="C254" s="35"/>
      <c r="D254" s="35"/>
      <c r="E254" s="35"/>
      <c r="F254" s="66"/>
      <c r="G254" s="35"/>
      <c r="H254" s="35"/>
      <c r="I254" s="61"/>
      <c r="J254" s="35"/>
      <c r="K254" s="35"/>
      <c r="L254" s="61"/>
    </row>
    <row r="255" spans="1:12" ht="13.5" customHeight="1" x14ac:dyDescent="0.2">
      <c r="A255" s="35"/>
      <c r="B255" s="35"/>
      <c r="C255" s="35"/>
      <c r="D255" s="35"/>
      <c r="E255" s="35"/>
      <c r="F255" s="66"/>
      <c r="G255" s="35"/>
      <c r="H255" s="35"/>
      <c r="I255" s="61"/>
      <c r="J255" s="35"/>
      <c r="K255" s="35"/>
      <c r="L255" s="61"/>
    </row>
    <row r="256" spans="1:12" ht="13.5" customHeight="1" x14ac:dyDescent="0.2">
      <c r="A256" s="35"/>
      <c r="B256" s="35"/>
      <c r="C256" s="35"/>
      <c r="D256" s="35"/>
      <c r="E256" s="35"/>
      <c r="F256" s="66"/>
      <c r="G256" s="35"/>
      <c r="H256" s="35"/>
      <c r="I256" s="61"/>
      <c r="J256" s="35"/>
      <c r="K256" s="35"/>
      <c r="L256" s="61"/>
    </row>
    <row r="257" spans="1:12" ht="13.5" customHeight="1" x14ac:dyDescent="0.2">
      <c r="A257" s="35"/>
      <c r="B257" s="35"/>
      <c r="C257" s="35"/>
      <c r="D257" s="35"/>
      <c r="E257" s="35"/>
      <c r="F257" s="66"/>
      <c r="G257" s="35"/>
      <c r="H257" s="35"/>
      <c r="I257" s="61"/>
      <c r="J257" s="35"/>
      <c r="K257" s="35"/>
      <c r="L257" s="61"/>
    </row>
    <row r="258" spans="1:12" ht="13.5" customHeight="1" x14ac:dyDescent="0.2">
      <c r="A258" s="35"/>
      <c r="B258" s="35"/>
      <c r="C258" s="35"/>
      <c r="D258" s="35"/>
      <c r="E258" s="35"/>
      <c r="F258" s="66"/>
      <c r="G258" s="35"/>
      <c r="H258" s="35"/>
      <c r="I258" s="61"/>
      <c r="J258" s="35"/>
      <c r="K258" s="35"/>
      <c r="L258" s="61"/>
    </row>
    <row r="259" spans="1:12" ht="13.5" customHeight="1" x14ac:dyDescent="0.2">
      <c r="A259" s="35"/>
      <c r="B259" s="35"/>
      <c r="C259" s="35"/>
      <c r="D259" s="35"/>
      <c r="E259" s="35"/>
      <c r="F259" s="66"/>
      <c r="G259" s="35"/>
      <c r="H259" s="35"/>
      <c r="I259" s="61"/>
      <c r="J259" s="35"/>
      <c r="K259" s="35"/>
      <c r="L259" s="61"/>
    </row>
    <row r="260" spans="1:12" ht="13.5" customHeight="1" x14ac:dyDescent="0.2">
      <c r="A260" s="35"/>
      <c r="B260" s="35"/>
      <c r="C260" s="35"/>
      <c r="D260" s="35"/>
      <c r="E260" s="35"/>
      <c r="F260" s="66"/>
      <c r="G260" s="35"/>
      <c r="H260" s="35"/>
      <c r="I260" s="61"/>
      <c r="J260" s="35"/>
      <c r="K260" s="35"/>
      <c r="L260" s="61"/>
    </row>
    <row r="261" spans="1:12" ht="13.5" customHeight="1" x14ac:dyDescent="0.2">
      <c r="A261" s="35"/>
      <c r="B261" s="35"/>
      <c r="C261" s="35"/>
      <c r="D261" s="35"/>
      <c r="E261" s="35"/>
      <c r="F261" s="66"/>
      <c r="G261" s="35"/>
      <c r="H261" s="35"/>
      <c r="I261" s="61"/>
      <c r="J261" s="35"/>
      <c r="K261" s="35"/>
      <c r="L261" s="61"/>
    </row>
    <row r="262" spans="1:12" ht="13.5" customHeight="1" x14ac:dyDescent="0.2">
      <c r="A262" s="35"/>
      <c r="B262" s="35"/>
      <c r="C262" s="35"/>
      <c r="D262" s="35"/>
      <c r="E262" s="35"/>
      <c r="F262" s="66"/>
      <c r="G262" s="35"/>
      <c r="H262" s="35"/>
      <c r="I262" s="61"/>
      <c r="J262" s="35"/>
      <c r="K262" s="35"/>
      <c r="L262" s="61"/>
    </row>
    <row r="263" spans="1:12" ht="13.5" customHeight="1" x14ac:dyDescent="0.2">
      <c r="A263" s="35"/>
      <c r="B263" s="35"/>
      <c r="C263" s="35"/>
      <c r="D263" s="35"/>
      <c r="E263" s="35"/>
      <c r="F263" s="66"/>
      <c r="G263" s="35"/>
      <c r="H263" s="35"/>
      <c r="I263" s="61"/>
      <c r="J263" s="35"/>
      <c r="K263" s="35"/>
      <c r="L263" s="61"/>
    </row>
    <row r="264" spans="1:12" ht="13.5" customHeight="1" x14ac:dyDescent="0.2">
      <c r="A264" s="35"/>
      <c r="B264" s="35"/>
      <c r="C264" s="35"/>
      <c r="D264" s="35"/>
      <c r="E264" s="35"/>
      <c r="F264" s="66"/>
      <c r="G264" s="35"/>
      <c r="H264" s="35"/>
      <c r="I264" s="61"/>
      <c r="J264" s="35"/>
      <c r="K264" s="35"/>
      <c r="L264" s="61"/>
    </row>
    <row r="265" spans="1:12" ht="13.5" customHeight="1" x14ac:dyDescent="0.2">
      <c r="A265" s="35"/>
      <c r="B265" s="35"/>
      <c r="C265" s="35"/>
      <c r="D265" s="35"/>
      <c r="E265" s="35"/>
      <c r="F265" s="66"/>
      <c r="G265" s="35"/>
      <c r="H265" s="35"/>
      <c r="I265" s="61"/>
      <c r="J265" s="35"/>
      <c r="K265" s="35"/>
      <c r="L265" s="61"/>
    </row>
    <row r="266" spans="1:12" ht="13.5" customHeight="1" x14ac:dyDescent="0.2">
      <c r="A266" s="35"/>
      <c r="B266" s="35"/>
      <c r="C266" s="35"/>
      <c r="D266" s="35"/>
      <c r="E266" s="35"/>
      <c r="F266" s="66"/>
      <c r="G266" s="35"/>
      <c r="H266" s="35"/>
      <c r="I266" s="61"/>
      <c r="J266" s="35"/>
      <c r="K266" s="35"/>
      <c r="L266" s="61"/>
    </row>
    <row r="267" spans="1:12" ht="13.5" customHeight="1" x14ac:dyDescent="0.2">
      <c r="A267" s="35"/>
      <c r="B267" s="35"/>
      <c r="C267" s="35"/>
      <c r="D267" s="35"/>
      <c r="E267" s="35"/>
      <c r="F267" s="66"/>
      <c r="G267" s="35"/>
      <c r="H267" s="35"/>
      <c r="I267" s="61"/>
      <c r="J267" s="35"/>
      <c r="K267" s="35"/>
      <c r="L267" s="61"/>
    </row>
    <row r="268" spans="1:12" ht="13.5" customHeight="1" x14ac:dyDescent="0.2">
      <c r="A268" s="35"/>
      <c r="B268" s="35"/>
      <c r="C268" s="35"/>
      <c r="D268" s="35"/>
      <c r="E268" s="35"/>
      <c r="F268" s="66"/>
      <c r="G268" s="35"/>
      <c r="H268" s="35"/>
      <c r="I268" s="61"/>
      <c r="J268" s="35"/>
      <c r="K268" s="35"/>
      <c r="L268" s="61"/>
    </row>
    <row r="269" spans="1:12" ht="13.5" customHeight="1" x14ac:dyDescent="0.2">
      <c r="A269" s="35"/>
      <c r="B269" s="35"/>
      <c r="C269" s="35"/>
      <c r="D269" s="35"/>
      <c r="E269" s="35"/>
      <c r="F269" s="66"/>
      <c r="G269" s="35"/>
      <c r="H269" s="35"/>
      <c r="I269" s="61"/>
      <c r="J269" s="35"/>
      <c r="K269" s="35"/>
      <c r="L269" s="61"/>
    </row>
    <row r="270" spans="1:12" ht="13.5" customHeight="1" x14ac:dyDescent="0.2">
      <c r="A270" s="35"/>
      <c r="B270" s="35"/>
      <c r="C270" s="35"/>
      <c r="D270" s="35"/>
      <c r="E270" s="35"/>
      <c r="F270" s="66"/>
      <c r="G270" s="35"/>
      <c r="H270" s="35"/>
      <c r="I270" s="61"/>
      <c r="J270" s="35"/>
      <c r="K270" s="35"/>
      <c r="L270" s="61"/>
    </row>
    <row r="271" spans="1:12" ht="13.5" customHeight="1" x14ac:dyDescent="0.2">
      <c r="A271" s="35"/>
      <c r="B271" s="35"/>
      <c r="C271" s="35"/>
      <c r="D271" s="35"/>
      <c r="E271" s="35"/>
      <c r="F271" s="66"/>
      <c r="G271" s="35"/>
      <c r="H271" s="35"/>
      <c r="I271" s="61"/>
      <c r="J271" s="35"/>
      <c r="K271" s="35"/>
      <c r="L271" s="61"/>
    </row>
    <row r="272" spans="1:12" ht="13.5" customHeight="1" x14ac:dyDescent="0.2">
      <c r="A272" s="35"/>
      <c r="B272" s="35"/>
      <c r="C272" s="35"/>
      <c r="D272" s="35"/>
      <c r="E272" s="35"/>
      <c r="F272" s="66"/>
      <c r="G272" s="35"/>
      <c r="H272" s="35"/>
      <c r="I272" s="61"/>
      <c r="J272" s="35"/>
      <c r="K272" s="35"/>
      <c r="L272" s="61"/>
    </row>
    <row r="273" spans="1:12" ht="13.5" customHeight="1" x14ac:dyDescent="0.2">
      <c r="A273" s="35"/>
      <c r="B273" s="35"/>
      <c r="C273" s="35"/>
      <c r="D273" s="35"/>
      <c r="E273" s="35"/>
      <c r="F273" s="66"/>
      <c r="G273" s="35"/>
      <c r="H273" s="35"/>
      <c r="I273" s="61"/>
      <c r="J273" s="35"/>
      <c r="K273" s="35"/>
      <c r="L273" s="61"/>
    </row>
    <row r="274" spans="1:12" ht="13.5" customHeight="1" x14ac:dyDescent="0.2">
      <c r="A274" s="35"/>
      <c r="B274" s="35"/>
      <c r="C274" s="35"/>
      <c r="D274" s="35"/>
      <c r="E274" s="35"/>
      <c r="F274" s="66"/>
      <c r="G274" s="35"/>
      <c r="H274" s="35"/>
      <c r="I274" s="61"/>
      <c r="J274" s="35"/>
      <c r="K274" s="35"/>
      <c r="L274" s="61"/>
    </row>
    <row r="275" spans="1:12" ht="13.5" customHeight="1" x14ac:dyDescent="0.2">
      <c r="A275" s="35"/>
      <c r="B275" s="35"/>
      <c r="C275" s="35"/>
      <c r="D275" s="35"/>
      <c r="E275" s="35"/>
      <c r="F275" s="66"/>
      <c r="G275" s="35"/>
      <c r="H275" s="35"/>
      <c r="I275" s="61"/>
      <c r="J275" s="35"/>
      <c r="K275" s="35"/>
      <c r="L275" s="61"/>
    </row>
    <row r="276" spans="1:12" ht="13.5" customHeight="1" x14ac:dyDescent="0.2">
      <c r="A276" s="35"/>
      <c r="B276" s="35"/>
      <c r="C276" s="35"/>
      <c r="D276" s="35"/>
      <c r="E276" s="35"/>
      <c r="F276" s="66"/>
      <c r="G276" s="35"/>
      <c r="H276" s="35"/>
      <c r="I276" s="61"/>
      <c r="J276" s="35"/>
      <c r="K276" s="35"/>
      <c r="L276" s="61"/>
    </row>
    <row r="277" spans="1:12" ht="13.5" customHeight="1" x14ac:dyDescent="0.2">
      <c r="A277" s="35"/>
      <c r="B277" s="35"/>
      <c r="C277" s="35"/>
      <c r="D277" s="35"/>
      <c r="E277" s="35"/>
      <c r="F277" s="66"/>
      <c r="G277" s="35"/>
      <c r="H277" s="35"/>
      <c r="I277" s="61"/>
      <c r="J277" s="35"/>
      <c r="K277" s="35"/>
      <c r="L277" s="61"/>
    </row>
    <row r="278" spans="1:12" ht="13.5" customHeight="1" x14ac:dyDescent="0.2">
      <c r="A278" s="35"/>
      <c r="B278" s="35"/>
      <c r="C278" s="35"/>
      <c r="D278" s="35"/>
      <c r="E278" s="35"/>
      <c r="F278" s="66"/>
      <c r="G278" s="35"/>
      <c r="H278" s="35"/>
      <c r="I278" s="61"/>
      <c r="J278" s="35"/>
      <c r="K278" s="35"/>
      <c r="L278" s="61"/>
    </row>
    <row r="279" spans="1:12" ht="13.5" customHeight="1" x14ac:dyDescent="0.2">
      <c r="A279" s="35"/>
      <c r="B279" s="35"/>
      <c r="C279" s="35"/>
      <c r="D279" s="35"/>
      <c r="E279" s="35"/>
      <c r="F279" s="66"/>
      <c r="G279" s="35"/>
      <c r="H279" s="35"/>
      <c r="I279" s="61"/>
      <c r="J279" s="35"/>
      <c r="K279" s="35"/>
      <c r="L279" s="61"/>
    </row>
    <row r="280" spans="1:12" ht="13.5" customHeight="1" x14ac:dyDescent="0.2">
      <c r="A280" s="35"/>
      <c r="B280" s="35"/>
      <c r="C280" s="35"/>
      <c r="D280" s="35"/>
      <c r="E280" s="35"/>
      <c r="F280" s="66"/>
      <c r="G280" s="35"/>
      <c r="H280" s="35"/>
      <c r="I280" s="61"/>
      <c r="J280" s="35"/>
      <c r="K280" s="35"/>
      <c r="L280" s="61"/>
    </row>
    <row r="281" spans="1:12" ht="13.5" customHeight="1" x14ac:dyDescent="0.2">
      <c r="A281" s="35"/>
      <c r="B281" s="35"/>
      <c r="C281" s="35"/>
      <c r="D281" s="35"/>
      <c r="E281" s="35"/>
      <c r="F281" s="66"/>
      <c r="G281" s="35"/>
      <c r="H281" s="35"/>
      <c r="I281" s="61"/>
      <c r="J281" s="35"/>
      <c r="K281" s="35"/>
      <c r="L281" s="61"/>
    </row>
    <row r="282" spans="1:12" ht="13.5" customHeight="1" x14ac:dyDescent="0.2">
      <c r="A282" s="35"/>
      <c r="B282" s="35"/>
      <c r="C282" s="35"/>
      <c r="D282" s="35"/>
      <c r="E282" s="35"/>
      <c r="F282" s="66"/>
      <c r="G282" s="35"/>
      <c r="H282" s="35"/>
      <c r="I282" s="61"/>
      <c r="J282" s="35"/>
      <c r="K282" s="35"/>
      <c r="L282" s="61"/>
    </row>
    <row r="283" spans="1:12" ht="13.5" customHeight="1" x14ac:dyDescent="0.2">
      <c r="A283" s="35"/>
      <c r="B283" s="35"/>
      <c r="C283" s="35"/>
      <c r="D283" s="35"/>
      <c r="E283" s="35"/>
      <c r="F283" s="66"/>
      <c r="G283" s="35"/>
      <c r="H283" s="35"/>
      <c r="I283" s="61"/>
      <c r="J283" s="35"/>
      <c r="K283" s="35"/>
      <c r="L283" s="61"/>
    </row>
    <row r="284" spans="1:12" ht="13.5" customHeight="1" x14ac:dyDescent="0.2">
      <c r="A284" s="35"/>
      <c r="B284" s="35"/>
      <c r="C284" s="35"/>
      <c r="D284" s="35"/>
      <c r="E284" s="35"/>
      <c r="F284" s="66"/>
      <c r="G284" s="35"/>
      <c r="H284" s="35"/>
      <c r="I284" s="61"/>
      <c r="J284" s="35"/>
      <c r="K284" s="35"/>
      <c r="L284" s="61"/>
    </row>
    <row r="285" spans="1:12" ht="13.5" customHeight="1" x14ac:dyDescent="0.2">
      <c r="A285" s="35"/>
      <c r="B285" s="35"/>
      <c r="C285" s="35"/>
      <c r="D285" s="35"/>
      <c r="E285" s="35"/>
      <c r="F285" s="66"/>
      <c r="G285" s="35"/>
      <c r="H285" s="35"/>
      <c r="I285" s="61"/>
      <c r="J285" s="35"/>
      <c r="K285" s="35"/>
      <c r="L285" s="61"/>
    </row>
    <row r="286" spans="1:12" ht="13.5" customHeight="1" x14ac:dyDescent="0.2">
      <c r="A286" s="35"/>
      <c r="B286" s="35"/>
      <c r="C286" s="35"/>
      <c r="D286" s="35"/>
      <c r="E286" s="35"/>
      <c r="F286" s="66"/>
      <c r="G286" s="35"/>
      <c r="H286" s="35"/>
      <c r="I286" s="61"/>
      <c r="J286" s="35"/>
      <c r="K286" s="35"/>
      <c r="L286" s="61"/>
    </row>
    <row r="287" spans="1:12" ht="13.5" customHeight="1" x14ac:dyDescent="0.2">
      <c r="A287" s="35"/>
      <c r="B287" s="35"/>
      <c r="C287" s="35"/>
      <c r="D287" s="35"/>
      <c r="E287" s="35"/>
      <c r="F287" s="66"/>
      <c r="G287" s="35"/>
      <c r="H287" s="35"/>
      <c r="I287" s="61"/>
      <c r="J287" s="35"/>
      <c r="K287" s="35"/>
      <c r="L287" s="61"/>
    </row>
    <row r="288" spans="1:12" ht="13.5" customHeight="1" x14ac:dyDescent="0.2">
      <c r="A288" s="35"/>
      <c r="B288" s="35"/>
      <c r="C288" s="35"/>
      <c r="D288" s="35"/>
      <c r="E288" s="35"/>
      <c r="F288" s="66"/>
      <c r="G288" s="35"/>
      <c r="H288" s="35"/>
      <c r="I288" s="61"/>
      <c r="J288" s="35"/>
      <c r="K288" s="35"/>
      <c r="L288" s="61"/>
    </row>
    <row r="289" spans="1:12" ht="13.5" customHeight="1" x14ac:dyDescent="0.2">
      <c r="A289" s="35"/>
      <c r="B289" s="35"/>
      <c r="C289" s="35"/>
      <c r="D289" s="35"/>
      <c r="E289" s="35"/>
      <c r="F289" s="66"/>
      <c r="G289" s="35"/>
      <c r="H289" s="35"/>
      <c r="I289" s="61"/>
      <c r="J289" s="35"/>
      <c r="K289" s="35"/>
      <c r="L289" s="61"/>
    </row>
    <row r="290" spans="1:12" ht="13.5" customHeight="1" x14ac:dyDescent="0.2">
      <c r="A290" s="35"/>
      <c r="B290" s="35"/>
      <c r="C290" s="35"/>
      <c r="D290" s="35"/>
      <c r="E290" s="35"/>
      <c r="F290" s="66"/>
      <c r="G290" s="35"/>
      <c r="H290" s="35"/>
      <c r="I290" s="61"/>
      <c r="J290" s="35"/>
      <c r="K290" s="35"/>
      <c r="L290" s="61"/>
    </row>
    <row r="291" spans="1:12" ht="13.5" customHeight="1" x14ac:dyDescent="0.2">
      <c r="A291" s="35"/>
      <c r="B291" s="35"/>
      <c r="C291" s="35"/>
      <c r="D291" s="35"/>
      <c r="E291" s="35"/>
      <c r="F291" s="66"/>
      <c r="G291" s="35"/>
      <c r="H291" s="35"/>
      <c r="I291" s="61"/>
      <c r="J291" s="35"/>
      <c r="K291" s="35"/>
      <c r="L291" s="61"/>
    </row>
    <row r="292" spans="1:12" ht="13.5" customHeight="1" x14ac:dyDescent="0.2">
      <c r="A292" s="35"/>
      <c r="B292" s="35"/>
      <c r="C292" s="35"/>
      <c r="D292" s="35"/>
      <c r="E292" s="35"/>
      <c r="F292" s="66"/>
      <c r="G292" s="35"/>
      <c r="H292" s="35"/>
      <c r="I292" s="61"/>
      <c r="J292" s="35"/>
      <c r="K292" s="35"/>
      <c r="L292" s="61"/>
    </row>
    <row r="293" spans="1:12" ht="13.5" customHeight="1" x14ac:dyDescent="0.2">
      <c r="A293" s="35"/>
      <c r="B293" s="35"/>
      <c r="C293" s="35"/>
      <c r="D293" s="35"/>
      <c r="E293" s="35"/>
      <c r="F293" s="66"/>
      <c r="G293" s="35"/>
      <c r="H293" s="35"/>
      <c r="I293" s="61"/>
      <c r="J293" s="35"/>
      <c r="K293" s="35"/>
      <c r="L293" s="61"/>
    </row>
    <row r="294" spans="1:12" ht="13.5" customHeight="1" x14ac:dyDescent="0.2">
      <c r="A294" s="35"/>
      <c r="B294" s="35"/>
      <c r="C294" s="35"/>
      <c r="D294" s="35"/>
      <c r="E294" s="35"/>
      <c r="F294" s="66"/>
      <c r="G294" s="35"/>
      <c r="H294" s="35"/>
      <c r="I294" s="61"/>
      <c r="J294" s="35"/>
      <c r="K294" s="35"/>
      <c r="L294" s="61"/>
    </row>
    <row r="295" spans="1:12" ht="13.5" customHeight="1" x14ac:dyDescent="0.2">
      <c r="A295" s="35"/>
      <c r="B295" s="35"/>
      <c r="C295" s="35"/>
      <c r="D295" s="35"/>
      <c r="E295" s="35"/>
      <c r="F295" s="66"/>
      <c r="G295" s="35"/>
      <c r="H295" s="35"/>
      <c r="I295" s="61"/>
      <c r="J295" s="35"/>
      <c r="K295" s="35"/>
      <c r="L295" s="61"/>
    </row>
    <row r="296" spans="1:12" ht="13.5" customHeight="1" x14ac:dyDescent="0.2">
      <c r="A296" s="35"/>
      <c r="B296" s="35"/>
      <c r="C296" s="35"/>
      <c r="D296" s="35"/>
      <c r="E296" s="35"/>
      <c r="F296" s="66"/>
      <c r="G296" s="35"/>
      <c r="H296" s="35"/>
      <c r="I296" s="61"/>
      <c r="J296" s="35"/>
      <c r="K296" s="35"/>
      <c r="L296" s="61"/>
    </row>
    <row r="297" spans="1:12" ht="13.5" customHeight="1" x14ac:dyDescent="0.2">
      <c r="A297" s="35"/>
      <c r="B297" s="35"/>
      <c r="C297" s="35"/>
      <c r="D297" s="35"/>
      <c r="E297" s="35"/>
      <c r="F297" s="66"/>
      <c r="G297" s="35"/>
      <c r="H297" s="35"/>
      <c r="I297" s="61"/>
      <c r="J297" s="35"/>
      <c r="K297" s="35"/>
      <c r="L297" s="61"/>
    </row>
    <row r="298" spans="1:12" ht="13.5" customHeight="1" x14ac:dyDescent="0.2">
      <c r="A298" s="35"/>
      <c r="B298" s="35"/>
      <c r="C298" s="35"/>
      <c r="D298" s="35"/>
      <c r="E298" s="35"/>
      <c r="F298" s="66"/>
      <c r="G298" s="35"/>
      <c r="H298" s="35"/>
      <c r="I298" s="61"/>
      <c r="J298" s="35"/>
      <c r="K298" s="35"/>
      <c r="L298" s="61"/>
    </row>
    <row r="299" spans="1:12" ht="13.5" customHeight="1" x14ac:dyDescent="0.2">
      <c r="A299" s="35"/>
      <c r="B299" s="35"/>
      <c r="C299" s="35"/>
      <c r="D299" s="35"/>
      <c r="E299" s="35"/>
      <c r="F299" s="66"/>
      <c r="G299" s="35"/>
      <c r="H299" s="35"/>
      <c r="I299" s="61"/>
      <c r="J299" s="35"/>
      <c r="K299" s="35"/>
      <c r="L299" s="61"/>
    </row>
    <row r="300" spans="1:12" ht="13.5" customHeight="1" x14ac:dyDescent="0.2">
      <c r="A300" s="35"/>
      <c r="B300" s="35"/>
      <c r="C300" s="35"/>
      <c r="D300" s="35"/>
      <c r="E300" s="35"/>
      <c r="F300" s="66"/>
      <c r="G300" s="35"/>
      <c r="H300" s="35"/>
      <c r="I300" s="61"/>
      <c r="J300" s="35"/>
      <c r="K300" s="35"/>
      <c r="L300" s="61"/>
    </row>
    <row r="301" spans="1:12" ht="13.5" customHeight="1" x14ac:dyDescent="0.2">
      <c r="A301" s="35"/>
      <c r="B301" s="35"/>
      <c r="C301" s="35"/>
      <c r="D301" s="35"/>
      <c r="E301" s="35"/>
      <c r="F301" s="66"/>
      <c r="G301" s="35"/>
      <c r="H301" s="35"/>
      <c r="I301" s="61"/>
      <c r="J301" s="35"/>
      <c r="K301" s="35"/>
      <c r="L301" s="61"/>
    </row>
    <row r="302" spans="1:12" ht="13.5" customHeight="1" x14ac:dyDescent="0.2">
      <c r="A302" s="35"/>
      <c r="B302" s="35"/>
      <c r="C302" s="35"/>
      <c r="D302" s="35"/>
      <c r="E302" s="35"/>
      <c r="F302" s="66"/>
      <c r="G302" s="35"/>
      <c r="H302" s="35"/>
      <c r="I302" s="61"/>
      <c r="J302" s="35"/>
      <c r="K302" s="35"/>
      <c r="L302" s="61"/>
    </row>
    <row r="303" spans="1:12" ht="13.5" customHeight="1" x14ac:dyDescent="0.2">
      <c r="A303" s="35"/>
      <c r="B303" s="35"/>
      <c r="C303" s="35"/>
      <c r="D303" s="35"/>
      <c r="E303" s="35"/>
      <c r="F303" s="66"/>
      <c r="G303" s="35"/>
      <c r="H303" s="35"/>
      <c r="I303" s="61"/>
      <c r="J303" s="35"/>
      <c r="K303" s="35"/>
      <c r="L303" s="61"/>
    </row>
    <row r="304" spans="1:12" ht="13.5" customHeight="1" x14ac:dyDescent="0.2">
      <c r="A304" s="35"/>
      <c r="B304" s="35"/>
      <c r="C304" s="35"/>
      <c r="D304" s="35"/>
      <c r="E304" s="35"/>
      <c r="F304" s="66"/>
      <c r="G304" s="35"/>
      <c r="H304" s="35"/>
      <c r="I304" s="61"/>
      <c r="J304" s="35"/>
      <c r="K304" s="35"/>
      <c r="L304" s="61"/>
    </row>
    <row r="305" spans="1:12" ht="13.5" customHeight="1" x14ac:dyDescent="0.2">
      <c r="A305" s="35"/>
      <c r="B305" s="35"/>
      <c r="C305" s="35"/>
      <c r="D305" s="35"/>
      <c r="E305" s="35"/>
      <c r="F305" s="66"/>
      <c r="G305" s="35"/>
      <c r="H305" s="35"/>
      <c r="I305" s="61"/>
      <c r="J305" s="35"/>
      <c r="K305" s="35"/>
      <c r="L305" s="61"/>
    </row>
    <row r="306" spans="1:12" ht="13.5" customHeight="1" x14ac:dyDescent="0.2">
      <c r="A306" s="35"/>
      <c r="B306" s="35"/>
      <c r="C306" s="35"/>
      <c r="D306" s="35"/>
      <c r="E306" s="35"/>
      <c r="F306" s="66"/>
      <c r="G306" s="35"/>
      <c r="H306" s="35"/>
      <c r="I306" s="61"/>
      <c r="J306" s="35"/>
      <c r="K306" s="35"/>
      <c r="L306" s="61"/>
    </row>
    <row r="307" spans="1:12" ht="13.5" customHeight="1" x14ac:dyDescent="0.2">
      <c r="A307" s="35"/>
      <c r="B307" s="35"/>
      <c r="C307" s="35"/>
      <c r="D307" s="35"/>
      <c r="E307" s="35"/>
      <c r="F307" s="66"/>
      <c r="G307" s="35"/>
      <c r="H307" s="35"/>
      <c r="I307" s="61"/>
      <c r="J307" s="35"/>
      <c r="K307" s="35"/>
      <c r="L307" s="61"/>
    </row>
    <row r="308" spans="1:12" ht="13.5" customHeight="1" x14ac:dyDescent="0.2">
      <c r="A308" s="35"/>
      <c r="B308" s="35"/>
      <c r="C308" s="35"/>
      <c r="D308" s="35"/>
      <c r="E308" s="35"/>
      <c r="F308" s="66"/>
      <c r="G308" s="35"/>
      <c r="H308" s="35"/>
      <c r="I308" s="61"/>
      <c r="J308" s="35"/>
      <c r="K308" s="35"/>
      <c r="L308" s="61"/>
    </row>
    <row r="309" spans="1:12" ht="13.5" customHeight="1" x14ac:dyDescent="0.2">
      <c r="A309" s="35"/>
      <c r="B309" s="35"/>
      <c r="C309" s="35"/>
      <c r="D309" s="35"/>
      <c r="E309" s="35"/>
      <c r="F309" s="66"/>
      <c r="G309" s="35"/>
      <c r="H309" s="35"/>
      <c r="I309" s="61"/>
      <c r="J309" s="35"/>
      <c r="K309" s="35"/>
      <c r="L309" s="61"/>
    </row>
    <row r="310" spans="1:12" ht="13.5" customHeight="1" x14ac:dyDescent="0.2">
      <c r="A310" s="35"/>
      <c r="B310" s="35"/>
      <c r="C310" s="35"/>
      <c r="D310" s="35"/>
      <c r="E310" s="35"/>
      <c r="F310" s="66"/>
      <c r="G310" s="35"/>
      <c r="H310" s="35"/>
      <c r="I310" s="61"/>
      <c r="J310" s="35"/>
      <c r="K310" s="35"/>
      <c r="L310" s="61"/>
    </row>
    <row r="311" spans="1:12" ht="13.5" customHeight="1" x14ac:dyDescent="0.2">
      <c r="A311" s="35"/>
      <c r="B311" s="35"/>
      <c r="C311" s="35"/>
      <c r="D311" s="35"/>
      <c r="E311" s="35"/>
      <c r="F311" s="66"/>
      <c r="G311" s="35"/>
      <c r="H311" s="35"/>
      <c r="I311" s="61"/>
      <c r="J311" s="35"/>
      <c r="K311" s="35"/>
      <c r="L311" s="61"/>
    </row>
    <row r="312" spans="1:12" ht="13.5" customHeight="1" x14ac:dyDescent="0.2">
      <c r="A312" s="35"/>
      <c r="B312" s="35"/>
      <c r="C312" s="35"/>
      <c r="D312" s="35"/>
      <c r="E312" s="35"/>
      <c r="F312" s="66"/>
      <c r="G312" s="35"/>
      <c r="H312" s="35"/>
      <c r="I312" s="61"/>
      <c r="J312" s="35"/>
      <c r="K312" s="35"/>
      <c r="L312" s="61"/>
    </row>
    <row r="313" spans="1:12" ht="13.5" customHeight="1" x14ac:dyDescent="0.2">
      <c r="A313" s="35"/>
      <c r="B313" s="35"/>
      <c r="C313" s="35"/>
      <c r="D313" s="35"/>
      <c r="E313" s="35"/>
      <c r="F313" s="66"/>
      <c r="G313" s="35"/>
      <c r="H313" s="35"/>
      <c r="I313" s="61"/>
      <c r="J313" s="35"/>
      <c r="K313" s="35"/>
      <c r="L313" s="61"/>
    </row>
    <row r="314" spans="1:12" ht="13.5" customHeight="1" x14ac:dyDescent="0.2">
      <c r="A314" s="35"/>
      <c r="B314" s="35"/>
      <c r="C314" s="35"/>
      <c r="D314" s="35"/>
      <c r="E314" s="35"/>
      <c r="F314" s="66"/>
      <c r="G314" s="35"/>
      <c r="H314" s="35"/>
      <c r="I314" s="61"/>
      <c r="J314" s="35"/>
      <c r="K314" s="35"/>
      <c r="L314" s="61"/>
    </row>
    <row r="315" spans="1:12" ht="13.5" customHeight="1" x14ac:dyDescent="0.2">
      <c r="A315" s="35"/>
      <c r="B315" s="35"/>
      <c r="C315" s="35"/>
      <c r="D315" s="35"/>
      <c r="E315" s="35"/>
      <c r="F315" s="66"/>
      <c r="G315" s="35"/>
      <c r="H315" s="35"/>
      <c r="I315" s="61"/>
      <c r="J315" s="35"/>
      <c r="K315" s="35"/>
      <c r="L315" s="61"/>
    </row>
    <row r="316" spans="1:12" ht="13.5" customHeight="1" x14ac:dyDescent="0.2">
      <c r="A316" s="35"/>
      <c r="B316" s="35"/>
      <c r="C316" s="35"/>
      <c r="D316" s="35"/>
      <c r="E316" s="35"/>
      <c r="F316" s="66"/>
      <c r="G316" s="35"/>
      <c r="H316" s="35"/>
      <c r="I316" s="61"/>
      <c r="J316" s="35"/>
      <c r="K316" s="35"/>
      <c r="L316" s="61"/>
    </row>
    <row r="317" spans="1:12" ht="13.5" customHeight="1" x14ac:dyDescent="0.2">
      <c r="A317" s="35"/>
      <c r="B317" s="35"/>
      <c r="C317" s="35"/>
      <c r="D317" s="35"/>
      <c r="E317" s="35"/>
      <c r="F317" s="66"/>
      <c r="G317" s="35"/>
      <c r="H317" s="35"/>
      <c r="I317" s="61"/>
      <c r="J317" s="35"/>
      <c r="K317" s="35"/>
      <c r="L317" s="61"/>
    </row>
    <row r="318" spans="1:12" ht="13.5" customHeight="1" x14ac:dyDescent="0.2">
      <c r="A318" s="35"/>
      <c r="B318" s="35"/>
      <c r="C318" s="35"/>
      <c r="D318" s="35"/>
      <c r="E318" s="35"/>
      <c r="F318" s="66"/>
      <c r="G318" s="35"/>
      <c r="H318" s="35"/>
      <c r="I318" s="61"/>
      <c r="J318" s="35"/>
      <c r="K318" s="35"/>
      <c r="L318" s="61"/>
    </row>
    <row r="319" spans="1:12" ht="13.5" customHeight="1" x14ac:dyDescent="0.2">
      <c r="A319" s="35"/>
      <c r="B319" s="35"/>
      <c r="C319" s="35"/>
      <c r="D319" s="35"/>
      <c r="E319" s="35"/>
      <c r="F319" s="66"/>
      <c r="G319" s="35"/>
      <c r="H319" s="35"/>
      <c r="I319" s="61"/>
      <c r="J319" s="35"/>
      <c r="K319" s="35"/>
      <c r="L319" s="61"/>
    </row>
    <row r="320" spans="1:12" ht="13.5" customHeight="1" x14ac:dyDescent="0.2">
      <c r="A320" s="35"/>
      <c r="B320" s="35"/>
      <c r="C320" s="35"/>
      <c r="D320" s="35"/>
      <c r="E320" s="35"/>
      <c r="F320" s="66"/>
      <c r="G320" s="35"/>
      <c r="H320" s="35"/>
      <c r="I320" s="61"/>
      <c r="J320" s="35"/>
      <c r="K320" s="35"/>
      <c r="L320" s="61"/>
    </row>
    <row r="321" spans="1:12" ht="13.5" customHeight="1" x14ac:dyDescent="0.2">
      <c r="A321" s="35"/>
      <c r="B321" s="35"/>
      <c r="C321" s="35"/>
      <c r="D321" s="35"/>
      <c r="E321" s="35"/>
      <c r="F321" s="66"/>
      <c r="G321" s="35"/>
      <c r="H321" s="35"/>
      <c r="I321" s="61"/>
      <c r="J321" s="35"/>
      <c r="K321" s="35"/>
      <c r="L321" s="61"/>
    </row>
    <row r="322" spans="1:12" ht="13.5" customHeight="1" x14ac:dyDescent="0.2">
      <c r="A322" s="35"/>
      <c r="B322" s="35"/>
      <c r="C322" s="35"/>
      <c r="D322" s="35"/>
      <c r="E322" s="35"/>
      <c r="F322" s="66"/>
      <c r="G322" s="35"/>
      <c r="H322" s="35"/>
      <c r="I322" s="61"/>
      <c r="J322" s="35"/>
      <c r="K322" s="35"/>
      <c r="L322" s="61"/>
    </row>
    <row r="323" spans="1:12" ht="13.5" customHeight="1" x14ac:dyDescent="0.2">
      <c r="A323" s="35"/>
      <c r="B323" s="35"/>
      <c r="C323" s="35"/>
      <c r="D323" s="35"/>
      <c r="E323" s="35"/>
      <c r="F323" s="66"/>
      <c r="G323" s="35"/>
      <c r="H323" s="35"/>
      <c r="I323" s="61"/>
      <c r="J323" s="35"/>
      <c r="K323" s="35"/>
      <c r="L323" s="61"/>
    </row>
    <row r="324" spans="1:12" ht="13.5" customHeight="1" x14ac:dyDescent="0.2">
      <c r="A324" s="35"/>
      <c r="B324" s="35"/>
      <c r="C324" s="35"/>
      <c r="D324" s="35"/>
      <c r="E324" s="35"/>
      <c r="F324" s="66"/>
      <c r="G324" s="35"/>
      <c r="H324" s="35"/>
      <c r="I324" s="61"/>
      <c r="J324" s="35"/>
      <c r="K324" s="35"/>
      <c r="L324" s="61"/>
    </row>
    <row r="325" spans="1:12" ht="13.5" customHeight="1" x14ac:dyDescent="0.2">
      <c r="A325" s="35"/>
      <c r="B325" s="35"/>
      <c r="C325" s="35"/>
      <c r="D325" s="35"/>
      <c r="E325" s="35"/>
      <c r="F325" s="66"/>
      <c r="G325" s="35"/>
      <c r="H325" s="35"/>
      <c r="I325" s="61"/>
      <c r="J325" s="35"/>
      <c r="K325" s="35"/>
      <c r="L325" s="61"/>
    </row>
    <row r="326" spans="1:12" ht="13.5" customHeight="1" x14ac:dyDescent="0.2">
      <c r="A326" s="35"/>
      <c r="B326" s="35"/>
      <c r="C326" s="35"/>
      <c r="D326" s="35"/>
      <c r="E326" s="35"/>
      <c r="F326" s="66"/>
      <c r="G326" s="35"/>
      <c r="H326" s="35"/>
      <c r="I326" s="61"/>
      <c r="J326" s="35"/>
      <c r="K326" s="35"/>
      <c r="L326" s="61"/>
    </row>
    <row r="327" spans="1:12" ht="13.5" customHeight="1" x14ac:dyDescent="0.2">
      <c r="A327" s="35"/>
      <c r="B327" s="35"/>
      <c r="C327" s="35"/>
      <c r="D327" s="35"/>
      <c r="E327" s="35"/>
      <c r="F327" s="66"/>
      <c r="G327" s="35"/>
      <c r="H327" s="35"/>
      <c r="I327" s="61"/>
      <c r="J327" s="35"/>
      <c r="K327" s="35"/>
      <c r="L327" s="61"/>
    </row>
    <row r="328" spans="1:12" ht="13.5" customHeight="1" x14ac:dyDescent="0.2">
      <c r="A328" s="35"/>
      <c r="B328" s="35"/>
      <c r="C328" s="35"/>
      <c r="D328" s="35"/>
      <c r="E328" s="35"/>
      <c r="F328" s="66"/>
      <c r="G328" s="35"/>
      <c r="H328" s="35"/>
      <c r="I328" s="61"/>
      <c r="J328" s="35"/>
      <c r="K328" s="35"/>
      <c r="L328" s="61"/>
    </row>
    <row r="329" spans="1:12" ht="13.5" customHeight="1" x14ac:dyDescent="0.2">
      <c r="A329" s="35"/>
      <c r="B329" s="35"/>
      <c r="C329" s="35"/>
      <c r="D329" s="35"/>
      <c r="E329" s="35"/>
      <c r="F329" s="66"/>
      <c r="G329" s="35"/>
      <c r="H329" s="35"/>
      <c r="I329" s="61"/>
      <c r="J329" s="35"/>
      <c r="K329" s="35"/>
      <c r="L329" s="61"/>
    </row>
    <row r="330" spans="1:12" ht="13.5" customHeight="1" x14ac:dyDescent="0.2">
      <c r="A330" s="35"/>
      <c r="B330" s="35"/>
      <c r="C330" s="35"/>
      <c r="D330" s="35"/>
      <c r="E330" s="35"/>
      <c r="F330" s="66"/>
      <c r="G330" s="35"/>
      <c r="H330" s="35"/>
      <c r="I330" s="61"/>
      <c r="J330" s="35"/>
      <c r="K330" s="35"/>
      <c r="L330" s="61"/>
    </row>
    <row r="331" spans="1:12" ht="13.5" customHeight="1" x14ac:dyDescent="0.2">
      <c r="A331" s="35"/>
      <c r="B331" s="35"/>
      <c r="C331" s="35"/>
      <c r="D331" s="35"/>
      <c r="E331" s="35"/>
      <c r="F331" s="66"/>
      <c r="G331" s="35"/>
      <c r="H331" s="35"/>
      <c r="I331" s="61"/>
      <c r="J331" s="35"/>
      <c r="K331" s="35"/>
      <c r="L331" s="61"/>
    </row>
    <row r="332" spans="1:12" ht="13.5" customHeight="1" x14ac:dyDescent="0.2">
      <c r="A332" s="35"/>
      <c r="B332" s="35"/>
      <c r="C332" s="35"/>
      <c r="D332" s="35"/>
      <c r="E332" s="35"/>
      <c r="F332" s="66"/>
      <c r="G332" s="35"/>
      <c r="H332" s="35"/>
      <c r="I332" s="61"/>
      <c r="J332" s="35"/>
      <c r="K332" s="35"/>
      <c r="L332" s="61"/>
    </row>
    <row r="333" spans="1:12" ht="13.5" customHeight="1" x14ac:dyDescent="0.2">
      <c r="A333" s="35"/>
      <c r="B333" s="35"/>
      <c r="C333" s="35"/>
      <c r="D333" s="35"/>
      <c r="E333" s="35"/>
      <c r="F333" s="66"/>
      <c r="G333" s="35"/>
      <c r="H333" s="35"/>
      <c r="I333" s="61"/>
      <c r="J333" s="35"/>
      <c r="K333" s="35"/>
      <c r="L333" s="61"/>
    </row>
    <row r="334" spans="1:12" ht="13.5" customHeight="1" x14ac:dyDescent="0.2">
      <c r="A334" s="35"/>
      <c r="B334" s="35"/>
      <c r="C334" s="35"/>
      <c r="D334" s="35"/>
      <c r="E334" s="35"/>
      <c r="F334" s="66"/>
      <c r="G334" s="35"/>
      <c r="H334" s="35"/>
      <c r="I334" s="61"/>
      <c r="J334" s="35"/>
      <c r="K334" s="35"/>
      <c r="L334" s="61"/>
    </row>
    <row r="335" spans="1:12" ht="13.5" customHeight="1" x14ac:dyDescent="0.2">
      <c r="A335" s="35"/>
      <c r="B335" s="35"/>
      <c r="C335" s="35"/>
      <c r="D335" s="35"/>
      <c r="E335" s="35"/>
      <c r="F335" s="66"/>
      <c r="G335" s="35"/>
      <c r="H335" s="35"/>
      <c r="I335" s="61"/>
      <c r="J335" s="35"/>
      <c r="K335" s="35"/>
      <c r="L335" s="61"/>
    </row>
    <row r="336" spans="1:12" ht="13.5" customHeight="1" x14ac:dyDescent="0.2">
      <c r="A336" s="35"/>
      <c r="B336" s="35"/>
      <c r="C336" s="35"/>
      <c r="D336" s="35"/>
      <c r="E336" s="35"/>
      <c r="F336" s="66"/>
      <c r="G336" s="35"/>
      <c r="H336" s="35"/>
      <c r="I336" s="61"/>
      <c r="J336" s="35"/>
      <c r="K336" s="35"/>
      <c r="L336" s="61"/>
    </row>
    <row r="337" spans="1:12" ht="13.5" customHeight="1" x14ac:dyDescent="0.2">
      <c r="A337" s="35"/>
      <c r="B337" s="35"/>
      <c r="C337" s="35"/>
      <c r="D337" s="35"/>
      <c r="E337" s="35"/>
      <c r="F337" s="66"/>
      <c r="G337" s="35"/>
      <c r="H337" s="35"/>
      <c r="I337" s="61"/>
      <c r="J337" s="35"/>
      <c r="K337" s="35"/>
      <c r="L337" s="61"/>
    </row>
    <row r="338" spans="1:12" ht="13.5" customHeight="1" x14ac:dyDescent="0.2">
      <c r="A338" s="35"/>
      <c r="B338" s="35"/>
      <c r="C338" s="35"/>
      <c r="D338" s="35"/>
      <c r="E338" s="35"/>
      <c r="F338" s="66"/>
      <c r="G338" s="35"/>
      <c r="H338" s="35"/>
      <c r="I338" s="61"/>
      <c r="J338" s="35"/>
      <c r="K338" s="35"/>
      <c r="L338" s="61"/>
    </row>
    <row r="339" spans="1:12" ht="13.5" customHeight="1" x14ac:dyDescent="0.2">
      <c r="A339" s="35"/>
      <c r="B339" s="35"/>
      <c r="C339" s="35"/>
      <c r="D339" s="35"/>
      <c r="E339" s="35"/>
      <c r="F339" s="66"/>
      <c r="G339" s="35"/>
      <c r="H339" s="35"/>
      <c r="I339" s="61"/>
      <c r="J339" s="35"/>
      <c r="K339" s="35"/>
      <c r="L339" s="61"/>
    </row>
    <row r="340" spans="1:12" ht="13.5" customHeight="1" x14ac:dyDescent="0.2">
      <c r="A340" s="35"/>
      <c r="B340" s="35"/>
      <c r="C340" s="35"/>
      <c r="D340" s="35"/>
      <c r="E340" s="35"/>
      <c r="F340" s="66"/>
      <c r="G340" s="35"/>
      <c r="H340" s="35"/>
      <c r="I340" s="61"/>
      <c r="J340" s="35"/>
      <c r="K340" s="35"/>
      <c r="L340" s="61"/>
    </row>
    <row r="341" spans="1:12" ht="13.5" customHeight="1" x14ac:dyDescent="0.2">
      <c r="A341" s="35"/>
      <c r="B341" s="35"/>
      <c r="C341" s="35"/>
      <c r="D341" s="35"/>
      <c r="E341" s="35"/>
      <c r="F341" s="66"/>
      <c r="G341" s="35"/>
      <c r="H341" s="35"/>
      <c r="I341" s="61"/>
      <c r="J341" s="35"/>
      <c r="K341" s="35"/>
      <c r="L341" s="61"/>
    </row>
    <row r="342" spans="1:12" ht="13.5" customHeight="1" x14ac:dyDescent="0.2">
      <c r="A342" s="35"/>
      <c r="B342" s="35"/>
      <c r="C342" s="35"/>
      <c r="D342" s="35"/>
      <c r="E342" s="35"/>
      <c r="F342" s="66"/>
      <c r="G342" s="35"/>
      <c r="H342" s="35"/>
      <c r="I342" s="61"/>
      <c r="J342" s="35"/>
      <c r="K342" s="35"/>
      <c r="L342" s="61"/>
    </row>
    <row r="343" spans="1:12" ht="13.5" customHeight="1" x14ac:dyDescent="0.2">
      <c r="A343" s="35"/>
      <c r="B343" s="35"/>
      <c r="C343" s="35"/>
      <c r="D343" s="35"/>
      <c r="E343" s="35"/>
      <c r="F343" s="66"/>
      <c r="G343" s="35"/>
      <c r="H343" s="35"/>
      <c r="I343" s="61"/>
      <c r="J343" s="35"/>
      <c r="K343" s="35"/>
      <c r="L343" s="61"/>
    </row>
    <row r="344" spans="1:12" ht="13.5" customHeight="1" x14ac:dyDescent="0.2">
      <c r="A344" s="35"/>
      <c r="B344" s="35"/>
      <c r="C344" s="35"/>
      <c r="D344" s="35"/>
      <c r="E344" s="35"/>
      <c r="F344" s="66"/>
      <c r="G344" s="35"/>
      <c r="H344" s="35"/>
      <c r="I344" s="61"/>
      <c r="J344" s="35"/>
      <c r="K344" s="35"/>
      <c r="L344" s="61"/>
    </row>
    <row r="345" spans="1:12" ht="13.5" customHeight="1" x14ac:dyDescent="0.2">
      <c r="A345" s="35"/>
      <c r="B345" s="35"/>
      <c r="C345" s="35"/>
      <c r="D345" s="35"/>
      <c r="E345" s="35"/>
      <c r="F345" s="66"/>
      <c r="G345" s="35"/>
      <c r="H345" s="35"/>
      <c r="I345" s="61"/>
      <c r="J345" s="35"/>
      <c r="K345" s="35"/>
      <c r="L345" s="61"/>
    </row>
    <row r="346" spans="1:12" ht="13.5" customHeight="1" x14ac:dyDescent="0.2">
      <c r="A346" s="35"/>
      <c r="B346" s="35"/>
      <c r="C346" s="35"/>
      <c r="D346" s="35"/>
      <c r="E346" s="35"/>
      <c r="F346" s="66"/>
      <c r="G346" s="35"/>
      <c r="H346" s="35"/>
      <c r="I346" s="61"/>
      <c r="J346" s="35"/>
      <c r="K346" s="35"/>
      <c r="L346" s="61"/>
    </row>
    <row r="347" spans="1:12" ht="13.5" customHeight="1" x14ac:dyDescent="0.2">
      <c r="A347" s="35"/>
      <c r="B347" s="35"/>
      <c r="C347" s="35"/>
      <c r="D347" s="35"/>
      <c r="E347" s="35"/>
      <c r="F347" s="66"/>
      <c r="G347" s="35"/>
      <c r="H347" s="35"/>
      <c r="I347" s="61"/>
      <c r="J347" s="35"/>
      <c r="K347" s="35"/>
      <c r="L347" s="61"/>
    </row>
    <row r="348" spans="1:12" ht="13.5" customHeight="1" x14ac:dyDescent="0.2">
      <c r="A348" s="35"/>
      <c r="B348" s="35"/>
      <c r="C348" s="35"/>
      <c r="D348" s="35"/>
      <c r="E348" s="35"/>
      <c r="F348" s="66"/>
      <c r="G348" s="35"/>
      <c r="H348" s="35"/>
      <c r="I348" s="61"/>
      <c r="J348" s="35"/>
      <c r="K348" s="35"/>
      <c r="L348" s="61"/>
    </row>
    <row r="349" spans="1:12" ht="13.5" customHeight="1" x14ac:dyDescent="0.2">
      <c r="A349" s="35"/>
      <c r="B349" s="35"/>
      <c r="C349" s="35"/>
      <c r="D349" s="35"/>
      <c r="E349" s="35"/>
      <c r="F349" s="66"/>
      <c r="G349" s="35"/>
      <c r="H349" s="35"/>
      <c r="I349" s="61"/>
      <c r="J349" s="35"/>
      <c r="K349" s="35"/>
      <c r="L349" s="61"/>
    </row>
    <row r="350" spans="1:12" ht="13.5" customHeight="1" x14ac:dyDescent="0.2">
      <c r="A350" s="35"/>
      <c r="B350" s="35"/>
      <c r="C350" s="35"/>
      <c r="D350" s="35"/>
      <c r="E350" s="35"/>
      <c r="F350" s="66"/>
      <c r="G350" s="35"/>
      <c r="H350" s="35"/>
      <c r="I350" s="61"/>
      <c r="J350" s="35"/>
      <c r="K350" s="35"/>
      <c r="L350" s="61"/>
    </row>
    <row r="351" spans="1:12" ht="13.5" customHeight="1" x14ac:dyDescent="0.2">
      <c r="A351" s="35"/>
      <c r="B351" s="35"/>
      <c r="C351" s="35"/>
      <c r="D351" s="35"/>
      <c r="E351" s="35"/>
      <c r="F351" s="66"/>
      <c r="G351" s="35"/>
      <c r="H351" s="35"/>
      <c r="I351" s="61"/>
      <c r="J351" s="35"/>
      <c r="K351" s="35"/>
      <c r="L351" s="61"/>
    </row>
    <row r="352" spans="1:12" ht="13.5" customHeight="1" x14ac:dyDescent="0.2">
      <c r="A352" s="35"/>
      <c r="B352" s="35"/>
      <c r="C352" s="35"/>
      <c r="D352" s="35"/>
      <c r="E352" s="35"/>
      <c r="F352" s="66"/>
      <c r="G352" s="35"/>
      <c r="H352" s="35"/>
      <c r="I352" s="61"/>
      <c r="J352" s="35"/>
      <c r="K352" s="35"/>
      <c r="L352" s="61"/>
    </row>
    <row r="353" spans="1:12" ht="13.5" customHeight="1" x14ac:dyDescent="0.2">
      <c r="A353" s="35"/>
      <c r="B353" s="35"/>
      <c r="C353" s="35"/>
      <c r="D353" s="35"/>
      <c r="E353" s="35"/>
      <c r="F353" s="66"/>
      <c r="G353" s="35"/>
      <c r="H353" s="35"/>
      <c r="I353" s="61"/>
      <c r="J353" s="35"/>
      <c r="K353" s="35"/>
      <c r="L353" s="61"/>
    </row>
    <row r="354" spans="1:12" ht="13.5" customHeight="1" x14ac:dyDescent="0.2">
      <c r="A354" s="35"/>
      <c r="B354" s="35"/>
      <c r="C354" s="35"/>
      <c r="D354" s="35"/>
      <c r="E354" s="35"/>
      <c r="F354" s="66"/>
      <c r="G354" s="35"/>
      <c r="H354" s="35"/>
      <c r="I354" s="61"/>
      <c r="J354" s="35"/>
      <c r="K354" s="35"/>
      <c r="L354" s="61"/>
    </row>
    <row r="355" spans="1:12" ht="13.5" customHeight="1" x14ac:dyDescent="0.2">
      <c r="A355" s="35"/>
      <c r="B355" s="35"/>
      <c r="C355" s="35"/>
      <c r="D355" s="35"/>
      <c r="E355" s="35"/>
      <c r="F355" s="66"/>
      <c r="G355" s="35"/>
      <c r="H355" s="35"/>
      <c r="I355" s="61"/>
      <c r="J355" s="35"/>
      <c r="K355" s="35"/>
      <c r="L355" s="61"/>
    </row>
    <row r="356" spans="1:12" ht="13.5" customHeight="1" x14ac:dyDescent="0.2">
      <c r="A356" s="35"/>
      <c r="B356" s="35"/>
      <c r="C356" s="35"/>
      <c r="D356" s="35"/>
      <c r="E356" s="35"/>
      <c r="F356" s="66"/>
      <c r="G356" s="35"/>
      <c r="H356" s="35"/>
      <c r="I356" s="61"/>
      <c r="J356" s="35"/>
      <c r="K356" s="35"/>
      <c r="L356" s="61"/>
    </row>
    <row r="357" spans="1:12" ht="13.5" customHeight="1" x14ac:dyDescent="0.2">
      <c r="A357" s="35"/>
      <c r="B357" s="35"/>
      <c r="C357" s="35"/>
      <c r="D357" s="35"/>
      <c r="E357" s="35"/>
      <c r="F357" s="66"/>
      <c r="G357" s="35"/>
      <c r="H357" s="35"/>
      <c r="I357" s="61"/>
      <c r="J357" s="35"/>
      <c r="K357" s="35"/>
      <c r="L357" s="61"/>
    </row>
    <row r="358" spans="1:12" ht="13.5" customHeight="1" x14ac:dyDescent="0.2">
      <c r="A358" s="35"/>
      <c r="B358" s="35"/>
      <c r="C358" s="35"/>
      <c r="D358" s="35"/>
      <c r="E358" s="35"/>
      <c r="F358" s="66"/>
      <c r="G358" s="35"/>
      <c r="H358" s="35"/>
      <c r="I358" s="61"/>
      <c r="J358" s="35"/>
      <c r="K358" s="35"/>
      <c r="L358" s="61"/>
    </row>
    <row r="359" spans="1:12" ht="13.5" customHeight="1" x14ac:dyDescent="0.2">
      <c r="A359" s="35"/>
      <c r="B359" s="35"/>
      <c r="C359" s="35"/>
      <c r="D359" s="35"/>
      <c r="E359" s="35"/>
      <c r="F359" s="66"/>
      <c r="G359" s="35"/>
      <c r="H359" s="35"/>
      <c r="I359" s="61"/>
      <c r="J359" s="35"/>
      <c r="K359" s="35"/>
      <c r="L359" s="61"/>
    </row>
    <row r="360" spans="1:12" ht="13.5" customHeight="1" x14ac:dyDescent="0.2">
      <c r="A360" s="35"/>
      <c r="B360" s="35"/>
      <c r="C360" s="35"/>
      <c r="D360" s="35"/>
      <c r="E360" s="35"/>
      <c r="F360" s="66"/>
      <c r="G360" s="35"/>
      <c r="H360" s="35"/>
      <c r="I360" s="61"/>
      <c r="J360" s="35"/>
      <c r="K360" s="35"/>
      <c r="L360" s="61"/>
    </row>
    <row r="361" spans="1:12" ht="13.5" customHeight="1" x14ac:dyDescent="0.2">
      <c r="A361" s="35"/>
      <c r="B361" s="35"/>
      <c r="C361" s="35"/>
      <c r="D361" s="35"/>
      <c r="E361" s="35"/>
      <c r="F361" s="66"/>
      <c r="G361" s="35"/>
      <c r="H361" s="35"/>
      <c r="I361" s="61"/>
      <c r="J361" s="35"/>
      <c r="K361" s="35"/>
      <c r="L361" s="61"/>
    </row>
    <row r="362" spans="1:12" ht="13.5" customHeight="1" x14ac:dyDescent="0.2">
      <c r="A362" s="35"/>
      <c r="B362" s="35"/>
      <c r="C362" s="35"/>
      <c r="D362" s="35"/>
      <c r="E362" s="35"/>
      <c r="F362" s="66"/>
      <c r="G362" s="35"/>
      <c r="H362" s="35"/>
      <c r="I362" s="61"/>
      <c r="J362" s="35"/>
      <c r="K362" s="35"/>
      <c r="L362" s="61"/>
    </row>
    <row r="363" spans="1:12" ht="13.5" customHeight="1" x14ac:dyDescent="0.2">
      <c r="A363" s="35"/>
      <c r="B363" s="35"/>
      <c r="C363" s="35"/>
      <c r="D363" s="35"/>
      <c r="E363" s="35"/>
      <c r="F363" s="66"/>
      <c r="G363" s="35"/>
      <c r="H363" s="35"/>
      <c r="I363" s="61"/>
      <c r="J363" s="35"/>
      <c r="K363" s="35"/>
      <c r="L363" s="61"/>
    </row>
    <row r="364" spans="1:12" ht="13.5" customHeight="1" x14ac:dyDescent="0.2">
      <c r="A364" s="35"/>
      <c r="B364" s="35"/>
      <c r="C364" s="35"/>
      <c r="D364" s="35"/>
      <c r="E364" s="35"/>
      <c r="F364" s="66"/>
      <c r="G364" s="35"/>
      <c r="H364" s="35"/>
      <c r="I364" s="61"/>
      <c r="J364" s="35"/>
      <c r="K364" s="35"/>
      <c r="L364" s="61"/>
    </row>
    <row r="365" spans="1:12" ht="13.5" customHeight="1" x14ac:dyDescent="0.2">
      <c r="A365" s="35"/>
      <c r="B365" s="35"/>
      <c r="C365" s="35"/>
      <c r="D365" s="35"/>
      <c r="E365" s="35"/>
      <c r="F365" s="66"/>
      <c r="G365" s="35"/>
      <c r="H365" s="35"/>
      <c r="I365" s="61"/>
      <c r="J365" s="35"/>
      <c r="K365" s="35"/>
      <c r="L365" s="61"/>
    </row>
    <row r="366" spans="1:12" ht="13.5" customHeight="1" x14ac:dyDescent="0.2">
      <c r="A366" s="35"/>
      <c r="B366" s="35"/>
      <c r="C366" s="35"/>
      <c r="D366" s="35"/>
      <c r="E366" s="35"/>
      <c r="F366" s="66"/>
      <c r="G366" s="35"/>
      <c r="H366" s="35"/>
      <c r="I366" s="61"/>
      <c r="J366" s="35"/>
      <c r="K366" s="35"/>
      <c r="L366" s="61"/>
    </row>
    <row r="367" spans="1:12" ht="13.5" customHeight="1" x14ac:dyDescent="0.2">
      <c r="A367" s="35"/>
      <c r="B367" s="35"/>
      <c r="C367" s="35"/>
      <c r="D367" s="35"/>
      <c r="E367" s="35"/>
      <c r="F367" s="66"/>
      <c r="G367" s="35"/>
      <c r="H367" s="35"/>
      <c r="I367" s="61"/>
      <c r="J367" s="35"/>
      <c r="K367" s="35"/>
      <c r="L367" s="61"/>
    </row>
    <row r="368" spans="1:12" ht="13.5" customHeight="1" x14ac:dyDescent="0.2">
      <c r="A368" s="35"/>
      <c r="B368" s="35"/>
      <c r="C368" s="35"/>
      <c r="D368" s="35"/>
      <c r="E368" s="35"/>
      <c r="F368" s="66"/>
      <c r="G368" s="35"/>
      <c r="H368" s="35"/>
      <c r="I368" s="61"/>
      <c r="J368" s="35"/>
      <c r="K368" s="35"/>
      <c r="L368" s="61"/>
    </row>
    <row r="369" spans="1:12" ht="13.5" customHeight="1" x14ac:dyDescent="0.2">
      <c r="A369" s="35"/>
      <c r="B369" s="35"/>
      <c r="C369" s="35"/>
      <c r="D369" s="35"/>
      <c r="E369" s="35"/>
      <c r="F369" s="66"/>
      <c r="G369" s="35"/>
      <c r="H369" s="35"/>
      <c r="I369" s="61"/>
      <c r="J369" s="35"/>
      <c r="K369" s="35"/>
      <c r="L369" s="61"/>
    </row>
    <row r="370" spans="1:12" ht="13.5" customHeight="1" x14ac:dyDescent="0.2">
      <c r="A370" s="35"/>
      <c r="B370" s="35"/>
      <c r="C370" s="35"/>
      <c r="D370" s="35"/>
      <c r="E370" s="35"/>
      <c r="F370" s="66"/>
      <c r="G370" s="35"/>
      <c r="H370" s="35"/>
      <c r="I370" s="61"/>
      <c r="J370" s="35"/>
      <c r="K370" s="35"/>
      <c r="L370" s="61"/>
    </row>
    <row r="371" spans="1:12" ht="13.5" customHeight="1" x14ac:dyDescent="0.2">
      <c r="A371" s="35"/>
      <c r="B371" s="35"/>
      <c r="C371" s="35"/>
      <c r="D371" s="35"/>
      <c r="E371" s="35"/>
      <c r="F371" s="66"/>
      <c r="G371" s="35"/>
      <c r="H371" s="35"/>
      <c r="I371" s="61"/>
      <c r="J371" s="35"/>
      <c r="K371" s="35"/>
      <c r="L371" s="61"/>
    </row>
    <row r="372" spans="1:12" ht="13.5" customHeight="1" x14ac:dyDescent="0.2">
      <c r="A372" s="35"/>
      <c r="B372" s="35"/>
      <c r="C372" s="35"/>
      <c r="D372" s="35"/>
      <c r="E372" s="35"/>
      <c r="F372" s="66"/>
      <c r="G372" s="35"/>
      <c r="H372" s="35"/>
      <c r="I372" s="61"/>
      <c r="J372" s="35"/>
      <c r="K372" s="35"/>
      <c r="L372" s="61"/>
    </row>
    <row r="373" spans="1:12" ht="13.5" customHeight="1" x14ac:dyDescent="0.2">
      <c r="A373" s="35"/>
      <c r="B373" s="35"/>
      <c r="C373" s="35"/>
      <c r="D373" s="35"/>
      <c r="E373" s="35"/>
      <c r="F373" s="66"/>
      <c r="G373" s="35"/>
      <c r="H373" s="35"/>
      <c r="I373" s="61"/>
      <c r="J373" s="35"/>
      <c r="K373" s="35"/>
      <c r="L373" s="61"/>
    </row>
    <row r="374" spans="1:12" ht="13.5" customHeight="1" x14ac:dyDescent="0.2">
      <c r="A374" s="35"/>
      <c r="B374" s="35"/>
      <c r="C374" s="35"/>
      <c r="D374" s="35"/>
      <c r="E374" s="35"/>
      <c r="F374" s="66"/>
      <c r="G374" s="35"/>
      <c r="H374" s="35"/>
      <c r="I374" s="61"/>
      <c r="J374" s="35"/>
      <c r="K374" s="35"/>
      <c r="L374" s="61"/>
    </row>
    <row r="375" spans="1:12" ht="13.5" customHeight="1" x14ac:dyDescent="0.2">
      <c r="A375" s="35"/>
      <c r="B375" s="35"/>
      <c r="C375" s="35"/>
      <c r="D375" s="35"/>
      <c r="E375" s="35"/>
      <c r="F375" s="66"/>
      <c r="G375" s="35"/>
      <c r="H375" s="35"/>
      <c r="I375" s="61"/>
      <c r="J375" s="35"/>
      <c r="K375" s="35"/>
      <c r="L375" s="61"/>
    </row>
    <row r="376" spans="1:12" ht="13.5" customHeight="1" x14ac:dyDescent="0.2">
      <c r="A376" s="35"/>
      <c r="B376" s="35"/>
      <c r="C376" s="35"/>
      <c r="D376" s="35"/>
      <c r="E376" s="35"/>
      <c r="F376" s="66"/>
      <c r="G376" s="35"/>
      <c r="H376" s="35"/>
      <c r="I376" s="61"/>
      <c r="J376" s="35"/>
      <c r="K376" s="35"/>
      <c r="L376" s="61"/>
    </row>
    <row r="377" spans="1:12" ht="13.5" customHeight="1" x14ac:dyDescent="0.2">
      <c r="A377" s="35"/>
      <c r="B377" s="35"/>
      <c r="C377" s="35"/>
      <c r="D377" s="35"/>
      <c r="E377" s="35"/>
      <c r="F377" s="66"/>
      <c r="G377" s="35"/>
      <c r="H377" s="35"/>
      <c r="I377" s="61"/>
      <c r="J377" s="35"/>
      <c r="K377" s="35"/>
      <c r="L377" s="61"/>
    </row>
    <row r="378" spans="1:12" ht="13.5" customHeight="1" x14ac:dyDescent="0.2">
      <c r="A378" s="35"/>
      <c r="B378" s="35"/>
      <c r="C378" s="35"/>
      <c r="D378" s="35"/>
      <c r="E378" s="35"/>
      <c r="F378" s="66"/>
      <c r="G378" s="35"/>
      <c r="H378" s="35"/>
      <c r="I378" s="61"/>
      <c r="J378" s="35"/>
      <c r="K378" s="35"/>
      <c r="L378" s="61"/>
    </row>
    <row r="379" spans="1:12" ht="13.5" customHeight="1" x14ac:dyDescent="0.2">
      <c r="A379" s="35"/>
      <c r="B379" s="35"/>
      <c r="C379" s="35"/>
      <c r="D379" s="35"/>
      <c r="E379" s="35"/>
      <c r="F379" s="66"/>
      <c r="G379" s="35"/>
      <c r="H379" s="35"/>
      <c r="I379" s="61"/>
      <c r="J379" s="35"/>
      <c r="K379" s="35"/>
      <c r="L379" s="61"/>
    </row>
    <row r="380" spans="1:12" ht="13.5" customHeight="1" x14ac:dyDescent="0.2">
      <c r="A380" s="35"/>
      <c r="B380" s="35"/>
      <c r="C380" s="35"/>
      <c r="D380" s="35"/>
      <c r="E380" s="35"/>
      <c r="F380" s="66"/>
      <c r="G380" s="35"/>
      <c r="H380" s="35"/>
      <c r="I380" s="61"/>
      <c r="J380" s="35"/>
      <c r="K380" s="35"/>
      <c r="L380" s="61"/>
    </row>
    <row r="381" spans="1:12" ht="13.5" customHeight="1" x14ac:dyDescent="0.2">
      <c r="A381" s="35"/>
      <c r="B381" s="35"/>
      <c r="C381" s="35"/>
      <c r="D381" s="35"/>
      <c r="E381" s="35"/>
      <c r="F381" s="66"/>
      <c r="G381" s="35"/>
      <c r="H381" s="35"/>
      <c r="I381" s="61"/>
      <c r="J381" s="35"/>
      <c r="K381" s="35"/>
      <c r="L381" s="61"/>
    </row>
    <row r="382" spans="1:12" ht="13.5" customHeight="1" x14ac:dyDescent="0.2">
      <c r="A382" s="35"/>
      <c r="B382" s="35"/>
      <c r="C382" s="35"/>
      <c r="D382" s="35"/>
      <c r="E382" s="35"/>
      <c r="F382" s="66"/>
      <c r="G382" s="35"/>
      <c r="H382" s="35"/>
      <c r="I382" s="61"/>
      <c r="J382" s="35"/>
      <c r="K382" s="35"/>
      <c r="L382" s="61"/>
    </row>
    <row r="383" spans="1:12" ht="13.5" customHeight="1" x14ac:dyDescent="0.2">
      <c r="A383" s="35"/>
      <c r="B383" s="35"/>
      <c r="C383" s="35"/>
      <c r="D383" s="35"/>
      <c r="E383" s="35"/>
      <c r="F383" s="66"/>
      <c r="G383" s="35"/>
      <c r="H383" s="35"/>
      <c r="I383" s="61"/>
      <c r="J383" s="35"/>
      <c r="K383" s="35"/>
      <c r="L383" s="61"/>
    </row>
    <row r="384" spans="1:12" ht="13.5" customHeight="1" x14ac:dyDescent="0.2">
      <c r="A384" s="35"/>
      <c r="B384" s="35"/>
      <c r="C384" s="35"/>
      <c r="D384" s="35"/>
      <c r="E384" s="35"/>
      <c r="F384" s="66"/>
      <c r="G384" s="35"/>
      <c r="H384" s="35"/>
      <c r="I384" s="61"/>
      <c r="J384" s="35"/>
      <c r="K384" s="35"/>
      <c r="L384" s="61"/>
    </row>
    <row r="385" spans="1:12" ht="13.5" customHeight="1" x14ac:dyDescent="0.2">
      <c r="A385" s="35"/>
      <c r="B385" s="35"/>
      <c r="C385" s="35"/>
      <c r="D385" s="35"/>
      <c r="E385" s="35"/>
      <c r="F385" s="66"/>
      <c r="G385" s="35"/>
      <c r="H385" s="35"/>
      <c r="I385" s="61"/>
      <c r="J385" s="35"/>
      <c r="K385" s="35"/>
      <c r="L385" s="61"/>
    </row>
    <row r="386" spans="1:12" ht="13.5" customHeight="1" x14ac:dyDescent="0.2">
      <c r="A386" s="35"/>
      <c r="B386" s="35"/>
      <c r="C386" s="35"/>
      <c r="D386" s="35"/>
      <c r="E386" s="35"/>
      <c r="F386" s="66"/>
      <c r="G386" s="35"/>
      <c r="H386" s="35"/>
      <c r="I386" s="61"/>
      <c r="J386" s="35"/>
      <c r="K386" s="35"/>
      <c r="L386" s="61"/>
    </row>
    <row r="387" spans="1:12" ht="13.5" customHeight="1" x14ac:dyDescent="0.2">
      <c r="A387" s="35"/>
      <c r="B387" s="35"/>
      <c r="C387" s="35"/>
      <c r="D387" s="35"/>
      <c r="E387" s="35"/>
      <c r="F387" s="66"/>
      <c r="G387" s="35"/>
      <c r="H387" s="35"/>
      <c r="I387" s="61"/>
      <c r="J387" s="35"/>
      <c r="K387" s="35"/>
      <c r="L387" s="61"/>
    </row>
    <row r="388" spans="1:12" ht="13.5" customHeight="1" x14ac:dyDescent="0.2">
      <c r="A388" s="35"/>
      <c r="B388" s="35"/>
      <c r="C388" s="35"/>
      <c r="D388" s="35"/>
      <c r="E388" s="35"/>
      <c r="F388" s="66"/>
      <c r="G388" s="35"/>
      <c r="H388" s="35"/>
      <c r="I388" s="61"/>
      <c r="J388" s="35"/>
      <c r="K388" s="35"/>
      <c r="L388" s="61"/>
    </row>
    <row r="389" spans="1:12" ht="13.5" customHeight="1" x14ac:dyDescent="0.2">
      <c r="A389" s="35"/>
      <c r="B389" s="35"/>
      <c r="C389" s="35"/>
      <c r="D389" s="35"/>
      <c r="E389" s="35"/>
      <c r="F389" s="66"/>
      <c r="G389" s="35"/>
      <c r="H389" s="35"/>
      <c r="I389" s="61"/>
      <c r="J389" s="35"/>
      <c r="K389" s="35"/>
      <c r="L389" s="61"/>
    </row>
    <row r="390" spans="1:12" ht="13.5" customHeight="1" x14ac:dyDescent="0.2">
      <c r="A390" s="35"/>
      <c r="B390" s="35"/>
      <c r="C390" s="35"/>
      <c r="D390" s="35"/>
      <c r="E390" s="35"/>
      <c r="F390" s="66"/>
      <c r="G390" s="35"/>
      <c r="H390" s="35"/>
      <c r="I390" s="61"/>
      <c r="J390" s="35"/>
      <c r="K390" s="35"/>
      <c r="L390" s="61"/>
    </row>
    <row r="391" spans="1:12" ht="13.5" customHeight="1" x14ac:dyDescent="0.2">
      <c r="A391" s="35"/>
      <c r="B391" s="35"/>
      <c r="C391" s="35"/>
      <c r="D391" s="35"/>
      <c r="E391" s="35"/>
      <c r="F391" s="66"/>
      <c r="G391" s="35"/>
      <c r="H391" s="35"/>
      <c r="I391" s="61"/>
      <c r="J391" s="35"/>
      <c r="K391" s="35"/>
      <c r="L391" s="61"/>
    </row>
    <row r="392" spans="1:12" ht="13.5" customHeight="1" x14ac:dyDescent="0.2">
      <c r="A392" s="35"/>
      <c r="B392" s="35"/>
      <c r="C392" s="35"/>
      <c r="D392" s="35"/>
      <c r="E392" s="35"/>
      <c r="F392" s="66"/>
      <c r="G392" s="35"/>
      <c r="H392" s="35"/>
      <c r="I392" s="61"/>
      <c r="J392" s="35"/>
      <c r="K392" s="35"/>
      <c r="L392" s="61"/>
    </row>
    <row r="393" spans="1:12" ht="13.5" customHeight="1" x14ac:dyDescent="0.2">
      <c r="A393" s="35"/>
      <c r="B393" s="35"/>
      <c r="C393" s="35"/>
      <c r="D393" s="35"/>
      <c r="E393" s="35"/>
      <c r="F393" s="66"/>
      <c r="G393" s="35"/>
      <c r="H393" s="35"/>
      <c r="I393" s="61"/>
      <c r="J393" s="35"/>
      <c r="K393" s="35"/>
      <c r="L393" s="61"/>
    </row>
    <row r="394" spans="1:12" ht="13.5" customHeight="1" x14ac:dyDescent="0.2">
      <c r="A394" s="35"/>
      <c r="B394" s="35"/>
      <c r="C394" s="35"/>
      <c r="D394" s="35"/>
      <c r="E394" s="35"/>
      <c r="F394" s="66"/>
      <c r="G394" s="35"/>
      <c r="H394" s="35"/>
      <c r="I394" s="61"/>
      <c r="J394" s="35"/>
      <c r="K394" s="35"/>
      <c r="L394" s="61"/>
    </row>
    <row r="395" spans="1:12" ht="13.5" customHeight="1" x14ac:dyDescent="0.2">
      <c r="A395" s="35"/>
      <c r="B395" s="35"/>
      <c r="C395" s="35"/>
      <c r="D395" s="35"/>
      <c r="E395" s="35"/>
      <c r="F395" s="66"/>
      <c r="G395" s="35"/>
      <c r="H395" s="35"/>
      <c r="I395" s="61"/>
      <c r="J395" s="35"/>
      <c r="K395" s="35"/>
      <c r="L395" s="61"/>
    </row>
    <row r="396" spans="1:12" ht="13.5" customHeight="1" x14ac:dyDescent="0.2">
      <c r="A396" s="35"/>
      <c r="B396" s="35"/>
      <c r="C396" s="35"/>
      <c r="D396" s="35"/>
      <c r="E396" s="35"/>
      <c r="F396" s="66"/>
      <c r="G396" s="35"/>
      <c r="H396" s="35"/>
      <c r="I396" s="61"/>
      <c r="J396" s="35"/>
      <c r="K396" s="35"/>
      <c r="L396" s="61"/>
    </row>
    <row r="397" spans="1:12" ht="13.5" customHeight="1" x14ac:dyDescent="0.2">
      <c r="A397" s="35"/>
      <c r="B397" s="35"/>
      <c r="C397" s="35"/>
      <c r="D397" s="35"/>
      <c r="E397" s="35"/>
      <c r="F397" s="66"/>
      <c r="G397" s="35"/>
      <c r="H397" s="35"/>
      <c r="I397" s="61"/>
      <c r="J397" s="35"/>
      <c r="K397" s="35"/>
      <c r="L397" s="61"/>
    </row>
    <row r="398" spans="1:12" ht="13.5" customHeight="1" x14ac:dyDescent="0.2">
      <c r="A398" s="35"/>
      <c r="B398" s="35"/>
      <c r="C398" s="35"/>
      <c r="D398" s="35"/>
      <c r="E398" s="35"/>
      <c r="F398" s="66"/>
      <c r="G398" s="35"/>
      <c r="H398" s="35"/>
      <c r="I398" s="61"/>
      <c r="J398" s="35"/>
      <c r="K398" s="35"/>
      <c r="L398" s="61"/>
    </row>
    <row r="399" spans="1:12" ht="13.5" customHeight="1" x14ac:dyDescent="0.2">
      <c r="A399" s="35"/>
      <c r="B399" s="35"/>
      <c r="C399" s="35"/>
      <c r="D399" s="35"/>
      <c r="E399" s="35"/>
      <c r="F399" s="66"/>
      <c r="G399" s="35"/>
      <c r="H399" s="35"/>
      <c r="I399" s="61"/>
      <c r="J399" s="35"/>
      <c r="K399" s="35"/>
      <c r="L399" s="61"/>
    </row>
    <row r="400" spans="1:12" ht="13.5" customHeight="1" x14ac:dyDescent="0.2">
      <c r="A400" s="35"/>
      <c r="B400" s="35"/>
      <c r="C400" s="35"/>
      <c r="D400" s="35"/>
      <c r="E400" s="35"/>
      <c r="F400" s="66"/>
      <c r="G400" s="35"/>
      <c r="H400" s="35"/>
      <c r="I400" s="61"/>
      <c r="J400" s="35"/>
      <c r="K400" s="35"/>
      <c r="L400" s="61"/>
    </row>
    <row r="401" spans="1:12" ht="13.5" customHeight="1" x14ac:dyDescent="0.2">
      <c r="A401" s="35"/>
      <c r="B401" s="35"/>
      <c r="C401" s="35"/>
      <c r="D401" s="35"/>
      <c r="E401" s="35"/>
      <c r="F401" s="66"/>
      <c r="G401" s="35"/>
      <c r="H401" s="35"/>
      <c r="I401" s="61"/>
      <c r="J401" s="35"/>
      <c r="K401" s="35"/>
      <c r="L401" s="61"/>
    </row>
    <row r="402" spans="1:12" ht="13.5" customHeight="1" x14ac:dyDescent="0.2">
      <c r="A402" s="35"/>
      <c r="B402" s="35"/>
      <c r="C402" s="35"/>
      <c r="D402" s="35"/>
      <c r="E402" s="35"/>
      <c r="F402" s="66"/>
      <c r="G402" s="35"/>
      <c r="H402" s="35"/>
      <c r="I402" s="61"/>
      <c r="J402" s="35"/>
      <c r="K402" s="35"/>
      <c r="L402" s="61"/>
    </row>
    <row r="403" spans="1:12" ht="13.5" customHeight="1" x14ac:dyDescent="0.2">
      <c r="A403" s="35"/>
      <c r="B403" s="35"/>
      <c r="C403" s="35"/>
      <c r="D403" s="35"/>
      <c r="E403" s="35"/>
      <c r="F403" s="66"/>
      <c r="G403" s="35"/>
      <c r="H403" s="35"/>
      <c r="I403" s="61"/>
      <c r="J403" s="35"/>
      <c r="K403" s="35"/>
      <c r="L403" s="61"/>
    </row>
    <row r="404" spans="1:12" ht="13.5" customHeight="1" x14ac:dyDescent="0.2">
      <c r="A404" s="35"/>
      <c r="B404" s="35"/>
      <c r="C404" s="35"/>
      <c r="D404" s="35"/>
      <c r="E404" s="35"/>
      <c r="F404" s="66"/>
      <c r="G404" s="35"/>
      <c r="H404" s="35"/>
      <c r="I404" s="61"/>
      <c r="J404" s="35"/>
      <c r="K404" s="35"/>
      <c r="L404" s="61"/>
    </row>
    <row r="405" spans="1:12" ht="13.5" customHeight="1" x14ac:dyDescent="0.2">
      <c r="A405" s="35"/>
      <c r="B405" s="35"/>
      <c r="C405" s="35"/>
      <c r="D405" s="35"/>
      <c r="E405" s="35"/>
      <c r="F405" s="66"/>
      <c r="G405" s="35"/>
      <c r="H405" s="35"/>
      <c r="I405" s="61"/>
      <c r="J405" s="35"/>
      <c r="K405" s="35"/>
      <c r="L405" s="61"/>
    </row>
    <row r="406" spans="1:12" ht="13.5" customHeight="1" x14ac:dyDescent="0.2">
      <c r="A406" s="35"/>
      <c r="B406" s="35"/>
      <c r="C406" s="35"/>
      <c r="D406" s="35"/>
      <c r="E406" s="35"/>
      <c r="F406" s="66"/>
      <c r="G406" s="35"/>
      <c r="H406" s="35"/>
      <c r="I406" s="61"/>
      <c r="J406" s="35"/>
      <c r="K406" s="35"/>
      <c r="L406" s="61"/>
    </row>
    <row r="407" spans="1:12" ht="13.5" customHeight="1" x14ac:dyDescent="0.2">
      <c r="A407" s="35"/>
      <c r="B407" s="35"/>
      <c r="C407" s="35"/>
      <c r="D407" s="35"/>
      <c r="E407" s="35"/>
      <c r="F407" s="66"/>
      <c r="G407" s="35"/>
      <c r="H407" s="35"/>
      <c r="I407" s="61"/>
      <c r="J407" s="35"/>
      <c r="K407" s="35"/>
      <c r="L407" s="61"/>
    </row>
    <row r="408" spans="1:12" ht="13.5" customHeight="1" x14ac:dyDescent="0.2">
      <c r="A408" s="35"/>
      <c r="B408" s="35"/>
      <c r="C408" s="35"/>
      <c r="D408" s="35"/>
      <c r="E408" s="35"/>
      <c r="F408" s="66"/>
      <c r="G408" s="35"/>
      <c r="H408" s="35"/>
      <c r="I408" s="61"/>
      <c r="J408" s="35"/>
      <c r="K408" s="35"/>
      <c r="L408" s="61"/>
    </row>
    <row r="409" spans="1:12" ht="13.5" customHeight="1" x14ac:dyDescent="0.2">
      <c r="A409" s="35"/>
      <c r="B409" s="35"/>
      <c r="C409" s="35"/>
      <c r="D409" s="35"/>
      <c r="E409" s="35"/>
      <c r="F409" s="66"/>
      <c r="G409" s="35"/>
      <c r="H409" s="35"/>
      <c r="I409" s="61"/>
      <c r="J409" s="35"/>
      <c r="K409" s="35"/>
      <c r="L409" s="61"/>
    </row>
    <row r="410" spans="1:12" ht="13.5" customHeight="1" x14ac:dyDescent="0.2">
      <c r="A410" s="35"/>
      <c r="B410" s="35"/>
      <c r="C410" s="35"/>
      <c r="D410" s="35"/>
      <c r="E410" s="35"/>
      <c r="F410" s="66"/>
      <c r="G410" s="35"/>
      <c r="H410" s="35"/>
      <c r="I410" s="61"/>
      <c r="J410" s="35"/>
      <c r="K410" s="35"/>
      <c r="L410" s="61"/>
    </row>
    <row r="411" spans="1:12" ht="13.5" customHeight="1" x14ac:dyDescent="0.2">
      <c r="A411" s="35"/>
      <c r="B411" s="35"/>
      <c r="C411" s="35"/>
      <c r="D411" s="35"/>
      <c r="E411" s="35"/>
      <c r="F411" s="66"/>
      <c r="G411" s="35"/>
      <c r="H411" s="35"/>
      <c r="I411" s="61"/>
      <c r="J411" s="35"/>
      <c r="K411" s="35"/>
      <c r="L411" s="61"/>
    </row>
    <row r="412" spans="1:12" ht="13.5" customHeight="1" x14ac:dyDescent="0.2">
      <c r="A412" s="35"/>
      <c r="B412" s="35"/>
      <c r="C412" s="35"/>
      <c r="D412" s="35"/>
      <c r="E412" s="35"/>
      <c r="F412" s="66"/>
      <c r="G412" s="35"/>
      <c r="H412" s="35"/>
      <c r="I412" s="61"/>
      <c r="J412" s="35"/>
      <c r="K412" s="35"/>
      <c r="L412" s="61"/>
    </row>
    <row r="413" spans="1:12" ht="13.5" customHeight="1" x14ac:dyDescent="0.2">
      <c r="A413" s="35"/>
      <c r="B413" s="35"/>
      <c r="C413" s="35"/>
      <c r="D413" s="35"/>
      <c r="E413" s="35"/>
      <c r="F413" s="66"/>
      <c r="G413" s="35"/>
      <c r="H413" s="35"/>
      <c r="I413" s="61"/>
      <c r="J413" s="35"/>
      <c r="K413" s="35"/>
      <c r="L413" s="61"/>
    </row>
    <row r="414" spans="1:12" ht="13.5" customHeight="1" x14ac:dyDescent="0.2">
      <c r="A414" s="35"/>
      <c r="B414" s="35"/>
      <c r="C414" s="35"/>
      <c r="D414" s="35"/>
      <c r="E414" s="35"/>
      <c r="F414" s="66"/>
      <c r="G414" s="35"/>
      <c r="H414" s="35"/>
      <c r="I414" s="61"/>
      <c r="J414" s="35"/>
      <c r="K414" s="35"/>
      <c r="L414" s="61"/>
    </row>
    <row r="415" spans="1:12" ht="13.5" customHeight="1" x14ac:dyDescent="0.2">
      <c r="A415" s="35"/>
      <c r="B415" s="35"/>
      <c r="C415" s="35"/>
      <c r="D415" s="35"/>
      <c r="E415" s="35"/>
      <c r="F415" s="66"/>
      <c r="G415" s="35"/>
      <c r="H415" s="35"/>
      <c r="I415" s="61"/>
      <c r="J415" s="35"/>
      <c r="K415" s="35"/>
      <c r="L415" s="61"/>
    </row>
    <row r="416" spans="1:12" ht="13.5" customHeight="1" x14ac:dyDescent="0.2">
      <c r="A416" s="35"/>
      <c r="B416" s="35"/>
      <c r="C416" s="35"/>
      <c r="D416" s="35"/>
      <c r="E416" s="35"/>
      <c r="F416" s="66"/>
      <c r="G416" s="35"/>
      <c r="H416" s="35"/>
      <c r="I416" s="61"/>
      <c r="J416" s="35"/>
      <c r="K416" s="35"/>
      <c r="L416" s="61"/>
    </row>
    <row r="417" spans="1:12" ht="13.5" customHeight="1" x14ac:dyDescent="0.2">
      <c r="A417" s="35"/>
      <c r="B417" s="35"/>
      <c r="C417" s="35"/>
      <c r="D417" s="35"/>
      <c r="E417" s="35"/>
      <c r="F417" s="66"/>
      <c r="G417" s="35"/>
      <c r="H417" s="35"/>
      <c r="I417" s="61"/>
      <c r="J417" s="35"/>
      <c r="K417" s="35"/>
      <c r="L417" s="61"/>
    </row>
    <row r="418" spans="1:12" ht="13.5" customHeight="1" x14ac:dyDescent="0.2">
      <c r="A418" s="35"/>
      <c r="B418" s="35"/>
      <c r="C418" s="35"/>
      <c r="D418" s="35"/>
      <c r="E418" s="35"/>
      <c r="F418" s="66"/>
      <c r="G418" s="35"/>
      <c r="H418" s="35"/>
      <c r="I418" s="61"/>
      <c r="J418" s="35"/>
      <c r="K418" s="35"/>
      <c r="L418" s="61"/>
    </row>
    <row r="419" spans="1:12" ht="13.5" customHeight="1" x14ac:dyDescent="0.2">
      <c r="A419" s="35"/>
      <c r="B419" s="35"/>
      <c r="C419" s="35"/>
      <c r="D419" s="35"/>
      <c r="E419" s="35"/>
      <c r="F419" s="66"/>
      <c r="G419" s="35"/>
      <c r="H419" s="35"/>
      <c r="I419" s="61"/>
      <c r="J419" s="35"/>
      <c r="K419" s="35"/>
      <c r="L419" s="61"/>
    </row>
    <row r="420" spans="1:12" ht="13.5" customHeight="1" x14ac:dyDescent="0.2">
      <c r="A420" s="35"/>
      <c r="B420" s="35"/>
      <c r="C420" s="35"/>
      <c r="D420" s="35"/>
      <c r="E420" s="35"/>
      <c r="F420" s="66"/>
      <c r="G420" s="35"/>
      <c r="H420" s="35"/>
      <c r="I420" s="61"/>
      <c r="J420" s="35"/>
      <c r="K420" s="35"/>
      <c r="L420" s="61"/>
    </row>
    <row r="421" spans="1:12" ht="13.5" customHeight="1" x14ac:dyDescent="0.2">
      <c r="A421" s="35"/>
      <c r="B421" s="35"/>
      <c r="C421" s="35"/>
      <c r="D421" s="35"/>
      <c r="E421" s="35"/>
      <c r="F421" s="66"/>
      <c r="G421" s="35"/>
      <c r="H421" s="35"/>
      <c r="I421" s="61"/>
      <c r="J421" s="35"/>
      <c r="K421" s="35"/>
      <c r="L421" s="61"/>
    </row>
    <row r="422" spans="1:12" ht="13.5" customHeight="1" x14ac:dyDescent="0.2">
      <c r="A422" s="35"/>
      <c r="B422" s="35"/>
      <c r="C422" s="35"/>
      <c r="D422" s="35"/>
      <c r="E422" s="35"/>
      <c r="F422" s="66"/>
      <c r="G422" s="35"/>
      <c r="H422" s="35"/>
      <c r="I422" s="61"/>
      <c r="J422" s="35"/>
      <c r="K422" s="35"/>
      <c r="L422" s="61"/>
    </row>
    <row r="423" spans="1:12" ht="13.5" customHeight="1" x14ac:dyDescent="0.2">
      <c r="A423" s="35"/>
      <c r="B423" s="35"/>
      <c r="C423" s="35"/>
      <c r="D423" s="35"/>
      <c r="E423" s="35"/>
      <c r="F423" s="66"/>
      <c r="G423" s="35"/>
      <c r="H423" s="35"/>
      <c r="I423" s="61"/>
      <c r="J423" s="35"/>
      <c r="K423" s="35"/>
      <c r="L423" s="61"/>
    </row>
    <row r="424" spans="1:12" ht="13.5" customHeight="1" x14ac:dyDescent="0.2">
      <c r="A424" s="35"/>
      <c r="B424" s="35"/>
      <c r="C424" s="35"/>
      <c r="D424" s="35"/>
      <c r="E424" s="35"/>
      <c r="F424" s="66"/>
      <c r="G424" s="35"/>
      <c r="H424" s="35"/>
      <c r="I424" s="61"/>
      <c r="J424" s="35"/>
      <c r="K424" s="35"/>
      <c r="L424" s="61"/>
    </row>
    <row r="425" spans="1:12" ht="13.5" customHeight="1" x14ac:dyDescent="0.2">
      <c r="A425" s="35"/>
      <c r="B425" s="35"/>
      <c r="C425" s="35"/>
      <c r="D425" s="35"/>
      <c r="E425" s="35"/>
      <c r="F425" s="66"/>
      <c r="G425" s="35"/>
      <c r="H425" s="35"/>
      <c r="I425" s="61"/>
      <c r="J425" s="35"/>
      <c r="K425" s="35"/>
      <c r="L425" s="61"/>
    </row>
    <row r="426" spans="1:12" ht="13.5" customHeight="1" x14ac:dyDescent="0.2">
      <c r="A426" s="35"/>
      <c r="B426" s="35"/>
      <c r="C426" s="35"/>
      <c r="D426" s="35"/>
      <c r="E426" s="35"/>
      <c r="F426" s="66"/>
      <c r="G426" s="35"/>
      <c r="H426" s="35"/>
      <c r="I426" s="61"/>
      <c r="J426" s="35"/>
      <c r="K426" s="35"/>
      <c r="L426" s="61"/>
    </row>
    <row r="427" spans="1:12" ht="13.5" customHeight="1" x14ac:dyDescent="0.2">
      <c r="A427" s="35"/>
      <c r="B427" s="35"/>
      <c r="C427" s="35"/>
      <c r="D427" s="35"/>
      <c r="E427" s="35"/>
      <c r="F427" s="66"/>
      <c r="G427" s="35"/>
      <c r="H427" s="35"/>
      <c r="I427" s="61"/>
      <c r="J427" s="35"/>
      <c r="K427" s="35"/>
      <c r="L427" s="61"/>
    </row>
    <row r="428" spans="1:12" ht="13.5" customHeight="1" x14ac:dyDescent="0.2">
      <c r="A428" s="35"/>
      <c r="B428" s="35"/>
      <c r="C428" s="35"/>
      <c r="D428" s="35"/>
      <c r="E428" s="35"/>
      <c r="F428" s="66"/>
      <c r="G428" s="35"/>
      <c r="H428" s="35"/>
      <c r="I428" s="61"/>
      <c r="J428" s="35"/>
      <c r="K428" s="35"/>
      <c r="L428" s="61"/>
    </row>
    <row r="429" spans="1:12" ht="13.5" customHeight="1" x14ac:dyDescent="0.2">
      <c r="A429" s="35"/>
      <c r="B429" s="35"/>
      <c r="C429" s="35"/>
      <c r="D429" s="35"/>
      <c r="E429" s="35"/>
      <c r="F429" s="66"/>
      <c r="G429" s="35"/>
      <c r="H429" s="35"/>
      <c r="I429" s="61"/>
      <c r="J429" s="35"/>
      <c r="K429" s="35"/>
      <c r="L429" s="61"/>
    </row>
    <row r="430" spans="1:12" ht="13.5" customHeight="1" x14ac:dyDescent="0.2">
      <c r="A430" s="35"/>
      <c r="B430" s="35"/>
      <c r="C430" s="35"/>
      <c r="D430" s="35"/>
      <c r="E430" s="35"/>
      <c r="F430" s="66"/>
      <c r="G430" s="35"/>
      <c r="H430" s="35"/>
      <c r="I430" s="61"/>
      <c r="J430" s="35"/>
      <c r="K430" s="35"/>
      <c r="L430" s="61"/>
    </row>
    <row r="431" spans="1:12" ht="13.5" customHeight="1" x14ac:dyDescent="0.2">
      <c r="A431" s="35"/>
      <c r="B431" s="35"/>
      <c r="C431" s="35"/>
      <c r="D431" s="35"/>
      <c r="E431" s="35"/>
      <c r="F431" s="66"/>
      <c r="G431" s="35"/>
      <c r="H431" s="35"/>
      <c r="I431" s="61"/>
      <c r="J431" s="35"/>
      <c r="K431" s="35"/>
      <c r="L431" s="61"/>
    </row>
    <row r="432" spans="1:12" ht="13.5" customHeight="1" x14ac:dyDescent="0.2">
      <c r="A432" s="35"/>
      <c r="B432" s="35"/>
      <c r="C432" s="35"/>
      <c r="D432" s="35"/>
      <c r="E432" s="35"/>
      <c r="F432" s="66"/>
      <c r="G432" s="35"/>
      <c r="H432" s="35"/>
      <c r="I432" s="61"/>
      <c r="J432" s="35"/>
      <c r="K432" s="35"/>
      <c r="L432" s="61"/>
    </row>
    <row r="433" spans="1:12" ht="13.5" customHeight="1" x14ac:dyDescent="0.2">
      <c r="A433" s="35"/>
      <c r="B433" s="35"/>
      <c r="C433" s="35"/>
      <c r="D433" s="35"/>
      <c r="E433" s="35"/>
      <c r="F433" s="66"/>
      <c r="G433" s="35"/>
      <c r="H433" s="35"/>
      <c r="I433" s="61"/>
      <c r="J433" s="35"/>
      <c r="K433" s="35"/>
      <c r="L433" s="61"/>
    </row>
    <row r="434" spans="1:12" ht="13.5" customHeight="1" x14ac:dyDescent="0.2">
      <c r="A434" s="35"/>
      <c r="B434" s="35"/>
      <c r="C434" s="35"/>
      <c r="D434" s="35"/>
      <c r="E434" s="35"/>
      <c r="F434" s="66"/>
      <c r="G434" s="35"/>
      <c r="H434" s="35"/>
      <c r="I434" s="61"/>
      <c r="J434" s="35"/>
      <c r="K434" s="35"/>
      <c r="L434" s="61"/>
    </row>
    <row r="435" spans="1:12" ht="13.5" customHeight="1" x14ac:dyDescent="0.2">
      <c r="A435" s="35"/>
      <c r="B435" s="35"/>
      <c r="C435" s="35"/>
      <c r="D435" s="35"/>
      <c r="E435" s="35"/>
      <c r="F435" s="66"/>
      <c r="G435" s="35"/>
      <c r="H435" s="35"/>
      <c r="I435" s="61"/>
      <c r="J435" s="35"/>
      <c r="K435" s="35"/>
      <c r="L435" s="61"/>
    </row>
    <row r="436" spans="1:12" ht="13.5" customHeight="1" x14ac:dyDescent="0.2">
      <c r="A436" s="35"/>
      <c r="B436" s="35"/>
      <c r="C436" s="35"/>
      <c r="D436" s="35"/>
      <c r="E436" s="35"/>
      <c r="F436" s="66"/>
      <c r="G436" s="35"/>
      <c r="H436" s="35"/>
      <c r="I436" s="61"/>
      <c r="J436" s="35"/>
      <c r="K436" s="35"/>
      <c r="L436" s="61"/>
    </row>
    <row r="437" spans="1:12" ht="13.5" customHeight="1" x14ac:dyDescent="0.2">
      <c r="A437" s="35"/>
      <c r="B437" s="35"/>
      <c r="C437" s="35"/>
      <c r="D437" s="35"/>
      <c r="E437" s="35"/>
      <c r="F437" s="66"/>
      <c r="G437" s="35"/>
      <c r="H437" s="35"/>
      <c r="I437" s="61"/>
      <c r="J437" s="35"/>
      <c r="K437" s="35"/>
      <c r="L437" s="61"/>
    </row>
    <row r="438" spans="1:12" ht="13.5" customHeight="1" x14ac:dyDescent="0.2">
      <c r="A438" s="35"/>
      <c r="B438" s="35"/>
      <c r="C438" s="35"/>
      <c r="D438" s="35"/>
      <c r="E438" s="35"/>
      <c r="F438" s="66"/>
      <c r="G438" s="35"/>
      <c r="H438" s="35"/>
      <c r="I438" s="61"/>
      <c r="J438" s="35"/>
      <c r="K438" s="35"/>
      <c r="L438" s="61"/>
    </row>
    <row r="439" spans="1:12" ht="13.5" customHeight="1" x14ac:dyDescent="0.2">
      <c r="A439" s="35"/>
      <c r="B439" s="35"/>
      <c r="C439" s="35"/>
      <c r="D439" s="35"/>
      <c r="E439" s="35"/>
      <c r="F439" s="66"/>
      <c r="G439" s="35"/>
      <c r="H439" s="35"/>
      <c r="I439" s="61"/>
      <c r="J439" s="35"/>
      <c r="K439" s="35"/>
      <c r="L439" s="61"/>
    </row>
    <row r="440" spans="1:12" ht="13.5" customHeight="1" x14ac:dyDescent="0.2">
      <c r="A440" s="35"/>
      <c r="B440" s="35"/>
      <c r="C440" s="35"/>
      <c r="D440" s="35"/>
      <c r="E440" s="35"/>
      <c r="F440" s="66"/>
      <c r="G440" s="35"/>
      <c r="H440" s="35"/>
      <c r="I440" s="61"/>
      <c r="J440" s="35"/>
      <c r="K440" s="35"/>
      <c r="L440" s="61"/>
    </row>
    <row r="441" spans="1:12" ht="13.5" customHeight="1" x14ac:dyDescent="0.2">
      <c r="A441" s="35"/>
      <c r="B441" s="35"/>
      <c r="C441" s="35"/>
      <c r="D441" s="35"/>
      <c r="E441" s="35"/>
      <c r="F441" s="66"/>
      <c r="G441" s="35"/>
      <c r="H441" s="35"/>
      <c r="I441" s="61"/>
      <c r="J441" s="35"/>
      <c r="K441" s="35"/>
      <c r="L441" s="61"/>
    </row>
    <row r="442" spans="1:12" ht="13.5" customHeight="1" x14ac:dyDescent="0.2">
      <c r="A442" s="35"/>
      <c r="B442" s="35"/>
      <c r="C442" s="35"/>
      <c r="D442" s="35"/>
      <c r="E442" s="35"/>
      <c r="F442" s="66"/>
      <c r="G442" s="35"/>
      <c r="H442" s="35"/>
      <c r="I442" s="61"/>
      <c r="J442" s="35"/>
      <c r="K442" s="35"/>
      <c r="L442" s="61"/>
    </row>
    <row r="443" spans="1:12" ht="13.5" customHeight="1" x14ac:dyDescent="0.2">
      <c r="A443" s="35"/>
      <c r="B443" s="35"/>
      <c r="C443" s="35"/>
      <c r="D443" s="35"/>
      <c r="E443" s="35"/>
      <c r="F443" s="66"/>
      <c r="G443" s="35"/>
      <c r="H443" s="35"/>
      <c r="I443" s="61"/>
      <c r="J443" s="35"/>
      <c r="K443" s="35"/>
      <c r="L443" s="61"/>
    </row>
    <row r="444" spans="1:12" ht="13.5" customHeight="1" x14ac:dyDescent="0.2">
      <c r="A444" s="35"/>
      <c r="B444" s="35"/>
      <c r="C444" s="35"/>
      <c r="D444" s="35"/>
      <c r="E444" s="35"/>
      <c r="F444" s="66"/>
      <c r="G444" s="35"/>
      <c r="H444" s="35"/>
      <c r="I444" s="61"/>
      <c r="J444" s="35"/>
      <c r="K444" s="35"/>
      <c r="L444" s="61"/>
    </row>
    <row r="445" spans="1:12" ht="13.5" customHeight="1" x14ac:dyDescent="0.2">
      <c r="A445" s="35"/>
      <c r="B445" s="35"/>
      <c r="C445" s="35"/>
      <c r="D445" s="35"/>
      <c r="E445" s="35"/>
      <c r="F445" s="66"/>
      <c r="G445" s="35"/>
      <c r="H445" s="35"/>
      <c r="I445" s="61"/>
      <c r="J445" s="35"/>
      <c r="K445" s="35"/>
      <c r="L445" s="61"/>
    </row>
    <row r="446" spans="1:12" ht="13.5" customHeight="1" x14ac:dyDescent="0.2">
      <c r="A446" s="35"/>
      <c r="B446" s="35"/>
      <c r="C446" s="35"/>
      <c r="D446" s="35"/>
      <c r="E446" s="35"/>
      <c r="F446" s="66"/>
      <c r="G446" s="35"/>
      <c r="H446" s="35"/>
      <c r="I446" s="61"/>
      <c r="J446" s="35"/>
      <c r="K446" s="35"/>
      <c r="L446" s="61"/>
    </row>
    <row r="447" spans="1:12" ht="13.5" customHeight="1" x14ac:dyDescent="0.2">
      <c r="A447" s="35"/>
      <c r="B447" s="35"/>
      <c r="C447" s="35"/>
      <c r="D447" s="35"/>
      <c r="E447" s="35"/>
      <c r="F447" s="66"/>
      <c r="G447" s="35"/>
      <c r="H447" s="35"/>
      <c r="I447" s="61"/>
      <c r="J447" s="35"/>
      <c r="K447" s="35"/>
      <c r="L447" s="61"/>
    </row>
    <row r="448" spans="1:12" ht="13.5" customHeight="1" x14ac:dyDescent="0.2">
      <c r="A448" s="35"/>
      <c r="B448" s="35"/>
      <c r="C448" s="35"/>
      <c r="D448" s="35"/>
      <c r="E448" s="35"/>
      <c r="F448" s="66"/>
      <c r="G448" s="35"/>
      <c r="H448" s="35"/>
      <c r="I448" s="61"/>
      <c r="J448" s="35"/>
      <c r="K448" s="35"/>
      <c r="L448" s="61"/>
    </row>
    <row r="449" spans="1:12" ht="13.5" customHeight="1" x14ac:dyDescent="0.2">
      <c r="A449" s="35"/>
      <c r="B449" s="35"/>
      <c r="C449" s="35"/>
      <c r="D449" s="35"/>
      <c r="E449" s="35"/>
      <c r="F449" s="66"/>
      <c r="G449" s="35"/>
      <c r="H449" s="35"/>
      <c r="I449" s="61"/>
      <c r="J449" s="35"/>
      <c r="K449" s="35"/>
      <c r="L449" s="61"/>
    </row>
    <row r="450" spans="1:12" ht="13.5" customHeight="1" x14ac:dyDescent="0.2">
      <c r="A450" s="35"/>
      <c r="B450" s="35"/>
      <c r="C450" s="35"/>
      <c r="D450" s="35"/>
      <c r="E450" s="35"/>
      <c r="F450" s="66"/>
      <c r="G450" s="35"/>
      <c r="H450" s="35"/>
      <c r="I450" s="61"/>
      <c r="J450" s="35"/>
      <c r="K450" s="35"/>
      <c r="L450" s="61"/>
    </row>
    <row r="451" spans="1:12" ht="13.5" customHeight="1" x14ac:dyDescent="0.2">
      <c r="A451" s="35"/>
      <c r="B451" s="35"/>
      <c r="C451" s="35"/>
      <c r="D451" s="35"/>
      <c r="E451" s="35"/>
      <c r="F451" s="66"/>
      <c r="G451" s="35"/>
      <c r="H451" s="35"/>
      <c r="I451" s="61"/>
      <c r="J451" s="35"/>
      <c r="K451" s="35"/>
      <c r="L451" s="61"/>
    </row>
    <row r="452" spans="1:12" ht="13.5" customHeight="1" x14ac:dyDescent="0.2">
      <c r="A452" s="35"/>
      <c r="B452" s="35"/>
      <c r="C452" s="35"/>
      <c r="D452" s="35"/>
      <c r="E452" s="35"/>
      <c r="F452" s="66"/>
      <c r="G452" s="35"/>
      <c r="H452" s="35"/>
      <c r="I452" s="61"/>
      <c r="J452" s="35"/>
      <c r="K452" s="35"/>
      <c r="L452" s="61"/>
    </row>
    <row r="453" spans="1:12" ht="13.5" customHeight="1" x14ac:dyDescent="0.2">
      <c r="A453" s="35"/>
      <c r="B453" s="35"/>
      <c r="C453" s="35"/>
      <c r="D453" s="35"/>
      <c r="E453" s="35"/>
      <c r="F453" s="66"/>
      <c r="G453" s="35"/>
      <c r="H453" s="35"/>
      <c r="I453" s="61"/>
      <c r="J453" s="35"/>
      <c r="K453" s="35"/>
      <c r="L453" s="61"/>
    </row>
    <row r="454" spans="1:12" ht="13.5" customHeight="1" x14ac:dyDescent="0.2">
      <c r="A454" s="35"/>
      <c r="B454" s="35"/>
      <c r="C454" s="35"/>
      <c r="D454" s="35"/>
      <c r="E454" s="35"/>
      <c r="F454" s="66"/>
      <c r="G454" s="35"/>
      <c r="H454" s="35"/>
      <c r="I454" s="61"/>
      <c r="J454" s="35"/>
      <c r="K454" s="35"/>
      <c r="L454" s="61"/>
    </row>
    <row r="455" spans="1:12" ht="13.5" customHeight="1" x14ac:dyDescent="0.2">
      <c r="A455" s="35"/>
      <c r="B455" s="35"/>
      <c r="C455" s="35"/>
      <c r="D455" s="35"/>
      <c r="E455" s="35"/>
      <c r="F455" s="66"/>
      <c r="G455" s="35"/>
      <c r="H455" s="35"/>
      <c r="I455" s="61"/>
      <c r="J455" s="35"/>
      <c r="K455" s="35"/>
      <c r="L455" s="61"/>
    </row>
    <row r="456" spans="1:12" ht="13.5" customHeight="1" x14ac:dyDescent="0.2">
      <c r="A456" s="35"/>
      <c r="B456" s="35"/>
      <c r="C456" s="35"/>
      <c r="D456" s="35"/>
      <c r="E456" s="35"/>
      <c r="F456" s="66"/>
      <c r="G456" s="35"/>
      <c r="H456" s="35"/>
      <c r="I456" s="61"/>
      <c r="J456" s="35"/>
      <c r="K456" s="35"/>
      <c r="L456" s="61"/>
    </row>
    <row r="457" spans="1:12" ht="13.5" customHeight="1" x14ac:dyDescent="0.2">
      <c r="A457" s="35"/>
      <c r="B457" s="35"/>
      <c r="C457" s="35"/>
      <c r="D457" s="35"/>
      <c r="E457" s="35"/>
      <c r="F457" s="66"/>
      <c r="G457" s="35"/>
      <c r="H457" s="35"/>
      <c r="I457" s="61"/>
      <c r="J457" s="35"/>
      <c r="K457" s="35"/>
      <c r="L457" s="61"/>
    </row>
    <row r="458" spans="1:12" ht="13.5" customHeight="1" x14ac:dyDescent="0.2">
      <c r="A458" s="35"/>
      <c r="B458" s="35"/>
      <c r="C458" s="35"/>
      <c r="D458" s="35"/>
      <c r="E458" s="35"/>
      <c r="F458" s="66"/>
      <c r="G458" s="35"/>
      <c r="H458" s="35"/>
      <c r="I458" s="61"/>
      <c r="J458" s="35"/>
      <c r="K458" s="35"/>
      <c r="L458" s="61"/>
    </row>
    <row r="459" spans="1:12" ht="13.5" customHeight="1" x14ac:dyDescent="0.2">
      <c r="A459" s="35"/>
      <c r="B459" s="35"/>
      <c r="C459" s="35"/>
      <c r="D459" s="35"/>
      <c r="E459" s="35"/>
      <c r="F459" s="66"/>
      <c r="G459" s="35"/>
      <c r="H459" s="35"/>
      <c r="I459" s="61"/>
      <c r="J459" s="35"/>
      <c r="K459" s="35"/>
      <c r="L459" s="61"/>
    </row>
    <row r="460" spans="1:12" ht="13.5" customHeight="1" x14ac:dyDescent="0.2">
      <c r="A460" s="35"/>
      <c r="B460" s="35"/>
      <c r="C460" s="35"/>
      <c r="D460" s="35"/>
      <c r="E460" s="35"/>
      <c r="F460" s="66"/>
      <c r="G460" s="35"/>
      <c r="H460" s="35"/>
      <c r="I460" s="61"/>
      <c r="J460" s="35"/>
      <c r="K460" s="35"/>
      <c r="L460" s="61"/>
    </row>
    <row r="461" spans="1:12" ht="13.5" customHeight="1" x14ac:dyDescent="0.2">
      <c r="A461" s="35"/>
      <c r="B461" s="35"/>
      <c r="C461" s="35"/>
      <c r="D461" s="35"/>
      <c r="E461" s="35"/>
      <c r="F461" s="66"/>
      <c r="G461" s="35"/>
      <c r="H461" s="35"/>
      <c r="I461" s="61"/>
      <c r="J461" s="35"/>
      <c r="K461" s="35"/>
      <c r="L461" s="61"/>
    </row>
    <row r="462" spans="1:12" ht="13.5" customHeight="1" x14ac:dyDescent="0.2">
      <c r="A462" s="35"/>
      <c r="B462" s="35"/>
      <c r="C462" s="35"/>
      <c r="D462" s="35"/>
      <c r="E462" s="35"/>
      <c r="F462" s="66"/>
      <c r="G462" s="35"/>
      <c r="H462" s="35"/>
      <c r="I462" s="61"/>
      <c r="J462" s="35"/>
      <c r="K462" s="35"/>
      <c r="L462" s="61"/>
    </row>
    <row r="463" spans="1:12" ht="13.5" customHeight="1" x14ac:dyDescent="0.2">
      <c r="A463" s="35"/>
      <c r="B463" s="35"/>
      <c r="C463" s="35"/>
      <c r="D463" s="35"/>
      <c r="E463" s="35"/>
      <c r="F463" s="66"/>
      <c r="G463" s="35"/>
      <c r="H463" s="35"/>
      <c r="I463" s="61"/>
      <c r="J463" s="35"/>
      <c r="K463" s="35"/>
      <c r="L463" s="61"/>
    </row>
    <row r="464" spans="1:12" ht="13.5" customHeight="1" x14ac:dyDescent="0.2">
      <c r="A464" s="35"/>
      <c r="B464" s="35"/>
      <c r="C464" s="35"/>
      <c r="D464" s="35"/>
      <c r="E464" s="35"/>
      <c r="F464" s="66"/>
      <c r="G464" s="35"/>
      <c r="H464" s="35"/>
      <c r="I464" s="61"/>
      <c r="J464" s="35"/>
      <c r="K464" s="35"/>
      <c r="L464" s="61"/>
    </row>
    <row r="465" spans="1:12" ht="13.5" customHeight="1" x14ac:dyDescent="0.2">
      <c r="A465" s="35"/>
      <c r="B465" s="35"/>
      <c r="C465" s="35"/>
      <c r="D465" s="35"/>
      <c r="E465" s="35"/>
      <c r="F465" s="66"/>
      <c r="G465" s="35"/>
      <c r="H465" s="35"/>
      <c r="I465" s="61"/>
      <c r="J465" s="35"/>
      <c r="K465" s="35"/>
      <c r="L465" s="61"/>
    </row>
    <row r="466" spans="1:12" ht="13.5" customHeight="1" x14ac:dyDescent="0.2">
      <c r="A466" s="35"/>
      <c r="B466" s="35"/>
      <c r="C466" s="35"/>
      <c r="D466" s="35"/>
      <c r="E466" s="35"/>
      <c r="F466" s="66"/>
      <c r="G466" s="35"/>
      <c r="H466" s="35"/>
      <c r="I466" s="61"/>
      <c r="J466" s="35"/>
      <c r="K466" s="35"/>
      <c r="L466" s="61"/>
    </row>
    <row r="467" spans="1:12" ht="13.5" customHeight="1" x14ac:dyDescent="0.2">
      <c r="A467" s="35"/>
      <c r="B467" s="35"/>
      <c r="C467" s="35"/>
      <c r="D467" s="35"/>
      <c r="E467" s="35"/>
      <c r="F467" s="66"/>
      <c r="G467" s="35"/>
      <c r="H467" s="35"/>
      <c r="I467" s="61"/>
      <c r="J467" s="35"/>
      <c r="K467" s="35"/>
      <c r="L467" s="61"/>
    </row>
    <row r="468" spans="1:12" ht="13.5" customHeight="1" x14ac:dyDescent="0.2">
      <c r="A468" s="35"/>
      <c r="B468" s="35"/>
      <c r="C468" s="35"/>
      <c r="D468" s="35"/>
      <c r="E468" s="35"/>
      <c r="F468" s="66"/>
      <c r="G468" s="35"/>
      <c r="H468" s="35"/>
      <c r="I468" s="61"/>
      <c r="J468" s="35"/>
      <c r="K468" s="35"/>
      <c r="L468" s="61"/>
    </row>
    <row r="469" spans="1:12" ht="13.5" customHeight="1" x14ac:dyDescent="0.2">
      <c r="A469" s="35"/>
      <c r="B469" s="35"/>
      <c r="C469" s="35"/>
      <c r="D469" s="35"/>
      <c r="E469" s="35"/>
      <c r="F469" s="66"/>
      <c r="G469" s="35"/>
      <c r="H469" s="35"/>
      <c r="I469" s="61"/>
      <c r="J469" s="35"/>
      <c r="K469" s="35"/>
      <c r="L469" s="61"/>
    </row>
    <row r="470" spans="1:12" ht="13.5" customHeight="1" x14ac:dyDescent="0.2">
      <c r="A470" s="35"/>
      <c r="B470" s="35"/>
      <c r="C470" s="35"/>
      <c r="D470" s="35"/>
      <c r="E470" s="35"/>
      <c r="F470" s="66"/>
      <c r="G470" s="35"/>
      <c r="H470" s="35"/>
      <c r="I470" s="61"/>
      <c r="J470" s="35"/>
      <c r="K470" s="35"/>
      <c r="L470" s="61"/>
    </row>
    <row r="471" spans="1:12" ht="13.5" customHeight="1" x14ac:dyDescent="0.2">
      <c r="A471" s="35"/>
      <c r="B471" s="35"/>
      <c r="C471" s="35"/>
      <c r="D471" s="35"/>
      <c r="E471" s="35"/>
      <c r="F471" s="66"/>
      <c r="G471" s="35"/>
      <c r="H471" s="35"/>
      <c r="I471" s="61"/>
      <c r="J471" s="35"/>
      <c r="K471" s="35"/>
      <c r="L471" s="61"/>
    </row>
    <row r="472" spans="1:12" ht="13.5" customHeight="1" x14ac:dyDescent="0.2">
      <c r="A472" s="35"/>
      <c r="B472" s="35"/>
      <c r="C472" s="35"/>
      <c r="D472" s="35"/>
      <c r="E472" s="35"/>
      <c r="F472" s="66"/>
      <c r="G472" s="35"/>
      <c r="H472" s="35"/>
      <c r="I472" s="61"/>
      <c r="J472" s="35"/>
      <c r="K472" s="35"/>
      <c r="L472" s="61"/>
    </row>
    <row r="473" spans="1:12" ht="13.5" customHeight="1" x14ac:dyDescent="0.2">
      <c r="A473" s="35"/>
      <c r="B473" s="35"/>
      <c r="C473" s="35"/>
      <c r="D473" s="35"/>
      <c r="E473" s="35"/>
      <c r="F473" s="66"/>
      <c r="G473" s="35"/>
      <c r="H473" s="35"/>
      <c r="I473" s="61"/>
      <c r="J473" s="35"/>
      <c r="K473" s="35"/>
      <c r="L473" s="61"/>
    </row>
    <row r="474" spans="1:12" ht="13.5" customHeight="1" x14ac:dyDescent="0.2">
      <c r="A474" s="35"/>
      <c r="B474" s="35"/>
      <c r="C474" s="35"/>
      <c r="D474" s="35"/>
      <c r="E474" s="35"/>
      <c r="F474" s="66"/>
      <c r="G474" s="35"/>
      <c r="H474" s="35"/>
      <c r="I474" s="61"/>
      <c r="J474" s="35"/>
      <c r="K474" s="35"/>
      <c r="L474" s="61"/>
    </row>
    <row r="475" spans="1:12" ht="13.5" customHeight="1" x14ac:dyDescent="0.2">
      <c r="A475" s="35"/>
      <c r="B475" s="35"/>
      <c r="C475" s="35"/>
      <c r="D475" s="35"/>
      <c r="E475" s="35"/>
      <c r="F475" s="66"/>
      <c r="G475" s="35"/>
      <c r="H475" s="35"/>
      <c r="I475" s="61"/>
      <c r="J475" s="35"/>
      <c r="K475" s="35"/>
      <c r="L475" s="61"/>
    </row>
    <row r="476" spans="1:12" ht="13.5" customHeight="1" x14ac:dyDescent="0.2">
      <c r="A476" s="35"/>
      <c r="B476" s="35"/>
      <c r="C476" s="35"/>
      <c r="D476" s="35"/>
      <c r="E476" s="35"/>
      <c r="F476" s="66"/>
      <c r="G476" s="35"/>
      <c r="H476" s="35"/>
      <c r="I476" s="61"/>
      <c r="J476" s="35"/>
      <c r="K476" s="35"/>
      <c r="L476" s="61"/>
    </row>
    <row r="477" spans="1:12" ht="13.5" customHeight="1" x14ac:dyDescent="0.2">
      <c r="A477" s="35"/>
      <c r="B477" s="35"/>
      <c r="C477" s="35"/>
      <c r="D477" s="35"/>
      <c r="E477" s="35"/>
      <c r="F477" s="66"/>
      <c r="G477" s="35"/>
      <c r="H477" s="35"/>
      <c r="I477" s="61"/>
      <c r="J477" s="35"/>
      <c r="K477" s="35"/>
      <c r="L477" s="61"/>
    </row>
    <row r="478" spans="1:12" ht="13.5" customHeight="1" x14ac:dyDescent="0.2">
      <c r="A478" s="35"/>
      <c r="B478" s="35"/>
      <c r="C478" s="35"/>
      <c r="D478" s="35"/>
      <c r="E478" s="35"/>
      <c r="F478" s="66"/>
      <c r="G478" s="35"/>
      <c r="H478" s="35"/>
      <c r="I478" s="61"/>
      <c r="J478" s="35"/>
      <c r="K478" s="35"/>
      <c r="L478" s="61"/>
    </row>
    <row r="479" spans="1:12" ht="13.5" customHeight="1" x14ac:dyDescent="0.2">
      <c r="A479" s="35"/>
      <c r="B479" s="35"/>
      <c r="C479" s="35"/>
      <c r="D479" s="35"/>
      <c r="E479" s="35"/>
      <c r="F479" s="66"/>
      <c r="G479" s="35"/>
      <c r="H479" s="35"/>
      <c r="I479" s="61"/>
      <c r="J479" s="35"/>
      <c r="K479" s="35"/>
      <c r="L479" s="61"/>
    </row>
    <row r="480" spans="1:12" ht="13.5" customHeight="1" x14ac:dyDescent="0.2">
      <c r="A480" s="35"/>
      <c r="B480" s="35"/>
      <c r="C480" s="35"/>
      <c r="D480" s="35"/>
      <c r="E480" s="35"/>
      <c r="F480" s="66"/>
      <c r="G480" s="35"/>
      <c r="H480" s="35"/>
      <c r="I480" s="61"/>
      <c r="J480" s="35"/>
      <c r="K480" s="35"/>
      <c r="L480" s="61"/>
    </row>
    <row r="481" spans="1:12" ht="13.5" customHeight="1" x14ac:dyDescent="0.2">
      <c r="A481" s="35"/>
      <c r="B481" s="35"/>
      <c r="C481" s="35"/>
      <c r="D481" s="35"/>
      <c r="E481" s="35"/>
      <c r="F481" s="66"/>
      <c r="G481" s="35"/>
      <c r="H481" s="35"/>
      <c r="I481" s="61"/>
      <c r="J481" s="35"/>
      <c r="K481" s="35"/>
      <c r="L481" s="61"/>
    </row>
    <row r="482" spans="1:12" ht="13.5" customHeight="1" x14ac:dyDescent="0.2">
      <c r="A482" s="35"/>
      <c r="B482" s="35"/>
      <c r="C482" s="35"/>
      <c r="D482" s="35"/>
      <c r="E482" s="35"/>
      <c r="F482" s="66"/>
      <c r="G482" s="35"/>
      <c r="H482" s="35"/>
      <c r="I482" s="61"/>
      <c r="J482" s="35"/>
      <c r="K482" s="35"/>
      <c r="L482" s="61"/>
    </row>
    <row r="483" spans="1:12" ht="13.5" customHeight="1" x14ac:dyDescent="0.2">
      <c r="A483" s="35"/>
      <c r="B483" s="35"/>
      <c r="C483" s="35"/>
      <c r="D483" s="35"/>
      <c r="E483" s="35"/>
      <c r="F483" s="66"/>
      <c r="G483" s="35"/>
      <c r="H483" s="35"/>
      <c r="I483" s="61"/>
      <c r="J483" s="35"/>
      <c r="K483" s="35"/>
      <c r="L483" s="61"/>
    </row>
    <row r="484" spans="1:12" ht="13.5" customHeight="1" x14ac:dyDescent="0.2">
      <c r="A484" s="35"/>
      <c r="B484" s="35"/>
      <c r="C484" s="35"/>
      <c r="D484" s="35"/>
      <c r="E484" s="35"/>
      <c r="F484" s="66"/>
      <c r="G484" s="35"/>
      <c r="H484" s="35"/>
      <c r="I484" s="61"/>
      <c r="J484" s="35"/>
      <c r="K484" s="35"/>
      <c r="L484" s="61"/>
    </row>
    <row r="485" spans="1:12" ht="13.5" customHeight="1" x14ac:dyDescent="0.2">
      <c r="A485" s="35"/>
      <c r="B485" s="35"/>
      <c r="C485" s="35"/>
      <c r="D485" s="35"/>
      <c r="E485" s="35"/>
      <c r="F485" s="66"/>
      <c r="G485" s="35"/>
      <c r="H485" s="35"/>
      <c r="I485" s="61"/>
      <c r="J485" s="35"/>
      <c r="K485" s="35"/>
      <c r="L485" s="61"/>
    </row>
    <row r="486" spans="1:12" ht="13.5" customHeight="1" x14ac:dyDescent="0.2">
      <c r="A486" s="35"/>
      <c r="B486" s="35"/>
      <c r="C486" s="35"/>
      <c r="D486" s="35"/>
      <c r="E486" s="35"/>
      <c r="F486" s="66"/>
      <c r="G486" s="35"/>
      <c r="H486" s="35"/>
      <c r="I486" s="61"/>
      <c r="J486" s="35"/>
      <c r="K486" s="35"/>
      <c r="L486" s="61"/>
    </row>
    <row r="487" spans="1:12" ht="13.5" customHeight="1" x14ac:dyDescent="0.2">
      <c r="A487" s="35"/>
      <c r="B487" s="35"/>
      <c r="C487" s="35"/>
      <c r="D487" s="35"/>
      <c r="E487" s="35"/>
      <c r="F487" s="66"/>
      <c r="G487" s="35"/>
      <c r="H487" s="35"/>
      <c r="I487" s="61"/>
      <c r="J487" s="35"/>
      <c r="K487" s="35"/>
      <c r="L487" s="61"/>
    </row>
    <row r="488" spans="1:12" ht="13.5" customHeight="1" x14ac:dyDescent="0.2">
      <c r="A488" s="35"/>
      <c r="B488" s="35"/>
      <c r="C488" s="35"/>
      <c r="D488" s="35"/>
      <c r="E488" s="35"/>
      <c r="F488" s="66"/>
      <c r="G488" s="35"/>
      <c r="H488" s="35"/>
      <c r="I488" s="61"/>
      <c r="J488" s="35"/>
      <c r="K488" s="35"/>
      <c r="L488" s="61"/>
    </row>
    <row r="489" spans="1:12" ht="13.5" customHeight="1" x14ac:dyDescent="0.2">
      <c r="A489" s="35"/>
      <c r="B489" s="35"/>
      <c r="C489" s="35"/>
      <c r="D489" s="35"/>
      <c r="E489" s="35"/>
      <c r="F489" s="66"/>
      <c r="G489" s="35"/>
      <c r="H489" s="35"/>
      <c r="I489" s="61"/>
      <c r="J489" s="35"/>
      <c r="K489" s="35"/>
      <c r="L489" s="61"/>
    </row>
    <row r="490" spans="1:12" ht="13.5" customHeight="1" x14ac:dyDescent="0.2">
      <c r="A490" s="35"/>
      <c r="B490" s="35"/>
      <c r="C490" s="35"/>
      <c r="D490" s="35"/>
      <c r="E490" s="35"/>
      <c r="F490" s="66"/>
      <c r="G490" s="35"/>
      <c r="H490" s="35"/>
      <c r="I490" s="61"/>
      <c r="J490" s="35"/>
      <c r="K490" s="35"/>
      <c r="L490" s="61"/>
    </row>
    <row r="491" spans="1:12" ht="13.5" customHeight="1" x14ac:dyDescent="0.2">
      <c r="A491" s="35"/>
      <c r="B491" s="35"/>
      <c r="C491" s="35"/>
      <c r="D491" s="35"/>
      <c r="E491" s="35"/>
      <c r="F491" s="66"/>
      <c r="G491" s="35"/>
      <c r="H491" s="35"/>
      <c r="I491" s="61"/>
      <c r="J491" s="35"/>
      <c r="K491" s="35"/>
      <c r="L491" s="61"/>
    </row>
    <row r="492" spans="1:12" ht="13.5" customHeight="1" x14ac:dyDescent="0.2">
      <c r="A492" s="35"/>
      <c r="B492" s="35"/>
      <c r="C492" s="35"/>
      <c r="D492" s="35"/>
      <c r="E492" s="35"/>
      <c r="F492" s="66"/>
      <c r="G492" s="35"/>
      <c r="H492" s="35"/>
      <c r="I492" s="61"/>
      <c r="J492" s="35"/>
      <c r="K492" s="35"/>
      <c r="L492" s="61"/>
    </row>
    <row r="493" spans="1:12" ht="13.5" customHeight="1" x14ac:dyDescent="0.2">
      <c r="A493" s="35"/>
      <c r="B493" s="35"/>
      <c r="C493" s="35"/>
      <c r="D493" s="35"/>
      <c r="E493" s="35"/>
      <c r="F493" s="66"/>
      <c r="G493" s="35"/>
      <c r="H493" s="35"/>
      <c r="I493" s="61"/>
      <c r="J493" s="35"/>
      <c r="K493" s="35"/>
      <c r="L493" s="61"/>
    </row>
    <row r="494" spans="1:12" ht="13.5" customHeight="1" x14ac:dyDescent="0.2">
      <c r="A494" s="35"/>
      <c r="B494" s="35"/>
      <c r="C494" s="35"/>
      <c r="D494" s="35"/>
      <c r="E494" s="35"/>
      <c r="F494" s="66"/>
      <c r="G494" s="35"/>
      <c r="H494" s="35"/>
      <c r="I494" s="61"/>
      <c r="J494" s="35"/>
      <c r="K494" s="35"/>
      <c r="L494" s="61"/>
    </row>
    <row r="495" spans="1:12" ht="13.5" customHeight="1" x14ac:dyDescent="0.2">
      <c r="A495" s="35"/>
      <c r="B495" s="35"/>
      <c r="C495" s="35"/>
      <c r="D495" s="35"/>
      <c r="E495" s="35"/>
      <c r="F495" s="66"/>
      <c r="G495" s="35"/>
      <c r="H495" s="35"/>
      <c r="I495" s="61"/>
      <c r="J495" s="35"/>
      <c r="K495" s="35"/>
      <c r="L495" s="61"/>
    </row>
    <row r="496" spans="1:12" ht="13.5" customHeight="1" x14ac:dyDescent="0.2">
      <c r="A496" s="35"/>
      <c r="B496" s="35"/>
      <c r="C496" s="35"/>
      <c r="D496" s="35"/>
      <c r="E496" s="35"/>
      <c r="F496" s="66"/>
      <c r="G496" s="35"/>
      <c r="H496" s="35"/>
      <c r="I496" s="61"/>
      <c r="J496" s="35"/>
      <c r="K496" s="35"/>
      <c r="L496" s="61"/>
    </row>
    <row r="497" spans="1:12" ht="13.5" customHeight="1" x14ac:dyDescent="0.2">
      <c r="A497" s="35"/>
      <c r="B497" s="35"/>
      <c r="C497" s="35"/>
      <c r="D497" s="35"/>
      <c r="E497" s="35"/>
      <c r="F497" s="66"/>
      <c r="G497" s="35"/>
      <c r="H497" s="35"/>
      <c r="I497" s="61"/>
      <c r="J497" s="35"/>
      <c r="K497" s="35"/>
      <c r="L497" s="61"/>
    </row>
    <row r="498" spans="1:12" ht="13.5" customHeight="1" x14ac:dyDescent="0.2">
      <c r="A498" s="35"/>
      <c r="B498" s="35"/>
      <c r="C498" s="35"/>
      <c r="D498" s="35"/>
      <c r="E498" s="35"/>
      <c r="F498" s="66"/>
      <c r="G498" s="35"/>
      <c r="H498" s="35"/>
      <c r="I498" s="61"/>
      <c r="J498" s="35"/>
      <c r="K498" s="35"/>
      <c r="L498" s="61"/>
    </row>
    <row r="499" spans="1:12" ht="13.5" customHeight="1" x14ac:dyDescent="0.2">
      <c r="A499" s="35"/>
      <c r="B499" s="35"/>
      <c r="C499" s="35"/>
      <c r="D499" s="35"/>
      <c r="E499" s="35"/>
      <c r="F499" s="66"/>
      <c r="G499" s="35"/>
      <c r="H499" s="35"/>
      <c r="I499" s="61"/>
      <c r="J499" s="35"/>
      <c r="K499" s="35"/>
      <c r="L499" s="61"/>
    </row>
    <row r="500" spans="1:12" ht="13.5" customHeight="1" x14ac:dyDescent="0.2">
      <c r="A500" s="35"/>
      <c r="B500" s="35"/>
      <c r="C500" s="35"/>
      <c r="D500" s="35"/>
      <c r="E500" s="35"/>
      <c r="F500" s="66"/>
      <c r="G500" s="35"/>
      <c r="H500" s="35"/>
      <c r="I500" s="61"/>
      <c r="J500" s="35"/>
      <c r="K500" s="35"/>
      <c r="L500" s="61"/>
    </row>
    <row r="501" spans="1:12" ht="13.5" customHeight="1" x14ac:dyDescent="0.2">
      <c r="A501" s="35"/>
      <c r="B501" s="35"/>
      <c r="C501" s="35"/>
      <c r="D501" s="35"/>
      <c r="E501" s="35"/>
      <c r="F501" s="66"/>
      <c r="G501" s="35"/>
      <c r="H501" s="35"/>
      <c r="I501" s="61"/>
      <c r="J501" s="35"/>
      <c r="K501" s="35"/>
      <c r="L501" s="61"/>
    </row>
    <row r="502" spans="1:12" ht="13.5" customHeight="1" x14ac:dyDescent="0.2">
      <c r="A502" s="35"/>
      <c r="B502" s="35"/>
      <c r="C502" s="35"/>
      <c r="D502" s="35"/>
      <c r="E502" s="35"/>
      <c r="F502" s="66"/>
      <c r="G502" s="35"/>
      <c r="H502" s="35"/>
      <c r="I502" s="61"/>
      <c r="J502" s="35"/>
      <c r="K502" s="35"/>
      <c r="L502" s="61"/>
    </row>
    <row r="503" spans="1:12" ht="13.5" customHeight="1" x14ac:dyDescent="0.2">
      <c r="A503" s="35"/>
      <c r="B503" s="35"/>
      <c r="C503" s="35"/>
      <c r="D503" s="35"/>
      <c r="E503" s="35"/>
      <c r="F503" s="66"/>
      <c r="G503" s="35"/>
      <c r="H503" s="35"/>
      <c r="I503" s="61"/>
      <c r="J503" s="35"/>
      <c r="K503" s="35"/>
      <c r="L503" s="61"/>
    </row>
    <row r="504" spans="1:12" ht="13.5" customHeight="1" x14ac:dyDescent="0.2">
      <c r="A504" s="35"/>
      <c r="B504" s="35"/>
      <c r="C504" s="35"/>
      <c r="D504" s="35"/>
      <c r="E504" s="35"/>
      <c r="F504" s="66"/>
      <c r="G504" s="35"/>
      <c r="H504" s="35"/>
      <c r="I504" s="61"/>
      <c r="J504" s="35"/>
      <c r="K504" s="35"/>
      <c r="L504" s="61"/>
    </row>
    <row r="505" spans="1:12" ht="13.5" customHeight="1" x14ac:dyDescent="0.2">
      <c r="A505" s="35"/>
      <c r="B505" s="35"/>
      <c r="C505" s="35"/>
      <c r="D505" s="35"/>
      <c r="E505" s="35"/>
      <c r="F505" s="66"/>
      <c r="G505" s="35"/>
      <c r="H505" s="35"/>
      <c r="I505" s="61"/>
      <c r="J505" s="35"/>
      <c r="K505" s="35"/>
      <c r="L505" s="61"/>
    </row>
    <row r="506" spans="1:12" ht="13.5" customHeight="1" x14ac:dyDescent="0.2">
      <c r="A506" s="35"/>
      <c r="B506" s="35"/>
      <c r="C506" s="35"/>
      <c r="D506" s="35"/>
      <c r="E506" s="35"/>
      <c r="F506" s="66"/>
      <c r="G506" s="35"/>
      <c r="H506" s="35"/>
      <c r="I506" s="61"/>
      <c r="J506" s="35"/>
      <c r="K506" s="35"/>
      <c r="L506" s="61"/>
    </row>
    <row r="507" spans="1:12" ht="13.5" customHeight="1" x14ac:dyDescent="0.2">
      <c r="A507" s="35"/>
      <c r="B507" s="35"/>
      <c r="C507" s="35"/>
      <c r="D507" s="35"/>
      <c r="E507" s="35"/>
      <c r="F507" s="66"/>
      <c r="G507" s="35"/>
      <c r="H507" s="35"/>
      <c r="I507" s="61"/>
      <c r="J507" s="35"/>
      <c r="K507" s="35"/>
      <c r="L507" s="61"/>
    </row>
    <row r="508" spans="1:12" ht="13.5" customHeight="1" x14ac:dyDescent="0.2">
      <c r="A508" s="35"/>
      <c r="B508" s="35"/>
      <c r="C508" s="35"/>
      <c r="D508" s="35"/>
      <c r="E508" s="35"/>
      <c r="F508" s="66"/>
      <c r="G508" s="35"/>
      <c r="H508" s="35"/>
      <c r="I508" s="61"/>
      <c r="J508" s="35"/>
      <c r="K508" s="35"/>
      <c r="L508" s="61"/>
    </row>
    <row r="509" spans="1:12" ht="13.5" customHeight="1" x14ac:dyDescent="0.2">
      <c r="A509" s="35"/>
      <c r="B509" s="35"/>
      <c r="C509" s="35"/>
      <c r="D509" s="35"/>
      <c r="E509" s="35"/>
      <c r="F509" s="66"/>
      <c r="G509" s="35"/>
      <c r="H509" s="35"/>
      <c r="I509" s="61"/>
      <c r="J509" s="35"/>
      <c r="K509" s="35"/>
      <c r="L509" s="61"/>
    </row>
    <row r="510" spans="1:12" ht="13.5" customHeight="1" x14ac:dyDescent="0.2">
      <c r="A510" s="35"/>
      <c r="B510" s="35"/>
      <c r="C510" s="35"/>
      <c r="D510" s="35"/>
      <c r="E510" s="35"/>
      <c r="F510" s="66"/>
      <c r="G510" s="35"/>
      <c r="H510" s="35"/>
      <c r="I510" s="61"/>
      <c r="J510" s="35"/>
      <c r="K510" s="35"/>
      <c r="L510" s="61"/>
    </row>
    <row r="511" spans="1:12" ht="13.5" customHeight="1" x14ac:dyDescent="0.2">
      <c r="A511" s="35"/>
      <c r="B511" s="35"/>
      <c r="C511" s="35"/>
      <c r="D511" s="35"/>
      <c r="E511" s="35"/>
      <c r="F511" s="66"/>
      <c r="G511" s="35"/>
      <c r="H511" s="35"/>
      <c r="I511" s="61"/>
      <c r="J511" s="35"/>
      <c r="K511" s="35"/>
      <c r="L511" s="61"/>
    </row>
    <row r="512" spans="1:12" ht="13.5" customHeight="1" x14ac:dyDescent="0.2">
      <c r="A512" s="35"/>
      <c r="B512" s="35"/>
      <c r="C512" s="35"/>
      <c r="D512" s="35"/>
      <c r="E512" s="35"/>
      <c r="F512" s="66"/>
      <c r="G512" s="35"/>
      <c r="H512" s="35"/>
      <c r="I512" s="61"/>
      <c r="J512" s="35"/>
      <c r="K512" s="35"/>
      <c r="L512" s="61"/>
    </row>
    <row r="513" spans="1:12" ht="13.5" customHeight="1" x14ac:dyDescent="0.2">
      <c r="A513" s="35"/>
      <c r="B513" s="35"/>
      <c r="C513" s="35"/>
      <c r="D513" s="35"/>
      <c r="E513" s="35"/>
      <c r="F513" s="66"/>
      <c r="G513" s="35"/>
      <c r="H513" s="35"/>
      <c r="I513" s="61"/>
      <c r="J513" s="35"/>
      <c r="K513" s="35"/>
      <c r="L513" s="61"/>
    </row>
    <row r="514" spans="1:12" ht="13.5" customHeight="1" x14ac:dyDescent="0.2">
      <c r="A514" s="35"/>
      <c r="B514" s="35"/>
      <c r="C514" s="35"/>
      <c r="D514" s="35"/>
      <c r="E514" s="35"/>
      <c r="F514" s="66"/>
      <c r="G514" s="35"/>
      <c r="H514" s="35"/>
      <c r="I514" s="61"/>
      <c r="J514" s="35"/>
      <c r="K514" s="35"/>
      <c r="L514" s="61"/>
    </row>
    <row r="515" spans="1:12" ht="13.5" customHeight="1" x14ac:dyDescent="0.2">
      <c r="A515" s="35"/>
      <c r="B515" s="35"/>
      <c r="C515" s="35"/>
      <c r="D515" s="35"/>
      <c r="E515" s="35"/>
      <c r="F515" s="66"/>
      <c r="G515" s="35"/>
      <c r="H515" s="35"/>
      <c r="I515" s="61"/>
      <c r="J515" s="35"/>
      <c r="K515" s="35"/>
      <c r="L515" s="61"/>
    </row>
    <row r="516" spans="1:12" ht="13.5" customHeight="1" x14ac:dyDescent="0.2">
      <c r="A516" s="35"/>
      <c r="B516" s="35"/>
      <c r="C516" s="35"/>
      <c r="D516" s="35"/>
      <c r="E516" s="35"/>
      <c r="F516" s="66"/>
      <c r="G516" s="35"/>
      <c r="H516" s="35"/>
      <c r="I516" s="61"/>
      <c r="J516" s="35"/>
      <c r="K516" s="35"/>
      <c r="L516" s="61"/>
    </row>
    <row r="517" spans="1:12" ht="13.5" customHeight="1" x14ac:dyDescent="0.2">
      <c r="A517" s="35"/>
      <c r="B517" s="35"/>
      <c r="C517" s="35"/>
      <c r="D517" s="35"/>
      <c r="E517" s="35"/>
      <c r="F517" s="66"/>
      <c r="G517" s="35"/>
      <c r="H517" s="35"/>
      <c r="I517" s="61"/>
      <c r="J517" s="35"/>
      <c r="K517" s="35"/>
      <c r="L517" s="61"/>
    </row>
    <row r="518" spans="1:12" ht="13.5" customHeight="1" x14ac:dyDescent="0.2">
      <c r="A518" s="35"/>
      <c r="B518" s="35"/>
      <c r="C518" s="35"/>
      <c r="D518" s="35"/>
      <c r="E518" s="35"/>
      <c r="F518" s="66"/>
      <c r="G518" s="35"/>
      <c r="H518" s="35"/>
      <c r="I518" s="61"/>
      <c r="J518" s="35"/>
      <c r="K518" s="35"/>
      <c r="L518" s="61"/>
    </row>
    <row r="519" spans="1:12" ht="13.5" customHeight="1" x14ac:dyDescent="0.2">
      <c r="A519" s="35"/>
      <c r="B519" s="35"/>
      <c r="C519" s="35"/>
      <c r="D519" s="35"/>
      <c r="E519" s="35"/>
      <c r="F519" s="66"/>
      <c r="G519" s="35"/>
      <c r="H519" s="35"/>
      <c r="I519" s="61"/>
      <c r="J519" s="35"/>
      <c r="K519" s="35"/>
      <c r="L519" s="61"/>
    </row>
    <row r="520" spans="1:12" ht="13.5" customHeight="1" x14ac:dyDescent="0.2">
      <c r="A520" s="35"/>
      <c r="B520" s="35"/>
      <c r="C520" s="35"/>
      <c r="D520" s="35"/>
      <c r="E520" s="35"/>
      <c r="F520" s="66"/>
      <c r="G520" s="35"/>
      <c r="H520" s="35"/>
      <c r="I520" s="61"/>
      <c r="J520" s="35"/>
      <c r="K520" s="35"/>
      <c r="L520" s="61"/>
    </row>
    <row r="521" spans="1:12" ht="13.5" customHeight="1" x14ac:dyDescent="0.2">
      <c r="A521" s="35"/>
      <c r="B521" s="35"/>
      <c r="C521" s="35"/>
      <c r="D521" s="35"/>
      <c r="E521" s="35"/>
      <c r="F521" s="66"/>
      <c r="G521" s="35"/>
      <c r="H521" s="35"/>
      <c r="I521" s="61"/>
      <c r="J521" s="35"/>
      <c r="K521" s="35"/>
      <c r="L521" s="61"/>
    </row>
    <row r="522" spans="1:12" ht="13.5" customHeight="1" x14ac:dyDescent="0.2">
      <c r="A522" s="35"/>
      <c r="B522" s="35"/>
      <c r="C522" s="35"/>
      <c r="D522" s="35"/>
      <c r="E522" s="35"/>
      <c r="F522" s="66"/>
      <c r="G522" s="35"/>
      <c r="H522" s="35"/>
      <c r="I522" s="61"/>
      <c r="J522" s="35"/>
      <c r="K522" s="35"/>
      <c r="L522" s="61"/>
    </row>
    <row r="523" spans="1:12" ht="13.5" customHeight="1" x14ac:dyDescent="0.2">
      <c r="A523" s="35"/>
      <c r="B523" s="35"/>
      <c r="C523" s="35"/>
      <c r="D523" s="35"/>
      <c r="E523" s="35"/>
      <c r="F523" s="66"/>
      <c r="G523" s="35"/>
      <c r="H523" s="35"/>
      <c r="I523" s="61"/>
      <c r="J523" s="35"/>
      <c r="K523" s="35"/>
      <c r="L523" s="61"/>
    </row>
    <row r="524" spans="1:12" ht="13.5" customHeight="1" x14ac:dyDescent="0.2">
      <c r="A524" s="35"/>
      <c r="B524" s="35"/>
      <c r="C524" s="35"/>
      <c r="D524" s="35"/>
      <c r="E524" s="35"/>
      <c r="F524" s="66"/>
      <c r="G524" s="35"/>
      <c r="H524" s="35"/>
      <c r="I524" s="61"/>
      <c r="J524" s="35"/>
      <c r="K524" s="35"/>
      <c r="L524" s="61"/>
    </row>
    <row r="525" spans="1:12" ht="13.5" customHeight="1" x14ac:dyDescent="0.2">
      <c r="A525" s="35"/>
      <c r="B525" s="35"/>
      <c r="C525" s="35"/>
      <c r="D525" s="35"/>
      <c r="E525" s="35"/>
      <c r="F525" s="66"/>
      <c r="G525" s="35"/>
      <c r="H525" s="35"/>
      <c r="I525" s="61"/>
      <c r="J525" s="35"/>
      <c r="K525" s="35"/>
      <c r="L525" s="61"/>
    </row>
    <row r="526" spans="1:12" ht="13.5" customHeight="1" x14ac:dyDescent="0.2">
      <c r="A526" s="35"/>
      <c r="B526" s="35"/>
      <c r="C526" s="35"/>
      <c r="D526" s="35"/>
      <c r="E526" s="35"/>
      <c r="F526" s="66"/>
      <c r="G526" s="35"/>
      <c r="H526" s="35"/>
      <c r="I526" s="61"/>
      <c r="J526" s="35"/>
      <c r="K526" s="35"/>
      <c r="L526" s="61"/>
    </row>
    <row r="527" spans="1:12" ht="13.5" customHeight="1" x14ac:dyDescent="0.2">
      <c r="A527" s="35"/>
      <c r="B527" s="35"/>
      <c r="C527" s="35"/>
      <c r="D527" s="35"/>
      <c r="E527" s="35"/>
      <c r="F527" s="66"/>
      <c r="G527" s="35"/>
      <c r="H527" s="35"/>
      <c r="I527" s="61"/>
      <c r="J527" s="35"/>
      <c r="K527" s="35"/>
      <c r="L527" s="61"/>
    </row>
    <row r="528" spans="1:12" ht="13.5" customHeight="1" x14ac:dyDescent="0.2">
      <c r="A528" s="35"/>
      <c r="B528" s="35"/>
      <c r="C528" s="35"/>
      <c r="D528" s="35"/>
      <c r="E528" s="35"/>
      <c r="F528" s="66"/>
      <c r="G528" s="35"/>
      <c r="H528" s="35"/>
      <c r="I528" s="61"/>
      <c r="J528" s="35"/>
      <c r="K528" s="35"/>
      <c r="L528" s="61"/>
    </row>
    <row r="529" spans="1:12" ht="13.5" customHeight="1" x14ac:dyDescent="0.2">
      <c r="A529" s="35"/>
      <c r="B529" s="35"/>
      <c r="C529" s="35"/>
      <c r="D529" s="35"/>
      <c r="E529" s="35"/>
      <c r="F529" s="66"/>
      <c r="G529" s="35"/>
      <c r="H529" s="35"/>
      <c r="I529" s="61"/>
      <c r="J529" s="35"/>
      <c r="K529" s="35"/>
      <c r="L529" s="61"/>
    </row>
    <row r="530" spans="1:12" ht="13.5" customHeight="1" x14ac:dyDescent="0.2">
      <c r="A530" s="35"/>
      <c r="B530" s="35"/>
      <c r="C530" s="35"/>
      <c r="D530" s="35"/>
      <c r="E530" s="35"/>
      <c r="F530" s="66"/>
      <c r="G530" s="35"/>
      <c r="H530" s="35"/>
      <c r="I530" s="61"/>
      <c r="J530" s="35"/>
      <c r="K530" s="35"/>
      <c r="L530" s="61"/>
    </row>
    <row r="531" spans="1:12" ht="13.5" customHeight="1" x14ac:dyDescent="0.2">
      <c r="A531" s="35"/>
      <c r="B531" s="35"/>
      <c r="C531" s="35"/>
      <c r="D531" s="35"/>
      <c r="E531" s="35"/>
      <c r="F531" s="66"/>
      <c r="G531" s="35"/>
      <c r="H531" s="35"/>
      <c r="I531" s="61"/>
      <c r="J531" s="35"/>
      <c r="K531" s="35"/>
      <c r="L531" s="61"/>
    </row>
    <row r="532" spans="1:12" ht="13.5" customHeight="1" x14ac:dyDescent="0.2">
      <c r="A532" s="35"/>
      <c r="B532" s="35"/>
      <c r="C532" s="35"/>
      <c r="D532" s="35"/>
      <c r="E532" s="35"/>
      <c r="F532" s="66"/>
      <c r="G532" s="35"/>
      <c r="H532" s="35"/>
      <c r="I532" s="61"/>
      <c r="J532" s="35"/>
      <c r="K532" s="35"/>
      <c r="L532" s="61"/>
    </row>
    <row r="533" spans="1:12" ht="13.5" customHeight="1" x14ac:dyDescent="0.2">
      <c r="A533" s="35"/>
      <c r="B533" s="35"/>
      <c r="C533" s="35"/>
      <c r="D533" s="35"/>
      <c r="E533" s="35"/>
      <c r="F533" s="66"/>
      <c r="G533" s="35"/>
      <c r="H533" s="35"/>
      <c r="I533" s="61"/>
      <c r="J533" s="35"/>
      <c r="K533" s="35"/>
      <c r="L533" s="61"/>
    </row>
    <row r="534" spans="1:12" ht="13.5" customHeight="1" x14ac:dyDescent="0.2">
      <c r="A534" s="35"/>
      <c r="B534" s="35"/>
      <c r="C534" s="35"/>
      <c r="D534" s="35"/>
      <c r="E534" s="35"/>
      <c r="F534" s="66"/>
      <c r="G534" s="35"/>
      <c r="H534" s="35"/>
      <c r="I534" s="61"/>
      <c r="J534" s="35"/>
      <c r="K534" s="35"/>
      <c r="L534" s="61"/>
    </row>
    <row r="535" spans="1:12" ht="13.5" customHeight="1" x14ac:dyDescent="0.2">
      <c r="A535" s="35"/>
      <c r="B535" s="35"/>
      <c r="C535" s="35"/>
      <c r="D535" s="35"/>
      <c r="E535" s="35"/>
      <c r="F535" s="66"/>
      <c r="G535" s="35"/>
      <c r="H535" s="35"/>
      <c r="I535" s="61"/>
      <c r="J535" s="35"/>
      <c r="K535" s="35"/>
      <c r="L535" s="61"/>
    </row>
    <row r="536" spans="1:12" ht="13.5" customHeight="1" x14ac:dyDescent="0.2">
      <c r="A536" s="35"/>
      <c r="B536" s="35"/>
      <c r="C536" s="35"/>
      <c r="D536" s="35"/>
      <c r="E536" s="35"/>
      <c r="F536" s="66"/>
      <c r="G536" s="35"/>
      <c r="H536" s="35"/>
      <c r="I536" s="61"/>
      <c r="J536" s="35"/>
      <c r="K536" s="35"/>
      <c r="L536" s="61"/>
    </row>
    <row r="537" spans="1:12" ht="13.5" customHeight="1" x14ac:dyDescent="0.2">
      <c r="A537" s="35"/>
      <c r="B537" s="35"/>
      <c r="C537" s="35"/>
      <c r="D537" s="35"/>
      <c r="E537" s="35"/>
      <c r="F537" s="66"/>
      <c r="G537" s="35"/>
      <c r="H537" s="35"/>
      <c r="I537" s="61"/>
      <c r="J537" s="35"/>
      <c r="K537" s="35"/>
      <c r="L537" s="61"/>
    </row>
    <row r="538" spans="1:12" ht="13.5" customHeight="1" x14ac:dyDescent="0.2">
      <c r="A538" s="35"/>
      <c r="B538" s="35"/>
      <c r="C538" s="35"/>
      <c r="D538" s="35"/>
      <c r="E538" s="35"/>
      <c r="F538" s="66"/>
      <c r="G538" s="35"/>
      <c r="H538" s="35"/>
      <c r="I538" s="61"/>
      <c r="J538" s="35"/>
      <c r="K538" s="35"/>
      <c r="L538" s="61"/>
    </row>
    <row r="539" spans="1:12" ht="13.5" customHeight="1" x14ac:dyDescent="0.2">
      <c r="A539" s="35"/>
      <c r="B539" s="35"/>
      <c r="C539" s="35"/>
      <c r="D539" s="35"/>
      <c r="E539" s="35"/>
      <c r="F539" s="66"/>
      <c r="G539" s="35"/>
      <c r="H539" s="35"/>
      <c r="I539" s="61"/>
      <c r="J539" s="35"/>
      <c r="K539" s="35"/>
      <c r="L539" s="61"/>
    </row>
    <row r="540" spans="1:12" ht="13.5" customHeight="1" x14ac:dyDescent="0.2">
      <c r="A540" s="35"/>
      <c r="B540" s="35"/>
      <c r="C540" s="35"/>
      <c r="D540" s="35"/>
      <c r="E540" s="35"/>
      <c r="F540" s="66"/>
      <c r="G540" s="35"/>
      <c r="H540" s="35"/>
      <c r="I540" s="61"/>
      <c r="J540" s="35"/>
      <c r="K540" s="35"/>
      <c r="L540" s="61"/>
    </row>
    <row r="541" spans="1:12" ht="13.5" customHeight="1" x14ac:dyDescent="0.2">
      <c r="A541" s="35"/>
      <c r="B541" s="35"/>
      <c r="C541" s="35"/>
      <c r="D541" s="35"/>
      <c r="E541" s="35"/>
      <c r="F541" s="66"/>
      <c r="G541" s="35"/>
      <c r="H541" s="35"/>
      <c r="I541" s="61"/>
      <c r="J541" s="35"/>
      <c r="K541" s="35"/>
      <c r="L541" s="61"/>
    </row>
    <row r="542" spans="1:12" ht="13.5" customHeight="1" x14ac:dyDescent="0.2">
      <c r="A542" s="35"/>
      <c r="B542" s="35"/>
      <c r="C542" s="35"/>
      <c r="D542" s="35"/>
      <c r="E542" s="35"/>
      <c r="F542" s="66"/>
      <c r="G542" s="35"/>
      <c r="H542" s="35"/>
      <c r="I542" s="61"/>
      <c r="J542" s="35"/>
      <c r="K542" s="35"/>
      <c r="L542" s="61"/>
    </row>
    <row r="543" spans="1:12" ht="13.5" customHeight="1" x14ac:dyDescent="0.2">
      <c r="A543" s="35"/>
      <c r="B543" s="35"/>
      <c r="C543" s="35"/>
      <c r="D543" s="35"/>
      <c r="E543" s="35"/>
      <c r="F543" s="66"/>
      <c r="G543" s="35"/>
      <c r="H543" s="35"/>
      <c r="I543" s="61"/>
      <c r="J543" s="35"/>
      <c r="K543" s="35"/>
      <c r="L543" s="61"/>
    </row>
    <row r="544" spans="1:12" ht="13.5" customHeight="1" x14ac:dyDescent="0.2">
      <c r="A544" s="35"/>
      <c r="B544" s="35"/>
      <c r="C544" s="35"/>
      <c r="D544" s="35"/>
      <c r="E544" s="35"/>
      <c r="F544" s="66"/>
      <c r="G544" s="35"/>
      <c r="H544" s="35"/>
      <c r="I544" s="61"/>
      <c r="J544" s="35"/>
      <c r="K544" s="35"/>
      <c r="L544" s="61"/>
    </row>
    <row r="545" spans="1:12" ht="13.5" customHeight="1" x14ac:dyDescent="0.2">
      <c r="A545" s="35"/>
      <c r="B545" s="35"/>
      <c r="C545" s="35"/>
      <c r="D545" s="35"/>
      <c r="E545" s="35"/>
      <c r="F545" s="66"/>
      <c r="G545" s="35"/>
      <c r="H545" s="35"/>
      <c r="I545" s="61"/>
      <c r="J545" s="35"/>
      <c r="K545" s="35"/>
      <c r="L545" s="61"/>
    </row>
    <row r="546" spans="1:12" ht="13.5" customHeight="1" x14ac:dyDescent="0.2">
      <c r="A546" s="35"/>
      <c r="B546" s="35"/>
      <c r="C546" s="35"/>
      <c r="D546" s="35"/>
      <c r="E546" s="35"/>
      <c r="F546" s="66"/>
      <c r="G546" s="35"/>
      <c r="H546" s="35"/>
      <c r="I546" s="61"/>
      <c r="J546" s="35"/>
      <c r="K546" s="35"/>
      <c r="L546" s="61"/>
    </row>
    <row r="547" spans="1:12" ht="13.5" customHeight="1" x14ac:dyDescent="0.2">
      <c r="A547" s="35"/>
      <c r="B547" s="35"/>
      <c r="C547" s="35"/>
      <c r="D547" s="35"/>
      <c r="E547" s="35"/>
      <c r="F547" s="66"/>
      <c r="G547" s="35"/>
      <c r="H547" s="35"/>
      <c r="I547" s="61"/>
      <c r="J547" s="35"/>
      <c r="K547" s="35"/>
      <c r="L547" s="61"/>
    </row>
    <row r="548" spans="1:12" ht="13.5" customHeight="1" x14ac:dyDescent="0.2">
      <c r="A548" s="35"/>
      <c r="B548" s="35"/>
      <c r="C548" s="35"/>
      <c r="D548" s="35"/>
      <c r="E548" s="35"/>
      <c r="F548" s="66"/>
      <c r="G548" s="35"/>
      <c r="H548" s="35"/>
      <c r="I548" s="61"/>
      <c r="J548" s="35"/>
      <c r="K548" s="35"/>
      <c r="L548" s="61"/>
    </row>
    <row r="549" spans="1:12" ht="13.5" customHeight="1" x14ac:dyDescent="0.2">
      <c r="A549" s="35"/>
      <c r="B549" s="35"/>
      <c r="C549" s="35"/>
      <c r="D549" s="35"/>
      <c r="E549" s="35"/>
      <c r="F549" s="66"/>
      <c r="G549" s="35"/>
      <c r="H549" s="35"/>
      <c r="I549" s="61"/>
      <c r="J549" s="35"/>
      <c r="K549" s="35"/>
      <c r="L549" s="61"/>
    </row>
    <row r="550" spans="1:12" ht="13.5" customHeight="1" x14ac:dyDescent="0.2">
      <c r="A550" s="35"/>
      <c r="B550" s="35"/>
      <c r="C550" s="35"/>
      <c r="D550" s="35"/>
      <c r="E550" s="35"/>
      <c r="F550" s="66"/>
      <c r="G550" s="35"/>
      <c r="H550" s="35"/>
      <c r="I550" s="61"/>
      <c r="J550" s="35"/>
      <c r="K550" s="35"/>
      <c r="L550" s="61"/>
    </row>
    <row r="551" spans="1:12" ht="13.5" customHeight="1" x14ac:dyDescent="0.2">
      <c r="A551" s="35"/>
      <c r="B551" s="35"/>
      <c r="C551" s="35"/>
      <c r="D551" s="35"/>
      <c r="E551" s="35"/>
      <c r="F551" s="66"/>
      <c r="G551" s="35"/>
      <c r="H551" s="35"/>
      <c r="I551" s="61"/>
      <c r="J551" s="35"/>
      <c r="K551" s="35"/>
      <c r="L551" s="61"/>
    </row>
    <row r="552" spans="1:12" ht="13.5" customHeight="1" x14ac:dyDescent="0.2">
      <c r="A552" s="35"/>
      <c r="B552" s="35"/>
      <c r="C552" s="35"/>
      <c r="D552" s="35"/>
      <c r="E552" s="35"/>
      <c r="F552" s="66"/>
      <c r="G552" s="35"/>
      <c r="H552" s="35"/>
      <c r="I552" s="61"/>
      <c r="J552" s="35"/>
      <c r="K552" s="35"/>
      <c r="L552" s="61"/>
    </row>
    <row r="553" spans="1:12" ht="13.5" customHeight="1" x14ac:dyDescent="0.2">
      <c r="A553" s="35"/>
      <c r="B553" s="35"/>
      <c r="C553" s="35"/>
      <c r="D553" s="35"/>
      <c r="E553" s="35"/>
      <c r="F553" s="66"/>
      <c r="G553" s="35"/>
      <c r="H553" s="35"/>
      <c r="I553" s="61"/>
      <c r="J553" s="35"/>
      <c r="K553" s="35"/>
      <c r="L553" s="61"/>
    </row>
    <row r="554" spans="1:12" ht="13.5" customHeight="1" x14ac:dyDescent="0.2">
      <c r="A554" s="35"/>
      <c r="B554" s="35"/>
      <c r="C554" s="35"/>
      <c r="D554" s="35"/>
      <c r="E554" s="35"/>
      <c r="F554" s="66"/>
      <c r="G554" s="35"/>
      <c r="H554" s="35"/>
      <c r="I554" s="61"/>
      <c r="J554" s="35"/>
      <c r="K554" s="35"/>
      <c r="L554" s="61"/>
    </row>
    <row r="555" spans="1:12" ht="13.5" customHeight="1" x14ac:dyDescent="0.2">
      <c r="A555" s="35"/>
      <c r="B555" s="35"/>
      <c r="C555" s="35"/>
      <c r="D555" s="35"/>
      <c r="E555" s="35"/>
      <c r="F555" s="66"/>
      <c r="G555" s="35"/>
      <c r="H555" s="35"/>
      <c r="I555" s="61"/>
      <c r="J555" s="35"/>
      <c r="K555" s="35"/>
      <c r="L555" s="61"/>
    </row>
    <row r="556" spans="1:12" ht="13.5" customHeight="1" x14ac:dyDescent="0.2">
      <c r="A556" s="35"/>
      <c r="B556" s="35"/>
      <c r="C556" s="35"/>
      <c r="D556" s="35"/>
      <c r="E556" s="35"/>
      <c r="F556" s="66"/>
      <c r="G556" s="35"/>
      <c r="H556" s="35"/>
      <c r="I556" s="61"/>
      <c r="J556" s="35"/>
      <c r="K556" s="35"/>
      <c r="L556" s="61"/>
    </row>
    <row r="557" spans="1:12" ht="13.5" customHeight="1" x14ac:dyDescent="0.2">
      <c r="A557" s="35"/>
      <c r="B557" s="35"/>
      <c r="C557" s="35"/>
      <c r="D557" s="35"/>
      <c r="E557" s="35"/>
      <c r="F557" s="66"/>
      <c r="G557" s="35"/>
      <c r="H557" s="35"/>
      <c r="I557" s="61"/>
      <c r="J557" s="35"/>
      <c r="K557" s="35"/>
      <c r="L557" s="61"/>
    </row>
    <row r="558" spans="1:12" ht="13.5" customHeight="1" x14ac:dyDescent="0.2">
      <c r="A558" s="35"/>
      <c r="B558" s="35"/>
      <c r="C558" s="35"/>
      <c r="D558" s="35"/>
      <c r="E558" s="35"/>
      <c r="F558" s="66"/>
      <c r="G558" s="35"/>
      <c r="H558" s="35"/>
      <c r="I558" s="61"/>
      <c r="J558" s="35"/>
      <c r="K558" s="35"/>
      <c r="L558" s="61"/>
    </row>
    <row r="559" spans="1:12" ht="13.5" customHeight="1" x14ac:dyDescent="0.2">
      <c r="A559" s="35"/>
      <c r="B559" s="35"/>
      <c r="C559" s="35"/>
      <c r="D559" s="35"/>
      <c r="E559" s="35"/>
      <c r="F559" s="66"/>
      <c r="G559" s="35"/>
      <c r="H559" s="35"/>
      <c r="I559" s="61"/>
      <c r="J559" s="35"/>
      <c r="K559" s="35"/>
      <c r="L559" s="61"/>
    </row>
    <row r="560" spans="1:12" ht="13.5" customHeight="1" x14ac:dyDescent="0.2">
      <c r="A560" s="35"/>
      <c r="B560" s="35"/>
      <c r="C560" s="35"/>
      <c r="D560" s="35"/>
      <c r="E560" s="35"/>
      <c r="F560" s="66"/>
      <c r="G560" s="35"/>
      <c r="H560" s="35"/>
      <c r="I560" s="61"/>
      <c r="J560" s="35"/>
      <c r="K560" s="35"/>
      <c r="L560" s="61"/>
    </row>
    <row r="561" spans="1:12" ht="13.5" customHeight="1" x14ac:dyDescent="0.2">
      <c r="A561" s="35"/>
      <c r="B561" s="35"/>
      <c r="C561" s="35"/>
      <c r="D561" s="35"/>
      <c r="E561" s="35"/>
      <c r="F561" s="66"/>
      <c r="G561" s="35"/>
      <c r="H561" s="35"/>
      <c r="I561" s="61"/>
      <c r="J561" s="35"/>
      <c r="K561" s="35"/>
      <c r="L561" s="61"/>
    </row>
    <row r="562" spans="1:12" ht="13.5" customHeight="1" x14ac:dyDescent="0.2">
      <c r="A562" s="35"/>
      <c r="B562" s="35"/>
      <c r="C562" s="35"/>
      <c r="D562" s="35"/>
      <c r="E562" s="35"/>
      <c r="F562" s="66"/>
      <c r="G562" s="35"/>
      <c r="H562" s="35"/>
      <c r="I562" s="61"/>
      <c r="J562" s="35"/>
      <c r="K562" s="35"/>
      <c r="L562" s="61"/>
    </row>
    <row r="563" spans="1:12" ht="13.5" customHeight="1" x14ac:dyDescent="0.2">
      <c r="A563" s="35"/>
      <c r="B563" s="35"/>
      <c r="C563" s="35"/>
      <c r="D563" s="35"/>
      <c r="E563" s="35"/>
      <c r="F563" s="66"/>
      <c r="G563" s="35"/>
      <c r="H563" s="35"/>
      <c r="I563" s="61"/>
      <c r="J563" s="35"/>
      <c r="K563" s="35"/>
      <c r="L563" s="61"/>
    </row>
    <row r="564" spans="1:12" ht="13.5" customHeight="1" x14ac:dyDescent="0.2">
      <c r="A564" s="35"/>
      <c r="B564" s="35"/>
      <c r="C564" s="35"/>
      <c r="D564" s="35"/>
      <c r="E564" s="35"/>
      <c r="F564" s="66"/>
      <c r="G564" s="35"/>
      <c r="H564" s="35"/>
      <c r="I564" s="61"/>
      <c r="J564" s="35"/>
      <c r="K564" s="35"/>
      <c r="L564" s="61"/>
    </row>
    <row r="565" spans="1:12" ht="13.5" customHeight="1" x14ac:dyDescent="0.2">
      <c r="A565" s="35"/>
      <c r="B565" s="35"/>
      <c r="C565" s="35"/>
      <c r="D565" s="35"/>
      <c r="E565" s="35"/>
      <c r="F565" s="66"/>
      <c r="G565" s="35"/>
      <c r="H565" s="35"/>
      <c r="I565" s="61"/>
      <c r="J565" s="35"/>
      <c r="K565" s="35"/>
      <c r="L565" s="61"/>
    </row>
    <row r="566" spans="1:12" ht="13.5" customHeight="1" x14ac:dyDescent="0.2">
      <c r="A566" s="35"/>
      <c r="B566" s="35"/>
      <c r="C566" s="35"/>
      <c r="D566" s="35"/>
      <c r="E566" s="35"/>
      <c r="F566" s="66"/>
      <c r="G566" s="35"/>
      <c r="H566" s="35"/>
      <c r="I566" s="61"/>
      <c r="J566" s="35"/>
      <c r="K566" s="35"/>
      <c r="L566" s="61"/>
    </row>
    <row r="567" spans="1:12" ht="13.5" customHeight="1" x14ac:dyDescent="0.2">
      <c r="A567" s="35"/>
      <c r="B567" s="35"/>
      <c r="C567" s="35"/>
      <c r="D567" s="35"/>
      <c r="E567" s="35"/>
      <c r="F567" s="66"/>
      <c r="G567" s="35"/>
      <c r="H567" s="35"/>
      <c r="I567" s="61"/>
      <c r="J567" s="35"/>
      <c r="K567" s="35"/>
      <c r="L567" s="61"/>
    </row>
    <row r="568" spans="1:12" ht="13.5" customHeight="1" x14ac:dyDescent="0.2">
      <c r="A568" s="35"/>
      <c r="B568" s="35"/>
      <c r="C568" s="35"/>
      <c r="D568" s="35"/>
      <c r="E568" s="35"/>
      <c r="F568" s="66"/>
      <c r="G568" s="35"/>
      <c r="H568" s="35"/>
      <c r="I568" s="61"/>
      <c r="J568" s="35"/>
      <c r="K568" s="35"/>
      <c r="L568" s="61"/>
    </row>
    <row r="569" spans="1:12" ht="13.5" customHeight="1" x14ac:dyDescent="0.2">
      <c r="A569" s="35"/>
      <c r="B569" s="35"/>
      <c r="C569" s="35"/>
      <c r="D569" s="35"/>
      <c r="E569" s="35"/>
      <c r="F569" s="66"/>
      <c r="G569" s="35"/>
      <c r="H569" s="35"/>
      <c r="I569" s="61"/>
      <c r="J569" s="35"/>
      <c r="K569" s="35"/>
      <c r="L569" s="61"/>
    </row>
    <row r="570" spans="1:12" ht="13.5" customHeight="1" x14ac:dyDescent="0.2">
      <c r="A570" s="35"/>
      <c r="B570" s="35"/>
      <c r="C570" s="35"/>
      <c r="D570" s="35"/>
      <c r="E570" s="35"/>
      <c r="F570" s="66"/>
      <c r="G570" s="35"/>
      <c r="H570" s="35"/>
      <c r="I570" s="61"/>
      <c r="J570" s="35"/>
      <c r="K570" s="35"/>
      <c r="L570" s="61"/>
    </row>
    <row r="571" spans="1:12" ht="13.5" customHeight="1" x14ac:dyDescent="0.2">
      <c r="A571" s="35"/>
      <c r="B571" s="35"/>
      <c r="C571" s="35"/>
      <c r="D571" s="35"/>
      <c r="E571" s="35"/>
      <c r="F571" s="66"/>
      <c r="G571" s="35"/>
      <c r="H571" s="35"/>
      <c r="I571" s="61"/>
      <c r="J571" s="35"/>
      <c r="K571" s="35"/>
      <c r="L571" s="61"/>
    </row>
    <row r="572" spans="1:12" ht="13.5" customHeight="1" x14ac:dyDescent="0.2">
      <c r="A572" s="35"/>
      <c r="B572" s="35"/>
      <c r="C572" s="35"/>
      <c r="D572" s="35"/>
      <c r="E572" s="35"/>
      <c r="F572" s="66"/>
      <c r="G572" s="35"/>
      <c r="H572" s="35"/>
      <c r="I572" s="61"/>
      <c r="J572" s="35"/>
      <c r="K572" s="35"/>
      <c r="L572" s="61"/>
    </row>
    <row r="573" spans="1:12" ht="13.5" customHeight="1" x14ac:dyDescent="0.2">
      <c r="A573" s="35"/>
      <c r="B573" s="35"/>
      <c r="C573" s="35"/>
      <c r="D573" s="35"/>
      <c r="E573" s="35"/>
      <c r="F573" s="66"/>
      <c r="G573" s="35"/>
      <c r="H573" s="35"/>
      <c r="I573" s="61"/>
      <c r="J573" s="35"/>
      <c r="K573" s="35"/>
      <c r="L573" s="61"/>
    </row>
    <row r="574" spans="1:12" ht="13.5" customHeight="1" x14ac:dyDescent="0.2">
      <c r="A574" s="35"/>
      <c r="B574" s="35"/>
      <c r="C574" s="35"/>
      <c r="D574" s="35"/>
      <c r="E574" s="35"/>
      <c r="F574" s="66"/>
      <c r="G574" s="35"/>
      <c r="H574" s="35"/>
      <c r="I574" s="61"/>
      <c r="J574" s="35"/>
      <c r="K574" s="35"/>
      <c r="L574" s="61"/>
    </row>
    <row r="575" spans="1:12" ht="13.5" customHeight="1" x14ac:dyDescent="0.2">
      <c r="A575" s="35"/>
      <c r="B575" s="35"/>
      <c r="C575" s="35"/>
      <c r="D575" s="35"/>
      <c r="E575" s="35"/>
      <c r="F575" s="66"/>
      <c r="G575" s="35"/>
      <c r="H575" s="35"/>
      <c r="I575" s="61"/>
      <c r="J575" s="35"/>
      <c r="K575" s="35"/>
      <c r="L575" s="61"/>
    </row>
    <row r="576" spans="1:12" ht="13.5" customHeight="1" x14ac:dyDescent="0.2">
      <c r="A576" s="35"/>
      <c r="B576" s="35"/>
      <c r="C576" s="35"/>
      <c r="D576" s="35"/>
      <c r="E576" s="35"/>
      <c r="F576" s="66"/>
      <c r="G576" s="35"/>
      <c r="H576" s="35"/>
      <c r="I576" s="61"/>
      <c r="J576" s="35"/>
      <c r="K576" s="35"/>
      <c r="L576" s="61"/>
    </row>
    <row r="577" spans="1:12" ht="13.5" customHeight="1" x14ac:dyDescent="0.2">
      <c r="A577" s="35"/>
      <c r="B577" s="35"/>
      <c r="C577" s="35"/>
      <c r="D577" s="35"/>
      <c r="E577" s="35"/>
      <c r="F577" s="66"/>
      <c r="G577" s="35"/>
      <c r="H577" s="35"/>
      <c r="I577" s="61"/>
      <c r="J577" s="35"/>
      <c r="K577" s="35"/>
      <c r="L577" s="61"/>
    </row>
    <row r="578" spans="1:12" ht="13.5" customHeight="1" x14ac:dyDescent="0.2">
      <c r="A578" s="35"/>
      <c r="B578" s="35"/>
      <c r="C578" s="35"/>
      <c r="D578" s="35"/>
      <c r="E578" s="35"/>
      <c r="F578" s="66"/>
      <c r="G578" s="35"/>
      <c r="H578" s="35"/>
      <c r="I578" s="61"/>
      <c r="J578" s="35"/>
      <c r="K578" s="35"/>
      <c r="L578" s="61"/>
    </row>
    <row r="579" spans="1:12" ht="13.5" customHeight="1" x14ac:dyDescent="0.2">
      <c r="A579" s="35"/>
      <c r="B579" s="35"/>
      <c r="C579" s="35"/>
      <c r="D579" s="35"/>
      <c r="E579" s="35"/>
      <c r="F579" s="66"/>
      <c r="G579" s="35"/>
      <c r="H579" s="35"/>
      <c r="I579" s="61"/>
      <c r="J579" s="35"/>
      <c r="K579" s="35"/>
      <c r="L579" s="61"/>
    </row>
    <row r="580" spans="1:12" ht="13.5" customHeight="1" x14ac:dyDescent="0.2">
      <c r="A580" s="35"/>
      <c r="B580" s="35"/>
      <c r="C580" s="35"/>
      <c r="D580" s="35"/>
      <c r="E580" s="35"/>
      <c r="F580" s="66"/>
      <c r="G580" s="35"/>
      <c r="H580" s="35"/>
      <c r="I580" s="61"/>
      <c r="J580" s="35"/>
      <c r="K580" s="35"/>
      <c r="L580" s="61"/>
    </row>
    <row r="581" spans="1:12" ht="13.5" customHeight="1" x14ac:dyDescent="0.2">
      <c r="A581" s="35"/>
      <c r="B581" s="35"/>
      <c r="C581" s="35"/>
      <c r="D581" s="35"/>
      <c r="E581" s="35"/>
      <c r="F581" s="66"/>
      <c r="G581" s="35"/>
      <c r="H581" s="35"/>
      <c r="I581" s="61"/>
      <c r="J581" s="35"/>
      <c r="K581" s="35"/>
      <c r="L581" s="61"/>
    </row>
    <row r="582" spans="1:12" ht="13.5" customHeight="1" x14ac:dyDescent="0.2">
      <c r="A582" s="35"/>
      <c r="B582" s="35"/>
      <c r="C582" s="35"/>
      <c r="D582" s="35"/>
      <c r="E582" s="35"/>
      <c r="F582" s="66"/>
      <c r="G582" s="35"/>
      <c r="H582" s="35"/>
      <c r="I582" s="61"/>
      <c r="J582" s="35"/>
      <c r="K582" s="35"/>
      <c r="L582" s="61"/>
    </row>
    <row r="583" spans="1:12" ht="13.5" customHeight="1" x14ac:dyDescent="0.2">
      <c r="A583" s="35"/>
      <c r="B583" s="35"/>
      <c r="C583" s="35"/>
      <c r="D583" s="35"/>
      <c r="E583" s="35"/>
      <c r="F583" s="66"/>
      <c r="G583" s="35"/>
      <c r="H583" s="35"/>
      <c r="I583" s="61"/>
      <c r="J583" s="35"/>
      <c r="K583" s="35"/>
      <c r="L583" s="61"/>
    </row>
    <row r="584" spans="1:12" ht="13.5" customHeight="1" x14ac:dyDescent="0.2">
      <c r="A584" s="35"/>
      <c r="B584" s="35"/>
      <c r="C584" s="35"/>
      <c r="D584" s="35"/>
      <c r="E584" s="35"/>
      <c r="F584" s="66"/>
      <c r="G584" s="35"/>
      <c r="H584" s="35"/>
      <c r="I584" s="61"/>
      <c r="J584" s="35"/>
      <c r="K584" s="35"/>
      <c r="L584" s="61"/>
    </row>
    <row r="585" spans="1:12" ht="13.5" customHeight="1" x14ac:dyDescent="0.2">
      <c r="A585" s="35"/>
      <c r="B585" s="35"/>
      <c r="C585" s="35"/>
      <c r="D585" s="35"/>
      <c r="E585" s="35"/>
      <c r="F585" s="66"/>
      <c r="G585" s="35"/>
      <c r="H585" s="35"/>
      <c r="I585" s="61"/>
      <c r="J585" s="35"/>
      <c r="K585" s="35"/>
      <c r="L585" s="61"/>
    </row>
    <row r="586" spans="1:12" ht="13.5" customHeight="1" x14ac:dyDescent="0.2">
      <c r="A586" s="35"/>
      <c r="B586" s="35"/>
      <c r="C586" s="35"/>
      <c r="D586" s="35"/>
      <c r="E586" s="35"/>
      <c r="F586" s="66"/>
      <c r="G586" s="35"/>
      <c r="H586" s="35"/>
      <c r="I586" s="61"/>
      <c r="J586" s="35"/>
      <c r="K586" s="35"/>
      <c r="L586" s="61"/>
    </row>
    <row r="587" spans="1:12" ht="13.5" customHeight="1" x14ac:dyDescent="0.2">
      <c r="A587" s="35"/>
      <c r="B587" s="35"/>
      <c r="C587" s="35"/>
      <c r="D587" s="35"/>
      <c r="E587" s="35"/>
      <c r="F587" s="66"/>
      <c r="G587" s="35"/>
      <c r="H587" s="35"/>
      <c r="I587" s="61"/>
      <c r="J587" s="35"/>
      <c r="K587" s="35"/>
      <c r="L587" s="61"/>
    </row>
    <row r="588" spans="1:12" ht="13.5" customHeight="1" x14ac:dyDescent="0.2">
      <c r="A588" s="35"/>
      <c r="B588" s="35"/>
      <c r="C588" s="35"/>
      <c r="D588" s="35"/>
      <c r="E588" s="35"/>
      <c r="F588" s="66"/>
      <c r="G588" s="35"/>
      <c r="H588" s="35"/>
      <c r="I588" s="61"/>
      <c r="J588" s="35"/>
      <c r="K588" s="35"/>
      <c r="L588" s="61"/>
    </row>
    <row r="589" spans="1:12" ht="13.5" customHeight="1" x14ac:dyDescent="0.2">
      <c r="A589" s="35"/>
      <c r="B589" s="35"/>
      <c r="C589" s="35"/>
      <c r="D589" s="35"/>
      <c r="E589" s="35"/>
      <c r="F589" s="66"/>
      <c r="G589" s="35"/>
      <c r="H589" s="35"/>
      <c r="I589" s="61"/>
      <c r="J589" s="35"/>
      <c r="K589" s="35"/>
      <c r="L589" s="61"/>
    </row>
    <row r="590" spans="1:12" ht="13.5" customHeight="1" x14ac:dyDescent="0.2">
      <c r="A590" s="35"/>
      <c r="B590" s="35"/>
      <c r="C590" s="35"/>
      <c r="D590" s="35"/>
      <c r="E590" s="35"/>
      <c r="F590" s="66"/>
      <c r="G590" s="35"/>
      <c r="H590" s="35"/>
      <c r="I590" s="61"/>
      <c r="J590" s="35"/>
      <c r="K590" s="35"/>
      <c r="L590" s="61"/>
    </row>
    <row r="591" spans="1:12" ht="13.5" customHeight="1" x14ac:dyDescent="0.2">
      <c r="A591" s="35"/>
      <c r="B591" s="35"/>
      <c r="C591" s="35"/>
      <c r="D591" s="35"/>
      <c r="E591" s="35"/>
      <c r="F591" s="66"/>
      <c r="G591" s="35"/>
      <c r="H591" s="35"/>
      <c r="I591" s="61"/>
      <c r="J591" s="35"/>
      <c r="K591" s="35"/>
      <c r="L591" s="61"/>
    </row>
    <row r="592" spans="1:12" ht="13.5" customHeight="1" x14ac:dyDescent="0.2">
      <c r="A592" s="35"/>
      <c r="B592" s="35"/>
      <c r="C592" s="35"/>
      <c r="D592" s="35"/>
      <c r="E592" s="35"/>
      <c r="F592" s="66"/>
      <c r="G592" s="35"/>
      <c r="H592" s="35"/>
      <c r="I592" s="61"/>
      <c r="J592" s="35"/>
      <c r="K592" s="35"/>
      <c r="L592" s="61"/>
    </row>
    <row r="593" spans="1:12" ht="13.5" customHeight="1" x14ac:dyDescent="0.2">
      <c r="A593" s="35"/>
      <c r="B593" s="35"/>
      <c r="C593" s="35"/>
      <c r="D593" s="35"/>
      <c r="E593" s="35"/>
      <c r="F593" s="66"/>
      <c r="G593" s="35"/>
      <c r="H593" s="35"/>
      <c r="I593" s="61"/>
      <c r="J593" s="35"/>
      <c r="K593" s="35"/>
      <c r="L593" s="61"/>
    </row>
    <row r="594" spans="1:12" ht="13.5" customHeight="1" x14ac:dyDescent="0.2">
      <c r="A594" s="35"/>
      <c r="B594" s="35"/>
      <c r="C594" s="35"/>
      <c r="D594" s="35"/>
      <c r="E594" s="35"/>
      <c r="F594" s="66"/>
      <c r="G594" s="35"/>
      <c r="H594" s="35"/>
      <c r="I594" s="61"/>
      <c r="J594" s="35"/>
      <c r="K594" s="35"/>
      <c r="L594" s="61"/>
    </row>
    <row r="595" spans="1:12" ht="13.5" customHeight="1" x14ac:dyDescent="0.2">
      <c r="A595" s="35"/>
      <c r="B595" s="35"/>
      <c r="C595" s="35"/>
      <c r="D595" s="35"/>
      <c r="E595" s="35"/>
      <c r="F595" s="66"/>
      <c r="G595" s="35"/>
      <c r="H595" s="35"/>
      <c r="I595" s="61"/>
      <c r="J595" s="35"/>
      <c r="K595" s="35"/>
      <c r="L595" s="61"/>
    </row>
    <row r="596" spans="1:12" ht="13.5" customHeight="1" x14ac:dyDescent="0.2">
      <c r="A596" s="35"/>
      <c r="B596" s="35"/>
      <c r="C596" s="35"/>
      <c r="D596" s="35"/>
      <c r="E596" s="35"/>
      <c r="F596" s="66"/>
      <c r="G596" s="35"/>
      <c r="H596" s="35"/>
      <c r="I596" s="61"/>
      <c r="J596" s="35"/>
      <c r="K596" s="35"/>
      <c r="L596" s="61"/>
    </row>
    <row r="597" spans="1:12" ht="13.5" customHeight="1" x14ac:dyDescent="0.2">
      <c r="A597" s="35"/>
      <c r="B597" s="35"/>
      <c r="C597" s="35"/>
      <c r="D597" s="35"/>
      <c r="E597" s="35"/>
      <c r="F597" s="66"/>
      <c r="G597" s="35"/>
      <c r="H597" s="35"/>
      <c r="I597" s="61"/>
      <c r="J597" s="35"/>
      <c r="K597" s="35"/>
      <c r="L597" s="61"/>
    </row>
    <row r="598" spans="1:12" ht="13.5" customHeight="1" x14ac:dyDescent="0.2">
      <c r="A598" s="35"/>
      <c r="B598" s="35"/>
      <c r="C598" s="35"/>
      <c r="D598" s="35"/>
      <c r="E598" s="35"/>
      <c r="F598" s="66"/>
      <c r="G598" s="35"/>
      <c r="H598" s="35"/>
      <c r="I598" s="61"/>
      <c r="J598" s="35"/>
      <c r="K598" s="35"/>
      <c r="L598" s="61"/>
    </row>
    <row r="599" spans="1:12" ht="13.5" customHeight="1" x14ac:dyDescent="0.2">
      <c r="A599" s="35"/>
      <c r="B599" s="35"/>
      <c r="C599" s="35"/>
      <c r="D599" s="35"/>
      <c r="E599" s="35"/>
      <c r="F599" s="66"/>
      <c r="G599" s="35"/>
      <c r="H599" s="35"/>
      <c r="I599" s="61"/>
      <c r="J599" s="35"/>
      <c r="K599" s="35"/>
      <c r="L599" s="61"/>
    </row>
    <row r="600" spans="1:12" ht="13.5" customHeight="1" x14ac:dyDescent="0.2">
      <c r="A600" s="35"/>
      <c r="B600" s="35"/>
      <c r="C600" s="35"/>
      <c r="D600" s="35"/>
      <c r="E600" s="35"/>
      <c r="F600" s="66"/>
      <c r="G600" s="35"/>
      <c r="H600" s="35"/>
      <c r="I600" s="61"/>
      <c r="J600" s="35"/>
      <c r="K600" s="35"/>
      <c r="L600" s="61"/>
    </row>
    <row r="601" spans="1:12" ht="13.5" customHeight="1" x14ac:dyDescent="0.2">
      <c r="A601" s="35"/>
      <c r="B601" s="35"/>
      <c r="C601" s="35"/>
      <c r="D601" s="35"/>
      <c r="E601" s="35"/>
      <c r="F601" s="66"/>
      <c r="G601" s="35"/>
      <c r="H601" s="35"/>
      <c r="I601" s="61"/>
      <c r="J601" s="35"/>
      <c r="K601" s="35"/>
      <c r="L601" s="61"/>
    </row>
    <row r="602" spans="1:12" ht="13.5" customHeight="1" x14ac:dyDescent="0.2">
      <c r="A602" s="35"/>
      <c r="B602" s="35"/>
      <c r="C602" s="35"/>
      <c r="D602" s="35"/>
      <c r="E602" s="35"/>
      <c r="F602" s="66"/>
      <c r="G602" s="35"/>
      <c r="H602" s="35"/>
      <c r="I602" s="61"/>
      <c r="J602" s="35"/>
      <c r="K602" s="35"/>
      <c r="L602" s="61"/>
    </row>
    <row r="603" spans="1:12" ht="13.5" customHeight="1" x14ac:dyDescent="0.2">
      <c r="A603" s="35"/>
      <c r="B603" s="35"/>
      <c r="C603" s="35"/>
      <c r="D603" s="35"/>
      <c r="E603" s="35"/>
      <c r="F603" s="66"/>
      <c r="G603" s="35"/>
      <c r="H603" s="35"/>
      <c r="I603" s="61"/>
      <c r="J603" s="35"/>
      <c r="K603" s="35"/>
      <c r="L603" s="61"/>
    </row>
    <row r="604" spans="1:12" ht="13.5" customHeight="1" x14ac:dyDescent="0.2">
      <c r="A604" s="35"/>
      <c r="B604" s="35"/>
      <c r="C604" s="35"/>
      <c r="D604" s="35"/>
      <c r="E604" s="35"/>
      <c r="F604" s="66"/>
      <c r="G604" s="35"/>
      <c r="H604" s="35"/>
      <c r="I604" s="61"/>
      <c r="J604" s="35"/>
      <c r="K604" s="35"/>
      <c r="L604" s="61"/>
    </row>
    <row r="605" spans="1:12" ht="13.5" customHeight="1" x14ac:dyDescent="0.2">
      <c r="A605" s="35"/>
      <c r="B605" s="35"/>
      <c r="C605" s="35"/>
      <c r="D605" s="35"/>
      <c r="E605" s="35"/>
      <c r="F605" s="66"/>
      <c r="G605" s="35"/>
      <c r="H605" s="35"/>
      <c r="I605" s="61"/>
      <c r="J605" s="35"/>
      <c r="K605" s="35"/>
      <c r="L605" s="61"/>
    </row>
    <row r="606" spans="1:12" ht="13.5" customHeight="1" x14ac:dyDescent="0.2">
      <c r="A606" s="35"/>
      <c r="B606" s="35"/>
      <c r="C606" s="35"/>
      <c r="D606" s="35"/>
      <c r="E606" s="35"/>
      <c r="F606" s="66"/>
      <c r="G606" s="35"/>
      <c r="H606" s="35"/>
      <c r="I606" s="61"/>
      <c r="J606" s="35"/>
      <c r="K606" s="35"/>
      <c r="L606" s="61"/>
    </row>
    <row r="607" spans="1:12" ht="13.5" customHeight="1" x14ac:dyDescent="0.2">
      <c r="A607" s="35"/>
      <c r="B607" s="35"/>
      <c r="C607" s="35"/>
      <c r="D607" s="35"/>
      <c r="E607" s="35"/>
      <c r="F607" s="66"/>
      <c r="G607" s="35"/>
      <c r="H607" s="35"/>
      <c r="I607" s="61"/>
      <c r="J607" s="35"/>
      <c r="K607" s="35"/>
      <c r="L607" s="61"/>
    </row>
    <row r="608" spans="1:12" ht="13.5" customHeight="1" x14ac:dyDescent="0.2">
      <c r="A608" s="35"/>
      <c r="B608" s="35"/>
      <c r="C608" s="35"/>
      <c r="D608" s="35"/>
      <c r="E608" s="35"/>
      <c r="F608" s="66"/>
      <c r="G608" s="35"/>
      <c r="H608" s="35"/>
      <c r="I608" s="61"/>
      <c r="J608" s="35"/>
      <c r="K608" s="35"/>
      <c r="L608" s="61"/>
    </row>
    <row r="609" spans="1:12" ht="13.5" customHeight="1" x14ac:dyDescent="0.2">
      <c r="A609" s="35"/>
      <c r="B609" s="35"/>
      <c r="C609" s="35"/>
      <c r="D609" s="35"/>
      <c r="E609" s="35"/>
      <c r="F609" s="66"/>
      <c r="G609" s="35"/>
      <c r="H609" s="35"/>
      <c r="I609" s="61"/>
      <c r="J609" s="35"/>
      <c r="K609" s="35"/>
      <c r="L609" s="61"/>
    </row>
    <row r="610" spans="1:12" ht="13.5" customHeight="1" x14ac:dyDescent="0.2">
      <c r="A610" s="35"/>
      <c r="B610" s="35"/>
      <c r="C610" s="35"/>
      <c r="D610" s="35"/>
      <c r="E610" s="35"/>
      <c r="F610" s="66"/>
      <c r="G610" s="35"/>
      <c r="H610" s="35"/>
      <c r="I610" s="61"/>
      <c r="J610" s="35"/>
      <c r="K610" s="35"/>
      <c r="L610" s="61"/>
    </row>
    <row r="611" spans="1:12" ht="13.5" customHeight="1" x14ac:dyDescent="0.2">
      <c r="A611" s="35"/>
      <c r="B611" s="35"/>
      <c r="C611" s="35"/>
      <c r="D611" s="35"/>
      <c r="E611" s="35"/>
      <c r="F611" s="66"/>
      <c r="G611" s="35"/>
      <c r="H611" s="35"/>
      <c r="I611" s="61"/>
      <c r="J611" s="35"/>
      <c r="K611" s="35"/>
      <c r="L611" s="61"/>
    </row>
    <row r="612" spans="1:12" ht="13.5" customHeight="1" x14ac:dyDescent="0.2">
      <c r="A612" s="35"/>
      <c r="B612" s="35"/>
      <c r="C612" s="35"/>
      <c r="D612" s="35"/>
      <c r="E612" s="35"/>
      <c r="F612" s="66"/>
      <c r="G612" s="35"/>
      <c r="H612" s="35"/>
      <c r="I612" s="61"/>
      <c r="J612" s="35"/>
      <c r="K612" s="35"/>
      <c r="L612" s="61"/>
    </row>
    <row r="613" spans="1:12" ht="13.5" customHeight="1" x14ac:dyDescent="0.2">
      <c r="A613" s="35"/>
      <c r="B613" s="35"/>
      <c r="C613" s="35"/>
      <c r="D613" s="35"/>
      <c r="E613" s="35"/>
      <c r="F613" s="66"/>
      <c r="G613" s="35"/>
      <c r="H613" s="35"/>
      <c r="I613" s="61"/>
      <c r="J613" s="35"/>
      <c r="K613" s="35"/>
      <c r="L613" s="61"/>
    </row>
    <row r="614" spans="1:12" ht="13.5" customHeight="1" x14ac:dyDescent="0.2">
      <c r="A614" s="35"/>
      <c r="B614" s="35"/>
      <c r="C614" s="35"/>
      <c r="D614" s="35"/>
      <c r="E614" s="35"/>
      <c r="F614" s="66"/>
      <c r="G614" s="35"/>
      <c r="H614" s="35"/>
      <c r="I614" s="61"/>
      <c r="J614" s="35"/>
      <c r="K614" s="35"/>
      <c r="L614" s="61"/>
    </row>
    <row r="615" spans="1:12" ht="13.5" customHeight="1" x14ac:dyDescent="0.2">
      <c r="A615" s="35"/>
      <c r="B615" s="35"/>
      <c r="C615" s="35"/>
      <c r="D615" s="35"/>
      <c r="E615" s="35"/>
      <c r="F615" s="66"/>
      <c r="G615" s="35"/>
      <c r="H615" s="35"/>
      <c r="I615" s="61"/>
      <c r="J615" s="35"/>
      <c r="K615" s="35"/>
      <c r="L615" s="61"/>
    </row>
    <row r="616" spans="1:12" ht="13.5" customHeight="1" x14ac:dyDescent="0.2">
      <c r="A616" s="35"/>
      <c r="B616" s="35"/>
      <c r="C616" s="35"/>
      <c r="D616" s="35"/>
      <c r="E616" s="35"/>
      <c r="F616" s="66"/>
      <c r="G616" s="35"/>
      <c r="H616" s="35"/>
      <c r="I616" s="61"/>
      <c r="J616" s="35"/>
      <c r="K616" s="35"/>
      <c r="L616" s="61"/>
    </row>
    <row r="617" spans="1:12" ht="13.5" customHeight="1" x14ac:dyDescent="0.2">
      <c r="A617" s="35"/>
      <c r="B617" s="35"/>
      <c r="C617" s="35"/>
      <c r="D617" s="35"/>
      <c r="E617" s="35"/>
      <c r="F617" s="66"/>
      <c r="G617" s="35"/>
      <c r="H617" s="35"/>
      <c r="I617" s="61"/>
      <c r="J617" s="35"/>
      <c r="K617" s="35"/>
      <c r="L617" s="61"/>
    </row>
    <row r="618" spans="1:12" ht="13.5" customHeight="1" x14ac:dyDescent="0.2">
      <c r="A618" s="35"/>
      <c r="B618" s="35"/>
      <c r="C618" s="35"/>
      <c r="D618" s="35"/>
      <c r="E618" s="35"/>
      <c r="F618" s="66"/>
      <c r="G618" s="35"/>
      <c r="H618" s="35"/>
      <c r="I618" s="61"/>
      <c r="J618" s="35"/>
      <c r="K618" s="35"/>
      <c r="L618" s="61"/>
    </row>
    <row r="619" spans="1:12" ht="13.5" customHeight="1" x14ac:dyDescent="0.2">
      <c r="A619" s="35"/>
      <c r="B619" s="35"/>
      <c r="C619" s="35"/>
      <c r="D619" s="35"/>
      <c r="E619" s="35"/>
      <c r="F619" s="66"/>
      <c r="G619" s="35"/>
      <c r="H619" s="35"/>
      <c r="I619" s="61"/>
      <c r="J619" s="35"/>
      <c r="K619" s="35"/>
      <c r="L619" s="61"/>
    </row>
    <row r="620" spans="1:12" ht="13.5" customHeight="1" x14ac:dyDescent="0.2">
      <c r="A620" s="35"/>
      <c r="B620" s="35"/>
      <c r="C620" s="35"/>
      <c r="D620" s="35"/>
      <c r="E620" s="35"/>
      <c r="F620" s="66"/>
      <c r="G620" s="35"/>
      <c r="H620" s="35"/>
      <c r="I620" s="61"/>
      <c r="J620" s="35"/>
      <c r="K620" s="35"/>
      <c r="L620" s="61"/>
    </row>
    <row r="621" spans="1:12" ht="13.5" customHeight="1" x14ac:dyDescent="0.2">
      <c r="A621" s="35"/>
      <c r="B621" s="35"/>
      <c r="C621" s="35"/>
      <c r="D621" s="35"/>
      <c r="E621" s="35"/>
      <c r="F621" s="66"/>
      <c r="G621" s="35"/>
      <c r="H621" s="35"/>
      <c r="I621" s="61"/>
      <c r="J621" s="35"/>
      <c r="K621" s="35"/>
      <c r="L621" s="61"/>
    </row>
    <row r="622" spans="1:12" ht="13.5" customHeight="1" x14ac:dyDescent="0.2">
      <c r="A622" s="35"/>
      <c r="B622" s="35"/>
      <c r="C622" s="35"/>
      <c r="D622" s="35"/>
      <c r="E622" s="35"/>
      <c r="F622" s="66"/>
      <c r="G622" s="35"/>
      <c r="H622" s="35"/>
      <c r="I622" s="61"/>
      <c r="J622" s="35"/>
      <c r="K622" s="35"/>
      <c r="L622" s="61"/>
    </row>
    <row r="623" spans="1:12" ht="13.5" customHeight="1" x14ac:dyDescent="0.2">
      <c r="A623" s="35"/>
      <c r="B623" s="35"/>
      <c r="C623" s="35"/>
      <c r="D623" s="35"/>
      <c r="E623" s="35"/>
      <c r="F623" s="66"/>
      <c r="G623" s="35"/>
      <c r="H623" s="35"/>
      <c r="I623" s="61"/>
      <c r="J623" s="35"/>
      <c r="K623" s="35"/>
      <c r="L623" s="61"/>
    </row>
    <row r="624" spans="1:12" ht="13.5" customHeight="1" x14ac:dyDescent="0.2">
      <c r="A624" s="35"/>
      <c r="B624" s="35"/>
      <c r="C624" s="35"/>
      <c r="D624" s="35"/>
      <c r="E624" s="35"/>
      <c r="F624" s="66"/>
      <c r="G624" s="35"/>
      <c r="H624" s="35"/>
      <c r="I624" s="61"/>
      <c r="J624" s="35"/>
      <c r="K624" s="35"/>
      <c r="L624" s="61"/>
    </row>
    <row r="625" spans="1:12" ht="13.5" customHeight="1" x14ac:dyDescent="0.2">
      <c r="A625" s="35"/>
      <c r="B625" s="35"/>
      <c r="C625" s="35"/>
      <c r="D625" s="35"/>
      <c r="E625" s="35"/>
      <c r="F625" s="66"/>
      <c r="G625" s="35"/>
      <c r="H625" s="35"/>
      <c r="I625" s="61"/>
      <c r="J625" s="35"/>
      <c r="K625" s="35"/>
      <c r="L625" s="61"/>
    </row>
    <row r="626" spans="1:12" ht="13.5" customHeight="1" x14ac:dyDescent="0.2">
      <c r="A626" s="35"/>
      <c r="B626" s="35"/>
      <c r="C626" s="35"/>
      <c r="D626" s="35"/>
      <c r="E626" s="35"/>
      <c r="F626" s="66"/>
      <c r="G626" s="35"/>
      <c r="H626" s="35"/>
      <c r="I626" s="61"/>
      <c r="J626" s="35"/>
      <c r="K626" s="35"/>
      <c r="L626" s="61"/>
    </row>
    <row r="627" spans="1:12" ht="13.5" customHeight="1" x14ac:dyDescent="0.2">
      <c r="A627" s="35"/>
      <c r="B627" s="35"/>
      <c r="C627" s="35"/>
      <c r="D627" s="35"/>
      <c r="E627" s="35"/>
      <c r="F627" s="66"/>
      <c r="G627" s="35"/>
      <c r="H627" s="35"/>
      <c r="I627" s="61"/>
      <c r="J627" s="35"/>
      <c r="K627" s="35"/>
      <c r="L627" s="61"/>
    </row>
    <row r="628" spans="1:12" ht="13.5" customHeight="1" x14ac:dyDescent="0.2">
      <c r="A628" s="35"/>
      <c r="B628" s="35"/>
      <c r="C628" s="35"/>
      <c r="D628" s="35"/>
      <c r="E628" s="35"/>
      <c r="F628" s="66"/>
      <c r="G628" s="35"/>
      <c r="H628" s="35"/>
      <c r="I628" s="61"/>
      <c r="J628" s="35"/>
      <c r="K628" s="35"/>
      <c r="L628" s="61"/>
    </row>
    <row r="629" spans="1:12" ht="13.5" customHeight="1" x14ac:dyDescent="0.2">
      <c r="A629" s="35"/>
      <c r="B629" s="35"/>
      <c r="C629" s="35"/>
      <c r="D629" s="35"/>
      <c r="E629" s="35"/>
      <c r="F629" s="66"/>
      <c r="G629" s="35"/>
      <c r="H629" s="35"/>
      <c r="I629" s="61"/>
      <c r="J629" s="35"/>
      <c r="K629" s="35"/>
      <c r="L629" s="61"/>
    </row>
    <row r="630" spans="1:12" ht="13.5" customHeight="1" x14ac:dyDescent="0.2">
      <c r="A630" s="35"/>
      <c r="B630" s="35"/>
      <c r="C630" s="35"/>
      <c r="D630" s="35"/>
      <c r="E630" s="35"/>
      <c r="F630" s="66"/>
      <c r="G630" s="35"/>
      <c r="H630" s="35"/>
      <c r="I630" s="61"/>
      <c r="J630" s="35"/>
      <c r="K630" s="35"/>
      <c r="L630" s="61"/>
    </row>
    <row r="631" spans="1:12" ht="13.5" customHeight="1" x14ac:dyDescent="0.2">
      <c r="A631" s="35"/>
      <c r="B631" s="35"/>
      <c r="C631" s="35"/>
      <c r="D631" s="35"/>
      <c r="E631" s="35"/>
      <c r="F631" s="66"/>
      <c r="G631" s="35"/>
      <c r="H631" s="35"/>
      <c r="I631" s="61"/>
      <c r="J631" s="35"/>
      <c r="K631" s="35"/>
      <c r="L631" s="61"/>
    </row>
    <row r="632" spans="1:12" ht="13.5" customHeight="1" x14ac:dyDescent="0.2">
      <c r="A632" s="35"/>
      <c r="B632" s="35"/>
      <c r="C632" s="35"/>
      <c r="D632" s="35"/>
      <c r="E632" s="35"/>
      <c r="F632" s="66"/>
      <c r="G632" s="35"/>
      <c r="H632" s="35"/>
      <c r="I632" s="61"/>
      <c r="J632" s="35"/>
      <c r="K632" s="35"/>
      <c r="L632" s="61"/>
    </row>
    <row r="633" spans="1:12" ht="13.5" customHeight="1" x14ac:dyDescent="0.2">
      <c r="A633" s="35"/>
      <c r="B633" s="35"/>
      <c r="C633" s="35"/>
      <c r="D633" s="35"/>
      <c r="E633" s="35"/>
      <c r="F633" s="66"/>
      <c r="G633" s="35"/>
      <c r="H633" s="35"/>
      <c r="I633" s="61"/>
      <c r="J633" s="35"/>
      <c r="K633" s="35"/>
      <c r="L633" s="61"/>
    </row>
    <row r="634" spans="1:12" ht="13.5" customHeight="1" x14ac:dyDescent="0.2">
      <c r="A634" s="35"/>
      <c r="B634" s="35"/>
      <c r="C634" s="35"/>
      <c r="D634" s="35"/>
      <c r="E634" s="35"/>
      <c r="F634" s="66"/>
      <c r="G634" s="35"/>
      <c r="H634" s="35"/>
      <c r="I634" s="61"/>
      <c r="J634" s="35"/>
      <c r="K634" s="35"/>
      <c r="L634" s="61"/>
    </row>
    <row r="635" spans="1:12" ht="13.5" customHeight="1" x14ac:dyDescent="0.2">
      <c r="A635" s="35"/>
      <c r="B635" s="35"/>
      <c r="C635" s="35"/>
      <c r="D635" s="35"/>
      <c r="E635" s="35"/>
      <c r="F635" s="66"/>
      <c r="G635" s="35"/>
      <c r="H635" s="35"/>
      <c r="I635" s="61"/>
      <c r="J635" s="35"/>
      <c r="K635" s="35"/>
      <c r="L635" s="61"/>
    </row>
    <row r="636" spans="1:12" ht="13.5" customHeight="1" x14ac:dyDescent="0.2">
      <c r="A636" s="35"/>
      <c r="B636" s="35"/>
      <c r="C636" s="35"/>
      <c r="D636" s="35"/>
      <c r="E636" s="35"/>
      <c r="F636" s="66"/>
      <c r="G636" s="35"/>
      <c r="H636" s="35"/>
      <c r="I636" s="61"/>
      <c r="J636" s="35"/>
      <c r="K636" s="35"/>
      <c r="L636" s="61"/>
    </row>
    <row r="637" spans="1:12" ht="13.5" customHeight="1" x14ac:dyDescent="0.2">
      <c r="A637" s="35"/>
      <c r="B637" s="35"/>
      <c r="C637" s="35"/>
      <c r="D637" s="35"/>
      <c r="E637" s="35"/>
      <c r="F637" s="66"/>
      <c r="G637" s="35"/>
      <c r="H637" s="35"/>
      <c r="I637" s="61"/>
      <c r="J637" s="35"/>
      <c r="K637" s="35"/>
      <c r="L637" s="61"/>
    </row>
    <row r="638" spans="1:12" ht="13.5" customHeight="1" x14ac:dyDescent="0.2">
      <c r="A638" s="35"/>
      <c r="B638" s="35"/>
      <c r="C638" s="35"/>
      <c r="D638" s="35"/>
      <c r="E638" s="35"/>
      <c r="F638" s="66"/>
      <c r="G638" s="35"/>
      <c r="H638" s="35"/>
      <c r="I638" s="61"/>
      <c r="J638" s="35"/>
      <c r="K638" s="35"/>
      <c r="L638" s="61"/>
    </row>
    <row r="639" spans="1:12" ht="13.5" customHeight="1" x14ac:dyDescent="0.2">
      <c r="A639" s="35"/>
      <c r="B639" s="35"/>
      <c r="C639" s="35"/>
      <c r="D639" s="35"/>
      <c r="E639" s="35"/>
      <c r="F639" s="66"/>
      <c r="G639" s="35"/>
      <c r="H639" s="35"/>
      <c r="I639" s="61"/>
      <c r="J639" s="35"/>
      <c r="K639" s="35"/>
      <c r="L639" s="61"/>
    </row>
    <row r="640" spans="1:12" ht="13.5" customHeight="1" x14ac:dyDescent="0.2">
      <c r="A640" s="35"/>
      <c r="B640" s="35"/>
      <c r="C640" s="35"/>
      <c r="D640" s="35"/>
      <c r="E640" s="35"/>
      <c r="F640" s="66"/>
      <c r="G640" s="35"/>
      <c r="H640" s="35"/>
      <c r="I640" s="61"/>
      <c r="J640" s="35"/>
      <c r="K640" s="35"/>
      <c r="L640" s="61"/>
    </row>
    <row r="641" spans="1:12" ht="13.5" customHeight="1" x14ac:dyDescent="0.2">
      <c r="A641" s="35"/>
      <c r="B641" s="35"/>
      <c r="C641" s="35"/>
      <c r="D641" s="35"/>
      <c r="E641" s="35"/>
      <c r="F641" s="66"/>
      <c r="G641" s="35"/>
      <c r="H641" s="35"/>
      <c r="I641" s="61"/>
      <c r="J641" s="35"/>
      <c r="K641" s="35"/>
      <c r="L641" s="61"/>
    </row>
    <row r="642" spans="1:12" ht="13.5" customHeight="1" x14ac:dyDescent="0.2">
      <c r="A642" s="35"/>
      <c r="B642" s="35"/>
      <c r="C642" s="35"/>
      <c r="D642" s="35"/>
      <c r="E642" s="35"/>
      <c r="F642" s="66"/>
      <c r="G642" s="35"/>
      <c r="H642" s="35"/>
      <c r="I642" s="61"/>
      <c r="J642" s="35"/>
      <c r="K642" s="35"/>
      <c r="L642" s="61"/>
    </row>
    <row r="643" spans="1:12" ht="13.5" customHeight="1" x14ac:dyDescent="0.2">
      <c r="A643" s="35"/>
      <c r="B643" s="35"/>
      <c r="C643" s="35"/>
      <c r="D643" s="35"/>
      <c r="E643" s="35"/>
      <c r="F643" s="66"/>
      <c r="G643" s="35"/>
      <c r="H643" s="35"/>
      <c r="I643" s="61"/>
      <c r="J643" s="35"/>
      <c r="K643" s="35"/>
      <c r="L643" s="61"/>
    </row>
    <row r="644" spans="1:12" ht="13.5" customHeight="1" x14ac:dyDescent="0.2">
      <c r="A644" s="35"/>
      <c r="B644" s="35"/>
      <c r="C644" s="35"/>
      <c r="D644" s="35"/>
      <c r="E644" s="35"/>
      <c r="F644" s="66"/>
      <c r="G644" s="35"/>
      <c r="H644" s="35"/>
      <c r="I644" s="61"/>
      <c r="J644" s="35"/>
      <c r="K644" s="35"/>
      <c r="L644" s="61"/>
    </row>
    <row r="645" spans="1:12" ht="13.5" customHeight="1" x14ac:dyDescent="0.2">
      <c r="A645" s="35"/>
      <c r="B645" s="35"/>
      <c r="C645" s="35"/>
      <c r="D645" s="35"/>
      <c r="E645" s="35"/>
      <c r="F645" s="66"/>
      <c r="G645" s="35"/>
      <c r="H645" s="35"/>
      <c r="I645" s="61"/>
      <c r="J645" s="35"/>
      <c r="K645" s="35"/>
      <c r="L645" s="61"/>
    </row>
    <row r="646" spans="1:12" ht="13.5" customHeight="1" x14ac:dyDescent="0.2">
      <c r="A646" s="35"/>
      <c r="B646" s="35"/>
      <c r="C646" s="35"/>
      <c r="D646" s="35"/>
      <c r="E646" s="35"/>
      <c r="F646" s="66"/>
      <c r="G646" s="35"/>
      <c r="H646" s="35"/>
      <c r="I646" s="61"/>
      <c r="J646" s="35"/>
      <c r="K646" s="35"/>
      <c r="L646" s="61"/>
    </row>
    <row r="647" spans="1:12" ht="13.5" customHeight="1" x14ac:dyDescent="0.2">
      <c r="A647" s="35"/>
      <c r="B647" s="35"/>
      <c r="C647" s="35"/>
      <c r="D647" s="35"/>
      <c r="E647" s="35"/>
      <c r="F647" s="66"/>
      <c r="G647" s="35"/>
      <c r="H647" s="35"/>
      <c r="I647" s="61"/>
      <c r="J647" s="35"/>
      <c r="K647" s="35"/>
      <c r="L647" s="61"/>
    </row>
    <row r="648" spans="1:12" ht="13.5" customHeight="1" x14ac:dyDescent="0.2">
      <c r="A648" s="35"/>
      <c r="B648" s="35"/>
      <c r="C648" s="35"/>
      <c r="D648" s="35"/>
      <c r="E648" s="35"/>
      <c r="F648" s="66"/>
      <c r="G648" s="35"/>
      <c r="H648" s="35"/>
      <c r="I648" s="61"/>
      <c r="J648" s="35"/>
      <c r="K648" s="35"/>
      <c r="L648" s="61"/>
    </row>
    <row r="649" spans="1:12" ht="13.5" customHeight="1" x14ac:dyDescent="0.2">
      <c r="A649" s="35"/>
      <c r="B649" s="35"/>
      <c r="C649" s="35"/>
      <c r="D649" s="35"/>
      <c r="E649" s="35"/>
      <c r="F649" s="66"/>
      <c r="G649" s="35"/>
      <c r="H649" s="35"/>
      <c r="I649" s="61"/>
      <c r="J649" s="35"/>
      <c r="K649" s="35"/>
      <c r="L649" s="61"/>
    </row>
    <row r="650" spans="1:12" ht="13.5" customHeight="1" x14ac:dyDescent="0.2">
      <c r="A650" s="35"/>
      <c r="B650" s="35"/>
      <c r="C650" s="35"/>
      <c r="D650" s="35"/>
      <c r="E650" s="35"/>
      <c r="F650" s="66"/>
      <c r="G650" s="35"/>
      <c r="H650" s="35"/>
      <c r="I650" s="61"/>
      <c r="J650" s="35"/>
      <c r="K650" s="35"/>
      <c r="L650" s="61"/>
    </row>
    <row r="651" spans="1:12" ht="13.5" customHeight="1" x14ac:dyDescent="0.2">
      <c r="A651" s="35"/>
      <c r="B651" s="35"/>
      <c r="C651" s="35"/>
      <c r="D651" s="35"/>
      <c r="E651" s="35"/>
      <c r="F651" s="66"/>
      <c r="G651" s="35"/>
      <c r="H651" s="35"/>
      <c r="I651" s="61"/>
      <c r="J651" s="35"/>
      <c r="K651" s="35"/>
      <c r="L651" s="61"/>
    </row>
    <row r="652" spans="1:12" ht="13.5" customHeight="1" x14ac:dyDescent="0.2">
      <c r="A652" s="35"/>
      <c r="B652" s="35"/>
      <c r="C652" s="35"/>
      <c r="D652" s="35"/>
      <c r="E652" s="35"/>
      <c r="F652" s="66"/>
      <c r="G652" s="35"/>
      <c r="H652" s="35"/>
      <c r="I652" s="61"/>
      <c r="J652" s="35"/>
      <c r="K652" s="35"/>
      <c r="L652" s="61"/>
    </row>
    <row r="653" spans="1:12" ht="13.5" customHeight="1" x14ac:dyDescent="0.2">
      <c r="A653" s="35"/>
      <c r="B653" s="35"/>
      <c r="C653" s="35"/>
      <c r="D653" s="35"/>
      <c r="E653" s="35"/>
      <c r="F653" s="66"/>
      <c r="G653" s="35"/>
      <c r="H653" s="35"/>
      <c r="I653" s="61"/>
      <c r="J653" s="35"/>
      <c r="K653" s="35"/>
      <c r="L653" s="61"/>
    </row>
    <row r="654" spans="1:12" ht="13.5" customHeight="1" x14ac:dyDescent="0.2">
      <c r="A654" s="35"/>
      <c r="B654" s="35"/>
      <c r="C654" s="35"/>
      <c r="D654" s="35"/>
      <c r="E654" s="35"/>
      <c r="F654" s="66"/>
      <c r="G654" s="35"/>
      <c r="H654" s="35"/>
      <c r="I654" s="61"/>
      <c r="J654" s="35"/>
      <c r="K654" s="35"/>
      <c r="L654" s="61"/>
    </row>
    <row r="655" spans="1:12" ht="13.5" customHeight="1" x14ac:dyDescent="0.2">
      <c r="A655" s="35"/>
      <c r="B655" s="35"/>
      <c r="C655" s="35"/>
      <c r="D655" s="35"/>
      <c r="E655" s="35"/>
      <c r="F655" s="66"/>
      <c r="G655" s="35"/>
      <c r="H655" s="35"/>
      <c r="I655" s="61"/>
      <c r="J655" s="35"/>
      <c r="K655" s="35"/>
      <c r="L655" s="61"/>
    </row>
    <row r="656" spans="1:12" ht="13.5" customHeight="1" x14ac:dyDescent="0.2">
      <c r="A656" s="35"/>
      <c r="B656" s="35"/>
      <c r="C656" s="35"/>
      <c r="D656" s="35"/>
      <c r="E656" s="35"/>
      <c r="F656" s="66"/>
      <c r="G656" s="35"/>
      <c r="H656" s="35"/>
      <c r="I656" s="61"/>
      <c r="J656" s="35"/>
      <c r="K656" s="35"/>
      <c r="L656" s="61"/>
    </row>
    <row r="657" spans="1:12" ht="13.5" customHeight="1" x14ac:dyDescent="0.2">
      <c r="A657" s="35"/>
      <c r="B657" s="35"/>
      <c r="C657" s="35"/>
      <c r="D657" s="35"/>
      <c r="E657" s="35"/>
      <c r="F657" s="66"/>
      <c r="G657" s="35"/>
      <c r="H657" s="35"/>
      <c r="I657" s="61"/>
      <c r="J657" s="35"/>
      <c r="K657" s="35"/>
      <c r="L657" s="61"/>
    </row>
    <row r="658" spans="1:12" ht="13.5" customHeight="1" x14ac:dyDescent="0.2">
      <c r="A658" s="35"/>
      <c r="B658" s="35"/>
      <c r="C658" s="35"/>
      <c r="D658" s="35"/>
      <c r="E658" s="35"/>
      <c r="F658" s="66"/>
      <c r="G658" s="35"/>
      <c r="H658" s="35"/>
      <c r="I658" s="61"/>
      <c r="J658" s="35"/>
      <c r="K658" s="35"/>
      <c r="L658" s="61"/>
    </row>
    <row r="659" spans="1:12" ht="13.5" customHeight="1" x14ac:dyDescent="0.2">
      <c r="A659" s="35"/>
      <c r="B659" s="35"/>
      <c r="C659" s="35"/>
      <c r="D659" s="35"/>
      <c r="E659" s="35"/>
      <c r="F659" s="66"/>
      <c r="G659" s="35"/>
      <c r="H659" s="35"/>
      <c r="I659" s="61"/>
      <c r="J659" s="35"/>
      <c r="K659" s="35"/>
      <c r="L659" s="61"/>
    </row>
    <row r="660" spans="1:12" ht="13.5" customHeight="1" x14ac:dyDescent="0.2">
      <c r="A660" s="35"/>
      <c r="B660" s="35"/>
      <c r="C660" s="35"/>
      <c r="D660" s="35"/>
      <c r="E660" s="35"/>
      <c r="F660" s="66"/>
      <c r="G660" s="35"/>
      <c r="H660" s="35"/>
      <c r="I660" s="61"/>
      <c r="J660" s="35"/>
      <c r="K660" s="35"/>
      <c r="L660" s="61"/>
    </row>
    <row r="661" spans="1:12" ht="13.5" customHeight="1" x14ac:dyDescent="0.2">
      <c r="A661" s="35"/>
      <c r="B661" s="35"/>
      <c r="C661" s="35"/>
      <c r="D661" s="35"/>
      <c r="E661" s="35"/>
      <c r="F661" s="66"/>
      <c r="G661" s="35"/>
      <c r="H661" s="35"/>
      <c r="I661" s="61"/>
      <c r="J661" s="35"/>
      <c r="K661" s="35"/>
      <c r="L661" s="61"/>
    </row>
    <row r="662" spans="1:12" ht="13.5" customHeight="1" x14ac:dyDescent="0.2">
      <c r="A662" s="35"/>
      <c r="B662" s="35"/>
      <c r="C662" s="35"/>
      <c r="D662" s="35"/>
      <c r="E662" s="35"/>
      <c r="F662" s="66"/>
      <c r="G662" s="35"/>
      <c r="H662" s="35"/>
      <c r="I662" s="61"/>
      <c r="J662" s="35"/>
      <c r="K662" s="35"/>
      <c r="L662" s="61"/>
    </row>
    <row r="663" spans="1:12" ht="13.5" customHeight="1" x14ac:dyDescent="0.2">
      <c r="A663" s="35"/>
      <c r="B663" s="35"/>
      <c r="C663" s="35"/>
      <c r="D663" s="35"/>
      <c r="E663" s="35"/>
      <c r="F663" s="66"/>
      <c r="G663" s="35"/>
      <c r="H663" s="35"/>
      <c r="I663" s="61"/>
      <c r="J663" s="35"/>
      <c r="K663" s="35"/>
      <c r="L663" s="61"/>
    </row>
    <row r="664" spans="1:12" ht="13.5" customHeight="1" x14ac:dyDescent="0.2">
      <c r="A664" s="35"/>
      <c r="B664" s="35"/>
      <c r="C664" s="35"/>
      <c r="D664" s="35"/>
      <c r="E664" s="35"/>
      <c r="F664" s="66"/>
      <c r="G664" s="35"/>
      <c r="H664" s="35"/>
      <c r="I664" s="61"/>
      <c r="J664" s="35"/>
      <c r="K664" s="35"/>
      <c r="L664" s="61"/>
    </row>
    <row r="665" spans="1:12" ht="13.5" customHeight="1" x14ac:dyDescent="0.2">
      <c r="A665" s="35"/>
      <c r="B665" s="35"/>
      <c r="C665" s="35"/>
      <c r="D665" s="35"/>
      <c r="E665" s="35"/>
      <c r="F665" s="66"/>
      <c r="G665" s="35"/>
      <c r="H665" s="35"/>
      <c r="I665" s="61"/>
      <c r="J665" s="35"/>
      <c r="K665" s="35"/>
      <c r="L665" s="61"/>
    </row>
    <row r="666" spans="1:12" ht="13.5" customHeight="1" x14ac:dyDescent="0.2">
      <c r="A666" s="35"/>
      <c r="B666" s="35"/>
      <c r="C666" s="35"/>
      <c r="D666" s="35"/>
      <c r="E666" s="35"/>
      <c r="F666" s="66"/>
      <c r="G666" s="35"/>
      <c r="H666" s="35"/>
      <c r="I666" s="61"/>
      <c r="J666" s="35"/>
      <c r="K666" s="35"/>
      <c r="L666" s="61"/>
    </row>
    <row r="667" spans="1:12" ht="13.5" customHeight="1" x14ac:dyDescent="0.2">
      <c r="A667" s="35"/>
      <c r="B667" s="35"/>
      <c r="C667" s="35"/>
      <c r="D667" s="35"/>
      <c r="E667" s="35"/>
      <c r="F667" s="66"/>
      <c r="G667" s="35"/>
      <c r="H667" s="35"/>
      <c r="I667" s="61"/>
      <c r="J667" s="35"/>
      <c r="K667" s="35"/>
      <c r="L667" s="61"/>
    </row>
    <row r="668" spans="1:12" ht="13.5" customHeight="1" x14ac:dyDescent="0.2">
      <c r="A668" s="35"/>
      <c r="B668" s="35"/>
      <c r="C668" s="35"/>
      <c r="D668" s="35"/>
      <c r="E668" s="35"/>
      <c r="F668" s="66"/>
      <c r="G668" s="35"/>
      <c r="H668" s="35"/>
      <c r="I668" s="61"/>
      <c r="J668" s="35"/>
      <c r="K668" s="35"/>
      <c r="L668" s="61"/>
    </row>
    <row r="669" spans="1:12" ht="13.5" customHeight="1" x14ac:dyDescent="0.2">
      <c r="A669" s="35"/>
      <c r="B669" s="35"/>
      <c r="C669" s="35"/>
      <c r="D669" s="35"/>
      <c r="E669" s="35"/>
      <c r="F669" s="66"/>
      <c r="G669" s="35"/>
      <c r="H669" s="35"/>
      <c r="I669" s="61"/>
      <c r="J669" s="35"/>
      <c r="K669" s="35"/>
      <c r="L669" s="61"/>
    </row>
    <row r="670" spans="1:12" ht="13.5" customHeight="1" x14ac:dyDescent="0.2">
      <c r="A670" s="35"/>
      <c r="B670" s="35"/>
      <c r="C670" s="35"/>
      <c r="D670" s="35"/>
      <c r="E670" s="35"/>
      <c r="F670" s="66"/>
      <c r="G670" s="35"/>
      <c r="H670" s="35"/>
      <c r="I670" s="61"/>
      <c r="J670" s="35"/>
      <c r="K670" s="35"/>
      <c r="L670" s="61"/>
    </row>
    <row r="671" spans="1:12" ht="13.5" customHeight="1" x14ac:dyDescent="0.2">
      <c r="A671" s="35"/>
      <c r="B671" s="35"/>
      <c r="C671" s="35"/>
      <c r="D671" s="35"/>
      <c r="E671" s="35"/>
      <c r="F671" s="66"/>
      <c r="G671" s="35"/>
      <c r="H671" s="35"/>
      <c r="I671" s="61"/>
      <c r="J671" s="35"/>
      <c r="K671" s="35"/>
      <c r="L671" s="61"/>
    </row>
    <row r="672" spans="1:12" ht="13.5" customHeight="1" x14ac:dyDescent="0.2">
      <c r="A672" s="35"/>
      <c r="B672" s="35"/>
      <c r="C672" s="35"/>
      <c r="D672" s="35"/>
      <c r="E672" s="35"/>
      <c r="F672" s="66"/>
      <c r="G672" s="35"/>
      <c r="H672" s="35"/>
      <c r="I672" s="61"/>
      <c r="J672" s="35"/>
      <c r="K672" s="35"/>
      <c r="L672" s="61"/>
    </row>
    <row r="673" spans="1:12" ht="13.5" customHeight="1" x14ac:dyDescent="0.2">
      <c r="A673" s="35"/>
      <c r="B673" s="35"/>
      <c r="C673" s="35"/>
      <c r="D673" s="35"/>
      <c r="E673" s="35"/>
      <c r="F673" s="66"/>
      <c r="G673" s="35"/>
      <c r="H673" s="35"/>
      <c r="I673" s="61"/>
      <c r="J673" s="35"/>
      <c r="K673" s="35"/>
      <c r="L673" s="61"/>
    </row>
    <row r="674" spans="1:12" ht="13.5" customHeight="1" x14ac:dyDescent="0.2">
      <c r="A674" s="35"/>
      <c r="B674" s="35"/>
      <c r="C674" s="35"/>
      <c r="D674" s="35"/>
      <c r="E674" s="35"/>
      <c r="F674" s="66"/>
      <c r="G674" s="35"/>
      <c r="H674" s="35"/>
      <c r="I674" s="61"/>
      <c r="J674" s="35"/>
      <c r="K674" s="35"/>
      <c r="L674" s="61"/>
    </row>
    <row r="675" spans="1:12" ht="13.5" customHeight="1" x14ac:dyDescent="0.2">
      <c r="A675" s="35"/>
      <c r="B675" s="35"/>
      <c r="C675" s="35"/>
      <c r="D675" s="35"/>
      <c r="E675" s="35"/>
      <c r="F675" s="66"/>
      <c r="G675" s="35"/>
      <c r="H675" s="35"/>
      <c r="I675" s="61"/>
      <c r="J675" s="35"/>
      <c r="K675" s="35"/>
      <c r="L675" s="61"/>
    </row>
    <row r="676" spans="1:12" ht="13.5" customHeight="1" x14ac:dyDescent="0.2">
      <c r="A676" s="35"/>
      <c r="B676" s="35"/>
      <c r="C676" s="35"/>
      <c r="D676" s="35"/>
      <c r="E676" s="35"/>
      <c r="F676" s="66"/>
      <c r="G676" s="35"/>
      <c r="H676" s="35"/>
      <c r="I676" s="61"/>
      <c r="J676" s="35"/>
      <c r="K676" s="35"/>
      <c r="L676" s="61"/>
    </row>
    <row r="677" spans="1:12" ht="13.5" customHeight="1" x14ac:dyDescent="0.2">
      <c r="A677" s="35"/>
      <c r="B677" s="35"/>
      <c r="C677" s="35"/>
      <c r="D677" s="35"/>
      <c r="E677" s="35"/>
      <c r="F677" s="66"/>
      <c r="G677" s="35"/>
      <c r="H677" s="35"/>
      <c r="I677" s="61"/>
      <c r="J677" s="35"/>
      <c r="K677" s="35"/>
      <c r="L677" s="61"/>
    </row>
    <row r="678" spans="1:12" ht="13.5" customHeight="1" x14ac:dyDescent="0.2">
      <c r="A678" s="35"/>
      <c r="B678" s="35"/>
      <c r="C678" s="35"/>
      <c r="D678" s="35"/>
      <c r="E678" s="35"/>
      <c r="F678" s="66"/>
      <c r="G678" s="35"/>
      <c r="H678" s="35"/>
      <c r="I678" s="61"/>
      <c r="J678" s="35"/>
      <c r="K678" s="35"/>
      <c r="L678" s="61"/>
    </row>
    <row r="679" spans="1:12" ht="13.5" customHeight="1" x14ac:dyDescent="0.2">
      <c r="A679" s="35"/>
      <c r="B679" s="35"/>
      <c r="C679" s="35"/>
      <c r="D679" s="35"/>
      <c r="E679" s="35"/>
      <c r="F679" s="66"/>
      <c r="G679" s="35"/>
      <c r="H679" s="35"/>
      <c r="I679" s="61"/>
      <c r="J679" s="35"/>
      <c r="K679" s="35"/>
      <c r="L679" s="61"/>
    </row>
    <row r="680" spans="1:12" ht="13.5" customHeight="1" x14ac:dyDescent="0.2">
      <c r="A680" s="35"/>
      <c r="B680" s="35"/>
      <c r="C680" s="35"/>
      <c r="D680" s="35"/>
      <c r="E680" s="35"/>
      <c r="F680" s="66"/>
      <c r="G680" s="35"/>
      <c r="H680" s="35"/>
      <c r="I680" s="61"/>
      <c r="J680" s="35"/>
      <c r="K680" s="35"/>
      <c r="L680" s="61"/>
    </row>
    <row r="681" spans="1:12" ht="13.5" customHeight="1" x14ac:dyDescent="0.2">
      <c r="A681" s="35"/>
      <c r="B681" s="35"/>
      <c r="C681" s="35"/>
      <c r="D681" s="35"/>
      <c r="E681" s="35"/>
      <c r="F681" s="66"/>
      <c r="G681" s="35"/>
      <c r="H681" s="35"/>
      <c r="I681" s="61"/>
      <c r="J681" s="35"/>
      <c r="K681" s="35"/>
      <c r="L681" s="61"/>
    </row>
    <row r="682" spans="1:12" ht="13.5" customHeight="1" x14ac:dyDescent="0.2">
      <c r="A682" s="35"/>
      <c r="B682" s="35"/>
      <c r="C682" s="35"/>
      <c r="D682" s="35"/>
      <c r="E682" s="35"/>
      <c r="F682" s="66"/>
      <c r="G682" s="35"/>
      <c r="H682" s="35"/>
      <c r="I682" s="61"/>
      <c r="J682" s="35"/>
      <c r="K682" s="35"/>
      <c r="L682" s="61"/>
    </row>
    <row r="683" spans="1:12" ht="13.5" customHeight="1" x14ac:dyDescent="0.2">
      <c r="A683" s="35"/>
      <c r="B683" s="35"/>
      <c r="C683" s="35"/>
      <c r="D683" s="35"/>
      <c r="E683" s="35"/>
      <c r="F683" s="66"/>
      <c r="G683" s="35"/>
      <c r="H683" s="35"/>
      <c r="I683" s="61"/>
      <c r="J683" s="35"/>
      <c r="K683" s="35"/>
      <c r="L683" s="61"/>
    </row>
    <row r="684" spans="1:12" ht="13.5" customHeight="1" x14ac:dyDescent="0.2">
      <c r="A684" s="35"/>
      <c r="B684" s="35"/>
      <c r="C684" s="35"/>
      <c r="D684" s="35"/>
      <c r="E684" s="35"/>
      <c r="F684" s="66"/>
      <c r="G684" s="35"/>
      <c r="H684" s="35"/>
      <c r="I684" s="61"/>
      <c r="J684" s="35"/>
      <c r="K684" s="35"/>
      <c r="L684" s="61"/>
    </row>
    <row r="685" spans="1:12" ht="13.5" customHeight="1" x14ac:dyDescent="0.2">
      <c r="A685" s="35"/>
      <c r="B685" s="35"/>
      <c r="C685" s="35"/>
      <c r="D685" s="35"/>
      <c r="E685" s="35"/>
      <c r="F685" s="66"/>
      <c r="G685" s="35"/>
      <c r="H685" s="35"/>
      <c r="I685" s="61"/>
      <c r="J685" s="35"/>
      <c r="K685" s="35"/>
      <c r="L685" s="61"/>
    </row>
    <row r="686" spans="1:12" ht="13.5" customHeight="1" x14ac:dyDescent="0.2">
      <c r="A686" s="35"/>
      <c r="B686" s="35"/>
      <c r="C686" s="35"/>
      <c r="D686" s="35"/>
      <c r="E686" s="35"/>
      <c r="F686" s="66"/>
      <c r="G686" s="35"/>
      <c r="H686" s="35"/>
      <c r="I686" s="61"/>
      <c r="J686" s="35"/>
      <c r="K686" s="35"/>
      <c r="L686" s="61"/>
    </row>
    <row r="687" spans="1:12" ht="13.5" customHeight="1" x14ac:dyDescent="0.2">
      <c r="A687" s="35"/>
      <c r="B687" s="35"/>
      <c r="C687" s="35"/>
      <c r="D687" s="35"/>
      <c r="E687" s="35"/>
      <c r="F687" s="66"/>
      <c r="G687" s="35"/>
      <c r="H687" s="35"/>
      <c r="I687" s="61"/>
      <c r="J687" s="35"/>
      <c r="K687" s="35"/>
      <c r="L687" s="61"/>
    </row>
    <row r="688" spans="1:12" ht="13.5" customHeight="1" x14ac:dyDescent="0.2">
      <c r="A688" s="35"/>
      <c r="B688" s="35"/>
      <c r="C688" s="35"/>
      <c r="D688" s="35"/>
      <c r="E688" s="35"/>
      <c r="F688" s="66"/>
      <c r="G688" s="35"/>
      <c r="H688" s="35"/>
      <c r="I688" s="61"/>
      <c r="J688" s="35"/>
      <c r="K688" s="35"/>
      <c r="L688" s="61"/>
    </row>
    <row r="689" spans="1:12" ht="13.5" customHeight="1" x14ac:dyDescent="0.2">
      <c r="A689" s="35"/>
      <c r="B689" s="35"/>
      <c r="C689" s="35"/>
      <c r="D689" s="35"/>
      <c r="E689" s="35"/>
      <c r="F689" s="66"/>
      <c r="G689" s="35"/>
      <c r="H689" s="35"/>
      <c r="I689" s="61"/>
      <c r="J689" s="35"/>
      <c r="K689" s="35"/>
      <c r="L689" s="61"/>
    </row>
    <row r="690" spans="1:12" ht="13.5" customHeight="1" x14ac:dyDescent="0.2">
      <c r="A690" s="35"/>
      <c r="B690" s="35"/>
      <c r="C690" s="35"/>
      <c r="D690" s="35"/>
      <c r="E690" s="35"/>
      <c r="F690" s="66"/>
      <c r="G690" s="35"/>
      <c r="H690" s="35"/>
      <c r="I690" s="61"/>
      <c r="J690" s="35"/>
      <c r="K690" s="35"/>
      <c r="L690" s="61"/>
    </row>
    <row r="691" spans="1:12" ht="13.5" customHeight="1" x14ac:dyDescent="0.2">
      <c r="A691" s="35"/>
      <c r="B691" s="35"/>
      <c r="C691" s="35"/>
      <c r="D691" s="35"/>
      <c r="E691" s="35"/>
      <c r="F691" s="66"/>
      <c r="G691" s="35"/>
      <c r="H691" s="35"/>
      <c r="I691" s="61"/>
      <c r="J691" s="35"/>
      <c r="K691" s="35"/>
      <c r="L691" s="61"/>
    </row>
    <row r="692" spans="1:12" ht="13.5" customHeight="1" x14ac:dyDescent="0.2">
      <c r="A692" s="35"/>
      <c r="B692" s="35"/>
      <c r="C692" s="35"/>
      <c r="D692" s="35"/>
      <c r="E692" s="35"/>
      <c r="F692" s="66"/>
      <c r="G692" s="35"/>
      <c r="H692" s="35"/>
      <c r="I692" s="61"/>
      <c r="J692" s="35"/>
      <c r="K692" s="35"/>
      <c r="L692" s="61"/>
    </row>
    <row r="693" spans="1:12" ht="13.5" customHeight="1" x14ac:dyDescent="0.2">
      <c r="A693" s="35"/>
      <c r="B693" s="35"/>
      <c r="C693" s="35"/>
      <c r="D693" s="35"/>
      <c r="E693" s="35"/>
      <c r="F693" s="66"/>
      <c r="G693" s="35"/>
      <c r="H693" s="35"/>
      <c r="I693" s="61"/>
      <c r="J693" s="35"/>
      <c r="K693" s="35"/>
      <c r="L693" s="61"/>
    </row>
    <row r="694" spans="1:12" ht="13.5" customHeight="1" x14ac:dyDescent="0.2">
      <c r="A694" s="35"/>
      <c r="B694" s="35"/>
      <c r="C694" s="35"/>
      <c r="D694" s="35"/>
      <c r="E694" s="35"/>
      <c r="F694" s="66"/>
      <c r="G694" s="35"/>
      <c r="H694" s="35"/>
      <c r="I694" s="61"/>
      <c r="J694" s="35"/>
      <c r="K694" s="35"/>
      <c r="L694" s="61"/>
    </row>
    <row r="695" spans="1:12" ht="13.5" customHeight="1" x14ac:dyDescent="0.2">
      <c r="A695" s="35"/>
      <c r="B695" s="35"/>
      <c r="C695" s="35"/>
      <c r="D695" s="35"/>
      <c r="E695" s="35"/>
      <c r="F695" s="66"/>
      <c r="G695" s="35"/>
      <c r="H695" s="35"/>
      <c r="I695" s="61"/>
      <c r="J695" s="35"/>
      <c r="K695" s="35"/>
      <c r="L695" s="61"/>
    </row>
    <row r="696" spans="1:12" ht="13.5" customHeight="1" x14ac:dyDescent="0.2">
      <c r="A696" s="35"/>
      <c r="B696" s="35"/>
      <c r="C696" s="35"/>
      <c r="D696" s="35"/>
      <c r="E696" s="35"/>
      <c r="F696" s="66"/>
      <c r="G696" s="35"/>
      <c r="H696" s="35"/>
      <c r="I696" s="61"/>
      <c r="J696" s="35"/>
      <c r="K696" s="35"/>
      <c r="L696" s="61"/>
    </row>
    <row r="697" spans="1:12" ht="13.5" customHeight="1" x14ac:dyDescent="0.2">
      <c r="A697" s="35"/>
      <c r="B697" s="35"/>
      <c r="C697" s="35"/>
      <c r="D697" s="35"/>
      <c r="E697" s="35"/>
      <c r="F697" s="66"/>
      <c r="G697" s="35"/>
      <c r="H697" s="35"/>
      <c r="I697" s="61"/>
      <c r="J697" s="35"/>
      <c r="K697" s="35"/>
      <c r="L697" s="61"/>
    </row>
    <row r="698" spans="1:12" ht="13.5" customHeight="1" x14ac:dyDescent="0.2">
      <c r="A698" s="35"/>
      <c r="B698" s="35"/>
      <c r="C698" s="35"/>
      <c r="D698" s="35"/>
      <c r="E698" s="35"/>
      <c r="F698" s="66"/>
      <c r="G698" s="35"/>
      <c r="H698" s="35"/>
      <c r="I698" s="61"/>
      <c r="J698" s="35"/>
      <c r="K698" s="35"/>
      <c r="L698" s="61"/>
    </row>
    <row r="699" spans="1:12" ht="13.5" customHeight="1" x14ac:dyDescent="0.2">
      <c r="A699" s="35"/>
      <c r="B699" s="35"/>
      <c r="C699" s="35"/>
      <c r="D699" s="35"/>
      <c r="E699" s="35"/>
      <c r="F699" s="66"/>
      <c r="G699" s="35"/>
      <c r="H699" s="35"/>
      <c r="I699" s="61"/>
      <c r="J699" s="35"/>
      <c r="K699" s="35"/>
      <c r="L699" s="61"/>
    </row>
    <row r="700" spans="1:12" ht="13.5" customHeight="1" x14ac:dyDescent="0.2">
      <c r="A700" s="35"/>
      <c r="B700" s="35"/>
      <c r="C700" s="35"/>
      <c r="D700" s="35"/>
      <c r="E700" s="35"/>
      <c r="F700" s="66"/>
      <c r="G700" s="35"/>
      <c r="H700" s="35"/>
      <c r="I700" s="61"/>
      <c r="J700" s="35"/>
      <c r="K700" s="35"/>
      <c r="L700" s="61"/>
    </row>
    <row r="701" spans="1:12" ht="13.5" customHeight="1" x14ac:dyDescent="0.2">
      <c r="A701" s="35"/>
      <c r="B701" s="35"/>
      <c r="C701" s="35"/>
      <c r="D701" s="35"/>
      <c r="E701" s="35"/>
      <c r="F701" s="66"/>
      <c r="G701" s="35"/>
      <c r="H701" s="35"/>
      <c r="I701" s="61"/>
      <c r="J701" s="35"/>
      <c r="K701" s="35"/>
      <c r="L701" s="61"/>
    </row>
    <row r="702" spans="1:12" ht="13.5" customHeight="1" x14ac:dyDescent="0.2">
      <c r="A702" s="35"/>
      <c r="B702" s="35"/>
      <c r="C702" s="35"/>
      <c r="D702" s="35"/>
      <c r="E702" s="35"/>
      <c r="F702" s="66"/>
      <c r="G702" s="35"/>
      <c r="H702" s="35"/>
      <c r="I702" s="61"/>
      <c r="J702" s="35"/>
      <c r="K702" s="35"/>
      <c r="L702" s="61"/>
    </row>
    <row r="703" spans="1:12" ht="13.5" customHeight="1" x14ac:dyDescent="0.2">
      <c r="A703" s="35"/>
      <c r="B703" s="35"/>
      <c r="C703" s="35"/>
      <c r="D703" s="35"/>
      <c r="E703" s="35"/>
      <c r="F703" s="66"/>
      <c r="G703" s="35"/>
      <c r="H703" s="35"/>
      <c r="I703" s="61"/>
      <c r="J703" s="35"/>
      <c r="K703" s="35"/>
      <c r="L703" s="61"/>
    </row>
    <row r="704" spans="1:12" ht="13.5" customHeight="1" x14ac:dyDescent="0.2">
      <c r="A704" s="35"/>
      <c r="B704" s="35"/>
      <c r="C704" s="35"/>
      <c r="D704" s="35"/>
      <c r="E704" s="35"/>
      <c r="F704" s="66"/>
      <c r="G704" s="35"/>
      <c r="H704" s="35"/>
      <c r="I704" s="61"/>
      <c r="J704" s="35"/>
      <c r="K704" s="35"/>
      <c r="L704" s="61"/>
    </row>
    <row r="705" spans="1:12" ht="13.5" customHeight="1" x14ac:dyDescent="0.2">
      <c r="A705" s="35"/>
      <c r="B705" s="35"/>
      <c r="C705" s="35"/>
      <c r="D705" s="35"/>
      <c r="E705" s="35"/>
      <c r="F705" s="66"/>
      <c r="G705" s="35"/>
      <c r="H705" s="35"/>
      <c r="I705" s="61"/>
      <c r="J705" s="35"/>
      <c r="K705" s="35"/>
      <c r="L705" s="61"/>
    </row>
    <row r="706" spans="1:12" ht="13.5" customHeight="1" x14ac:dyDescent="0.2">
      <c r="A706" s="35"/>
      <c r="B706" s="35"/>
      <c r="C706" s="35"/>
      <c r="D706" s="35"/>
      <c r="E706" s="35"/>
      <c r="F706" s="66"/>
      <c r="G706" s="35"/>
      <c r="H706" s="35"/>
      <c r="I706" s="61"/>
      <c r="J706" s="35"/>
      <c r="K706" s="35"/>
      <c r="L706" s="61"/>
    </row>
    <row r="707" spans="1:12" ht="13.5" customHeight="1" x14ac:dyDescent="0.2">
      <c r="A707" s="35"/>
      <c r="B707" s="35"/>
      <c r="C707" s="35"/>
      <c r="D707" s="35"/>
      <c r="E707" s="35"/>
      <c r="F707" s="66"/>
      <c r="G707" s="35"/>
      <c r="H707" s="35"/>
      <c r="I707" s="61"/>
      <c r="J707" s="35"/>
      <c r="K707" s="35"/>
      <c r="L707" s="61"/>
    </row>
    <row r="708" spans="1:12" ht="13.5" customHeight="1" x14ac:dyDescent="0.2">
      <c r="A708" s="35"/>
      <c r="B708" s="35"/>
      <c r="C708" s="35"/>
      <c r="D708" s="35"/>
      <c r="E708" s="35"/>
      <c r="F708" s="66"/>
      <c r="G708" s="35"/>
      <c r="H708" s="35"/>
      <c r="I708" s="61"/>
      <c r="J708" s="35"/>
      <c r="K708" s="35"/>
      <c r="L708" s="61"/>
    </row>
    <row r="709" spans="1:12" ht="13.5" customHeight="1" x14ac:dyDescent="0.2">
      <c r="A709" s="35"/>
      <c r="B709" s="35"/>
      <c r="C709" s="35"/>
      <c r="D709" s="35"/>
      <c r="E709" s="35"/>
      <c r="F709" s="66"/>
      <c r="G709" s="35"/>
      <c r="H709" s="35"/>
      <c r="I709" s="61"/>
      <c r="J709" s="35"/>
      <c r="K709" s="35"/>
      <c r="L709" s="61"/>
    </row>
    <row r="710" spans="1:12" ht="13.5" customHeight="1" x14ac:dyDescent="0.2">
      <c r="A710" s="35"/>
      <c r="B710" s="35"/>
      <c r="C710" s="35"/>
      <c r="D710" s="35"/>
      <c r="E710" s="35"/>
      <c r="F710" s="66"/>
      <c r="G710" s="35"/>
      <c r="H710" s="35"/>
      <c r="I710" s="61"/>
      <c r="J710" s="35"/>
      <c r="K710" s="35"/>
      <c r="L710" s="61"/>
    </row>
    <row r="711" spans="1:12" ht="13.5" customHeight="1" x14ac:dyDescent="0.2">
      <c r="A711" s="35"/>
      <c r="B711" s="35"/>
      <c r="C711" s="35"/>
      <c r="D711" s="35"/>
      <c r="E711" s="35"/>
      <c r="F711" s="66"/>
      <c r="G711" s="35"/>
      <c r="H711" s="35"/>
      <c r="I711" s="61"/>
      <c r="J711" s="35"/>
      <c r="K711" s="35"/>
      <c r="L711" s="61"/>
    </row>
    <row r="712" spans="1:12" ht="13.5" customHeight="1" x14ac:dyDescent="0.2">
      <c r="A712" s="35"/>
      <c r="B712" s="35"/>
      <c r="C712" s="35"/>
      <c r="D712" s="35"/>
      <c r="E712" s="35"/>
      <c r="F712" s="66"/>
      <c r="G712" s="35"/>
      <c r="H712" s="35"/>
      <c r="I712" s="61"/>
      <c r="J712" s="35"/>
      <c r="K712" s="35"/>
      <c r="L712" s="61"/>
    </row>
    <row r="713" spans="1:12" ht="13.5" customHeight="1" x14ac:dyDescent="0.2">
      <c r="A713" s="35"/>
      <c r="B713" s="35"/>
      <c r="C713" s="35"/>
      <c r="D713" s="35"/>
      <c r="E713" s="35"/>
      <c r="F713" s="66"/>
      <c r="G713" s="35"/>
      <c r="H713" s="35"/>
      <c r="I713" s="61"/>
      <c r="J713" s="35"/>
      <c r="K713" s="35"/>
      <c r="L713" s="61"/>
    </row>
    <row r="714" spans="1:12" ht="13.5" customHeight="1" x14ac:dyDescent="0.2">
      <c r="A714" s="35"/>
      <c r="B714" s="35"/>
      <c r="C714" s="35"/>
      <c r="D714" s="35"/>
      <c r="E714" s="35"/>
      <c r="F714" s="66"/>
      <c r="G714" s="35"/>
      <c r="H714" s="35"/>
      <c r="I714" s="61"/>
      <c r="J714" s="35"/>
      <c r="K714" s="35"/>
      <c r="L714" s="61"/>
    </row>
    <row r="715" spans="1:12" ht="13.5" customHeight="1" x14ac:dyDescent="0.2">
      <c r="A715" s="35"/>
      <c r="B715" s="35"/>
      <c r="C715" s="35"/>
      <c r="D715" s="35"/>
      <c r="E715" s="35"/>
      <c r="F715" s="66"/>
      <c r="G715" s="35"/>
      <c r="H715" s="35"/>
      <c r="I715" s="61"/>
      <c r="J715" s="35"/>
      <c r="K715" s="35"/>
      <c r="L715" s="61"/>
    </row>
    <row r="716" spans="1:12" ht="13.5" customHeight="1" x14ac:dyDescent="0.2">
      <c r="A716" s="35"/>
      <c r="B716" s="35"/>
      <c r="C716" s="35"/>
      <c r="D716" s="35"/>
      <c r="E716" s="35"/>
      <c r="F716" s="66"/>
      <c r="G716" s="35"/>
      <c r="H716" s="35"/>
      <c r="I716" s="61"/>
      <c r="J716" s="35"/>
      <c r="K716" s="35"/>
      <c r="L716" s="61"/>
    </row>
    <row r="717" spans="1:12" ht="13.5" customHeight="1" x14ac:dyDescent="0.2">
      <c r="A717" s="35"/>
      <c r="B717" s="35"/>
      <c r="C717" s="35"/>
      <c r="D717" s="35"/>
      <c r="E717" s="35"/>
      <c r="F717" s="66"/>
      <c r="G717" s="35"/>
      <c r="H717" s="35"/>
      <c r="I717" s="61"/>
      <c r="J717" s="35"/>
      <c r="K717" s="35"/>
      <c r="L717" s="61"/>
    </row>
    <row r="718" spans="1:12" ht="13.5" customHeight="1" x14ac:dyDescent="0.2">
      <c r="A718" s="35"/>
      <c r="B718" s="35"/>
      <c r="C718" s="35"/>
      <c r="D718" s="35"/>
      <c r="E718" s="35"/>
      <c r="F718" s="66"/>
      <c r="G718" s="35"/>
      <c r="H718" s="35"/>
      <c r="I718" s="61"/>
      <c r="J718" s="35"/>
      <c r="K718" s="35"/>
      <c r="L718" s="61"/>
    </row>
    <row r="719" spans="1:12" ht="13.5" customHeight="1" x14ac:dyDescent="0.2">
      <c r="A719" s="35"/>
      <c r="B719" s="35"/>
      <c r="C719" s="35"/>
      <c r="D719" s="35"/>
      <c r="E719" s="35"/>
      <c r="F719" s="66"/>
      <c r="G719" s="35"/>
      <c r="H719" s="35"/>
      <c r="I719" s="61"/>
      <c r="J719" s="35"/>
      <c r="K719" s="35"/>
      <c r="L719" s="61"/>
    </row>
    <row r="720" spans="1:12" ht="13.5" customHeight="1" x14ac:dyDescent="0.2">
      <c r="A720" s="35"/>
      <c r="B720" s="35"/>
      <c r="C720" s="35"/>
      <c r="D720" s="35"/>
      <c r="E720" s="35"/>
      <c r="F720" s="66"/>
      <c r="G720" s="35"/>
      <c r="H720" s="35"/>
      <c r="I720" s="61"/>
      <c r="J720" s="35"/>
      <c r="K720" s="35"/>
      <c r="L720" s="61"/>
    </row>
    <row r="721" spans="1:12" ht="13.5" customHeight="1" x14ac:dyDescent="0.2">
      <c r="A721" s="35"/>
      <c r="B721" s="35"/>
      <c r="C721" s="35"/>
      <c r="D721" s="35"/>
      <c r="E721" s="35"/>
      <c r="F721" s="66"/>
      <c r="G721" s="35"/>
      <c r="H721" s="35"/>
      <c r="I721" s="61"/>
      <c r="J721" s="35"/>
      <c r="K721" s="35"/>
      <c r="L721" s="61"/>
    </row>
    <row r="722" spans="1:12" ht="13.5" customHeight="1" x14ac:dyDescent="0.2">
      <c r="A722" s="35"/>
      <c r="B722" s="35"/>
      <c r="C722" s="35"/>
      <c r="D722" s="35"/>
      <c r="E722" s="35"/>
      <c r="F722" s="66"/>
      <c r="G722" s="35"/>
      <c r="H722" s="35"/>
      <c r="I722" s="61"/>
      <c r="J722" s="35"/>
      <c r="K722" s="35"/>
      <c r="L722" s="61"/>
    </row>
    <row r="723" spans="1:12" ht="13.5" customHeight="1" x14ac:dyDescent="0.2">
      <c r="A723" s="35"/>
      <c r="B723" s="35"/>
      <c r="C723" s="35"/>
      <c r="D723" s="35"/>
      <c r="E723" s="35"/>
      <c r="F723" s="66"/>
      <c r="G723" s="35"/>
      <c r="H723" s="35"/>
      <c r="I723" s="61"/>
      <c r="J723" s="35"/>
      <c r="K723" s="35"/>
      <c r="L723" s="61"/>
    </row>
    <row r="724" spans="1:12" ht="13.5" customHeight="1" x14ac:dyDescent="0.2">
      <c r="A724" s="35"/>
      <c r="B724" s="35"/>
      <c r="C724" s="35"/>
      <c r="D724" s="35"/>
      <c r="E724" s="35"/>
      <c r="F724" s="66"/>
      <c r="G724" s="35"/>
      <c r="H724" s="35"/>
      <c r="I724" s="61"/>
      <c r="J724" s="35"/>
      <c r="K724" s="35"/>
      <c r="L724" s="61"/>
    </row>
    <row r="725" spans="1:12" ht="13.5" customHeight="1" x14ac:dyDescent="0.2">
      <c r="A725" s="35"/>
      <c r="B725" s="35"/>
      <c r="C725" s="35"/>
      <c r="D725" s="35"/>
      <c r="E725" s="35"/>
      <c r="F725" s="66"/>
      <c r="G725" s="35"/>
      <c r="H725" s="35"/>
      <c r="I725" s="61"/>
      <c r="J725" s="35"/>
      <c r="K725" s="35"/>
      <c r="L725" s="61"/>
    </row>
    <row r="726" spans="1:12" ht="13.5" customHeight="1" x14ac:dyDescent="0.2">
      <c r="A726" s="35"/>
      <c r="B726" s="35"/>
      <c r="C726" s="35"/>
      <c r="D726" s="35"/>
      <c r="E726" s="35"/>
      <c r="F726" s="66"/>
      <c r="G726" s="35"/>
      <c r="H726" s="35"/>
      <c r="I726" s="61"/>
      <c r="J726" s="35"/>
      <c r="K726" s="35"/>
      <c r="L726" s="61"/>
    </row>
    <row r="727" spans="1:12" ht="13.5" customHeight="1" x14ac:dyDescent="0.2">
      <c r="A727" s="35"/>
      <c r="B727" s="35"/>
      <c r="C727" s="35"/>
      <c r="D727" s="35"/>
      <c r="E727" s="35"/>
      <c r="F727" s="66"/>
      <c r="G727" s="35"/>
      <c r="H727" s="35"/>
      <c r="I727" s="61"/>
      <c r="J727" s="35"/>
      <c r="K727" s="35"/>
      <c r="L727" s="61"/>
    </row>
    <row r="728" spans="1:12" ht="13.5" customHeight="1" x14ac:dyDescent="0.2">
      <c r="A728" s="35"/>
      <c r="B728" s="35"/>
      <c r="C728" s="35"/>
      <c r="D728" s="35"/>
      <c r="E728" s="35"/>
      <c r="F728" s="66"/>
      <c r="G728" s="35"/>
      <c r="H728" s="35"/>
      <c r="I728" s="61"/>
      <c r="J728" s="35"/>
      <c r="K728" s="35"/>
      <c r="L728" s="61"/>
    </row>
    <row r="729" spans="1:12" ht="13.5" customHeight="1" x14ac:dyDescent="0.2">
      <c r="A729" s="35"/>
      <c r="B729" s="35"/>
      <c r="C729" s="35"/>
      <c r="D729" s="35"/>
      <c r="E729" s="35"/>
      <c r="F729" s="66"/>
      <c r="G729" s="35"/>
      <c r="H729" s="35"/>
      <c r="I729" s="61"/>
      <c r="J729" s="35"/>
      <c r="K729" s="35"/>
      <c r="L729" s="61"/>
    </row>
    <row r="730" spans="1:12" ht="13.5" customHeight="1" x14ac:dyDescent="0.2">
      <c r="A730" s="35"/>
      <c r="B730" s="35"/>
      <c r="C730" s="35"/>
      <c r="D730" s="35"/>
      <c r="E730" s="35"/>
      <c r="F730" s="66"/>
      <c r="G730" s="35"/>
      <c r="H730" s="35"/>
      <c r="I730" s="61"/>
      <c r="J730" s="35"/>
      <c r="K730" s="35"/>
      <c r="L730" s="61"/>
    </row>
    <row r="731" spans="1:12" ht="13.5" customHeight="1" x14ac:dyDescent="0.2">
      <c r="A731" s="35"/>
      <c r="B731" s="35"/>
      <c r="C731" s="35"/>
      <c r="D731" s="35"/>
      <c r="E731" s="35"/>
      <c r="F731" s="66"/>
      <c r="G731" s="35"/>
      <c r="H731" s="35"/>
      <c r="I731" s="61"/>
      <c r="J731" s="35"/>
      <c r="K731" s="35"/>
      <c r="L731" s="61"/>
    </row>
    <row r="732" spans="1:12" ht="13.5" customHeight="1" x14ac:dyDescent="0.2">
      <c r="A732" s="35"/>
      <c r="B732" s="35"/>
      <c r="C732" s="35"/>
      <c r="D732" s="35"/>
      <c r="E732" s="35"/>
      <c r="F732" s="66"/>
      <c r="G732" s="35"/>
      <c r="H732" s="35"/>
      <c r="I732" s="61"/>
      <c r="J732" s="35"/>
      <c r="K732" s="35"/>
      <c r="L732" s="61"/>
    </row>
    <row r="733" spans="1:12" ht="13.5" customHeight="1" x14ac:dyDescent="0.2">
      <c r="A733" s="35"/>
      <c r="B733" s="35"/>
      <c r="C733" s="35"/>
      <c r="D733" s="35"/>
      <c r="E733" s="35"/>
      <c r="F733" s="66"/>
      <c r="G733" s="35"/>
      <c r="H733" s="35"/>
      <c r="I733" s="61"/>
      <c r="J733" s="35"/>
      <c r="K733" s="35"/>
      <c r="L733" s="61"/>
    </row>
    <row r="734" spans="1:12" ht="13.5" customHeight="1" x14ac:dyDescent="0.2">
      <c r="A734" s="35"/>
      <c r="B734" s="35"/>
      <c r="C734" s="35"/>
      <c r="D734" s="35"/>
      <c r="E734" s="35"/>
      <c r="F734" s="66"/>
      <c r="G734" s="35"/>
      <c r="H734" s="35"/>
      <c r="I734" s="61"/>
      <c r="J734" s="35"/>
      <c r="K734" s="35"/>
      <c r="L734" s="61"/>
    </row>
    <row r="735" spans="1:12" ht="13.5" customHeight="1" x14ac:dyDescent="0.2">
      <c r="A735" s="35"/>
      <c r="B735" s="35"/>
      <c r="C735" s="35"/>
      <c r="D735" s="35"/>
      <c r="E735" s="35"/>
      <c r="F735" s="66"/>
      <c r="G735" s="35"/>
      <c r="H735" s="35"/>
      <c r="I735" s="61"/>
      <c r="J735" s="35"/>
      <c r="K735" s="35"/>
      <c r="L735" s="61"/>
    </row>
    <row r="736" spans="1:12" ht="13.5" customHeight="1" x14ac:dyDescent="0.2">
      <c r="A736" s="35"/>
      <c r="B736" s="35"/>
      <c r="C736" s="35"/>
      <c r="D736" s="35"/>
      <c r="E736" s="35"/>
      <c r="F736" s="66"/>
      <c r="G736" s="35"/>
      <c r="H736" s="35"/>
      <c r="I736" s="61"/>
      <c r="J736" s="35"/>
      <c r="K736" s="35"/>
      <c r="L736" s="61"/>
    </row>
    <row r="737" spans="1:12" ht="13.5" customHeight="1" x14ac:dyDescent="0.2">
      <c r="A737" s="35"/>
      <c r="B737" s="35"/>
      <c r="C737" s="35"/>
      <c r="D737" s="35"/>
      <c r="E737" s="35"/>
      <c r="F737" s="66"/>
      <c r="G737" s="35"/>
      <c r="H737" s="35"/>
      <c r="I737" s="61"/>
      <c r="J737" s="35"/>
      <c r="K737" s="35"/>
      <c r="L737" s="61"/>
    </row>
    <row r="738" spans="1:12" ht="13.5" customHeight="1" x14ac:dyDescent="0.2">
      <c r="A738" s="35"/>
      <c r="B738" s="35"/>
      <c r="C738" s="35"/>
      <c r="D738" s="35"/>
      <c r="E738" s="35"/>
      <c r="F738" s="66"/>
      <c r="G738" s="35"/>
      <c r="H738" s="35"/>
      <c r="I738" s="61"/>
      <c r="J738" s="35"/>
      <c r="K738" s="35"/>
      <c r="L738" s="61"/>
    </row>
    <row r="739" spans="1:12" ht="13.5" customHeight="1" x14ac:dyDescent="0.2">
      <c r="A739" s="35"/>
      <c r="B739" s="35"/>
      <c r="C739" s="35"/>
      <c r="D739" s="35"/>
      <c r="E739" s="35"/>
      <c r="F739" s="66"/>
      <c r="G739" s="35"/>
      <c r="H739" s="35"/>
      <c r="I739" s="61"/>
      <c r="J739" s="35"/>
      <c r="K739" s="35"/>
      <c r="L739" s="61"/>
    </row>
    <row r="740" spans="1:12" ht="13.5" customHeight="1" x14ac:dyDescent="0.2">
      <c r="A740" s="35"/>
      <c r="B740" s="35"/>
      <c r="C740" s="35"/>
      <c r="D740" s="35"/>
      <c r="E740" s="35"/>
      <c r="F740" s="66"/>
      <c r="G740" s="35"/>
      <c r="H740" s="35"/>
      <c r="I740" s="61"/>
      <c r="J740" s="35"/>
      <c r="K740" s="35"/>
      <c r="L740" s="61"/>
    </row>
    <row r="741" spans="1:12" ht="13.5" customHeight="1" x14ac:dyDescent="0.2">
      <c r="A741" s="35"/>
      <c r="B741" s="35"/>
      <c r="C741" s="35"/>
      <c r="D741" s="35"/>
      <c r="E741" s="35"/>
      <c r="F741" s="66"/>
      <c r="G741" s="35"/>
      <c r="H741" s="35"/>
      <c r="I741" s="61"/>
      <c r="J741" s="35"/>
      <c r="K741" s="35"/>
      <c r="L741" s="61"/>
    </row>
    <row r="742" spans="1:12" ht="13.5" customHeight="1" x14ac:dyDescent="0.2">
      <c r="A742" s="35"/>
      <c r="B742" s="35"/>
      <c r="C742" s="35"/>
      <c r="D742" s="35"/>
      <c r="E742" s="35"/>
      <c r="F742" s="66"/>
      <c r="G742" s="35"/>
      <c r="H742" s="35"/>
      <c r="I742" s="61"/>
      <c r="J742" s="35"/>
      <c r="K742" s="35"/>
      <c r="L742" s="61"/>
    </row>
    <row r="743" spans="1:12" ht="13.5" customHeight="1" x14ac:dyDescent="0.2">
      <c r="A743" s="35"/>
      <c r="B743" s="35"/>
      <c r="C743" s="35"/>
      <c r="D743" s="35"/>
      <c r="E743" s="35"/>
      <c r="F743" s="66"/>
      <c r="G743" s="35"/>
      <c r="H743" s="35"/>
      <c r="I743" s="61"/>
      <c r="J743" s="35"/>
      <c r="K743" s="35"/>
      <c r="L743" s="61"/>
    </row>
    <row r="744" spans="1:12" ht="13.5" customHeight="1" x14ac:dyDescent="0.2">
      <c r="A744" s="35"/>
      <c r="B744" s="35"/>
      <c r="C744" s="35"/>
      <c r="D744" s="35"/>
      <c r="E744" s="35"/>
      <c r="F744" s="66"/>
      <c r="G744" s="35"/>
      <c r="H744" s="35"/>
      <c r="I744" s="61"/>
      <c r="J744" s="35"/>
      <c r="K744" s="35"/>
      <c r="L744" s="61"/>
    </row>
    <row r="745" spans="1:12" ht="13.5" customHeight="1" x14ac:dyDescent="0.2">
      <c r="A745" s="35"/>
      <c r="B745" s="35"/>
      <c r="C745" s="35"/>
      <c r="D745" s="35"/>
      <c r="E745" s="35"/>
      <c r="F745" s="66"/>
      <c r="G745" s="35"/>
      <c r="H745" s="35"/>
      <c r="I745" s="61"/>
      <c r="J745" s="35"/>
      <c r="K745" s="35"/>
      <c r="L745" s="61"/>
    </row>
    <row r="746" spans="1:12" ht="13.5" customHeight="1" x14ac:dyDescent="0.2">
      <c r="A746" s="35"/>
      <c r="B746" s="35"/>
      <c r="C746" s="35"/>
      <c r="D746" s="35"/>
      <c r="E746" s="35"/>
      <c r="F746" s="66"/>
      <c r="G746" s="35"/>
      <c r="H746" s="35"/>
      <c r="I746" s="61"/>
      <c r="J746" s="35"/>
      <c r="K746" s="35"/>
      <c r="L746" s="61"/>
    </row>
    <row r="747" spans="1:12" ht="13.5" customHeight="1" x14ac:dyDescent="0.2">
      <c r="A747" s="35"/>
      <c r="B747" s="35"/>
      <c r="C747" s="35"/>
      <c r="D747" s="35"/>
      <c r="E747" s="35"/>
      <c r="F747" s="66"/>
      <c r="G747" s="35"/>
      <c r="H747" s="35"/>
      <c r="I747" s="61"/>
      <c r="J747" s="35"/>
      <c r="K747" s="35"/>
      <c r="L747" s="61"/>
    </row>
    <row r="748" spans="1:12" ht="13.5" customHeight="1" x14ac:dyDescent="0.2">
      <c r="A748" s="35"/>
      <c r="B748" s="35"/>
      <c r="C748" s="35"/>
      <c r="D748" s="35"/>
      <c r="E748" s="35"/>
      <c r="F748" s="66"/>
      <c r="G748" s="35"/>
      <c r="H748" s="35"/>
      <c r="I748" s="61"/>
      <c r="J748" s="35"/>
      <c r="K748" s="35"/>
      <c r="L748" s="61"/>
    </row>
    <row r="749" spans="1:12" ht="13.5" customHeight="1" x14ac:dyDescent="0.2">
      <c r="A749" s="35"/>
      <c r="B749" s="35"/>
      <c r="C749" s="35"/>
      <c r="D749" s="35"/>
      <c r="E749" s="35"/>
      <c r="F749" s="66"/>
      <c r="G749" s="35"/>
      <c r="H749" s="35"/>
      <c r="I749" s="61"/>
      <c r="J749" s="35"/>
      <c r="K749" s="35"/>
      <c r="L749" s="61"/>
    </row>
    <row r="750" spans="1:12" ht="13.5" customHeight="1" x14ac:dyDescent="0.2">
      <c r="A750" s="35"/>
      <c r="B750" s="35"/>
      <c r="C750" s="35"/>
      <c r="D750" s="35"/>
      <c r="E750" s="35"/>
      <c r="F750" s="66"/>
      <c r="G750" s="35"/>
      <c r="H750" s="35"/>
      <c r="I750" s="61"/>
      <c r="J750" s="35"/>
      <c r="K750" s="35"/>
      <c r="L750" s="61"/>
    </row>
    <row r="751" spans="1:12" ht="13.5" customHeight="1" x14ac:dyDescent="0.2">
      <c r="A751" s="35"/>
      <c r="B751" s="35"/>
      <c r="C751" s="35"/>
      <c r="D751" s="35"/>
      <c r="E751" s="35"/>
      <c r="F751" s="66"/>
      <c r="G751" s="35"/>
      <c r="H751" s="35"/>
      <c r="I751" s="61"/>
      <c r="J751" s="35"/>
      <c r="K751" s="35"/>
      <c r="L751" s="61"/>
    </row>
    <row r="752" spans="1:12" ht="13.5" customHeight="1" x14ac:dyDescent="0.2">
      <c r="A752" s="35"/>
      <c r="B752" s="35"/>
      <c r="C752" s="35"/>
      <c r="D752" s="35"/>
      <c r="E752" s="35"/>
      <c r="F752" s="66"/>
      <c r="G752" s="35"/>
      <c r="H752" s="35"/>
      <c r="I752" s="61"/>
      <c r="J752" s="35"/>
      <c r="K752" s="35"/>
      <c r="L752" s="61"/>
    </row>
    <row r="753" spans="1:12" ht="13.5" customHeight="1" x14ac:dyDescent="0.2">
      <c r="A753" s="35"/>
      <c r="B753" s="35"/>
      <c r="C753" s="35"/>
      <c r="D753" s="35"/>
      <c r="E753" s="35"/>
      <c r="F753" s="66"/>
      <c r="G753" s="35"/>
      <c r="H753" s="35"/>
      <c r="I753" s="61"/>
      <c r="J753" s="35"/>
      <c r="K753" s="35"/>
      <c r="L753" s="61"/>
    </row>
    <row r="754" spans="1:12" ht="13.5" customHeight="1" x14ac:dyDescent="0.2">
      <c r="A754" s="35"/>
      <c r="B754" s="35"/>
      <c r="C754" s="35"/>
      <c r="D754" s="35"/>
      <c r="E754" s="35"/>
      <c r="F754" s="66"/>
      <c r="G754" s="35"/>
      <c r="H754" s="35"/>
      <c r="I754" s="61"/>
      <c r="J754" s="35"/>
      <c r="K754" s="35"/>
      <c r="L754" s="61"/>
    </row>
    <row r="755" spans="1:12" ht="13.5" customHeight="1" x14ac:dyDescent="0.2">
      <c r="A755" s="35"/>
      <c r="B755" s="35"/>
      <c r="C755" s="35"/>
      <c r="D755" s="35"/>
      <c r="E755" s="35"/>
      <c r="F755" s="66"/>
      <c r="G755" s="35"/>
      <c r="H755" s="35"/>
      <c r="I755" s="61"/>
      <c r="J755" s="35"/>
      <c r="K755" s="35"/>
      <c r="L755" s="61"/>
    </row>
    <row r="756" spans="1:12" ht="13.5" customHeight="1" x14ac:dyDescent="0.2">
      <c r="A756" s="35"/>
      <c r="B756" s="35"/>
      <c r="C756" s="35"/>
      <c r="D756" s="35"/>
      <c r="E756" s="35"/>
      <c r="F756" s="66"/>
      <c r="G756" s="35"/>
      <c r="H756" s="35"/>
      <c r="I756" s="61"/>
      <c r="J756" s="35"/>
      <c r="K756" s="35"/>
      <c r="L756" s="61"/>
    </row>
    <row r="757" spans="1:12" ht="13.5" customHeight="1" x14ac:dyDescent="0.2">
      <c r="A757" s="35"/>
      <c r="B757" s="35"/>
      <c r="C757" s="35"/>
      <c r="D757" s="35"/>
      <c r="E757" s="35"/>
      <c r="F757" s="66"/>
      <c r="G757" s="35"/>
      <c r="H757" s="35"/>
      <c r="I757" s="61"/>
      <c r="J757" s="35"/>
      <c r="K757" s="35"/>
      <c r="L757" s="61"/>
    </row>
    <row r="758" spans="1:12" ht="13.5" customHeight="1" x14ac:dyDescent="0.2">
      <c r="A758" s="35"/>
      <c r="B758" s="35"/>
      <c r="C758" s="35"/>
      <c r="D758" s="35"/>
      <c r="E758" s="35"/>
      <c r="F758" s="66"/>
      <c r="G758" s="35"/>
      <c r="H758" s="35"/>
      <c r="I758" s="61"/>
      <c r="J758" s="35"/>
      <c r="K758" s="35"/>
      <c r="L758" s="61"/>
    </row>
    <row r="759" spans="1:12" ht="13.5" customHeight="1" x14ac:dyDescent="0.2">
      <c r="A759" s="35"/>
      <c r="B759" s="35"/>
      <c r="C759" s="35"/>
      <c r="D759" s="35"/>
      <c r="E759" s="35"/>
      <c r="F759" s="66"/>
      <c r="G759" s="35"/>
      <c r="H759" s="35"/>
      <c r="I759" s="61"/>
      <c r="J759" s="35"/>
      <c r="K759" s="35"/>
      <c r="L759" s="61"/>
    </row>
    <row r="760" spans="1:12" ht="13.5" customHeight="1" x14ac:dyDescent="0.2">
      <c r="A760" s="35"/>
      <c r="B760" s="35"/>
      <c r="C760" s="35"/>
      <c r="D760" s="35"/>
      <c r="E760" s="35"/>
      <c r="F760" s="66"/>
      <c r="G760" s="35"/>
      <c r="H760" s="35"/>
      <c r="I760" s="61"/>
      <c r="J760" s="35"/>
      <c r="K760" s="35"/>
      <c r="L760" s="61"/>
    </row>
    <row r="761" spans="1:12" ht="13.5" customHeight="1" x14ac:dyDescent="0.2">
      <c r="A761" s="35"/>
      <c r="B761" s="35"/>
      <c r="C761" s="35"/>
      <c r="D761" s="35"/>
      <c r="E761" s="35"/>
      <c r="F761" s="66"/>
      <c r="G761" s="35"/>
      <c r="H761" s="35"/>
      <c r="I761" s="61"/>
      <c r="J761" s="35"/>
      <c r="K761" s="35"/>
      <c r="L761" s="61"/>
    </row>
    <row r="762" spans="1:12" ht="13.5" customHeight="1" x14ac:dyDescent="0.2">
      <c r="A762" s="35"/>
      <c r="B762" s="35"/>
      <c r="C762" s="35"/>
      <c r="D762" s="35"/>
      <c r="E762" s="35"/>
      <c r="F762" s="66"/>
      <c r="G762" s="35"/>
      <c r="H762" s="35"/>
      <c r="I762" s="61"/>
      <c r="J762" s="35"/>
      <c r="K762" s="35"/>
      <c r="L762" s="61"/>
    </row>
    <row r="763" spans="1:12" ht="13.5" customHeight="1" x14ac:dyDescent="0.2">
      <c r="A763" s="35"/>
      <c r="B763" s="35"/>
      <c r="C763" s="35"/>
      <c r="D763" s="35"/>
      <c r="E763" s="35"/>
      <c r="F763" s="66"/>
      <c r="G763" s="35"/>
      <c r="H763" s="35"/>
      <c r="I763" s="61"/>
      <c r="J763" s="35"/>
      <c r="K763" s="35"/>
      <c r="L763" s="61"/>
    </row>
    <row r="764" spans="1:12" ht="13.5" customHeight="1" x14ac:dyDescent="0.2">
      <c r="A764" s="35"/>
      <c r="B764" s="35"/>
      <c r="C764" s="35"/>
      <c r="D764" s="35"/>
      <c r="E764" s="35"/>
      <c r="F764" s="66"/>
      <c r="G764" s="35"/>
      <c r="H764" s="35"/>
      <c r="I764" s="61"/>
      <c r="J764" s="35"/>
      <c r="K764" s="35"/>
      <c r="L764" s="61"/>
    </row>
    <row r="765" spans="1:12" ht="13.5" customHeight="1" x14ac:dyDescent="0.2">
      <c r="A765" s="35"/>
      <c r="B765" s="35"/>
      <c r="C765" s="35"/>
      <c r="D765" s="35"/>
      <c r="E765" s="35"/>
      <c r="F765" s="66"/>
      <c r="G765" s="35"/>
      <c r="H765" s="35"/>
      <c r="I765" s="61"/>
      <c r="J765" s="35"/>
      <c r="K765" s="35"/>
      <c r="L765" s="61"/>
    </row>
    <row r="766" spans="1:12" ht="13.5" customHeight="1" x14ac:dyDescent="0.2">
      <c r="A766" s="35"/>
      <c r="B766" s="35"/>
      <c r="C766" s="35"/>
      <c r="D766" s="35"/>
      <c r="E766" s="35"/>
      <c r="F766" s="66"/>
      <c r="G766" s="35"/>
      <c r="H766" s="35"/>
      <c r="I766" s="61"/>
      <c r="J766" s="35"/>
      <c r="K766" s="35"/>
      <c r="L766" s="61"/>
    </row>
    <row r="767" spans="1:12" ht="13.5" customHeight="1" x14ac:dyDescent="0.2">
      <c r="A767" s="35"/>
      <c r="B767" s="35"/>
      <c r="C767" s="35"/>
      <c r="D767" s="35"/>
      <c r="E767" s="35"/>
      <c r="F767" s="66"/>
      <c r="G767" s="35"/>
      <c r="H767" s="35"/>
      <c r="I767" s="61"/>
      <c r="J767" s="35"/>
      <c r="K767" s="35"/>
      <c r="L767" s="61"/>
    </row>
    <row r="768" spans="1:12" ht="13.5" customHeight="1" x14ac:dyDescent="0.2">
      <c r="A768" s="35"/>
      <c r="B768" s="35"/>
      <c r="C768" s="35"/>
      <c r="D768" s="35"/>
      <c r="E768" s="35"/>
      <c r="F768" s="66"/>
      <c r="G768" s="35"/>
      <c r="H768" s="35"/>
      <c r="I768" s="61"/>
      <c r="J768" s="35"/>
      <c r="K768" s="35"/>
      <c r="L768" s="61"/>
    </row>
    <row r="769" spans="1:12" ht="13.5" customHeight="1" x14ac:dyDescent="0.2">
      <c r="A769" s="35"/>
      <c r="B769" s="35"/>
      <c r="C769" s="35"/>
      <c r="D769" s="35"/>
      <c r="E769" s="35"/>
      <c r="F769" s="66"/>
      <c r="G769" s="35"/>
      <c r="H769" s="35"/>
      <c r="I769" s="61"/>
      <c r="J769" s="35"/>
      <c r="K769" s="35"/>
      <c r="L769" s="61"/>
    </row>
    <row r="770" spans="1:12" ht="13.5" customHeight="1" x14ac:dyDescent="0.2">
      <c r="A770" s="35"/>
      <c r="B770" s="35"/>
      <c r="C770" s="35"/>
      <c r="D770" s="35"/>
      <c r="E770" s="35"/>
      <c r="F770" s="66"/>
      <c r="G770" s="35"/>
      <c r="H770" s="35"/>
      <c r="I770" s="61"/>
      <c r="J770" s="35"/>
      <c r="K770" s="35"/>
      <c r="L770" s="61"/>
    </row>
    <row r="771" spans="1:12" ht="13.5" customHeight="1" x14ac:dyDescent="0.2">
      <c r="A771" s="35"/>
      <c r="B771" s="35"/>
      <c r="C771" s="35"/>
      <c r="D771" s="35"/>
      <c r="E771" s="35"/>
      <c r="F771" s="66"/>
      <c r="G771" s="35"/>
      <c r="H771" s="35"/>
      <c r="I771" s="61"/>
      <c r="J771" s="35"/>
      <c r="K771" s="35"/>
      <c r="L771" s="61"/>
    </row>
    <row r="772" spans="1:12" ht="13.5" customHeight="1" x14ac:dyDescent="0.2">
      <c r="A772" s="35"/>
      <c r="B772" s="35"/>
      <c r="C772" s="35"/>
      <c r="D772" s="35"/>
      <c r="E772" s="35"/>
      <c r="F772" s="66"/>
      <c r="G772" s="35"/>
      <c r="H772" s="35"/>
      <c r="I772" s="61"/>
      <c r="J772" s="35"/>
      <c r="K772" s="35"/>
      <c r="L772" s="61"/>
    </row>
    <row r="773" spans="1:12" ht="13.5" customHeight="1" x14ac:dyDescent="0.2">
      <c r="A773" s="35"/>
      <c r="B773" s="35"/>
      <c r="C773" s="35"/>
      <c r="D773" s="35"/>
      <c r="E773" s="35"/>
      <c r="F773" s="66"/>
      <c r="G773" s="35"/>
      <c r="H773" s="35"/>
      <c r="I773" s="61"/>
      <c r="J773" s="35"/>
      <c r="K773" s="35"/>
      <c r="L773" s="61"/>
    </row>
    <row r="774" spans="1:12" ht="13.5" customHeight="1" x14ac:dyDescent="0.2">
      <c r="A774" s="35"/>
      <c r="B774" s="35"/>
      <c r="C774" s="35"/>
      <c r="D774" s="35"/>
      <c r="E774" s="35"/>
      <c r="F774" s="66"/>
      <c r="G774" s="35"/>
      <c r="H774" s="35"/>
      <c r="I774" s="61"/>
      <c r="J774" s="35"/>
      <c r="K774" s="35"/>
      <c r="L774" s="61"/>
    </row>
    <row r="775" spans="1:12" ht="13.5" customHeight="1" x14ac:dyDescent="0.2">
      <c r="A775" s="35"/>
      <c r="B775" s="35"/>
      <c r="C775" s="35"/>
      <c r="D775" s="35"/>
      <c r="E775" s="35"/>
      <c r="F775" s="66"/>
      <c r="G775" s="35"/>
      <c r="H775" s="35"/>
      <c r="I775" s="61"/>
      <c r="J775" s="35"/>
      <c r="K775" s="35"/>
      <c r="L775" s="61"/>
    </row>
    <row r="776" spans="1:12" ht="13.5" customHeight="1" x14ac:dyDescent="0.2">
      <c r="A776" s="35"/>
      <c r="B776" s="35"/>
      <c r="C776" s="35"/>
      <c r="D776" s="35"/>
      <c r="E776" s="35"/>
      <c r="F776" s="66"/>
      <c r="G776" s="35"/>
      <c r="H776" s="35"/>
      <c r="I776" s="61"/>
      <c r="J776" s="35"/>
      <c r="K776" s="35"/>
      <c r="L776" s="61"/>
    </row>
    <row r="777" spans="1:12" ht="13.5" customHeight="1" x14ac:dyDescent="0.2">
      <c r="A777" s="35"/>
      <c r="B777" s="35"/>
      <c r="C777" s="35"/>
      <c r="D777" s="35"/>
      <c r="E777" s="35"/>
      <c r="F777" s="66"/>
      <c r="G777" s="35"/>
      <c r="H777" s="35"/>
      <c r="I777" s="61"/>
      <c r="J777" s="35"/>
      <c r="K777" s="35"/>
      <c r="L777" s="61"/>
    </row>
    <row r="778" spans="1:12" ht="13.5" customHeight="1" x14ac:dyDescent="0.2">
      <c r="A778" s="35"/>
      <c r="B778" s="35"/>
      <c r="C778" s="35"/>
      <c r="D778" s="35"/>
      <c r="E778" s="35"/>
      <c r="F778" s="66"/>
      <c r="G778" s="35"/>
      <c r="H778" s="35"/>
      <c r="I778" s="61"/>
      <c r="J778" s="35"/>
      <c r="K778" s="35"/>
      <c r="L778" s="61"/>
    </row>
    <row r="779" spans="1:12" ht="13.5" customHeight="1" x14ac:dyDescent="0.2">
      <c r="A779" s="35"/>
      <c r="B779" s="35"/>
      <c r="C779" s="35"/>
      <c r="D779" s="35"/>
      <c r="E779" s="35"/>
      <c r="F779" s="66"/>
      <c r="G779" s="35"/>
      <c r="H779" s="35"/>
      <c r="I779" s="61"/>
      <c r="J779" s="35"/>
      <c r="K779" s="35"/>
      <c r="L779" s="61"/>
    </row>
    <row r="780" spans="1:12" ht="13.5" customHeight="1" x14ac:dyDescent="0.2">
      <c r="A780" s="35"/>
      <c r="B780" s="35"/>
      <c r="C780" s="35"/>
      <c r="D780" s="35"/>
      <c r="E780" s="35"/>
      <c r="F780" s="66"/>
      <c r="G780" s="35"/>
      <c r="H780" s="35"/>
      <c r="I780" s="61"/>
      <c r="J780" s="35"/>
      <c r="K780" s="35"/>
      <c r="L780" s="61"/>
    </row>
    <row r="781" spans="1:12" ht="13.5" customHeight="1" x14ac:dyDescent="0.2">
      <c r="A781" s="35"/>
      <c r="B781" s="35"/>
      <c r="C781" s="35"/>
      <c r="D781" s="35"/>
      <c r="E781" s="35"/>
      <c r="F781" s="66"/>
      <c r="G781" s="35"/>
      <c r="H781" s="35"/>
      <c r="I781" s="61"/>
      <c r="J781" s="35"/>
      <c r="K781" s="35"/>
      <c r="L781" s="61"/>
    </row>
    <row r="782" spans="1:12" ht="13.5" customHeight="1" x14ac:dyDescent="0.2">
      <c r="A782" s="35"/>
      <c r="B782" s="35"/>
      <c r="C782" s="35"/>
      <c r="D782" s="35"/>
      <c r="E782" s="35"/>
      <c r="F782" s="66"/>
      <c r="G782" s="35"/>
      <c r="H782" s="35"/>
      <c r="I782" s="61"/>
      <c r="J782" s="35"/>
      <c r="K782" s="35"/>
      <c r="L782" s="61"/>
    </row>
    <row r="783" spans="1:12" ht="13.5" customHeight="1" x14ac:dyDescent="0.2">
      <c r="A783" s="35"/>
      <c r="B783" s="35"/>
      <c r="C783" s="35"/>
      <c r="D783" s="35"/>
      <c r="E783" s="35"/>
      <c r="F783" s="66"/>
      <c r="G783" s="35"/>
      <c r="H783" s="35"/>
      <c r="I783" s="61"/>
      <c r="J783" s="35"/>
      <c r="K783" s="35"/>
      <c r="L783" s="61"/>
    </row>
    <row r="784" spans="1:12" ht="13.5" customHeight="1" x14ac:dyDescent="0.2">
      <c r="A784" s="35"/>
      <c r="B784" s="35"/>
      <c r="C784" s="35"/>
      <c r="D784" s="35"/>
      <c r="E784" s="35"/>
      <c r="F784" s="66"/>
      <c r="G784" s="35"/>
      <c r="H784" s="35"/>
      <c r="I784" s="61"/>
      <c r="J784" s="35"/>
      <c r="K784" s="35"/>
      <c r="L784" s="61"/>
    </row>
    <row r="785" spans="1:12" ht="13.5" customHeight="1" x14ac:dyDescent="0.2">
      <c r="A785" s="35"/>
      <c r="B785" s="35"/>
      <c r="C785" s="35"/>
      <c r="D785" s="35"/>
      <c r="E785" s="35"/>
      <c r="F785" s="66"/>
      <c r="G785" s="35"/>
      <c r="H785" s="35"/>
      <c r="I785" s="61"/>
      <c r="J785" s="35"/>
      <c r="K785" s="35"/>
      <c r="L785" s="61"/>
    </row>
    <row r="786" spans="1:12" ht="13.5" customHeight="1" x14ac:dyDescent="0.2">
      <c r="A786" s="35"/>
      <c r="B786" s="35"/>
      <c r="C786" s="35"/>
      <c r="D786" s="35"/>
      <c r="E786" s="35"/>
      <c r="F786" s="66"/>
      <c r="G786" s="35"/>
      <c r="H786" s="35"/>
      <c r="I786" s="61"/>
      <c r="J786" s="35"/>
      <c r="K786" s="35"/>
      <c r="L786" s="61"/>
    </row>
    <row r="787" spans="1:12" ht="13.5" customHeight="1" x14ac:dyDescent="0.2">
      <c r="A787" s="35"/>
      <c r="B787" s="35"/>
      <c r="C787" s="35"/>
      <c r="D787" s="35"/>
      <c r="E787" s="35"/>
      <c r="F787" s="66"/>
      <c r="G787" s="35"/>
      <c r="H787" s="35"/>
      <c r="I787" s="61"/>
      <c r="J787" s="35"/>
      <c r="K787" s="35"/>
      <c r="L787" s="61"/>
    </row>
    <row r="788" spans="1:12" ht="13.5" customHeight="1" x14ac:dyDescent="0.2">
      <c r="A788" s="35"/>
      <c r="B788" s="35"/>
      <c r="C788" s="35"/>
      <c r="D788" s="35"/>
      <c r="E788" s="35"/>
      <c r="F788" s="66"/>
      <c r="G788" s="35"/>
      <c r="H788" s="35"/>
      <c r="I788" s="61"/>
      <c r="J788" s="35"/>
      <c r="K788" s="35"/>
      <c r="L788" s="61"/>
    </row>
    <row r="789" spans="1:12" ht="13.5" customHeight="1" x14ac:dyDescent="0.2">
      <c r="A789" s="35"/>
      <c r="B789" s="35"/>
      <c r="C789" s="35"/>
      <c r="D789" s="35"/>
      <c r="E789" s="35"/>
      <c r="F789" s="66"/>
      <c r="G789" s="35"/>
      <c r="H789" s="35"/>
      <c r="I789" s="61"/>
      <c r="J789" s="35"/>
      <c r="K789" s="35"/>
      <c r="L789" s="61"/>
    </row>
    <row r="790" spans="1:12" ht="13.5" customHeight="1" x14ac:dyDescent="0.2">
      <c r="A790" s="35"/>
      <c r="B790" s="35"/>
      <c r="C790" s="35"/>
      <c r="D790" s="35"/>
      <c r="E790" s="35"/>
      <c r="F790" s="66"/>
      <c r="G790" s="35"/>
      <c r="H790" s="35"/>
      <c r="I790" s="61"/>
      <c r="J790" s="35"/>
      <c r="K790" s="35"/>
      <c r="L790" s="61"/>
    </row>
    <row r="791" spans="1:12" ht="13.5" customHeight="1" x14ac:dyDescent="0.2">
      <c r="A791" s="35"/>
      <c r="B791" s="35"/>
      <c r="C791" s="35"/>
      <c r="D791" s="35"/>
      <c r="E791" s="35"/>
      <c r="F791" s="66"/>
      <c r="G791" s="35"/>
      <c r="H791" s="35"/>
      <c r="I791" s="61"/>
      <c r="J791" s="35"/>
      <c r="K791" s="35"/>
      <c r="L791" s="61"/>
    </row>
    <row r="792" spans="1:12" ht="13.5" customHeight="1" x14ac:dyDescent="0.2">
      <c r="A792" s="35"/>
      <c r="B792" s="35"/>
      <c r="C792" s="35"/>
      <c r="D792" s="35"/>
      <c r="E792" s="35"/>
      <c r="F792" s="66"/>
      <c r="G792" s="35"/>
      <c r="H792" s="35"/>
      <c r="I792" s="61"/>
      <c r="J792" s="35"/>
      <c r="K792" s="35"/>
      <c r="L792" s="61"/>
    </row>
    <row r="793" spans="1:12" ht="13.5" customHeight="1" x14ac:dyDescent="0.2">
      <c r="A793" s="35"/>
      <c r="B793" s="35"/>
      <c r="C793" s="35"/>
      <c r="D793" s="35"/>
      <c r="E793" s="35"/>
      <c r="F793" s="66"/>
      <c r="G793" s="35"/>
      <c r="H793" s="35"/>
      <c r="I793" s="61"/>
      <c r="J793" s="35"/>
      <c r="K793" s="35"/>
      <c r="L793" s="61"/>
    </row>
    <row r="794" spans="1:12" ht="13.5" customHeight="1" x14ac:dyDescent="0.2">
      <c r="A794" s="35"/>
      <c r="B794" s="35"/>
      <c r="C794" s="35"/>
      <c r="D794" s="35"/>
      <c r="E794" s="35"/>
      <c r="F794" s="66"/>
      <c r="G794" s="35"/>
      <c r="H794" s="35"/>
      <c r="I794" s="61"/>
      <c r="J794" s="35"/>
      <c r="K794" s="35"/>
      <c r="L794" s="61"/>
    </row>
    <row r="795" spans="1:12" ht="13.5" customHeight="1" x14ac:dyDescent="0.2">
      <c r="A795" s="35"/>
      <c r="B795" s="35"/>
      <c r="C795" s="35"/>
      <c r="D795" s="35"/>
      <c r="E795" s="35"/>
      <c r="F795" s="66"/>
      <c r="G795" s="35"/>
      <c r="H795" s="35"/>
      <c r="I795" s="61"/>
      <c r="J795" s="35"/>
      <c r="K795" s="35"/>
      <c r="L795" s="61"/>
    </row>
    <row r="796" spans="1:12" ht="13.5" customHeight="1" x14ac:dyDescent="0.2">
      <c r="A796" s="35"/>
      <c r="B796" s="35"/>
      <c r="C796" s="35"/>
      <c r="D796" s="35"/>
      <c r="E796" s="35"/>
      <c r="F796" s="66"/>
      <c r="G796" s="35"/>
      <c r="H796" s="35"/>
      <c r="I796" s="61"/>
      <c r="J796" s="35"/>
      <c r="K796" s="35"/>
      <c r="L796" s="61"/>
    </row>
    <row r="797" spans="1:12" ht="13.5" customHeight="1" x14ac:dyDescent="0.2">
      <c r="A797" s="35"/>
      <c r="B797" s="35"/>
      <c r="C797" s="35"/>
      <c r="D797" s="35"/>
      <c r="E797" s="35"/>
      <c r="F797" s="66"/>
      <c r="G797" s="35"/>
      <c r="H797" s="35"/>
      <c r="I797" s="61"/>
      <c r="J797" s="35"/>
      <c r="K797" s="35"/>
      <c r="L797" s="61"/>
    </row>
    <row r="798" spans="1:12" ht="13.5" customHeight="1" x14ac:dyDescent="0.2">
      <c r="A798" s="35"/>
      <c r="B798" s="35"/>
      <c r="C798" s="35"/>
      <c r="D798" s="35"/>
      <c r="E798" s="35"/>
      <c r="F798" s="66"/>
      <c r="G798" s="35"/>
      <c r="H798" s="35"/>
      <c r="I798" s="61"/>
      <c r="J798" s="35"/>
      <c r="K798" s="35"/>
      <c r="L798" s="61"/>
    </row>
    <row r="799" spans="1:12" ht="13.5" customHeight="1" x14ac:dyDescent="0.2">
      <c r="A799" s="35"/>
      <c r="B799" s="35"/>
      <c r="C799" s="35"/>
      <c r="D799" s="35"/>
      <c r="E799" s="35"/>
      <c r="F799" s="66"/>
      <c r="G799" s="35"/>
      <c r="H799" s="35"/>
      <c r="I799" s="61"/>
      <c r="J799" s="35"/>
      <c r="K799" s="35"/>
      <c r="L799" s="61"/>
    </row>
    <row r="800" spans="1:12" ht="13.5" customHeight="1" x14ac:dyDescent="0.2">
      <c r="A800" s="35"/>
      <c r="B800" s="35"/>
      <c r="C800" s="35"/>
      <c r="D800" s="35"/>
      <c r="E800" s="35"/>
      <c r="F800" s="66"/>
      <c r="G800" s="35"/>
      <c r="H800" s="35"/>
      <c r="I800" s="61"/>
      <c r="J800" s="35"/>
      <c r="K800" s="35"/>
      <c r="L800" s="61"/>
    </row>
    <row r="801" spans="1:12" ht="13.5" customHeight="1" x14ac:dyDescent="0.2">
      <c r="A801" s="35"/>
      <c r="B801" s="35"/>
      <c r="C801" s="35"/>
      <c r="D801" s="35"/>
      <c r="E801" s="35"/>
      <c r="F801" s="66"/>
      <c r="G801" s="35"/>
      <c r="H801" s="35"/>
      <c r="I801" s="61"/>
      <c r="J801" s="35"/>
      <c r="K801" s="35"/>
      <c r="L801" s="61"/>
    </row>
    <row r="802" spans="1:12" ht="13.5" customHeight="1" x14ac:dyDescent="0.2">
      <c r="A802" s="35"/>
      <c r="B802" s="35"/>
      <c r="C802" s="35"/>
      <c r="D802" s="35"/>
      <c r="E802" s="35"/>
      <c r="F802" s="66"/>
      <c r="G802" s="35"/>
      <c r="H802" s="35"/>
      <c r="I802" s="61"/>
      <c r="J802" s="35"/>
      <c r="K802" s="35"/>
      <c r="L802" s="61"/>
    </row>
    <row r="803" spans="1:12" ht="13.5" customHeight="1" x14ac:dyDescent="0.2">
      <c r="A803" s="35"/>
      <c r="B803" s="35"/>
      <c r="C803" s="35"/>
      <c r="D803" s="35"/>
      <c r="E803" s="35"/>
      <c r="F803" s="66"/>
      <c r="G803" s="35"/>
      <c r="H803" s="35"/>
      <c r="I803" s="61"/>
      <c r="J803" s="35"/>
      <c r="K803" s="35"/>
      <c r="L803" s="61"/>
    </row>
    <row r="804" spans="1:12" ht="13.5" customHeight="1" x14ac:dyDescent="0.2">
      <c r="A804" s="35"/>
      <c r="B804" s="35"/>
      <c r="C804" s="35"/>
      <c r="D804" s="35"/>
      <c r="E804" s="35"/>
      <c r="F804" s="66"/>
      <c r="G804" s="35"/>
      <c r="H804" s="35"/>
      <c r="I804" s="61"/>
      <c r="J804" s="35"/>
      <c r="K804" s="35"/>
      <c r="L804" s="61"/>
    </row>
    <row r="805" spans="1:12" ht="13.5" customHeight="1" x14ac:dyDescent="0.2">
      <c r="A805" s="35"/>
      <c r="B805" s="35"/>
      <c r="C805" s="35"/>
      <c r="D805" s="35"/>
      <c r="E805" s="35"/>
      <c r="F805" s="66"/>
      <c r="G805" s="35"/>
      <c r="H805" s="35"/>
      <c r="I805" s="61"/>
      <c r="J805" s="35"/>
      <c r="K805" s="35"/>
      <c r="L805" s="61"/>
    </row>
    <row r="806" spans="1:12" ht="13.5" customHeight="1" x14ac:dyDescent="0.2">
      <c r="A806" s="35"/>
      <c r="B806" s="35"/>
      <c r="C806" s="35"/>
      <c r="D806" s="35"/>
      <c r="E806" s="35"/>
      <c r="F806" s="66"/>
      <c r="G806" s="35"/>
      <c r="H806" s="35"/>
      <c r="I806" s="61"/>
      <c r="J806" s="35"/>
      <c r="K806" s="35"/>
      <c r="L806" s="61"/>
    </row>
    <row r="807" spans="1:12" ht="13.5" customHeight="1" x14ac:dyDescent="0.2">
      <c r="A807" s="35"/>
      <c r="B807" s="35"/>
      <c r="C807" s="35"/>
      <c r="D807" s="35"/>
      <c r="E807" s="35"/>
      <c r="F807" s="66"/>
      <c r="G807" s="35"/>
      <c r="H807" s="35"/>
      <c r="I807" s="61"/>
      <c r="J807" s="35"/>
      <c r="K807" s="35"/>
      <c r="L807" s="61"/>
    </row>
    <row r="808" spans="1:12" ht="13.5" customHeight="1" x14ac:dyDescent="0.2">
      <c r="A808" s="35"/>
      <c r="B808" s="35"/>
      <c r="C808" s="35"/>
      <c r="D808" s="35"/>
      <c r="E808" s="35"/>
      <c r="F808" s="66"/>
      <c r="G808" s="35"/>
      <c r="H808" s="35"/>
      <c r="I808" s="61"/>
      <c r="J808" s="35"/>
      <c r="K808" s="35"/>
      <c r="L808" s="61"/>
    </row>
    <row r="809" spans="1:12" ht="13.5" customHeight="1" x14ac:dyDescent="0.2">
      <c r="A809" s="35"/>
      <c r="B809" s="35"/>
      <c r="C809" s="35"/>
      <c r="D809" s="35"/>
      <c r="E809" s="35"/>
      <c r="F809" s="66"/>
      <c r="G809" s="35"/>
      <c r="H809" s="35"/>
      <c r="I809" s="61"/>
      <c r="J809" s="35"/>
      <c r="K809" s="35"/>
      <c r="L809" s="61"/>
    </row>
    <row r="810" spans="1:12" ht="13.5" customHeight="1" x14ac:dyDescent="0.2">
      <c r="A810" s="35"/>
      <c r="B810" s="35"/>
      <c r="C810" s="35"/>
      <c r="D810" s="35"/>
      <c r="E810" s="35"/>
      <c r="F810" s="66"/>
      <c r="G810" s="35"/>
      <c r="H810" s="35"/>
      <c r="I810" s="61"/>
      <c r="J810" s="35"/>
      <c r="K810" s="35"/>
      <c r="L810" s="61"/>
    </row>
    <row r="811" spans="1:12" ht="13.5" customHeight="1" x14ac:dyDescent="0.2">
      <c r="A811" s="35"/>
      <c r="B811" s="35"/>
      <c r="C811" s="35"/>
      <c r="D811" s="35"/>
      <c r="E811" s="35"/>
      <c r="F811" s="66"/>
      <c r="G811" s="35"/>
      <c r="H811" s="35"/>
      <c r="I811" s="61"/>
      <c r="J811" s="35"/>
      <c r="K811" s="35"/>
      <c r="L811" s="61"/>
    </row>
    <row r="812" spans="1:12" ht="13.5" customHeight="1" x14ac:dyDescent="0.2">
      <c r="A812" s="35"/>
      <c r="B812" s="35"/>
      <c r="C812" s="35"/>
      <c r="D812" s="35"/>
      <c r="E812" s="35"/>
      <c r="F812" s="66"/>
      <c r="G812" s="35"/>
      <c r="H812" s="35"/>
      <c r="I812" s="61"/>
      <c r="J812" s="35"/>
      <c r="K812" s="35"/>
      <c r="L812" s="61"/>
    </row>
    <row r="813" spans="1:12" ht="13.5" customHeight="1" x14ac:dyDescent="0.2">
      <c r="A813" s="35"/>
      <c r="B813" s="35"/>
      <c r="C813" s="35"/>
      <c r="D813" s="35"/>
      <c r="E813" s="35"/>
      <c r="F813" s="66"/>
      <c r="G813" s="35"/>
      <c r="H813" s="35"/>
      <c r="I813" s="61"/>
      <c r="J813" s="35"/>
      <c r="K813" s="35"/>
      <c r="L813" s="61"/>
    </row>
    <row r="814" spans="1:12" ht="13.5" customHeight="1" x14ac:dyDescent="0.2">
      <c r="A814" s="35"/>
      <c r="B814" s="35"/>
      <c r="C814" s="35"/>
      <c r="D814" s="35"/>
      <c r="E814" s="35"/>
      <c r="F814" s="66"/>
      <c r="G814" s="35"/>
      <c r="H814" s="35"/>
      <c r="I814" s="61"/>
      <c r="J814" s="35"/>
      <c r="K814" s="35"/>
      <c r="L814" s="61"/>
    </row>
    <row r="815" spans="1:12" ht="13.5" customHeight="1" x14ac:dyDescent="0.2">
      <c r="A815" s="35"/>
      <c r="B815" s="35"/>
      <c r="C815" s="35"/>
      <c r="D815" s="35"/>
      <c r="E815" s="35"/>
      <c r="F815" s="66"/>
      <c r="G815" s="35"/>
      <c r="H815" s="35"/>
      <c r="I815" s="61"/>
      <c r="J815" s="35"/>
      <c r="K815" s="35"/>
      <c r="L815" s="61"/>
    </row>
    <row r="816" spans="1:12" ht="13.5" customHeight="1" x14ac:dyDescent="0.2">
      <c r="A816" s="35"/>
      <c r="B816" s="35"/>
      <c r="C816" s="35"/>
      <c r="D816" s="35"/>
      <c r="E816" s="35"/>
      <c r="F816" s="66"/>
      <c r="G816" s="35"/>
      <c r="H816" s="35"/>
      <c r="I816" s="61"/>
      <c r="J816" s="35"/>
      <c r="K816" s="35"/>
      <c r="L816" s="61"/>
    </row>
    <row r="817" spans="1:12" ht="13.5" customHeight="1" x14ac:dyDescent="0.2">
      <c r="A817" s="35"/>
      <c r="B817" s="35"/>
      <c r="C817" s="35"/>
      <c r="D817" s="35"/>
      <c r="E817" s="35"/>
      <c r="F817" s="66"/>
      <c r="G817" s="35"/>
      <c r="H817" s="35"/>
      <c r="I817" s="61"/>
      <c r="J817" s="35"/>
      <c r="K817" s="35"/>
      <c r="L817" s="61"/>
    </row>
    <row r="818" spans="1:12" ht="13.5" customHeight="1" x14ac:dyDescent="0.2">
      <c r="A818" s="35"/>
      <c r="B818" s="35"/>
      <c r="C818" s="35"/>
      <c r="D818" s="35"/>
      <c r="E818" s="35"/>
      <c r="F818" s="66"/>
      <c r="G818" s="35"/>
      <c r="H818" s="35"/>
      <c r="I818" s="61"/>
      <c r="J818" s="35"/>
      <c r="K818" s="35"/>
      <c r="L818" s="61"/>
    </row>
    <row r="819" spans="1:12" ht="13.5" customHeight="1" x14ac:dyDescent="0.2">
      <c r="A819" s="35"/>
      <c r="B819" s="35"/>
      <c r="C819" s="35"/>
      <c r="D819" s="35"/>
      <c r="E819" s="35"/>
      <c r="F819" s="66"/>
      <c r="G819" s="35"/>
      <c r="H819" s="35"/>
      <c r="I819" s="61"/>
      <c r="J819" s="35"/>
      <c r="K819" s="35"/>
      <c r="L819" s="61"/>
    </row>
    <row r="820" spans="1:12" ht="13.5" customHeight="1" x14ac:dyDescent="0.2">
      <c r="A820" s="35"/>
      <c r="B820" s="35"/>
      <c r="C820" s="35"/>
      <c r="D820" s="35"/>
      <c r="E820" s="35"/>
      <c r="F820" s="66"/>
      <c r="G820" s="35"/>
      <c r="H820" s="35"/>
      <c r="I820" s="61"/>
      <c r="J820" s="35"/>
      <c r="K820" s="35"/>
      <c r="L820" s="61"/>
    </row>
    <row r="821" spans="1:12" ht="13.5" customHeight="1" x14ac:dyDescent="0.2">
      <c r="A821" s="35"/>
      <c r="B821" s="35"/>
      <c r="C821" s="35"/>
      <c r="D821" s="35"/>
      <c r="E821" s="35"/>
      <c r="F821" s="66"/>
      <c r="G821" s="35"/>
      <c r="H821" s="35"/>
      <c r="I821" s="61"/>
      <c r="J821" s="35"/>
      <c r="K821" s="35"/>
      <c r="L821" s="61"/>
    </row>
    <row r="822" spans="1:12" ht="13.5" customHeight="1" x14ac:dyDescent="0.2">
      <c r="A822" s="35"/>
      <c r="B822" s="35"/>
      <c r="C822" s="35"/>
      <c r="D822" s="35"/>
      <c r="E822" s="35"/>
      <c r="F822" s="66"/>
      <c r="G822" s="35"/>
      <c r="H822" s="35"/>
      <c r="I822" s="61"/>
      <c r="J822" s="35"/>
      <c r="K822" s="35"/>
      <c r="L822" s="61"/>
    </row>
    <row r="823" spans="1:12" ht="13.5" customHeight="1" x14ac:dyDescent="0.2">
      <c r="A823" s="35"/>
      <c r="B823" s="35"/>
      <c r="C823" s="35"/>
      <c r="D823" s="35"/>
      <c r="E823" s="35"/>
      <c r="F823" s="66"/>
      <c r="G823" s="35"/>
      <c r="H823" s="35"/>
      <c r="I823" s="61"/>
      <c r="J823" s="35"/>
      <c r="K823" s="35"/>
      <c r="L823" s="61"/>
    </row>
    <row r="824" spans="1:12" ht="13.5" customHeight="1" x14ac:dyDescent="0.2">
      <c r="A824" s="35"/>
      <c r="B824" s="35"/>
      <c r="C824" s="35"/>
      <c r="D824" s="35"/>
      <c r="E824" s="35"/>
      <c r="F824" s="66"/>
      <c r="G824" s="35"/>
      <c r="H824" s="35"/>
      <c r="I824" s="61"/>
      <c r="J824" s="35"/>
      <c r="K824" s="35"/>
      <c r="L824" s="61"/>
    </row>
    <row r="825" spans="1:12" ht="13.5" customHeight="1" x14ac:dyDescent="0.2">
      <c r="A825" s="35"/>
      <c r="B825" s="35"/>
      <c r="C825" s="35"/>
      <c r="D825" s="35"/>
      <c r="E825" s="35"/>
      <c r="F825" s="66"/>
      <c r="G825" s="35"/>
      <c r="H825" s="35"/>
      <c r="I825" s="61"/>
      <c r="J825" s="35"/>
      <c r="K825" s="35"/>
      <c r="L825" s="61"/>
    </row>
    <row r="826" spans="1:12" ht="13.5" customHeight="1" x14ac:dyDescent="0.2">
      <c r="A826" s="35"/>
      <c r="B826" s="35"/>
      <c r="C826" s="35"/>
      <c r="D826" s="35"/>
      <c r="E826" s="35"/>
      <c r="F826" s="66"/>
      <c r="G826" s="35"/>
      <c r="H826" s="35"/>
      <c r="I826" s="61"/>
      <c r="J826" s="35"/>
      <c r="K826" s="35"/>
      <c r="L826" s="61"/>
    </row>
    <row r="827" spans="1:12" ht="13.5" customHeight="1" x14ac:dyDescent="0.2">
      <c r="A827" s="35"/>
      <c r="B827" s="35"/>
      <c r="C827" s="35"/>
      <c r="D827" s="35"/>
      <c r="E827" s="35"/>
      <c r="F827" s="66"/>
      <c r="G827" s="35"/>
      <c r="H827" s="35"/>
      <c r="I827" s="61"/>
      <c r="J827" s="35"/>
      <c r="K827" s="35"/>
      <c r="L827" s="61"/>
    </row>
    <row r="828" spans="1:12" ht="13.5" customHeight="1" x14ac:dyDescent="0.2">
      <c r="A828" s="35"/>
      <c r="B828" s="35"/>
      <c r="C828" s="35"/>
      <c r="D828" s="35"/>
      <c r="E828" s="35"/>
      <c r="F828" s="66"/>
      <c r="G828" s="35"/>
      <c r="H828" s="35"/>
      <c r="I828" s="61"/>
      <c r="J828" s="35"/>
      <c r="K828" s="35"/>
      <c r="L828" s="61"/>
    </row>
    <row r="829" spans="1:12" ht="13.5" customHeight="1" x14ac:dyDescent="0.2">
      <c r="A829" s="35"/>
      <c r="B829" s="35"/>
      <c r="C829" s="35"/>
      <c r="D829" s="35"/>
      <c r="E829" s="35"/>
      <c r="F829" s="66"/>
      <c r="G829" s="35"/>
      <c r="H829" s="35"/>
      <c r="I829" s="61"/>
      <c r="J829" s="35"/>
      <c r="K829" s="35"/>
      <c r="L829" s="61"/>
    </row>
    <row r="830" spans="1:12" ht="13.5" customHeight="1" x14ac:dyDescent="0.2">
      <c r="A830" s="35"/>
      <c r="B830" s="35"/>
      <c r="C830" s="35"/>
      <c r="D830" s="35"/>
      <c r="E830" s="35"/>
      <c r="F830" s="66"/>
      <c r="G830" s="35"/>
      <c r="H830" s="35"/>
      <c r="I830" s="61"/>
      <c r="J830" s="35"/>
      <c r="K830" s="35"/>
      <c r="L830" s="61"/>
    </row>
    <row r="831" spans="1:12" ht="13.5" customHeight="1" x14ac:dyDescent="0.2">
      <c r="A831" s="35"/>
      <c r="B831" s="35"/>
      <c r="C831" s="35"/>
      <c r="D831" s="35"/>
      <c r="E831" s="35"/>
      <c r="F831" s="66"/>
      <c r="G831" s="35"/>
      <c r="H831" s="35"/>
      <c r="I831" s="61"/>
      <c r="J831" s="35"/>
      <c r="K831" s="35"/>
      <c r="L831" s="61"/>
    </row>
    <row r="832" spans="1:12" ht="13.5" customHeight="1" x14ac:dyDescent="0.2">
      <c r="A832" s="35"/>
      <c r="B832" s="35"/>
      <c r="C832" s="35"/>
      <c r="D832" s="35"/>
      <c r="E832" s="35"/>
      <c r="F832" s="66"/>
      <c r="G832" s="35"/>
      <c r="H832" s="35"/>
      <c r="I832" s="61"/>
      <c r="J832" s="35"/>
      <c r="K832" s="35"/>
      <c r="L832" s="61"/>
    </row>
    <row r="833" spans="1:12" ht="13.5" customHeight="1" x14ac:dyDescent="0.2">
      <c r="A833" s="35"/>
      <c r="B833" s="35"/>
      <c r="C833" s="35"/>
      <c r="D833" s="35"/>
      <c r="E833" s="35"/>
      <c r="F833" s="66"/>
      <c r="G833" s="35"/>
      <c r="H833" s="35"/>
      <c r="I833" s="61"/>
      <c r="J833" s="35"/>
      <c r="K833" s="35"/>
      <c r="L833" s="61"/>
    </row>
    <row r="834" spans="1:12" ht="13.5" customHeight="1" x14ac:dyDescent="0.2">
      <c r="A834" s="35"/>
      <c r="B834" s="35"/>
      <c r="C834" s="35"/>
      <c r="D834" s="35"/>
      <c r="E834" s="35"/>
      <c r="F834" s="66"/>
      <c r="G834" s="35"/>
      <c r="H834" s="35"/>
      <c r="I834" s="61"/>
      <c r="J834" s="35"/>
      <c r="K834" s="35"/>
      <c r="L834" s="61"/>
    </row>
    <row r="835" spans="1:12" ht="13.5" customHeight="1" x14ac:dyDescent="0.2">
      <c r="A835" s="35"/>
      <c r="B835" s="35"/>
      <c r="C835" s="35"/>
      <c r="D835" s="35"/>
      <c r="E835" s="35"/>
      <c r="F835" s="66"/>
      <c r="G835" s="35"/>
      <c r="H835" s="35"/>
      <c r="I835" s="61"/>
      <c r="J835" s="35"/>
      <c r="K835" s="35"/>
      <c r="L835" s="61"/>
    </row>
    <row r="836" spans="1:12" ht="13.5" customHeight="1" x14ac:dyDescent="0.2">
      <c r="A836" s="35"/>
      <c r="B836" s="35"/>
      <c r="C836" s="35"/>
      <c r="D836" s="35"/>
      <c r="E836" s="35"/>
      <c r="F836" s="66"/>
      <c r="G836" s="35"/>
      <c r="H836" s="35"/>
      <c r="I836" s="61"/>
      <c r="J836" s="35"/>
      <c r="K836" s="35"/>
      <c r="L836" s="61"/>
    </row>
    <row r="837" spans="1:12" ht="13.5" customHeight="1" x14ac:dyDescent="0.2">
      <c r="A837" s="35"/>
      <c r="B837" s="35"/>
      <c r="C837" s="35"/>
      <c r="D837" s="35"/>
      <c r="E837" s="35"/>
      <c r="F837" s="66"/>
      <c r="G837" s="35"/>
      <c r="H837" s="35"/>
      <c r="I837" s="61"/>
      <c r="J837" s="35"/>
      <c r="K837" s="35"/>
      <c r="L837" s="61"/>
    </row>
    <row r="838" spans="1:12" ht="13.5" customHeight="1" x14ac:dyDescent="0.2">
      <c r="A838" s="35"/>
      <c r="B838" s="35"/>
      <c r="C838" s="35"/>
      <c r="D838" s="35"/>
      <c r="E838" s="35"/>
      <c r="F838" s="66"/>
      <c r="G838" s="35"/>
      <c r="H838" s="35"/>
      <c r="I838" s="61"/>
      <c r="J838" s="35"/>
      <c r="K838" s="35"/>
      <c r="L838" s="61"/>
    </row>
    <row r="839" spans="1:12" ht="13.5" customHeight="1" x14ac:dyDescent="0.2">
      <c r="A839" s="35"/>
      <c r="B839" s="35"/>
      <c r="C839" s="35"/>
      <c r="D839" s="35"/>
      <c r="E839" s="35"/>
      <c r="F839" s="66"/>
      <c r="G839" s="35"/>
      <c r="H839" s="35"/>
      <c r="I839" s="61"/>
      <c r="J839" s="35"/>
      <c r="K839" s="35"/>
      <c r="L839" s="61"/>
    </row>
    <row r="840" spans="1:12" ht="13.5" customHeight="1" x14ac:dyDescent="0.2">
      <c r="A840" s="35"/>
      <c r="B840" s="35"/>
      <c r="C840" s="35"/>
      <c r="D840" s="35"/>
      <c r="E840" s="35"/>
      <c r="F840" s="66"/>
      <c r="G840" s="35"/>
      <c r="H840" s="35"/>
      <c r="I840" s="61"/>
      <c r="J840" s="35"/>
      <c r="K840" s="35"/>
      <c r="L840" s="61"/>
    </row>
    <row r="841" spans="1:12" ht="13.5" customHeight="1" x14ac:dyDescent="0.2">
      <c r="A841" s="35"/>
      <c r="B841" s="35"/>
      <c r="C841" s="35"/>
      <c r="D841" s="35"/>
      <c r="E841" s="35"/>
      <c r="F841" s="66"/>
      <c r="G841" s="35"/>
      <c r="H841" s="35"/>
      <c r="I841" s="61"/>
      <c r="J841" s="35"/>
      <c r="K841" s="35"/>
      <c r="L841" s="61"/>
    </row>
    <row r="842" spans="1:12" ht="13.5" customHeight="1" x14ac:dyDescent="0.2">
      <c r="A842" s="35"/>
      <c r="B842" s="35"/>
      <c r="C842" s="35"/>
      <c r="D842" s="35"/>
      <c r="E842" s="35"/>
      <c r="F842" s="66"/>
      <c r="G842" s="35"/>
      <c r="H842" s="35"/>
      <c r="I842" s="61"/>
      <c r="J842" s="35"/>
      <c r="K842" s="35"/>
      <c r="L842" s="61"/>
    </row>
    <row r="843" spans="1:12" ht="13.5" customHeight="1" x14ac:dyDescent="0.2">
      <c r="A843" s="35"/>
      <c r="B843" s="35"/>
      <c r="C843" s="35"/>
      <c r="D843" s="35"/>
      <c r="E843" s="35"/>
      <c r="F843" s="66"/>
      <c r="G843" s="35"/>
      <c r="H843" s="35"/>
      <c r="I843" s="61"/>
      <c r="J843" s="35"/>
      <c r="K843" s="35"/>
      <c r="L843" s="61"/>
    </row>
    <row r="844" spans="1:12" ht="13.5" customHeight="1" x14ac:dyDescent="0.2">
      <c r="A844" s="35"/>
      <c r="B844" s="35"/>
      <c r="C844" s="35"/>
      <c r="D844" s="35"/>
      <c r="E844" s="35"/>
      <c r="F844" s="66"/>
      <c r="G844" s="35"/>
      <c r="H844" s="35"/>
      <c r="I844" s="61"/>
      <c r="J844" s="35"/>
      <c r="K844" s="35"/>
      <c r="L844" s="61"/>
    </row>
    <row r="845" spans="1:12" ht="13.5" customHeight="1" x14ac:dyDescent="0.2">
      <c r="A845" s="35"/>
      <c r="B845" s="35"/>
      <c r="C845" s="35"/>
      <c r="D845" s="35"/>
      <c r="E845" s="35"/>
      <c r="F845" s="66"/>
      <c r="G845" s="35"/>
      <c r="H845" s="35"/>
      <c r="I845" s="61"/>
      <c r="J845" s="35"/>
      <c r="K845" s="35"/>
      <c r="L845" s="61"/>
    </row>
    <row r="846" spans="1:12" ht="13.5" customHeight="1" x14ac:dyDescent="0.2">
      <c r="A846" s="35"/>
      <c r="B846" s="35"/>
      <c r="C846" s="35"/>
      <c r="D846" s="35"/>
      <c r="E846" s="35"/>
      <c r="F846" s="66"/>
      <c r="G846" s="35"/>
      <c r="H846" s="35"/>
      <c r="I846" s="61"/>
      <c r="J846" s="35"/>
      <c r="K846" s="35"/>
      <c r="L846" s="61"/>
    </row>
    <row r="847" spans="1:12" ht="13.5" customHeight="1" x14ac:dyDescent="0.2">
      <c r="A847" s="35"/>
      <c r="B847" s="35"/>
      <c r="C847" s="35"/>
      <c r="D847" s="35"/>
      <c r="E847" s="35"/>
      <c r="F847" s="66"/>
      <c r="G847" s="35"/>
      <c r="H847" s="35"/>
      <c r="I847" s="61"/>
      <c r="J847" s="35"/>
      <c r="K847" s="35"/>
      <c r="L847" s="61"/>
    </row>
    <row r="848" spans="1:12" ht="13.5" customHeight="1" x14ac:dyDescent="0.2">
      <c r="A848" s="35"/>
      <c r="B848" s="35"/>
      <c r="C848" s="35"/>
      <c r="D848" s="35"/>
      <c r="E848" s="35"/>
      <c r="F848" s="66"/>
      <c r="G848" s="35"/>
      <c r="H848" s="35"/>
      <c r="I848" s="61"/>
      <c r="J848" s="35"/>
      <c r="K848" s="35"/>
      <c r="L848" s="61"/>
    </row>
    <row r="849" spans="1:12" ht="13.5" customHeight="1" x14ac:dyDescent="0.2">
      <c r="A849" s="35"/>
      <c r="B849" s="35"/>
      <c r="C849" s="35"/>
      <c r="D849" s="35"/>
      <c r="E849" s="35"/>
      <c r="F849" s="66"/>
      <c r="G849" s="35"/>
      <c r="H849" s="35"/>
      <c r="I849" s="61"/>
      <c r="J849" s="35"/>
      <c r="K849" s="35"/>
      <c r="L849" s="61"/>
    </row>
    <row r="850" spans="1:12" ht="13.5" customHeight="1" x14ac:dyDescent="0.2">
      <c r="A850" s="35"/>
      <c r="B850" s="35"/>
      <c r="C850" s="35"/>
      <c r="D850" s="35"/>
      <c r="E850" s="35"/>
      <c r="F850" s="66"/>
      <c r="G850" s="35"/>
      <c r="H850" s="35"/>
      <c r="I850" s="61"/>
      <c r="J850" s="35"/>
      <c r="K850" s="35"/>
      <c r="L850" s="61"/>
    </row>
    <row r="851" spans="1:12" ht="13.5" customHeight="1" x14ac:dyDescent="0.2">
      <c r="A851" s="35"/>
      <c r="B851" s="35"/>
      <c r="C851" s="35"/>
      <c r="D851" s="35"/>
      <c r="E851" s="35"/>
      <c r="F851" s="66"/>
      <c r="G851" s="35"/>
      <c r="H851" s="35"/>
      <c r="I851" s="61"/>
      <c r="J851" s="35"/>
      <c r="K851" s="35"/>
      <c r="L851" s="61"/>
    </row>
    <row r="852" spans="1:12" ht="13.5" customHeight="1" x14ac:dyDescent="0.2">
      <c r="A852" s="35"/>
      <c r="B852" s="35"/>
      <c r="C852" s="35"/>
      <c r="D852" s="35"/>
      <c r="E852" s="35"/>
      <c r="F852" s="66"/>
      <c r="G852" s="35"/>
      <c r="H852" s="35"/>
      <c r="I852" s="61"/>
      <c r="J852" s="35"/>
      <c r="K852" s="35"/>
      <c r="L852" s="61"/>
    </row>
    <row r="853" spans="1:12" ht="13.5" customHeight="1" x14ac:dyDescent="0.2">
      <c r="A853" s="35"/>
      <c r="B853" s="35"/>
      <c r="C853" s="35"/>
      <c r="D853" s="35"/>
      <c r="E853" s="35"/>
      <c r="F853" s="66"/>
      <c r="G853" s="35"/>
      <c r="H853" s="35"/>
      <c r="I853" s="61"/>
      <c r="J853" s="35"/>
      <c r="K853" s="35"/>
      <c r="L853" s="61"/>
    </row>
    <row r="854" spans="1:12" ht="13.5" customHeight="1" x14ac:dyDescent="0.2">
      <c r="A854" s="35"/>
      <c r="B854" s="35"/>
      <c r="C854" s="35"/>
      <c r="D854" s="35"/>
      <c r="E854" s="35"/>
      <c r="F854" s="66"/>
      <c r="G854" s="35"/>
      <c r="H854" s="35"/>
      <c r="I854" s="61"/>
      <c r="J854" s="35"/>
      <c r="K854" s="35"/>
      <c r="L854" s="61"/>
    </row>
    <row r="855" spans="1:12" ht="13.5" customHeight="1" x14ac:dyDescent="0.2">
      <c r="A855" s="35"/>
      <c r="B855" s="35"/>
      <c r="C855" s="35"/>
      <c r="D855" s="35"/>
      <c r="E855" s="35"/>
      <c r="F855" s="66"/>
      <c r="G855" s="35"/>
      <c r="H855" s="35"/>
      <c r="I855" s="61"/>
      <c r="J855" s="35"/>
      <c r="K855" s="35"/>
      <c r="L855" s="61"/>
    </row>
    <row r="856" spans="1:12" ht="13.5" customHeight="1" x14ac:dyDescent="0.2">
      <c r="A856" s="35"/>
      <c r="B856" s="35"/>
      <c r="C856" s="35"/>
      <c r="D856" s="35"/>
      <c r="E856" s="35"/>
      <c r="F856" s="66"/>
      <c r="G856" s="35"/>
      <c r="H856" s="35"/>
      <c r="I856" s="61"/>
      <c r="J856" s="35"/>
      <c r="K856" s="35"/>
      <c r="L856" s="61"/>
    </row>
    <row r="857" spans="1:12" ht="13.5" customHeight="1" x14ac:dyDescent="0.2">
      <c r="A857" s="35"/>
      <c r="B857" s="35"/>
      <c r="C857" s="35"/>
      <c r="D857" s="35"/>
      <c r="E857" s="35"/>
      <c r="F857" s="66"/>
      <c r="G857" s="35"/>
      <c r="H857" s="35"/>
      <c r="I857" s="61"/>
      <c r="J857" s="35"/>
      <c r="K857" s="35"/>
      <c r="L857" s="61"/>
    </row>
    <row r="858" spans="1:12" ht="13.5" customHeight="1" x14ac:dyDescent="0.2">
      <c r="A858" s="35"/>
      <c r="B858" s="35"/>
      <c r="C858" s="35"/>
      <c r="D858" s="35"/>
      <c r="E858" s="35"/>
      <c r="F858" s="66"/>
      <c r="G858" s="35"/>
      <c r="H858" s="35"/>
      <c r="I858" s="61"/>
      <c r="J858" s="35"/>
      <c r="K858" s="35"/>
      <c r="L858" s="61"/>
    </row>
    <row r="859" spans="1:12" ht="13.5" customHeight="1" x14ac:dyDescent="0.2">
      <c r="A859" s="35"/>
      <c r="B859" s="35"/>
      <c r="C859" s="35"/>
      <c r="D859" s="35"/>
      <c r="E859" s="35"/>
      <c r="F859" s="66"/>
      <c r="G859" s="35"/>
      <c r="H859" s="35"/>
      <c r="I859" s="61"/>
      <c r="J859" s="35"/>
      <c r="K859" s="35"/>
      <c r="L859" s="61"/>
    </row>
    <row r="860" spans="1:12" ht="13.5" customHeight="1" x14ac:dyDescent="0.2">
      <c r="A860" s="35"/>
      <c r="B860" s="35"/>
      <c r="C860" s="35"/>
      <c r="D860" s="35"/>
      <c r="E860" s="35"/>
      <c r="F860" s="66"/>
      <c r="G860" s="35"/>
      <c r="H860" s="35"/>
      <c r="I860" s="61"/>
      <c r="J860" s="35"/>
      <c r="K860" s="35"/>
      <c r="L860" s="61"/>
    </row>
    <row r="861" spans="1:12" ht="13.5" customHeight="1" x14ac:dyDescent="0.2">
      <c r="A861" s="35"/>
      <c r="B861" s="35"/>
      <c r="C861" s="35"/>
      <c r="D861" s="35"/>
      <c r="E861" s="35"/>
      <c r="F861" s="66"/>
      <c r="G861" s="35"/>
      <c r="H861" s="35"/>
      <c r="I861" s="61"/>
      <c r="J861" s="35"/>
      <c r="K861" s="35"/>
      <c r="L861" s="61"/>
    </row>
    <row r="862" spans="1:12" ht="13.5" customHeight="1" x14ac:dyDescent="0.2">
      <c r="A862" s="35"/>
      <c r="B862" s="35"/>
      <c r="C862" s="35"/>
      <c r="D862" s="35"/>
      <c r="E862" s="35"/>
      <c r="F862" s="66"/>
      <c r="G862" s="35"/>
      <c r="H862" s="35"/>
      <c r="I862" s="61"/>
      <c r="J862" s="35"/>
      <c r="K862" s="35"/>
      <c r="L862" s="61"/>
    </row>
    <row r="863" spans="1:12" ht="13.5" customHeight="1" x14ac:dyDescent="0.2">
      <c r="A863" s="35"/>
      <c r="B863" s="35"/>
      <c r="C863" s="35"/>
      <c r="D863" s="35"/>
      <c r="E863" s="35"/>
      <c r="F863" s="66"/>
      <c r="G863" s="35"/>
      <c r="H863" s="35"/>
      <c r="I863" s="61"/>
      <c r="J863" s="35"/>
      <c r="K863" s="35"/>
      <c r="L863" s="61"/>
    </row>
    <row r="864" spans="1:12" ht="13.5" customHeight="1" x14ac:dyDescent="0.2">
      <c r="A864" s="35"/>
      <c r="B864" s="35"/>
      <c r="C864" s="35"/>
      <c r="D864" s="35"/>
      <c r="E864" s="35"/>
      <c r="F864" s="66"/>
      <c r="G864" s="35"/>
      <c r="H864" s="35"/>
      <c r="I864" s="61"/>
      <c r="J864" s="35"/>
      <c r="K864" s="35"/>
      <c r="L864" s="61"/>
    </row>
    <row r="865" spans="1:12" ht="13.5" customHeight="1" x14ac:dyDescent="0.2">
      <c r="A865" s="35"/>
      <c r="B865" s="35"/>
      <c r="C865" s="35"/>
      <c r="D865" s="35"/>
      <c r="E865" s="35"/>
      <c r="F865" s="66"/>
      <c r="G865" s="35"/>
      <c r="H865" s="35"/>
      <c r="I865" s="61"/>
      <c r="J865" s="35"/>
      <c r="K865" s="35"/>
      <c r="L865" s="61"/>
    </row>
    <row r="866" spans="1:12" ht="13.5" customHeight="1" x14ac:dyDescent="0.2">
      <c r="A866" s="35"/>
      <c r="B866" s="35"/>
      <c r="C866" s="35"/>
      <c r="D866" s="35"/>
      <c r="E866" s="35"/>
      <c r="F866" s="66"/>
      <c r="G866" s="35"/>
      <c r="H866" s="35"/>
      <c r="I866" s="61"/>
      <c r="J866" s="35"/>
      <c r="K866" s="35"/>
      <c r="L866" s="61"/>
    </row>
    <row r="867" spans="1:12" ht="13.5" customHeight="1" x14ac:dyDescent="0.2">
      <c r="A867" s="35"/>
      <c r="B867" s="35"/>
      <c r="C867" s="35"/>
      <c r="D867" s="35"/>
      <c r="E867" s="35"/>
      <c r="F867" s="66"/>
      <c r="G867" s="35"/>
      <c r="H867" s="35"/>
      <c r="I867" s="61"/>
      <c r="J867" s="35"/>
      <c r="K867" s="35"/>
      <c r="L867" s="61"/>
    </row>
    <row r="868" spans="1:12" ht="13.5" customHeight="1" x14ac:dyDescent="0.2">
      <c r="A868" s="35"/>
      <c r="B868" s="35"/>
      <c r="C868" s="35"/>
      <c r="D868" s="35"/>
      <c r="E868" s="35"/>
      <c r="F868" s="66"/>
      <c r="G868" s="35"/>
      <c r="H868" s="35"/>
      <c r="I868" s="61"/>
      <c r="J868" s="35"/>
      <c r="K868" s="35"/>
      <c r="L868" s="61"/>
    </row>
    <row r="869" spans="1:12" ht="13.5" customHeight="1" x14ac:dyDescent="0.2">
      <c r="A869" s="35"/>
      <c r="B869" s="35"/>
      <c r="C869" s="35"/>
      <c r="D869" s="35"/>
      <c r="E869" s="35"/>
      <c r="F869" s="66"/>
      <c r="G869" s="35"/>
      <c r="H869" s="35"/>
      <c r="I869" s="61"/>
      <c r="J869" s="35"/>
      <c r="K869" s="35"/>
      <c r="L869" s="61"/>
    </row>
    <row r="870" spans="1:12" ht="13.5" customHeight="1" x14ac:dyDescent="0.2">
      <c r="A870" s="35"/>
      <c r="B870" s="35"/>
      <c r="C870" s="35"/>
      <c r="D870" s="35"/>
      <c r="E870" s="35"/>
      <c r="F870" s="66"/>
      <c r="G870" s="35"/>
      <c r="H870" s="35"/>
      <c r="I870" s="61"/>
      <c r="J870" s="35"/>
      <c r="K870" s="35"/>
      <c r="L870" s="61"/>
    </row>
    <row r="871" spans="1:12" ht="13.5" customHeight="1" x14ac:dyDescent="0.2">
      <c r="A871" s="35"/>
      <c r="B871" s="35"/>
      <c r="C871" s="35"/>
      <c r="D871" s="35"/>
      <c r="E871" s="35"/>
      <c r="F871" s="66"/>
      <c r="G871" s="35"/>
      <c r="H871" s="35"/>
      <c r="I871" s="61"/>
      <c r="J871" s="35"/>
      <c r="K871" s="35"/>
      <c r="L871" s="61"/>
    </row>
    <row r="872" spans="1:12" ht="13.5" customHeight="1" x14ac:dyDescent="0.2">
      <c r="A872" s="35"/>
      <c r="B872" s="35"/>
      <c r="C872" s="35"/>
      <c r="D872" s="35"/>
      <c r="E872" s="35"/>
      <c r="F872" s="66"/>
      <c r="G872" s="35"/>
      <c r="H872" s="35"/>
      <c r="I872" s="61"/>
      <c r="J872" s="35"/>
      <c r="K872" s="35"/>
      <c r="L872" s="61"/>
    </row>
    <row r="873" spans="1:12" ht="13.5" customHeight="1" x14ac:dyDescent="0.2">
      <c r="A873" s="35"/>
      <c r="B873" s="35"/>
      <c r="C873" s="35"/>
      <c r="D873" s="35"/>
      <c r="E873" s="35"/>
      <c r="F873" s="66"/>
      <c r="G873" s="35"/>
      <c r="H873" s="35"/>
      <c r="I873" s="61"/>
      <c r="J873" s="35"/>
      <c r="K873" s="35"/>
      <c r="L873" s="61"/>
    </row>
    <row r="874" spans="1:12" ht="13.5" customHeight="1" x14ac:dyDescent="0.2">
      <c r="A874" s="35"/>
      <c r="B874" s="35"/>
      <c r="C874" s="35"/>
      <c r="D874" s="35"/>
      <c r="E874" s="35"/>
      <c r="F874" s="66"/>
      <c r="G874" s="35"/>
      <c r="H874" s="35"/>
      <c r="I874" s="61"/>
      <c r="J874" s="35"/>
      <c r="K874" s="35"/>
      <c r="L874" s="61"/>
    </row>
    <row r="875" spans="1:12" ht="13.5" customHeight="1" x14ac:dyDescent="0.2">
      <c r="A875" s="35"/>
      <c r="B875" s="35"/>
      <c r="C875" s="35"/>
      <c r="D875" s="35"/>
      <c r="E875" s="35"/>
      <c r="F875" s="66"/>
      <c r="G875" s="35"/>
      <c r="H875" s="35"/>
      <c r="I875" s="61"/>
      <c r="J875" s="35"/>
      <c r="K875" s="35"/>
      <c r="L875" s="61"/>
    </row>
    <row r="876" spans="1:12" ht="13.5" customHeight="1" x14ac:dyDescent="0.2">
      <c r="A876" s="35"/>
      <c r="B876" s="35"/>
      <c r="C876" s="35"/>
      <c r="D876" s="35"/>
      <c r="E876" s="35"/>
      <c r="F876" s="66"/>
      <c r="G876" s="35"/>
      <c r="H876" s="35"/>
      <c r="I876" s="61"/>
      <c r="J876" s="35"/>
      <c r="K876" s="35"/>
      <c r="L876" s="61"/>
    </row>
    <row r="877" spans="1:12" ht="13.5" customHeight="1" x14ac:dyDescent="0.2">
      <c r="A877" s="35"/>
      <c r="B877" s="35"/>
      <c r="C877" s="35"/>
      <c r="D877" s="35"/>
      <c r="E877" s="35"/>
      <c r="F877" s="66"/>
      <c r="G877" s="35"/>
      <c r="H877" s="35"/>
      <c r="I877" s="61"/>
      <c r="J877" s="35"/>
      <c r="K877" s="35"/>
      <c r="L877" s="61"/>
    </row>
    <row r="878" spans="1:12" ht="13.5" customHeight="1" x14ac:dyDescent="0.2">
      <c r="A878" s="35"/>
      <c r="B878" s="35"/>
      <c r="C878" s="35"/>
      <c r="D878" s="35"/>
      <c r="E878" s="35"/>
      <c r="F878" s="66"/>
      <c r="G878" s="35"/>
      <c r="H878" s="35"/>
      <c r="I878" s="61"/>
      <c r="J878" s="35"/>
      <c r="K878" s="35"/>
      <c r="L878" s="61"/>
    </row>
    <row r="879" spans="1:12" ht="13.5" customHeight="1" x14ac:dyDescent="0.2">
      <c r="A879" s="35"/>
      <c r="B879" s="35"/>
      <c r="C879" s="35"/>
      <c r="D879" s="35"/>
      <c r="E879" s="35"/>
      <c r="F879" s="66"/>
      <c r="G879" s="35"/>
      <c r="H879" s="35"/>
      <c r="I879" s="61"/>
      <c r="J879" s="35"/>
      <c r="K879" s="35"/>
      <c r="L879" s="61"/>
    </row>
    <row r="880" spans="1:12" ht="13.5" customHeight="1" x14ac:dyDescent="0.2">
      <c r="A880" s="35"/>
      <c r="B880" s="35"/>
      <c r="C880" s="35"/>
      <c r="D880" s="35"/>
      <c r="E880" s="35"/>
      <c r="F880" s="66"/>
      <c r="G880" s="35"/>
      <c r="H880" s="35"/>
      <c r="I880" s="61"/>
      <c r="J880" s="35"/>
      <c r="K880" s="35"/>
      <c r="L880" s="61"/>
    </row>
    <row r="881" spans="1:12" ht="13.5" customHeight="1" x14ac:dyDescent="0.2">
      <c r="A881" s="35"/>
      <c r="B881" s="35"/>
      <c r="C881" s="35"/>
      <c r="D881" s="35"/>
      <c r="E881" s="35"/>
      <c r="F881" s="66"/>
      <c r="G881" s="35"/>
      <c r="H881" s="35"/>
      <c r="I881" s="61"/>
      <c r="J881" s="35"/>
      <c r="K881" s="35"/>
      <c r="L881" s="61"/>
    </row>
    <row r="882" spans="1:12" ht="13.5" customHeight="1" x14ac:dyDescent="0.2">
      <c r="A882" s="35"/>
      <c r="B882" s="35"/>
      <c r="C882" s="35"/>
      <c r="D882" s="35"/>
      <c r="E882" s="35"/>
      <c r="F882" s="66"/>
      <c r="G882" s="35"/>
      <c r="H882" s="35"/>
      <c r="I882" s="61"/>
      <c r="J882" s="35"/>
      <c r="K882" s="35"/>
      <c r="L882" s="61"/>
    </row>
    <row r="883" spans="1:12" ht="13.5" customHeight="1" x14ac:dyDescent="0.2">
      <c r="A883" s="35"/>
      <c r="B883" s="35"/>
      <c r="C883" s="35"/>
      <c r="D883" s="35"/>
      <c r="E883" s="35"/>
      <c r="F883" s="66"/>
      <c r="G883" s="35"/>
      <c r="H883" s="35"/>
      <c r="I883" s="61"/>
      <c r="J883" s="35"/>
      <c r="K883" s="35"/>
      <c r="L883" s="61"/>
    </row>
    <row r="884" spans="1:12" ht="13.5" customHeight="1" x14ac:dyDescent="0.2">
      <c r="A884" s="35"/>
      <c r="B884" s="35"/>
      <c r="C884" s="35"/>
      <c r="D884" s="35"/>
      <c r="E884" s="35"/>
      <c r="F884" s="66"/>
      <c r="G884" s="35"/>
      <c r="H884" s="35"/>
      <c r="I884" s="61"/>
      <c r="J884" s="35"/>
      <c r="K884" s="35"/>
      <c r="L884" s="61"/>
    </row>
    <row r="885" spans="1:12" ht="13.5" customHeight="1" x14ac:dyDescent="0.2">
      <c r="A885" s="35"/>
      <c r="B885" s="35"/>
      <c r="C885" s="35"/>
      <c r="D885" s="35"/>
      <c r="E885" s="35"/>
      <c r="F885" s="66"/>
      <c r="G885" s="35"/>
      <c r="H885" s="35"/>
      <c r="I885" s="61"/>
      <c r="J885" s="35"/>
      <c r="K885" s="35"/>
      <c r="L885" s="61"/>
    </row>
    <row r="886" spans="1:12" ht="13.5" customHeight="1" x14ac:dyDescent="0.2">
      <c r="A886" s="35"/>
      <c r="B886" s="35"/>
      <c r="C886" s="35"/>
      <c r="D886" s="35"/>
      <c r="E886" s="35"/>
      <c r="F886" s="66"/>
      <c r="G886" s="35"/>
      <c r="H886" s="35"/>
      <c r="I886" s="61"/>
      <c r="J886" s="35"/>
      <c r="K886" s="35"/>
      <c r="L886" s="61"/>
    </row>
    <row r="887" spans="1:12" ht="13.5" customHeight="1" x14ac:dyDescent="0.2">
      <c r="A887" s="35"/>
      <c r="B887" s="35"/>
      <c r="C887" s="35"/>
      <c r="D887" s="35"/>
      <c r="E887" s="35"/>
      <c r="F887" s="66"/>
      <c r="G887" s="35"/>
      <c r="H887" s="35"/>
      <c r="I887" s="61"/>
      <c r="J887" s="35"/>
      <c r="K887" s="35"/>
      <c r="L887" s="61"/>
    </row>
    <row r="888" spans="1:12" ht="13.5" customHeight="1" x14ac:dyDescent="0.2">
      <c r="A888" s="35"/>
      <c r="B888" s="35"/>
      <c r="C888" s="35"/>
      <c r="D888" s="35"/>
      <c r="E888" s="35"/>
      <c r="F888" s="66"/>
      <c r="G888" s="35"/>
      <c r="H888" s="35"/>
      <c r="I888" s="61"/>
      <c r="J888" s="35"/>
      <c r="K888" s="35"/>
      <c r="L888" s="61"/>
    </row>
    <row r="889" spans="1:12" ht="13.5" customHeight="1" x14ac:dyDescent="0.2">
      <c r="A889" s="35"/>
      <c r="B889" s="35"/>
      <c r="C889" s="35"/>
      <c r="D889" s="35"/>
      <c r="E889" s="35"/>
      <c r="F889" s="66"/>
      <c r="G889" s="35"/>
      <c r="H889" s="35"/>
      <c r="I889" s="61"/>
      <c r="J889" s="35"/>
      <c r="K889" s="35"/>
      <c r="L889" s="61"/>
    </row>
    <row r="890" spans="1:12" ht="13.5" customHeight="1" x14ac:dyDescent="0.2">
      <c r="A890" s="35"/>
      <c r="B890" s="35"/>
      <c r="C890" s="35"/>
      <c r="D890" s="35"/>
      <c r="E890" s="35"/>
      <c r="F890" s="66"/>
      <c r="G890" s="35"/>
      <c r="H890" s="35"/>
      <c r="I890" s="61"/>
      <c r="J890" s="35"/>
      <c r="K890" s="35"/>
      <c r="L890" s="61"/>
    </row>
    <row r="891" spans="1:12" ht="13.5" customHeight="1" x14ac:dyDescent="0.2">
      <c r="A891" s="35"/>
      <c r="B891" s="35"/>
      <c r="C891" s="35"/>
      <c r="D891" s="35"/>
      <c r="E891" s="35"/>
      <c r="F891" s="66"/>
      <c r="G891" s="35"/>
      <c r="H891" s="35"/>
      <c r="I891" s="61"/>
      <c r="J891" s="35"/>
      <c r="K891" s="35"/>
      <c r="L891" s="61"/>
    </row>
    <row r="892" spans="1:12" ht="13.5" customHeight="1" x14ac:dyDescent="0.2">
      <c r="A892" s="35"/>
      <c r="B892" s="35"/>
      <c r="C892" s="35"/>
      <c r="D892" s="35"/>
      <c r="E892" s="35"/>
      <c r="F892" s="66"/>
      <c r="G892" s="35"/>
      <c r="H892" s="35"/>
      <c r="I892" s="61"/>
      <c r="J892" s="35"/>
      <c r="K892" s="35"/>
      <c r="L892" s="61"/>
    </row>
    <row r="893" spans="1:12" ht="13.5" customHeight="1" x14ac:dyDescent="0.2">
      <c r="A893" s="35"/>
      <c r="B893" s="35"/>
      <c r="C893" s="35"/>
      <c r="D893" s="35"/>
      <c r="E893" s="35"/>
      <c r="F893" s="66"/>
      <c r="G893" s="35"/>
      <c r="H893" s="35"/>
      <c r="I893" s="61"/>
      <c r="J893" s="35"/>
      <c r="K893" s="35"/>
      <c r="L893" s="61"/>
    </row>
    <row r="894" spans="1:12" ht="13.5" customHeight="1" x14ac:dyDescent="0.2">
      <c r="A894" s="35"/>
      <c r="B894" s="35"/>
      <c r="C894" s="35"/>
      <c r="D894" s="35"/>
      <c r="E894" s="35"/>
      <c r="F894" s="66"/>
      <c r="G894" s="35"/>
      <c r="H894" s="35"/>
      <c r="I894" s="61"/>
      <c r="J894" s="35"/>
      <c r="K894" s="35"/>
      <c r="L894" s="61"/>
    </row>
    <row r="895" spans="1:12" ht="13.5" customHeight="1" x14ac:dyDescent="0.2">
      <c r="A895" s="35"/>
      <c r="B895" s="35"/>
      <c r="C895" s="35"/>
      <c r="D895" s="35"/>
      <c r="E895" s="35"/>
      <c r="F895" s="66"/>
      <c r="G895" s="35"/>
      <c r="H895" s="35"/>
      <c r="I895" s="61"/>
      <c r="J895" s="35"/>
      <c r="K895" s="35"/>
      <c r="L895" s="61"/>
    </row>
    <row r="896" spans="1:12" ht="13.5" customHeight="1" x14ac:dyDescent="0.2">
      <c r="A896" s="35"/>
      <c r="B896" s="35"/>
      <c r="C896" s="35"/>
      <c r="D896" s="35"/>
      <c r="E896" s="35"/>
      <c r="F896" s="66"/>
      <c r="G896" s="35"/>
      <c r="H896" s="35"/>
      <c r="I896" s="61"/>
      <c r="J896" s="35"/>
      <c r="K896" s="35"/>
      <c r="L896" s="61"/>
    </row>
    <row r="897" spans="1:12" ht="13.5" customHeight="1" x14ac:dyDescent="0.2">
      <c r="A897" s="35"/>
      <c r="B897" s="35"/>
      <c r="C897" s="35"/>
      <c r="D897" s="35"/>
      <c r="E897" s="35"/>
      <c r="F897" s="66"/>
      <c r="G897" s="35"/>
      <c r="H897" s="35"/>
      <c r="I897" s="61"/>
      <c r="J897" s="35"/>
      <c r="K897" s="35"/>
      <c r="L897" s="61"/>
    </row>
    <row r="898" spans="1:12" ht="13.5" customHeight="1" x14ac:dyDescent="0.2">
      <c r="A898" s="35"/>
      <c r="B898" s="35"/>
      <c r="C898" s="35"/>
      <c r="D898" s="35"/>
      <c r="E898" s="35"/>
      <c r="F898" s="66"/>
      <c r="G898" s="35"/>
      <c r="H898" s="35"/>
      <c r="I898" s="61"/>
      <c r="J898" s="35"/>
      <c r="K898" s="35"/>
      <c r="L898" s="61"/>
    </row>
    <row r="899" spans="1:12" ht="13.5" customHeight="1" x14ac:dyDescent="0.2">
      <c r="A899" s="35"/>
      <c r="B899" s="35"/>
      <c r="C899" s="35"/>
      <c r="D899" s="35"/>
      <c r="E899" s="35"/>
      <c r="F899" s="66"/>
      <c r="G899" s="35"/>
      <c r="H899" s="35"/>
      <c r="I899" s="61"/>
      <c r="J899" s="35"/>
      <c r="K899" s="35"/>
      <c r="L899" s="61"/>
    </row>
    <row r="900" spans="1:12" ht="13.5" customHeight="1" x14ac:dyDescent="0.2">
      <c r="A900" s="35"/>
      <c r="B900" s="35"/>
      <c r="C900" s="35"/>
      <c r="D900" s="35"/>
      <c r="E900" s="35"/>
      <c r="F900" s="66"/>
      <c r="G900" s="35"/>
      <c r="H900" s="35"/>
      <c r="I900" s="61"/>
      <c r="J900" s="35"/>
      <c r="K900" s="35"/>
      <c r="L900" s="61"/>
    </row>
    <row r="901" spans="1:12" ht="13.5" customHeight="1" x14ac:dyDescent="0.2">
      <c r="A901" s="35"/>
      <c r="B901" s="35"/>
      <c r="C901" s="35"/>
      <c r="D901" s="35"/>
      <c r="E901" s="35"/>
      <c r="F901" s="66"/>
      <c r="G901" s="35"/>
      <c r="H901" s="35"/>
      <c r="I901" s="61"/>
      <c r="J901" s="35"/>
      <c r="K901" s="35"/>
      <c r="L901" s="61"/>
    </row>
    <row r="902" spans="1:12" ht="13.5" customHeight="1" x14ac:dyDescent="0.2">
      <c r="A902" s="35"/>
      <c r="B902" s="35"/>
      <c r="C902" s="35"/>
      <c r="D902" s="35"/>
      <c r="E902" s="35"/>
      <c r="F902" s="66"/>
      <c r="G902" s="35"/>
      <c r="H902" s="35"/>
      <c r="I902" s="61"/>
      <c r="J902" s="35"/>
      <c r="K902" s="35"/>
      <c r="L902" s="61"/>
    </row>
    <row r="903" spans="1:12" ht="13.5" customHeight="1" x14ac:dyDescent="0.2">
      <c r="A903" s="35"/>
      <c r="B903" s="35"/>
      <c r="C903" s="35"/>
      <c r="D903" s="35"/>
      <c r="E903" s="35"/>
      <c r="F903" s="66"/>
      <c r="G903" s="35"/>
      <c r="H903" s="35"/>
      <c r="I903" s="61"/>
      <c r="J903" s="35"/>
      <c r="K903" s="35"/>
      <c r="L903" s="61"/>
    </row>
    <row r="904" spans="1:12" ht="13.5" customHeight="1" x14ac:dyDescent="0.2">
      <c r="A904" s="35"/>
      <c r="B904" s="35"/>
      <c r="C904" s="35"/>
      <c r="D904" s="35"/>
      <c r="E904" s="35"/>
      <c r="F904" s="66"/>
      <c r="G904" s="35"/>
      <c r="H904" s="35"/>
      <c r="I904" s="61"/>
      <c r="J904" s="35"/>
      <c r="K904" s="35"/>
      <c r="L904" s="61"/>
    </row>
    <row r="905" spans="1:12" ht="13.5" customHeight="1" x14ac:dyDescent="0.2">
      <c r="A905" s="35"/>
      <c r="B905" s="35"/>
      <c r="C905" s="35"/>
      <c r="D905" s="35"/>
      <c r="E905" s="35"/>
      <c r="F905" s="66"/>
      <c r="G905" s="35"/>
      <c r="H905" s="35"/>
      <c r="I905" s="61"/>
      <c r="J905" s="35"/>
      <c r="K905" s="35"/>
      <c r="L905" s="61"/>
    </row>
    <row r="906" spans="1:12" ht="13.5" customHeight="1" x14ac:dyDescent="0.2">
      <c r="A906" s="35"/>
      <c r="B906" s="35"/>
      <c r="C906" s="35"/>
      <c r="D906" s="35"/>
      <c r="E906" s="35"/>
      <c r="F906" s="66"/>
      <c r="G906" s="35"/>
      <c r="H906" s="35"/>
      <c r="I906" s="61"/>
      <c r="J906" s="35"/>
      <c r="K906" s="35"/>
      <c r="L906" s="61"/>
    </row>
    <row r="907" spans="1:12" ht="13.5" customHeight="1" x14ac:dyDescent="0.2">
      <c r="A907" s="35"/>
      <c r="B907" s="35"/>
      <c r="C907" s="35"/>
      <c r="D907" s="35"/>
      <c r="E907" s="35"/>
      <c r="F907" s="66"/>
      <c r="G907" s="35"/>
      <c r="H907" s="35"/>
      <c r="I907" s="61"/>
      <c r="J907" s="35"/>
      <c r="K907" s="35"/>
      <c r="L907" s="61"/>
    </row>
    <row r="908" spans="1:12" ht="13.5" customHeight="1" x14ac:dyDescent="0.2">
      <c r="A908" s="35"/>
      <c r="B908" s="35"/>
      <c r="C908" s="35"/>
      <c r="D908" s="35"/>
      <c r="E908" s="35"/>
      <c r="F908" s="66"/>
      <c r="G908" s="35"/>
      <c r="H908" s="35"/>
      <c r="I908" s="61"/>
      <c r="J908" s="35"/>
      <c r="K908" s="35"/>
      <c r="L908" s="61"/>
    </row>
    <row r="909" spans="1:12" ht="13.5" customHeight="1" x14ac:dyDescent="0.2">
      <c r="A909" s="35"/>
      <c r="B909" s="35"/>
      <c r="C909" s="35"/>
      <c r="D909" s="35"/>
      <c r="E909" s="35"/>
      <c r="F909" s="66"/>
      <c r="G909" s="35"/>
      <c r="H909" s="35"/>
      <c r="I909" s="61"/>
      <c r="J909" s="35"/>
      <c r="K909" s="35"/>
      <c r="L909" s="61"/>
    </row>
    <row r="910" spans="1:12" ht="13.5" customHeight="1" x14ac:dyDescent="0.2">
      <c r="A910" s="35"/>
      <c r="B910" s="35"/>
      <c r="C910" s="35"/>
      <c r="D910" s="35"/>
      <c r="E910" s="35"/>
      <c r="F910" s="66"/>
      <c r="G910" s="35"/>
      <c r="H910" s="35"/>
      <c r="I910" s="61"/>
      <c r="J910" s="35"/>
      <c r="K910" s="35"/>
      <c r="L910" s="61"/>
    </row>
    <row r="911" spans="1:12" ht="13.5" customHeight="1" x14ac:dyDescent="0.2">
      <c r="A911" s="35"/>
      <c r="B911" s="35"/>
      <c r="C911" s="35"/>
      <c r="D911" s="35"/>
      <c r="E911" s="35"/>
      <c r="F911" s="66"/>
      <c r="G911" s="35"/>
      <c r="H911" s="35"/>
      <c r="I911" s="61"/>
      <c r="J911" s="35"/>
      <c r="K911" s="35"/>
      <c r="L911" s="61"/>
    </row>
    <row r="912" spans="1:12" ht="13.5" customHeight="1" x14ac:dyDescent="0.2">
      <c r="A912" s="35"/>
      <c r="B912" s="35"/>
      <c r="C912" s="35"/>
      <c r="D912" s="35"/>
      <c r="E912" s="35"/>
      <c r="F912" s="66"/>
      <c r="G912" s="35"/>
      <c r="H912" s="35"/>
      <c r="I912" s="61"/>
      <c r="J912" s="35"/>
      <c r="K912" s="35"/>
      <c r="L912" s="61"/>
    </row>
    <row r="913" spans="1:12" ht="13.5" customHeight="1" x14ac:dyDescent="0.2">
      <c r="A913" s="35"/>
      <c r="B913" s="35"/>
      <c r="C913" s="35"/>
      <c r="D913" s="35"/>
      <c r="E913" s="35"/>
      <c r="F913" s="66"/>
      <c r="G913" s="35"/>
      <c r="H913" s="35"/>
      <c r="I913" s="61"/>
      <c r="J913" s="35"/>
      <c r="K913" s="35"/>
      <c r="L913" s="61"/>
    </row>
    <row r="914" spans="1:12" ht="13.5" customHeight="1" x14ac:dyDescent="0.2">
      <c r="A914" s="35"/>
      <c r="B914" s="35"/>
      <c r="C914" s="35"/>
      <c r="D914" s="35"/>
      <c r="E914" s="35"/>
      <c r="F914" s="66"/>
      <c r="G914" s="35"/>
      <c r="H914" s="35"/>
      <c r="I914" s="61"/>
      <c r="J914" s="35"/>
      <c r="K914" s="35"/>
      <c r="L914" s="61"/>
    </row>
    <row r="915" spans="1:12" ht="13.5" customHeight="1" x14ac:dyDescent="0.2">
      <c r="A915" s="35"/>
      <c r="B915" s="35"/>
      <c r="C915" s="35"/>
      <c r="D915" s="35"/>
      <c r="E915" s="35"/>
      <c r="F915" s="66"/>
      <c r="G915" s="35"/>
      <c r="H915" s="35"/>
      <c r="I915" s="61"/>
      <c r="J915" s="35"/>
      <c r="K915" s="35"/>
      <c r="L915" s="61"/>
    </row>
    <row r="916" spans="1:12" ht="13.5" customHeight="1" x14ac:dyDescent="0.2">
      <c r="A916" s="35"/>
      <c r="B916" s="35"/>
      <c r="C916" s="35"/>
      <c r="D916" s="35"/>
      <c r="E916" s="35"/>
      <c r="F916" s="66"/>
      <c r="G916" s="35"/>
      <c r="H916" s="35"/>
      <c r="I916" s="61"/>
      <c r="J916" s="35"/>
      <c r="K916" s="35"/>
      <c r="L916" s="61"/>
    </row>
    <row r="917" spans="1:12" ht="13.5" customHeight="1" x14ac:dyDescent="0.2">
      <c r="A917" s="35"/>
      <c r="B917" s="35"/>
      <c r="C917" s="35"/>
      <c r="D917" s="35"/>
      <c r="E917" s="35"/>
      <c r="F917" s="66"/>
      <c r="G917" s="35"/>
      <c r="H917" s="35"/>
      <c r="I917" s="61"/>
      <c r="J917" s="35"/>
      <c r="K917" s="35"/>
      <c r="L917" s="61"/>
    </row>
    <row r="918" spans="1:12" ht="13.5" customHeight="1" x14ac:dyDescent="0.2">
      <c r="A918" s="35"/>
      <c r="B918" s="35"/>
      <c r="C918" s="35"/>
      <c r="D918" s="35"/>
      <c r="E918" s="35"/>
      <c r="F918" s="66"/>
      <c r="G918" s="35"/>
      <c r="H918" s="35"/>
      <c r="I918" s="61"/>
      <c r="J918" s="35"/>
      <c r="K918" s="35"/>
      <c r="L918" s="61"/>
    </row>
    <row r="919" spans="1:12" ht="13.5" customHeight="1" x14ac:dyDescent="0.2">
      <c r="A919" s="35"/>
      <c r="B919" s="35"/>
      <c r="C919" s="35"/>
      <c r="D919" s="35"/>
      <c r="E919" s="35"/>
      <c r="F919" s="66"/>
      <c r="G919" s="35"/>
      <c r="H919" s="35"/>
      <c r="I919" s="61"/>
      <c r="J919" s="35"/>
      <c r="K919" s="35"/>
      <c r="L919" s="61"/>
    </row>
    <row r="920" spans="1:12" ht="13.5" customHeight="1" x14ac:dyDescent="0.2">
      <c r="A920" s="35"/>
      <c r="B920" s="35"/>
      <c r="C920" s="35"/>
      <c r="D920" s="35"/>
      <c r="E920" s="35"/>
      <c r="F920" s="66"/>
      <c r="G920" s="35"/>
      <c r="H920" s="35"/>
      <c r="I920" s="61"/>
      <c r="J920" s="35"/>
      <c r="K920" s="35"/>
      <c r="L920" s="61"/>
    </row>
    <row r="921" spans="1:12" ht="13.5" customHeight="1" x14ac:dyDescent="0.2">
      <c r="A921" s="35"/>
      <c r="B921" s="35"/>
      <c r="C921" s="35"/>
      <c r="D921" s="35"/>
      <c r="E921" s="35"/>
      <c r="F921" s="66"/>
      <c r="G921" s="35"/>
      <c r="H921" s="35"/>
      <c r="I921" s="61"/>
      <c r="J921" s="35"/>
      <c r="K921" s="35"/>
      <c r="L921" s="61"/>
    </row>
    <row r="922" spans="1:12" ht="13.5" customHeight="1" x14ac:dyDescent="0.2">
      <c r="A922" s="35"/>
      <c r="B922" s="35"/>
      <c r="C922" s="35"/>
      <c r="D922" s="35"/>
      <c r="E922" s="35"/>
      <c r="F922" s="66"/>
      <c r="G922" s="35"/>
      <c r="H922" s="35"/>
      <c r="I922" s="61"/>
      <c r="J922" s="35"/>
      <c r="K922" s="35"/>
      <c r="L922" s="61"/>
    </row>
    <row r="923" spans="1:12" ht="13.5" customHeight="1" x14ac:dyDescent="0.2">
      <c r="A923" s="35"/>
      <c r="B923" s="35"/>
      <c r="C923" s="35"/>
      <c r="D923" s="35"/>
      <c r="E923" s="35"/>
      <c r="F923" s="66"/>
      <c r="G923" s="35"/>
      <c r="H923" s="35"/>
      <c r="I923" s="61"/>
      <c r="J923" s="35"/>
      <c r="K923" s="35"/>
      <c r="L923" s="61"/>
    </row>
    <row r="924" spans="1:12" ht="13.5" customHeight="1" x14ac:dyDescent="0.2">
      <c r="A924" s="35"/>
      <c r="B924" s="35"/>
      <c r="C924" s="35"/>
      <c r="D924" s="35"/>
      <c r="E924" s="35"/>
      <c r="F924" s="66"/>
      <c r="G924" s="35"/>
      <c r="H924" s="35"/>
      <c r="I924" s="61"/>
      <c r="J924" s="35"/>
      <c r="K924" s="35"/>
      <c r="L924" s="61"/>
    </row>
    <row r="925" spans="1:12" ht="13.5" customHeight="1" x14ac:dyDescent="0.2">
      <c r="A925" s="35"/>
      <c r="B925" s="35"/>
      <c r="C925" s="35"/>
      <c r="D925" s="35"/>
      <c r="E925" s="35"/>
      <c r="F925" s="66"/>
      <c r="G925" s="35"/>
      <c r="H925" s="35"/>
      <c r="I925" s="61"/>
      <c r="J925" s="35"/>
      <c r="K925" s="35"/>
      <c r="L925" s="61"/>
    </row>
    <row r="926" spans="1:12" ht="13.5" customHeight="1" x14ac:dyDescent="0.2">
      <c r="A926" s="35"/>
      <c r="B926" s="35"/>
      <c r="C926" s="35"/>
      <c r="D926" s="35"/>
      <c r="E926" s="35"/>
      <c r="F926" s="66"/>
      <c r="G926" s="35"/>
      <c r="H926" s="35"/>
      <c r="I926" s="61"/>
      <c r="J926" s="35"/>
      <c r="K926" s="35"/>
      <c r="L926" s="61"/>
    </row>
    <row r="927" spans="1:12" ht="13.5" customHeight="1" x14ac:dyDescent="0.2">
      <c r="A927" s="35"/>
      <c r="B927" s="35"/>
      <c r="C927" s="35"/>
      <c r="D927" s="35"/>
      <c r="E927" s="35"/>
      <c r="F927" s="66"/>
      <c r="G927" s="35"/>
      <c r="H927" s="35"/>
      <c r="I927" s="61"/>
      <c r="J927" s="35"/>
      <c r="K927" s="35"/>
      <c r="L927" s="61"/>
    </row>
    <row r="928" spans="1:12" ht="13.5" customHeight="1" x14ac:dyDescent="0.2">
      <c r="A928" s="35"/>
      <c r="B928" s="35"/>
      <c r="C928" s="35"/>
      <c r="D928" s="35"/>
      <c r="E928" s="35"/>
      <c r="F928" s="66"/>
      <c r="G928" s="35"/>
      <c r="H928" s="35"/>
      <c r="I928" s="61"/>
      <c r="J928" s="35"/>
      <c r="K928" s="35"/>
      <c r="L928" s="61"/>
    </row>
    <row r="929" spans="1:12" ht="13.5" customHeight="1" x14ac:dyDescent="0.2">
      <c r="A929" s="35"/>
      <c r="B929" s="35"/>
      <c r="C929" s="35"/>
      <c r="D929" s="35"/>
      <c r="E929" s="35"/>
      <c r="F929" s="66"/>
      <c r="G929" s="35"/>
      <c r="H929" s="35"/>
      <c r="I929" s="61"/>
      <c r="J929" s="35"/>
      <c r="K929" s="35"/>
      <c r="L929" s="61"/>
    </row>
    <row r="930" spans="1:12" ht="13.5" customHeight="1" x14ac:dyDescent="0.2">
      <c r="A930" s="35"/>
      <c r="B930" s="35"/>
      <c r="C930" s="35"/>
      <c r="D930" s="35"/>
      <c r="E930" s="35"/>
      <c r="F930" s="66"/>
      <c r="G930" s="35"/>
      <c r="H930" s="35"/>
      <c r="I930" s="61"/>
      <c r="J930" s="35"/>
      <c r="K930" s="35"/>
      <c r="L930" s="61"/>
    </row>
    <row r="931" spans="1:12" ht="13.5" customHeight="1" x14ac:dyDescent="0.2">
      <c r="A931" s="35"/>
      <c r="B931" s="35"/>
      <c r="C931" s="35"/>
      <c r="D931" s="35"/>
      <c r="E931" s="35"/>
      <c r="F931" s="66"/>
      <c r="G931" s="35"/>
      <c r="H931" s="35"/>
      <c r="I931" s="61"/>
      <c r="J931" s="35"/>
      <c r="K931" s="35"/>
      <c r="L931" s="61"/>
    </row>
    <row r="932" spans="1:12" ht="13.5" customHeight="1" x14ac:dyDescent="0.2">
      <c r="A932" s="35"/>
      <c r="B932" s="35"/>
      <c r="C932" s="35"/>
      <c r="D932" s="35"/>
      <c r="E932" s="35"/>
      <c r="F932" s="66"/>
      <c r="G932" s="35"/>
      <c r="H932" s="35"/>
      <c r="I932" s="61"/>
      <c r="J932" s="35"/>
      <c r="K932" s="35"/>
      <c r="L932" s="61"/>
    </row>
    <row r="933" spans="1:12" ht="13.5" customHeight="1" x14ac:dyDescent="0.2">
      <c r="A933" s="35"/>
      <c r="B933" s="35"/>
      <c r="C933" s="35"/>
      <c r="D933" s="35"/>
      <c r="E933" s="35"/>
      <c r="F933" s="66"/>
      <c r="G933" s="35"/>
      <c r="H933" s="35"/>
      <c r="I933" s="61"/>
      <c r="J933" s="35"/>
      <c r="K933" s="35"/>
      <c r="L933" s="61"/>
    </row>
    <row r="934" spans="1:12" ht="13.5" customHeight="1" x14ac:dyDescent="0.2">
      <c r="A934" s="35"/>
      <c r="B934" s="35"/>
      <c r="C934" s="35"/>
      <c r="D934" s="35"/>
      <c r="E934" s="35"/>
      <c r="F934" s="66"/>
      <c r="G934" s="35"/>
      <c r="H934" s="35"/>
      <c r="I934" s="61"/>
      <c r="J934" s="35"/>
      <c r="K934" s="35"/>
      <c r="L934" s="61"/>
    </row>
    <row r="935" spans="1:12" ht="13.5" customHeight="1" x14ac:dyDescent="0.2">
      <c r="A935" s="35"/>
      <c r="B935" s="35"/>
      <c r="C935" s="35"/>
      <c r="D935" s="35"/>
      <c r="E935" s="35"/>
      <c r="F935" s="66"/>
      <c r="G935" s="35"/>
      <c r="H935" s="35"/>
      <c r="I935" s="61"/>
      <c r="J935" s="35"/>
      <c r="K935" s="35"/>
      <c r="L935" s="61"/>
    </row>
    <row r="936" spans="1:12" ht="13.5" customHeight="1" x14ac:dyDescent="0.2">
      <c r="A936" s="35"/>
      <c r="B936" s="35"/>
      <c r="C936" s="35"/>
      <c r="D936" s="35"/>
      <c r="E936" s="35"/>
      <c r="F936" s="66"/>
      <c r="G936" s="35"/>
      <c r="H936" s="35"/>
      <c r="I936" s="61"/>
      <c r="J936" s="35"/>
      <c r="K936" s="35"/>
      <c r="L936" s="61"/>
    </row>
    <row r="937" spans="1:12" ht="13.5" customHeight="1" x14ac:dyDescent="0.2">
      <c r="A937" s="35"/>
      <c r="B937" s="35"/>
      <c r="C937" s="35"/>
      <c r="D937" s="35"/>
      <c r="E937" s="35"/>
      <c r="F937" s="66"/>
      <c r="G937" s="35"/>
      <c r="H937" s="35"/>
      <c r="I937" s="61"/>
      <c r="J937" s="35"/>
      <c r="K937" s="35"/>
      <c r="L937" s="61"/>
    </row>
    <row r="938" spans="1:12" ht="13.5" customHeight="1" x14ac:dyDescent="0.2">
      <c r="A938" s="35"/>
      <c r="B938" s="35"/>
      <c r="C938" s="35"/>
      <c r="D938" s="35"/>
      <c r="E938" s="35"/>
      <c r="F938" s="66"/>
      <c r="G938" s="35"/>
      <c r="H938" s="35"/>
      <c r="I938" s="61"/>
      <c r="J938" s="35"/>
      <c r="K938" s="35"/>
      <c r="L938" s="61"/>
    </row>
    <row r="939" spans="1:12" ht="13.5" customHeight="1" x14ac:dyDescent="0.2">
      <c r="A939" s="35"/>
      <c r="B939" s="35"/>
      <c r="C939" s="35"/>
      <c r="D939" s="35"/>
      <c r="E939" s="35"/>
      <c r="F939" s="66"/>
      <c r="G939" s="35"/>
      <c r="H939" s="35"/>
      <c r="I939" s="61"/>
      <c r="J939" s="35"/>
      <c r="K939" s="35"/>
      <c r="L939" s="61"/>
    </row>
    <row r="940" spans="1:12" ht="13.5" customHeight="1" x14ac:dyDescent="0.2">
      <c r="A940" s="35"/>
      <c r="B940" s="35"/>
      <c r="C940" s="35"/>
      <c r="D940" s="35"/>
      <c r="E940" s="35"/>
      <c r="F940" s="66"/>
      <c r="G940" s="35"/>
      <c r="H940" s="35"/>
      <c r="I940" s="61"/>
      <c r="J940" s="35"/>
      <c r="K940" s="35"/>
      <c r="L940" s="61"/>
    </row>
    <row r="941" spans="1:12" ht="13.5" customHeight="1" x14ac:dyDescent="0.2">
      <c r="A941" s="35"/>
      <c r="B941" s="35"/>
      <c r="C941" s="35"/>
      <c r="D941" s="35"/>
      <c r="E941" s="35"/>
      <c r="F941" s="66"/>
      <c r="G941" s="35"/>
      <c r="H941" s="35"/>
      <c r="I941" s="61"/>
      <c r="J941" s="35"/>
      <c r="K941" s="35"/>
      <c r="L941" s="61"/>
    </row>
    <row r="942" spans="1:12" ht="13.5" customHeight="1" x14ac:dyDescent="0.2">
      <c r="A942" s="35"/>
      <c r="B942" s="35"/>
      <c r="C942" s="35"/>
      <c r="D942" s="35"/>
      <c r="E942" s="35"/>
      <c r="F942" s="66"/>
      <c r="G942" s="35"/>
      <c r="H942" s="35"/>
      <c r="I942" s="61"/>
      <c r="J942" s="35"/>
      <c r="K942" s="35"/>
      <c r="L942" s="61"/>
    </row>
    <row r="943" spans="1:12" ht="13.5" customHeight="1" x14ac:dyDescent="0.2">
      <c r="A943" s="35"/>
      <c r="B943" s="35"/>
      <c r="C943" s="35"/>
      <c r="D943" s="35"/>
      <c r="E943" s="35"/>
      <c r="F943" s="66"/>
      <c r="G943" s="35"/>
      <c r="H943" s="35"/>
      <c r="I943" s="61"/>
      <c r="J943" s="35"/>
      <c r="K943" s="35"/>
      <c r="L943" s="61"/>
    </row>
    <row r="944" spans="1:12" ht="13.5" customHeight="1" x14ac:dyDescent="0.2">
      <c r="A944" s="35"/>
      <c r="B944" s="35"/>
      <c r="C944" s="35"/>
      <c r="D944" s="35"/>
      <c r="E944" s="35"/>
      <c r="F944" s="66"/>
      <c r="G944" s="35"/>
      <c r="H944" s="35"/>
      <c r="I944" s="61"/>
      <c r="J944" s="35"/>
      <c r="K944" s="35"/>
      <c r="L944" s="61"/>
    </row>
    <row r="945" spans="1:12" ht="13.5" customHeight="1" x14ac:dyDescent="0.2">
      <c r="A945" s="35"/>
      <c r="B945" s="35"/>
      <c r="C945" s="35"/>
      <c r="D945" s="35"/>
      <c r="E945" s="35"/>
      <c r="F945" s="66"/>
      <c r="G945" s="35"/>
      <c r="H945" s="35"/>
      <c r="I945" s="61"/>
      <c r="J945" s="35"/>
      <c r="K945" s="35"/>
      <c r="L945" s="61"/>
    </row>
    <row r="946" spans="1:12" ht="13.5" customHeight="1" x14ac:dyDescent="0.2">
      <c r="A946" s="35"/>
      <c r="B946" s="35"/>
      <c r="C946" s="35"/>
      <c r="D946" s="35"/>
      <c r="E946" s="35"/>
      <c r="F946" s="66"/>
      <c r="G946" s="35"/>
      <c r="H946" s="35"/>
      <c r="I946" s="61"/>
      <c r="J946" s="35"/>
      <c r="K946" s="35"/>
      <c r="L946" s="61"/>
    </row>
    <row r="947" spans="1:12" ht="13.5" customHeight="1" x14ac:dyDescent="0.2">
      <c r="A947" s="35"/>
      <c r="B947" s="35"/>
      <c r="C947" s="35"/>
      <c r="D947" s="35"/>
      <c r="E947" s="35"/>
      <c r="F947" s="66"/>
      <c r="G947" s="35"/>
      <c r="H947" s="35"/>
      <c r="I947" s="61"/>
      <c r="J947" s="35"/>
      <c r="K947" s="35"/>
      <c r="L947" s="61"/>
    </row>
    <row r="948" spans="1:12" ht="13.5" customHeight="1" x14ac:dyDescent="0.2">
      <c r="A948" s="35"/>
      <c r="B948" s="35"/>
      <c r="C948" s="35"/>
      <c r="D948" s="35"/>
      <c r="E948" s="35"/>
      <c r="F948" s="66"/>
      <c r="G948" s="35"/>
      <c r="H948" s="35"/>
      <c r="I948" s="61"/>
      <c r="J948" s="35"/>
      <c r="K948" s="35"/>
      <c r="L948" s="61"/>
    </row>
    <row r="949" spans="1:12" ht="13.5" customHeight="1" x14ac:dyDescent="0.2">
      <c r="A949" s="35"/>
      <c r="B949" s="35"/>
      <c r="C949" s="35"/>
      <c r="D949" s="35"/>
      <c r="E949" s="35"/>
      <c r="F949" s="66"/>
      <c r="G949" s="35"/>
      <c r="H949" s="35"/>
      <c r="I949" s="61"/>
      <c r="J949" s="35"/>
      <c r="K949" s="35"/>
      <c r="L949" s="61"/>
    </row>
    <row r="950" spans="1:12" ht="13.5" customHeight="1" x14ac:dyDescent="0.2">
      <c r="A950" s="35"/>
      <c r="B950" s="35"/>
      <c r="C950" s="35"/>
      <c r="D950" s="35"/>
      <c r="E950" s="35"/>
      <c r="F950" s="66"/>
      <c r="G950" s="35"/>
      <c r="H950" s="35"/>
      <c r="I950" s="61"/>
      <c r="J950" s="35"/>
      <c r="K950" s="35"/>
      <c r="L950" s="61"/>
    </row>
    <row r="951" spans="1:12" ht="13.5" customHeight="1" x14ac:dyDescent="0.2">
      <c r="A951" s="35"/>
      <c r="B951" s="35"/>
      <c r="C951" s="35"/>
      <c r="D951" s="35"/>
      <c r="E951" s="35"/>
      <c r="F951" s="66"/>
      <c r="G951" s="35"/>
      <c r="H951" s="35"/>
      <c r="I951" s="61"/>
      <c r="J951" s="35"/>
      <c r="K951" s="35"/>
      <c r="L951" s="61"/>
    </row>
    <row r="952" spans="1:12" ht="13.5" customHeight="1" x14ac:dyDescent="0.2">
      <c r="A952" s="35"/>
      <c r="B952" s="35"/>
      <c r="C952" s="35"/>
      <c r="D952" s="35"/>
      <c r="E952" s="35"/>
      <c r="F952" s="66"/>
      <c r="G952" s="35"/>
      <c r="H952" s="35"/>
      <c r="I952" s="61"/>
      <c r="J952" s="35"/>
      <c r="K952" s="35"/>
      <c r="L952" s="61"/>
    </row>
    <row r="953" spans="1:12" ht="13.5" customHeight="1" x14ac:dyDescent="0.2">
      <c r="A953" s="35"/>
      <c r="B953" s="35"/>
      <c r="C953" s="35"/>
      <c r="D953" s="35"/>
      <c r="E953" s="35"/>
      <c r="F953" s="66"/>
      <c r="G953" s="35"/>
      <c r="H953" s="35"/>
      <c r="I953" s="61"/>
      <c r="J953" s="35"/>
      <c r="K953" s="35"/>
      <c r="L953" s="61"/>
    </row>
    <row r="954" spans="1:12" ht="13.5" customHeight="1" x14ac:dyDescent="0.2">
      <c r="A954" s="35"/>
      <c r="B954" s="35"/>
      <c r="C954" s="35"/>
      <c r="D954" s="35"/>
      <c r="E954" s="35"/>
      <c r="F954" s="66"/>
      <c r="G954" s="35"/>
      <c r="H954" s="35"/>
      <c r="I954" s="61"/>
      <c r="J954" s="35"/>
      <c r="K954" s="35"/>
      <c r="L954" s="61"/>
    </row>
    <row r="955" spans="1:12" ht="13.5" customHeight="1" x14ac:dyDescent="0.2">
      <c r="A955" s="35"/>
      <c r="B955" s="35"/>
      <c r="C955" s="35"/>
      <c r="D955" s="35"/>
      <c r="E955" s="35"/>
      <c r="F955" s="66"/>
      <c r="G955" s="35"/>
      <c r="H955" s="35"/>
      <c r="I955" s="61"/>
      <c r="J955" s="35"/>
      <c r="K955" s="35"/>
      <c r="L955" s="61"/>
    </row>
    <row r="956" spans="1:12" ht="13.5" customHeight="1" x14ac:dyDescent="0.2">
      <c r="A956" s="35"/>
      <c r="B956" s="35"/>
      <c r="C956" s="35"/>
      <c r="D956" s="35"/>
      <c r="E956" s="35"/>
      <c r="F956" s="66"/>
      <c r="G956" s="35"/>
      <c r="H956" s="35"/>
      <c r="I956" s="61"/>
      <c r="J956" s="35"/>
      <c r="K956" s="35"/>
      <c r="L956" s="61"/>
    </row>
    <row r="957" spans="1:12" ht="13.5" customHeight="1" x14ac:dyDescent="0.2">
      <c r="A957" s="35"/>
      <c r="B957" s="35"/>
      <c r="C957" s="35"/>
      <c r="D957" s="35"/>
      <c r="E957" s="35"/>
      <c r="F957" s="66"/>
      <c r="G957" s="35"/>
      <c r="H957" s="35"/>
      <c r="I957" s="61"/>
      <c r="J957" s="35"/>
      <c r="K957" s="35"/>
      <c r="L957" s="61"/>
    </row>
    <row r="958" spans="1:12" ht="13.5" customHeight="1" x14ac:dyDescent="0.2">
      <c r="A958" s="35"/>
      <c r="B958" s="35"/>
      <c r="C958" s="35"/>
      <c r="D958" s="35"/>
      <c r="E958" s="35"/>
      <c r="F958" s="66"/>
      <c r="G958" s="35"/>
      <c r="H958" s="35"/>
      <c r="I958" s="61"/>
      <c r="J958" s="35"/>
      <c r="K958" s="35"/>
      <c r="L958" s="61"/>
    </row>
    <row r="959" spans="1:12" ht="13.5" customHeight="1" x14ac:dyDescent="0.2">
      <c r="A959" s="35"/>
      <c r="B959" s="35"/>
      <c r="C959" s="35"/>
      <c r="D959" s="35"/>
      <c r="E959" s="35"/>
      <c r="F959" s="66"/>
      <c r="G959" s="35"/>
      <c r="H959" s="35"/>
      <c r="I959" s="61"/>
      <c r="J959" s="35"/>
      <c r="K959" s="35"/>
      <c r="L959" s="61"/>
    </row>
    <row r="960" spans="1:12" ht="13.5" customHeight="1" x14ac:dyDescent="0.2">
      <c r="A960" s="35"/>
      <c r="B960" s="35"/>
      <c r="C960" s="35"/>
      <c r="D960" s="35"/>
      <c r="E960" s="35"/>
      <c r="F960" s="66"/>
      <c r="G960" s="35"/>
      <c r="H960" s="35"/>
      <c r="I960" s="61"/>
      <c r="J960" s="35"/>
      <c r="K960" s="35"/>
      <c r="L960" s="61"/>
    </row>
    <row r="961" spans="1:12" ht="13.5" customHeight="1" x14ac:dyDescent="0.2">
      <c r="A961" s="35"/>
      <c r="B961" s="35"/>
      <c r="C961" s="35"/>
      <c r="D961" s="35"/>
      <c r="E961" s="35"/>
      <c r="F961" s="66"/>
      <c r="G961" s="35"/>
      <c r="H961" s="35"/>
      <c r="I961" s="61"/>
      <c r="J961" s="35"/>
      <c r="K961" s="35"/>
      <c r="L961" s="61"/>
    </row>
    <row r="962" spans="1:12" ht="13.5" customHeight="1" x14ac:dyDescent="0.2">
      <c r="A962" s="35"/>
      <c r="B962" s="35"/>
      <c r="C962" s="35"/>
      <c r="D962" s="35"/>
      <c r="E962" s="35"/>
      <c r="F962" s="66"/>
      <c r="G962" s="35"/>
      <c r="H962" s="35"/>
      <c r="I962" s="61"/>
      <c r="J962" s="35"/>
      <c r="K962" s="35"/>
      <c r="L962" s="61"/>
    </row>
    <row r="963" spans="1:12" ht="13.5" customHeight="1" x14ac:dyDescent="0.2">
      <c r="A963" s="35"/>
      <c r="B963" s="35"/>
      <c r="C963" s="35"/>
      <c r="D963" s="35"/>
      <c r="E963" s="35"/>
      <c r="F963" s="66"/>
      <c r="G963" s="35"/>
      <c r="H963" s="35"/>
      <c r="I963" s="61"/>
      <c r="J963" s="35"/>
      <c r="K963" s="35"/>
      <c r="L963" s="61"/>
    </row>
    <row r="964" spans="1:12" ht="13.5" customHeight="1" x14ac:dyDescent="0.2">
      <c r="A964" s="35"/>
      <c r="B964" s="35"/>
      <c r="C964" s="35"/>
      <c r="D964" s="35"/>
      <c r="E964" s="35"/>
      <c r="F964" s="66"/>
      <c r="G964" s="35"/>
      <c r="H964" s="35"/>
      <c r="I964" s="61"/>
      <c r="J964" s="35"/>
      <c r="K964" s="35"/>
      <c r="L964" s="61"/>
    </row>
    <row r="965" spans="1:12" ht="13.5" customHeight="1" x14ac:dyDescent="0.2">
      <c r="A965" s="35"/>
      <c r="B965" s="35"/>
      <c r="C965" s="35"/>
      <c r="D965" s="35"/>
      <c r="E965" s="35"/>
      <c r="F965" s="66"/>
      <c r="G965" s="35"/>
      <c r="H965" s="35"/>
      <c r="I965" s="61"/>
      <c r="J965" s="35"/>
      <c r="K965" s="35"/>
      <c r="L965" s="61"/>
    </row>
    <row r="966" spans="1:12" ht="13.5" customHeight="1" x14ac:dyDescent="0.2">
      <c r="A966" s="35"/>
      <c r="B966" s="35"/>
      <c r="C966" s="35"/>
      <c r="D966" s="35"/>
      <c r="E966" s="35"/>
      <c r="F966" s="66"/>
      <c r="G966" s="35"/>
      <c r="H966" s="35"/>
      <c r="I966" s="61"/>
      <c r="J966" s="35"/>
      <c r="K966" s="35"/>
      <c r="L966" s="61"/>
    </row>
    <row r="967" spans="1:12" ht="13.5" customHeight="1" x14ac:dyDescent="0.2">
      <c r="A967" s="35"/>
      <c r="B967" s="35"/>
      <c r="C967" s="35"/>
      <c r="D967" s="35"/>
      <c r="E967" s="35"/>
      <c r="F967" s="66"/>
      <c r="G967" s="35"/>
      <c r="H967" s="35"/>
      <c r="I967" s="61"/>
      <c r="J967" s="35"/>
      <c r="K967" s="35"/>
      <c r="L967" s="61"/>
    </row>
    <row r="968" spans="1:12" ht="13.5" customHeight="1" x14ac:dyDescent="0.2">
      <c r="A968" s="35"/>
      <c r="B968" s="35"/>
      <c r="C968" s="35"/>
      <c r="D968" s="35"/>
      <c r="E968" s="35"/>
      <c r="F968" s="66"/>
      <c r="G968" s="35"/>
      <c r="H968" s="35"/>
      <c r="I968" s="61"/>
      <c r="J968" s="35"/>
      <c r="K968" s="35"/>
      <c r="L968" s="61"/>
    </row>
    <row r="969" spans="1:12" ht="13.5" customHeight="1" x14ac:dyDescent="0.2">
      <c r="A969" s="35"/>
      <c r="B969" s="35"/>
      <c r="C969" s="35"/>
      <c r="D969" s="35"/>
      <c r="E969" s="35"/>
      <c r="F969" s="66"/>
      <c r="G969" s="35"/>
      <c r="H969" s="35"/>
      <c r="I969" s="61"/>
      <c r="J969" s="35"/>
      <c r="K969" s="35"/>
      <c r="L969" s="61"/>
    </row>
    <row r="970" spans="1:12" ht="13.5" customHeight="1" x14ac:dyDescent="0.2">
      <c r="A970" s="35"/>
      <c r="B970" s="35"/>
      <c r="C970" s="35"/>
      <c r="D970" s="35"/>
      <c r="E970" s="35"/>
      <c r="F970" s="66"/>
      <c r="G970" s="35"/>
      <c r="H970" s="35"/>
      <c r="I970" s="61"/>
      <c r="J970" s="35"/>
      <c r="K970" s="35"/>
      <c r="L970" s="61"/>
    </row>
    <row r="971" spans="1:12" ht="13.5" customHeight="1" x14ac:dyDescent="0.2">
      <c r="A971" s="35"/>
      <c r="B971" s="35"/>
      <c r="C971" s="35"/>
      <c r="D971" s="35"/>
      <c r="E971" s="35"/>
      <c r="F971" s="66"/>
      <c r="G971" s="35"/>
      <c r="H971" s="35"/>
      <c r="I971" s="61"/>
      <c r="J971" s="35"/>
      <c r="K971" s="35"/>
      <c r="L971" s="61"/>
    </row>
    <row r="972" spans="1:12" ht="13.5" customHeight="1" x14ac:dyDescent="0.2">
      <c r="A972" s="35"/>
      <c r="B972" s="35"/>
      <c r="C972" s="35"/>
      <c r="D972" s="35"/>
      <c r="E972" s="35"/>
      <c r="F972" s="66"/>
      <c r="G972" s="35"/>
      <c r="H972" s="35"/>
      <c r="I972" s="61"/>
      <c r="J972" s="35"/>
      <c r="K972" s="35"/>
      <c r="L972" s="61"/>
    </row>
    <row r="973" spans="1:12" ht="13.5" customHeight="1" x14ac:dyDescent="0.2">
      <c r="A973" s="35"/>
      <c r="B973" s="35"/>
      <c r="C973" s="35"/>
      <c r="D973" s="35"/>
      <c r="E973" s="35"/>
      <c r="F973" s="66"/>
      <c r="G973" s="35"/>
      <c r="H973" s="35"/>
      <c r="I973" s="61"/>
      <c r="J973" s="35"/>
      <c r="K973" s="35"/>
      <c r="L973" s="61"/>
    </row>
    <row r="974" spans="1:12" ht="13.5" customHeight="1" x14ac:dyDescent="0.2">
      <c r="A974" s="35"/>
      <c r="B974" s="35"/>
      <c r="C974" s="35"/>
      <c r="D974" s="35"/>
      <c r="E974" s="35"/>
      <c r="F974" s="66"/>
      <c r="G974" s="35"/>
      <c r="H974" s="35"/>
      <c r="I974" s="61"/>
      <c r="J974" s="35"/>
      <c r="K974" s="35"/>
      <c r="L974" s="61"/>
    </row>
    <row r="975" spans="1:12" ht="13.5" customHeight="1" x14ac:dyDescent="0.2">
      <c r="A975" s="35"/>
      <c r="B975" s="35"/>
      <c r="C975" s="35"/>
      <c r="D975" s="35"/>
      <c r="E975" s="35"/>
      <c r="F975" s="66"/>
      <c r="G975" s="35"/>
      <c r="H975" s="35"/>
      <c r="I975" s="61"/>
      <c r="J975" s="35"/>
      <c r="K975" s="35"/>
      <c r="L975" s="61"/>
    </row>
    <row r="976" spans="1:12" ht="13.5" customHeight="1" x14ac:dyDescent="0.2">
      <c r="A976" s="35"/>
      <c r="B976" s="35"/>
      <c r="C976" s="35"/>
      <c r="D976" s="35"/>
      <c r="E976" s="35"/>
      <c r="F976" s="66"/>
      <c r="G976" s="35"/>
      <c r="H976" s="35"/>
      <c r="I976" s="61"/>
      <c r="J976" s="35"/>
      <c r="K976" s="35"/>
      <c r="L976" s="61"/>
    </row>
    <row r="977" spans="1:12" ht="13.5" customHeight="1" x14ac:dyDescent="0.2">
      <c r="A977" s="35"/>
      <c r="B977" s="35"/>
      <c r="C977" s="35"/>
      <c r="D977" s="35"/>
      <c r="E977" s="35"/>
      <c r="F977" s="66"/>
      <c r="G977" s="35"/>
      <c r="H977" s="35"/>
      <c r="I977" s="61"/>
      <c r="J977" s="35"/>
      <c r="K977" s="35"/>
      <c r="L977" s="61"/>
    </row>
    <row r="978" spans="1:12" ht="13.5" customHeight="1" x14ac:dyDescent="0.2">
      <c r="A978" s="35"/>
      <c r="B978" s="35"/>
      <c r="C978" s="35"/>
      <c r="D978" s="35"/>
      <c r="E978" s="35"/>
      <c r="F978" s="66"/>
      <c r="G978" s="35"/>
      <c r="H978" s="35"/>
      <c r="I978" s="61"/>
      <c r="J978" s="35"/>
      <c r="K978" s="35"/>
      <c r="L978" s="61"/>
    </row>
    <row r="979" spans="1:12" ht="13.5" customHeight="1" x14ac:dyDescent="0.2">
      <c r="A979" s="35"/>
      <c r="B979" s="35"/>
      <c r="C979" s="35"/>
      <c r="D979" s="35"/>
      <c r="E979" s="35"/>
      <c r="F979" s="66"/>
      <c r="G979" s="35"/>
      <c r="H979" s="35"/>
      <c r="I979" s="61"/>
      <c r="J979" s="35"/>
      <c r="K979" s="35"/>
      <c r="L979" s="61"/>
    </row>
    <row r="980" spans="1:12" ht="13.5" customHeight="1" x14ac:dyDescent="0.2">
      <c r="A980" s="35"/>
      <c r="B980" s="35"/>
      <c r="C980" s="35"/>
      <c r="D980" s="35"/>
      <c r="E980" s="35"/>
      <c r="F980" s="66"/>
      <c r="G980" s="35"/>
      <c r="H980" s="35"/>
      <c r="I980" s="61"/>
      <c r="J980" s="35"/>
      <c r="K980" s="35"/>
      <c r="L980" s="61"/>
    </row>
    <row r="981" spans="1:12" ht="13.5" customHeight="1" x14ac:dyDescent="0.2">
      <c r="A981" s="35"/>
      <c r="B981" s="35"/>
      <c r="C981" s="35"/>
      <c r="D981" s="35"/>
      <c r="E981" s="35"/>
      <c r="F981" s="66"/>
      <c r="G981" s="35"/>
      <c r="H981" s="35"/>
      <c r="I981" s="61"/>
      <c r="J981" s="35"/>
      <c r="K981" s="35"/>
      <c r="L981" s="61"/>
    </row>
    <row r="982" spans="1:12" ht="13.5" customHeight="1" x14ac:dyDescent="0.2">
      <c r="A982" s="35"/>
      <c r="B982" s="35"/>
      <c r="C982" s="35"/>
      <c r="D982" s="35"/>
      <c r="E982" s="35"/>
      <c r="F982" s="66"/>
      <c r="G982" s="35"/>
      <c r="H982" s="35"/>
      <c r="I982" s="61"/>
      <c r="J982" s="35"/>
      <c r="K982" s="35"/>
      <c r="L982" s="61"/>
    </row>
    <row r="983" spans="1:12" ht="13.5" customHeight="1" x14ac:dyDescent="0.2">
      <c r="A983" s="35"/>
      <c r="B983" s="35"/>
      <c r="C983" s="35"/>
      <c r="D983" s="35"/>
      <c r="E983" s="35"/>
      <c r="F983" s="66"/>
      <c r="G983" s="35"/>
      <c r="H983" s="35"/>
      <c r="I983" s="61"/>
      <c r="J983" s="35"/>
      <c r="K983" s="35"/>
      <c r="L983" s="61"/>
    </row>
    <row r="984" spans="1:12" ht="13.5" customHeight="1" x14ac:dyDescent="0.2">
      <c r="A984" s="35"/>
      <c r="B984" s="35"/>
      <c r="C984" s="35"/>
      <c r="D984" s="35"/>
      <c r="E984" s="35"/>
      <c r="F984" s="66"/>
      <c r="G984" s="35"/>
      <c r="H984" s="35"/>
      <c r="I984" s="61"/>
      <c r="J984" s="35"/>
      <c r="K984" s="35"/>
      <c r="L984" s="61"/>
    </row>
    <row r="985" spans="1:12" ht="13.5" customHeight="1" x14ac:dyDescent="0.2">
      <c r="A985" s="35"/>
      <c r="B985" s="35"/>
      <c r="C985" s="35"/>
      <c r="D985" s="35"/>
      <c r="E985" s="35"/>
      <c r="F985" s="66"/>
      <c r="G985" s="35"/>
      <c r="H985" s="35"/>
      <c r="I985" s="61"/>
      <c r="J985" s="35"/>
      <c r="K985" s="35"/>
      <c r="L985" s="61"/>
    </row>
    <row r="986" spans="1:12" ht="13.5" customHeight="1" x14ac:dyDescent="0.2">
      <c r="A986" s="35"/>
      <c r="B986" s="35"/>
      <c r="C986" s="35"/>
      <c r="D986" s="35"/>
      <c r="E986" s="35"/>
      <c r="F986" s="66"/>
      <c r="G986" s="35"/>
      <c r="H986" s="35"/>
      <c r="I986" s="61"/>
      <c r="J986" s="35"/>
      <c r="K986" s="35"/>
      <c r="L986" s="61"/>
    </row>
    <row r="987" spans="1:12" ht="13.5" customHeight="1" x14ac:dyDescent="0.2">
      <c r="A987" s="35"/>
      <c r="B987" s="35"/>
      <c r="C987" s="35"/>
      <c r="D987" s="35"/>
      <c r="E987" s="35"/>
      <c r="F987" s="66"/>
      <c r="G987" s="35"/>
      <c r="H987" s="35"/>
      <c r="I987" s="61"/>
      <c r="J987" s="35"/>
      <c r="K987" s="35"/>
      <c r="L987" s="61"/>
    </row>
    <row r="988" spans="1:12" ht="13.5" customHeight="1" x14ac:dyDescent="0.2">
      <c r="A988" s="35"/>
      <c r="B988" s="35"/>
      <c r="C988" s="35"/>
      <c r="D988" s="35"/>
      <c r="E988" s="35"/>
      <c r="F988" s="66"/>
      <c r="G988" s="35"/>
      <c r="H988" s="35"/>
      <c r="I988" s="61"/>
      <c r="J988" s="35"/>
      <c r="K988" s="35"/>
      <c r="L988" s="61"/>
    </row>
    <row r="989" spans="1:12" ht="13.5" customHeight="1" x14ac:dyDescent="0.2">
      <c r="A989" s="35"/>
      <c r="B989" s="35"/>
      <c r="C989" s="35"/>
      <c r="D989" s="35"/>
      <c r="E989" s="35"/>
      <c r="F989" s="66"/>
      <c r="G989" s="35"/>
      <c r="H989" s="35"/>
      <c r="I989" s="61"/>
      <c r="J989" s="35"/>
      <c r="K989" s="35"/>
      <c r="L989" s="61"/>
    </row>
    <row r="990" spans="1:12" ht="13.5" customHeight="1" x14ac:dyDescent="0.2">
      <c r="A990" s="35"/>
      <c r="B990" s="35"/>
      <c r="C990" s="35"/>
      <c r="D990" s="35"/>
      <c r="E990" s="35"/>
      <c r="F990" s="66"/>
      <c r="G990" s="35"/>
      <c r="H990" s="35"/>
      <c r="I990" s="61"/>
      <c r="J990" s="35"/>
      <c r="K990" s="35"/>
      <c r="L990" s="61"/>
    </row>
    <row r="991" spans="1:12" ht="13.5" customHeight="1" x14ac:dyDescent="0.2">
      <c r="A991" s="35"/>
      <c r="B991" s="35"/>
      <c r="C991" s="35"/>
      <c r="D991" s="35"/>
      <c r="E991" s="35"/>
      <c r="F991" s="66"/>
      <c r="G991" s="35"/>
      <c r="H991" s="35"/>
      <c r="I991" s="61"/>
      <c r="J991" s="35"/>
      <c r="K991" s="35"/>
      <c r="L991" s="61"/>
    </row>
    <row r="992" spans="1:12" ht="13.5" customHeight="1" x14ac:dyDescent="0.2">
      <c r="A992" s="35"/>
      <c r="B992" s="35"/>
      <c r="C992" s="35"/>
      <c r="D992" s="35"/>
      <c r="E992" s="35"/>
      <c r="F992" s="66"/>
      <c r="G992" s="35"/>
      <c r="H992" s="35"/>
      <c r="I992" s="61"/>
      <c r="J992" s="35"/>
      <c r="K992" s="35"/>
      <c r="L992" s="61"/>
    </row>
    <row r="993" spans="1:12" ht="13.5" customHeight="1" x14ac:dyDescent="0.2">
      <c r="A993" s="35"/>
      <c r="B993" s="35"/>
      <c r="C993" s="35"/>
      <c r="D993" s="35"/>
      <c r="E993" s="35"/>
      <c r="F993" s="66"/>
      <c r="G993" s="35"/>
      <c r="H993" s="35"/>
      <c r="I993" s="61"/>
      <c r="J993" s="35"/>
      <c r="K993" s="35"/>
      <c r="L993" s="61"/>
    </row>
    <row r="994" spans="1:12" ht="13.5" customHeight="1" x14ac:dyDescent="0.2">
      <c r="A994" s="35"/>
      <c r="B994" s="35"/>
      <c r="C994" s="35"/>
      <c r="D994" s="35"/>
      <c r="E994" s="35"/>
      <c r="F994" s="66"/>
      <c r="G994" s="35"/>
      <c r="H994" s="35"/>
      <c r="I994" s="61"/>
      <c r="J994" s="35"/>
      <c r="K994" s="35"/>
      <c r="L994" s="61"/>
    </row>
    <row r="995" spans="1:12" ht="13.5" customHeight="1" x14ac:dyDescent="0.2">
      <c r="A995" s="35"/>
      <c r="B995" s="35"/>
      <c r="C995" s="35"/>
      <c r="D995" s="35"/>
      <c r="E995" s="35"/>
      <c r="F995" s="66"/>
      <c r="G995" s="35"/>
      <c r="H995" s="35"/>
      <c r="I995" s="61"/>
      <c r="J995" s="35"/>
      <c r="K995" s="35"/>
      <c r="L995" s="61"/>
    </row>
    <row r="996" spans="1:12" ht="13.5" customHeight="1" x14ac:dyDescent="0.2">
      <c r="A996" s="35"/>
      <c r="B996" s="35"/>
      <c r="C996" s="35"/>
      <c r="D996" s="35"/>
      <c r="E996" s="35"/>
      <c r="F996" s="66"/>
      <c r="G996" s="35"/>
      <c r="H996" s="35"/>
      <c r="I996" s="61"/>
      <c r="J996" s="35"/>
      <c r="K996" s="35"/>
      <c r="L996" s="61"/>
    </row>
  </sheetData>
  <sheetProtection algorithmName="SHA-512" hashValue="EpTDlohbLJT2HkQGvU4GQcObTgeVjRu4Bh4Dd1A9D5Bz+5zXIPCOS2Tr30SetVfMvwvM2nW07AavPU9Tsy/Vhw==" saltValue="0JezUW+vVEfl7wPa0Rohdw==" spinCount="100000" sheet="1" objects="1" scenarios="1"/>
  <protectedRanges>
    <protectedRange sqref="C4 C14:E14" name="Ticker"/>
  </protectedRanges>
  <mergeCells count="3">
    <mergeCell ref="C11:I11"/>
    <mergeCell ref="D4:I4"/>
    <mergeCell ref="D5:I7"/>
  </mergeCells>
  <pageMargins left="0.7" right="0.7" top="0.75" bottom="0.75" header="0.3" footer="0.3"/>
  <pageSetup paperSize="9" orientation="portrait" r:id="rId1"/>
  <drawing r:id="rId2"/>
  <legacyDrawing r:id="rId3"/>
  <extLst>
    <ext xmlns:x14="http://schemas.microsoft.com/office/spreadsheetml/2009/9/main" uri="{05C60535-1F16-4fd2-B633-F4F36F0B64E0}">
      <x14:sparklineGroups xmlns:xm="http://schemas.microsoft.com/office/excel/2006/main">
        <x14:sparklineGroup displayEmptyCellsAs="gap" high="1" low="1" xr2:uid="{00000000-0003-0000-0200-000002000000}">
          <x14:colorSeries theme="8" tint="0.39997558519241921"/>
          <x14:colorNegative theme="0" tint="-0.499984740745262"/>
          <x14:colorAxis rgb="FF000000"/>
          <x14:colorMarkers theme="8" tint="0.79998168889431442"/>
          <x14:colorFirst theme="8" tint="-0.249977111117893"/>
          <x14:colorLast theme="8" tint="-0.249977111117893"/>
          <x14:colorHigh rgb="FF00B050"/>
          <x14:colorLow rgb="FFFF0000"/>
          <x14:sparklines>
            <x14:sparkline>
              <xm:f>'Forecast - WMA'!C16:H16</xm:f>
              <xm:sqref>I16</xm:sqref>
            </x14:sparkline>
            <x14:sparkline>
              <xm:f>'Forecast - WMA'!C17:H17</xm:f>
              <xm:sqref>I17</xm:sqref>
            </x14:sparkline>
            <x14:sparkline>
              <xm:f>'Forecast - WMA'!C18:H18</xm:f>
              <xm:sqref>I18</xm:sqref>
            </x14:sparkline>
            <x14:sparkline>
              <xm:f>'Forecast - WMA'!C19:H19</xm:f>
              <xm:sqref>I19</xm:sqref>
            </x14:sparkline>
            <x14:sparkline>
              <xm:f>'Forecast - WMA'!C20:H20</xm:f>
              <xm:sqref>I20</xm:sqref>
            </x14:sparkline>
            <x14:sparkline>
              <xm:f>'Forecast - WMA'!C21:H21</xm:f>
              <xm:sqref>I21</xm:sqref>
            </x14:sparkline>
            <x14:sparkline>
              <xm:f>'Forecast - WMA'!C22:H22</xm:f>
              <xm:sqref>I22</xm:sqref>
            </x14:sparkline>
            <x14:sparkline>
              <xm:f>'Forecast - WMA'!C23:H23</xm:f>
              <xm:sqref>I23</xm:sqref>
            </x14:sparkline>
            <x14:sparkline>
              <xm:f>'Forecast - WMA'!C24:H24</xm:f>
              <xm:sqref>I24</xm:sqref>
            </x14:sparkline>
            <x14:sparkline>
              <xm:f>'Forecast - WMA'!C25:H25</xm:f>
              <xm:sqref>I25</xm:sqref>
            </x14:sparkline>
            <x14:sparkline>
              <xm:f>'Forecast - WMA'!C26:H26</xm:f>
              <xm:sqref>I26</xm:sqref>
            </x14:sparkline>
            <x14:sparkline>
              <xm:f>'Forecast - WMA'!C27:H27</xm:f>
              <xm:sqref>I27</xm:sqref>
            </x14:sparkline>
          </x14:sparklines>
        </x14:sparklineGroup>
        <x14:sparklineGroup displayEmptyCellsAs="gap" high="1" low="1" xr2:uid="{00000000-0003-0000-0200-000003000000}">
          <x14:colorSeries theme="8" tint="0.39997558519241921"/>
          <x14:colorNegative theme="0" tint="-0.499984740745262"/>
          <x14:colorAxis rgb="FF000000"/>
          <x14:colorMarkers theme="8" tint="0.79998168889431442"/>
          <x14:colorFirst theme="8" tint="-0.249977111117893"/>
          <x14:colorLast theme="8" tint="-0.249977111117893"/>
          <x14:colorHigh rgb="FF00B050"/>
          <x14:colorLow rgb="FFFF0000"/>
          <x14:sparklines>
            <x14:sparkline>
              <xm:f>'Forecast - WMA'!C31:H31</xm:f>
              <xm:sqref>I31</xm:sqref>
            </x14:sparkline>
            <x14:sparkline>
              <xm:f>'Forecast - WMA'!C32:H32</xm:f>
              <xm:sqref>I32</xm:sqref>
            </x14:sparkline>
            <x14:sparkline>
              <xm:f>'Forecast - WMA'!C33:H33</xm:f>
              <xm:sqref>I33</xm:sqref>
            </x14:sparkline>
            <x14:sparkline>
              <xm:f>'Forecast - WMA'!C34:H34</xm:f>
              <xm:sqref>I34</xm:sqref>
            </x14:sparkline>
            <x14:sparkline>
              <xm:f>'Forecast - WMA'!C35:H35</xm:f>
              <xm:sqref>I35</xm:sqref>
            </x14:sparkline>
            <x14:sparkline>
              <xm:f>'Forecast - WMA'!C36:H36</xm:f>
              <xm:sqref>I36</xm:sqref>
            </x14:sparkline>
            <x14:sparkline>
              <xm:f>'Forecast - WMA'!C37:H37</xm:f>
              <xm:sqref>I37</xm:sqref>
            </x14:sparkline>
            <x14:sparkline>
              <xm:f>'Forecast - WMA'!C38:H38</xm:f>
              <xm:sqref>I38</xm:sqref>
            </x14:sparkline>
            <x14:sparkline>
              <xm:f>'Forecast - WMA'!C39:H39</xm:f>
              <xm:sqref>I39</xm:sqref>
            </x14:sparkline>
            <x14:sparkline>
              <xm:f>'Forecast - WMA'!C40:H40</xm:f>
              <xm:sqref>I40</xm:sqref>
            </x14:sparkline>
            <x14:sparkline>
              <xm:f>'Forecast - WMA'!C41:H41</xm:f>
              <xm:sqref>I41</xm:sqref>
            </x14:sparkline>
            <x14:sparkline>
              <xm:f>'Forecast - WMA'!C42:H42</xm:f>
              <xm:sqref>I42</xm:sqref>
            </x14:sparkline>
          </x14:sparklines>
        </x14:sparklineGroup>
      </x14:sparklineGroup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7" tint="0.59999389629810485"/>
  </sheetPr>
  <dimension ref="A1:O995"/>
  <sheetViews>
    <sheetView topLeftCell="A31" zoomScaleNormal="100" workbookViewId="0">
      <selection activeCell="C4" sqref="C4"/>
    </sheetView>
  </sheetViews>
  <sheetFormatPr defaultColWidth="17.28515625" defaultRowHeight="12.75" x14ac:dyDescent="0.2"/>
  <cols>
    <col min="1" max="1" width="4.28515625" style="27" customWidth="1"/>
    <col min="2" max="2" width="37" style="27" customWidth="1"/>
    <col min="3" max="8" width="16.7109375" style="27" customWidth="1"/>
    <col min="9" max="9" width="14.28515625" style="63" customWidth="1"/>
    <col min="10" max="10" width="18.42578125" style="27" customWidth="1"/>
    <col min="11" max="11" width="14.28515625" style="27" customWidth="1"/>
    <col min="12" max="12" width="14.28515625" style="63" customWidth="1"/>
    <col min="13" max="16384" width="17.28515625" style="27"/>
  </cols>
  <sheetData>
    <row r="1" spans="1:15" ht="33.75" x14ac:dyDescent="0.5">
      <c r="A1" s="31"/>
      <c r="B1" s="52" t="s">
        <v>506</v>
      </c>
      <c r="C1" s="32"/>
      <c r="D1" s="32"/>
      <c r="E1" s="32"/>
      <c r="F1" s="28"/>
      <c r="G1" s="32"/>
      <c r="H1" s="32"/>
      <c r="I1" s="53"/>
      <c r="J1" s="32"/>
      <c r="K1" s="32"/>
      <c r="L1" s="53"/>
    </row>
    <row r="2" spans="1:15" ht="13.5" customHeight="1" x14ac:dyDescent="0.7">
      <c r="A2" s="33"/>
      <c r="B2" s="34"/>
      <c r="C2" s="28"/>
      <c r="D2" s="28"/>
      <c r="E2" s="28"/>
      <c r="F2" s="28"/>
      <c r="G2" s="28"/>
      <c r="H2" s="28"/>
      <c r="I2" s="54"/>
      <c r="J2" s="28"/>
      <c r="K2" s="28"/>
      <c r="L2" s="54"/>
    </row>
    <row r="3" spans="1:15" ht="13.5" customHeight="1" x14ac:dyDescent="0.35">
      <c r="A3" s="31"/>
      <c r="B3" s="35"/>
      <c r="C3" s="36" t="s">
        <v>498</v>
      </c>
      <c r="D3" s="35"/>
    </row>
    <row r="4" spans="1:15" ht="13.5" customHeight="1" x14ac:dyDescent="0.35">
      <c r="A4" s="31"/>
      <c r="B4" s="37" t="s">
        <v>0</v>
      </c>
      <c r="C4" s="109" t="s">
        <v>115</v>
      </c>
      <c r="D4" s="204" t="s">
        <v>527</v>
      </c>
      <c r="E4" s="205"/>
      <c r="F4" s="205"/>
      <c r="G4" s="205"/>
      <c r="H4" s="205"/>
      <c r="I4" s="205"/>
    </row>
    <row r="5" spans="1:15" ht="13.5" customHeight="1" x14ac:dyDescent="0.35">
      <c r="A5" s="33"/>
      <c r="B5" s="51" t="s">
        <v>487</v>
      </c>
      <c r="C5" s="110" t="str">
        <f>+HLOOKUP(C4,PivotFacts!4:5,2,FALSE)</f>
        <v>CITIGROUP INC</v>
      </c>
      <c r="D5" s="208" t="s">
        <v>556</v>
      </c>
      <c r="E5" s="209"/>
      <c r="F5" s="209"/>
      <c r="G5" s="209"/>
      <c r="H5" s="209"/>
      <c r="I5" s="209"/>
    </row>
    <row r="6" spans="1:15" ht="13.5" customHeight="1" x14ac:dyDescent="0.35">
      <c r="A6" s="31"/>
      <c r="B6" s="37" t="s">
        <v>2</v>
      </c>
      <c r="C6" s="110">
        <v>2020</v>
      </c>
      <c r="D6" s="208"/>
      <c r="E6" s="209"/>
      <c r="F6" s="209"/>
      <c r="G6" s="209"/>
      <c r="H6" s="209"/>
      <c r="I6" s="209"/>
    </row>
    <row r="7" spans="1:15" ht="13.5" customHeight="1" x14ac:dyDescent="0.35">
      <c r="A7" s="31"/>
      <c r="B7" s="37" t="s">
        <v>3</v>
      </c>
      <c r="C7" s="110" t="s">
        <v>33</v>
      </c>
      <c r="D7" s="208"/>
      <c r="E7" s="209"/>
      <c r="F7" s="209"/>
      <c r="G7" s="209"/>
      <c r="H7" s="209"/>
      <c r="I7" s="209"/>
      <c r="J7" s="29"/>
      <c r="K7" s="28"/>
      <c r="L7" s="54"/>
    </row>
    <row r="8" spans="1:15" ht="13.5" customHeight="1" x14ac:dyDescent="0.35">
      <c r="A8" s="31"/>
      <c r="B8" s="37" t="s">
        <v>4</v>
      </c>
      <c r="C8" s="111">
        <v>1000000</v>
      </c>
      <c r="D8" s="138" t="s">
        <v>508</v>
      </c>
      <c r="E8" s="137"/>
      <c r="F8" s="137"/>
      <c r="G8" s="137"/>
      <c r="H8" s="137"/>
      <c r="I8" s="106"/>
      <c r="K8" s="90"/>
      <c r="L8" s="90"/>
      <c r="M8" s="90"/>
      <c r="N8" s="90"/>
      <c r="O8" s="90"/>
    </row>
    <row r="9" spans="1:15" ht="13.5" customHeight="1" x14ac:dyDescent="0.35">
      <c r="A9" s="31"/>
      <c r="B9" s="32"/>
      <c r="C9" s="38"/>
      <c r="D9" s="38"/>
      <c r="I9" s="27"/>
      <c r="J9" s="90"/>
      <c r="K9" s="90"/>
      <c r="L9" s="90"/>
      <c r="M9" s="90"/>
      <c r="N9" s="90"/>
      <c r="O9" s="90"/>
    </row>
    <row r="10" spans="1:15" ht="13.5" customHeight="1" x14ac:dyDescent="0.35">
      <c r="A10" s="33"/>
      <c r="B10" s="28"/>
      <c r="C10" s="91"/>
      <c r="D10" s="91"/>
      <c r="E10" s="92"/>
      <c r="F10" s="92"/>
      <c r="G10" s="92"/>
      <c r="H10" s="92"/>
      <c r="I10" s="92"/>
      <c r="J10" s="91"/>
      <c r="K10" s="91"/>
      <c r="L10" s="54"/>
    </row>
    <row r="11" spans="1:15" ht="20.25" customHeight="1" x14ac:dyDescent="0.35">
      <c r="A11" s="31"/>
      <c r="B11" s="95"/>
      <c r="C11" s="202" t="str">
        <f>+C4&amp;", "&amp;(C5)</f>
        <v>C, CITIGROUP INC</v>
      </c>
      <c r="D11" s="202"/>
      <c r="E11" s="202"/>
      <c r="F11" s="203"/>
      <c r="G11" s="202"/>
      <c r="H11" s="202"/>
      <c r="I11" s="202"/>
      <c r="L11" s="27"/>
    </row>
    <row r="12" spans="1:15" ht="13.5" customHeight="1" x14ac:dyDescent="0.35">
      <c r="A12" s="33"/>
      <c r="B12" s="28"/>
      <c r="C12" s="39" t="s">
        <v>499</v>
      </c>
      <c r="D12" s="39" t="s">
        <v>499</v>
      </c>
      <c r="E12" s="39" t="s">
        <v>499</v>
      </c>
      <c r="F12" s="39" t="s">
        <v>500</v>
      </c>
      <c r="G12" s="39" t="s">
        <v>500</v>
      </c>
      <c r="H12" s="55" t="s">
        <v>500</v>
      </c>
      <c r="J12" s="39"/>
      <c r="K12" s="39"/>
      <c r="L12" s="55"/>
    </row>
    <row r="13" spans="1:15" s="142" customFormat="1" ht="13.5" customHeight="1" x14ac:dyDescent="0.35">
      <c r="A13" s="139"/>
      <c r="B13" s="140"/>
      <c r="C13" s="119">
        <f t="shared" ref="C13:D13" si="0">D13-1</f>
        <v>2018</v>
      </c>
      <c r="D13" s="119">
        <f t="shared" si="0"/>
        <v>2019</v>
      </c>
      <c r="E13" s="120">
        <f>$C$6</f>
        <v>2020</v>
      </c>
      <c r="F13" s="119">
        <f>+E13+1</f>
        <v>2021</v>
      </c>
      <c r="G13" s="119">
        <f>+F13+1</f>
        <v>2022</v>
      </c>
      <c r="H13" s="120">
        <f>+G13+1</f>
        <v>2023</v>
      </c>
      <c r="I13" s="141"/>
      <c r="J13" s="119"/>
      <c r="K13" s="119"/>
      <c r="L13" s="120"/>
    </row>
    <row r="14" spans="1:15" ht="13.5" customHeight="1" x14ac:dyDescent="0.35">
      <c r="A14" s="31"/>
      <c r="B14" s="133" t="s">
        <v>20</v>
      </c>
      <c r="C14" s="41"/>
      <c r="D14" s="41"/>
      <c r="E14" s="41"/>
      <c r="F14" s="41"/>
      <c r="G14" s="41"/>
      <c r="H14" s="41"/>
      <c r="I14" s="56"/>
      <c r="J14" s="41"/>
      <c r="K14" s="41"/>
      <c r="L14" s="56"/>
    </row>
    <row r="15" spans="1:15" ht="13.5" customHeight="1" x14ac:dyDescent="0.35">
      <c r="A15" s="42"/>
      <c r="B15" s="32" t="s">
        <v>480</v>
      </c>
      <c r="C15" s="43">
        <f>GETPIVOTDATA("Value",PivotFacts!$A$8,"Ticker",$C$4,"Year",C$13,"Account",$B15)/$C$8</f>
        <v>72854</v>
      </c>
      <c r="D15" s="43">
        <f>GETPIVOTDATA("Value",PivotFacts!$A$8,"Ticker",$C$4,"Year",D$13,"Account",$B15)/$C$8</f>
        <v>74286</v>
      </c>
      <c r="E15" s="57">
        <f>GETPIVOTDATA("Value",PivotFacts!$A$8,"Ticker",$C$4,"Year",E$13,"Account",$B15)/$C$8</f>
        <v>74298</v>
      </c>
      <c r="F15" s="77">
        <f>+(SUM(C15:E15))/(COUNT(C15:E15))</f>
        <v>73812.666666666672</v>
      </c>
      <c r="G15" s="77">
        <f>+(SUM(D15:F15))/(COUNT(D15:F15))</f>
        <v>74132.222222222234</v>
      </c>
      <c r="H15" s="77">
        <f>+(SUM(E15:G15))/(COUNT(E15:G15))</f>
        <v>74080.962962962978</v>
      </c>
      <c r="K15" s="64"/>
      <c r="L15" s="93" t="e">
        <f>+(E15*#REF!)+E15</f>
        <v>#REF!</v>
      </c>
      <c r="M15" s="93" t="e">
        <f>+(L15*#REF!)+L15</f>
        <v>#REF!</v>
      </c>
      <c r="N15" s="93" t="e">
        <f>+(M15*#REF!)+M15</f>
        <v>#REF!</v>
      </c>
    </row>
    <row r="16" spans="1:15" ht="13.5" customHeight="1" x14ac:dyDescent="0.35">
      <c r="A16" s="42"/>
      <c r="B16" s="32" t="s">
        <v>21</v>
      </c>
      <c r="C16" s="44">
        <f>GETPIVOTDATA("Value",PivotFacts!$A$8,"Ticker",$C$4,"Year",C$13,"Account",$B16)/$C$8</f>
        <v>7568</v>
      </c>
      <c r="D16" s="44">
        <f>GETPIVOTDATA("Value",PivotFacts!$A$8,"Ticker",$C$4,"Year",D$13,"Account",$B16)/$C$8</f>
        <v>8383</v>
      </c>
      <c r="E16" s="58">
        <f>GETPIVOTDATA("Value",PivotFacts!$A$8,"Ticker",$C$4,"Year",E$13,"Account",$B16)/$C$8</f>
        <v>17495</v>
      </c>
      <c r="F16" s="80">
        <f t="shared" ref="F16:F26" si="1">+(SUM(C16:E16))/(COUNT(C16:E16))</f>
        <v>11148.666666666666</v>
      </c>
      <c r="G16" s="80">
        <f t="shared" ref="G16:G26" si="2">+(SUM(D16:F16))/(COUNT(D16:F16))</f>
        <v>12342.222222222221</v>
      </c>
      <c r="H16" s="80">
        <f t="shared" ref="H16:H26" si="3">+(SUM(E16:G16))/(COUNT(E16:G16))</f>
        <v>13661.962962962962</v>
      </c>
      <c r="J16" s="44"/>
      <c r="K16" s="64"/>
      <c r="L16" s="58"/>
    </row>
    <row r="17" spans="1:12" ht="13.5" customHeight="1" x14ac:dyDescent="0.35">
      <c r="A17" s="45"/>
      <c r="B17" s="28" t="s">
        <v>437</v>
      </c>
      <c r="C17" s="84">
        <f>GETPIVOTDATA("Value",PivotFacts!$A$8,"Ticker",$C$4,"Year",C$13,"Account",$B17)/$C$8</f>
        <v>65286</v>
      </c>
      <c r="D17" s="84">
        <f>GETPIVOTDATA("Value",PivotFacts!$A$8,"Ticker",$C$4,"Year",D$13,"Account",$B17)/$C$8</f>
        <v>65903</v>
      </c>
      <c r="E17" s="85">
        <f>GETPIVOTDATA("Value",PivotFacts!$A$8,"Ticker",$C$4,"Year",E$13,"Account",$B17)/$C$8</f>
        <v>56803</v>
      </c>
      <c r="F17" s="86">
        <f t="shared" si="1"/>
        <v>62664</v>
      </c>
      <c r="G17" s="86">
        <f t="shared" si="2"/>
        <v>61790</v>
      </c>
      <c r="H17" s="86">
        <f t="shared" si="3"/>
        <v>60419</v>
      </c>
      <c r="J17" s="46"/>
      <c r="K17" s="64"/>
      <c r="L17" s="59"/>
    </row>
    <row r="18" spans="1:12" ht="13.5" customHeight="1" x14ac:dyDescent="0.35">
      <c r="A18" s="45"/>
      <c r="B18" s="28" t="s">
        <v>481</v>
      </c>
      <c r="C18" s="43">
        <f>GETPIVOTDATA("Value",PivotFacts!$A$8,"Ticker",$C$4,"Year",C$13,"Account",$B18)/$C$8</f>
        <v>11062</v>
      </c>
      <c r="D18" s="43">
        <f>GETPIVOTDATA("Value",PivotFacts!$A$8,"Ticker",$C$4,"Year",D$13,"Account",$B18)/$C$8</f>
        <v>10921</v>
      </c>
      <c r="E18" s="57">
        <f>GETPIVOTDATA("Value",PivotFacts!$A$8,"Ticker",$C$4,"Year",E$13,"Account",$B18)/$C$8</f>
        <v>10933</v>
      </c>
      <c r="F18" s="77">
        <f>+(SUM(C18:E18))/(COUNT(C18:E18))</f>
        <v>10972</v>
      </c>
      <c r="G18" s="77">
        <f t="shared" si="2"/>
        <v>10942</v>
      </c>
      <c r="H18" s="77">
        <f t="shared" si="3"/>
        <v>10949</v>
      </c>
      <c r="J18" s="46"/>
      <c r="K18" s="64"/>
      <c r="L18" s="59"/>
    </row>
    <row r="19" spans="1:12" ht="13.5" customHeight="1" x14ac:dyDescent="0.35">
      <c r="A19" s="45"/>
      <c r="B19" s="28" t="s">
        <v>478</v>
      </c>
      <c r="C19" s="43">
        <f>GETPIVOTDATA("Value",PivotFacts!$A$8,"Ticker",$C$4,"Year",C$13,"Account",$B19)/$C$8</f>
        <v>0</v>
      </c>
      <c r="D19" s="43">
        <f>GETPIVOTDATA("Value",PivotFacts!$A$8,"Ticker",$C$4,"Year",D$13,"Account",$B19)/$C$8</f>
        <v>0</v>
      </c>
      <c r="E19" s="57">
        <f>GETPIVOTDATA("Value",PivotFacts!$A$8,"Ticker",$C$4,"Year",E$13,"Account",$B19)/$C$8</f>
        <v>0</v>
      </c>
      <c r="F19" s="77">
        <f t="shared" si="1"/>
        <v>0</v>
      </c>
      <c r="G19" s="77">
        <f t="shared" si="2"/>
        <v>0</v>
      </c>
      <c r="H19" s="77">
        <f t="shared" si="3"/>
        <v>0</v>
      </c>
      <c r="J19" s="46"/>
      <c r="K19" s="64"/>
      <c r="L19" s="59"/>
    </row>
    <row r="20" spans="1:12" ht="13.5" customHeight="1" x14ac:dyDescent="0.35">
      <c r="A20" s="45"/>
      <c r="B20" s="28" t="s">
        <v>467</v>
      </c>
      <c r="C20" s="43">
        <f>GETPIVOTDATA("Value",PivotFacts!$A$8,"Ticker",$C$4,"Year",C$13,"Account",$B20)/$C$8</f>
        <v>30779</v>
      </c>
      <c r="D20" s="43">
        <f>GETPIVOTDATA("Value",PivotFacts!$A$8,"Ticker",$C$4,"Year",D$13,"Account",$B20)/$C$8</f>
        <v>31081</v>
      </c>
      <c r="E20" s="57">
        <f>GETPIVOTDATA("Value",PivotFacts!$A$8,"Ticker",$C$4,"Year",E$13,"Account",$B20)/$C$8</f>
        <v>32238</v>
      </c>
      <c r="F20" s="77">
        <f>+(SUM(C20:E20))/(COUNT(C20:E20))</f>
        <v>31366</v>
      </c>
      <c r="G20" s="77">
        <f t="shared" si="2"/>
        <v>31561.666666666668</v>
      </c>
      <c r="H20" s="77">
        <f t="shared" si="3"/>
        <v>31721.888888888891</v>
      </c>
      <c r="J20" s="46"/>
      <c r="K20" s="64"/>
      <c r="L20" s="59"/>
    </row>
    <row r="21" spans="1:12" ht="13.5" customHeight="1" x14ac:dyDescent="0.35">
      <c r="A21" s="45"/>
      <c r="B21" s="28" t="s">
        <v>458</v>
      </c>
      <c r="C21" s="44">
        <f>GETPIVOTDATA("Value",PivotFacts!$A$8,"Ticker",$C$4,"Year",C$13,"Account",$B21)/$C$8</f>
        <v>41841</v>
      </c>
      <c r="D21" s="44">
        <f>GETPIVOTDATA("Value",PivotFacts!$A$8,"Ticker",$C$4,"Year",D$13,"Account",$B21)/$C$8</f>
        <v>42002</v>
      </c>
      <c r="E21" s="58">
        <f>GETPIVOTDATA("Value",PivotFacts!$A$8,"Ticker",$C$4,"Year",E$13,"Account",$B21)/$C$8</f>
        <v>43171</v>
      </c>
      <c r="F21" s="80">
        <f>+(SUM(C21:E21))/(COUNT(C21:E21))</f>
        <v>42338</v>
      </c>
      <c r="G21" s="80">
        <f t="shared" si="2"/>
        <v>42503.666666666664</v>
      </c>
      <c r="H21" s="80">
        <f t="shared" si="3"/>
        <v>42670.888888888883</v>
      </c>
      <c r="J21" s="46"/>
      <c r="K21" s="64"/>
      <c r="L21" s="59"/>
    </row>
    <row r="22" spans="1:12" ht="13.5" customHeight="1" x14ac:dyDescent="0.35">
      <c r="A22" s="45"/>
      <c r="B22" s="28" t="s">
        <v>459</v>
      </c>
      <c r="C22" s="84">
        <f>GETPIVOTDATA("Value",PivotFacts!$A$8,"Ticker",$C$4,"Year",C$13,"Account",$B22)/$C$8</f>
        <v>54224</v>
      </c>
      <c r="D22" s="84">
        <f>GETPIVOTDATA("Value",PivotFacts!$A$8,"Ticker",$C$4,"Year",D$13,"Account",$B22)/$C$8</f>
        <v>54982</v>
      </c>
      <c r="E22" s="85">
        <f>GETPIVOTDATA("Value",PivotFacts!$A$8,"Ticker",$C$4,"Year",E$13,"Account",$B22)/$C$8</f>
        <v>45870</v>
      </c>
      <c r="F22" s="86">
        <f>+(SUM(C22:E22))/(COUNT(C22:E22))</f>
        <v>51692</v>
      </c>
      <c r="G22" s="86">
        <f t="shared" si="2"/>
        <v>50848</v>
      </c>
      <c r="H22" s="86">
        <f t="shared" si="3"/>
        <v>49470</v>
      </c>
      <c r="J22" s="46"/>
      <c r="K22" s="64"/>
      <c r="L22" s="59"/>
    </row>
    <row r="23" spans="1:12" ht="13.5" customHeight="1" x14ac:dyDescent="0.35">
      <c r="A23" s="45"/>
      <c r="B23" s="32" t="s">
        <v>22</v>
      </c>
      <c r="C23" s="44">
        <f>GETPIVOTDATA("Value",PivotFacts!$A$8,"Ticker",$C$4,"Year",C$13,"Account",$B23)/$C$8</f>
        <v>24266</v>
      </c>
      <c r="D23" s="44">
        <f>GETPIVOTDATA("Value",PivotFacts!$A$8,"Ticker",$C$4,"Year",D$13,"Account",$B23)/$C$8</f>
        <v>29163</v>
      </c>
      <c r="E23" s="58">
        <f>GETPIVOTDATA("Value",PivotFacts!$A$8,"Ticker",$C$4,"Year",E$13,"Account",$B23)/$C$8</f>
        <v>14541</v>
      </c>
      <c r="F23" s="80">
        <f t="shared" si="1"/>
        <v>22656.666666666668</v>
      </c>
      <c r="G23" s="80">
        <f t="shared" si="2"/>
        <v>22120.222222222223</v>
      </c>
      <c r="H23" s="80">
        <f t="shared" si="3"/>
        <v>19772.629629629631</v>
      </c>
      <c r="J23" s="46"/>
      <c r="K23" s="64"/>
      <c r="L23" s="59"/>
    </row>
    <row r="24" spans="1:12" ht="13.5" customHeight="1" x14ac:dyDescent="0.35">
      <c r="A24" s="45"/>
      <c r="B24" s="28" t="s">
        <v>430</v>
      </c>
      <c r="C24" s="84">
        <f>GETPIVOTDATA("Value",PivotFacts!$A$8,"Ticker",$C$4,"Year",C$13,"Account",$B24)/$C$8</f>
        <v>23445</v>
      </c>
      <c r="D24" s="84">
        <f>GETPIVOTDATA("Value",PivotFacts!$A$8,"Ticker",$C$4,"Year",D$13,"Account",$B24)/$C$8</f>
        <v>23901</v>
      </c>
      <c r="E24" s="85">
        <f>GETPIVOTDATA("Value",PivotFacts!$A$8,"Ticker",$C$4,"Year",E$13,"Account",$B24)/$C$8</f>
        <v>13632</v>
      </c>
      <c r="F24" s="86">
        <f>+(SUM(C24:E24))/(COUNT(C24:E24))</f>
        <v>20326</v>
      </c>
      <c r="G24" s="86">
        <f t="shared" si="2"/>
        <v>19286.333333333332</v>
      </c>
      <c r="H24" s="86">
        <f t="shared" si="3"/>
        <v>17748.111111111109</v>
      </c>
      <c r="J24" s="46"/>
      <c r="K24" s="64"/>
      <c r="L24" s="59"/>
    </row>
    <row r="25" spans="1:12" ht="13.5" customHeight="1" x14ac:dyDescent="0.35">
      <c r="A25" s="42"/>
      <c r="B25" s="32" t="s">
        <v>23</v>
      </c>
      <c r="C25" s="44">
        <f>GETPIVOTDATA("Value",PivotFacts!$A$8,"Ticker",$C$4,"Year",C$13,"Account",$B25)/$C$8</f>
        <v>5357</v>
      </c>
      <c r="D25" s="44">
        <f>GETPIVOTDATA("Value",PivotFacts!$A$8,"Ticker",$C$4,"Year",D$13,"Account",$B25)/$C$8</f>
        <v>4430</v>
      </c>
      <c r="E25" s="58">
        <f>GETPIVOTDATA("Value",PivotFacts!$A$8,"Ticker",$C$4,"Year",E$13,"Account",$B25)/$C$8</f>
        <v>2525</v>
      </c>
      <c r="F25" s="80">
        <f>+(SUM(C25:E25))/(COUNT(C25:E25))</f>
        <v>4104</v>
      </c>
      <c r="G25" s="80">
        <f t="shared" si="2"/>
        <v>3686.3333333333335</v>
      </c>
      <c r="H25" s="80">
        <f t="shared" si="3"/>
        <v>3438.4444444444448</v>
      </c>
      <c r="J25" s="44"/>
      <c r="K25" s="64"/>
      <c r="L25" s="58"/>
    </row>
    <row r="26" spans="1:12" ht="13.5" customHeight="1" x14ac:dyDescent="0.35">
      <c r="A26" s="42"/>
      <c r="B26" s="32" t="s">
        <v>24</v>
      </c>
      <c r="C26" s="87">
        <f>GETPIVOTDATA("Value",PivotFacts!$A$8,"Ticker",$C$4,"Year",C$13,"Account",$B26)/$C$8</f>
        <v>18080</v>
      </c>
      <c r="D26" s="87">
        <f>GETPIVOTDATA("Value",PivotFacts!$A$8,"Ticker",$C$4,"Year",D$13,"Account",$B26)/$C$8</f>
        <v>19467</v>
      </c>
      <c r="E26" s="88">
        <f>GETPIVOTDATA("Value",PivotFacts!$A$8,"Ticker",$C$4,"Year",E$13,"Account",$B26)/$C$8</f>
        <v>11087</v>
      </c>
      <c r="F26" s="89">
        <f t="shared" si="1"/>
        <v>16211.333333333334</v>
      </c>
      <c r="G26" s="89">
        <f t="shared" si="2"/>
        <v>15588.444444444445</v>
      </c>
      <c r="H26" s="89">
        <f t="shared" si="3"/>
        <v>14295.592592592593</v>
      </c>
      <c r="J26" s="48"/>
      <c r="K26" s="64"/>
      <c r="L26" s="60"/>
    </row>
    <row r="27" spans="1:12" ht="13.5" customHeight="1" x14ac:dyDescent="0.35">
      <c r="A27" s="42"/>
      <c r="B27" s="32"/>
      <c r="C27" s="32"/>
      <c r="D27" s="32"/>
      <c r="E27" s="32"/>
      <c r="F27" s="28"/>
      <c r="G27" s="32"/>
      <c r="H27" s="32"/>
      <c r="I27" s="53"/>
      <c r="J27" s="32"/>
      <c r="K27" s="32"/>
      <c r="L27" s="53"/>
    </row>
    <row r="28" spans="1:12" ht="13.5" customHeight="1" x14ac:dyDescent="0.35">
      <c r="A28" s="42"/>
      <c r="B28" s="133" t="s">
        <v>553</v>
      </c>
      <c r="C28" s="49"/>
      <c r="D28" s="32"/>
      <c r="E28" s="32"/>
      <c r="F28" s="28"/>
      <c r="G28" s="49"/>
      <c r="H28" s="32"/>
      <c r="I28" s="53"/>
      <c r="J28" s="49"/>
      <c r="K28" s="32"/>
      <c r="L28" s="53"/>
    </row>
    <row r="29" spans="1:12" ht="13.5" customHeight="1" x14ac:dyDescent="0.35">
      <c r="A29" s="42"/>
      <c r="B29" s="32"/>
      <c r="C29" s="119">
        <f>+C13</f>
        <v>2018</v>
      </c>
      <c r="D29" s="119">
        <f t="shared" ref="D29:H29" si="4">+D13</f>
        <v>2019</v>
      </c>
      <c r="E29" s="119">
        <f t="shared" si="4"/>
        <v>2020</v>
      </c>
      <c r="F29" s="119">
        <f t="shared" si="4"/>
        <v>2021</v>
      </c>
      <c r="G29" s="119">
        <f t="shared" si="4"/>
        <v>2022</v>
      </c>
      <c r="H29" s="119">
        <f t="shared" si="4"/>
        <v>2023</v>
      </c>
      <c r="I29" s="53"/>
      <c r="J29" s="69"/>
      <c r="K29" s="32"/>
      <c r="L29" s="53"/>
    </row>
    <row r="30" spans="1:12" ht="13.5" customHeight="1" x14ac:dyDescent="0.35">
      <c r="A30" s="31"/>
      <c r="B30" s="32" t="str">
        <f t="shared" ref="B30:B41" si="5">+B15</f>
        <v>[Revenue]</v>
      </c>
      <c r="C30" s="73">
        <f>+C15/C$15</f>
        <v>1</v>
      </c>
      <c r="D30" s="73">
        <f t="shared" ref="D30:H30" si="6">+D15/D$15</f>
        <v>1</v>
      </c>
      <c r="E30" s="73">
        <f t="shared" si="6"/>
        <v>1</v>
      </c>
      <c r="F30" s="73">
        <f t="shared" si="6"/>
        <v>1</v>
      </c>
      <c r="G30" s="73">
        <f t="shared" si="6"/>
        <v>1</v>
      </c>
      <c r="H30" s="73">
        <f t="shared" si="6"/>
        <v>1</v>
      </c>
      <c r="I30" s="61"/>
      <c r="J30" s="71"/>
      <c r="K30" s="50"/>
      <c r="L30" s="61"/>
    </row>
    <row r="31" spans="1:12" ht="13.5" customHeight="1" x14ac:dyDescent="0.35">
      <c r="A31" s="31"/>
      <c r="B31" s="32" t="str">
        <f t="shared" si="5"/>
        <v>[Cost of Revenue]</v>
      </c>
      <c r="C31" s="75">
        <f>+C16/C$15</f>
        <v>0.10387899085842919</v>
      </c>
      <c r="D31" s="75">
        <f t="shared" ref="D31:H31" si="7">+D16/D$15</f>
        <v>0.11284764289368118</v>
      </c>
      <c r="E31" s="75">
        <f t="shared" si="7"/>
        <v>0.23547067215806616</v>
      </c>
      <c r="F31" s="75">
        <f>+F16/F$15</f>
        <v>0.15104002023139659</v>
      </c>
      <c r="G31" s="75">
        <f>+G16/G$15</f>
        <v>0.16648930589487249</v>
      </c>
      <c r="H31" s="75">
        <f t="shared" si="7"/>
        <v>0.18441934900054288</v>
      </c>
      <c r="I31" s="61"/>
      <c r="J31" s="71"/>
      <c r="K31" s="50"/>
      <c r="L31" s="61"/>
    </row>
    <row r="32" spans="1:12" ht="13.5" customHeight="1" x14ac:dyDescent="0.35">
      <c r="A32" s="31"/>
      <c r="B32" s="32" t="str">
        <f t="shared" si="5"/>
        <v>[Gross Profit]</v>
      </c>
      <c r="C32" s="81">
        <f t="shared" ref="C32:H32" si="8">+C17/C$15</f>
        <v>0.89612100914157078</v>
      </c>
      <c r="D32" s="81">
        <f t="shared" si="8"/>
        <v>0.88715235710631879</v>
      </c>
      <c r="E32" s="81">
        <f t="shared" si="8"/>
        <v>0.76452932784193384</v>
      </c>
      <c r="F32" s="81">
        <f t="shared" si="8"/>
        <v>0.84895997976860338</v>
      </c>
      <c r="G32" s="81">
        <f t="shared" si="8"/>
        <v>0.83351069410512735</v>
      </c>
      <c r="H32" s="81">
        <f t="shared" si="8"/>
        <v>0.81558065099945687</v>
      </c>
      <c r="I32" s="61"/>
      <c r="J32" s="71"/>
      <c r="K32" s="50"/>
      <c r="L32" s="61"/>
    </row>
    <row r="33" spans="1:12" ht="13.5" customHeight="1" x14ac:dyDescent="0.35">
      <c r="A33" s="31"/>
      <c r="B33" s="32" t="str">
        <f t="shared" si="5"/>
        <v>[Selling, General &amp; Administrative Expense]</v>
      </c>
      <c r="C33" s="81">
        <f t="shared" ref="C33:H33" si="9">+C18/C$15</f>
        <v>0.15183792242018282</v>
      </c>
      <c r="D33" s="81">
        <f t="shared" si="9"/>
        <v>0.14701289610424575</v>
      </c>
      <c r="E33" s="81">
        <f t="shared" si="9"/>
        <v>0.14715066354410616</v>
      </c>
      <c r="F33" s="81">
        <f t="shared" si="9"/>
        <v>0.14864657375879478</v>
      </c>
      <c r="G33" s="81">
        <f t="shared" si="9"/>
        <v>0.14760113311050824</v>
      </c>
      <c r="H33" s="81">
        <f t="shared" si="9"/>
        <v>0.14779775480880275</v>
      </c>
      <c r="I33" s="61"/>
      <c r="J33" s="69"/>
      <c r="K33" s="35"/>
      <c r="L33" s="61"/>
    </row>
    <row r="34" spans="1:12" ht="13.5" customHeight="1" x14ac:dyDescent="0.35">
      <c r="A34" s="31"/>
      <c r="B34" s="32" t="str">
        <f t="shared" si="5"/>
        <v>[Research &amp; Development Expense]</v>
      </c>
      <c r="C34" s="81">
        <f t="shared" ref="C34:H34" si="10">+C19/C$15</f>
        <v>0</v>
      </c>
      <c r="D34" s="81">
        <f t="shared" si="10"/>
        <v>0</v>
      </c>
      <c r="E34" s="81">
        <f t="shared" si="10"/>
        <v>0</v>
      </c>
      <c r="F34" s="81">
        <f t="shared" si="10"/>
        <v>0</v>
      </c>
      <c r="G34" s="81">
        <f t="shared" si="10"/>
        <v>0</v>
      </c>
      <c r="H34" s="81">
        <f t="shared" si="10"/>
        <v>0</v>
      </c>
      <c r="I34" s="61"/>
      <c r="J34" s="69"/>
      <c r="K34" s="35"/>
      <c r="L34" s="61"/>
    </row>
    <row r="35" spans="1:12" ht="13.5" customHeight="1" x14ac:dyDescent="0.35">
      <c r="A35" s="31"/>
      <c r="B35" s="32" t="str">
        <f t="shared" si="5"/>
        <v>[Other Operating Expenses]</v>
      </c>
      <c r="C35" s="75">
        <f t="shared" ref="C35:H35" si="11">+C20/C$15</f>
        <v>0.4224750871606226</v>
      </c>
      <c r="D35" s="75">
        <f t="shared" si="11"/>
        <v>0.41839646770589345</v>
      </c>
      <c r="E35" s="75">
        <f t="shared" si="11"/>
        <v>0.43390131632076234</v>
      </c>
      <c r="F35" s="75">
        <f t="shared" si="11"/>
        <v>0.42494061543185901</v>
      </c>
      <c r="G35" s="75">
        <f t="shared" si="11"/>
        <v>0.42574828759423849</v>
      </c>
      <c r="H35" s="75">
        <f t="shared" si="11"/>
        <v>0.42820567687205086</v>
      </c>
      <c r="I35" s="61"/>
      <c r="J35" s="69"/>
      <c r="K35" s="35"/>
      <c r="L35" s="61"/>
    </row>
    <row r="36" spans="1:12" ht="13.5" customHeight="1" x14ac:dyDescent="0.35">
      <c r="A36" s="31"/>
      <c r="B36" s="32" t="str">
        <f t="shared" si="5"/>
        <v>[Operating Expenses]</v>
      </c>
      <c r="C36" s="81">
        <f t="shared" ref="C36:H36" si="12">+C21/C$15</f>
        <v>0.57431300958080544</v>
      </c>
      <c r="D36" s="81">
        <f t="shared" si="12"/>
        <v>0.56540936381013918</v>
      </c>
      <c r="E36" s="81">
        <f t="shared" si="12"/>
        <v>0.58105197986486845</v>
      </c>
      <c r="F36" s="81">
        <f t="shared" si="12"/>
        <v>0.57358718919065377</v>
      </c>
      <c r="G36" s="81">
        <f t="shared" si="12"/>
        <v>0.5733494207047467</v>
      </c>
      <c r="H36" s="81">
        <f t="shared" si="12"/>
        <v>0.57600343168085344</v>
      </c>
      <c r="I36" s="61"/>
      <c r="J36" s="69"/>
      <c r="K36" s="35"/>
      <c r="L36" s="61"/>
    </row>
    <row r="37" spans="1:12" ht="13.5" customHeight="1" x14ac:dyDescent="0.35">
      <c r="A37" s="31"/>
      <c r="B37" s="32" t="str">
        <f t="shared" si="5"/>
        <v>[Operating Income]</v>
      </c>
      <c r="C37" s="81">
        <f t="shared" ref="C37:H37" si="13">+C22/C$15</f>
        <v>0.74428308672138799</v>
      </c>
      <c r="D37" s="81">
        <f t="shared" si="13"/>
        <v>0.74013946100207306</v>
      </c>
      <c r="E37" s="81">
        <f t="shared" si="13"/>
        <v>0.61737866429782762</v>
      </c>
      <c r="F37" s="81">
        <f t="shared" si="13"/>
        <v>0.70031340600980851</v>
      </c>
      <c r="G37" s="81">
        <f t="shared" si="13"/>
        <v>0.68590956099461908</v>
      </c>
      <c r="H37" s="81">
        <f t="shared" si="13"/>
        <v>0.66778289619065412</v>
      </c>
      <c r="I37" s="61"/>
      <c r="J37" s="69"/>
      <c r="K37" s="35"/>
      <c r="L37" s="61"/>
    </row>
    <row r="38" spans="1:12" ht="13.5" customHeight="1" x14ac:dyDescent="0.35">
      <c r="A38" s="31"/>
      <c r="B38" s="32" t="str">
        <f t="shared" si="5"/>
        <v>[Interest Expense]</v>
      </c>
      <c r="C38" s="81">
        <f t="shared" ref="C38:H38" si="14">+C23/C$15</f>
        <v>0.33307711313037031</v>
      </c>
      <c r="D38" s="81">
        <f t="shared" si="14"/>
        <v>0.39257733624101449</v>
      </c>
      <c r="E38" s="81">
        <f t="shared" si="14"/>
        <v>0.195711863038036</v>
      </c>
      <c r="F38" s="81">
        <f t="shared" si="14"/>
        <v>0.30694822026933044</v>
      </c>
      <c r="G38" s="81">
        <f t="shared" si="14"/>
        <v>0.29838876481961657</v>
      </c>
      <c r="H38" s="81">
        <f t="shared" si="14"/>
        <v>0.26690567777196716</v>
      </c>
      <c r="I38" s="61"/>
      <c r="J38" s="72"/>
      <c r="K38" s="31"/>
      <c r="L38" s="62"/>
    </row>
    <row r="39" spans="1:12" ht="13.5" customHeight="1" x14ac:dyDescent="0.2">
      <c r="A39" s="35"/>
      <c r="B39" s="32" t="str">
        <f t="shared" si="5"/>
        <v>[Earnings Before Taxes]</v>
      </c>
      <c r="C39" s="81">
        <f t="shared" ref="C39:H39" si="15">+C24/C$15</f>
        <v>0.32180799956076539</v>
      </c>
      <c r="D39" s="81">
        <f t="shared" si="15"/>
        <v>0.32174299329617961</v>
      </c>
      <c r="E39" s="81">
        <f t="shared" si="15"/>
        <v>0.18347734797706533</v>
      </c>
      <c r="F39" s="81">
        <f t="shared" si="15"/>
        <v>0.27537279057794956</v>
      </c>
      <c r="G39" s="81">
        <f t="shared" si="15"/>
        <v>0.26016127340038064</v>
      </c>
      <c r="H39" s="81">
        <f t="shared" si="15"/>
        <v>0.23957721931860329</v>
      </c>
      <c r="I39" s="61"/>
      <c r="J39" s="69"/>
      <c r="K39" s="35"/>
      <c r="L39" s="61"/>
    </row>
    <row r="40" spans="1:12" ht="13.5" customHeight="1" x14ac:dyDescent="0.2">
      <c r="A40" s="35"/>
      <c r="B40" s="32" t="str">
        <f>+B25</f>
        <v>[Income Taxes]</v>
      </c>
      <c r="C40" s="75">
        <f t="shared" ref="C40:H40" si="16">+C25/C$15</f>
        <v>7.3530622889614844E-2</v>
      </c>
      <c r="D40" s="75">
        <f t="shared" si="16"/>
        <v>5.9634386021592226E-2</v>
      </c>
      <c r="E40" s="75">
        <f t="shared" si="16"/>
        <v>3.3984764058251904E-2</v>
      </c>
      <c r="F40" s="75">
        <f t="shared" si="16"/>
        <v>5.560021315221416E-2</v>
      </c>
      <c r="G40" s="75">
        <f t="shared" si="16"/>
        <v>4.9726464725190718E-2</v>
      </c>
      <c r="H40" s="75">
        <f t="shared" si="16"/>
        <v>4.6414683434440593E-2</v>
      </c>
      <c r="I40" s="61"/>
      <c r="J40" s="69"/>
      <c r="K40" s="35"/>
      <c r="L40" s="61"/>
    </row>
    <row r="41" spans="1:12" ht="13.5" customHeight="1" thickBot="1" x14ac:dyDescent="0.25">
      <c r="A41" s="35"/>
      <c r="B41" s="32" t="str">
        <f t="shared" si="5"/>
        <v>[Net Income]</v>
      </c>
      <c r="C41" s="76">
        <f t="shared" ref="C41:H41" si="17">+C26/C$15</f>
        <v>0.24816756801273782</v>
      </c>
      <c r="D41" s="76">
        <f t="shared" si="17"/>
        <v>0.26205476132784106</v>
      </c>
      <c r="E41" s="76">
        <f t="shared" si="17"/>
        <v>0.14922339766884707</v>
      </c>
      <c r="F41" s="76">
        <f t="shared" si="17"/>
        <v>0.21962806745003116</v>
      </c>
      <c r="G41" s="76">
        <f t="shared" si="17"/>
        <v>0.21027893103913425</v>
      </c>
      <c r="H41" s="76">
        <f t="shared" si="17"/>
        <v>0.19297255355251958</v>
      </c>
      <c r="I41" s="61"/>
      <c r="J41" s="69"/>
      <c r="K41" s="35"/>
      <c r="L41" s="61"/>
    </row>
    <row r="42" spans="1:12" ht="13.5" customHeight="1" thickTop="1" x14ac:dyDescent="0.2">
      <c r="A42" s="35"/>
      <c r="B42" s="35"/>
      <c r="C42" s="74"/>
      <c r="D42" s="74"/>
      <c r="E42" s="74"/>
      <c r="F42" s="70"/>
      <c r="G42" s="69"/>
      <c r="H42" s="35"/>
      <c r="I42" s="61"/>
      <c r="J42" s="69"/>
      <c r="K42" s="35"/>
      <c r="L42" s="61"/>
    </row>
    <row r="43" spans="1:12" ht="13.5" customHeight="1" x14ac:dyDescent="0.2">
      <c r="A43" s="66"/>
      <c r="B43" s="32" t="s">
        <v>503</v>
      </c>
      <c r="C43" s="193"/>
      <c r="D43" s="196">
        <f>+(D15-$C$15)/$C$15</f>
        <v>1.9655749855876137E-2</v>
      </c>
      <c r="E43" s="196">
        <f t="shared" ref="E43:H43" si="18">+(E15-$C$15)/$C$15</f>
        <v>1.9820462843495208E-2</v>
      </c>
      <c r="F43" s="196">
        <f t="shared" si="18"/>
        <v>1.3158737566457182E-2</v>
      </c>
      <c r="G43" s="196">
        <f t="shared" si="18"/>
        <v>1.7544983421942977E-2</v>
      </c>
      <c r="H43" s="196">
        <f t="shared" si="18"/>
        <v>1.6841394610631923E-2</v>
      </c>
      <c r="I43" s="101"/>
      <c r="J43" s="194"/>
      <c r="K43" s="66"/>
      <c r="L43" s="101"/>
    </row>
    <row r="44" spans="1:12" ht="13.5" customHeight="1" x14ac:dyDescent="0.2">
      <c r="A44" s="35"/>
      <c r="B44" s="32" t="s">
        <v>505</v>
      </c>
      <c r="C44" s="73">
        <f>+C25/C24</f>
        <v>0.22849221582426957</v>
      </c>
      <c r="D44" s="73">
        <f t="shared" ref="D44:H44" si="19">+D25/D24</f>
        <v>0.18534789339358185</v>
      </c>
      <c r="E44" s="73">
        <f t="shared" si="19"/>
        <v>0.18522593896713616</v>
      </c>
      <c r="F44" s="73">
        <f t="shared" si="19"/>
        <v>0.20190888517170127</v>
      </c>
      <c r="G44" s="73">
        <f t="shared" si="19"/>
        <v>0.19113707461241985</v>
      </c>
      <c r="H44" s="73">
        <f t="shared" si="19"/>
        <v>0.19373579661059398</v>
      </c>
      <c r="I44" s="61"/>
      <c r="J44" s="69"/>
      <c r="K44" s="35"/>
      <c r="L44" s="61"/>
    </row>
    <row r="45" spans="1:12" ht="13.5" customHeight="1" x14ac:dyDescent="0.2">
      <c r="A45" s="35"/>
      <c r="B45" s="32" t="s">
        <v>554</v>
      </c>
      <c r="D45" s="196">
        <f>+(D26-$C$26)/$C$26</f>
        <v>7.6714601769911503E-2</v>
      </c>
      <c r="E45" s="196">
        <f t="shared" ref="E45:H45" si="20">+(E26-$C$26)/$C$26</f>
        <v>-0.38678097345132745</v>
      </c>
      <c r="F45" s="196">
        <f t="shared" si="20"/>
        <v>-0.10335545722713861</v>
      </c>
      <c r="G45" s="196">
        <f t="shared" si="20"/>
        <v>-0.13780727630285147</v>
      </c>
      <c r="H45" s="196">
        <f t="shared" si="20"/>
        <v>-0.20931456899377252</v>
      </c>
      <c r="I45" s="61"/>
      <c r="J45" s="69"/>
      <c r="K45" s="35"/>
      <c r="L45" s="61"/>
    </row>
    <row r="46" spans="1:12" ht="13.5" customHeight="1" x14ac:dyDescent="0.2">
      <c r="A46" s="35"/>
      <c r="B46" s="35"/>
      <c r="D46" s="41"/>
      <c r="E46" s="77"/>
      <c r="F46" s="70"/>
      <c r="G46" s="69"/>
      <c r="H46" s="35"/>
      <c r="I46" s="61"/>
      <c r="J46" s="69"/>
      <c r="K46" s="35"/>
      <c r="L46" s="61"/>
    </row>
    <row r="47" spans="1:12" ht="13.5" customHeight="1" x14ac:dyDescent="0.2">
      <c r="A47" s="35"/>
      <c r="B47" s="35"/>
      <c r="D47" s="56"/>
      <c r="E47" s="82"/>
      <c r="F47" s="70"/>
      <c r="G47" s="69"/>
      <c r="H47" s="35"/>
      <c r="I47" s="61"/>
      <c r="J47" s="69"/>
      <c r="K47" s="35"/>
      <c r="L47" s="61"/>
    </row>
    <row r="48" spans="1:12" ht="13.5" customHeight="1" x14ac:dyDescent="0.2">
      <c r="A48" s="35"/>
      <c r="B48" s="35"/>
      <c r="D48" s="41"/>
      <c r="F48" s="70"/>
      <c r="G48" s="69"/>
      <c r="H48" s="35"/>
      <c r="I48" s="61"/>
      <c r="J48" s="69"/>
      <c r="K48" s="35"/>
      <c r="L48" s="61"/>
    </row>
    <row r="49" spans="1:12" ht="13.5" customHeight="1" x14ac:dyDescent="0.2">
      <c r="A49" s="35"/>
      <c r="B49" s="35"/>
      <c r="D49" s="41"/>
      <c r="F49" s="77"/>
      <c r="G49" s="69"/>
      <c r="H49" s="35"/>
      <c r="I49" s="61"/>
      <c r="J49" s="69"/>
      <c r="K49" s="35"/>
      <c r="L49" s="61"/>
    </row>
    <row r="50" spans="1:12" ht="13.5" customHeight="1" x14ac:dyDescent="0.2">
      <c r="A50" s="35"/>
      <c r="B50" s="35"/>
      <c r="D50" s="56"/>
      <c r="F50" s="77"/>
      <c r="G50" s="69"/>
      <c r="H50" s="35"/>
      <c r="I50" s="61"/>
      <c r="J50" s="69"/>
      <c r="K50" s="35"/>
      <c r="L50" s="61"/>
    </row>
    <row r="51" spans="1:12" ht="13.5" customHeight="1" x14ac:dyDescent="0.2">
      <c r="A51" s="35"/>
      <c r="B51" s="35"/>
      <c r="C51" s="74"/>
      <c r="D51" s="74"/>
      <c r="E51" s="74"/>
      <c r="F51" s="70"/>
      <c r="G51" s="69"/>
      <c r="H51" s="35"/>
      <c r="I51" s="61"/>
      <c r="J51" s="69"/>
      <c r="K51" s="35"/>
      <c r="L51" s="61"/>
    </row>
    <row r="52" spans="1:12" ht="13.5" customHeight="1" x14ac:dyDescent="0.2">
      <c r="A52" s="35"/>
      <c r="B52" s="35"/>
      <c r="C52" s="74"/>
      <c r="D52" s="74"/>
      <c r="E52" s="74"/>
      <c r="F52" s="70"/>
      <c r="G52" s="69"/>
      <c r="H52" s="35"/>
      <c r="I52" s="61"/>
      <c r="J52" s="69"/>
      <c r="K52" s="35"/>
      <c r="L52" s="61"/>
    </row>
    <row r="53" spans="1:12" ht="13.5" customHeight="1" x14ac:dyDescent="0.2">
      <c r="A53" s="35"/>
      <c r="B53" s="35"/>
      <c r="C53" s="74"/>
      <c r="D53" s="74"/>
      <c r="E53" s="74"/>
      <c r="F53" s="70"/>
      <c r="G53" s="69"/>
      <c r="H53" s="35"/>
      <c r="I53" s="61"/>
      <c r="J53" s="69"/>
      <c r="K53" s="35"/>
      <c r="L53" s="61"/>
    </row>
    <row r="54" spans="1:12" ht="13.5" customHeight="1" x14ac:dyDescent="0.2">
      <c r="A54" s="35"/>
      <c r="B54" s="35"/>
      <c r="C54" s="74"/>
      <c r="D54" s="74"/>
      <c r="E54" s="74"/>
      <c r="F54" s="70"/>
      <c r="G54" s="69"/>
      <c r="H54" s="35"/>
      <c r="I54" s="61"/>
      <c r="J54" s="69"/>
      <c r="K54" s="35"/>
      <c r="L54" s="61"/>
    </row>
    <row r="55" spans="1:12" ht="13.5" customHeight="1" x14ac:dyDescent="0.2">
      <c r="A55" s="35"/>
      <c r="B55" s="35"/>
      <c r="C55" s="74"/>
      <c r="D55" s="74"/>
      <c r="E55" s="74"/>
      <c r="F55" s="70"/>
      <c r="G55" s="69"/>
      <c r="H55" s="35"/>
      <c r="I55" s="61"/>
      <c r="J55" s="69"/>
      <c r="K55" s="35"/>
      <c r="L55" s="61"/>
    </row>
    <row r="56" spans="1:12" ht="13.5" customHeight="1" x14ac:dyDescent="0.2">
      <c r="A56" s="35"/>
      <c r="B56" s="35"/>
      <c r="C56" s="74"/>
      <c r="D56" s="74"/>
      <c r="E56" s="74"/>
      <c r="F56" s="70"/>
      <c r="G56" s="69"/>
      <c r="H56" s="35"/>
      <c r="I56" s="61"/>
      <c r="J56" s="69"/>
      <c r="K56" s="35"/>
      <c r="L56" s="61"/>
    </row>
    <row r="57" spans="1:12" ht="13.5" customHeight="1" x14ac:dyDescent="0.2">
      <c r="A57" s="35"/>
      <c r="B57" s="35"/>
      <c r="C57" s="74"/>
      <c r="D57" s="74"/>
      <c r="E57" s="74"/>
      <c r="F57" s="70"/>
      <c r="G57" s="69"/>
      <c r="H57" s="35"/>
      <c r="I57" s="61"/>
      <c r="J57" s="69"/>
      <c r="K57" s="35"/>
      <c r="L57" s="61"/>
    </row>
    <row r="58" spans="1:12" ht="13.5" customHeight="1" x14ac:dyDescent="0.2">
      <c r="A58" s="35"/>
      <c r="B58" s="35"/>
      <c r="C58" s="74"/>
      <c r="D58" s="74"/>
      <c r="E58" s="74"/>
      <c r="F58" s="70"/>
      <c r="G58" s="69"/>
      <c r="H58" s="35"/>
      <c r="I58" s="61"/>
      <c r="J58" s="69"/>
      <c r="K58" s="35"/>
      <c r="L58" s="61"/>
    </row>
    <row r="59" spans="1:12" ht="13.5" customHeight="1" x14ac:dyDescent="0.2">
      <c r="A59" s="35"/>
      <c r="B59" s="35"/>
      <c r="C59" s="74"/>
      <c r="D59" s="74"/>
      <c r="E59" s="74"/>
      <c r="F59" s="70"/>
      <c r="G59" s="69"/>
      <c r="H59" s="35"/>
      <c r="I59" s="61"/>
      <c r="J59" s="69"/>
      <c r="K59" s="35"/>
      <c r="L59" s="61"/>
    </row>
    <row r="60" spans="1:12" ht="13.5" customHeight="1" x14ac:dyDescent="0.2">
      <c r="A60" s="35"/>
      <c r="B60" s="35"/>
      <c r="C60" s="74"/>
      <c r="D60" s="74"/>
      <c r="E60" s="74"/>
      <c r="F60" s="70"/>
      <c r="G60" s="69"/>
      <c r="H60" s="35"/>
      <c r="I60" s="61"/>
      <c r="J60" s="69"/>
      <c r="K60" s="35"/>
      <c r="L60" s="61"/>
    </row>
    <row r="61" spans="1:12" ht="13.5" customHeight="1" x14ac:dyDescent="0.2">
      <c r="A61" s="35"/>
      <c r="B61" s="35"/>
      <c r="C61" s="74"/>
      <c r="D61" s="74"/>
      <c r="E61" s="74"/>
      <c r="F61" s="70"/>
      <c r="G61" s="69"/>
      <c r="H61" s="35"/>
      <c r="I61" s="61"/>
      <c r="J61" s="69"/>
      <c r="K61" s="35"/>
      <c r="L61" s="61"/>
    </row>
    <row r="62" spans="1:12" ht="13.5" customHeight="1" x14ac:dyDescent="0.2">
      <c r="A62" s="35"/>
      <c r="B62" s="35"/>
      <c r="C62" s="74"/>
      <c r="D62" s="74"/>
      <c r="E62" s="74"/>
      <c r="F62" s="70"/>
      <c r="G62" s="69"/>
      <c r="H62" s="35"/>
      <c r="I62" s="61"/>
      <c r="J62" s="69"/>
      <c r="K62" s="35"/>
      <c r="L62" s="61"/>
    </row>
    <row r="63" spans="1:12" ht="13.5" customHeight="1" x14ac:dyDescent="0.2">
      <c r="A63" s="35"/>
      <c r="B63" s="35"/>
      <c r="C63" s="74"/>
      <c r="D63" s="74"/>
      <c r="E63" s="74"/>
      <c r="F63" s="70"/>
      <c r="G63" s="69"/>
      <c r="H63" s="35"/>
      <c r="I63" s="61"/>
      <c r="J63" s="69"/>
      <c r="K63" s="35"/>
      <c r="L63" s="61"/>
    </row>
    <row r="64" spans="1:12" ht="13.5" customHeight="1" x14ac:dyDescent="0.2">
      <c r="A64" s="35"/>
      <c r="B64" s="35"/>
      <c r="C64" s="74"/>
      <c r="D64" s="74"/>
      <c r="E64" s="74"/>
      <c r="F64" s="70"/>
      <c r="G64" s="69"/>
      <c r="H64" s="35"/>
      <c r="I64" s="61"/>
      <c r="J64" s="69"/>
      <c r="K64" s="35"/>
      <c r="L64" s="61"/>
    </row>
    <row r="65" spans="1:12" ht="13.5" customHeight="1" x14ac:dyDescent="0.2">
      <c r="A65" s="35"/>
      <c r="B65" s="35"/>
      <c r="C65" s="74"/>
      <c r="D65" s="74"/>
      <c r="E65" s="74"/>
      <c r="F65" s="70"/>
      <c r="G65" s="69"/>
      <c r="H65" s="35"/>
      <c r="I65" s="61"/>
      <c r="J65" s="69"/>
      <c r="K65" s="35"/>
      <c r="L65" s="61"/>
    </row>
    <row r="66" spans="1:12" ht="13.5" customHeight="1" x14ac:dyDescent="0.2">
      <c r="A66" s="35"/>
      <c r="B66" s="35"/>
      <c r="C66" s="74"/>
      <c r="D66" s="74"/>
      <c r="E66" s="74"/>
      <c r="F66" s="70"/>
      <c r="G66" s="69"/>
      <c r="H66" s="35"/>
      <c r="I66" s="61"/>
      <c r="J66" s="69"/>
      <c r="K66" s="35"/>
      <c r="L66" s="61"/>
    </row>
    <row r="67" spans="1:12" ht="13.5" customHeight="1" x14ac:dyDescent="0.2">
      <c r="A67" s="35"/>
      <c r="B67" s="35"/>
      <c r="C67" s="74"/>
      <c r="D67" s="74"/>
      <c r="E67" s="74"/>
      <c r="F67" s="70"/>
      <c r="G67" s="69"/>
      <c r="H67" s="35"/>
      <c r="I67" s="61"/>
      <c r="J67" s="69"/>
      <c r="K67" s="35"/>
      <c r="L67" s="61"/>
    </row>
    <row r="68" spans="1:12" ht="13.5" customHeight="1" x14ac:dyDescent="0.2">
      <c r="A68" s="35"/>
      <c r="B68" s="35"/>
      <c r="C68" s="74"/>
      <c r="D68" s="74"/>
      <c r="E68" s="74"/>
      <c r="F68" s="70"/>
      <c r="G68" s="69"/>
      <c r="H68" s="35"/>
      <c r="I68" s="61"/>
      <c r="J68" s="69"/>
      <c r="K68" s="35"/>
      <c r="L68" s="61"/>
    </row>
    <row r="69" spans="1:12" ht="13.5" customHeight="1" x14ac:dyDescent="0.2">
      <c r="A69" s="35"/>
      <c r="B69" s="35"/>
      <c r="C69" s="74"/>
      <c r="D69" s="74"/>
      <c r="E69" s="74"/>
      <c r="F69" s="70"/>
      <c r="G69" s="69"/>
      <c r="H69" s="35"/>
      <c r="I69" s="61"/>
      <c r="J69" s="69"/>
      <c r="K69" s="35"/>
      <c r="L69" s="61"/>
    </row>
    <row r="70" spans="1:12" ht="13.5" customHeight="1" x14ac:dyDescent="0.2">
      <c r="A70" s="35"/>
      <c r="B70" s="35"/>
      <c r="C70" s="74"/>
      <c r="D70" s="74"/>
      <c r="E70" s="74"/>
      <c r="F70" s="68"/>
      <c r="G70" s="35"/>
      <c r="H70" s="35"/>
      <c r="I70" s="61"/>
      <c r="J70" s="35"/>
      <c r="K70" s="35"/>
      <c r="L70" s="61"/>
    </row>
    <row r="71" spans="1:12" ht="13.5" customHeight="1" x14ac:dyDescent="0.2">
      <c r="A71" s="35"/>
      <c r="B71" s="35"/>
      <c r="C71" s="74"/>
      <c r="D71" s="74"/>
      <c r="E71" s="74"/>
      <c r="F71" s="68"/>
      <c r="G71" s="35"/>
      <c r="H71" s="35"/>
      <c r="I71" s="61"/>
      <c r="J71" s="35"/>
      <c r="K71" s="35"/>
      <c r="L71" s="61"/>
    </row>
    <row r="72" spans="1:12" ht="13.5" customHeight="1" x14ac:dyDescent="0.2">
      <c r="A72" s="35"/>
      <c r="B72" s="35"/>
      <c r="C72" s="74"/>
      <c r="D72" s="74"/>
      <c r="E72" s="74"/>
      <c r="F72" s="68"/>
      <c r="G72" s="35"/>
      <c r="H72" s="35"/>
      <c r="I72" s="61"/>
      <c r="J72" s="35"/>
      <c r="K72" s="35"/>
      <c r="L72" s="61"/>
    </row>
    <row r="73" spans="1:12" ht="13.5" customHeight="1" x14ac:dyDescent="0.2">
      <c r="A73" s="35"/>
      <c r="B73" s="35"/>
      <c r="C73" s="74"/>
      <c r="D73" s="74"/>
      <c r="E73" s="74"/>
      <c r="F73" s="68"/>
      <c r="G73" s="35"/>
      <c r="H73" s="35"/>
      <c r="I73" s="61"/>
      <c r="J73" s="35"/>
      <c r="K73" s="35"/>
      <c r="L73" s="61"/>
    </row>
    <row r="74" spans="1:12" ht="13.5" customHeight="1" x14ac:dyDescent="0.2">
      <c r="A74" s="35"/>
      <c r="B74" s="35"/>
      <c r="C74" s="67"/>
      <c r="D74" s="67"/>
      <c r="E74" s="67"/>
      <c r="F74" s="68"/>
      <c r="G74" s="35"/>
      <c r="H74" s="35"/>
      <c r="I74" s="61"/>
      <c r="J74" s="35"/>
      <c r="K74" s="35"/>
      <c r="L74" s="61"/>
    </row>
    <row r="75" spans="1:12" ht="13.5" customHeight="1" x14ac:dyDescent="0.2">
      <c r="A75" s="35"/>
      <c r="B75" s="35"/>
      <c r="C75" s="35"/>
      <c r="D75" s="35"/>
      <c r="E75" s="35"/>
      <c r="F75" s="66"/>
      <c r="G75" s="35"/>
      <c r="H75" s="35"/>
      <c r="I75" s="61"/>
      <c r="J75" s="35"/>
      <c r="K75" s="35"/>
      <c r="L75" s="61"/>
    </row>
    <row r="76" spans="1:12" ht="13.5" customHeight="1" x14ac:dyDescent="0.2">
      <c r="A76" s="35"/>
      <c r="B76" s="35"/>
      <c r="C76" s="35"/>
      <c r="D76" s="35"/>
      <c r="E76" s="35"/>
      <c r="F76" s="66"/>
      <c r="G76" s="35"/>
      <c r="H76" s="35"/>
      <c r="I76" s="61"/>
      <c r="J76" s="35"/>
      <c r="K76" s="35"/>
      <c r="L76" s="61"/>
    </row>
    <row r="77" spans="1:12" ht="13.5" customHeight="1" x14ac:dyDescent="0.2">
      <c r="A77" s="35"/>
      <c r="B77" s="35"/>
      <c r="C77" s="35"/>
      <c r="D77" s="35"/>
      <c r="E77" s="35"/>
      <c r="F77" s="66"/>
      <c r="G77" s="35"/>
      <c r="H77" s="35"/>
      <c r="I77" s="61"/>
      <c r="J77" s="35"/>
      <c r="K77" s="35"/>
      <c r="L77" s="61"/>
    </row>
    <row r="78" spans="1:12" ht="13.5" customHeight="1" x14ac:dyDescent="0.2">
      <c r="A78" s="35"/>
      <c r="B78" s="35"/>
      <c r="C78" s="35"/>
      <c r="D78" s="35"/>
      <c r="E78" s="35"/>
      <c r="F78" s="66"/>
      <c r="G78" s="35"/>
      <c r="H78" s="35"/>
      <c r="I78" s="61"/>
      <c r="J78" s="35"/>
      <c r="K78" s="35"/>
      <c r="L78" s="61"/>
    </row>
    <row r="79" spans="1:12" ht="13.5" customHeight="1" x14ac:dyDescent="0.2">
      <c r="A79" s="35"/>
      <c r="B79" s="35"/>
      <c r="C79" s="35"/>
      <c r="D79" s="35"/>
      <c r="E79" s="35"/>
      <c r="F79" s="66"/>
      <c r="G79" s="35"/>
      <c r="H79" s="35"/>
      <c r="I79" s="61"/>
      <c r="J79" s="35"/>
      <c r="K79" s="35"/>
      <c r="L79" s="61"/>
    </row>
    <row r="80" spans="1:12" ht="13.5" customHeight="1" x14ac:dyDescent="0.2">
      <c r="A80" s="35"/>
      <c r="B80" s="35"/>
      <c r="C80" s="35"/>
      <c r="D80" s="35"/>
      <c r="E80" s="35"/>
      <c r="F80" s="66"/>
      <c r="G80" s="35"/>
      <c r="H80" s="35"/>
      <c r="I80" s="61"/>
      <c r="J80" s="35"/>
      <c r="K80" s="35"/>
      <c r="L80" s="61"/>
    </row>
    <row r="81" spans="1:12" ht="13.5" customHeight="1" x14ac:dyDescent="0.2">
      <c r="A81" s="35"/>
      <c r="B81" s="35"/>
      <c r="C81" s="35"/>
      <c r="D81" s="35"/>
      <c r="E81" s="35"/>
      <c r="F81" s="66"/>
      <c r="G81" s="35"/>
      <c r="H81" s="35"/>
      <c r="I81" s="61"/>
      <c r="J81" s="35"/>
      <c r="K81" s="35"/>
      <c r="L81" s="61"/>
    </row>
    <row r="82" spans="1:12" ht="13.5" customHeight="1" x14ac:dyDescent="0.2">
      <c r="A82" s="35"/>
      <c r="B82" s="35"/>
      <c r="C82" s="35"/>
      <c r="D82" s="35"/>
      <c r="E82" s="35"/>
      <c r="F82" s="66"/>
      <c r="G82" s="35"/>
      <c r="H82" s="35"/>
      <c r="I82" s="61"/>
      <c r="J82" s="35"/>
      <c r="K82" s="35"/>
      <c r="L82" s="61"/>
    </row>
    <row r="83" spans="1:12" ht="13.5" customHeight="1" x14ac:dyDescent="0.2">
      <c r="A83" s="35"/>
      <c r="B83" s="35"/>
      <c r="C83" s="35"/>
      <c r="D83" s="35"/>
      <c r="E83" s="35"/>
      <c r="F83" s="66"/>
      <c r="G83" s="35"/>
      <c r="H83" s="35"/>
      <c r="I83" s="61"/>
      <c r="J83" s="35"/>
      <c r="K83" s="35"/>
      <c r="L83" s="61"/>
    </row>
    <row r="84" spans="1:12" ht="13.5" customHeight="1" x14ac:dyDescent="0.2">
      <c r="A84" s="35"/>
      <c r="B84" s="35"/>
      <c r="C84" s="35"/>
      <c r="D84" s="35"/>
      <c r="E84" s="35"/>
      <c r="F84" s="66"/>
      <c r="G84" s="35"/>
      <c r="H84" s="35"/>
      <c r="I84" s="61"/>
      <c r="J84" s="35"/>
      <c r="K84" s="35"/>
      <c r="L84" s="61"/>
    </row>
    <row r="85" spans="1:12" ht="13.5" customHeight="1" x14ac:dyDescent="0.2">
      <c r="A85" s="35"/>
      <c r="B85" s="35"/>
      <c r="C85" s="35"/>
      <c r="D85" s="35"/>
      <c r="E85" s="35"/>
      <c r="F85" s="66"/>
      <c r="G85" s="35"/>
      <c r="H85" s="35"/>
      <c r="I85" s="61"/>
      <c r="J85" s="35"/>
      <c r="K85" s="35"/>
      <c r="L85" s="61"/>
    </row>
    <row r="86" spans="1:12" ht="13.5" customHeight="1" x14ac:dyDescent="0.2">
      <c r="A86" s="35"/>
      <c r="B86" s="35"/>
      <c r="C86" s="35"/>
      <c r="D86" s="35"/>
      <c r="E86" s="35"/>
      <c r="F86" s="66"/>
      <c r="G86" s="35"/>
      <c r="H86" s="35"/>
      <c r="I86" s="61"/>
      <c r="J86" s="35"/>
      <c r="K86" s="35"/>
      <c r="L86" s="61"/>
    </row>
    <row r="87" spans="1:12" ht="13.5" customHeight="1" x14ac:dyDescent="0.2">
      <c r="A87" s="35"/>
      <c r="B87" s="35"/>
      <c r="C87" s="35"/>
      <c r="D87" s="35"/>
      <c r="E87" s="35"/>
      <c r="F87" s="66"/>
      <c r="G87" s="35"/>
      <c r="H87" s="35"/>
      <c r="I87" s="61"/>
      <c r="J87" s="35"/>
      <c r="K87" s="35"/>
      <c r="L87" s="61"/>
    </row>
    <row r="88" spans="1:12" ht="13.5" customHeight="1" x14ac:dyDescent="0.2">
      <c r="A88" s="35"/>
      <c r="B88" s="35"/>
      <c r="C88" s="35"/>
      <c r="D88" s="35"/>
      <c r="E88" s="35"/>
      <c r="F88" s="66"/>
      <c r="G88" s="35"/>
      <c r="H88" s="35"/>
      <c r="I88" s="61"/>
      <c r="J88" s="35"/>
      <c r="K88" s="35"/>
      <c r="L88" s="61"/>
    </row>
    <row r="89" spans="1:12" ht="13.5" customHeight="1" x14ac:dyDescent="0.2">
      <c r="A89" s="35"/>
      <c r="B89" s="35"/>
      <c r="C89" s="35"/>
      <c r="D89" s="35"/>
      <c r="E89" s="35"/>
      <c r="F89" s="66"/>
      <c r="G89" s="35"/>
      <c r="H89" s="35"/>
      <c r="I89" s="61"/>
      <c r="J89" s="35"/>
      <c r="K89" s="35"/>
      <c r="L89" s="61"/>
    </row>
    <row r="90" spans="1:12" ht="13.5" customHeight="1" x14ac:dyDescent="0.2">
      <c r="A90" s="35"/>
      <c r="B90" s="35"/>
      <c r="C90" s="35"/>
      <c r="D90" s="35"/>
      <c r="E90" s="35"/>
      <c r="F90" s="66"/>
      <c r="G90" s="35"/>
      <c r="H90" s="35"/>
      <c r="I90" s="61"/>
      <c r="J90" s="35"/>
      <c r="K90" s="35"/>
      <c r="L90" s="61"/>
    </row>
    <row r="91" spans="1:12" ht="13.5" customHeight="1" x14ac:dyDescent="0.2">
      <c r="A91" s="35"/>
      <c r="B91" s="35"/>
      <c r="C91" s="35"/>
      <c r="D91" s="35"/>
      <c r="E91" s="35"/>
      <c r="F91" s="66"/>
      <c r="G91" s="35"/>
      <c r="H91" s="35"/>
      <c r="I91" s="61"/>
      <c r="J91" s="35"/>
      <c r="K91" s="35"/>
      <c r="L91" s="61"/>
    </row>
    <row r="92" spans="1:12" ht="13.5" customHeight="1" x14ac:dyDescent="0.2">
      <c r="A92" s="35"/>
      <c r="B92" s="35"/>
      <c r="C92" s="35"/>
      <c r="D92" s="35"/>
      <c r="E92" s="35"/>
      <c r="F92" s="66"/>
      <c r="G92" s="35"/>
      <c r="H92" s="35"/>
      <c r="I92" s="61"/>
      <c r="J92" s="35"/>
      <c r="K92" s="35"/>
      <c r="L92" s="61"/>
    </row>
    <row r="93" spans="1:12" ht="13.5" customHeight="1" x14ac:dyDescent="0.2">
      <c r="A93" s="35"/>
      <c r="B93" s="35"/>
      <c r="C93" s="35"/>
      <c r="D93" s="35"/>
      <c r="E93" s="35"/>
      <c r="F93" s="66"/>
      <c r="G93" s="35"/>
      <c r="H93" s="35"/>
      <c r="I93" s="61"/>
      <c r="J93" s="35"/>
      <c r="K93" s="35"/>
      <c r="L93" s="61"/>
    </row>
    <row r="94" spans="1:12" ht="13.5" customHeight="1" x14ac:dyDescent="0.2">
      <c r="A94" s="35"/>
      <c r="B94" s="35"/>
      <c r="C94" s="35"/>
      <c r="D94" s="35"/>
      <c r="E94" s="35"/>
      <c r="F94" s="66"/>
      <c r="G94" s="35"/>
      <c r="H94" s="35"/>
      <c r="I94" s="61"/>
      <c r="J94" s="35"/>
      <c r="K94" s="35"/>
      <c r="L94" s="61"/>
    </row>
    <row r="95" spans="1:12" ht="13.5" customHeight="1" x14ac:dyDescent="0.2">
      <c r="A95" s="35"/>
      <c r="B95" s="35"/>
      <c r="C95" s="35"/>
      <c r="D95" s="35"/>
      <c r="E95" s="35"/>
      <c r="F95" s="66"/>
      <c r="G95" s="35"/>
      <c r="H95" s="35"/>
      <c r="I95" s="61"/>
      <c r="J95" s="35"/>
      <c r="K95" s="35"/>
      <c r="L95" s="61"/>
    </row>
    <row r="96" spans="1:12" ht="13.5" customHeight="1" x14ac:dyDescent="0.2">
      <c r="A96" s="35"/>
      <c r="B96" s="35"/>
      <c r="C96" s="35"/>
      <c r="D96" s="35"/>
      <c r="E96" s="35"/>
      <c r="F96" s="66"/>
      <c r="G96" s="35"/>
      <c r="H96" s="35"/>
      <c r="I96" s="61"/>
      <c r="J96" s="35"/>
      <c r="K96" s="35"/>
      <c r="L96" s="61"/>
    </row>
    <row r="97" spans="1:12" ht="13.5" customHeight="1" x14ac:dyDescent="0.2">
      <c r="A97" s="35"/>
      <c r="B97" s="35"/>
      <c r="C97" s="35"/>
      <c r="D97" s="35"/>
      <c r="E97" s="35"/>
      <c r="F97" s="66"/>
      <c r="G97" s="35"/>
      <c r="H97" s="35"/>
      <c r="I97" s="61"/>
      <c r="J97" s="35"/>
      <c r="K97" s="35"/>
      <c r="L97" s="61"/>
    </row>
    <row r="98" spans="1:12" ht="13.5" customHeight="1" x14ac:dyDescent="0.2">
      <c r="A98" s="35"/>
      <c r="B98" s="35"/>
      <c r="C98" s="35"/>
      <c r="D98" s="35"/>
      <c r="E98" s="35"/>
      <c r="F98" s="66"/>
      <c r="G98" s="35"/>
      <c r="H98" s="35"/>
      <c r="I98" s="61"/>
      <c r="J98" s="35"/>
      <c r="K98" s="35"/>
      <c r="L98" s="61"/>
    </row>
    <row r="99" spans="1:12" ht="13.5" customHeight="1" x14ac:dyDescent="0.2">
      <c r="A99" s="35"/>
      <c r="B99" s="35"/>
      <c r="C99" s="35"/>
      <c r="D99" s="35"/>
      <c r="E99" s="35"/>
      <c r="F99" s="66"/>
      <c r="G99" s="35"/>
      <c r="H99" s="35"/>
      <c r="I99" s="61"/>
      <c r="J99" s="35"/>
      <c r="K99" s="35"/>
      <c r="L99" s="61"/>
    </row>
    <row r="100" spans="1:12" ht="13.5" customHeight="1" x14ac:dyDescent="0.2">
      <c r="A100" s="35"/>
      <c r="B100" s="35"/>
      <c r="C100" s="35"/>
      <c r="D100" s="35"/>
      <c r="E100" s="35"/>
      <c r="F100" s="66"/>
      <c r="G100" s="35"/>
      <c r="H100" s="35"/>
      <c r="I100" s="61"/>
      <c r="J100" s="35"/>
      <c r="K100" s="35"/>
      <c r="L100" s="61"/>
    </row>
    <row r="101" spans="1:12" ht="13.5" customHeight="1" x14ac:dyDescent="0.2">
      <c r="A101" s="35"/>
      <c r="B101" s="35"/>
      <c r="C101" s="35"/>
      <c r="D101" s="35"/>
      <c r="E101" s="35"/>
      <c r="F101" s="66"/>
      <c r="G101" s="35"/>
      <c r="H101" s="35"/>
      <c r="I101" s="61"/>
      <c r="J101" s="35"/>
      <c r="K101" s="35"/>
      <c r="L101" s="61"/>
    </row>
    <row r="102" spans="1:12" ht="13.5" customHeight="1" x14ac:dyDescent="0.2">
      <c r="A102" s="35"/>
      <c r="B102" s="35"/>
      <c r="C102" s="35"/>
      <c r="D102" s="35"/>
      <c r="E102" s="35"/>
      <c r="F102" s="66"/>
      <c r="G102" s="35"/>
      <c r="H102" s="35"/>
      <c r="I102" s="61"/>
      <c r="J102" s="35"/>
      <c r="K102" s="35"/>
      <c r="L102" s="61"/>
    </row>
    <row r="103" spans="1:12" ht="13.5" customHeight="1" x14ac:dyDescent="0.2">
      <c r="A103" s="35"/>
      <c r="B103" s="35"/>
      <c r="C103" s="35"/>
      <c r="D103" s="35"/>
      <c r="E103" s="35"/>
      <c r="F103" s="66"/>
      <c r="G103" s="35"/>
      <c r="H103" s="35"/>
      <c r="I103" s="61"/>
      <c r="J103" s="35"/>
      <c r="K103" s="35"/>
      <c r="L103" s="61"/>
    </row>
    <row r="104" spans="1:12" ht="13.5" customHeight="1" x14ac:dyDescent="0.2">
      <c r="A104" s="35"/>
      <c r="B104" s="35"/>
      <c r="C104" s="35"/>
      <c r="D104" s="35"/>
      <c r="E104" s="35"/>
      <c r="F104" s="66"/>
      <c r="G104" s="35"/>
      <c r="H104" s="35"/>
      <c r="I104" s="61"/>
      <c r="J104" s="35"/>
      <c r="K104" s="35"/>
      <c r="L104" s="61"/>
    </row>
    <row r="105" spans="1:12" ht="13.5" customHeight="1" x14ac:dyDescent="0.2">
      <c r="A105" s="35"/>
      <c r="B105" s="35"/>
      <c r="C105" s="35"/>
      <c r="D105" s="35"/>
      <c r="E105" s="35"/>
      <c r="F105" s="66"/>
      <c r="G105" s="35"/>
      <c r="H105" s="35"/>
      <c r="I105" s="61"/>
      <c r="J105" s="35"/>
      <c r="K105" s="35"/>
      <c r="L105" s="61"/>
    </row>
    <row r="106" spans="1:12" ht="13.5" customHeight="1" x14ac:dyDescent="0.2">
      <c r="A106" s="35"/>
      <c r="B106" s="35"/>
      <c r="C106" s="35"/>
      <c r="D106" s="35"/>
      <c r="E106" s="35"/>
      <c r="F106" s="66"/>
      <c r="G106" s="35"/>
      <c r="H106" s="35"/>
      <c r="I106" s="61"/>
      <c r="J106" s="35"/>
      <c r="K106" s="35"/>
      <c r="L106" s="61"/>
    </row>
    <row r="107" spans="1:12" ht="13.5" customHeight="1" x14ac:dyDescent="0.2">
      <c r="A107" s="35"/>
      <c r="B107" s="35"/>
      <c r="C107" s="35"/>
      <c r="D107" s="35"/>
      <c r="E107" s="35"/>
      <c r="F107" s="66"/>
      <c r="G107" s="35"/>
      <c r="H107" s="35"/>
      <c r="I107" s="61"/>
      <c r="J107" s="35"/>
      <c r="K107" s="35"/>
      <c r="L107" s="61"/>
    </row>
    <row r="108" spans="1:12" ht="13.5" customHeight="1" x14ac:dyDescent="0.2">
      <c r="A108" s="35"/>
      <c r="B108" s="35"/>
      <c r="C108" s="35"/>
      <c r="D108" s="35"/>
      <c r="E108" s="35"/>
      <c r="F108" s="66"/>
      <c r="G108" s="35"/>
      <c r="H108" s="35"/>
      <c r="I108" s="61"/>
      <c r="J108" s="35"/>
      <c r="K108" s="35"/>
      <c r="L108" s="61"/>
    </row>
    <row r="109" spans="1:12" ht="13.5" customHeight="1" x14ac:dyDescent="0.2">
      <c r="A109" s="35"/>
      <c r="B109" s="35"/>
      <c r="C109" s="35"/>
      <c r="D109" s="35"/>
      <c r="E109" s="35"/>
      <c r="F109" s="66"/>
      <c r="G109" s="35"/>
      <c r="H109" s="35"/>
      <c r="I109" s="61"/>
      <c r="J109" s="35"/>
      <c r="K109" s="35"/>
      <c r="L109" s="61"/>
    </row>
    <row r="110" spans="1:12" ht="13.5" customHeight="1" x14ac:dyDescent="0.2">
      <c r="A110" s="35"/>
      <c r="B110" s="35"/>
      <c r="C110" s="35"/>
      <c r="D110" s="35"/>
      <c r="E110" s="35"/>
      <c r="F110" s="66"/>
      <c r="G110" s="35"/>
      <c r="H110" s="35"/>
      <c r="I110" s="61"/>
      <c r="J110" s="35"/>
      <c r="K110" s="35"/>
      <c r="L110" s="61"/>
    </row>
    <row r="111" spans="1:12" ht="13.5" customHeight="1" x14ac:dyDescent="0.2">
      <c r="A111" s="35"/>
      <c r="B111" s="35"/>
      <c r="C111" s="35"/>
      <c r="D111" s="35"/>
      <c r="E111" s="35"/>
      <c r="F111" s="66"/>
      <c r="G111" s="35"/>
      <c r="H111" s="35"/>
      <c r="I111" s="61"/>
      <c r="J111" s="35"/>
      <c r="K111" s="35"/>
      <c r="L111" s="61"/>
    </row>
    <row r="112" spans="1:12" ht="13.5" customHeight="1" x14ac:dyDescent="0.2">
      <c r="A112" s="35"/>
      <c r="B112" s="35"/>
      <c r="C112" s="35"/>
      <c r="D112" s="35"/>
      <c r="E112" s="35"/>
      <c r="F112" s="66"/>
      <c r="G112" s="35"/>
      <c r="H112" s="35"/>
      <c r="I112" s="61"/>
      <c r="J112" s="35"/>
      <c r="K112" s="35"/>
      <c r="L112" s="61"/>
    </row>
    <row r="113" spans="1:12" ht="13.5" customHeight="1" x14ac:dyDescent="0.2">
      <c r="A113" s="35"/>
      <c r="B113" s="35"/>
      <c r="C113" s="35"/>
      <c r="D113" s="35"/>
      <c r="E113" s="35"/>
      <c r="F113" s="66"/>
      <c r="G113" s="35"/>
      <c r="H113" s="35"/>
      <c r="I113" s="61"/>
      <c r="J113" s="35"/>
      <c r="K113" s="35"/>
      <c r="L113" s="61"/>
    </row>
    <row r="114" spans="1:12" ht="13.5" customHeight="1" x14ac:dyDescent="0.2">
      <c r="A114" s="35"/>
      <c r="B114" s="35"/>
      <c r="C114" s="35"/>
      <c r="D114" s="35"/>
      <c r="E114" s="35"/>
      <c r="F114" s="66"/>
      <c r="G114" s="35"/>
      <c r="H114" s="35"/>
      <c r="I114" s="61"/>
      <c r="J114" s="35"/>
      <c r="K114" s="35"/>
      <c r="L114" s="61"/>
    </row>
    <row r="115" spans="1:12" ht="13.5" customHeight="1" x14ac:dyDescent="0.2">
      <c r="A115" s="35"/>
      <c r="B115" s="35"/>
      <c r="C115" s="35"/>
      <c r="D115" s="35"/>
      <c r="E115" s="35"/>
      <c r="F115" s="66"/>
      <c r="G115" s="35"/>
      <c r="H115" s="35"/>
      <c r="I115" s="61"/>
      <c r="J115" s="35"/>
      <c r="K115" s="35"/>
      <c r="L115" s="61"/>
    </row>
    <row r="116" spans="1:12" ht="13.5" customHeight="1" x14ac:dyDescent="0.2">
      <c r="A116" s="35"/>
      <c r="B116" s="35"/>
      <c r="C116" s="35"/>
      <c r="D116" s="35"/>
      <c r="E116" s="35"/>
      <c r="F116" s="66"/>
      <c r="G116" s="35"/>
      <c r="H116" s="35"/>
      <c r="I116" s="61"/>
      <c r="J116" s="35"/>
      <c r="K116" s="35"/>
      <c r="L116" s="61"/>
    </row>
    <row r="117" spans="1:12" ht="13.5" customHeight="1" x14ac:dyDescent="0.2">
      <c r="A117" s="35"/>
      <c r="B117" s="35"/>
      <c r="C117" s="35"/>
      <c r="D117" s="35"/>
      <c r="E117" s="35"/>
      <c r="F117" s="66"/>
      <c r="G117" s="35"/>
      <c r="H117" s="35"/>
      <c r="I117" s="61"/>
      <c r="J117" s="35"/>
      <c r="K117" s="35"/>
      <c r="L117" s="61"/>
    </row>
    <row r="118" spans="1:12" ht="13.5" customHeight="1" x14ac:dyDescent="0.2">
      <c r="A118" s="35"/>
      <c r="B118" s="35"/>
      <c r="C118" s="35"/>
      <c r="D118" s="35"/>
      <c r="E118" s="35"/>
      <c r="F118" s="66"/>
      <c r="G118" s="35"/>
      <c r="H118" s="35"/>
      <c r="I118" s="61"/>
      <c r="J118" s="35"/>
      <c r="K118" s="35"/>
      <c r="L118" s="61"/>
    </row>
    <row r="119" spans="1:12" ht="13.5" customHeight="1" x14ac:dyDescent="0.2">
      <c r="A119" s="35"/>
      <c r="B119" s="35"/>
      <c r="C119" s="35"/>
      <c r="D119" s="35"/>
      <c r="E119" s="35"/>
      <c r="F119" s="66"/>
      <c r="G119" s="35"/>
      <c r="H119" s="35"/>
      <c r="I119" s="61"/>
      <c r="J119" s="35"/>
      <c r="K119" s="35"/>
      <c r="L119" s="61"/>
    </row>
    <row r="120" spans="1:12" ht="13.5" customHeight="1" x14ac:dyDescent="0.2">
      <c r="A120" s="35"/>
      <c r="B120" s="35"/>
      <c r="C120" s="35"/>
      <c r="D120" s="35"/>
      <c r="E120" s="35"/>
      <c r="F120" s="66"/>
      <c r="G120" s="35"/>
      <c r="H120" s="35"/>
      <c r="I120" s="61"/>
      <c r="J120" s="35"/>
      <c r="K120" s="35"/>
      <c r="L120" s="61"/>
    </row>
    <row r="121" spans="1:12" ht="13.5" customHeight="1" x14ac:dyDescent="0.2">
      <c r="A121" s="35"/>
      <c r="B121" s="35"/>
      <c r="C121" s="35"/>
      <c r="D121" s="35"/>
      <c r="E121" s="35"/>
      <c r="F121" s="66"/>
      <c r="G121" s="35"/>
      <c r="H121" s="35"/>
      <c r="I121" s="61"/>
      <c r="J121" s="35"/>
      <c r="K121" s="35"/>
      <c r="L121" s="61"/>
    </row>
    <row r="122" spans="1:12" ht="13.5" customHeight="1" x14ac:dyDescent="0.2">
      <c r="A122" s="35"/>
      <c r="B122" s="35"/>
      <c r="C122" s="35"/>
      <c r="D122" s="35"/>
      <c r="E122" s="35"/>
      <c r="F122" s="66"/>
      <c r="G122" s="35"/>
      <c r="H122" s="35"/>
      <c r="I122" s="61"/>
      <c r="J122" s="35"/>
      <c r="K122" s="35"/>
      <c r="L122" s="61"/>
    </row>
    <row r="123" spans="1:12" ht="13.5" customHeight="1" x14ac:dyDescent="0.2">
      <c r="A123" s="35"/>
      <c r="B123" s="35"/>
      <c r="C123" s="35"/>
      <c r="D123" s="35"/>
      <c r="E123" s="35"/>
      <c r="F123" s="66"/>
      <c r="G123" s="35"/>
      <c r="H123" s="35"/>
      <c r="I123" s="61"/>
      <c r="J123" s="35"/>
      <c r="K123" s="35"/>
      <c r="L123" s="61"/>
    </row>
    <row r="124" spans="1:12" ht="13.5" customHeight="1" x14ac:dyDescent="0.2">
      <c r="A124" s="35"/>
      <c r="B124" s="35"/>
      <c r="C124" s="35"/>
      <c r="D124" s="35"/>
      <c r="E124" s="35"/>
      <c r="F124" s="66"/>
      <c r="G124" s="35"/>
      <c r="H124" s="35"/>
      <c r="I124" s="61"/>
      <c r="J124" s="35"/>
      <c r="K124" s="35"/>
      <c r="L124" s="61"/>
    </row>
    <row r="125" spans="1:12" ht="13.5" customHeight="1" x14ac:dyDescent="0.2">
      <c r="A125" s="35"/>
      <c r="B125" s="35"/>
      <c r="C125" s="35"/>
      <c r="D125" s="35"/>
      <c r="E125" s="35"/>
      <c r="F125" s="66"/>
      <c r="G125" s="35"/>
      <c r="H125" s="35"/>
      <c r="I125" s="61"/>
      <c r="J125" s="35"/>
      <c r="K125" s="35"/>
      <c r="L125" s="61"/>
    </row>
    <row r="126" spans="1:12" ht="13.5" customHeight="1" x14ac:dyDescent="0.2">
      <c r="A126" s="35"/>
      <c r="B126" s="35"/>
      <c r="C126" s="35"/>
      <c r="D126" s="35"/>
      <c r="E126" s="35"/>
      <c r="F126" s="66"/>
      <c r="G126" s="35"/>
      <c r="H126" s="35"/>
      <c r="I126" s="61"/>
      <c r="J126" s="35"/>
      <c r="K126" s="35"/>
      <c r="L126" s="61"/>
    </row>
    <row r="127" spans="1:12" ht="13.5" customHeight="1" x14ac:dyDescent="0.2">
      <c r="A127" s="35"/>
      <c r="B127" s="35"/>
      <c r="C127" s="35"/>
      <c r="D127" s="35"/>
      <c r="E127" s="35"/>
      <c r="F127" s="66"/>
      <c r="G127" s="35"/>
      <c r="H127" s="35"/>
      <c r="I127" s="61"/>
      <c r="J127" s="35"/>
      <c r="K127" s="35"/>
      <c r="L127" s="61"/>
    </row>
    <row r="128" spans="1:12" ht="13.5" customHeight="1" x14ac:dyDescent="0.2">
      <c r="A128" s="35"/>
      <c r="B128" s="35"/>
      <c r="C128" s="35"/>
      <c r="D128" s="35"/>
      <c r="E128" s="35"/>
      <c r="F128" s="66"/>
      <c r="G128" s="35"/>
      <c r="H128" s="35"/>
      <c r="I128" s="61"/>
      <c r="J128" s="35"/>
      <c r="K128" s="35"/>
      <c r="L128" s="61"/>
    </row>
    <row r="129" spans="1:12" ht="13.5" customHeight="1" x14ac:dyDescent="0.2">
      <c r="A129" s="35"/>
      <c r="B129" s="35"/>
      <c r="C129" s="35"/>
      <c r="D129" s="35"/>
      <c r="E129" s="35"/>
      <c r="F129" s="66"/>
      <c r="G129" s="35"/>
      <c r="H129" s="35"/>
      <c r="I129" s="61"/>
      <c r="J129" s="35"/>
      <c r="K129" s="35"/>
      <c r="L129" s="61"/>
    </row>
    <row r="130" spans="1:12" ht="13.5" customHeight="1" x14ac:dyDescent="0.2">
      <c r="A130" s="35"/>
      <c r="B130" s="35"/>
      <c r="C130" s="35"/>
      <c r="D130" s="35"/>
      <c r="E130" s="35"/>
      <c r="F130" s="66"/>
      <c r="G130" s="35"/>
      <c r="H130" s="35"/>
      <c r="I130" s="61"/>
      <c r="J130" s="35"/>
      <c r="K130" s="35"/>
      <c r="L130" s="61"/>
    </row>
    <row r="131" spans="1:12" ht="13.5" customHeight="1" x14ac:dyDescent="0.2">
      <c r="A131" s="35"/>
      <c r="B131" s="35"/>
      <c r="C131" s="35"/>
      <c r="D131" s="35"/>
      <c r="E131" s="35"/>
      <c r="F131" s="66"/>
      <c r="G131" s="35"/>
      <c r="H131" s="35"/>
      <c r="I131" s="61"/>
      <c r="J131" s="35"/>
      <c r="K131" s="35"/>
      <c r="L131" s="61"/>
    </row>
    <row r="132" spans="1:12" ht="13.5" customHeight="1" x14ac:dyDescent="0.2">
      <c r="A132" s="35"/>
      <c r="B132" s="35"/>
      <c r="C132" s="35"/>
      <c r="D132" s="35"/>
      <c r="E132" s="35"/>
      <c r="F132" s="66"/>
      <c r="G132" s="35"/>
      <c r="H132" s="35"/>
      <c r="I132" s="61"/>
      <c r="J132" s="35"/>
      <c r="K132" s="35"/>
      <c r="L132" s="61"/>
    </row>
    <row r="133" spans="1:12" ht="13.5" customHeight="1" x14ac:dyDescent="0.2">
      <c r="A133" s="35"/>
      <c r="B133" s="35"/>
      <c r="C133" s="35"/>
      <c r="D133" s="35"/>
      <c r="E133" s="35"/>
      <c r="F133" s="66"/>
      <c r="G133" s="35"/>
      <c r="H133" s="35"/>
      <c r="I133" s="61"/>
      <c r="J133" s="35"/>
      <c r="K133" s="35"/>
      <c r="L133" s="61"/>
    </row>
    <row r="134" spans="1:12" ht="13.5" customHeight="1" x14ac:dyDescent="0.2">
      <c r="A134" s="35"/>
      <c r="B134" s="35"/>
      <c r="C134" s="35"/>
      <c r="D134" s="35"/>
      <c r="E134" s="35"/>
      <c r="F134" s="66"/>
      <c r="G134" s="35"/>
      <c r="H134" s="35"/>
      <c r="I134" s="61"/>
      <c r="J134" s="35"/>
      <c r="K134" s="35"/>
      <c r="L134" s="61"/>
    </row>
    <row r="135" spans="1:12" ht="13.5" customHeight="1" x14ac:dyDescent="0.2">
      <c r="A135" s="35"/>
      <c r="B135" s="35"/>
      <c r="C135" s="35"/>
      <c r="D135" s="35"/>
      <c r="E135" s="35"/>
      <c r="F135" s="66"/>
      <c r="G135" s="35"/>
      <c r="H135" s="35"/>
      <c r="I135" s="61"/>
      <c r="J135" s="35"/>
      <c r="K135" s="35"/>
      <c r="L135" s="61"/>
    </row>
    <row r="136" spans="1:12" ht="13.5" customHeight="1" x14ac:dyDescent="0.2">
      <c r="A136" s="35"/>
      <c r="B136" s="35"/>
      <c r="C136" s="35"/>
      <c r="D136" s="35"/>
      <c r="E136" s="35"/>
      <c r="F136" s="66"/>
      <c r="G136" s="35"/>
      <c r="H136" s="35"/>
      <c r="I136" s="61"/>
      <c r="J136" s="35"/>
      <c r="K136" s="35"/>
      <c r="L136" s="61"/>
    </row>
    <row r="137" spans="1:12" ht="13.5" customHeight="1" x14ac:dyDescent="0.2">
      <c r="A137" s="35"/>
      <c r="B137" s="35"/>
      <c r="C137" s="35"/>
      <c r="D137" s="35"/>
      <c r="E137" s="35"/>
      <c r="F137" s="66"/>
      <c r="G137" s="35"/>
      <c r="H137" s="35"/>
      <c r="I137" s="61"/>
      <c r="J137" s="35"/>
      <c r="K137" s="35"/>
      <c r="L137" s="61"/>
    </row>
    <row r="138" spans="1:12" ht="13.5" customHeight="1" x14ac:dyDescent="0.2">
      <c r="A138" s="35"/>
      <c r="B138" s="35"/>
      <c r="C138" s="35"/>
      <c r="D138" s="35"/>
      <c r="E138" s="35"/>
      <c r="F138" s="66"/>
      <c r="G138" s="35"/>
      <c r="H138" s="35"/>
      <c r="I138" s="61"/>
      <c r="J138" s="35"/>
      <c r="K138" s="35"/>
      <c r="L138" s="61"/>
    </row>
    <row r="139" spans="1:12" ht="13.5" customHeight="1" x14ac:dyDescent="0.2">
      <c r="A139" s="35"/>
      <c r="B139" s="35"/>
      <c r="C139" s="35"/>
      <c r="D139" s="35"/>
      <c r="E139" s="35"/>
      <c r="F139" s="66"/>
      <c r="G139" s="35"/>
      <c r="H139" s="35"/>
      <c r="I139" s="61"/>
      <c r="J139" s="35"/>
      <c r="K139" s="35"/>
      <c r="L139" s="61"/>
    </row>
    <row r="140" spans="1:12" ht="13.5" customHeight="1" x14ac:dyDescent="0.2">
      <c r="A140" s="35"/>
      <c r="B140" s="35"/>
      <c r="C140" s="35"/>
      <c r="D140" s="35"/>
      <c r="E140" s="35"/>
      <c r="F140" s="66"/>
      <c r="G140" s="35"/>
      <c r="H140" s="35"/>
      <c r="I140" s="61"/>
      <c r="J140" s="35"/>
      <c r="K140" s="35"/>
      <c r="L140" s="61"/>
    </row>
    <row r="141" spans="1:12" ht="13.5" customHeight="1" x14ac:dyDescent="0.2">
      <c r="A141" s="35"/>
      <c r="B141" s="35"/>
      <c r="C141" s="35"/>
      <c r="D141" s="35"/>
      <c r="E141" s="35"/>
      <c r="F141" s="66"/>
      <c r="G141" s="35"/>
      <c r="H141" s="35"/>
      <c r="I141" s="61"/>
      <c r="J141" s="35"/>
      <c r="K141" s="35"/>
      <c r="L141" s="61"/>
    </row>
    <row r="142" spans="1:12" ht="13.5" customHeight="1" x14ac:dyDescent="0.2">
      <c r="A142" s="35"/>
      <c r="B142" s="35"/>
      <c r="C142" s="35"/>
      <c r="D142" s="35"/>
      <c r="E142" s="35"/>
      <c r="F142" s="66"/>
      <c r="G142" s="35"/>
      <c r="H142" s="35"/>
      <c r="I142" s="61"/>
      <c r="J142" s="35"/>
      <c r="K142" s="35"/>
      <c r="L142" s="61"/>
    </row>
    <row r="143" spans="1:12" ht="13.5" customHeight="1" x14ac:dyDescent="0.2">
      <c r="A143" s="35"/>
      <c r="B143" s="35"/>
      <c r="C143" s="35"/>
      <c r="D143" s="35"/>
      <c r="E143" s="35"/>
      <c r="F143" s="66"/>
      <c r="G143" s="35"/>
      <c r="H143" s="35"/>
      <c r="I143" s="61"/>
      <c r="J143" s="35"/>
      <c r="K143" s="35"/>
      <c r="L143" s="61"/>
    </row>
    <row r="144" spans="1:12" ht="13.5" customHeight="1" x14ac:dyDescent="0.2">
      <c r="A144" s="35"/>
      <c r="B144" s="35"/>
      <c r="C144" s="35"/>
      <c r="D144" s="35"/>
      <c r="E144" s="35"/>
      <c r="F144" s="66"/>
      <c r="G144" s="35"/>
      <c r="H144" s="35"/>
      <c r="I144" s="61"/>
      <c r="J144" s="35"/>
      <c r="K144" s="35"/>
      <c r="L144" s="61"/>
    </row>
    <row r="145" spans="1:12" ht="13.5" customHeight="1" x14ac:dyDescent="0.2">
      <c r="A145" s="35"/>
      <c r="B145" s="35"/>
      <c r="C145" s="35"/>
      <c r="D145" s="35"/>
      <c r="E145" s="35"/>
      <c r="F145" s="66"/>
      <c r="G145" s="35"/>
      <c r="H145" s="35"/>
      <c r="I145" s="61"/>
      <c r="J145" s="35"/>
      <c r="K145" s="35"/>
      <c r="L145" s="61"/>
    </row>
    <row r="146" spans="1:12" ht="13.5" customHeight="1" x14ac:dyDescent="0.2">
      <c r="A146" s="35"/>
      <c r="B146" s="35"/>
      <c r="C146" s="35"/>
      <c r="D146" s="35"/>
      <c r="E146" s="35"/>
      <c r="F146" s="66"/>
      <c r="G146" s="35"/>
      <c r="H146" s="35"/>
      <c r="I146" s="61"/>
      <c r="J146" s="35"/>
      <c r="K146" s="35"/>
      <c r="L146" s="61"/>
    </row>
    <row r="147" spans="1:12" ht="13.5" customHeight="1" x14ac:dyDescent="0.2">
      <c r="A147" s="35"/>
      <c r="B147" s="35"/>
      <c r="C147" s="35"/>
      <c r="D147" s="35"/>
      <c r="E147" s="35"/>
      <c r="F147" s="66"/>
      <c r="G147" s="35"/>
      <c r="H147" s="35"/>
      <c r="I147" s="61"/>
      <c r="J147" s="35"/>
      <c r="K147" s="35"/>
      <c r="L147" s="61"/>
    </row>
    <row r="148" spans="1:12" ht="13.5" customHeight="1" x14ac:dyDescent="0.2">
      <c r="A148" s="35"/>
      <c r="B148" s="35"/>
      <c r="C148" s="35"/>
      <c r="D148" s="35"/>
      <c r="E148" s="35"/>
      <c r="F148" s="66"/>
      <c r="G148" s="35"/>
      <c r="H148" s="35"/>
      <c r="I148" s="61"/>
      <c r="J148" s="35"/>
      <c r="K148" s="35"/>
      <c r="L148" s="61"/>
    </row>
    <row r="149" spans="1:12" ht="13.5" customHeight="1" x14ac:dyDescent="0.2">
      <c r="A149" s="35"/>
      <c r="B149" s="35"/>
      <c r="C149" s="35"/>
      <c r="D149" s="35"/>
      <c r="E149" s="35"/>
      <c r="F149" s="66"/>
      <c r="G149" s="35"/>
      <c r="H149" s="35"/>
      <c r="I149" s="61"/>
      <c r="J149" s="35"/>
      <c r="K149" s="35"/>
      <c r="L149" s="61"/>
    </row>
    <row r="150" spans="1:12" ht="13.5" customHeight="1" x14ac:dyDescent="0.2">
      <c r="A150" s="35"/>
      <c r="B150" s="35"/>
      <c r="C150" s="35"/>
      <c r="D150" s="35"/>
      <c r="E150" s="35"/>
      <c r="F150" s="66"/>
      <c r="G150" s="35"/>
      <c r="H150" s="35"/>
      <c r="I150" s="61"/>
      <c r="J150" s="35"/>
      <c r="K150" s="35"/>
      <c r="L150" s="61"/>
    </row>
    <row r="151" spans="1:12" ht="13.5" customHeight="1" x14ac:dyDescent="0.2">
      <c r="A151" s="35"/>
      <c r="B151" s="35"/>
      <c r="C151" s="35"/>
      <c r="D151" s="35"/>
      <c r="E151" s="35"/>
      <c r="F151" s="66"/>
      <c r="G151" s="35"/>
      <c r="H151" s="35"/>
      <c r="I151" s="61"/>
      <c r="J151" s="35"/>
      <c r="K151" s="35"/>
      <c r="L151" s="61"/>
    </row>
    <row r="152" spans="1:12" ht="13.5" customHeight="1" x14ac:dyDescent="0.2">
      <c r="A152" s="35"/>
      <c r="B152" s="35"/>
      <c r="C152" s="35"/>
      <c r="D152" s="35"/>
      <c r="E152" s="35"/>
      <c r="F152" s="66"/>
      <c r="G152" s="35"/>
      <c r="H152" s="35"/>
      <c r="I152" s="61"/>
      <c r="J152" s="35"/>
      <c r="K152" s="35"/>
      <c r="L152" s="61"/>
    </row>
    <row r="153" spans="1:12" ht="13.5" customHeight="1" x14ac:dyDescent="0.2">
      <c r="A153" s="35"/>
      <c r="B153" s="35"/>
      <c r="C153" s="35"/>
      <c r="D153" s="35"/>
      <c r="E153" s="35"/>
      <c r="F153" s="66"/>
      <c r="G153" s="35"/>
      <c r="H153" s="35"/>
      <c r="I153" s="61"/>
      <c r="J153" s="35"/>
      <c r="K153" s="35"/>
      <c r="L153" s="61"/>
    </row>
    <row r="154" spans="1:12" ht="13.5" customHeight="1" x14ac:dyDescent="0.2">
      <c r="A154" s="35"/>
      <c r="B154" s="35"/>
      <c r="C154" s="35"/>
      <c r="D154" s="35"/>
      <c r="E154" s="35"/>
      <c r="F154" s="66"/>
      <c r="G154" s="35"/>
      <c r="H154" s="35"/>
      <c r="I154" s="61"/>
      <c r="J154" s="35"/>
      <c r="K154" s="35"/>
      <c r="L154" s="61"/>
    </row>
    <row r="155" spans="1:12" ht="13.5" customHeight="1" x14ac:dyDescent="0.2">
      <c r="A155" s="35"/>
      <c r="B155" s="35"/>
      <c r="C155" s="35"/>
      <c r="D155" s="35"/>
      <c r="E155" s="35"/>
      <c r="F155" s="66"/>
      <c r="G155" s="35"/>
      <c r="H155" s="35"/>
      <c r="I155" s="61"/>
      <c r="J155" s="35"/>
      <c r="K155" s="35"/>
      <c r="L155" s="61"/>
    </row>
    <row r="156" spans="1:12" ht="13.5" customHeight="1" x14ac:dyDescent="0.2">
      <c r="A156" s="35"/>
      <c r="B156" s="35"/>
      <c r="C156" s="35"/>
      <c r="D156" s="35"/>
      <c r="E156" s="35"/>
      <c r="F156" s="66"/>
      <c r="G156" s="35"/>
      <c r="H156" s="35"/>
      <c r="I156" s="61"/>
      <c r="J156" s="35"/>
      <c r="K156" s="35"/>
      <c r="L156" s="61"/>
    </row>
    <row r="157" spans="1:12" ht="13.5" customHeight="1" x14ac:dyDescent="0.2">
      <c r="A157" s="35"/>
      <c r="B157" s="35"/>
      <c r="C157" s="35"/>
      <c r="D157" s="35"/>
      <c r="E157" s="35"/>
      <c r="F157" s="66"/>
      <c r="G157" s="35"/>
      <c r="H157" s="35"/>
      <c r="I157" s="61"/>
      <c r="J157" s="35"/>
      <c r="K157" s="35"/>
      <c r="L157" s="61"/>
    </row>
    <row r="158" spans="1:12" ht="13.5" customHeight="1" x14ac:dyDescent="0.2">
      <c r="A158" s="35"/>
      <c r="B158" s="35"/>
      <c r="C158" s="35"/>
      <c r="D158" s="35"/>
      <c r="E158" s="35"/>
      <c r="F158" s="66"/>
      <c r="G158" s="35"/>
      <c r="H158" s="35"/>
      <c r="I158" s="61"/>
      <c r="J158" s="35"/>
      <c r="K158" s="35"/>
      <c r="L158" s="61"/>
    </row>
    <row r="159" spans="1:12" ht="13.5" customHeight="1" x14ac:dyDescent="0.2">
      <c r="A159" s="35"/>
      <c r="B159" s="35"/>
      <c r="C159" s="35"/>
      <c r="D159" s="35"/>
      <c r="E159" s="35"/>
      <c r="F159" s="66"/>
      <c r="G159" s="35"/>
      <c r="H159" s="35"/>
      <c r="I159" s="61"/>
      <c r="J159" s="35"/>
      <c r="K159" s="35"/>
      <c r="L159" s="61"/>
    </row>
    <row r="160" spans="1:12" ht="13.5" customHeight="1" x14ac:dyDescent="0.2">
      <c r="A160" s="35"/>
      <c r="B160" s="35"/>
      <c r="C160" s="35"/>
      <c r="D160" s="35"/>
      <c r="E160" s="35"/>
      <c r="F160" s="66"/>
      <c r="G160" s="35"/>
      <c r="H160" s="35"/>
      <c r="I160" s="61"/>
      <c r="J160" s="35"/>
      <c r="K160" s="35"/>
      <c r="L160" s="61"/>
    </row>
    <row r="161" spans="1:12" ht="13.5" customHeight="1" x14ac:dyDescent="0.2">
      <c r="A161" s="35"/>
      <c r="B161" s="35"/>
      <c r="C161" s="35"/>
      <c r="D161" s="35"/>
      <c r="E161" s="35"/>
      <c r="F161" s="66"/>
      <c r="G161" s="35"/>
      <c r="H161" s="35"/>
      <c r="I161" s="61"/>
      <c r="J161" s="35"/>
      <c r="K161" s="35"/>
      <c r="L161" s="61"/>
    </row>
    <row r="162" spans="1:12" ht="13.5" customHeight="1" x14ac:dyDescent="0.2">
      <c r="A162" s="35"/>
      <c r="B162" s="35"/>
      <c r="C162" s="35"/>
      <c r="D162" s="35"/>
      <c r="E162" s="35"/>
      <c r="F162" s="66"/>
      <c r="G162" s="35"/>
      <c r="H162" s="35"/>
      <c r="I162" s="61"/>
      <c r="J162" s="35"/>
      <c r="K162" s="35"/>
      <c r="L162" s="61"/>
    </row>
    <row r="163" spans="1:12" ht="13.5" customHeight="1" x14ac:dyDescent="0.2">
      <c r="A163" s="35"/>
      <c r="B163" s="35"/>
      <c r="C163" s="35"/>
      <c r="D163" s="35"/>
      <c r="E163" s="35"/>
      <c r="F163" s="66"/>
      <c r="G163" s="35"/>
      <c r="H163" s="35"/>
      <c r="I163" s="61"/>
      <c r="J163" s="35"/>
      <c r="K163" s="35"/>
      <c r="L163" s="61"/>
    </row>
    <row r="164" spans="1:12" ht="13.5" customHeight="1" x14ac:dyDescent="0.2">
      <c r="A164" s="35"/>
      <c r="B164" s="35"/>
      <c r="C164" s="35"/>
      <c r="D164" s="35"/>
      <c r="E164" s="35"/>
      <c r="F164" s="66"/>
      <c r="G164" s="35"/>
      <c r="H164" s="35"/>
      <c r="I164" s="61"/>
      <c r="J164" s="35"/>
      <c r="K164" s="35"/>
      <c r="L164" s="61"/>
    </row>
    <row r="165" spans="1:12" ht="13.5" customHeight="1" x14ac:dyDescent="0.2">
      <c r="A165" s="35"/>
      <c r="B165" s="35"/>
      <c r="C165" s="35"/>
      <c r="D165" s="35"/>
      <c r="E165" s="35"/>
      <c r="F165" s="66"/>
      <c r="G165" s="35"/>
      <c r="H165" s="35"/>
      <c r="I165" s="61"/>
      <c r="J165" s="35"/>
      <c r="K165" s="35"/>
      <c r="L165" s="61"/>
    </row>
    <row r="166" spans="1:12" ht="13.5" customHeight="1" x14ac:dyDescent="0.2">
      <c r="A166" s="35"/>
      <c r="B166" s="35"/>
      <c r="C166" s="35"/>
      <c r="D166" s="35"/>
      <c r="E166" s="35"/>
      <c r="F166" s="66"/>
      <c r="G166" s="35"/>
      <c r="H166" s="35"/>
      <c r="I166" s="61"/>
      <c r="J166" s="35"/>
      <c r="K166" s="35"/>
      <c r="L166" s="61"/>
    </row>
    <row r="167" spans="1:12" ht="13.5" customHeight="1" x14ac:dyDescent="0.2">
      <c r="A167" s="35"/>
      <c r="B167" s="35"/>
      <c r="C167" s="35"/>
      <c r="D167" s="35"/>
      <c r="E167" s="35"/>
      <c r="F167" s="66"/>
      <c r="G167" s="35"/>
      <c r="H167" s="35"/>
      <c r="I167" s="61"/>
      <c r="J167" s="35"/>
      <c r="K167" s="35"/>
      <c r="L167" s="61"/>
    </row>
    <row r="168" spans="1:12" ht="13.5" customHeight="1" x14ac:dyDescent="0.2">
      <c r="A168" s="35"/>
      <c r="B168" s="35"/>
      <c r="C168" s="35"/>
      <c r="D168" s="35"/>
      <c r="E168" s="35"/>
      <c r="F168" s="66"/>
      <c r="G168" s="35"/>
      <c r="H168" s="35"/>
      <c r="I168" s="61"/>
      <c r="J168" s="35"/>
      <c r="K168" s="35"/>
      <c r="L168" s="61"/>
    </row>
    <row r="169" spans="1:12" ht="13.5" customHeight="1" x14ac:dyDescent="0.2">
      <c r="A169" s="35"/>
      <c r="B169" s="35"/>
      <c r="C169" s="35"/>
      <c r="D169" s="35"/>
      <c r="E169" s="35"/>
      <c r="F169" s="66"/>
      <c r="G169" s="35"/>
      <c r="H169" s="35"/>
      <c r="I169" s="61"/>
      <c r="J169" s="35"/>
      <c r="K169" s="35"/>
      <c r="L169" s="61"/>
    </row>
    <row r="170" spans="1:12" ht="13.5" customHeight="1" x14ac:dyDescent="0.2">
      <c r="A170" s="35"/>
      <c r="B170" s="35"/>
      <c r="C170" s="35"/>
      <c r="D170" s="35"/>
      <c r="E170" s="35"/>
      <c r="F170" s="66"/>
      <c r="G170" s="35"/>
      <c r="H170" s="35"/>
      <c r="I170" s="61"/>
      <c r="J170" s="35"/>
      <c r="K170" s="35"/>
      <c r="L170" s="61"/>
    </row>
    <row r="171" spans="1:12" ht="13.5" customHeight="1" x14ac:dyDescent="0.2">
      <c r="A171" s="35"/>
      <c r="B171" s="35"/>
      <c r="C171" s="35"/>
      <c r="D171" s="35"/>
      <c r="E171" s="35"/>
      <c r="F171" s="66"/>
      <c r="G171" s="35"/>
      <c r="H171" s="35"/>
      <c r="I171" s="61"/>
      <c r="J171" s="35"/>
      <c r="K171" s="35"/>
      <c r="L171" s="61"/>
    </row>
    <row r="172" spans="1:12" ht="13.5" customHeight="1" x14ac:dyDescent="0.2">
      <c r="A172" s="35"/>
      <c r="B172" s="35"/>
      <c r="C172" s="35"/>
      <c r="D172" s="35"/>
      <c r="E172" s="35"/>
      <c r="F172" s="66"/>
      <c r="G172" s="35"/>
      <c r="H172" s="35"/>
      <c r="I172" s="61"/>
      <c r="J172" s="35"/>
      <c r="K172" s="35"/>
      <c r="L172" s="61"/>
    </row>
    <row r="173" spans="1:12" ht="13.5" customHeight="1" x14ac:dyDescent="0.2">
      <c r="A173" s="35"/>
      <c r="B173" s="35"/>
      <c r="C173" s="35"/>
      <c r="D173" s="35"/>
      <c r="E173" s="35"/>
      <c r="F173" s="66"/>
      <c r="G173" s="35"/>
      <c r="H173" s="35"/>
      <c r="I173" s="61"/>
      <c r="J173" s="35"/>
      <c r="K173" s="35"/>
      <c r="L173" s="61"/>
    </row>
    <row r="174" spans="1:12" ht="13.5" customHeight="1" x14ac:dyDescent="0.2">
      <c r="A174" s="35"/>
      <c r="B174" s="35"/>
      <c r="C174" s="35"/>
      <c r="D174" s="35"/>
      <c r="E174" s="35"/>
      <c r="F174" s="66"/>
      <c r="G174" s="35"/>
      <c r="H174" s="35"/>
      <c r="I174" s="61"/>
      <c r="J174" s="35"/>
      <c r="K174" s="35"/>
      <c r="L174" s="61"/>
    </row>
    <row r="175" spans="1:12" ht="13.5" customHeight="1" x14ac:dyDescent="0.2">
      <c r="A175" s="35"/>
      <c r="B175" s="35"/>
      <c r="C175" s="35"/>
      <c r="D175" s="35"/>
      <c r="E175" s="35"/>
      <c r="F175" s="66"/>
      <c r="G175" s="35"/>
      <c r="H175" s="35"/>
      <c r="I175" s="61"/>
      <c r="J175" s="35"/>
      <c r="K175" s="35"/>
      <c r="L175" s="61"/>
    </row>
    <row r="176" spans="1:12" ht="13.5" customHeight="1" x14ac:dyDescent="0.2">
      <c r="A176" s="35"/>
      <c r="B176" s="35"/>
      <c r="C176" s="35"/>
      <c r="D176" s="35"/>
      <c r="E176" s="35"/>
      <c r="F176" s="66"/>
      <c r="G176" s="35"/>
      <c r="H176" s="35"/>
      <c r="I176" s="61"/>
      <c r="J176" s="35"/>
      <c r="K176" s="35"/>
      <c r="L176" s="61"/>
    </row>
    <row r="177" spans="1:12" ht="13.5" customHeight="1" x14ac:dyDescent="0.2">
      <c r="A177" s="35"/>
      <c r="B177" s="35"/>
      <c r="C177" s="35"/>
      <c r="D177" s="35"/>
      <c r="E177" s="35"/>
      <c r="F177" s="66"/>
      <c r="G177" s="35"/>
      <c r="H177" s="35"/>
      <c r="I177" s="61"/>
      <c r="J177" s="35"/>
      <c r="K177" s="35"/>
      <c r="L177" s="61"/>
    </row>
    <row r="178" spans="1:12" ht="13.5" customHeight="1" x14ac:dyDescent="0.2">
      <c r="A178" s="35"/>
      <c r="B178" s="35"/>
      <c r="C178" s="35"/>
      <c r="D178" s="35"/>
      <c r="E178" s="35"/>
      <c r="F178" s="66"/>
      <c r="G178" s="35"/>
      <c r="H178" s="35"/>
      <c r="I178" s="61"/>
      <c r="J178" s="35"/>
      <c r="K178" s="35"/>
      <c r="L178" s="61"/>
    </row>
    <row r="179" spans="1:12" ht="13.5" customHeight="1" x14ac:dyDescent="0.2">
      <c r="A179" s="35"/>
      <c r="B179" s="35"/>
      <c r="C179" s="35"/>
      <c r="D179" s="35"/>
      <c r="E179" s="35"/>
      <c r="F179" s="66"/>
      <c r="G179" s="35"/>
      <c r="H179" s="35"/>
      <c r="I179" s="61"/>
      <c r="J179" s="35"/>
      <c r="K179" s="35"/>
      <c r="L179" s="61"/>
    </row>
    <row r="180" spans="1:12" ht="13.5" customHeight="1" x14ac:dyDescent="0.2">
      <c r="A180" s="35"/>
      <c r="B180" s="35"/>
      <c r="C180" s="35"/>
      <c r="D180" s="35"/>
      <c r="E180" s="35"/>
      <c r="F180" s="66"/>
      <c r="G180" s="35"/>
      <c r="H180" s="35"/>
      <c r="I180" s="61"/>
      <c r="J180" s="35"/>
      <c r="K180" s="35"/>
      <c r="L180" s="61"/>
    </row>
    <row r="181" spans="1:12" ht="13.5" customHeight="1" x14ac:dyDescent="0.2">
      <c r="A181" s="35"/>
      <c r="B181" s="35"/>
      <c r="C181" s="35"/>
      <c r="D181" s="35"/>
      <c r="E181" s="35"/>
      <c r="F181" s="66"/>
      <c r="G181" s="35"/>
      <c r="H181" s="35"/>
      <c r="I181" s="61"/>
      <c r="J181" s="35"/>
      <c r="K181" s="35"/>
      <c r="L181" s="61"/>
    </row>
    <row r="182" spans="1:12" ht="13.5" customHeight="1" x14ac:dyDescent="0.2">
      <c r="A182" s="35"/>
      <c r="B182" s="35"/>
      <c r="C182" s="35"/>
      <c r="D182" s="35"/>
      <c r="E182" s="35"/>
      <c r="F182" s="66"/>
      <c r="G182" s="35"/>
      <c r="H182" s="35"/>
      <c r="I182" s="61"/>
      <c r="J182" s="35"/>
      <c r="K182" s="35"/>
      <c r="L182" s="61"/>
    </row>
    <row r="183" spans="1:12" ht="13.5" customHeight="1" x14ac:dyDescent="0.2">
      <c r="A183" s="35"/>
      <c r="B183" s="35"/>
      <c r="C183" s="35"/>
      <c r="D183" s="35"/>
      <c r="E183" s="35"/>
      <c r="F183" s="66"/>
      <c r="G183" s="35"/>
      <c r="H183" s="35"/>
      <c r="I183" s="61"/>
      <c r="J183" s="35"/>
      <c r="K183" s="35"/>
      <c r="L183" s="61"/>
    </row>
    <row r="184" spans="1:12" ht="13.5" customHeight="1" x14ac:dyDescent="0.2">
      <c r="A184" s="35"/>
      <c r="B184" s="35"/>
      <c r="C184" s="35"/>
      <c r="D184" s="35"/>
      <c r="E184" s="35"/>
      <c r="F184" s="66"/>
      <c r="G184" s="35"/>
      <c r="H184" s="35"/>
      <c r="I184" s="61"/>
      <c r="J184" s="35"/>
      <c r="K184" s="35"/>
      <c r="L184" s="61"/>
    </row>
    <row r="185" spans="1:12" ht="13.5" customHeight="1" x14ac:dyDescent="0.2">
      <c r="A185" s="35"/>
      <c r="B185" s="35"/>
      <c r="C185" s="35"/>
      <c r="D185" s="35"/>
      <c r="E185" s="35"/>
      <c r="F185" s="66"/>
      <c r="G185" s="35"/>
      <c r="H185" s="35"/>
      <c r="I185" s="61"/>
      <c r="J185" s="35"/>
      <c r="K185" s="35"/>
      <c r="L185" s="61"/>
    </row>
    <row r="186" spans="1:12" ht="13.5" customHeight="1" x14ac:dyDescent="0.2">
      <c r="A186" s="35"/>
      <c r="B186" s="35"/>
      <c r="C186" s="35"/>
      <c r="D186" s="35"/>
      <c r="E186" s="35"/>
      <c r="F186" s="66"/>
      <c r="G186" s="35"/>
      <c r="H186" s="35"/>
      <c r="I186" s="61"/>
      <c r="J186" s="35"/>
      <c r="K186" s="35"/>
      <c r="L186" s="61"/>
    </row>
    <row r="187" spans="1:12" ht="13.5" customHeight="1" x14ac:dyDescent="0.2">
      <c r="A187" s="35"/>
      <c r="B187" s="35"/>
      <c r="C187" s="35"/>
      <c r="D187" s="35"/>
      <c r="E187" s="35"/>
      <c r="F187" s="66"/>
      <c r="G187" s="35"/>
      <c r="H187" s="35"/>
      <c r="I187" s="61"/>
      <c r="J187" s="35"/>
      <c r="K187" s="35"/>
      <c r="L187" s="61"/>
    </row>
    <row r="188" spans="1:12" ht="13.5" customHeight="1" x14ac:dyDescent="0.2">
      <c r="A188" s="35"/>
      <c r="B188" s="35"/>
      <c r="C188" s="35"/>
      <c r="D188" s="35"/>
      <c r="E188" s="35"/>
      <c r="F188" s="66"/>
      <c r="G188" s="35"/>
      <c r="H188" s="35"/>
      <c r="I188" s="61"/>
      <c r="J188" s="35"/>
      <c r="K188" s="35"/>
      <c r="L188" s="61"/>
    </row>
    <row r="189" spans="1:12" ht="13.5" customHeight="1" x14ac:dyDescent="0.2">
      <c r="A189" s="35"/>
      <c r="B189" s="35"/>
      <c r="C189" s="35"/>
      <c r="D189" s="35"/>
      <c r="E189" s="35"/>
      <c r="F189" s="66"/>
      <c r="G189" s="35"/>
      <c r="H189" s="35"/>
      <c r="I189" s="61"/>
      <c r="J189" s="35"/>
      <c r="K189" s="35"/>
      <c r="L189" s="61"/>
    </row>
    <row r="190" spans="1:12" ht="13.5" customHeight="1" x14ac:dyDescent="0.2">
      <c r="A190" s="35"/>
      <c r="B190" s="35"/>
      <c r="C190" s="35"/>
      <c r="D190" s="35"/>
      <c r="E190" s="35"/>
      <c r="F190" s="66"/>
      <c r="G190" s="35"/>
      <c r="H190" s="35"/>
      <c r="I190" s="61"/>
      <c r="J190" s="35"/>
      <c r="K190" s="35"/>
      <c r="L190" s="61"/>
    </row>
    <row r="191" spans="1:12" ht="13.5" customHeight="1" x14ac:dyDescent="0.2">
      <c r="A191" s="35"/>
      <c r="B191" s="35"/>
      <c r="C191" s="35"/>
      <c r="D191" s="35"/>
      <c r="E191" s="35"/>
      <c r="F191" s="66"/>
      <c r="G191" s="35"/>
      <c r="H191" s="35"/>
      <c r="I191" s="61"/>
      <c r="J191" s="35"/>
      <c r="K191" s="35"/>
      <c r="L191" s="61"/>
    </row>
    <row r="192" spans="1:12" ht="13.5" customHeight="1" x14ac:dyDescent="0.2">
      <c r="A192" s="35"/>
      <c r="B192" s="35"/>
      <c r="C192" s="35"/>
      <c r="D192" s="35"/>
      <c r="E192" s="35"/>
      <c r="F192" s="66"/>
      <c r="G192" s="35"/>
      <c r="H192" s="35"/>
      <c r="I192" s="61"/>
      <c r="J192" s="35"/>
      <c r="K192" s="35"/>
      <c r="L192" s="61"/>
    </row>
    <row r="193" spans="1:12" ht="13.5" customHeight="1" x14ac:dyDescent="0.2">
      <c r="A193" s="35"/>
      <c r="B193" s="35"/>
      <c r="C193" s="35"/>
      <c r="D193" s="35"/>
      <c r="E193" s="35"/>
      <c r="F193" s="66"/>
      <c r="G193" s="35"/>
      <c r="H193" s="35"/>
      <c r="I193" s="61"/>
      <c r="J193" s="35"/>
      <c r="K193" s="35"/>
      <c r="L193" s="61"/>
    </row>
    <row r="194" spans="1:12" ht="13.5" customHeight="1" x14ac:dyDescent="0.2">
      <c r="A194" s="35"/>
      <c r="B194" s="35"/>
      <c r="C194" s="35"/>
      <c r="D194" s="35"/>
      <c r="E194" s="35"/>
      <c r="F194" s="66"/>
      <c r="G194" s="35"/>
      <c r="H194" s="35"/>
      <c r="I194" s="61"/>
      <c r="J194" s="35"/>
      <c r="K194" s="35"/>
      <c r="L194" s="61"/>
    </row>
    <row r="195" spans="1:12" ht="13.5" customHeight="1" x14ac:dyDescent="0.2">
      <c r="A195" s="35"/>
      <c r="B195" s="35"/>
      <c r="C195" s="35"/>
      <c r="D195" s="35"/>
      <c r="E195" s="35"/>
      <c r="F195" s="66"/>
      <c r="G195" s="35"/>
      <c r="H195" s="35"/>
      <c r="I195" s="61"/>
      <c r="J195" s="35"/>
      <c r="K195" s="35"/>
      <c r="L195" s="61"/>
    </row>
    <row r="196" spans="1:12" ht="13.5" customHeight="1" x14ac:dyDescent="0.2">
      <c r="A196" s="35"/>
      <c r="B196" s="35"/>
      <c r="C196" s="35"/>
      <c r="D196" s="35"/>
      <c r="E196" s="35"/>
      <c r="F196" s="66"/>
      <c r="G196" s="35"/>
      <c r="H196" s="35"/>
      <c r="I196" s="61"/>
      <c r="J196" s="35"/>
      <c r="K196" s="35"/>
      <c r="L196" s="61"/>
    </row>
    <row r="197" spans="1:12" ht="13.5" customHeight="1" x14ac:dyDescent="0.2">
      <c r="A197" s="35"/>
      <c r="B197" s="35"/>
      <c r="C197" s="35"/>
      <c r="D197" s="35"/>
      <c r="E197" s="35"/>
      <c r="F197" s="66"/>
      <c r="G197" s="35"/>
      <c r="H197" s="35"/>
      <c r="I197" s="61"/>
      <c r="J197" s="35"/>
      <c r="K197" s="35"/>
      <c r="L197" s="61"/>
    </row>
    <row r="198" spans="1:12" ht="13.5" customHeight="1" x14ac:dyDescent="0.2">
      <c r="A198" s="35"/>
      <c r="B198" s="35"/>
      <c r="C198" s="35"/>
      <c r="D198" s="35"/>
      <c r="E198" s="35"/>
      <c r="F198" s="66"/>
      <c r="G198" s="35"/>
      <c r="H198" s="35"/>
      <c r="I198" s="61"/>
      <c r="J198" s="35"/>
      <c r="K198" s="35"/>
      <c r="L198" s="61"/>
    </row>
    <row r="199" spans="1:12" ht="13.5" customHeight="1" x14ac:dyDescent="0.2">
      <c r="A199" s="35"/>
      <c r="B199" s="35"/>
      <c r="C199" s="35"/>
      <c r="D199" s="35"/>
      <c r="E199" s="35"/>
      <c r="F199" s="66"/>
      <c r="G199" s="35"/>
      <c r="H199" s="35"/>
      <c r="I199" s="61"/>
      <c r="J199" s="35"/>
      <c r="K199" s="35"/>
      <c r="L199" s="61"/>
    </row>
    <row r="200" spans="1:12" ht="13.5" customHeight="1" x14ac:dyDescent="0.2">
      <c r="A200" s="35"/>
      <c r="B200" s="35"/>
      <c r="C200" s="35"/>
      <c r="D200" s="35"/>
      <c r="E200" s="35"/>
      <c r="F200" s="66"/>
      <c r="G200" s="35"/>
      <c r="H200" s="35"/>
      <c r="I200" s="61"/>
      <c r="J200" s="35"/>
      <c r="K200" s="35"/>
      <c r="L200" s="61"/>
    </row>
    <row r="201" spans="1:12" ht="13.5" customHeight="1" x14ac:dyDescent="0.2">
      <c r="A201" s="35"/>
      <c r="B201" s="35"/>
      <c r="C201" s="35"/>
      <c r="D201" s="35"/>
      <c r="E201" s="35"/>
      <c r="F201" s="66"/>
      <c r="G201" s="35"/>
      <c r="H201" s="35"/>
      <c r="I201" s="61"/>
      <c r="J201" s="35"/>
      <c r="K201" s="35"/>
      <c r="L201" s="61"/>
    </row>
    <row r="202" spans="1:12" ht="13.5" customHeight="1" x14ac:dyDescent="0.2">
      <c r="A202" s="35"/>
      <c r="B202" s="35"/>
      <c r="C202" s="35"/>
      <c r="D202" s="35"/>
      <c r="E202" s="35"/>
      <c r="F202" s="66"/>
      <c r="G202" s="35"/>
      <c r="H202" s="35"/>
      <c r="I202" s="61"/>
      <c r="J202" s="35"/>
      <c r="K202" s="35"/>
      <c r="L202" s="61"/>
    </row>
    <row r="203" spans="1:12" ht="13.5" customHeight="1" x14ac:dyDescent="0.2">
      <c r="A203" s="35"/>
      <c r="B203" s="35"/>
      <c r="C203" s="35"/>
      <c r="D203" s="35"/>
      <c r="E203" s="35"/>
      <c r="F203" s="66"/>
      <c r="G203" s="35"/>
      <c r="H203" s="35"/>
      <c r="I203" s="61"/>
      <c r="J203" s="35"/>
      <c r="K203" s="35"/>
      <c r="L203" s="61"/>
    </row>
    <row r="204" spans="1:12" ht="13.5" customHeight="1" x14ac:dyDescent="0.2">
      <c r="A204" s="35"/>
      <c r="B204" s="35"/>
      <c r="C204" s="35"/>
      <c r="D204" s="35"/>
      <c r="E204" s="35"/>
      <c r="F204" s="66"/>
      <c r="G204" s="35"/>
      <c r="H204" s="35"/>
      <c r="I204" s="61"/>
      <c r="J204" s="35"/>
      <c r="K204" s="35"/>
      <c r="L204" s="61"/>
    </row>
    <row r="205" spans="1:12" ht="13.5" customHeight="1" x14ac:dyDescent="0.2">
      <c r="A205" s="35"/>
      <c r="B205" s="35"/>
      <c r="C205" s="35"/>
      <c r="D205" s="35"/>
      <c r="E205" s="35"/>
      <c r="F205" s="66"/>
      <c r="G205" s="35"/>
      <c r="H205" s="35"/>
      <c r="I205" s="61"/>
      <c r="J205" s="35"/>
      <c r="K205" s="35"/>
      <c r="L205" s="61"/>
    </row>
    <row r="206" spans="1:12" ht="13.5" customHeight="1" x14ac:dyDescent="0.2">
      <c r="A206" s="35"/>
      <c r="B206" s="35"/>
      <c r="C206" s="35"/>
      <c r="D206" s="35"/>
      <c r="E206" s="35"/>
      <c r="F206" s="66"/>
      <c r="G206" s="35"/>
      <c r="H206" s="35"/>
      <c r="I206" s="61"/>
      <c r="J206" s="35"/>
      <c r="K206" s="35"/>
      <c r="L206" s="61"/>
    </row>
    <row r="207" spans="1:12" ht="13.5" customHeight="1" x14ac:dyDescent="0.2">
      <c r="A207" s="35"/>
      <c r="B207" s="35"/>
      <c r="C207" s="35"/>
      <c r="D207" s="35"/>
      <c r="E207" s="35"/>
      <c r="F207" s="66"/>
      <c r="G207" s="35"/>
      <c r="H207" s="35"/>
      <c r="I207" s="61"/>
      <c r="J207" s="35"/>
      <c r="K207" s="35"/>
      <c r="L207" s="61"/>
    </row>
    <row r="208" spans="1:12" ht="13.5" customHeight="1" x14ac:dyDescent="0.2">
      <c r="A208" s="35"/>
      <c r="B208" s="35"/>
      <c r="C208" s="35"/>
      <c r="D208" s="35"/>
      <c r="E208" s="35"/>
      <c r="F208" s="66"/>
      <c r="G208" s="35"/>
      <c r="H208" s="35"/>
      <c r="I208" s="61"/>
      <c r="J208" s="35"/>
      <c r="K208" s="35"/>
      <c r="L208" s="61"/>
    </row>
    <row r="209" spans="1:12" ht="13.5" customHeight="1" x14ac:dyDescent="0.2">
      <c r="A209" s="35"/>
      <c r="B209" s="35"/>
      <c r="C209" s="35"/>
      <c r="D209" s="35"/>
      <c r="E209" s="35"/>
      <c r="F209" s="66"/>
      <c r="G209" s="35"/>
      <c r="H209" s="35"/>
      <c r="I209" s="61"/>
      <c r="J209" s="35"/>
      <c r="K209" s="35"/>
      <c r="L209" s="61"/>
    </row>
    <row r="210" spans="1:12" ht="13.5" customHeight="1" x14ac:dyDescent="0.2">
      <c r="A210" s="35"/>
      <c r="B210" s="35"/>
      <c r="C210" s="35"/>
      <c r="D210" s="35"/>
      <c r="E210" s="35"/>
      <c r="F210" s="66"/>
      <c r="G210" s="35"/>
      <c r="H210" s="35"/>
      <c r="I210" s="61"/>
      <c r="J210" s="35"/>
      <c r="K210" s="35"/>
      <c r="L210" s="61"/>
    </row>
    <row r="211" spans="1:12" ht="13.5" customHeight="1" x14ac:dyDescent="0.2">
      <c r="A211" s="35"/>
      <c r="B211" s="35"/>
      <c r="C211" s="35"/>
      <c r="D211" s="35"/>
      <c r="E211" s="35"/>
      <c r="F211" s="66"/>
      <c r="G211" s="35"/>
      <c r="H211" s="35"/>
      <c r="I211" s="61"/>
      <c r="J211" s="35"/>
      <c r="K211" s="35"/>
      <c r="L211" s="61"/>
    </row>
    <row r="212" spans="1:12" ht="13.5" customHeight="1" x14ac:dyDescent="0.2">
      <c r="A212" s="35"/>
      <c r="B212" s="35"/>
      <c r="C212" s="35"/>
      <c r="D212" s="35"/>
      <c r="E212" s="35"/>
      <c r="F212" s="66"/>
      <c r="G212" s="35"/>
      <c r="H212" s="35"/>
      <c r="I212" s="61"/>
      <c r="J212" s="35"/>
      <c r="K212" s="35"/>
      <c r="L212" s="61"/>
    </row>
    <row r="213" spans="1:12" ht="13.5" customHeight="1" x14ac:dyDescent="0.2">
      <c r="A213" s="35"/>
      <c r="B213" s="35"/>
      <c r="C213" s="35"/>
      <c r="D213" s="35"/>
      <c r="E213" s="35"/>
      <c r="F213" s="66"/>
      <c r="G213" s="35"/>
      <c r="H213" s="35"/>
      <c r="I213" s="61"/>
      <c r="J213" s="35"/>
      <c r="K213" s="35"/>
      <c r="L213" s="61"/>
    </row>
    <row r="214" spans="1:12" ht="13.5" customHeight="1" x14ac:dyDescent="0.2">
      <c r="A214" s="35"/>
      <c r="B214" s="35"/>
      <c r="C214" s="35"/>
      <c r="D214" s="35"/>
      <c r="E214" s="35"/>
      <c r="F214" s="66"/>
      <c r="G214" s="35"/>
      <c r="H214" s="35"/>
      <c r="I214" s="61"/>
      <c r="J214" s="35"/>
      <c r="K214" s="35"/>
      <c r="L214" s="61"/>
    </row>
    <row r="215" spans="1:12" ht="13.5" customHeight="1" x14ac:dyDescent="0.2">
      <c r="A215" s="35"/>
      <c r="B215" s="35"/>
      <c r="C215" s="35"/>
      <c r="D215" s="35"/>
      <c r="E215" s="35"/>
      <c r="F215" s="66"/>
      <c r="G215" s="35"/>
      <c r="H215" s="35"/>
      <c r="I215" s="61"/>
      <c r="J215" s="35"/>
      <c r="K215" s="35"/>
      <c r="L215" s="61"/>
    </row>
    <row r="216" spans="1:12" ht="13.5" customHeight="1" x14ac:dyDescent="0.2">
      <c r="A216" s="35"/>
      <c r="B216" s="35"/>
      <c r="C216" s="35"/>
      <c r="D216" s="35"/>
      <c r="E216" s="35"/>
      <c r="F216" s="66"/>
      <c r="G216" s="35"/>
      <c r="H216" s="35"/>
      <c r="I216" s="61"/>
      <c r="J216" s="35"/>
      <c r="K216" s="35"/>
      <c r="L216" s="61"/>
    </row>
    <row r="217" spans="1:12" ht="13.5" customHeight="1" x14ac:dyDescent="0.2">
      <c r="A217" s="35"/>
      <c r="B217" s="35"/>
      <c r="C217" s="35"/>
      <c r="D217" s="35"/>
      <c r="E217" s="35"/>
      <c r="F217" s="66"/>
      <c r="G217" s="35"/>
      <c r="H217" s="35"/>
      <c r="I217" s="61"/>
      <c r="J217" s="35"/>
      <c r="K217" s="35"/>
      <c r="L217" s="61"/>
    </row>
    <row r="218" spans="1:12" ht="13.5" customHeight="1" x14ac:dyDescent="0.2">
      <c r="A218" s="35"/>
      <c r="B218" s="35"/>
      <c r="C218" s="35"/>
      <c r="D218" s="35"/>
      <c r="E218" s="35"/>
      <c r="F218" s="66"/>
      <c r="G218" s="35"/>
      <c r="H218" s="35"/>
      <c r="I218" s="61"/>
      <c r="J218" s="35"/>
      <c r="K218" s="35"/>
      <c r="L218" s="61"/>
    </row>
    <row r="219" spans="1:12" ht="13.5" customHeight="1" x14ac:dyDescent="0.2">
      <c r="A219" s="35"/>
      <c r="B219" s="35"/>
      <c r="C219" s="35"/>
      <c r="D219" s="35"/>
      <c r="E219" s="35"/>
      <c r="F219" s="66"/>
      <c r="G219" s="35"/>
      <c r="H219" s="35"/>
      <c r="I219" s="61"/>
      <c r="J219" s="35"/>
      <c r="K219" s="35"/>
      <c r="L219" s="61"/>
    </row>
    <row r="220" spans="1:12" ht="13.5" customHeight="1" x14ac:dyDescent="0.2">
      <c r="A220" s="35"/>
      <c r="B220" s="35"/>
      <c r="C220" s="35"/>
      <c r="D220" s="35"/>
      <c r="E220" s="35"/>
      <c r="F220" s="66"/>
      <c r="G220" s="35"/>
      <c r="H220" s="35"/>
      <c r="I220" s="61"/>
      <c r="J220" s="35"/>
      <c r="K220" s="35"/>
      <c r="L220" s="61"/>
    </row>
    <row r="221" spans="1:12" ht="13.5" customHeight="1" x14ac:dyDescent="0.2">
      <c r="A221" s="35"/>
      <c r="B221" s="35"/>
      <c r="C221" s="35"/>
      <c r="D221" s="35"/>
      <c r="E221" s="35"/>
      <c r="F221" s="66"/>
      <c r="G221" s="35"/>
      <c r="H221" s="35"/>
      <c r="I221" s="61"/>
      <c r="J221" s="35"/>
      <c r="K221" s="35"/>
      <c r="L221" s="61"/>
    </row>
    <row r="222" spans="1:12" ht="13.5" customHeight="1" x14ac:dyDescent="0.2">
      <c r="A222" s="35"/>
      <c r="B222" s="35"/>
      <c r="C222" s="35"/>
      <c r="D222" s="35"/>
      <c r="E222" s="35"/>
      <c r="F222" s="66"/>
      <c r="G222" s="35"/>
      <c r="H222" s="35"/>
      <c r="I222" s="61"/>
      <c r="J222" s="35"/>
      <c r="K222" s="35"/>
      <c r="L222" s="61"/>
    </row>
    <row r="223" spans="1:12" ht="13.5" customHeight="1" x14ac:dyDescent="0.2">
      <c r="A223" s="35"/>
      <c r="B223" s="35"/>
      <c r="C223" s="35"/>
      <c r="D223" s="35"/>
      <c r="E223" s="35"/>
      <c r="F223" s="66"/>
      <c r="G223" s="35"/>
      <c r="H223" s="35"/>
      <c r="I223" s="61"/>
      <c r="J223" s="35"/>
      <c r="K223" s="35"/>
      <c r="L223" s="61"/>
    </row>
    <row r="224" spans="1:12" ht="13.5" customHeight="1" x14ac:dyDescent="0.2">
      <c r="A224" s="35"/>
      <c r="B224" s="35"/>
      <c r="C224" s="35"/>
      <c r="D224" s="35"/>
      <c r="E224" s="35"/>
      <c r="F224" s="66"/>
      <c r="G224" s="35"/>
      <c r="H224" s="35"/>
      <c r="I224" s="61"/>
      <c r="J224" s="35"/>
      <c r="K224" s="35"/>
      <c r="L224" s="61"/>
    </row>
    <row r="225" spans="1:12" ht="13.5" customHeight="1" x14ac:dyDescent="0.2">
      <c r="A225" s="35"/>
      <c r="B225" s="35"/>
      <c r="C225" s="35"/>
      <c r="D225" s="35"/>
      <c r="E225" s="35"/>
      <c r="F225" s="66"/>
      <c r="G225" s="35"/>
      <c r="H225" s="35"/>
      <c r="I225" s="61"/>
      <c r="J225" s="35"/>
      <c r="K225" s="35"/>
      <c r="L225" s="61"/>
    </row>
    <row r="226" spans="1:12" ht="13.5" customHeight="1" x14ac:dyDescent="0.2">
      <c r="A226" s="35"/>
      <c r="B226" s="35"/>
      <c r="C226" s="35"/>
      <c r="D226" s="35"/>
      <c r="E226" s="35"/>
      <c r="F226" s="66"/>
      <c r="G226" s="35"/>
      <c r="H226" s="35"/>
      <c r="I226" s="61"/>
      <c r="J226" s="35"/>
      <c r="K226" s="35"/>
      <c r="L226" s="61"/>
    </row>
    <row r="227" spans="1:12" ht="13.5" customHeight="1" x14ac:dyDescent="0.2">
      <c r="A227" s="35"/>
      <c r="B227" s="35"/>
      <c r="C227" s="35"/>
      <c r="D227" s="35"/>
      <c r="E227" s="35"/>
      <c r="F227" s="66"/>
      <c r="G227" s="35"/>
      <c r="H227" s="35"/>
      <c r="I227" s="61"/>
      <c r="J227" s="35"/>
      <c r="K227" s="35"/>
      <c r="L227" s="61"/>
    </row>
    <row r="228" spans="1:12" ht="13.5" customHeight="1" x14ac:dyDescent="0.2">
      <c r="A228" s="35"/>
      <c r="B228" s="35"/>
      <c r="C228" s="35"/>
      <c r="D228" s="35"/>
      <c r="E228" s="35"/>
      <c r="F228" s="66"/>
      <c r="G228" s="35"/>
      <c r="H228" s="35"/>
      <c r="I228" s="61"/>
      <c r="J228" s="35"/>
      <c r="K228" s="35"/>
      <c r="L228" s="61"/>
    </row>
    <row r="229" spans="1:12" ht="13.5" customHeight="1" x14ac:dyDescent="0.2">
      <c r="A229" s="35"/>
      <c r="B229" s="35"/>
      <c r="C229" s="35"/>
      <c r="D229" s="35"/>
      <c r="E229" s="35"/>
      <c r="F229" s="66"/>
      <c r="G229" s="35"/>
      <c r="H229" s="35"/>
      <c r="I229" s="61"/>
      <c r="J229" s="35"/>
      <c r="K229" s="35"/>
      <c r="L229" s="61"/>
    </row>
    <row r="230" spans="1:12" ht="13.5" customHeight="1" x14ac:dyDescent="0.2">
      <c r="A230" s="35"/>
      <c r="B230" s="35"/>
      <c r="C230" s="35"/>
      <c r="D230" s="35"/>
      <c r="E230" s="35"/>
      <c r="F230" s="66"/>
      <c r="G230" s="35"/>
      <c r="H230" s="35"/>
      <c r="I230" s="61"/>
      <c r="J230" s="35"/>
      <c r="K230" s="35"/>
      <c r="L230" s="61"/>
    </row>
    <row r="231" spans="1:12" ht="13.5" customHeight="1" x14ac:dyDescent="0.2">
      <c r="A231" s="35"/>
      <c r="B231" s="35"/>
      <c r="C231" s="35"/>
      <c r="D231" s="35"/>
      <c r="E231" s="35"/>
      <c r="F231" s="66"/>
      <c r="G231" s="35"/>
      <c r="H231" s="35"/>
      <c r="I231" s="61"/>
      <c r="J231" s="35"/>
      <c r="K231" s="35"/>
      <c r="L231" s="61"/>
    </row>
    <row r="232" spans="1:12" ht="13.5" customHeight="1" x14ac:dyDescent="0.2">
      <c r="A232" s="35"/>
      <c r="B232" s="35"/>
      <c r="C232" s="35"/>
      <c r="D232" s="35"/>
      <c r="E232" s="35"/>
      <c r="F232" s="66"/>
      <c r="G232" s="35"/>
      <c r="H232" s="35"/>
      <c r="I232" s="61"/>
      <c r="J232" s="35"/>
      <c r="K232" s="35"/>
      <c r="L232" s="61"/>
    </row>
    <row r="233" spans="1:12" ht="13.5" customHeight="1" x14ac:dyDescent="0.2">
      <c r="A233" s="35"/>
      <c r="B233" s="35"/>
      <c r="C233" s="35"/>
      <c r="D233" s="35"/>
      <c r="E233" s="35"/>
      <c r="F233" s="66"/>
      <c r="G233" s="35"/>
      <c r="H233" s="35"/>
      <c r="I233" s="61"/>
      <c r="J233" s="35"/>
      <c r="K233" s="35"/>
      <c r="L233" s="61"/>
    </row>
    <row r="234" spans="1:12" ht="13.5" customHeight="1" x14ac:dyDescent="0.2">
      <c r="A234" s="35"/>
      <c r="B234" s="35"/>
      <c r="C234" s="35"/>
      <c r="D234" s="35"/>
      <c r="E234" s="35"/>
      <c r="F234" s="66"/>
      <c r="G234" s="35"/>
      <c r="H234" s="35"/>
      <c r="I234" s="61"/>
      <c r="J234" s="35"/>
      <c r="K234" s="35"/>
      <c r="L234" s="61"/>
    </row>
    <row r="235" spans="1:12" ht="13.5" customHeight="1" x14ac:dyDescent="0.2">
      <c r="A235" s="35"/>
      <c r="B235" s="35"/>
      <c r="C235" s="35"/>
      <c r="D235" s="35"/>
      <c r="E235" s="35"/>
      <c r="F235" s="66"/>
      <c r="G235" s="35"/>
      <c r="H235" s="35"/>
      <c r="I235" s="61"/>
      <c r="J235" s="35"/>
      <c r="K235" s="35"/>
      <c r="L235" s="61"/>
    </row>
    <row r="236" spans="1:12" ht="13.5" customHeight="1" x14ac:dyDescent="0.2">
      <c r="A236" s="35"/>
      <c r="B236" s="35"/>
      <c r="C236" s="35"/>
      <c r="D236" s="35"/>
      <c r="E236" s="35"/>
      <c r="F236" s="66"/>
      <c r="G236" s="35"/>
      <c r="H236" s="35"/>
      <c r="I236" s="61"/>
      <c r="J236" s="35"/>
      <c r="K236" s="35"/>
      <c r="L236" s="61"/>
    </row>
    <row r="237" spans="1:12" ht="13.5" customHeight="1" x14ac:dyDescent="0.2">
      <c r="A237" s="35"/>
      <c r="B237" s="35"/>
      <c r="C237" s="35"/>
      <c r="D237" s="35"/>
      <c r="E237" s="35"/>
      <c r="F237" s="66"/>
      <c r="G237" s="35"/>
      <c r="H237" s="35"/>
      <c r="I237" s="61"/>
      <c r="J237" s="35"/>
      <c r="K237" s="35"/>
      <c r="L237" s="61"/>
    </row>
    <row r="238" spans="1:12" ht="13.5" customHeight="1" x14ac:dyDescent="0.2">
      <c r="A238" s="35"/>
      <c r="B238" s="35"/>
      <c r="C238" s="35"/>
      <c r="D238" s="35"/>
      <c r="E238" s="35"/>
      <c r="F238" s="66"/>
      <c r="G238" s="35"/>
      <c r="H238" s="35"/>
      <c r="I238" s="61"/>
      <c r="J238" s="35"/>
      <c r="K238" s="35"/>
      <c r="L238" s="61"/>
    </row>
    <row r="239" spans="1:12" ht="13.5" customHeight="1" x14ac:dyDescent="0.2">
      <c r="A239" s="35"/>
      <c r="B239" s="35"/>
      <c r="C239" s="35"/>
      <c r="D239" s="35"/>
      <c r="E239" s="35"/>
      <c r="F239" s="66"/>
      <c r="G239" s="35"/>
      <c r="H239" s="35"/>
      <c r="I239" s="61"/>
      <c r="J239" s="35"/>
      <c r="K239" s="35"/>
      <c r="L239" s="61"/>
    </row>
    <row r="240" spans="1:12" ht="13.5" customHeight="1" x14ac:dyDescent="0.2">
      <c r="A240" s="35"/>
      <c r="B240" s="35"/>
      <c r="C240" s="35"/>
      <c r="D240" s="35"/>
      <c r="E240" s="35"/>
      <c r="F240" s="66"/>
      <c r="G240" s="35"/>
      <c r="H240" s="35"/>
      <c r="I240" s="61"/>
      <c r="J240" s="35"/>
      <c r="K240" s="35"/>
      <c r="L240" s="61"/>
    </row>
    <row r="241" spans="1:12" ht="13.5" customHeight="1" x14ac:dyDescent="0.2">
      <c r="A241" s="35"/>
      <c r="B241" s="35"/>
      <c r="C241" s="35"/>
      <c r="D241" s="35"/>
      <c r="E241" s="35"/>
      <c r="F241" s="66"/>
      <c r="G241" s="35"/>
      <c r="H241" s="35"/>
      <c r="I241" s="61"/>
      <c r="J241" s="35"/>
      <c r="K241" s="35"/>
      <c r="L241" s="61"/>
    </row>
    <row r="242" spans="1:12" ht="13.5" customHeight="1" x14ac:dyDescent="0.2">
      <c r="A242" s="35"/>
      <c r="B242" s="35"/>
      <c r="C242" s="35"/>
      <c r="D242" s="35"/>
      <c r="E242" s="35"/>
      <c r="F242" s="66"/>
      <c r="G242" s="35"/>
      <c r="H242" s="35"/>
      <c r="I242" s="61"/>
      <c r="J242" s="35"/>
      <c r="K242" s="35"/>
      <c r="L242" s="61"/>
    </row>
    <row r="243" spans="1:12" ht="13.5" customHeight="1" x14ac:dyDescent="0.2">
      <c r="A243" s="35"/>
      <c r="B243" s="35"/>
      <c r="C243" s="35"/>
      <c r="D243" s="35"/>
      <c r="E243" s="35"/>
      <c r="F243" s="66"/>
      <c r="G243" s="35"/>
      <c r="H243" s="35"/>
      <c r="I243" s="61"/>
      <c r="J243" s="35"/>
      <c r="K243" s="35"/>
      <c r="L243" s="61"/>
    </row>
    <row r="244" spans="1:12" ht="13.5" customHeight="1" x14ac:dyDescent="0.2">
      <c r="A244" s="35"/>
      <c r="B244" s="35"/>
      <c r="C244" s="35"/>
      <c r="D244" s="35"/>
      <c r="E244" s="35"/>
      <c r="F244" s="66"/>
      <c r="G244" s="35"/>
      <c r="H244" s="35"/>
      <c r="I244" s="61"/>
      <c r="J244" s="35"/>
      <c r="K244" s="35"/>
      <c r="L244" s="61"/>
    </row>
    <row r="245" spans="1:12" ht="13.5" customHeight="1" x14ac:dyDescent="0.2">
      <c r="A245" s="35"/>
      <c r="B245" s="35"/>
      <c r="C245" s="35"/>
      <c r="D245" s="35"/>
      <c r="E245" s="35"/>
      <c r="F245" s="66"/>
      <c r="G245" s="35"/>
      <c r="H245" s="35"/>
      <c r="I245" s="61"/>
      <c r="J245" s="35"/>
      <c r="K245" s="35"/>
      <c r="L245" s="61"/>
    </row>
    <row r="246" spans="1:12" ht="13.5" customHeight="1" x14ac:dyDescent="0.2">
      <c r="A246" s="35"/>
      <c r="B246" s="35"/>
      <c r="C246" s="35"/>
      <c r="D246" s="35"/>
      <c r="E246" s="35"/>
      <c r="F246" s="66"/>
      <c r="G246" s="35"/>
      <c r="H246" s="35"/>
      <c r="I246" s="61"/>
      <c r="J246" s="35"/>
      <c r="K246" s="35"/>
      <c r="L246" s="61"/>
    </row>
    <row r="247" spans="1:12" ht="13.5" customHeight="1" x14ac:dyDescent="0.2">
      <c r="A247" s="35"/>
      <c r="B247" s="35"/>
      <c r="C247" s="35"/>
      <c r="D247" s="35"/>
      <c r="E247" s="35"/>
      <c r="F247" s="66"/>
      <c r="G247" s="35"/>
      <c r="H247" s="35"/>
      <c r="I247" s="61"/>
      <c r="J247" s="35"/>
      <c r="K247" s="35"/>
      <c r="L247" s="61"/>
    </row>
    <row r="248" spans="1:12" ht="13.5" customHeight="1" x14ac:dyDescent="0.2">
      <c r="A248" s="35"/>
      <c r="B248" s="35"/>
      <c r="C248" s="35"/>
      <c r="D248" s="35"/>
      <c r="E248" s="35"/>
      <c r="F248" s="66"/>
      <c r="G248" s="35"/>
      <c r="H248" s="35"/>
      <c r="I248" s="61"/>
      <c r="J248" s="35"/>
      <c r="K248" s="35"/>
      <c r="L248" s="61"/>
    </row>
    <row r="249" spans="1:12" ht="13.5" customHeight="1" x14ac:dyDescent="0.2">
      <c r="A249" s="35"/>
      <c r="B249" s="35"/>
      <c r="C249" s="35"/>
      <c r="D249" s="35"/>
      <c r="E249" s="35"/>
      <c r="F249" s="66"/>
      <c r="G249" s="35"/>
      <c r="H249" s="35"/>
      <c r="I249" s="61"/>
      <c r="J249" s="35"/>
      <c r="K249" s="35"/>
      <c r="L249" s="61"/>
    </row>
    <row r="250" spans="1:12" ht="13.5" customHeight="1" x14ac:dyDescent="0.2">
      <c r="A250" s="35"/>
      <c r="B250" s="35"/>
      <c r="C250" s="35"/>
      <c r="D250" s="35"/>
      <c r="E250" s="35"/>
      <c r="F250" s="66"/>
      <c r="G250" s="35"/>
      <c r="H250" s="35"/>
      <c r="I250" s="61"/>
      <c r="J250" s="35"/>
      <c r="K250" s="35"/>
      <c r="L250" s="61"/>
    </row>
    <row r="251" spans="1:12" ht="13.5" customHeight="1" x14ac:dyDescent="0.2">
      <c r="A251" s="35"/>
      <c r="B251" s="35"/>
      <c r="C251" s="35"/>
      <c r="D251" s="35"/>
      <c r="E251" s="35"/>
      <c r="F251" s="66"/>
      <c r="G251" s="35"/>
      <c r="H251" s="35"/>
      <c r="I251" s="61"/>
      <c r="J251" s="35"/>
      <c r="K251" s="35"/>
      <c r="L251" s="61"/>
    </row>
    <row r="252" spans="1:12" ht="13.5" customHeight="1" x14ac:dyDescent="0.2">
      <c r="A252" s="35"/>
      <c r="B252" s="35"/>
      <c r="C252" s="35"/>
      <c r="D252" s="35"/>
      <c r="E252" s="35"/>
      <c r="F252" s="66"/>
      <c r="G252" s="35"/>
      <c r="H252" s="35"/>
      <c r="I252" s="61"/>
      <c r="J252" s="35"/>
      <c r="K252" s="35"/>
      <c r="L252" s="61"/>
    </row>
    <row r="253" spans="1:12" ht="13.5" customHeight="1" x14ac:dyDescent="0.2">
      <c r="A253" s="35"/>
      <c r="B253" s="35"/>
      <c r="C253" s="35"/>
      <c r="D253" s="35"/>
      <c r="E253" s="35"/>
      <c r="F253" s="66"/>
      <c r="G253" s="35"/>
      <c r="H253" s="35"/>
      <c r="I253" s="61"/>
      <c r="J253" s="35"/>
      <c r="K253" s="35"/>
      <c r="L253" s="61"/>
    </row>
    <row r="254" spans="1:12" ht="13.5" customHeight="1" x14ac:dyDescent="0.2">
      <c r="A254" s="35"/>
      <c r="B254" s="35"/>
      <c r="C254" s="35"/>
      <c r="D254" s="35"/>
      <c r="E254" s="35"/>
      <c r="F254" s="66"/>
      <c r="G254" s="35"/>
      <c r="H254" s="35"/>
      <c r="I254" s="61"/>
      <c r="J254" s="35"/>
      <c r="K254" s="35"/>
      <c r="L254" s="61"/>
    </row>
    <row r="255" spans="1:12" ht="13.5" customHeight="1" x14ac:dyDescent="0.2">
      <c r="A255" s="35"/>
      <c r="B255" s="35"/>
      <c r="C255" s="35"/>
      <c r="D255" s="35"/>
      <c r="E255" s="35"/>
      <c r="F255" s="66"/>
      <c r="G255" s="35"/>
      <c r="H255" s="35"/>
      <c r="I255" s="61"/>
      <c r="J255" s="35"/>
      <c r="K255" s="35"/>
      <c r="L255" s="61"/>
    </row>
    <row r="256" spans="1:12" ht="13.5" customHeight="1" x14ac:dyDescent="0.2">
      <c r="A256" s="35"/>
      <c r="B256" s="35"/>
      <c r="C256" s="35"/>
      <c r="D256" s="35"/>
      <c r="E256" s="35"/>
      <c r="F256" s="66"/>
      <c r="G256" s="35"/>
      <c r="H256" s="35"/>
      <c r="I256" s="61"/>
      <c r="J256" s="35"/>
      <c r="K256" s="35"/>
      <c r="L256" s="61"/>
    </row>
    <row r="257" spans="1:12" ht="13.5" customHeight="1" x14ac:dyDescent="0.2">
      <c r="A257" s="35"/>
      <c r="B257" s="35"/>
      <c r="C257" s="35"/>
      <c r="D257" s="35"/>
      <c r="E257" s="35"/>
      <c r="F257" s="66"/>
      <c r="G257" s="35"/>
      <c r="H257" s="35"/>
      <c r="I257" s="61"/>
      <c r="J257" s="35"/>
      <c r="K257" s="35"/>
      <c r="L257" s="61"/>
    </row>
    <row r="258" spans="1:12" ht="13.5" customHeight="1" x14ac:dyDescent="0.2">
      <c r="A258" s="35"/>
      <c r="B258" s="35"/>
      <c r="C258" s="35"/>
      <c r="D258" s="35"/>
      <c r="E258" s="35"/>
      <c r="F258" s="66"/>
      <c r="G258" s="35"/>
      <c r="H258" s="35"/>
      <c r="I258" s="61"/>
      <c r="J258" s="35"/>
      <c r="K258" s="35"/>
      <c r="L258" s="61"/>
    </row>
    <row r="259" spans="1:12" ht="13.5" customHeight="1" x14ac:dyDescent="0.2">
      <c r="A259" s="35"/>
      <c r="B259" s="35"/>
      <c r="C259" s="35"/>
      <c r="D259" s="35"/>
      <c r="E259" s="35"/>
      <c r="F259" s="66"/>
      <c r="G259" s="35"/>
      <c r="H259" s="35"/>
      <c r="I259" s="61"/>
      <c r="J259" s="35"/>
      <c r="K259" s="35"/>
      <c r="L259" s="61"/>
    </row>
    <row r="260" spans="1:12" ht="13.5" customHeight="1" x14ac:dyDescent="0.2">
      <c r="A260" s="35"/>
      <c r="B260" s="35"/>
      <c r="C260" s="35"/>
      <c r="D260" s="35"/>
      <c r="E260" s="35"/>
      <c r="F260" s="66"/>
      <c r="G260" s="35"/>
      <c r="H260" s="35"/>
      <c r="I260" s="61"/>
      <c r="J260" s="35"/>
      <c r="K260" s="35"/>
      <c r="L260" s="61"/>
    </row>
    <row r="261" spans="1:12" ht="13.5" customHeight="1" x14ac:dyDescent="0.2">
      <c r="A261" s="35"/>
      <c r="B261" s="35"/>
      <c r="C261" s="35"/>
      <c r="D261" s="35"/>
      <c r="E261" s="35"/>
      <c r="F261" s="66"/>
      <c r="G261" s="35"/>
      <c r="H261" s="35"/>
      <c r="I261" s="61"/>
      <c r="J261" s="35"/>
      <c r="K261" s="35"/>
      <c r="L261" s="61"/>
    </row>
    <row r="262" spans="1:12" ht="13.5" customHeight="1" x14ac:dyDescent="0.2">
      <c r="A262" s="35"/>
      <c r="B262" s="35"/>
      <c r="C262" s="35"/>
      <c r="D262" s="35"/>
      <c r="E262" s="35"/>
      <c r="F262" s="66"/>
      <c r="G262" s="35"/>
      <c r="H262" s="35"/>
      <c r="I262" s="61"/>
      <c r="J262" s="35"/>
      <c r="K262" s="35"/>
      <c r="L262" s="61"/>
    </row>
    <row r="263" spans="1:12" ht="13.5" customHeight="1" x14ac:dyDescent="0.2">
      <c r="A263" s="35"/>
      <c r="B263" s="35"/>
      <c r="C263" s="35"/>
      <c r="D263" s="35"/>
      <c r="E263" s="35"/>
      <c r="F263" s="66"/>
      <c r="G263" s="35"/>
      <c r="H263" s="35"/>
      <c r="I263" s="61"/>
      <c r="J263" s="35"/>
      <c r="K263" s="35"/>
      <c r="L263" s="61"/>
    </row>
    <row r="264" spans="1:12" ht="13.5" customHeight="1" x14ac:dyDescent="0.2">
      <c r="A264" s="35"/>
      <c r="B264" s="35"/>
      <c r="C264" s="35"/>
      <c r="D264" s="35"/>
      <c r="E264" s="35"/>
      <c r="F264" s="66"/>
      <c r="G264" s="35"/>
      <c r="H264" s="35"/>
      <c r="I264" s="61"/>
      <c r="J264" s="35"/>
      <c r="K264" s="35"/>
      <c r="L264" s="61"/>
    </row>
    <row r="265" spans="1:12" ht="13.5" customHeight="1" x14ac:dyDescent="0.2">
      <c r="A265" s="35"/>
      <c r="B265" s="35"/>
      <c r="C265" s="35"/>
      <c r="D265" s="35"/>
      <c r="E265" s="35"/>
      <c r="F265" s="66"/>
      <c r="G265" s="35"/>
      <c r="H265" s="35"/>
      <c r="I265" s="61"/>
      <c r="J265" s="35"/>
      <c r="K265" s="35"/>
      <c r="L265" s="61"/>
    </row>
    <row r="266" spans="1:12" ht="13.5" customHeight="1" x14ac:dyDescent="0.2">
      <c r="A266" s="35"/>
      <c r="B266" s="35"/>
      <c r="C266" s="35"/>
      <c r="D266" s="35"/>
      <c r="E266" s="35"/>
      <c r="F266" s="66"/>
      <c r="G266" s="35"/>
      <c r="H266" s="35"/>
      <c r="I266" s="61"/>
      <c r="J266" s="35"/>
      <c r="K266" s="35"/>
      <c r="L266" s="61"/>
    </row>
    <row r="267" spans="1:12" ht="13.5" customHeight="1" x14ac:dyDescent="0.2">
      <c r="A267" s="35"/>
      <c r="B267" s="35"/>
      <c r="C267" s="35"/>
      <c r="D267" s="35"/>
      <c r="E267" s="35"/>
      <c r="F267" s="66"/>
      <c r="G267" s="35"/>
      <c r="H267" s="35"/>
      <c r="I267" s="61"/>
      <c r="J267" s="35"/>
      <c r="K267" s="35"/>
      <c r="L267" s="61"/>
    </row>
    <row r="268" spans="1:12" ht="13.5" customHeight="1" x14ac:dyDescent="0.2">
      <c r="A268" s="35"/>
      <c r="B268" s="35"/>
      <c r="C268" s="35"/>
      <c r="D268" s="35"/>
      <c r="E268" s="35"/>
      <c r="F268" s="66"/>
      <c r="G268" s="35"/>
      <c r="H268" s="35"/>
      <c r="I268" s="61"/>
      <c r="J268" s="35"/>
      <c r="K268" s="35"/>
      <c r="L268" s="61"/>
    </row>
    <row r="269" spans="1:12" ht="13.5" customHeight="1" x14ac:dyDescent="0.2">
      <c r="A269" s="35"/>
      <c r="B269" s="35"/>
      <c r="C269" s="35"/>
      <c r="D269" s="35"/>
      <c r="E269" s="35"/>
      <c r="F269" s="66"/>
      <c r="G269" s="35"/>
      <c r="H269" s="35"/>
      <c r="I269" s="61"/>
      <c r="J269" s="35"/>
      <c r="K269" s="35"/>
      <c r="L269" s="61"/>
    </row>
    <row r="270" spans="1:12" ht="13.5" customHeight="1" x14ac:dyDescent="0.2">
      <c r="A270" s="35"/>
      <c r="B270" s="35"/>
      <c r="C270" s="35"/>
      <c r="D270" s="35"/>
      <c r="E270" s="35"/>
      <c r="F270" s="66"/>
      <c r="G270" s="35"/>
      <c r="H270" s="35"/>
      <c r="I270" s="61"/>
      <c r="J270" s="35"/>
      <c r="K270" s="35"/>
      <c r="L270" s="61"/>
    </row>
    <row r="271" spans="1:12" ht="13.5" customHeight="1" x14ac:dyDescent="0.2">
      <c r="A271" s="35"/>
      <c r="B271" s="35"/>
      <c r="C271" s="35"/>
      <c r="D271" s="35"/>
      <c r="E271" s="35"/>
      <c r="F271" s="66"/>
      <c r="G271" s="35"/>
      <c r="H271" s="35"/>
      <c r="I271" s="61"/>
      <c r="J271" s="35"/>
      <c r="K271" s="35"/>
      <c r="L271" s="61"/>
    </row>
    <row r="272" spans="1:12" ht="13.5" customHeight="1" x14ac:dyDescent="0.2">
      <c r="A272" s="35"/>
      <c r="B272" s="35"/>
      <c r="C272" s="35"/>
      <c r="D272" s="35"/>
      <c r="E272" s="35"/>
      <c r="F272" s="66"/>
      <c r="G272" s="35"/>
      <c r="H272" s="35"/>
      <c r="I272" s="61"/>
      <c r="J272" s="35"/>
      <c r="K272" s="35"/>
      <c r="L272" s="61"/>
    </row>
    <row r="273" spans="1:12" ht="13.5" customHeight="1" x14ac:dyDescent="0.2">
      <c r="A273" s="35"/>
      <c r="B273" s="35"/>
      <c r="C273" s="35"/>
      <c r="D273" s="35"/>
      <c r="E273" s="35"/>
      <c r="F273" s="66"/>
      <c r="G273" s="35"/>
      <c r="H273" s="35"/>
      <c r="I273" s="61"/>
      <c r="J273" s="35"/>
      <c r="K273" s="35"/>
      <c r="L273" s="61"/>
    </row>
    <row r="274" spans="1:12" ht="13.5" customHeight="1" x14ac:dyDescent="0.2">
      <c r="A274" s="35"/>
      <c r="B274" s="35"/>
      <c r="C274" s="35"/>
      <c r="D274" s="35"/>
      <c r="E274" s="35"/>
      <c r="F274" s="66"/>
      <c r="G274" s="35"/>
      <c r="H274" s="35"/>
      <c r="I274" s="61"/>
      <c r="J274" s="35"/>
      <c r="K274" s="35"/>
      <c r="L274" s="61"/>
    </row>
    <row r="275" spans="1:12" ht="13.5" customHeight="1" x14ac:dyDescent="0.2">
      <c r="A275" s="35"/>
      <c r="B275" s="35"/>
      <c r="C275" s="35"/>
      <c r="D275" s="35"/>
      <c r="E275" s="35"/>
      <c r="F275" s="66"/>
      <c r="G275" s="35"/>
      <c r="H275" s="35"/>
      <c r="I275" s="61"/>
      <c r="J275" s="35"/>
      <c r="K275" s="35"/>
      <c r="L275" s="61"/>
    </row>
    <row r="276" spans="1:12" ht="13.5" customHeight="1" x14ac:dyDescent="0.2">
      <c r="A276" s="35"/>
      <c r="B276" s="35"/>
      <c r="C276" s="35"/>
      <c r="D276" s="35"/>
      <c r="E276" s="35"/>
      <c r="F276" s="66"/>
      <c r="G276" s="35"/>
      <c r="H276" s="35"/>
      <c r="I276" s="61"/>
      <c r="J276" s="35"/>
      <c r="K276" s="35"/>
      <c r="L276" s="61"/>
    </row>
    <row r="277" spans="1:12" ht="13.5" customHeight="1" x14ac:dyDescent="0.2">
      <c r="A277" s="35"/>
      <c r="B277" s="35"/>
      <c r="C277" s="35"/>
      <c r="D277" s="35"/>
      <c r="E277" s="35"/>
      <c r="F277" s="66"/>
      <c r="G277" s="35"/>
      <c r="H277" s="35"/>
      <c r="I277" s="61"/>
      <c r="J277" s="35"/>
      <c r="K277" s="35"/>
      <c r="L277" s="61"/>
    </row>
    <row r="278" spans="1:12" ht="13.5" customHeight="1" x14ac:dyDescent="0.2">
      <c r="A278" s="35"/>
      <c r="B278" s="35"/>
      <c r="C278" s="35"/>
      <c r="D278" s="35"/>
      <c r="E278" s="35"/>
      <c r="F278" s="66"/>
      <c r="G278" s="35"/>
      <c r="H278" s="35"/>
      <c r="I278" s="61"/>
      <c r="J278" s="35"/>
      <c r="K278" s="35"/>
      <c r="L278" s="61"/>
    </row>
    <row r="279" spans="1:12" ht="13.5" customHeight="1" x14ac:dyDescent="0.2">
      <c r="A279" s="35"/>
      <c r="B279" s="35"/>
      <c r="C279" s="35"/>
      <c r="D279" s="35"/>
      <c r="E279" s="35"/>
      <c r="F279" s="66"/>
      <c r="G279" s="35"/>
      <c r="H279" s="35"/>
      <c r="I279" s="61"/>
      <c r="J279" s="35"/>
      <c r="K279" s="35"/>
      <c r="L279" s="61"/>
    </row>
    <row r="280" spans="1:12" ht="13.5" customHeight="1" x14ac:dyDescent="0.2">
      <c r="A280" s="35"/>
      <c r="B280" s="35"/>
      <c r="C280" s="35"/>
      <c r="D280" s="35"/>
      <c r="E280" s="35"/>
      <c r="F280" s="66"/>
      <c r="G280" s="35"/>
      <c r="H280" s="35"/>
      <c r="I280" s="61"/>
      <c r="J280" s="35"/>
      <c r="K280" s="35"/>
      <c r="L280" s="61"/>
    </row>
    <row r="281" spans="1:12" ht="13.5" customHeight="1" x14ac:dyDescent="0.2">
      <c r="A281" s="35"/>
      <c r="B281" s="35"/>
      <c r="C281" s="35"/>
      <c r="D281" s="35"/>
      <c r="E281" s="35"/>
      <c r="F281" s="66"/>
      <c r="G281" s="35"/>
      <c r="H281" s="35"/>
      <c r="I281" s="61"/>
      <c r="J281" s="35"/>
      <c r="K281" s="35"/>
      <c r="L281" s="61"/>
    </row>
    <row r="282" spans="1:12" ht="13.5" customHeight="1" x14ac:dyDescent="0.2">
      <c r="A282" s="35"/>
      <c r="B282" s="35"/>
      <c r="C282" s="35"/>
      <c r="D282" s="35"/>
      <c r="E282" s="35"/>
      <c r="F282" s="66"/>
      <c r="G282" s="35"/>
      <c r="H282" s="35"/>
      <c r="I282" s="61"/>
      <c r="J282" s="35"/>
      <c r="K282" s="35"/>
      <c r="L282" s="61"/>
    </row>
    <row r="283" spans="1:12" ht="13.5" customHeight="1" x14ac:dyDescent="0.2">
      <c r="A283" s="35"/>
      <c r="B283" s="35"/>
      <c r="C283" s="35"/>
      <c r="D283" s="35"/>
      <c r="E283" s="35"/>
      <c r="F283" s="66"/>
      <c r="G283" s="35"/>
      <c r="H283" s="35"/>
      <c r="I283" s="61"/>
      <c r="J283" s="35"/>
      <c r="K283" s="35"/>
      <c r="L283" s="61"/>
    </row>
    <row r="284" spans="1:12" ht="13.5" customHeight="1" x14ac:dyDescent="0.2">
      <c r="A284" s="35"/>
      <c r="B284" s="35"/>
      <c r="C284" s="35"/>
      <c r="D284" s="35"/>
      <c r="E284" s="35"/>
      <c r="F284" s="66"/>
      <c r="G284" s="35"/>
      <c r="H284" s="35"/>
      <c r="I284" s="61"/>
      <c r="J284" s="35"/>
      <c r="K284" s="35"/>
      <c r="L284" s="61"/>
    </row>
    <row r="285" spans="1:12" ht="13.5" customHeight="1" x14ac:dyDescent="0.2">
      <c r="A285" s="35"/>
      <c r="B285" s="35"/>
      <c r="C285" s="35"/>
      <c r="D285" s="35"/>
      <c r="E285" s="35"/>
      <c r="F285" s="66"/>
      <c r="G285" s="35"/>
      <c r="H285" s="35"/>
      <c r="I285" s="61"/>
      <c r="J285" s="35"/>
      <c r="K285" s="35"/>
      <c r="L285" s="61"/>
    </row>
    <row r="286" spans="1:12" ht="13.5" customHeight="1" x14ac:dyDescent="0.2">
      <c r="A286" s="35"/>
      <c r="B286" s="35"/>
      <c r="C286" s="35"/>
      <c r="D286" s="35"/>
      <c r="E286" s="35"/>
      <c r="F286" s="66"/>
      <c r="G286" s="35"/>
      <c r="H286" s="35"/>
      <c r="I286" s="61"/>
      <c r="J286" s="35"/>
      <c r="K286" s="35"/>
      <c r="L286" s="61"/>
    </row>
    <row r="287" spans="1:12" ht="13.5" customHeight="1" x14ac:dyDescent="0.2">
      <c r="A287" s="35"/>
      <c r="B287" s="35"/>
      <c r="C287" s="35"/>
      <c r="D287" s="35"/>
      <c r="E287" s="35"/>
      <c r="F287" s="66"/>
      <c r="G287" s="35"/>
      <c r="H287" s="35"/>
      <c r="I287" s="61"/>
      <c r="J287" s="35"/>
      <c r="K287" s="35"/>
      <c r="L287" s="61"/>
    </row>
    <row r="288" spans="1:12" ht="13.5" customHeight="1" x14ac:dyDescent="0.2">
      <c r="A288" s="35"/>
      <c r="B288" s="35"/>
      <c r="C288" s="35"/>
      <c r="D288" s="35"/>
      <c r="E288" s="35"/>
      <c r="F288" s="66"/>
      <c r="G288" s="35"/>
      <c r="H288" s="35"/>
      <c r="I288" s="61"/>
      <c r="J288" s="35"/>
      <c r="K288" s="35"/>
      <c r="L288" s="61"/>
    </row>
    <row r="289" spans="1:12" ht="13.5" customHeight="1" x14ac:dyDescent="0.2">
      <c r="A289" s="35"/>
      <c r="B289" s="35"/>
      <c r="C289" s="35"/>
      <c r="D289" s="35"/>
      <c r="E289" s="35"/>
      <c r="F289" s="66"/>
      <c r="G289" s="35"/>
      <c r="H289" s="35"/>
      <c r="I289" s="61"/>
      <c r="J289" s="35"/>
      <c r="K289" s="35"/>
      <c r="L289" s="61"/>
    </row>
    <row r="290" spans="1:12" ht="13.5" customHeight="1" x14ac:dyDescent="0.2">
      <c r="A290" s="35"/>
      <c r="B290" s="35"/>
      <c r="C290" s="35"/>
      <c r="D290" s="35"/>
      <c r="E290" s="35"/>
      <c r="F290" s="66"/>
      <c r="G290" s="35"/>
      <c r="H290" s="35"/>
      <c r="I290" s="61"/>
      <c r="J290" s="35"/>
      <c r="K290" s="35"/>
      <c r="L290" s="61"/>
    </row>
    <row r="291" spans="1:12" ht="13.5" customHeight="1" x14ac:dyDescent="0.2">
      <c r="A291" s="35"/>
      <c r="B291" s="35"/>
      <c r="C291" s="35"/>
      <c r="D291" s="35"/>
      <c r="E291" s="35"/>
      <c r="F291" s="66"/>
      <c r="G291" s="35"/>
      <c r="H291" s="35"/>
      <c r="I291" s="61"/>
      <c r="J291" s="35"/>
      <c r="K291" s="35"/>
      <c r="L291" s="61"/>
    </row>
    <row r="292" spans="1:12" ht="13.5" customHeight="1" x14ac:dyDescent="0.2">
      <c r="A292" s="35"/>
      <c r="B292" s="35"/>
      <c r="C292" s="35"/>
      <c r="D292" s="35"/>
      <c r="E292" s="35"/>
      <c r="F292" s="66"/>
      <c r="G292" s="35"/>
      <c r="H292" s="35"/>
      <c r="I292" s="61"/>
      <c r="J292" s="35"/>
      <c r="K292" s="35"/>
      <c r="L292" s="61"/>
    </row>
    <row r="293" spans="1:12" ht="13.5" customHeight="1" x14ac:dyDescent="0.2">
      <c r="A293" s="35"/>
      <c r="B293" s="35"/>
      <c r="C293" s="35"/>
      <c r="D293" s="35"/>
      <c r="E293" s="35"/>
      <c r="F293" s="66"/>
      <c r="G293" s="35"/>
      <c r="H293" s="35"/>
      <c r="I293" s="61"/>
      <c r="J293" s="35"/>
      <c r="K293" s="35"/>
      <c r="L293" s="61"/>
    </row>
    <row r="294" spans="1:12" ht="13.5" customHeight="1" x14ac:dyDescent="0.2">
      <c r="A294" s="35"/>
      <c r="B294" s="35"/>
      <c r="C294" s="35"/>
      <c r="D294" s="35"/>
      <c r="E294" s="35"/>
      <c r="F294" s="66"/>
      <c r="G294" s="35"/>
      <c r="H294" s="35"/>
      <c r="I294" s="61"/>
      <c r="J294" s="35"/>
      <c r="K294" s="35"/>
      <c r="L294" s="61"/>
    </row>
    <row r="295" spans="1:12" ht="13.5" customHeight="1" x14ac:dyDescent="0.2">
      <c r="A295" s="35"/>
      <c r="B295" s="35"/>
      <c r="C295" s="35"/>
      <c r="D295" s="35"/>
      <c r="E295" s="35"/>
      <c r="F295" s="66"/>
      <c r="G295" s="35"/>
      <c r="H295" s="35"/>
      <c r="I295" s="61"/>
      <c r="J295" s="35"/>
      <c r="K295" s="35"/>
      <c r="L295" s="61"/>
    </row>
    <row r="296" spans="1:12" ht="13.5" customHeight="1" x14ac:dyDescent="0.2">
      <c r="A296" s="35"/>
      <c r="B296" s="35"/>
      <c r="C296" s="35"/>
      <c r="D296" s="35"/>
      <c r="E296" s="35"/>
      <c r="F296" s="66"/>
      <c r="G296" s="35"/>
      <c r="H296" s="35"/>
      <c r="I296" s="61"/>
      <c r="J296" s="35"/>
      <c r="K296" s="35"/>
      <c r="L296" s="61"/>
    </row>
    <row r="297" spans="1:12" ht="13.5" customHeight="1" x14ac:dyDescent="0.2">
      <c r="A297" s="35"/>
      <c r="B297" s="35"/>
      <c r="C297" s="35"/>
      <c r="D297" s="35"/>
      <c r="E297" s="35"/>
      <c r="F297" s="66"/>
      <c r="G297" s="35"/>
      <c r="H297" s="35"/>
      <c r="I297" s="61"/>
      <c r="J297" s="35"/>
      <c r="K297" s="35"/>
      <c r="L297" s="61"/>
    </row>
    <row r="298" spans="1:12" ht="13.5" customHeight="1" x14ac:dyDescent="0.2">
      <c r="A298" s="35"/>
      <c r="B298" s="35"/>
      <c r="C298" s="35"/>
      <c r="D298" s="35"/>
      <c r="E298" s="35"/>
      <c r="F298" s="66"/>
      <c r="G298" s="35"/>
      <c r="H298" s="35"/>
      <c r="I298" s="61"/>
      <c r="J298" s="35"/>
      <c r="K298" s="35"/>
      <c r="L298" s="61"/>
    </row>
    <row r="299" spans="1:12" ht="13.5" customHeight="1" x14ac:dyDescent="0.2">
      <c r="A299" s="35"/>
      <c r="B299" s="35"/>
      <c r="C299" s="35"/>
      <c r="D299" s="35"/>
      <c r="E299" s="35"/>
      <c r="F299" s="66"/>
      <c r="G299" s="35"/>
      <c r="H299" s="35"/>
      <c r="I299" s="61"/>
      <c r="J299" s="35"/>
      <c r="K299" s="35"/>
      <c r="L299" s="61"/>
    </row>
    <row r="300" spans="1:12" ht="13.5" customHeight="1" x14ac:dyDescent="0.2">
      <c r="A300" s="35"/>
      <c r="B300" s="35"/>
      <c r="C300" s="35"/>
      <c r="D300" s="35"/>
      <c r="E300" s="35"/>
      <c r="F300" s="66"/>
      <c r="G300" s="35"/>
      <c r="H300" s="35"/>
      <c r="I300" s="61"/>
      <c r="J300" s="35"/>
      <c r="K300" s="35"/>
      <c r="L300" s="61"/>
    </row>
    <row r="301" spans="1:12" ht="13.5" customHeight="1" x14ac:dyDescent="0.2">
      <c r="A301" s="35"/>
      <c r="B301" s="35"/>
      <c r="C301" s="35"/>
      <c r="D301" s="35"/>
      <c r="E301" s="35"/>
      <c r="F301" s="66"/>
      <c r="G301" s="35"/>
      <c r="H301" s="35"/>
      <c r="I301" s="61"/>
      <c r="J301" s="35"/>
      <c r="K301" s="35"/>
      <c r="L301" s="61"/>
    </row>
    <row r="302" spans="1:12" ht="13.5" customHeight="1" x14ac:dyDescent="0.2">
      <c r="A302" s="35"/>
      <c r="B302" s="35"/>
      <c r="C302" s="35"/>
      <c r="D302" s="35"/>
      <c r="E302" s="35"/>
      <c r="F302" s="66"/>
      <c r="G302" s="35"/>
      <c r="H302" s="35"/>
      <c r="I302" s="61"/>
      <c r="J302" s="35"/>
      <c r="K302" s="35"/>
      <c r="L302" s="61"/>
    </row>
    <row r="303" spans="1:12" ht="13.5" customHeight="1" x14ac:dyDescent="0.2">
      <c r="A303" s="35"/>
      <c r="B303" s="35"/>
      <c r="C303" s="35"/>
      <c r="D303" s="35"/>
      <c r="E303" s="35"/>
      <c r="F303" s="66"/>
      <c r="G303" s="35"/>
      <c r="H303" s="35"/>
      <c r="I303" s="61"/>
      <c r="J303" s="35"/>
      <c r="K303" s="35"/>
      <c r="L303" s="61"/>
    </row>
    <row r="304" spans="1:12" ht="13.5" customHeight="1" x14ac:dyDescent="0.2">
      <c r="A304" s="35"/>
      <c r="B304" s="35"/>
      <c r="C304" s="35"/>
      <c r="D304" s="35"/>
      <c r="E304" s="35"/>
      <c r="F304" s="66"/>
      <c r="G304" s="35"/>
      <c r="H304" s="35"/>
      <c r="I304" s="61"/>
      <c r="J304" s="35"/>
      <c r="K304" s="35"/>
      <c r="L304" s="61"/>
    </row>
    <row r="305" spans="1:12" ht="13.5" customHeight="1" x14ac:dyDescent="0.2">
      <c r="A305" s="35"/>
      <c r="B305" s="35"/>
      <c r="C305" s="35"/>
      <c r="D305" s="35"/>
      <c r="E305" s="35"/>
      <c r="F305" s="66"/>
      <c r="G305" s="35"/>
      <c r="H305" s="35"/>
      <c r="I305" s="61"/>
      <c r="J305" s="35"/>
      <c r="K305" s="35"/>
      <c r="L305" s="61"/>
    </row>
    <row r="306" spans="1:12" ht="13.5" customHeight="1" x14ac:dyDescent="0.2">
      <c r="A306" s="35"/>
      <c r="B306" s="35"/>
      <c r="C306" s="35"/>
      <c r="D306" s="35"/>
      <c r="E306" s="35"/>
      <c r="F306" s="66"/>
      <c r="G306" s="35"/>
      <c r="H306" s="35"/>
      <c r="I306" s="61"/>
      <c r="J306" s="35"/>
      <c r="K306" s="35"/>
      <c r="L306" s="61"/>
    </row>
    <row r="307" spans="1:12" ht="13.5" customHeight="1" x14ac:dyDescent="0.2">
      <c r="A307" s="35"/>
      <c r="B307" s="35"/>
      <c r="C307" s="35"/>
      <c r="D307" s="35"/>
      <c r="E307" s="35"/>
      <c r="F307" s="66"/>
      <c r="G307" s="35"/>
      <c r="H307" s="35"/>
      <c r="I307" s="61"/>
      <c r="J307" s="35"/>
      <c r="K307" s="35"/>
      <c r="L307" s="61"/>
    </row>
    <row r="308" spans="1:12" ht="13.5" customHeight="1" x14ac:dyDescent="0.2">
      <c r="A308" s="35"/>
      <c r="B308" s="35"/>
      <c r="C308" s="35"/>
      <c r="D308" s="35"/>
      <c r="E308" s="35"/>
      <c r="F308" s="66"/>
      <c r="G308" s="35"/>
      <c r="H308" s="35"/>
      <c r="I308" s="61"/>
      <c r="J308" s="35"/>
      <c r="K308" s="35"/>
      <c r="L308" s="61"/>
    </row>
    <row r="309" spans="1:12" ht="13.5" customHeight="1" x14ac:dyDescent="0.2">
      <c r="A309" s="35"/>
      <c r="B309" s="35"/>
      <c r="C309" s="35"/>
      <c r="D309" s="35"/>
      <c r="E309" s="35"/>
      <c r="F309" s="66"/>
      <c r="G309" s="35"/>
      <c r="H309" s="35"/>
      <c r="I309" s="61"/>
      <c r="J309" s="35"/>
      <c r="K309" s="35"/>
      <c r="L309" s="61"/>
    </row>
    <row r="310" spans="1:12" ht="13.5" customHeight="1" x14ac:dyDescent="0.2">
      <c r="A310" s="35"/>
      <c r="B310" s="35"/>
      <c r="C310" s="35"/>
      <c r="D310" s="35"/>
      <c r="E310" s="35"/>
      <c r="F310" s="66"/>
      <c r="G310" s="35"/>
      <c r="H310" s="35"/>
      <c r="I310" s="61"/>
      <c r="J310" s="35"/>
      <c r="K310" s="35"/>
      <c r="L310" s="61"/>
    </row>
    <row r="311" spans="1:12" ht="13.5" customHeight="1" x14ac:dyDescent="0.2">
      <c r="A311" s="35"/>
      <c r="B311" s="35"/>
      <c r="C311" s="35"/>
      <c r="D311" s="35"/>
      <c r="E311" s="35"/>
      <c r="F311" s="66"/>
      <c r="G311" s="35"/>
      <c r="H311" s="35"/>
      <c r="I311" s="61"/>
      <c r="J311" s="35"/>
      <c r="K311" s="35"/>
      <c r="L311" s="61"/>
    </row>
    <row r="312" spans="1:12" ht="13.5" customHeight="1" x14ac:dyDescent="0.2">
      <c r="A312" s="35"/>
      <c r="B312" s="35"/>
      <c r="C312" s="35"/>
      <c r="D312" s="35"/>
      <c r="E312" s="35"/>
      <c r="F312" s="66"/>
      <c r="G312" s="35"/>
      <c r="H312" s="35"/>
      <c r="I312" s="61"/>
      <c r="J312" s="35"/>
      <c r="K312" s="35"/>
      <c r="L312" s="61"/>
    </row>
    <row r="313" spans="1:12" ht="13.5" customHeight="1" x14ac:dyDescent="0.2">
      <c r="A313" s="35"/>
      <c r="B313" s="35"/>
      <c r="C313" s="35"/>
      <c r="D313" s="35"/>
      <c r="E313" s="35"/>
      <c r="F313" s="66"/>
      <c r="G313" s="35"/>
      <c r="H313" s="35"/>
      <c r="I313" s="61"/>
      <c r="J313" s="35"/>
      <c r="K313" s="35"/>
      <c r="L313" s="61"/>
    </row>
    <row r="314" spans="1:12" ht="13.5" customHeight="1" x14ac:dyDescent="0.2">
      <c r="A314" s="35"/>
      <c r="B314" s="35"/>
      <c r="C314" s="35"/>
      <c r="D314" s="35"/>
      <c r="E314" s="35"/>
      <c r="F314" s="66"/>
      <c r="G314" s="35"/>
      <c r="H314" s="35"/>
      <c r="I314" s="61"/>
      <c r="J314" s="35"/>
      <c r="K314" s="35"/>
      <c r="L314" s="61"/>
    </row>
    <row r="315" spans="1:12" ht="13.5" customHeight="1" x14ac:dyDescent="0.2">
      <c r="A315" s="35"/>
      <c r="B315" s="35"/>
      <c r="C315" s="35"/>
      <c r="D315" s="35"/>
      <c r="E315" s="35"/>
      <c r="F315" s="66"/>
      <c r="G315" s="35"/>
      <c r="H315" s="35"/>
      <c r="I315" s="61"/>
      <c r="J315" s="35"/>
      <c r="K315" s="35"/>
      <c r="L315" s="61"/>
    </row>
    <row r="316" spans="1:12" ht="13.5" customHeight="1" x14ac:dyDescent="0.2">
      <c r="A316" s="35"/>
      <c r="B316" s="35"/>
      <c r="C316" s="35"/>
      <c r="D316" s="35"/>
      <c r="E316" s="35"/>
      <c r="F316" s="66"/>
      <c r="G316" s="35"/>
      <c r="H316" s="35"/>
      <c r="I316" s="61"/>
      <c r="J316" s="35"/>
      <c r="K316" s="35"/>
      <c r="L316" s="61"/>
    </row>
    <row r="317" spans="1:12" ht="13.5" customHeight="1" x14ac:dyDescent="0.2">
      <c r="A317" s="35"/>
      <c r="B317" s="35"/>
      <c r="C317" s="35"/>
      <c r="D317" s="35"/>
      <c r="E317" s="35"/>
      <c r="F317" s="66"/>
      <c r="G317" s="35"/>
      <c r="H317" s="35"/>
      <c r="I317" s="61"/>
      <c r="J317" s="35"/>
      <c r="K317" s="35"/>
      <c r="L317" s="61"/>
    </row>
    <row r="318" spans="1:12" ht="13.5" customHeight="1" x14ac:dyDescent="0.2">
      <c r="A318" s="35"/>
      <c r="B318" s="35"/>
      <c r="C318" s="35"/>
      <c r="D318" s="35"/>
      <c r="E318" s="35"/>
      <c r="F318" s="66"/>
      <c r="G318" s="35"/>
      <c r="H318" s="35"/>
      <c r="I318" s="61"/>
      <c r="J318" s="35"/>
      <c r="K318" s="35"/>
      <c r="L318" s="61"/>
    </row>
    <row r="319" spans="1:12" ht="13.5" customHeight="1" x14ac:dyDescent="0.2">
      <c r="A319" s="35"/>
      <c r="B319" s="35"/>
      <c r="C319" s="35"/>
      <c r="D319" s="35"/>
      <c r="E319" s="35"/>
      <c r="F319" s="66"/>
      <c r="G319" s="35"/>
      <c r="H319" s="35"/>
      <c r="I319" s="61"/>
      <c r="J319" s="35"/>
      <c r="K319" s="35"/>
      <c r="L319" s="61"/>
    </row>
    <row r="320" spans="1:12" ht="13.5" customHeight="1" x14ac:dyDescent="0.2">
      <c r="A320" s="35"/>
      <c r="B320" s="35"/>
      <c r="C320" s="35"/>
      <c r="D320" s="35"/>
      <c r="E320" s="35"/>
      <c r="F320" s="66"/>
      <c r="G320" s="35"/>
      <c r="H320" s="35"/>
      <c r="I320" s="61"/>
      <c r="J320" s="35"/>
      <c r="K320" s="35"/>
      <c r="L320" s="61"/>
    </row>
    <row r="321" spans="1:12" ht="13.5" customHeight="1" x14ac:dyDescent="0.2">
      <c r="A321" s="35"/>
      <c r="B321" s="35"/>
      <c r="C321" s="35"/>
      <c r="D321" s="35"/>
      <c r="E321" s="35"/>
      <c r="F321" s="66"/>
      <c r="G321" s="35"/>
      <c r="H321" s="35"/>
      <c r="I321" s="61"/>
      <c r="J321" s="35"/>
      <c r="K321" s="35"/>
      <c r="L321" s="61"/>
    </row>
    <row r="322" spans="1:12" ht="13.5" customHeight="1" x14ac:dyDescent="0.2">
      <c r="A322" s="35"/>
      <c r="B322" s="35"/>
      <c r="C322" s="35"/>
      <c r="D322" s="35"/>
      <c r="E322" s="35"/>
      <c r="F322" s="66"/>
      <c r="G322" s="35"/>
      <c r="H322" s="35"/>
      <c r="I322" s="61"/>
      <c r="J322" s="35"/>
      <c r="K322" s="35"/>
      <c r="L322" s="61"/>
    </row>
    <row r="323" spans="1:12" ht="13.5" customHeight="1" x14ac:dyDescent="0.2">
      <c r="A323" s="35"/>
      <c r="B323" s="35"/>
      <c r="C323" s="35"/>
      <c r="D323" s="35"/>
      <c r="E323" s="35"/>
      <c r="F323" s="66"/>
      <c r="G323" s="35"/>
      <c r="H323" s="35"/>
      <c r="I323" s="61"/>
      <c r="J323" s="35"/>
      <c r="K323" s="35"/>
      <c r="L323" s="61"/>
    </row>
    <row r="324" spans="1:12" ht="13.5" customHeight="1" x14ac:dyDescent="0.2">
      <c r="A324" s="35"/>
      <c r="B324" s="35"/>
      <c r="C324" s="35"/>
      <c r="D324" s="35"/>
      <c r="E324" s="35"/>
      <c r="F324" s="66"/>
      <c r="G324" s="35"/>
      <c r="H324" s="35"/>
      <c r="I324" s="61"/>
      <c r="J324" s="35"/>
      <c r="K324" s="35"/>
      <c r="L324" s="61"/>
    </row>
    <row r="325" spans="1:12" ht="13.5" customHeight="1" x14ac:dyDescent="0.2">
      <c r="A325" s="35"/>
      <c r="B325" s="35"/>
      <c r="C325" s="35"/>
      <c r="D325" s="35"/>
      <c r="E325" s="35"/>
      <c r="F325" s="66"/>
      <c r="G325" s="35"/>
      <c r="H325" s="35"/>
      <c r="I325" s="61"/>
      <c r="J325" s="35"/>
      <c r="K325" s="35"/>
      <c r="L325" s="61"/>
    </row>
    <row r="326" spans="1:12" ht="13.5" customHeight="1" x14ac:dyDescent="0.2">
      <c r="A326" s="35"/>
      <c r="B326" s="35"/>
      <c r="C326" s="35"/>
      <c r="D326" s="35"/>
      <c r="E326" s="35"/>
      <c r="F326" s="66"/>
      <c r="G326" s="35"/>
      <c r="H326" s="35"/>
      <c r="I326" s="61"/>
      <c r="J326" s="35"/>
      <c r="K326" s="35"/>
      <c r="L326" s="61"/>
    </row>
    <row r="327" spans="1:12" ht="13.5" customHeight="1" x14ac:dyDescent="0.2">
      <c r="A327" s="35"/>
      <c r="B327" s="35"/>
      <c r="C327" s="35"/>
      <c r="D327" s="35"/>
      <c r="E327" s="35"/>
      <c r="F327" s="66"/>
      <c r="G327" s="35"/>
      <c r="H327" s="35"/>
      <c r="I327" s="61"/>
      <c r="J327" s="35"/>
      <c r="K327" s="35"/>
      <c r="L327" s="61"/>
    </row>
    <row r="328" spans="1:12" ht="13.5" customHeight="1" x14ac:dyDescent="0.2">
      <c r="A328" s="35"/>
      <c r="B328" s="35"/>
      <c r="C328" s="35"/>
      <c r="D328" s="35"/>
      <c r="E328" s="35"/>
      <c r="F328" s="66"/>
      <c r="G328" s="35"/>
      <c r="H328" s="35"/>
      <c r="I328" s="61"/>
      <c r="J328" s="35"/>
      <c r="K328" s="35"/>
      <c r="L328" s="61"/>
    </row>
    <row r="329" spans="1:12" ht="13.5" customHeight="1" x14ac:dyDescent="0.2">
      <c r="A329" s="35"/>
      <c r="B329" s="35"/>
      <c r="C329" s="35"/>
      <c r="D329" s="35"/>
      <c r="E329" s="35"/>
      <c r="F329" s="66"/>
      <c r="G329" s="35"/>
      <c r="H329" s="35"/>
      <c r="I329" s="61"/>
      <c r="J329" s="35"/>
      <c r="K329" s="35"/>
      <c r="L329" s="61"/>
    </row>
    <row r="330" spans="1:12" ht="13.5" customHeight="1" x14ac:dyDescent="0.2">
      <c r="A330" s="35"/>
      <c r="B330" s="35"/>
      <c r="C330" s="35"/>
      <c r="D330" s="35"/>
      <c r="E330" s="35"/>
      <c r="F330" s="66"/>
      <c r="G330" s="35"/>
      <c r="H330" s="35"/>
      <c r="I330" s="61"/>
      <c r="J330" s="35"/>
      <c r="K330" s="35"/>
      <c r="L330" s="61"/>
    </row>
    <row r="331" spans="1:12" ht="13.5" customHeight="1" x14ac:dyDescent="0.2">
      <c r="A331" s="35"/>
      <c r="B331" s="35"/>
      <c r="C331" s="35"/>
      <c r="D331" s="35"/>
      <c r="E331" s="35"/>
      <c r="F331" s="66"/>
      <c r="G331" s="35"/>
      <c r="H331" s="35"/>
      <c r="I331" s="61"/>
      <c r="J331" s="35"/>
      <c r="K331" s="35"/>
      <c r="L331" s="61"/>
    </row>
    <row r="332" spans="1:12" ht="13.5" customHeight="1" x14ac:dyDescent="0.2">
      <c r="A332" s="35"/>
      <c r="B332" s="35"/>
      <c r="C332" s="35"/>
      <c r="D332" s="35"/>
      <c r="E332" s="35"/>
      <c r="F332" s="66"/>
      <c r="G332" s="35"/>
      <c r="H332" s="35"/>
      <c r="I332" s="61"/>
      <c r="J332" s="35"/>
      <c r="K332" s="35"/>
      <c r="L332" s="61"/>
    </row>
    <row r="333" spans="1:12" ht="13.5" customHeight="1" x14ac:dyDescent="0.2">
      <c r="A333" s="35"/>
      <c r="B333" s="35"/>
      <c r="C333" s="35"/>
      <c r="D333" s="35"/>
      <c r="E333" s="35"/>
      <c r="F333" s="66"/>
      <c r="G333" s="35"/>
      <c r="H333" s="35"/>
      <c r="I333" s="61"/>
      <c r="J333" s="35"/>
      <c r="K333" s="35"/>
      <c r="L333" s="61"/>
    </row>
    <row r="334" spans="1:12" ht="13.5" customHeight="1" x14ac:dyDescent="0.2">
      <c r="A334" s="35"/>
      <c r="B334" s="35"/>
      <c r="C334" s="35"/>
      <c r="D334" s="35"/>
      <c r="E334" s="35"/>
      <c r="F334" s="66"/>
      <c r="G334" s="35"/>
      <c r="H334" s="35"/>
      <c r="I334" s="61"/>
      <c r="J334" s="35"/>
      <c r="K334" s="35"/>
      <c r="L334" s="61"/>
    </row>
    <row r="335" spans="1:12" ht="13.5" customHeight="1" x14ac:dyDescent="0.2">
      <c r="A335" s="35"/>
      <c r="B335" s="35"/>
      <c r="C335" s="35"/>
      <c r="D335" s="35"/>
      <c r="E335" s="35"/>
      <c r="F335" s="66"/>
      <c r="G335" s="35"/>
      <c r="H335" s="35"/>
      <c r="I335" s="61"/>
      <c r="J335" s="35"/>
      <c r="K335" s="35"/>
      <c r="L335" s="61"/>
    </row>
    <row r="336" spans="1:12" ht="13.5" customHeight="1" x14ac:dyDescent="0.2">
      <c r="A336" s="35"/>
      <c r="B336" s="35"/>
      <c r="C336" s="35"/>
      <c r="D336" s="35"/>
      <c r="E336" s="35"/>
      <c r="F336" s="66"/>
      <c r="G336" s="35"/>
      <c r="H336" s="35"/>
      <c r="I336" s="61"/>
      <c r="J336" s="35"/>
      <c r="K336" s="35"/>
      <c r="L336" s="61"/>
    </row>
    <row r="337" spans="1:12" ht="13.5" customHeight="1" x14ac:dyDescent="0.2">
      <c r="A337" s="35"/>
      <c r="B337" s="35"/>
      <c r="C337" s="35"/>
      <c r="D337" s="35"/>
      <c r="E337" s="35"/>
      <c r="F337" s="66"/>
      <c r="G337" s="35"/>
      <c r="H337" s="35"/>
      <c r="I337" s="61"/>
      <c r="J337" s="35"/>
      <c r="K337" s="35"/>
      <c r="L337" s="61"/>
    </row>
    <row r="338" spans="1:12" ht="13.5" customHeight="1" x14ac:dyDescent="0.2">
      <c r="A338" s="35"/>
      <c r="B338" s="35"/>
      <c r="C338" s="35"/>
      <c r="D338" s="35"/>
      <c r="E338" s="35"/>
      <c r="F338" s="66"/>
      <c r="G338" s="35"/>
      <c r="H338" s="35"/>
      <c r="I338" s="61"/>
      <c r="J338" s="35"/>
      <c r="K338" s="35"/>
      <c r="L338" s="61"/>
    </row>
    <row r="339" spans="1:12" ht="13.5" customHeight="1" x14ac:dyDescent="0.2">
      <c r="A339" s="35"/>
      <c r="B339" s="35"/>
      <c r="C339" s="35"/>
      <c r="D339" s="35"/>
      <c r="E339" s="35"/>
      <c r="F339" s="66"/>
      <c r="G339" s="35"/>
      <c r="H339" s="35"/>
      <c r="I339" s="61"/>
      <c r="J339" s="35"/>
      <c r="K339" s="35"/>
      <c r="L339" s="61"/>
    </row>
    <row r="340" spans="1:12" ht="13.5" customHeight="1" x14ac:dyDescent="0.2">
      <c r="A340" s="35"/>
      <c r="B340" s="35"/>
      <c r="C340" s="35"/>
      <c r="D340" s="35"/>
      <c r="E340" s="35"/>
      <c r="F340" s="66"/>
      <c r="G340" s="35"/>
      <c r="H340" s="35"/>
      <c r="I340" s="61"/>
      <c r="J340" s="35"/>
      <c r="K340" s="35"/>
      <c r="L340" s="61"/>
    </row>
    <row r="341" spans="1:12" ht="13.5" customHeight="1" x14ac:dyDescent="0.2">
      <c r="A341" s="35"/>
      <c r="B341" s="35"/>
      <c r="C341" s="35"/>
      <c r="D341" s="35"/>
      <c r="E341" s="35"/>
      <c r="F341" s="66"/>
      <c r="G341" s="35"/>
      <c r="H341" s="35"/>
      <c r="I341" s="61"/>
      <c r="J341" s="35"/>
      <c r="K341" s="35"/>
      <c r="L341" s="61"/>
    </row>
    <row r="342" spans="1:12" ht="13.5" customHeight="1" x14ac:dyDescent="0.2">
      <c r="A342" s="35"/>
      <c r="B342" s="35"/>
      <c r="C342" s="35"/>
      <c r="D342" s="35"/>
      <c r="E342" s="35"/>
      <c r="F342" s="66"/>
      <c r="G342" s="35"/>
      <c r="H342" s="35"/>
      <c r="I342" s="61"/>
      <c r="J342" s="35"/>
      <c r="K342" s="35"/>
      <c r="L342" s="61"/>
    </row>
    <row r="343" spans="1:12" ht="13.5" customHeight="1" x14ac:dyDescent="0.2">
      <c r="A343" s="35"/>
      <c r="B343" s="35"/>
      <c r="C343" s="35"/>
      <c r="D343" s="35"/>
      <c r="E343" s="35"/>
      <c r="F343" s="66"/>
      <c r="G343" s="35"/>
      <c r="H343" s="35"/>
      <c r="I343" s="61"/>
      <c r="J343" s="35"/>
      <c r="K343" s="35"/>
      <c r="L343" s="61"/>
    </row>
    <row r="344" spans="1:12" ht="13.5" customHeight="1" x14ac:dyDescent="0.2">
      <c r="A344" s="35"/>
      <c r="B344" s="35"/>
      <c r="C344" s="35"/>
      <c r="D344" s="35"/>
      <c r="E344" s="35"/>
      <c r="F344" s="66"/>
      <c r="G344" s="35"/>
      <c r="H344" s="35"/>
      <c r="I344" s="61"/>
      <c r="J344" s="35"/>
      <c r="K344" s="35"/>
      <c r="L344" s="61"/>
    </row>
    <row r="345" spans="1:12" ht="13.5" customHeight="1" x14ac:dyDescent="0.2">
      <c r="A345" s="35"/>
      <c r="B345" s="35"/>
      <c r="C345" s="35"/>
      <c r="D345" s="35"/>
      <c r="E345" s="35"/>
      <c r="F345" s="66"/>
      <c r="G345" s="35"/>
      <c r="H345" s="35"/>
      <c r="I345" s="61"/>
      <c r="J345" s="35"/>
      <c r="K345" s="35"/>
      <c r="L345" s="61"/>
    </row>
    <row r="346" spans="1:12" ht="13.5" customHeight="1" x14ac:dyDescent="0.2">
      <c r="A346" s="35"/>
      <c r="B346" s="35"/>
      <c r="C346" s="35"/>
      <c r="D346" s="35"/>
      <c r="E346" s="35"/>
      <c r="F346" s="66"/>
      <c r="G346" s="35"/>
      <c r="H346" s="35"/>
      <c r="I346" s="61"/>
      <c r="J346" s="35"/>
      <c r="K346" s="35"/>
      <c r="L346" s="61"/>
    </row>
    <row r="347" spans="1:12" ht="13.5" customHeight="1" x14ac:dyDescent="0.2">
      <c r="A347" s="35"/>
      <c r="B347" s="35"/>
      <c r="C347" s="35"/>
      <c r="D347" s="35"/>
      <c r="E347" s="35"/>
      <c r="F347" s="66"/>
      <c r="G347" s="35"/>
      <c r="H347" s="35"/>
      <c r="I347" s="61"/>
      <c r="J347" s="35"/>
      <c r="K347" s="35"/>
      <c r="L347" s="61"/>
    </row>
    <row r="348" spans="1:12" ht="13.5" customHeight="1" x14ac:dyDescent="0.2">
      <c r="A348" s="35"/>
      <c r="B348" s="35"/>
      <c r="C348" s="35"/>
      <c r="D348" s="35"/>
      <c r="E348" s="35"/>
      <c r="F348" s="66"/>
      <c r="G348" s="35"/>
      <c r="H348" s="35"/>
      <c r="I348" s="61"/>
      <c r="J348" s="35"/>
      <c r="K348" s="35"/>
      <c r="L348" s="61"/>
    </row>
    <row r="349" spans="1:12" ht="13.5" customHeight="1" x14ac:dyDescent="0.2">
      <c r="A349" s="35"/>
      <c r="B349" s="35"/>
      <c r="C349" s="35"/>
      <c r="D349" s="35"/>
      <c r="E349" s="35"/>
      <c r="F349" s="66"/>
      <c r="G349" s="35"/>
      <c r="H349" s="35"/>
      <c r="I349" s="61"/>
      <c r="J349" s="35"/>
      <c r="K349" s="35"/>
      <c r="L349" s="61"/>
    </row>
    <row r="350" spans="1:12" ht="13.5" customHeight="1" x14ac:dyDescent="0.2">
      <c r="A350" s="35"/>
      <c r="B350" s="35"/>
      <c r="C350" s="35"/>
      <c r="D350" s="35"/>
      <c r="E350" s="35"/>
      <c r="F350" s="66"/>
      <c r="G350" s="35"/>
      <c r="H350" s="35"/>
      <c r="I350" s="61"/>
      <c r="J350" s="35"/>
      <c r="K350" s="35"/>
      <c r="L350" s="61"/>
    </row>
    <row r="351" spans="1:12" ht="13.5" customHeight="1" x14ac:dyDescent="0.2">
      <c r="A351" s="35"/>
      <c r="B351" s="35"/>
      <c r="C351" s="35"/>
      <c r="D351" s="35"/>
      <c r="E351" s="35"/>
      <c r="F351" s="66"/>
      <c r="G351" s="35"/>
      <c r="H351" s="35"/>
      <c r="I351" s="61"/>
      <c r="J351" s="35"/>
      <c r="K351" s="35"/>
      <c r="L351" s="61"/>
    </row>
    <row r="352" spans="1:12" ht="13.5" customHeight="1" x14ac:dyDescent="0.2">
      <c r="A352" s="35"/>
      <c r="B352" s="35"/>
      <c r="C352" s="35"/>
      <c r="D352" s="35"/>
      <c r="E352" s="35"/>
      <c r="F352" s="66"/>
      <c r="G352" s="35"/>
      <c r="H352" s="35"/>
      <c r="I352" s="61"/>
      <c r="J352" s="35"/>
      <c r="K352" s="35"/>
      <c r="L352" s="61"/>
    </row>
    <row r="353" spans="1:12" ht="13.5" customHeight="1" x14ac:dyDescent="0.2">
      <c r="A353" s="35"/>
      <c r="B353" s="35"/>
      <c r="C353" s="35"/>
      <c r="D353" s="35"/>
      <c r="E353" s="35"/>
      <c r="F353" s="66"/>
      <c r="G353" s="35"/>
      <c r="H353" s="35"/>
      <c r="I353" s="61"/>
      <c r="J353" s="35"/>
      <c r="K353" s="35"/>
      <c r="L353" s="61"/>
    </row>
    <row r="354" spans="1:12" ht="13.5" customHeight="1" x14ac:dyDescent="0.2">
      <c r="A354" s="35"/>
      <c r="B354" s="35"/>
      <c r="C354" s="35"/>
      <c r="D354" s="35"/>
      <c r="E354" s="35"/>
      <c r="F354" s="66"/>
      <c r="G354" s="35"/>
      <c r="H354" s="35"/>
      <c r="I354" s="61"/>
      <c r="J354" s="35"/>
      <c r="K354" s="35"/>
      <c r="L354" s="61"/>
    </row>
    <row r="355" spans="1:12" ht="13.5" customHeight="1" x14ac:dyDescent="0.2">
      <c r="A355" s="35"/>
      <c r="B355" s="35"/>
      <c r="C355" s="35"/>
      <c r="D355" s="35"/>
      <c r="E355" s="35"/>
      <c r="F355" s="66"/>
      <c r="G355" s="35"/>
      <c r="H355" s="35"/>
      <c r="I355" s="61"/>
      <c r="J355" s="35"/>
      <c r="K355" s="35"/>
      <c r="L355" s="61"/>
    </row>
    <row r="356" spans="1:12" ht="13.5" customHeight="1" x14ac:dyDescent="0.2">
      <c r="A356" s="35"/>
      <c r="B356" s="35"/>
      <c r="C356" s="35"/>
      <c r="D356" s="35"/>
      <c r="E356" s="35"/>
      <c r="F356" s="66"/>
      <c r="G356" s="35"/>
      <c r="H356" s="35"/>
      <c r="I356" s="61"/>
      <c r="J356" s="35"/>
      <c r="K356" s="35"/>
      <c r="L356" s="61"/>
    </row>
    <row r="357" spans="1:12" ht="13.5" customHeight="1" x14ac:dyDescent="0.2">
      <c r="A357" s="35"/>
      <c r="B357" s="35"/>
      <c r="C357" s="35"/>
      <c r="D357" s="35"/>
      <c r="E357" s="35"/>
      <c r="F357" s="66"/>
      <c r="G357" s="35"/>
      <c r="H357" s="35"/>
      <c r="I357" s="61"/>
      <c r="J357" s="35"/>
      <c r="K357" s="35"/>
      <c r="L357" s="61"/>
    </row>
    <row r="358" spans="1:12" ht="13.5" customHeight="1" x14ac:dyDescent="0.2">
      <c r="A358" s="35"/>
      <c r="B358" s="35"/>
      <c r="C358" s="35"/>
      <c r="D358" s="35"/>
      <c r="E358" s="35"/>
      <c r="F358" s="66"/>
      <c r="G358" s="35"/>
      <c r="H358" s="35"/>
      <c r="I358" s="61"/>
      <c r="J358" s="35"/>
      <c r="K358" s="35"/>
      <c r="L358" s="61"/>
    </row>
    <row r="359" spans="1:12" ht="13.5" customHeight="1" x14ac:dyDescent="0.2">
      <c r="A359" s="35"/>
      <c r="B359" s="35"/>
      <c r="C359" s="35"/>
      <c r="D359" s="35"/>
      <c r="E359" s="35"/>
      <c r="F359" s="66"/>
      <c r="G359" s="35"/>
      <c r="H359" s="35"/>
      <c r="I359" s="61"/>
      <c r="J359" s="35"/>
      <c r="K359" s="35"/>
      <c r="L359" s="61"/>
    </row>
    <row r="360" spans="1:12" ht="13.5" customHeight="1" x14ac:dyDescent="0.2">
      <c r="A360" s="35"/>
      <c r="B360" s="35"/>
      <c r="C360" s="35"/>
      <c r="D360" s="35"/>
      <c r="E360" s="35"/>
      <c r="F360" s="66"/>
      <c r="G360" s="35"/>
      <c r="H360" s="35"/>
      <c r="I360" s="61"/>
      <c r="J360" s="35"/>
      <c r="K360" s="35"/>
      <c r="L360" s="61"/>
    </row>
    <row r="361" spans="1:12" ht="13.5" customHeight="1" x14ac:dyDescent="0.2">
      <c r="A361" s="35"/>
      <c r="B361" s="35"/>
      <c r="C361" s="35"/>
      <c r="D361" s="35"/>
      <c r="E361" s="35"/>
      <c r="F361" s="66"/>
      <c r="G361" s="35"/>
      <c r="H361" s="35"/>
      <c r="I361" s="61"/>
      <c r="J361" s="35"/>
      <c r="K361" s="35"/>
      <c r="L361" s="61"/>
    </row>
    <row r="362" spans="1:12" ht="13.5" customHeight="1" x14ac:dyDescent="0.2">
      <c r="A362" s="35"/>
      <c r="B362" s="35"/>
      <c r="C362" s="35"/>
      <c r="D362" s="35"/>
      <c r="E362" s="35"/>
      <c r="F362" s="66"/>
      <c r="G362" s="35"/>
      <c r="H362" s="35"/>
      <c r="I362" s="61"/>
      <c r="J362" s="35"/>
      <c r="K362" s="35"/>
      <c r="L362" s="61"/>
    </row>
    <row r="363" spans="1:12" ht="13.5" customHeight="1" x14ac:dyDescent="0.2">
      <c r="A363" s="35"/>
      <c r="B363" s="35"/>
      <c r="C363" s="35"/>
      <c r="D363" s="35"/>
      <c r="E363" s="35"/>
      <c r="F363" s="66"/>
      <c r="G363" s="35"/>
      <c r="H363" s="35"/>
      <c r="I363" s="61"/>
      <c r="J363" s="35"/>
      <c r="K363" s="35"/>
      <c r="L363" s="61"/>
    </row>
    <row r="364" spans="1:12" ht="13.5" customHeight="1" x14ac:dyDescent="0.2">
      <c r="A364" s="35"/>
      <c r="B364" s="35"/>
      <c r="C364" s="35"/>
      <c r="D364" s="35"/>
      <c r="E364" s="35"/>
      <c r="F364" s="66"/>
      <c r="G364" s="35"/>
      <c r="H364" s="35"/>
      <c r="I364" s="61"/>
      <c r="J364" s="35"/>
      <c r="K364" s="35"/>
      <c r="L364" s="61"/>
    </row>
    <row r="365" spans="1:12" ht="13.5" customHeight="1" x14ac:dyDescent="0.2">
      <c r="A365" s="35"/>
      <c r="B365" s="35"/>
      <c r="C365" s="35"/>
      <c r="D365" s="35"/>
      <c r="E365" s="35"/>
      <c r="F365" s="66"/>
      <c r="G365" s="35"/>
      <c r="H365" s="35"/>
      <c r="I365" s="61"/>
      <c r="J365" s="35"/>
      <c r="K365" s="35"/>
      <c r="L365" s="61"/>
    </row>
    <row r="366" spans="1:12" ht="13.5" customHeight="1" x14ac:dyDescent="0.2">
      <c r="A366" s="35"/>
      <c r="B366" s="35"/>
      <c r="C366" s="35"/>
      <c r="D366" s="35"/>
      <c r="E366" s="35"/>
      <c r="F366" s="66"/>
      <c r="G366" s="35"/>
      <c r="H366" s="35"/>
      <c r="I366" s="61"/>
      <c r="J366" s="35"/>
      <c r="K366" s="35"/>
      <c r="L366" s="61"/>
    </row>
    <row r="367" spans="1:12" ht="13.5" customHeight="1" x14ac:dyDescent="0.2">
      <c r="A367" s="35"/>
      <c r="B367" s="35"/>
      <c r="C367" s="35"/>
      <c r="D367" s="35"/>
      <c r="E367" s="35"/>
      <c r="F367" s="66"/>
      <c r="G367" s="35"/>
      <c r="H367" s="35"/>
      <c r="I367" s="61"/>
      <c r="J367" s="35"/>
      <c r="K367" s="35"/>
      <c r="L367" s="61"/>
    </row>
    <row r="368" spans="1:12" ht="13.5" customHeight="1" x14ac:dyDescent="0.2">
      <c r="A368" s="35"/>
      <c r="B368" s="35"/>
      <c r="C368" s="35"/>
      <c r="D368" s="35"/>
      <c r="E368" s="35"/>
      <c r="F368" s="66"/>
      <c r="G368" s="35"/>
      <c r="H368" s="35"/>
      <c r="I368" s="61"/>
      <c r="J368" s="35"/>
      <c r="K368" s="35"/>
      <c r="L368" s="61"/>
    </row>
    <row r="369" spans="1:12" ht="13.5" customHeight="1" x14ac:dyDescent="0.2">
      <c r="A369" s="35"/>
      <c r="B369" s="35"/>
      <c r="C369" s="35"/>
      <c r="D369" s="35"/>
      <c r="E369" s="35"/>
      <c r="F369" s="66"/>
      <c r="G369" s="35"/>
      <c r="H369" s="35"/>
      <c r="I369" s="61"/>
      <c r="J369" s="35"/>
      <c r="K369" s="35"/>
      <c r="L369" s="61"/>
    </row>
    <row r="370" spans="1:12" ht="13.5" customHeight="1" x14ac:dyDescent="0.2">
      <c r="A370" s="35"/>
      <c r="B370" s="35"/>
      <c r="C370" s="35"/>
      <c r="D370" s="35"/>
      <c r="E370" s="35"/>
      <c r="F370" s="66"/>
      <c r="G370" s="35"/>
      <c r="H370" s="35"/>
      <c r="I370" s="61"/>
      <c r="J370" s="35"/>
      <c r="K370" s="35"/>
      <c r="L370" s="61"/>
    </row>
    <row r="371" spans="1:12" ht="13.5" customHeight="1" x14ac:dyDescent="0.2">
      <c r="A371" s="35"/>
      <c r="B371" s="35"/>
      <c r="C371" s="35"/>
      <c r="D371" s="35"/>
      <c r="E371" s="35"/>
      <c r="F371" s="66"/>
      <c r="G371" s="35"/>
      <c r="H371" s="35"/>
      <c r="I371" s="61"/>
      <c r="J371" s="35"/>
      <c r="K371" s="35"/>
      <c r="L371" s="61"/>
    </row>
    <row r="372" spans="1:12" ht="13.5" customHeight="1" x14ac:dyDescent="0.2">
      <c r="A372" s="35"/>
      <c r="B372" s="35"/>
      <c r="C372" s="35"/>
      <c r="D372" s="35"/>
      <c r="E372" s="35"/>
      <c r="F372" s="66"/>
      <c r="G372" s="35"/>
      <c r="H372" s="35"/>
      <c r="I372" s="61"/>
      <c r="J372" s="35"/>
      <c r="K372" s="35"/>
      <c r="L372" s="61"/>
    </row>
    <row r="373" spans="1:12" ht="13.5" customHeight="1" x14ac:dyDescent="0.2">
      <c r="A373" s="35"/>
      <c r="B373" s="35"/>
      <c r="C373" s="35"/>
      <c r="D373" s="35"/>
      <c r="E373" s="35"/>
      <c r="F373" s="66"/>
      <c r="G373" s="35"/>
      <c r="H373" s="35"/>
      <c r="I373" s="61"/>
      <c r="J373" s="35"/>
      <c r="K373" s="35"/>
      <c r="L373" s="61"/>
    </row>
    <row r="374" spans="1:12" ht="13.5" customHeight="1" x14ac:dyDescent="0.2">
      <c r="A374" s="35"/>
      <c r="B374" s="35"/>
      <c r="C374" s="35"/>
      <c r="D374" s="35"/>
      <c r="E374" s="35"/>
      <c r="F374" s="66"/>
      <c r="G374" s="35"/>
      <c r="H374" s="35"/>
      <c r="I374" s="61"/>
      <c r="J374" s="35"/>
      <c r="K374" s="35"/>
      <c r="L374" s="61"/>
    </row>
    <row r="375" spans="1:12" ht="13.5" customHeight="1" x14ac:dyDescent="0.2">
      <c r="A375" s="35"/>
      <c r="B375" s="35"/>
      <c r="C375" s="35"/>
      <c r="D375" s="35"/>
      <c r="E375" s="35"/>
      <c r="F375" s="66"/>
      <c r="G375" s="35"/>
      <c r="H375" s="35"/>
      <c r="I375" s="61"/>
      <c r="J375" s="35"/>
      <c r="K375" s="35"/>
      <c r="L375" s="61"/>
    </row>
    <row r="376" spans="1:12" ht="13.5" customHeight="1" x14ac:dyDescent="0.2">
      <c r="A376" s="35"/>
      <c r="B376" s="35"/>
      <c r="C376" s="35"/>
      <c r="D376" s="35"/>
      <c r="E376" s="35"/>
      <c r="F376" s="66"/>
      <c r="G376" s="35"/>
      <c r="H376" s="35"/>
      <c r="I376" s="61"/>
      <c r="J376" s="35"/>
      <c r="K376" s="35"/>
      <c r="L376" s="61"/>
    </row>
    <row r="377" spans="1:12" ht="13.5" customHeight="1" x14ac:dyDescent="0.2">
      <c r="A377" s="35"/>
      <c r="B377" s="35"/>
      <c r="C377" s="35"/>
      <c r="D377" s="35"/>
      <c r="E377" s="35"/>
      <c r="F377" s="66"/>
      <c r="G377" s="35"/>
      <c r="H377" s="35"/>
      <c r="I377" s="61"/>
      <c r="J377" s="35"/>
      <c r="K377" s="35"/>
      <c r="L377" s="61"/>
    </row>
    <row r="378" spans="1:12" ht="13.5" customHeight="1" x14ac:dyDescent="0.2">
      <c r="A378" s="35"/>
      <c r="B378" s="35"/>
      <c r="C378" s="35"/>
      <c r="D378" s="35"/>
      <c r="E378" s="35"/>
      <c r="F378" s="66"/>
      <c r="G378" s="35"/>
      <c r="H378" s="35"/>
      <c r="I378" s="61"/>
      <c r="J378" s="35"/>
      <c r="K378" s="35"/>
      <c r="L378" s="61"/>
    </row>
    <row r="379" spans="1:12" ht="13.5" customHeight="1" x14ac:dyDescent="0.2">
      <c r="A379" s="35"/>
      <c r="B379" s="35"/>
      <c r="C379" s="35"/>
      <c r="D379" s="35"/>
      <c r="E379" s="35"/>
      <c r="F379" s="66"/>
      <c r="G379" s="35"/>
      <c r="H379" s="35"/>
      <c r="I379" s="61"/>
      <c r="J379" s="35"/>
      <c r="K379" s="35"/>
      <c r="L379" s="61"/>
    </row>
    <row r="380" spans="1:12" ht="13.5" customHeight="1" x14ac:dyDescent="0.2">
      <c r="A380" s="35"/>
      <c r="B380" s="35"/>
      <c r="C380" s="35"/>
      <c r="D380" s="35"/>
      <c r="E380" s="35"/>
      <c r="F380" s="66"/>
      <c r="G380" s="35"/>
      <c r="H380" s="35"/>
      <c r="I380" s="61"/>
      <c r="J380" s="35"/>
      <c r="K380" s="35"/>
      <c r="L380" s="61"/>
    </row>
    <row r="381" spans="1:12" ht="13.5" customHeight="1" x14ac:dyDescent="0.2">
      <c r="A381" s="35"/>
      <c r="B381" s="35"/>
      <c r="C381" s="35"/>
      <c r="D381" s="35"/>
      <c r="E381" s="35"/>
      <c r="F381" s="66"/>
      <c r="G381" s="35"/>
      <c r="H381" s="35"/>
      <c r="I381" s="61"/>
      <c r="J381" s="35"/>
      <c r="K381" s="35"/>
      <c r="L381" s="61"/>
    </row>
    <row r="382" spans="1:12" ht="13.5" customHeight="1" x14ac:dyDescent="0.2">
      <c r="A382" s="35"/>
      <c r="B382" s="35"/>
      <c r="C382" s="35"/>
      <c r="D382" s="35"/>
      <c r="E382" s="35"/>
      <c r="F382" s="66"/>
      <c r="G382" s="35"/>
      <c r="H382" s="35"/>
      <c r="I382" s="61"/>
      <c r="J382" s="35"/>
      <c r="K382" s="35"/>
      <c r="L382" s="61"/>
    </row>
    <row r="383" spans="1:12" ht="13.5" customHeight="1" x14ac:dyDescent="0.2">
      <c r="A383" s="35"/>
      <c r="B383" s="35"/>
      <c r="C383" s="35"/>
      <c r="D383" s="35"/>
      <c r="E383" s="35"/>
      <c r="F383" s="66"/>
      <c r="G383" s="35"/>
      <c r="H383" s="35"/>
      <c r="I383" s="61"/>
      <c r="J383" s="35"/>
      <c r="K383" s="35"/>
      <c r="L383" s="61"/>
    </row>
    <row r="384" spans="1:12" ht="13.5" customHeight="1" x14ac:dyDescent="0.2">
      <c r="A384" s="35"/>
      <c r="B384" s="35"/>
      <c r="C384" s="35"/>
      <c r="D384" s="35"/>
      <c r="E384" s="35"/>
      <c r="F384" s="66"/>
      <c r="G384" s="35"/>
      <c r="H384" s="35"/>
      <c r="I384" s="61"/>
      <c r="J384" s="35"/>
      <c r="K384" s="35"/>
      <c r="L384" s="61"/>
    </row>
    <row r="385" spans="1:12" ht="13.5" customHeight="1" x14ac:dyDescent="0.2">
      <c r="A385" s="35"/>
      <c r="B385" s="35"/>
      <c r="C385" s="35"/>
      <c r="D385" s="35"/>
      <c r="E385" s="35"/>
      <c r="F385" s="66"/>
      <c r="G385" s="35"/>
      <c r="H385" s="35"/>
      <c r="I385" s="61"/>
      <c r="J385" s="35"/>
      <c r="K385" s="35"/>
      <c r="L385" s="61"/>
    </row>
    <row r="386" spans="1:12" ht="13.5" customHeight="1" x14ac:dyDescent="0.2">
      <c r="A386" s="35"/>
      <c r="B386" s="35"/>
      <c r="C386" s="35"/>
      <c r="D386" s="35"/>
      <c r="E386" s="35"/>
      <c r="F386" s="66"/>
      <c r="G386" s="35"/>
      <c r="H386" s="35"/>
      <c r="I386" s="61"/>
      <c r="J386" s="35"/>
      <c r="K386" s="35"/>
      <c r="L386" s="61"/>
    </row>
    <row r="387" spans="1:12" ht="13.5" customHeight="1" x14ac:dyDescent="0.2">
      <c r="A387" s="35"/>
      <c r="B387" s="35"/>
      <c r="C387" s="35"/>
      <c r="D387" s="35"/>
      <c r="E387" s="35"/>
      <c r="F387" s="66"/>
      <c r="G387" s="35"/>
      <c r="H387" s="35"/>
      <c r="I387" s="61"/>
      <c r="J387" s="35"/>
      <c r="K387" s="35"/>
      <c r="L387" s="61"/>
    </row>
    <row r="388" spans="1:12" ht="13.5" customHeight="1" x14ac:dyDescent="0.2">
      <c r="A388" s="35"/>
      <c r="B388" s="35"/>
      <c r="C388" s="35"/>
      <c r="D388" s="35"/>
      <c r="E388" s="35"/>
      <c r="F388" s="66"/>
      <c r="G388" s="35"/>
      <c r="H388" s="35"/>
      <c r="I388" s="61"/>
      <c r="J388" s="35"/>
      <c r="K388" s="35"/>
      <c r="L388" s="61"/>
    </row>
    <row r="389" spans="1:12" ht="13.5" customHeight="1" x14ac:dyDescent="0.2">
      <c r="A389" s="35"/>
      <c r="B389" s="35"/>
      <c r="C389" s="35"/>
      <c r="D389" s="35"/>
      <c r="E389" s="35"/>
      <c r="F389" s="66"/>
      <c r="G389" s="35"/>
      <c r="H389" s="35"/>
      <c r="I389" s="61"/>
      <c r="J389" s="35"/>
      <c r="K389" s="35"/>
      <c r="L389" s="61"/>
    </row>
    <row r="390" spans="1:12" ht="13.5" customHeight="1" x14ac:dyDescent="0.2">
      <c r="A390" s="35"/>
      <c r="B390" s="35"/>
      <c r="C390" s="35"/>
      <c r="D390" s="35"/>
      <c r="E390" s="35"/>
      <c r="F390" s="66"/>
      <c r="G390" s="35"/>
      <c r="H390" s="35"/>
      <c r="I390" s="61"/>
      <c r="J390" s="35"/>
      <c r="K390" s="35"/>
      <c r="L390" s="61"/>
    </row>
    <row r="391" spans="1:12" ht="13.5" customHeight="1" x14ac:dyDescent="0.2">
      <c r="A391" s="35"/>
      <c r="B391" s="35"/>
      <c r="C391" s="35"/>
      <c r="D391" s="35"/>
      <c r="E391" s="35"/>
      <c r="F391" s="66"/>
      <c r="G391" s="35"/>
      <c r="H391" s="35"/>
      <c r="I391" s="61"/>
      <c r="J391" s="35"/>
      <c r="K391" s="35"/>
      <c r="L391" s="61"/>
    </row>
    <row r="392" spans="1:12" ht="13.5" customHeight="1" x14ac:dyDescent="0.2">
      <c r="A392" s="35"/>
      <c r="B392" s="35"/>
      <c r="C392" s="35"/>
      <c r="D392" s="35"/>
      <c r="E392" s="35"/>
      <c r="F392" s="66"/>
      <c r="G392" s="35"/>
      <c r="H392" s="35"/>
      <c r="I392" s="61"/>
      <c r="J392" s="35"/>
      <c r="K392" s="35"/>
      <c r="L392" s="61"/>
    </row>
    <row r="393" spans="1:12" ht="13.5" customHeight="1" x14ac:dyDescent="0.2">
      <c r="A393" s="35"/>
      <c r="B393" s="35"/>
      <c r="C393" s="35"/>
      <c r="D393" s="35"/>
      <c r="E393" s="35"/>
      <c r="F393" s="66"/>
      <c r="G393" s="35"/>
      <c r="H393" s="35"/>
      <c r="I393" s="61"/>
      <c r="J393" s="35"/>
      <c r="K393" s="35"/>
      <c r="L393" s="61"/>
    </row>
    <row r="394" spans="1:12" ht="13.5" customHeight="1" x14ac:dyDescent="0.2">
      <c r="A394" s="35"/>
      <c r="B394" s="35"/>
      <c r="C394" s="35"/>
      <c r="D394" s="35"/>
      <c r="E394" s="35"/>
      <c r="F394" s="66"/>
      <c r="G394" s="35"/>
      <c r="H394" s="35"/>
      <c r="I394" s="61"/>
      <c r="J394" s="35"/>
      <c r="K394" s="35"/>
      <c r="L394" s="61"/>
    </row>
    <row r="395" spans="1:12" ht="13.5" customHeight="1" x14ac:dyDescent="0.2">
      <c r="A395" s="35"/>
      <c r="B395" s="35"/>
      <c r="C395" s="35"/>
      <c r="D395" s="35"/>
      <c r="E395" s="35"/>
      <c r="F395" s="66"/>
      <c r="G395" s="35"/>
      <c r="H395" s="35"/>
      <c r="I395" s="61"/>
      <c r="J395" s="35"/>
      <c r="K395" s="35"/>
      <c r="L395" s="61"/>
    </row>
    <row r="396" spans="1:12" ht="13.5" customHeight="1" x14ac:dyDescent="0.2">
      <c r="A396" s="35"/>
      <c r="B396" s="35"/>
      <c r="C396" s="35"/>
      <c r="D396" s="35"/>
      <c r="E396" s="35"/>
      <c r="F396" s="66"/>
      <c r="G396" s="35"/>
      <c r="H396" s="35"/>
      <c r="I396" s="61"/>
      <c r="J396" s="35"/>
      <c r="K396" s="35"/>
      <c r="L396" s="61"/>
    </row>
    <row r="397" spans="1:12" ht="13.5" customHeight="1" x14ac:dyDescent="0.2">
      <c r="A397" s="35"/>
      <c r="B397" s="35"/>
      <c r="C397" s="35"/>
      <c r="D397" s="35"/>
      <c r="E397" s="35"/>
      <c r="F397" s="66"/>
      <c r="G397" s="35"/>
      <c r="H397" s="35"/>
      <c r="I397" s="61"/>
      <c r="J397" s="35"/>
      <c r="K397" s="35"/>
      <c r="L397" s="61"/>
    </row>
    <row r="398" spans="1:12" ht="13.5" customHeight="1" x14ac:dyDescent="0.2">
      <c r="A398" s="35"/>
      <c r="B398" s="35"/>
      <c r="C398" s="35"/>
      <c r="D398" s="35"/>
      <c r="E398" s="35"/>
      <c r="F398" s="66"/>
      <c r="G398" s="35"/>
      <c r="H398" s="35"/>
      <c r="I398" s="61"/>
      <c r="J398" s="35"/>
      <c r="K398" s="35"/>
      <c r="L398" s="61"/>
    </row>
    <row r="399" spans="1:12" ht="13.5" customHeight="1" x14ac:dyDescent="0.2">
      <c r="A399" s="35"/>
      <c r="B399" s="35"/>
      <c r="C399" s="35"/>
      <c r="D399" s="35"/>
      <c r="E399" s="35"/>
      <c r="F399" s="66"/>
      <c r="G399" s="35"/>
      <c r="H399" s="35"/>
      <c r="I399" s="61"/>
      <c r="J399" s="35"/>
      <c r="K399" s="35"/>
      <c r="L399" s="61"/>
    </row>
    <row r="400" spans="1:12" ht="13.5" customHeight="1" x14ac:dyDescent="0.2">
      <c r="A400" s="35"/>
      <c r="B400" s="35"/>
      <c r="C400" s="35"/>
      <c r="D400" s="35"/>
      <c r="E400" s="35"/>
      <c r="F400" s="66"/>
      <c r="G400" s="35"/>
      <c r="H400" s="35"/>
      <c r="I400" s="61"/>
      <c r="J400" s="35"/>
      <c r="K400" s="35"/>
      <c r="L400" s="61"/>
    </row>
    <row r="401" spans="1:12" ht="13.5" customHeight="1" x14ac:dyDescent="0.2">
      <c r="A401" s="35"/>
      <c r="B401" s="35"/>
      <c r="C401" s="35"/>
      <c r="D401" s="35"/>
      <c r="E401" s="35"/>
      <c r="F401" s="66"/>
      <c r="G401" s="35"/>
      <c r="H401" s="35"/>
      <c r="I401" s="61"/>
      <c r="J401" s="35"/>
      <c r="K401" s="35"/>
      <c r="L401" s="61"/>
    </row>
    <row r="402" spans="1:12" ht="13.5" customHeight="1" x14ac:dyDescent="0.2">
      <c r="A402" s="35"/>
      <c r="B402" s="35"/>
      <c r="C402" s="35"/>
      <c r="D402" s="35"/>
      <c r="E402" s="35"/>
      <c r="F402" s="66"/>
      <c r="G402" s="35"/>
      <c r="H402" s="35"/>
      <c r="I402" s="61"/>
      <c r="J402" s="35"/>
      <c r="K402" s="35"/>
      <c r="L402" s="61"/>
    </row>
    <row r="403" spans="1:12" ht="13.5" customHeight="1" x14ac:dyDescent="0.2">
      <c r="A403" s="35"/>
      <c r="B403" s="35"/>
      <c r="C403" s="35"/>
      <c r="D403" s="35"/>
      <c r="E403" s="35"/>
      <c r="F403" s="66"/>
      <c r="G403" s="35"/>
      <c r="H403" s="35"/>
      <c r="I403" s="61"/>
      <c r="J403" s="35"/>
      <c r="K403" s="35"/>
      <c r="L403" s="61"/>
    </row>
    <row r="404" spans="1:12" ht="13.5" customHeight="1" x14ac:dyDescent="0.2">
      <c r="A404" s="35"/>
      <c r="B404" s="35"/>
      <c r="C404" s="35"/>
      <c r="D404" s="35"/>
      <c r="E404" s="35"/>
      <c r="F404" s="66"/>
      <c r="G404" s="35"/>
      <c r="H404" s="35"/>
      <c r="I404" s="61"/>
      <c r="J404" s="35"/>
      <c r="K404" s="35"/>
      <c r="L404" s="61"/>
    </row>
    <row r="405" spans="1:12" ht="13.5" customHeight="1" x14ac:dyDescent="0.2">
      <c r="A405" s="35"/>
      <c r="B405" s="35"/>
      <c r="C405" s="35"/>
      <c r="D405" s="35"/>
      <c r="E405" s="35"/>
      <c r="F405" s="66"/>
      <c r="G405" s="35"/>
      <c r="H405" s="35"/>
      <c r="I405" s="61"/>
      <c r="J405" s="35"/>
      <c r="K405" s="35"/>
      <c r="L405" s="61"/>
    </row>
    <row r="406" spans="1:12" ht="13.5" customHeight="1" x14ac:dyDescent="0.2">
      <c r="A406" s="35"/>
      <c r="B406" s="35"/>
      <c r="C406" s="35"/>
      <c r="D406" s="35"/>
      <c r="E406" s="35"/>
      <c r="F406" s="66"/>
      <c r="G406" s="35"/>
      <c r="H406" s="35"/>
      <c r="I406" s="61"/>
      <c r="J406" s="35"/>
      <c r="K406" s="35"/>
      <c r="L406" s="61"/>
    </row>
    <row r="407" spans="1:12" ht="13.5" customHeight="1" x14ac:dyDescent="0.2">
      <c r="A407" s="35"/>
      <c r="B407" s="35"/>
      <c r="C407" s="35"/>
      <c r="D407" s="35"/>
      <c r="E407" s="35"/>
      <c r="F407" s="66"/>
      <c r="G407" s="35"/>
      <c r="H407" s="35"/>
      <c r="I407" s="61"/>
      <c r="J407" s="35"/>
      <c r="K407" s="35"/>
      <c r="L407" s="61"/>
    </row>
    <row r="408" spans="1:12" ht="13.5" customHeight="1" x14ac:dyDescent="0.2">
      <c r="A408" s="35"/>
      <c r="B408" s="35"/>
      <c r="C408" s="35"/>
      <c r="D408" s="35"/>
      <c r="E408" s="35"/>
      <c r="F408" s="66"/>
      <c r="G408" s="35"/>
      <c r="H408" s="35"/>
      <c r="I408" s="61"/>
      <c r="J408" s="35"/>
      <c r="K408" s="35"/>
      <c r="L408" s="61"/>
    </row>
    <row r="409" spans="1:12" ht="13.5" customHeight="1" x14ac:dyDescent="0.2">
      <c r="A409" s="35"/>
      <c r="B409" s="35"/>
      <c r="C409" s="35"/>
      <c r="D409" s="35"/>
      <c r="E409" s="35"/>
      <c r="F409" s="66"/>
      <c r="G409" s="35"/>
      <c r="H409" s="35"/>
      <c r="I409" s="61"/>
      <c r="J409" s="35"/>
      <c r="K409" s="35"/>
      <c r="L409" s="61"/>
    </row>
    <row r="410" spans="1:12" ht="13.5" customHeight="1" x14ac:dyDescent="0.2">
      <c r="A410" s="35"/>
      <c r="B410" s="35"/>
      <c r="C410" s="35"/>
      <c r="D410" s="35"/>
      <c r="E410" s="35"/>
      <c r="F410" s="66"/>
      <c r="G410" s="35"/>
      <c r="H410" s="35"/>
      <c r="I410" s="61"/>
      <c r="J410" s="35"/>
      <c r="K410" s="35"/>
      <c r="L410" s="61"/>
    </row>
    <row r="411" spans="1:12" ht="13.5" customHeight="1" x14ac:dyDescent="0.2">
      <c r="A411" s="35"/>
      <c r="B411" s="35"/>
      <c r="C411" s="35"/>
      <c r="D411" s="35"/>
      <c r="E411" s="35"/>
      <c r="F411" s="66"/>
      <c r="G411" s="35"/>
      <c r="H411" s="35"/>
      <c r="I411" s="61"/>
      <c r="J411" s="35"/>
      <c r="K411" s="35"/>
      <c r="L411" s="61"/>
    </row>
    <row r="412" spans="1:12" ht="13.5" customHeight="1" x14ac:dyDescent="0.2">
      <c r="A412" s="35"/>
      <c r="B412" s="35"/>
      <c r="C412" s="35"/>
      <c r="D412" s="35"/>
      <c r="E412" s="35"/>
      <c r="F412" s="66"/>
      <c r="G412" s="35"/>
      <c r="H412" s="35"/>
      <c r="I412" s="61"/>
      <c r="J412" s="35"/>
      <c r="K412" s="35"/>
      <c r="L412" s="61"/>
    </row>
    <row r="413" spans="1:12" ht="13.5" customHeight="1" x14ac:dyDescent="0.2">
      <c r="A413" s="35"/>
      <c r="B413" s="35"/>
      <c r="C413" s="35"/>
      <c r="D413" s="35"/>
      <c r="E413" s="35"/>
      <c r="F413" s="66"/>
      <c r="G413" s="35"/>
      <c r="H413" s="35"/>
      <c r="I413" s="61"/>
      <c r="J413" s="35"/>
      <c r="K413" s="35"/>
      <c r="L413" s="61"/>
    </row>
    <row r="414" spans="1:12" ht="13.5" customHeight="1" x14ac:dyDescent="0.2">
      <c r="A414" s="35"/>
      <c r="B414" s="35"/>
      <c r="C414" s="35"/>
      <c r="D414" s="35"/>
      <c r="E414" s="35"/>
      <c r="F414" s="66"/>
      <c r="G414" s="35"/>
      <c r="H414" s="35"/>
      <c r="I414" s="61"/>
      <c r="J414" s="35"/>
      <c r="K414" s="35"/>
      <c r="L414" s="61"/>
    </row>
    <row r="415" spans="1:12" ht="13.5" customHeight="1" x14ac:dyDescent="0.2">
      <c r="A415" s="35"/>
      <c r="B415" s="35"/>
      <c r="C415" s="35"/>
      <c r="D415" s="35"/>
      <c r="E415" s="35"/>
      <c r="F415" s="66"/>
      <c r="G415" s="35"/>
      <c r="H415" s="35"/>
      <c r="I415" s="61"/>
      <c r="J415" s="35"/>
      <c r="K415" s="35"/>
      <c r="L415" s="61"/>
    </row>
    <row r="416" spans="1:12" ht="13.5" customHeight="1" x14ac:dyDescent="0.2">
      <c r="A416" s="35"/>
      <c r="B416" s="35"/>
      <c r="C416" s="35"/>
      <c r="D416" s="35"/>
      <c r="E416" s="35"/>
      <c r="F416" s="66"/>
      <c r="G416" s="35"/>
      <c r="H416" s="35"/>
      <c r="I416" s="61"/>
      <c r="J416" s="35"/>
      <c r="K416" s="35"/>
      <c r="L416" s="61"/>
    </row>
    <row r="417" spans="1:12" ht="13.5" customHeight="1" x14ac:dyDescent="0.2">
      <c r="A417" s="35"/>
      <c r="B417" s="35"/>
      <c r="C417" s="35"/>
      <c r="D417" s="35"/>
      <c r="E417" s="35"/>
      <c r="F417" s="66"/>
      <c r="G417" s="35"/>
      <c r="H417" s="35"/>
      <c r="I417" s="61"/>
      <c r="J417" s="35"/>
      <c r="K417" s="35"/>
      <c r="L417" s="61"/>
    </row>
    <row r="418" spans="1:12" ht="13.5" customHeight="1" x14ac:dyDescent="0.2">
      <c r="A418" s="35"/>
      <c r="B418" s="35"/>
      <c r="C418" s="35"/>
      <c r="D418" s="35"/>
      <c r="E418" s="35"/>
      <c r="F418" s="66"/>
      <c r="G418" s="35"/>
      <c r="H418" s="35"/>
      <c r="I418" s="61"/>
      <c r="J418" s="35"/>
      <c r="K418" s="35"/>
      <c r="L418" s="61"/>
    </row>
    <row r="419" spans="1:12" ht="13.5" customHeight="1" x14ac:dyDescent="0.2">
      <c r="A419" s="35"/>
      <c r="B419" s="35"/>
      <c r="C419" s="35"/>
      <c r="D419" s="35"/>
      <c r="E419" s="35"/>
      <c r="F419" s="66"/>
      <c r="G419" s="35"/>
      <c r="H419" s="35"/>
      <c r="I419" s="61"/>
      <c r="J419" s="35"/>
      <c r="K419" s="35"/>
      <c r="L419" s="61"/>
    </row>
    <row r="420" spans="1:12" ht="13.5" customHeight="1" x14ac:dyDescent="0.2">
      <c r="A420" s="35"/>
      <c r="B420" s="35"/>
      <c r="C420" s="35"/>
      <c r="D420" s="35"/>
      <c r="E420" s="35"/>
      <c r="F420" s="66"/>
      <c r="G420" s="35"/>
      <c r="H420" s="35"/>
      <c r="I420" s="61"/>
      <c r="J420" s="35"/>
      <c r="K420" s="35"/>
      <c r="L420" s="61"/>
    </row>
    <row r="421" spans="1:12" ht="13.5" customHeight="1" x14ac:dyDescent="0.2">
      <c r="A421" s="35"/>
      <c r="B421" s="35"/>
      <c r="C421" s="35"/>
      <c r="D421" s="35"/>
      <c r="E421" s="35"/>
      <c r="F421" s="66"/>
      <c r="G421" s="35"/>
      <c r="H421" s="35"/>
      <c r="I421" s="61"/>
      <c r="J421" s="35"/>
      <c r="K421" s="35"/>
      <c r="L421" s="61"/>
    </row>
    <row r="422" spans="1:12" ht="13.5" customHeight="1" x14ac:dyDescent="0.2">
      <c r="A422" s="35"/>
      <c r="B422" s="35"/>
      <c r="C422" s="35"/>
      <c r="D422" s="35"/>
      <c r="E422" s="35"/>
      <c r="F422" s="66"/>
      <c r="G422" s="35"/>
      <c r="H422" s="35"/>
      <c r="I422" s="61"/>
      <c r="J422" s="35"/>
      <c r="K422" s="35"/>
      <c r="L422" s="61"/>
    </row>
    <row r="423" spans="1:12" ht="13.5" customHeight="1" x14ac:dyDescent="0.2">
      <c r="A423" s="35"/>
      <c r="B423" s="35"/>
      <c r="C423" s="35"/>
      <c r="D423" s="35"/>
      <c r="E423" s="35"/>
      <c r="F423" s="66"/>
      <c r="G423" s="35"/>
      <c r="H423" s="35"/>
      <c r="I423" s="61"/>
      <c r="J423" s="35"/>
      <c r="K423" s="35"/>
      <c r="L423" s="61"/>
    </row>
    <row r="424" spans="1:12" ht="13.5" customHeight="1" x14ac:dyDescent="0.2">
      <c r="A424" s="35"/>
      <c r="B424" s="35"/>
      <c r="C424" s="35"/>
      <c r="D424" s="35"/>
      <c r="E424" s="35"/>
      <c r="F424" s="66"/>
      <c r="G424" s="35"/>
      <c r="H424" s="35"/>
      <c r="I424" s="61"/>
      <c r="J424" s="35"/>
      <c r="K424" s="35"/>
      <c r="L424" s="61"/>
    </row>
    <row r="425" spans="1:12" ht="13.5" customHeight="1" x14ac:dyDescent="0.2">
      <c r="A425" s="35"/>
      <c r="B425" s="35"/>
      <c r="C425" s="35"/>
      <c r="D425" s="35"/>
      <c r="E425" s="35"/>
      <c r="F425" s="66"/>
      <c r="G425" s="35"/>
      <c r="H425" s="35"/>
      <c r="I425" s="61"/>
      <c r="J425" s="35"/>
      <c r="K425" s="35"/>
      <c r="L425" s="61"/>
    </row>
    <row r="426" spans="1:12" ht="13.5" customHeight="1" x14ac:dyDescent="0.2">
      <c r="A426" s="35"/>
      <c r="B426" s="35"/>
      <c r="C426" s="35"/>
      <c r="D426" s="35"/>
      <c r="E426" s="35"/>
      <c r="F426" s="66"/>
      <c r="G426" s="35"/>
      <c r="H426" s="35"/>
      <c r="I426" s="61"/>
      <c r="J426" s="35"/>
      <c r="K426" s="35"/>
      <c r="L426" s="61"/>
    </row>
    <row r="427" spans="1:12" ht="13.5" customHeight="1" x14ac:dyDescent="0.2">
      <c r="A427" s="35"/>
      <c r="B427" s="35"/>
      <c r="C427" s="35"/>
      <c r="D427" s="35"/>
      <c r="E427" s="35"/>
      <c r="F427" s="66"/>
      <c r="G427" s="35"/>
      <c r="H427" s="35"/>
      <c r="I427" s="61"/>
      <c r="J427" s="35"/>
      <c r="K427" s="35"/>
      <c r="L427" s="61"/>
    </row>
    <row r="428" spans="1:12" ht="13.5" customHeight="1" x14ac:dyDescent="0.2">
      <c r="A428" s="35"/>
      <c r="B428" s="35"/>
      <c r="C428" s="35"/>
      <c r="D428" s="35"/>
      <c r="E428" s="35"/>
      <c r="F428" s="66"/>
      <c r="G428" s="35"/>
      <c r="H428" s="35"/>
      <c r="I428" s="61"/>
      <c r="J428" s="35"/>
      <c r="K428" s="35"/>
      <c r="L428" s="61"/>
    </row>
    <row r="429" spans="1:12" ht="13.5" customHeight="1" x14ac:dyDescent="0.2">
      <c r="A429" s="35"/>
      <c r="B429" s="35"/>
      <c r="C429" s="35"/>
      <c r="D429" s="35"/>
      <c r="E429" s="35"/>
      <c r="F429" s="66"/>
      <c r="G429" s="35"/>
      <c r="H429" s="35"/>
      <c r="I429" s="61"/>
      <c r="J429" s="35"/>
      <c r="K429" s="35"/>
      <c r="L429" s="61"/>
    </row>
    <row r="430" spans="1:12" ht="13.5" customHeight="1" x14ac:dyDescent="0.2">
      <c r="A430" s="35"/>
      <c r="B430" s="35"/>
      <c r="C430" s="35"/>
      <c r="D430" s="35"/>
      <c r="E430" s="35"/>
      <c r="F430" s="66"/>
      <c r="G430" s="35"/>
      <c r="H430" s="35"/>
      <c r="I430" s="61"/>
      <c r="J430" s="35"/>
      <c r="K430" s="35"/>
      <c r="L430" s="61"/>
    </row>
    <row r="431" spans="1:12" ht="13.5" customHeight="1" x14ac:dyDescent="0.2">
      <c r="A431" s="35"/>
      <c r="B431" s="35"/>
      <c r="C431" s="35"/>
      <c r="D431" s="35"/>
      <c r="E431" s="35"/>
      <c r="F431" s="66"/>
      <c r="G431" s="35"/>
      <c r="H431" s="35"/>
      <c r="I431" s="61"/>
      <c r="J431" s="35"/>
      <c r="K431" s="35"/>
      <c r="L431" s="61"/>
    </row>
    <row r="432" spans="1:12" ht="13.5" customHeight="1" x14ac:dyDescent="0.2">
      <c r="A432" s="35"/>
      <c r="B432" s="35"/>
      <c r="C432" s="35"/>
      <c r="D432" s="35"/>
      <c r="E432" s="35"/>
      <c r="F432" s="66"/>
      <c r="G432" s="35"/>
      <c r="H432" s="35"/>
      <c r="I432" s="61"/>
      <c r="J432" s="35"/>
      <c r="K432" s="35"/>
      <c r="L432" s="61"/>
    </row>
    <row r="433" spans="1:12" ht="13.5" customHeight="1" x14ac:dyDescent="0.2">
      <c r="A433" s="35"/>
      <c r="B433" s="35"/>
      <c r="C433" s="35"/>
      <c r="D433" s="35"/>
      <c r="E433" s="35"/>
      <c r="F433" s="66"/>
      <c r="G433" s="35"/>
      <c r="H433" s="35"/>
      <c r="I433" s="61"/>
      <c r="J433" s="35"/>
      <c r="K433" s="35"/>
      <c r="L433" s="61"/>
    </row>
    <row r="434" spans="1:12" ht="13.5" customHeight="1" x14ac:dyDescent="0.2">
      <c r="A434" s="35"/>
      <c r="B434" s="35"/>
      <c r="C434" s="35"/>
      <c r="D434" s="35"/>
      <c r="E434" s="35"/>
      <c r="F434" s="66"/>
      <c r="G434" s="35"/>
      <c r="H434" s="35"/>
      <c r="I434" s="61"/>
      <c r="J434" s="35"/>
      <c r="K434" s="35"/>
      <c r="L434" s="61"/>
    </row>
    <row r="435" spans="1:12" ht="13.5" customHeight="1" x14ac:dyDescent="0.2">
      <c r="A435" s="35"/>
      <c r="B435" s="35"/>
      <c r="C435" s="35"/>
      <c r="D435" s="35"/>
      <c r="E435" s="35"/>
      <c r="F435" s="66"/>
      <c r="G435" s="35"/>
      <c r="H435" s="35"/>
      <c r="I435" s="61"/>
      <c r="J435" s="35"/>
      <c r="K435" s="35"/>
      <c r="L435" s="61"/>
    </row>
    <row r="436" spans="1:12" ht="13.5" customHeight="1" x14ac:dyDescent="0.2">
      <c r="A436" s="35"/>
      <c r="B436" s="35"/>
      <c r="C436" s="35"/>
      <c r="D436" s="35"/>
      <c r="E436" s="35"/>
      <c r="F436" s="66"/>
      <c r="G436" s="35"/>
      <c r="H436" s="35"/>
      <c r="I436" s="61"/>
      <c r="J436" s="35"/>
      <c r="K436" s="35"/>
      <c r="L436" s="61"/>
    </row>
    <row r="437" spans="1:12" ht="13.5" customHeight="1" x14ac:dyDescent="0.2">
      <c r="A437" s="35"/>
      <c r="B437" s="35"/>
      <c r="C437" s="35"/>
      <c r="D437" s="35"/>
      <c r="E437" s="35"/>
      <c r="F437" s="66"/>
      <c r="G437" s="35"/>
      <c r="H437" s="35"/>
      <c r="I437" s="61"/>
      <c r="J437" s="35"/>
      <c r="K437" s="35"/>
      <c r="L437" s="61"/>
    </row>
    <row r="438" spans="1:12" ht="13.5" customHeight="1" x14ac:dyDescent="0.2">
      <c r="A438" s="35"/>
      <c r="B438" s="35"/>
      <c r="C438" s="35"/>
      <c r="D438" s="35"/>
      <c r="E438" s="35"/>
      <c r="F438" s="66"/>
      <c r="G438" s="35"/>
      <c r="H438" s="35"/>
      <c r="I438" s="61"/>
      <c r="J438" s="35"/>
      <c r="K438" s="35"/>
      <c r="L438" s="61"/>
    </row>
    <row r="439" spans="1:12" ht="13.5" customHeight="1" x14ac:dyDescent="0.2">
      <c r="A439" s="35"/>
      <c r="B439" s="35"/>
      <c r="C439" s="35"/>
      <c r="D439" s="35"/>
      <c r="E439" s="35"/>
      <c r="F439" s="66"/>
      <c r="G439" s="35"/>
      <c r="H439" s="35"/>
      <c r="I439" s="61"/>
      <c r="J439" s="35"/>
      <c r="K439" s="35"/>
      <c r="L439" s="61"/>
    </row>
    <row r="440" spans="1:12" ht="13.5" customHeight="1" x14ac:dyDescent="0.2">
      <c r="A440" s="35"/>
      <c r="B440" s="35"/>
      <c r="C440" s="35"/>
      <c r="D440" s="35"/>
      <c r="E440" s="35"/>
      <c r="F440" s="66"/>
      <c r="G440" s="35"/>
      <c r="H440" s="35"/>
      <c r="I440" s="61"/>
      <c r="J440" s="35"/>
      <c r="K440" s="35"/>
      <c r="L440" s="61"/>
    </row>
    <row r="441" spans="1:12" ht="13.5" customHeight="1" x14ac:dyDescent="0.2">
      <c r="A441" s="35"/>
      <c r="B441" s="35"/>
      <c r="C441" s="35"/>
      <c r="D441" s="35"/>
      <c r="E441" s="35"/>
      <c r="F441" s="66"/>
      <c r="G441" s="35"/>
      <c r="H441" s="35"/>
      <c r="I441" s="61"/>
      <c r="J441" s="35"/>
      <c r="K441" s="35"/>
      <c r="L441" s="61"/>
    </row>
    <row r="442" spans="1:12" ht="13.5" customHeight="1" x14ac:dyDescent="0.2">
      <c r="A442" s="35"/>
      <c r="B442" s="35"/>
      <c r="C442" s="35"/>
      <c r="D442" s="35"/>
      <c r="E442" s="35"/>
      <c r="F442" s="66"/>
      <c r="G442" s="35"/>
      <c r="H442" s="35"/>
      <c r="I442" s="61"/>
      <c r="J442" s="35"/>
      <c r="K442" s="35"/>
      <c r="L442" s="61"/>
    </row>
    <row r="443" spans="1:12" ht="13.5" customHeight="1" x14ac:dyDescent="0.2">
      <c r="A443" s="35"/>
      <c r="B443" s="35"/>
      <c r="C443" s="35"/>
      <c r="D443" s="35"/>
      <c r="E443" s="35"/>
      <c r="F443" s="66"/>
      <c r="G443" s="35"/>
      <c r="H443" s="35"/>
      <c r="I443" s="61"/>
      <c r="J443" s="35"/>
      <c r="K443" s="35"/>
      <c r="L443" s="61"/>
    </row>
    <row r="444" spans="1:12" ht="13.5" customHeight="1" x14ac:dyDescent="0.2">
      <c r="A444" s="35"/>
      <c r="B444" s="35"/>
      <c r="C444" s="35"/>
      <c r="D444" s="35"/>
      <c r="E444" s="35"/>
      <c r="F444" s="66"/>
      <c r="G444" s="35"/>
      <c r="H444" s="35"/>
      <c r="I444" s="61"/>
      <c r="J444" s="35"/>
      <c r="K444" s="35"/>
      <c r="L444" s="61"/>
    </row>
    <row r="445" spans="1:12" ht="13.5" customHeight="1" x14ac:dyDescent="0.2">
      <c r="A445" s="35"/>
      <c r="B445" s="35"/>
      <c r="C445" s="35"/>
      <c r="D445" s="35"/>
      <c r="E445" s="35"/>
      <c r="F445" s="66"/>
      <c r="G445" s="35"/>
      <c r="H445" s="35"/>
      <c r="I445" s="61"/>
      <c r="J445" s="35"/>
      <c r="K445" s="35"/>
      <c r="L445" s="61"/>
    </row>
    <row r="446" spans="1:12" ht="13.5" customHeight="1" x14ac:dyDescent="0.2">
      <c r="A446" s="35"/>
      <c r="B446" s="35"/>
      <c r="C446" s="35"/>
      <c r="D446" s="35"/>
      <c r="E446" s="35"/>
      <c r="F446" s="66"/>
      <c r="G446" s="35"/>
      <c r="H446" s="35"/>
      <c r="I446" s="61"/>
      <c r="J446" s="35"/>
      <c r="K446" s="35"/>
      <c r="L446" s="61"/>
    </row>
    <row r="447" spans="1:12" ht="13.5" customHeight="1" x14ac:dyDescent="0.2">
      <c r="A447" s="35"/>
      <c r="B447" s="35"/>
      <c r="C447" s="35"/>
      <c r="D447" s="35"/>
      <c r="E447" s="35"/>
      <c r="F447" s="66"/>
      <c r="G447" s="35"/>
      <c r="H447" s="35"/>
      <c r="I447" s="61"/>
      <c r="J447" s="35"/>
      <c r="K447" s="35"/>
      <c r="L447" s="61"/>
    </row>
    <row r="448" spans="1:12" ht="13.5" customHeight="1" x14ac:dyDescent="0.2">
      <c r="A448" s="35"/>
      <c r="B448" s="35"/>
      <c r="C448" s="35"/>
      <c r="D448" s="35"/>
      <c r="E448" s="35"/>
      <c r="F448" s="66"/>
      <c r="G448" s="35"/>
      <c r="H448" s="35"/>
      <c r="I448" s="61"/>
      <c r="J448" s="35"/>
      <c r="K448" s="35"/>
      <c r="L448" s="61"/>
    </row>
    <row r="449" spans="1:12" ht="13.5" customHeight="1" x14ac:dyDescent="0.2">
      <c r="A449" s="35"/>
      <c r="B449" s="35"/>
      <c r="C449" s="35"/>
      <c r="D449" s="35"/>
      <c r="E449" s="35"/>
      <c r="F449" s="66"/>
      <c r="G449" s="35"/>
      <c r="H449" s="35"/>
      <c r="I449" s="61"/>
      <c r="J449" s="35"/>
      <c r="K449" s="35"/>
      <c r="L449" s="61"/>
    </row>
    <row r="450" spans="1:12" ht="13.5" customHeight="1" x14ac:dyDescent="0.2">
      <c r="A450" s="35"/>
      <c r="B450" s="35"/>
      <c r="C450" s="35"/>
      <c r="D450" s="35"/>
      <c r="E450" s="35"/>
      <c r="F450" s="66"/>
      <c r="G450" s="35"/>
      <c r="H450" s="35"/>
      <c r="I450" s="61"/>
      <c r="J450" s="35"/>
      <c r="K450" s="35"/>
      <c r="L450" s="61"/>
    </row>
    <row r="451" spans="1:12" ht="13.5" customHeight="1" x14ac:dyDescent="0.2">
      <c r="A451" s="35"/>
      <c r="B451" s="35"/>
      <c r="C451" s="35"/>
      <c r="D451" s="35"/>
      <c r="E451" s="35"/>
      <c r="F451" s="66"/>
      <c r="G451" s="35"/>
      <c r="H451" s="35"/>
      <c r="I451" s="61"/>
      <c r="J451" s="35"/>
      <c r="K451" s="35"/>
      <c r="L451" s="61"/>
    </row>
    <row r="452" spans="1:12" ht="13.5" customHeight="1" x14ac:dyDescent="0.2">
      <c r="A452" s="35"/>
      <c r="B452" s="35"/>
      <c r="C452" s="35"/>
      <c r="D452" s="35"/>
      <c r="E452" s="35"/>
      <c r="F452" s="66"/>
      <c r="G452" s="35"/>
      <c r="H452" s="35"/>
      <c r="I452" s="61"/>
      <c r="J452" s="35"/>
      <c r="K452" s="35"/>
      <c r="L452" s="61"/>
    </row>
    <row r="453" spans="1:12" ht="13.5" customHeight="1" x14ac:dyDescent="0.2">
      <c r="A453" s="35"/>
      <c r="B453" s="35"/>
      <c r="C453" s="35"/>
      <c r="D453" s="35"/>
      <c r="E453" s="35"/>
      <c r="F453" s="66"/>
      <c r="G453" s="35"/>
      <c r="H453" s="35"/>
      <c r="I453" s="61"/>
      <c r="J453" s="35"/>
      <c r="K453" s="35"/>
      <c r="L453" s="61"/>
    </row>
    <row r="454" spans="1:12" ht="13.5" customHeight="1" x14ac:dyDescent="0.2">
      <c r="A454" s="35"/>
      <c r="B454" s="35"/>
      <c r="C454" s="35"/>
      <c r="D454" s="35"/>
      <c r="E454" s="35"/>
      <c r="F454" s="66"/>
      <c r="G454" s="35"/>
      <c r="H454" s="35"/>
      <c r="I454" s="61"/>
      <c r="J454" s="35"/>
      <c r="K454" s="35"/>
      <c r="L454" s="61"/>
    </row>
    <row r="455" spans="1:12" ht="13.5" customHeight="1" x14ac:dyDescent="0.2">
      <c r="A455" s="35"/>
      <c r="B455" s="35"/>
      <c r="C455" s="35"/>
      <c r="D455" s="35"/>
      <c r="E455" s="35"/>
      <c r="F455" s="66"/>
      <c r="G455" s="35"/>
      <c r="H455" s="35"/>
      <c r="I455" s="61"/>
      <c r="J455" s="35"/>
      <c r="K455" s="35"/>
      <c r="L455" s="61"/>
    </row>
    <row r="456" spans="1:12" ht="13.5" customHeight="1" x14ac:dyDescent="0.2">
      <c r="A456" s="35"/>
      <c r="B456" s="35"/>
      <c r="C456" s="35"/>
      <c r="D456" s="35"/>
      <c r="E456" s="35"/>
      <c r="F456" s="66"/>
      <c r="G456" s="35"/>
      <c r="H456" s="35"/>
      <c r="I456" s="61"/>
      <c r="J456" s="35"/>
      <c r="K456" s="35"/>
      <c r="L456" s="61"/>
    </row>
    <row r="457" spans="1:12" ht="13.5" customHeight="1" x14ac:dyDescent="0.2">
      <c r="A457" s="35"/>
      <c r="B457" s="35"/>
      <c r="C457" s="35"/>
      <c r="D457" s="35"/>
      <c r="E457" s="35"/>
      <c r="F457" s="66"/>
      <c r="G457" s="35"/>
      <c r="H457" s="35"/>
      <c r="I457" s="61"/>
      <c r="J457" s="35"/>
      <c r="K457" s="35"/>
      <c r="L457" s="61"/>
    </row>
    <row r="458" spans="1:12" ht="13.5" customHeight="1" x14ac:dyDescent="0.2">
      <c r="A458" s="35"/>
      <c r="B458" s="35"/>
      <c r="C458" s="35"/>
      <c r="D458" s="35"/>
      <c r="E458" s="35"/>
      <c r="F458" s="66"/>
      <c r="G458" s="35"/>
      <c r="H458" s="35"/>
      <c r="I458" s="61"/>
      <c r="J458" s="35"/>
      <c r="K458" s="35"/>
      <c r="L458" s="61"/>
    </row>
    <row r="459" spans="1:12" ht="13.5" customHeight="1" x14ac:dyDescent="0.2">
      <c r="A459" s="35"/>
      <c r="B459" s="35"/>
      <c r="C459" s="35"/>
      <c r="D459" s="35"/>
      <c r="E459" s="35"/>
      <c r="F459" s="66"/>
      <c r="G459" s="35"/>
      <c r="H459" s="35"/>
      <c r="I459" s="61"/>
      <c r="J459" s="35"/>
      <c r="K459" s="35"/>
      <c r="L459" s="61"/>
    </row>
    <row r="460" spans="1:12" ht="13.5" customHeight="1" x14ac:dyDescent="0.2">
      <c r="A460" s="35"/>
      <c r="B460" s="35"/>
      <c r="C460" s="35"/>
      <c r="D460" s="35"/>
      <c r="E460" s="35"/>
      <c r="F460" s="66"/>
      <c r="G460" s="35"/>
      <c r="H460" s="35"/>
      <c r="I460" s="61"/>
      <c r="J460" s="35"/>
      <c r="K460" s="35"/>
      <c r="L460" s="61"/>
    </row>
    <row r="461" spans="1:12" ht="13.5" customHeight="1" x14ac:dyDescent="0.2">
      <c r="A461" s="35"/>
      <c r="B461" s="35"/>
      <c r="C461" s="35"/>
      <c r="D461" s="35"/>
      <c r="E461" s="35"/>
      <c r="F461" s="66"/>
      <c r="G461" s="35"/>
      <c r="H461" s="35"/>
      <c r="I461" s="61"/>
      <c r="J461" s="35"/>
      <c r="K461" s="35"/>
      <c r="L461" s="61"/>
    </row>
    <row r="462" spans="1:12" ht="13.5" customHeight="1" x14ac:dyDescent="0.2">
      <c r="A462" s="35"/>
      <c r="B462" s="35"/>
      <c r="C462" s="35"/>
      <c r="D462" s="35"/>
      <c r="E462" s="35"/>
      <c r="F462" s="66"/>
      <c r="G462" s="35"/>
      <c r="H462" s="35"/>
      <c r="I462" s="61"/>
      <c r="J462" s="35"/>
      <c r="K462" s="35"/>
      <c r="L462" s="61"/>
    </row>
    <row r="463" spans="1:12" ht="13.5" customHeight="1" x14ac:dyDescent="0.2">
      <c r="A463" s="35"/>
      <c r="B463" s="35"/>
      <c r="C463" s="35"/>
      <c r="D463" s="35"/>
      <c r="E463" s="35"/>
      <c r="F463" s="66"/>
      <c r="G463" s="35"/>
      <c r="H463" s="35"/>
      <c r="I463" s="61"/>
      <c r="J463" s="35"/>
      <c r="K463" s="35"/>
      <c r="L463" s="61"/>
    </row>
    <row r="464" spans="1:12" ht="13.5" customHeight="1" x14ac:dyDescent="0.2">
      <c r="A464" s="35"/>
      <c r="B464" s="35"/>
      <c r="C464" s="35"/>
      <c r="D464" s="35"/>
      <c r="E464" s="35"/>
      <c r="F464" s="66"/>
      <c r="G464" s="35"/>
      <c r="H464" s="35"/>
      <c r="I464" s="61"/>
      <c r="J464" s="35"/>
      <c r="K464" s="35"/>
      <c r="L464" s="61"/>
    </row>
    <row r="465" spans="1:12" ht="13.5" customHeight="1" x14ac:dyDescent="0.2">
      <c r="A465" s="35"/>
      <c r="B465" s="35"/>
      <c r="C465" s="35"/>
      <c r="D465" s="35"/>
      <c r="E465" s="35"/>
      <c r="F465" s="66"/>
      <c r="G465" s="35"/>
      <c r="H465" s="35"/>
      <c r="I465" s="61"/>
      <c r="J465" s="35"/>
      <c r="K465" s="35"/>
      <c r="L465" s="61"/>
    </row>
    <row r="466" spans="1:12" ht="13.5" customHeight="1" x14ac:dyDescent="0.2">
      <c r="A466" s="35"/>
      <c r="B466" s="35"/>
      <c r="C466" s="35"/>
      <c r="D466" s="35"/>
      <c r="E466" s="35"/>
      <c r="F466" s="66"/>
      <c r="G466" s="35"/>
      <c r="H466" s="35"/>
      <c r="I466" s="61"/>
      <c r="J466" s="35"/>
      <c r="K466" s="35"/>
      <c r="L466" s="61"/>
    </row>
    <row r="467" spans="1:12" ht="13.5" customHeight="1" x14ac:dyDescent="0.2">
      <c r="A467" s="35"/>
      <c r="B467" s="35"/>
      <c r="C467" s="35"/>
      <c r="D467" s="35"/>
      <c r="E467" s="35"/>
      <c r="F467" s="66"/>
      <c r="G467" s="35"/>
      <c r="H467" s="35"/>
      <c r="I467" s="61"/>
      <c r="J467" s="35"/>
      <c r="K467" s="35"/>
      <c r="L467" s="61"/>
    </row>
    <row r="468" spans="1:12" ht="13.5" customHeight="1" x14ac:dyDescent="0.2">
      <c r="A468" s="35"/>
      <c r="B468" s="35"/>
      <c r="C468" s="35"/>
      <c r="D468" s="35"/>
      <c r="E468" s="35"/>
      <c r="F468" s="66"/>
      <c r="G468" s="35"/>
      <c r="H468" s="35"/>
      <c r="I468" s="61"/>
      <c r="J468" s="35"/>
      <c r="K468" s="35"/>
      <c r="L468" s="61"/>
    </row>
    <row r="469" spans="1:12" ht="13.5" customHeight="1" x14ac:dyDescent="0.2">
      <c r="A469" s="35"/>
      <c r="B469" s="35"/>
      <c r="C469" s="35"/>
      <c r="D469" s="35"/>
      <c r="E469" s="35"/>
      <c r="F469" s="66"/>
      <c r="G469" s="35"/>
      <c r="H469" s="35"/>
      <c r="I469" s="61"/>
      <c r="J469" s="35"/>
      <c r="K469" s="35"/>
      <c r="L469" s="61"/>
    </row>
    <row r="470" spans="1:12" ht="13.5" customHeight="1" x14ac:dyDescent="0.2">
      <c r="A470" s="35"/>
      <c r="B470" s="35"/>
      <c r="C470" s="35"/>
      <c r="D470" s="35"/>
      <c r="E470" s="35"/>
      <c r="F470" s="66"/>
      <c r="G470" s="35"/>
      <c r="H470" s="35"/>
      <c r="I470" s="61"/>
      <c r="J470" s="35"/>
      <c r="K470" s="35"/>
      <c r="L470" s="61"/>
    </row>
    <row r="471" spans="1:12" ht="13.5" customHeight="1" x14ac:dyDescent="0.2">
      <c r="A471" s="35"/>
      <c r="B471" s="35"/>
      <c r="C471" s="35"/>
      <c r="D471" s="35"/>
      <c r="E471" s="35"/>
      <c r="F471" s="66"/>
      <c r="G471" s="35"/>
      <c r="H471" s="35"/>
      <c r="I471" s="61"/>
      <c r="J471" s="35"/>
      <c r="K471" s="35"/>
      <c r="L471" s="61"/>
    </row>
    <row r="472" spans="1:12" ht="13.5" customHeight="1" x14ac:dyDescent="0.2">
      <c r="A472" s="35"/>
      <c r="B472" s="35"/>
      <c r="C472" s="35"/>
      <c r="D472" s="35"/>
      <c r="E472" s="35"/>
      <c r="F472" s="66"/>
      <c r="G472" s="35"/>
      <c r="H472" s="35"/>
      <c r="I472" s="61"/>
      <c r="J472" s="35"/>
      <c r="K472" s="35"/>
      <c r="L472" s="61"/>
    </row>
    <row r="473" spans="1:12" ht="13.5" customHeight="1" x14ac:dyDescent="0.2">
      <c r="A473" s="35"/>
      <c r="B473" s="35"/>
      <c r="C473" s="35"/>
      <c r="D473" s="35"/>
      <c r="E473" s="35"/>
      <c r="F473" s="66"/>
      <c r="G473" s="35"/>
      <c r="H473" s="35"/>
      <c r="I473" s="61"/>
      <c r="J473" s="35"/>
      <c r="K473" s="35"/>
      <c r="L473" s="61"/>
    </row>
    <row r="474" spans="1:12" ht="13.5" customHeight="1" x14ac:dyDescent="0.2">
      <c r="A474" s="35"/>
      <c r="B474" s="35"/>
      <c r="C474" s="35"/>
      <c r="D474" s="35"/>
      <c r="E474" s="35"/>
      <c r="F474" s="66"/>
      <c r="G474" s="35"/>
      <c r="H474" s="35"/>
      <c r="I474" s="61"/>
      <c r="J474" s="35"/>
      <c r="K474" s="35"/>
      <c r="L474" s="61"/>
    </row>
    <row r="475" spans="1:12" ht="13.5" customHeight="1" x14ac:dyDescent="0.2">
      <c r="A475" s="35"/>
      <c r="B475" s="35"/>
      <c r="C475" s="35"/>
      <c r="D475" s="35"/>
      <c r="E475" s="35"/>
      <c r="F475" s="66"/>
      <c r="G475" s="35"/>
      <c r="H475" s="35"/>
      <c r="I475" s="61"/>
      <c r="J475" s="35"/>
      <c r="K475" s="35"/>
      <c r="L475" s="61"/>
    </row>
    <row r="476" spans="1:12" ht="13.5" customHeight="1" x14ac:dyDescent="0.2">
      <c r="A476" s="35"/>
      <c r="B476" s="35"/>
      <c r="C476" s="35"/>
      <c r="D476" s="35"/>
      <c r="E476" s="35"/>
      <c r="F476" s="66"/>
      <c r="G476" s="35"/>
      <c r="H476" s="35"/>
      <c r="I476" s="61"/>
      <c r="J476" s="35"/>
      <c r="K476" s="35"/>
      <c r="L476" s="61"/>
    </row>
    <row r="477" spans="1:12" ht="13.5" customHeight="1" x14ac:dyDescent="0.2">
      <c r="A477" s="35"/>
      <c r="B477" s="35"/>
      <c r="C477" s="35"/>
      <c r="D477" s="35"/>
      <c r="E477" s="35"/>
      <c r="F477" s="66"/>
      <c r="G477" s="35"/>
      <c r="H477" s="35"/>
      <c r="I477" s="61"/>
      <c r="J477" s="35"/>
      <c r="K477" s="35"/>
      <c r="L477" s="61"/>
    </row>
    <row r="478" spans="1:12" ht="13.5" customHeight="1" x14ac:dyDescent="0.2">
      <c r="A478" s="35"/>
      <c r="B478" s="35"/>
      <c r="C478" s="35"/>
      <c r="D478" s="35"/>
      <c r="E478" s="35"/>
      <c r="F478" s="66"/>
      <c r="G478" s="35"/>
      <c r="H478" s="35"/>
      <c r="I478" s="61"/>
      <c r="J478" s="35"/>
      <c r="K478" s="35"/>
      <c r="L478" s="61"/>
    </row>
    <row r="479" spans="1:12" ht="13.5" customHeight="1" x14ac:dyDescent="0.2">
      <c r="A479" s="35"/>
      <c r="B479" s="35"/>
      <c r="C479" s="35"/>
      <c r="D479" s="35"/>
      <c r="E479" s="35"/>
      <c r="F479" s="66"/>
      <c r="G479" s="35"/>
      <c r="H479" s="35"/>
      <c r="I479" s="61"/>
      <c r="J479" s="35"/>
      <c r="K479" s="35"/>
      <c r="L479" s="61"/>
    </row>
    <row r="480" spans="1:12" ht="13.5" customHeight="1" x14ac:dyDescent="0.2">
      <c r="A480" s="35"/>
      <c r="B480" s="35"/>
      <c r="C480" s="35"/>
      <c r="D480" s="35"/>
      <c r="E480" s="35"/>
      <c r="F480" s="66"/>
      <c r="G480" s="35"/>
      <c r="H480" s="35"/>
      <c r="I480" s="61"/>
      <c r="J480" s="35"/>
      <c r="K480" s="35"/>
      <c r="L480" s="61"/>
    </row>
    <row r="481" spans="1:12" ht="13.5" customHeight="1" x14ac:dyDescent="0.2">
      <c r="A481" s="35"/>
      <c r="B481" s="35"/>
      <c r="C481" s="35"/>
      <c r="D481" s="35"/>
      <c r="E481" s="35"/>
      <c r="F481" s="66"/>
      <c r="G481" s="35"/>
      <c r="H481" s="35"/>
      <c r="I481" s="61"/>
      <c r="J481" s="35"/>
      <c r="K481" s="35"/>
      <c r="L481" s="61"/>
    </row>
    <row r="482" spans="1:12" ht="13.5" customHeight="1" x14ac:dyDescent="0.2">
      <c r="A482" s="35"/>
      <c r="B482" s="35"/>
      <c r="C482" s="35"/>
      <c r="D482" s="35"/>
      <c r="E482" s="35"/>
      <c r="F482" s="66"/>
      <c r="G482" s="35"/>
      <c r="H482" s="35"/>
      <c r="I482" s="61"/>
      <c r="J482" s="35"/>
      <c r="K482" s="35"/>
      <c r="L482" s="61"/>
    </row>
    <row r="483" spans="1:12" ht="13.5" customHeight="1" x14ac:dyDescent="0.2">
      <c r="A483" s="35"/>
      <c r="B483" s="35"/>
      <c r="C483" s="35"/>
      <c r="D483" s="35"/>
      <c r="E483" s="35"/>
      <c r="F483" s="66"/>
      <c r="G483" s="35"/>
      <c r="H483" s="35"/>
      <c r="I483" s="61"/>
      <c r="J483" s="35"/>
      <c r="K483" s="35"/>
      <c r="L483" s="61"/>
    </row>
    <row r="484" spans="1:12" ht="13.5" customHeight="1" x14ac:dyDescent="0.2">
      <c r="A484" s="35"/>
      <c r="B484" s="35"/>
      <c r="C484" s="35"/>
      <c r="D484" s="35"/>
      <c r="E484" s="35"/>
      <c r="F484" s="66"/>
      <c r="G484" s="35"/>
      <c r="H484" s="35"/>
      <c r="I484" s="61"/>
      <c r="J484" s="35"/>
      <c r="K484" s="35"/>
      <c r="L484" s="61"/>
    </row>
    <row r="485" spans="1:12" ht="13.5" customHeight="1" x14ac:dyDescent="0.2">
      <c r="A485" s="35"/>
      <c r="B485" s="35"/>
      <c r="C485" s="35"/>
      <c r="D485" s="35"/>
      <c r="E485" s="35"/>
      <c r="F485" s="66"/>
      <c r="G485" s="35"/>
      <c r="H485" s="35"/>
      <c r="I485" s="61"/>
      <c r="J485" s="35"/>
      <c r="K485" s="35"/>
      <c r="L485" s="61"/>
    </row>
    <row r="486" spans="1:12" ht="13.5" customHeight="1" x14ac:dyDescent="0.2">
      <c r="A486" s="35"/>
      <c r="B486" s="35"/>
      <c r="C486" s="35"/>
      <c r="D486" s="35"/>
      <c r="E486" s="35"/>
      <c r="F486" s="66"/>
      <c r="G486" s="35"/>
      <c r="H486" s="35"/>
      <c r="I486" s="61"/>
      <c r="J486" s="35"/>
      <c r="K486" s="35"/>
      <c r="L486" s="61"/>
    </row>
    <row r="487" spans="1:12" ht="13.5" customHeight="1" x14ac:dyDescent="0.2">
      <c r="A487" s="35"/>
      <c r="B487" s="35"/>
      <c r="C487" s="35"/>
      <c r="D487" s="35"/>
      <c r="E487" s="35"/>
      <c r="F487" s="66"/>
      <c r="G487" s="35"/>
      <c r="H487" s="35"/>
      <c r="I487" s="61"/>
      <c r="J487" s="35"/>
      <c r="K487" s="35"/>
      <c r="L487" s="61"/>
    </row>
    <row r="488" spans="1:12" ht="13.5" customHeight="1" x14ac:dyDescent="0.2">
      <c r="A488" s="35"/>
      <c r="B488" s="35"/>
      <c r="C488" s="35"/>
      <c r="D488" s="35"/>
      <c r="E488" s="35"/>
      <c r="F488" s="66"/>
      <c r="G488" s="35"/>
      <c r="H488" s="35"/>
      <c r="I488" s="61"/>
      <c r="J488" s="35"/>
      <c r="K488" s="35"/>
      <c r="L488" s="61"/>
    </row>
    <row r="489" spans="1:12" ht="13.5" customHeight="1" x14ac:dyDescent="0.2">
      <c r="A489" s="35"/>
      <c r="B489" s="35"/>
      <c r="C489" s="35"/>
      <c r="D489" s="35"/>
      <c r="E489" s="35"/>
      <c r="F489" s="66"/>
      <c r="G489" s="35"/>
      <c r="H489" s="35"/>
      <c r="I489" s="61"/>
      <c r="J489" s="35"/>
      <c r="K489" s="35"/>
      <c r="L489" s="61"/>
    </row>
    <row r="490" spans="1:12" ht="13.5" customHeight="1" x14ac:dyDescent="0.2">
      <c r="A490" s="35"/>
      <c r="B490" s="35"/>
      <c r="C490" s="35"/>
      <c r="D490" s="35"/>
      <c r="E490" s="35"/>
      <c r="F490" s="66"/>
      <c r="G490" s="35"/>
      <c r="H490" s="35"/>
      <c r="I490" s="61"/>
      <c r="J490" s="35"/>
      <c r="K490" s="35"/>
      <c r="L490" s="61"/>
    </row>
    <row r="491" spans="1:12" ht="13.5" customHeight="1" x14ac:dyDescent="0.2">
      <c r="A491" s="35"/>
      <c r="B491" s="35"/>
      <c r="C491" s="35"/>
      <c r="D491" s="35"/>
      <c r="E491" s="35"/>
      <c r="F491" s="66"/>
      <c r="G491" s="35"/>
      <c r="H491" s="35"/>
      <c r="I491" s="61"/>
      <c r="J491" s="35"/>
      <c r="K491" s="35"/>
      <c r="L491" s="61"/>
    </row>
    <row r="492" spans="1:12" ht="13.5" customHeight="1" x14ac:dyDescent="0.2">
      <c r="A492" s="35"/>
      <c r="B492" s="35"/>
      <c r="C492" s="35"/>
      <c r="D492" s="35"/>
      <c r="E492" s="35"/>
      <c r="F492" s="66"/>
      <c r="G492" s="35"/>
      <c r="H492" s="35"/>
      <c r="I492" s="61"/>
      <c r="J492" s="35"/>
      <c r="K492" s="35"/>
      <c r="L492" s="61"/>
    </row>
    <row r="493" spans="1:12" ht="13.5" customHeight="1" x14ac:dyDescent="0.2">
      <c r="A493" s="35"/>
      <c r="B493" s="35"/>
      <c r="C493" s="35"/>
      <c r="D493" s="35"/>
      <c r="E493" s="35"/>
      <c r="F493" s="66"/>
      <c r="G493" s="35"/>
      <c r="H493" s="35"/>
      <c r="I493" s="61"/>
      <c r="J493" s="35"/>
      <c r="K493" s="35"/>
      <c r="L493" s="61"/>
    </row>
    <row r="494" spans="1:12" ht="13.5" customHeight="1" x14ac:dyDescent="0.2">
      <c r="A494" s="35"/>
      <c r="B494" s="35"/>
      <c r="C494" s="35"/>
      <c r="D494" s="35"/>
      <c r="E494" s="35"/>
      <c r="F494" s="66"/>
      <c r="G494" s="35"/>
      <c r="H494" s="35"/>
      <c r="I494" s="61"/>
      <c r="J494" s="35"/>
      <c r="K494" s="35"/>
      <c r="L494" s="61"/>
    </row>
    <row r="495" spans="1:12" ht="13.5" customHeight="1" x14ac:dyDescent="0.2">
      <c r="A495" s="35"/>
      <c r="B495" s="35"/>
      <c r="C495" s="35"/>
      <c r="D495" s="35"/>
      <c r="E495" s="35"/>
      <c r="F495" s="66"/>
      <c r="G495" s="35"/>
      <c r="H495" s="35"/>
      <c r="I495" s="61"/>
      <c r="J495" s="35"/>
      <c r="K495" s="35"/>
      <c r="L495" s="61"/>
    </row>
    <row r="496" spans="1:12" ht="13.5" customHeight="1" x14ac:dyDescent="0.2">
      <c r="A496" s="35"/>
      <c r="B496" s="35"/>
      <c r="C496" s="35"/>
      <c r="D496" s="35"/>
      <c r="E496" s="35"/>
      <c r="F496" s="66"/>
      <c r="G496" s="35"/>
      <c r="H496" s="35"/>
      <c r="I496" s="61"/>
      <c r="J496" s="35"/>
      <c r="K496" s="35"/>
      <c r="L496" s="61"/>
    </row>
    <row r="497" spans="1:12" ht="13.5" customHeight="1" x14ac:dyDescent="0.2">
      <c r="A497" s="35"/>
      <c r="B497" s="35"/>
      <c r="C497" s="35"/>
      <c r="D497" s="35"/>
      <c r="E497" s="35"/>
      <c r="F497" s="66"/>
      <c r="G497" s="35"/>
      <c r="H497" s="35"/>
      <c r="I497" s="61"/>
      <c r="J497" s="35"/>
      <c r="K497" s="35"/>
      <c r="L497" s="61"/>
    </row>
    <row r="498" spans="1:12" ht="13.5" customHeight="1" x14ac:dyDescent="0.2">
      <c r="A498" s="35"/>
      <c r="B498" s="35"/>
      <c r="C498" s="35"/>
      <c r="D498" s="35"/>
      <c r="E498" s="35"/>
      <c r="F498" s="66"/>
      <c r="G498" s="35"/>
      <c r="H498" s="35"/>
      <c r="I498" s="61"/>
      <c r="J498" s="35"/>
      <c r="K498" s="35"/>
      <c r="L498" s="61"/>
    </row>
    <row r="499" spans="1:12" ht="13.5" customHeight="1" x14ac:dyDescent="0.2">
      <c r="A499" s="35"/>
      <c r="B499" s="35"/>
      <c r="C499" s="35"/>
      <c r="D499" s="35"/>
      <c r="E499" s="35"/>
      <c r="F499" s="66"/>
      <c r="G499" s="35"/>
      <c r="H499" s="35"/>
      <c r="I499" s="61"/>
      <c r="J499" s="35"/>
      <c r="K499" s="35"/>
      <c r="L499" s="61"/>
    </row>
    <row r="500" spans="1:12" ht="13.5" customHeight="1" x14ac:dyDescent="0.2">
      <c r="A500" s="35"/>
      <c r="B500" s="35"/>
      <c r="C500" s="35"/>
      <c r="D500" s="35"/>
      <c r="E500" s="35"/>
      <c r="F500" s="66"/>
      <c r="G500" s="35"/>
      <c r="H500" s="35"/>
      <c r="I500" s="61"/>
      <c r="J500" s="35"/>
      <c r="K500" s="35"/>
      <c r="L500" s="61"/>
    </row>
    <row r="501" spans="1:12" ht="13.5" customHeight="1" x14ac:dyDescent="0.2">
      <c r="A501" s="35"/>
      <c r="B501" s="35"/>
      <c r="C501" s="35"/>
      <c r="D501" s="35"/>
      <c r="E501" s="35"/>
      <c r="F501" s="66"/>
      <c r="G501" s="35"/>
      <c r="H501" s="35"/>
      <c r="I501" s="61"/>
      <c r="J501" s="35"/>
      <c r="K501" s="35"/>
      <c r="L501" s="61"/>
    </row>
    <row r="502" spans="1:12" ht="13.5" customHeight="1" x14ac:dyDescent="0.2">
      <c r="A502" s="35"/>
      <c r="B502" s="35"/>
      <c r="C502" s="35"/>
      <c r="D502" s="35"/>
      <c r="E502" s="35"/>
      <c r="F502" s="66"/>
      <c r="G502" s="35"/>
      <c r="H502" s="35"/>
      <c r="I502" s="61"/>
      <c r="J502" s="35"/>
      <c r="K502" s="35"/>
      <c r="L502" s="61"/>
    </row>
    <row r="503" spans="1:12" ht="13.5" customHeight="1" x14ac:dyDescent="0.2">
      <c r="A503" s="35"/>
      <c r="B503" s="35"/>
      <c r="C503" s="35"/>
      <c r="D503" s="35"/>
      <c r="E503" s="35"/>
      <c r="F503" s="66"/>
      <c r="G503" s="35"/>
      <c r="H503" s="35"/>
      <c r="I503" s="61"/>
      <c r="J503" s="35"/>
      <c r="K503" s="35"/>
      <c r="L503" s="61"/>
    </row>
    <row r="504" spans="1:12" ht="13.5" customHeight="1" x14ac:dyDescent="0.2">
      <c r="A504" s="35"/>
      <c r="B504" s="35"/>
      <c r="C504" s="35"/>
      <c r="D504" s="35"/>
      <c r="E504" s="35"/>
      <c r="F504" s="66"/>
      <c r="G504" s="35"/>
      <c r="H504" s="35"/>
      <c r="I504" s="61"/>
      <c r="J504" s="35"/>
      <c r="K504" s="35"/>
      <c r="L504" s="61"/>
    </row>
    <row r="505" spans="1:12" ht="13.5" customHeight="1" x14ac:dyDescent="0.2">
      <c r="A505" s="35"/>
      <c r="B505" s="35"/>
      <c r="C505" s="35"/>
      <c r="D505" s="35"/>
      <c r="E505" s="35"/>
      <c r="F505" s="66"/>
      <c r="G505" s="35"/>
      <c r="H505" s="35"/>
      <c r="I505" s="61"/>
      <c r="J505" s="35"/>
      <c r="K505" s="35"/>
      <c r="L505" s="61"/>
    </row>
    <row r="506" spans="1:12" ht="13.5" customHeight="1" x14ac:dyDescent="0.2">
      <c r="A506" s="35"/>
      <c r="B506" s="35"/>
      <c r="C506" s="35"/>
      <c r="D506" s="35"/>
      <c r="E506" s="35"/>
      <c r="F506" s="66"/>
      <c r="G506" s="35"/>
      <c r="H506" s="35"/>
      <c r="I506" s="61"/>
      <c r="J506" s="35"/>
      <c r="K506" s="35"/>
      <c r="L506" s="61"/>
    </row>
    <row r="507" spans="1:12" ht="13.5" customHeight="1" x14ac:dyDescent="0.2">
      <c r="A507" s="35"/>
      <c r="B507" s="35"/>
      <c r="C507" s="35"/>
      <c r="D507" s="35"/>
      <c r="E507" s="35"/>
      <c r="F507" s="66"/>
      <c r="G507" s="35"/>
      <c r="H507" s="35"/>
      <c r="I507" s="61"/>
      <c r="J507" s="35"/>
      <c r="K507" s="35"/>
      <c r="L507" s="61"/>
    </row>
    <row r="508" spans="1:12" ht="13.5" customHeight="1" x14ac:dyDescent="0.2">
      <c r="A508" s="35"/>
      <c r="B508" s="35"/>
      <c r="C508" s="35"/>
      <c r="D508" s="35"/>
      <c r="E508" s="35"/>
      <c r="F508" s="66"/>
      <c r="G508" s="35"/>
      <c r="H508" s="35"/>
      <c r="I508" s="61"/>
      <c r="J508" s="35"/>
      <c r="K508" s="35"/>
      <c r="L508" s="61"/>
    </row>
    <row r="509" spans="1:12" ht="13.5" customHeight="1" x14ac:dyDescent="0.2">
      <c r="A509" s="35"/>
      <c r="B509" s="35"/>
      <c r="C509" s="35"/>
      <c r="D509" s="35"/>
      <c r="E509" s="35"/>
      <c r="F509" s="66"/>
      <c r="G509" s="35"/>
      <c r="H509" s="35"/>
      <c r="I509" s="61"/>
      <c r="J509" s="35"/>
      <c r="K509" s="35"/>
      <c r="L509" s="61"/>
    </row>
    <row r="510" spans="1:12" ht="13.5" customHeight="1" x14ac:dyDescent="0.2">
      <c r="A510" s="35"/>
      <c r="B510" s="35"/>
      <c r="C510" s="35"/>
      <c r="D510" s="35"/>
      <c r="E510" s="35"/>
      <c r="F510" s="66"/>
      <c r="G510" s="35"/>
      <c r="H510" s="35"/>
      <c r="I510" s="61"/>
      <c r="J510" s="35"/>
      <c r="K510" s="35"/>
      <c r="L510" s="61"/>
    </row>
    <row r="511" spans="1:12" ht="13.5" customHeight="1" x14ac:dyDescent="0.2">
      <c r="A511" s="35"/>
      <c r="B511" s="35"/>
      <c r="C511" s="35"/>
      <c r="D511" s="35"/>
      <c r="E511" s="35"/>
      <c r="F511" s="66"/>
      <c r="G511" s="35"/>
      <c r="H511" s="35"/>
      <c r="I511" s="61"/>
      <c r="J511" s="35"/>
      <c r="K511" s="35"/>
      <c r="L511" s="61"/>
    </row>
    <row r="512" spans="1:12" ht="13.5" customHeight="1" x14ac:dyDescent="0.2">
      <c r="A512" s="35"/>
      <c r="B512" s="35"/>
      <c r="C512" s="35"/>
      <c r="D512" s="35"/>
      <c r="E512" s="35"/>
      <c r="F512" s="66"/>
      <c r="G512" s="35"/>
      <c r="H512" s="35"/>
      <c r="I512" s="61"/>
      <c r="J512" s="35"/>
      <c r="K512" s="35"/>
      <c r="L512" s="61"/>
    </row>
    <row r="513" spans="1:12" ht="13.5" customHeight="1" x14ac:dyDescent="0.2">
      <c r="A513" s="35"/>
      <c r="B513" s="35"/>
      <c r="C513" s="35"/>
      <c r="D513" s="35"/>
      <c r="E513" s="35"/>
      <c r="F513" s="66"/>
      <c r="G513" s="35"/>
      <c r="H513" s="35"/>
      <c r="I513" s="61"/>
      <c r="J513" s="35"/>
      <c r="K513" s="35"/>
      <c r="L513" s="61"/>
    </row>
    <row r="514" spans="1:12" ht="13.5" customHeight="1" x14ac:dyDescent="0.2">
      <c r="A514" s="35"/>
      <c r="B514" s="35"/>
      <c r="C514" s="35"/>
      <c r="D514" s="35"/>
      <c r="E514" s="35"/>
      <c r="F514" s="66"/>
      <c r="G514" s="35"/>
      <c r="H514" s="35"/>
      <c r="I514" s="61"/>
      <c r="J514" s="35"/>
      <c r="K514" s="35"/>
      <c r="L514" s="61"/>
    </row>
    <row r="515" spans="1:12" ht="13.5" customHeight="1" x14ac:dyDescent="0.2">
      <c r="A515" s="35"/>
      <c r="B515" s="35"/>
      <c r="C515" s="35"/>
      <c r="D515" s="35"/>
      <c r="E515" s="35"/>
      <c r="F515" s="66"/>
      <c r="G515" s="35"/>
      <c r="H515" s="35"/>
      <c r="I515" s="61"/>
      <c r="J515" s="35"/>
      <c r="K515" s="35"/>
      <c r="L515" s="61"/>
    </row>
    <row r="516" spans="1:12" ht="13.5" customHeight="1" x14ac:dyDescent="0.2">
      <c r="A516" s="35"/>
      <c r="B516" s="35"/>
      <c r="C516" s="35"/>
      <c r="D516" s="35"/>
      <c r="E516" s="35"/>
      <c r="F516" s="66"/>
      <c r="G516" s="35"/>
      <c r="H516" s="35"/>
      <c r="I516" s="61"/>
      <c r="J516" s="35"/>
      <c r="K516" s="35"/>
      <c r="L516" s="61"/>
    </row>
    <row r="517" spans="1:12" ht="13.5" customHeight="1" x14ac:dyDescent="0.2">
      <c r="A517" s="35"/>
      <c r="B517" s="35"/>
      <c r="C517" s="35"/>
      <c r="D517" s="35"/>
      <c r="E517" s="35"/>
      <c r="F517" s="66"/>
      <c r="G517" s="35"/>
      <c r="H517" s="35"/>
      <c r="I517" s="61"/>
      <c r="J517" s="35"/>
      <c r="K517" s="35"/>
      <c r="L517" s="61"/>
    </row>
    <row r="518" spans="1:12" ht="13.5" customHeight="1" x14ac:dyDescent="0.2">
      <c r="A518" s="35"/>
      <c r="B518" s="35"/>
      <c r="C518" s="35"/>
      <c r="D518" s="35"/>
      <c r="E518" s="35"/>
      <c r="F518" s="66"/>
      <c r="G518" s="35"/>
      <c r="H518" s="35"/>
      <c r="I518" s="61"/>
      <c r="J518" s="35"/>
      <c r="K518" s="35"/>
      <c r="L518" s="61"/>
    </row>
    <row r="519" spans="1:12" ht="13.5" customHeight="1" x14ac:dyDescent="0.2">
      <c r="A519" s="35"/>
      <c r="B519" s="35"/>
      <c r="C519" s="35"/>
      <c r="D519" s="35"/>
      <c r="E519" s="35"/>
      <c r="F519" s="66"/>
      <c r="G519" s="35"/>
      <c r="H519" s="35"/>
      <c r="I519" s="61"/>
      <c r="J519" s="35"/>
      <c r="K519" s="35"/>
      <c r="L519" s="61"/>
    </row>
    <row r="520" spans="1:12" ht="13.5" customHeight="1" x14ac:dyDescent="0.2">
      <c r="A520" s="35"/>
      <c r="B520" s="35"/>
      <c r="C520" s="35"/>
      <c r="D520" s="35"/>
      <c r="E520" s="35"/>
      <c r="F520" s="66"/>
      <c r="G520" s="35"/>
      <c r="H520" s="35"/>
      <c r="I520" s="61"/>
      <c r="J520" s="35"/>
      <c r="K520" s="35"/>
      <c r="L520" s="61"/>
    </row>
    <row r="521" spans="1:12" ht="13.5" customHeight="1" x14ac:dyDescent="0.2">
      <c r="A521" s="35"/>
      <c r="B521" s="35"/>
      <c r="C521" s="35"/>
      <c r="D521" s="35"/>
      <c r="E521" s="35"/>
      <c r="F521" s="66"/>
      <c r="G521" s="35"/>
      <c r="H521" s="35"/>
      <c r="I521" s="61"/>
      <c r="J521" s="35"/>
      <c r="K521" s="35"/>
      <c r="L521" s="61"/>
    </row>
    <row r="522" spans="1:12" ht="13.5" customHeight="1" x14ac:dyDescent="0.2">
      <c r="A522" s="35"/>
      <c r="B522" s="35"/>
      <c r="C522" s="35"/>
      <c r="D522" s="35"/>
      <c r="E522" s="35"/>
      <c r="F522" s="66"/>
      <c r="G522" s="35"/>
      <c r="H522" s="35"/>
      <c r="I522" s="61"/>
      <c r="J522" s="35"/>
      <c r="K522" s="35"/>
      <c r="L522" s="61"/>
    </row>
    <row r="523" spans="1:12" ht="13.5" customHeight="1" x14ac:dyDescent="0.2">
      <c r="A523" s="35"/>
      <c r="B523" s="35"/>
      <c r="C523" s="35"/>
      <c r="D523" s="35"/>
      <c r="E523" s="35"/>
      <c r="F523" s="66"/>
      <c r="G523" s="35"/>
      <c r="H523" s="35"/>
      <c r="I523" s="61"/>
      <c r="J523" s="35"/>
      <c r="K523" s="35"/>
      <c r="L523" s="61"/>
    </row>
    <row r="524" spans="1:12" ht="13.5" customHeight="1" x14ac:dyDescent="0.2">
      <c r="A524" s="35"/>
      <c r="B524" s="35"/>
      <c r="C524" s="35"/>
      <c r="D524" s="35"/>
      <c r="E524" s="35"/>
      <c r="F524" s="66"/>
      <c r="G524" s="35"/>
      <c r="H524" s="35"/>
      <c r="I524" s="61"/>
      <c r="J524" s="35"/>
      <c r="K524" s="35"/>
      <c r="L524" s="61"/>
    </row>
    <row r="525" spans="1:12" ht="13.5" customHeight="1" x14ac:dyDescent="0.2">
      <c r="A525" s="35"/>
      <c r="B525" s="35"/>
      <c r="C525" s="35"/>
      <c r="D525" s="35"/>
      <c r="E525" s="35"/>
      <c r="F525" s="66"/>
      <c r="G525" s="35"/>
      <c r="H525" s="35"/>
      <c r="I525" s="61"/>
      <c r="J525" s="35"/>
      <c r="K525" s="35"/>
      <c r="L525" s="61"/>
    </row>
    <row r="526" spans="1:12" ht="13.5" customHeight="1" x14ac:dyDescent="0.2">
      <c r="A526" s="35"/>
      <c r="B526" s="35"/>
      <c r="C526" s="35"/>
      <c r="D526" s="35"/>
      <c r="E526" s="35"/>
      <c r="F526" s="66"/>
      <c r="G526" s="35"/>
      <c r="H526" s="35"/>
      <c r="I526" s="61"/>
      <c r="J526" s="35"/>
      <c r="K526" s="35"/>
      <c r="L526" s="61"/>
    </row>
    <row r="527" spans="1:12" ht="13.5" customHeight="1" x14ac:dyDescent="0.2">
      <c r="A527" s="35"/>
      <c r="B527" s="35"/>
      <c r="C527" s="35"/>
      <c r="D527" s="35"/>
      <c r="E527" s="35"/>
      <c r="F527" s="66"/>
      <c r="G527" s="35"/>
      <c r="H527" s="35"/>
      <c r="I527" s="61"/>
      <c r="J527" s="35"/>
      <c r="K527" s="35"/>
      <c r="L527" s="61"/>
    </row>
    <row r="528" spans="1:12" ht="13.5" customHeight="1" x14ac:dyDescent="0.2">
      <c r="A528" s="35"/>
      <c r="B528" s="35"/>
      <c r="C528" s="35"/>
      <c r="D528" s="35"/>
      <c r="E528" s="35"/>
      <c r="F528" s="66"/>
      <c r="G528" s="35"/>
      <c r="H528" s="35"/>
      <c r="I528" s="61"/>
      <c r="J528" s="35"/>
      <c r="K528" s="35"/>
      <c r="L528" s="61"/>
    </row>
    <row r="529" spans="1:12" ht="13.5" customHeight="1" x14ac:dyDescent="0.2">
      <c r="A529" s="35"/>
      <c r="B529" s="35"/>
      <c r="C529" s="35"/>
      <c r="D529" s="35"/>
      <c r="E529" s="35"/>
      <c r="F529" s="66"/>
      <c r="G529" s="35"/>
      <c r="H529" s="35"/>
      <c r="I529" s="61"/>
      <c r="J529" s="35"/>
      <c r="K529" s="35"/>
      <c r="L529" s="61"/>
    </row>
    <row r="530" spans="1:12" ht="13.5" customHeight="1" x14ac:dyDescent="0.2">
      <c r="A530" s="35"/>
      <c r="B530" s="35"/>
      <c r="C530" s="35"/>
      <c r="D530" s="35"/>
      <c r="E530" s="35"/>
      <c r="F530" s="66"/>
      <c r="G530" s="35"/>
      <c r="H530" s="35"/>
      <c r="I530" s="61"/>
      <c r="J530" s="35"/>
      <c r="K530" s="35"/>
      <c r="L530" s="61"/>
    </row>
    <row r="531" spans="1:12" ht="13.5" customHeight="1" x14ac:dyDescent="0.2">
      <c r="A531" s="35"/>
      <c r="B531" s="35"/>
      <c r="C531" s="35"/>
      <c r="D531" s="35"/>
      <c r="E531" s="35"/>
      <c r="F531" s="66"/>
      <c r="G531" s="35"/>
      <c r="H531" s="35"/>
      <c r="I531" s="61"/>
      <c r="J531" s="35"/>
      <c r="K531" s="35"/>
      <c r="L531" s="61"/>
    </row>
    <row r="532" spans="1:12" ht="13.5" customHeight="1" x14ac:dyDescent="0.2">
      <c r="A532" s="35"/>
      <c r="B532" s="35"/>
      <c r="C532" s="35"/>
      <c r="D532" s="35"/>
      <c r="E532" s="35"/>
      <c r="F532" s="66"/>
      <c r="G532" s="35"/>
      <c r="H532" s="35"/>
      <c r="I532" s="61"/>
      <c r="J532" s="35"/>
      <c r="K532" s="35"/>
      <c r="L532" s="61"/>
    </row>
    <row r="533" spans="1:12" ht="13.5" customHeight="1" x14ac:dyDescent="0.2">
      <c r="A533" s="35"/>
      <c r="B533" s="35"/>
      <c r="C533" s="35"/>
      <c r="D533" s="35"/>
      <c r="E533" s="35"/>
      <c r="F533" s="66"/>
      <c r="G533" s="35"/>
      <c r="H533" s="35"/>
      <c r="I533" s="61"/>
      <c r="J533" s="35"/>
      <c r="K533" s="35"/>
      <c r="L533" s="61"/>
    </row>
    <row r="534" spans="1:12" ht="13.5" customHeight="1" x14ac:dyDescent="0.2">
      <c r="A534" s="35"/>
      <c r="B534" s="35"/>
      <c r="C534" s="35"/>
      <c r="D534" s="35"/>
      <c r="E534" s="35"/>
      <c r="F534" s="66"/>
      <c r="G534" s="35"/>
      <c r="H534" s="35"/>
      <c r="I534" s="61"/>
      <c r="J534" s="35"/>
      <c r="K534" s="35"/>
      <c r="L534" s="61"/>
    </row>
    <row r="535" spans="1:12" ht="13.5" customHeight="1" x14ac:dyDescent="0.2">
      <c r="A535" s="35"/>
      <c r="B535" s="35"/>
      <c r="C535" s="35"/>
      <c r="D535" s="35"/>
      <c r="E535" s="35"/>
      <c r="F535" s="66"/>
      <c r="G535" s="35"/>
      <c r="H535" s="35"/>
      <c r="I535" s="61"/>
      <c r="J535" s="35"/>
      <c r="K535" s="35"/>
      <c r="L535" s="61"/>
    </row>
    <row r="536" spans="1:12" ht="13.5" customHeight="1" x14ac:dyDescent="0.2">
      <c r="A536" s="35"/>
      <c r="B536" s="35"/>
      <c r="C536" s="35"/>
      <c r="D536" s="35"/>
      <c r="E536" s="35"/>
      <c r="F536" s="66"/>
      <c r="G536" s="35"/>
      <c r="H536" s="35"/>
      <c r="I536" s="61"/>
      <c r="J536" s="35"/>
      <c r="K536" s="35"/>
      <c r="L536" s="61"/>
    </row>
    <row r="537" spans="1:12" ht="13.5" customHeight="1" x14ac:dyDescent="0.2">
      <c r="A537" s="35"/>
      <c r="B537" s="35"/>
      <c r="C537" s="35"/>
      <c r="D537" s="35"/>
      <c r="E537" s="35"/>
      <c r="F537" s="66"/>
      <c r="G537" s="35"/>
      <c r="H537" s="35"/>
      <c r="I537" s="61"/>
      <c r="J537" s="35"/>
      <c r="K537" s="35"/>
      <c r="L537" s="61"/>
    </row>
    <row r="538" spans="1:12" ht="13.5" customHeight="1" x14ac:dyDescent="0.2">
      <c r="A538" s="35"/>
      <c r="B538" s="35"/>
      <c r="C538" s="35"/>
      <c r="D538" s="35"/>
      <c r="E538" s="35"/>
      <c r="F538" s="66"/>
      <c r="G538" s="35"/>
      <c r="H538" s="35"/>
      <c r="I538" s="61"/>
      <c r="J538" s="35"/>
      <c r="K538" s="35"/>
      <c r="L538" s="61"/>
    </row>
    <row r="539" spans="1:12" ht="13.5" customHeight="1" x14ac:dyDescent="0.2">
      <c r="A539" s="35"/>
      <c r="B539" s="35"/>
      <c r="C539" s="35"/>
      <c r="D539" s="35"/>
      <c r="E539" s="35"/>
      <c r="F539" s="66"/>
      <c r="G539" s="35"/>
      <c r="H539" s="35"/>
      <c r="I539" s="61"/>
      <c r="J539" s="35"/>
      <c r="K539" s="35"/>
      <c r="L539" s="61"/>
    </row>
    <row r="540" spans="1:12" ht="13.5" customHeight="1" x14ac:dyDescent="0.2">
      <c r="A540" s="35"/>
      <c r="B540" s="35"/>
      <c r="C540" s="35"/>
      <c r="D540" s="35"/>
      <c r="E540" s="35"/>
      <c r="F540" s="66"/>
      <c r="G540" s="35"/>
      <c r="H540" s="35"/>
      <c r="I540" s="61"/>
      <c r="J540" s="35"/>
      <c r="K540" s="35"/>
      <c r="L540" s="61"/>
    </row>
    <row r="541" spans="1:12" ht="13.5" customHeight="1" x14ac:dyDescent="0.2">
      <c r="A541" s="35"/>
      <c r="B541" s="35"/>
      <c r="C541" s="35"/>
      <c r="D541" s="35"/>
      <c r="E541" s="35"/>
      <c r="F541" s="66"/>
      <c r="G541" s="35"/>
      <c r="H541" s="35"/>
      <c r="I541" s="61"/>
      <c r="J541" s="35"/>
      <c r="K541" s="35"/>
      <c r="L541" s="61"/>
    </row>
    <row r="542" spans="1:12" ht="13.5" customHeight="1" x14ac:dyDescent="0.2">
      <c r="A542" s="35"/>
      <c r="B542" s="35"/>
      <c r="C542" s="35"/>
      <c r="D542" s="35"/>
      <c r="E542" s="35"/>
      <c r="F542" s="66"/>
      <c r="G542" s="35"/>
      <c r="H542" s="35"/>
      <c r="I542" s="61"/>
      <c r="J542" s="35"/>
      <c r="K542" s="35"/>
      <c r="L542" s="61"/>
    </row>
    <row r="543" spans="1:12" ht="13.5" customHeight="1" x14ac:dyDescent="0.2">
      <c r="A543" s="35"/>
      <c r="B543" s="35"/>
      <c r="C543" s="35"/>
      <c r="D543" s="35"/>
      <c r="E543" s="35"/>
      <c r="F543" s="66"/>
      <c r="G543" s="35"/>
      <c r="H543" s="35"/>
      <c r="I543" s="61"/>
      <c r="J543" s="35"/>
      <c r="K543" s="35"/>
      <c r="L543" s="61"/>
    </row>
    <row r="544" spans="1:12" ht="13.5" customHeight="1" x14ac:dyDescent="0.2">
      <c r="A544" s="35"/>
      <c r="B544" s="35"/>
      <c r="C544" s="35"/>
      <c r="D544" s="35"/>
      <c r="E544" s="35"/>
      <c r="F544" s="66"/>
      <c r="G544" s="35"/>
      <c r="H544" s="35"/>
      <c r="I544" s="61"/>
      <c r="J544" s="35"/>
      <c r="K544" s="35"/>
      <c r="L544" s="61"/>
    </row>
    <row r="545" spans="1:12" ht="13.5" customHeight="1" x14ac:dyDescent="0.2">
      <c r="A545" s="35"/>
      <c r="B545" s="35"/>
      <c r="C545" s="35"/>
      <c r="D545" s="35"/>
      <c r="E545" s="35"/>
      <c r="F545" s="66"/>
      <c r="G545" s="35"/>
      <c r="H545" s="35"/>
      <c r="I545" s="61"/>
      <c r="J545" s="35"/>
      <c r="K545" s="35"/>
      <c r="L545" s="61"/>
    </row>
    <row r="546" spans="1:12" ht="13.5" customHeight="1" x14ac:dyDescent="0.2">
      <c r="A546" s="35"/>
      <c r="B546" s="35"/>
      <c r="C546" s="35"/>
      <c r="D546" s="35"/>
      <c r="E546" s="35"/>
      <c r="F546" s="66"/>
      <c r="G546" s="35"/>
      <c r="H546" s="35"/>
      <c r="I546" s="61"/>
      <c r="J546" s="35"/>
      <c r="K546" s="35"/>
      <c r="L546" s="61"/>
    </row>
    <row r="547" spans="1:12" ht="13.5" customHeight="1" x14ac:dyDescent="0.2">
      <c r="A547" s="35"/>
      <c r="B547" s="35"/>
      <c r="C547" s="35"/>
      <c r="D547" s="35"/>
      <c r="E547" s="35"/>
      <c r="F547" s="66"/>
      <c r="G547" s="35"/>
      <c r="H547" s="35"/>
      <c r="I547" s="61"/>
      <c r="J547" s="35"/>
      <c r="K547" s="35"/>
      <c r="L547" s="61"/>
    </row>
    <row r="548" spans="1:12" ht="13.5" customHeight="1" x14ac:dyDescent="0.2">
      <c r="A548" s="35"/>
      <c r="B548" s="35"/>
      <c r="C548" s="35"/>
      <c r="D548" s="35"/>
      <c r="E548" s="35"/>
      <c r="F548" s="66"/>
      <c r="G548" s="35"/>
      <c r="H548" s="35"/>
      <c r="I548" s="61"/>
      <c r="J548" s="35"/>
      <c r="K548" s="35"/>
      <c r="L548" s="61"/>
    </row>
    <row r="549" spans="1:12" ht="13.5" customHeight="1" x14ac:dyDescent="0.2">
      <c r="A549" s="35"/>
      <c r="B549" s="35"/>
      <c r="C549" s="35"/>
      <c r="D549" s="35"/>
      <c r="E549" s="35"/>
      <c r="F549" s="66"/>
      <c r="G549" s="35"/>
      <c r="H549" s="35"/>
      <c r="I549" s="61"/>
      <c r="J549" s="35"/>
      <c r="K549" s="35"/>
      <c r="L549" s="61"/>
    </row>
    <row r="550" spans="1:12" ht="13.5" customHeight="1" x14ac:dyDescent="0.2">
      <c r="A550" s="35"/>
      <c r="B550" s="35"/>
      <c r="C550" s="35"/>
      <c r="D550" s="35"/>
      <c r="E550" s="35"/>
      <c r="F550" s="66"/>
      <c r="G550" s="35"/>
      <c r="H550" s="35"/>
      <c r="I550" s="61"/>
      <c r="J550" s="35"/>
      <c r="K550" s="35"/>
      <c r="L550" s="61"/>
    </row>
    <row r="551" spans="1:12" ht="13.5" customHeight="1" x14ac:dyDescent="0.2">
      <c r="A551" s="35"/>
      <c r="B551" s="35"/>
      <c r="C551" s="35"/>
      <c r="D551" s="35"/>
      <c r="E551" s="35"/>
      <c r="F551" s="66"/>
      <c r="G551" s="35"/>
      <c r="H551" s="35"/>
      <c r="I551" s="61"/>
      <c r="J551" s="35"/>
      <c r="K551" s="35"/>
      <c r="L551" s="61"/>
    </row>
    <row r="552" spans="1:12" ht="13.5" customHeight="1" x14ac:dyDescent="0.2">
      <c r="A552" s="35"/>
      <c r="B552" s="35"/>
      <c r="C552" s="35"/>
      <c r="D552" s="35"/>
      <c r="E552" s="35"/>
      <c r="F552" s="66"/>
      <c r="G552" s="35"/>
      <c r="H552" s="35"/>
      <c r="I552" s="61"/>
      <c r="J552" s="35"/>
      <c r="K552" s="35"/>
      <c r="L552" s="61"/>
    </row>
    <row r="553" spans="1:12" ht="13.5" customHeight="1" x14ac:dyDescent="0.2">
      <c r="A553" s="35"/>
      <c r="B553" s="35"/>
      <c r="C553" s="35"/>
      <c r="D553" s="35"/>
      <c r="E553" s="35"/>
      <c r="F553" s="66"/>
      <c r="G553" s="35"/>
      <c r="H553" s="35"/>
      <c r="I553" s="61"/>
      <c r="J553" s="35"/>
      <c r="K553" s="35"/>
      <c r="L553" s="61"/>
    </row>
    <row r="554" spans="1:12" ht="13.5" customHeight="1" x14ac:dyDescent="0.2">
      <c r="A554" s="35"/>
      <c r="B554" s="35"/>
      <c r="C554" s="35"/>
      <c r="D554" s="35"/>
      <c r="E554" s="35"/>
      <c r="F554" s="66"/>
      <c r="G554" s="35"/>
      <c r="H554" s="35"/>
      <c r="I554" s="61"/>
      <c r="J554" s="35"/>
      <c r="K554" s="35"/>
      <c r="L554" s="61"/>
    </row>
    <row r="555" spans="1:12" ht="13.5" customHeight="1" x14ac:dyDescent="0.2">
      <c r="A555" s="35"/>
      <c r="B555" s="35"/>
      <c r="C555" s="35"/>
      <c r="D555" s="35"/>
      <c r="E555" s="35"/>
      <c r="F555" s="66"/>
      <c r="G555" s="35"/>
      <c r="H555" s="35"/>
      <c r="I555" s="61"/>
      <c r="J555" s="35"/>
      <c r="K555" s="35"/>
      <c r="L555" s="61"/>
    </row>
    <row r="556" spans="1:12" ht="13.5" customHeight="1" x14ac:dyDescent="0.2">
      <c r="A556" s="35"/>
      <c r="B556" s="35"/>
      <c r="C556" s="35"/>
      <c r="D556" s="35"/>
      <c r="E556" s="35"/>
      <c r="F556" s="66"/>
      <c r="G556" s="35"/>
      <c r="H556" s="35"/>
      <c r="I556" s="61"/>
      <c r="J556" s="35"/>
      <c r="K556" s="35"/>
      <c r="L556" s="61"/>
    </row>
    <row r="557" spans="1:12" ht="13.5" customHeight="1" x14ac:dyDescent="0.2">
      <c r="A557" s="35"/>
      <c r="B557" s="35"/>
      <c r="C557" s="35"/>
      <c r="D557" s="35"/>
      <c r="E557" s="35"/>
      <c r="F557" s="66"/>
      <c r="G557" s="35"/>
      <c r="H557" s="35"/>
      <c r="I557" s="61"/>
      <c r="J557" s="35"/>
      <c r="K557" s="35"/>
      <c r="L557" s="61"/>
    </row>
    <row r="558" spans="1:12" ht="13.5" customHeight="1" x14ac:dyDescent="0.2">
      <c r="A558" s="35"/>
      <c r="B558" s="35"/>
      <c r="C558" s="35"/>
      <c r="D558" s="35"/>
      <c r="E558" s="35"/>
      <c r="F558" s="66"/>
      <c r="G558" s="35"/>
      <c r="H558" s="35"/>
      <c r="I558" s="61"/>
      <c r="J558" s="35"/>
      <c r="K558" s="35"/>
      <c r="L558" s="61"/>
    </row>
    <row r="559" spans="1:12" ht="13.5" customHeight="1" x14ac:dyDescent="0.2">
      <c r="A559" s="35"/>
      <c r="B559" s="35"/>
      <c r="C559" s="35"/>
      <c r="D559" s="35"/>
      <c r="E559" s="35"/>
      <c r="F559" s="66"/>
      <c r="G559" s="35"/>
      <c r="H559" s="35"/>
      <c r="I559" s="61"/>
      <c r="J559" s="35"/>
      <c r="K559" s="35"/>
      <c r="L559" s="61"/>
    </row>
    <row r="560" spans="1:12" ht="13.5" customHeight="1" x14ac:dyDescent="0.2">
      <c r="A560" s="35"/>
      <c r="B560" s="35"/>
      <c r="C560" s="35"/>
      <c r="D560" s="35"/>
      <c r="E560" s="35"/>
      <c r="F560" s="66"/>
      <c r="G560" s="35"/>
      <c r="H560" s="35"/>
      <c r="I560" s="61"/>
      <c r="J560" s="35"/>
      <c r="K560" s="35"/>
      <c r="L560" s="61"/>
    </row>
    <row r="561" spans="1:12" ht="13.5" customHeight="1" x14ac:dyDescent="0.2">
      <c r="A561" s="35"/>
      <c r="B561" s="35"/>
      <c r="C561" s="35"/>
      <c r="D561" s="35"/>
      <c r="E561" s="35"/>
      <c r="F561" s="66"/>
      <c r="G561" s="35"/>
      <c r="H561" s="35"/>
      <c r="I561" s="61"/>
      <c r="J561" s="35"/>
      <c r="K561" s="35"/>
      <c r="L561" s="61"/>
    </row>
    <row r="562" spans="1:12" ht="13.5" customHeight="1" x14ac:dyDescent="0.2">
      <c r="A562" s="35"/>
      <c r="B562" s="35"/>
      <c r="C562" s="35"/>
      <c r="D562" s="35"/>
      <c r="E562" s="35"/>
      <c r="F562" s="66"/>
      <c r="G562" s="35"/>
      <c r="H562" s="35"/>
      <c r="I562" s="61"/>
      <c r="J562" s="35"/>
      <c r="K562" s="35"/>
      <c r="L562" s="61"/>
    </row>
    <row r="563" spans="1:12" ht="13.5" customHeight="1" x14ac:dyDescent="0.2">
      <c r="A563" s="35"/>
      <c r="B563" s="35"/>
      <c r="C563" s="35"/>
      <c r="D563" s="35"/>
      <c r="E563" s="35"/>
      <c r="F563" s="66"/>
      <c r="G563" s="35"/>
      <c r="H563" s="35"/>
      <c r="I563" s="61"/>
      <c r="J563" s="35"/>
      <c r="K563" s="35"/>
      <c r="L563" s="61"/>
    </row>
    <row r="564" spans="1:12" ht="13.5" customHeight="1" x14ac:dyDescent="0.2">
      <c r="A564" s="35"/>
      <c r="B564" s="35"/>
      <c r="C564" s="35"/>
      <c r="D564" s="35"/>
      <c r="E564" s="35"/>
      <c r="F564" s="66"/>
      <c r="G564" s="35"/>
      <c r="H564" s="35"/>
      <c r="I564" s="61"/>
      <c r="J564" s="35"/>
      <c r="K564" s="35"/>
      <c r="L564" s="61"/>
    </row>
    <row r="565" spans="1:12" ht="13.5" customHeight="1" x14ac:dyDescent="0.2">
      <c r="A565" s="35"/>
      <c r="B565" s="35"/>
      <c r="C565" s="35"/>
      <c r="D565" s="35"/>
      <c r="E565" s="35"/>
      <c r="F565" s="66"/>
      <c r="G565" s="35"/>
      <c r="H565" s="35"/>
      <c r="I565" s="61"/>
      <c r="J565" s="35"/>
      <c r="K565" s="35"/>
      <c r="L565" s="61"/>
    </row>
    <row r="566" spans="1:12" ht="13.5" customHeight="1" x14ac:dyDescent="0.2">
      <c r="A566" s="35"/>
      <c r="B566" s="35"/>
      <c r="C566" s="35"/>
      <c r="D566" s="35"/>
      <c r="E566" s="35"/>
      <c r="F566" s="66"/>
      <c r="G566" s="35"/>
      <c r="H566" s="35"/>
      <c r="I566" s="61"/>
      <c r="J566" s="35"/>
      <c r="K566" s="35"/>
      <c r="L566" s="61"/>
    </row>
    <row r="567" spans="1:12" ht="13.5" customHeight="1" x14ac:dyDescent="0.2">
      <c r="A567" s="35"/>
      <c r="B567" s="35"/>
      <c r="C567" s="35"/>
      <c r="D567" s="35"/>
      <c r="E567" s="35"/>
      <c r="F567" s="66"/>
      <c r="G567" s="35"/>
      <c r="H567" s="35"/>
      <c r="I567" s="61"/>
      <c r="J567" s="35"/>
      <c r="K567" s="35"/>
      <c r="L567" s="61"/>
    </row>
    <row r="568" spans="1:12" ht="13.5" customHeight="1" x14ac:dyDescent="0.2">
      <c r="A568" s="35"/>
      <c r="B568" s="35"/>
      <c r="C568" s="35"/>
      <c r="D568" s="35"/>
      <c r="E568" s="35"/>
      <c r="F568" s="66"/>
      <c r="G568" s="35"/>
      <c r="H568" s="35"/>
      <c r="I568" s="61"/>
      <c r="J568" s="35"/>
      <c r="K568" s="35"/>
      <c r="L568" s="61"/>
    </row>
    <row r="569" spans="1:12" ht="13.5" customHeight="1" x14ac:dyDescent="0.2">
      <c r="A569" s="35"/>
      <c r="B569" s="35"/>
      <c r="C569" s="35"/>
      <c r="D569" s="35"/>
      <c r="E569" s="35"/>
      <c r="F569" s="66"/>
      <c r="G569" s="35"/>
      <c r="H569" s="35"/>
      <c r="I569" s="61"/>
      <c r="J569" s="35"/>
      <c r="K569" s="35"/>
      <c r="L569" s="61"/>
    </row>
    <row r="570" spans="1:12" ht="13.5" customHeight="1" x14ac:dyDescent="0.2">
      <c r="A570" s="35"/>
      <c r="B570" s="35"/>
      <c r="C570" s="35"/>
      <c r="D570" s="35"/>
      <c r="E570" s="35"/>
      <c r="F570" s="66"/>
      <c r="G570" s="35"/>
      <c r="H570" s="35"/>
      <c r="I570" s="61"/>
      <c r="J570" s="35"/>
      <c r="K570" s="35"/>
      <c r="L570" s="61"/>
    </row>
    <row r="571" spans="1:12" ht="13.5" customHeight="1" x14ac:dyDescent="0.2">
      <c r="A571" s="35"/>
      <c r="B571" s="35"/>
      <c r="C571" s="35"/>
      <c r="D571" s="35"/>
      <c r="E571" s="35"/>
      <c r="F571" s="66"/>
      <c r="G571" s="35"/>
      <c r="H571" s="35"/>
      <c r="I571" s="61"/>
      <c r="J571" s="35"/>
      <c r="K571" s="35"/>
      <c r="L571" s="61"/>
    </row>
    <row r="572" spans="1:12" ht="13.5" customHeight="1" x14ac:dyDescent="0.2">
      <c r="A572" s="35"/>
      <c r="B572" s="35"/>
      <c r="C572" s="35"/>
      <c r="D572" s="35"/>
      <c r="E572" s="35"/>
      <c r="F572" s="66"/>
      <c r="G572" s="35"/>
      <c r="H572" s="35"/>
      <c r="I572" s="61"/>
      <c r="J572" s="35"/>
      <c r="K572" s="35"/>
      <c r="L572" s="61"/>
    </row>
    <row r="573" spans="1:12" ht="13.5" customHeight="1" x14ac:dyDescent="0.2">
      <c r="A573" s="35"/>
      <c r="B573" s="35"/>
      <c r="C573" s="35"/>
      <c r="D573" s="35"/>
      <c r="E573" s="35"/>
      <c r="F573" s="66"/>
      <c r="G573" s="35"/>
      <c r="H573" s="35"/>
      <c r="I573" s="61"/>
      <c r="J573" s="35"/>
      <c r="K573" s="35"/>
      <c r="L573" s="61"/>
    </row>
    <row r="574" spans="1:12" ht="13.5" customHeight="1" x14ac:dyDescent="0.2">
      <c r="A574" s="35"/>
      <c r="B574" s="35"/>
      <c r="C574" s="35"/>
      <c r="D574" s="35"/>
      <c r="E574" s="35"/>
      <c r="F574" s="66"/>
      <c r="G574" s="35"/>
      <c r="H574" s="35"/>
      <c r="I574" s="61"/>
      <c r="J574" s="35"/>
      <c r="K574" s="35"/>
      <c r="L574" s="61"/>
    </row>
    <row r="575" spans="1:12" ht="13.5" customHeight="1" x14ac:dyDescent="0.2">
      <c r="A575" s="35"/>
      <c r="B575" s="35"/>
      <c r="C575" s="35"/>
      <c r="D575" s="35"/>
      <c r="E575" s="35"/>
      <c r="F575" s="66"/>
      <c r="G575" s="35"/>
      <c r="H575" s="35"/>
      <c r="I575" s="61"/>
      <c r="J575" s="35"/>
      <c r="K575" s="35"/>
      <c r="L575" s="61"/>
    </row>
    <row r="576" spans="1:12" ht="13.5" customHeight="1" x14ac:dyDescent="0.2">
      <c r="A576" s="35"/>
      <c r="B576" s="35"/>
      <c r="C576" s="35"/>
      <c r="D576" s="35"/>
      <c r="E576" s="35"/>
      <c r="F576" s="66"/>
      <c r="G576" s="35"/>
      <c r="H576" s="35"/>
      <c r="I576" s="61"/>
      <c r="J576" s="35"/>
      <c r="K576" s="35"/>
      <c r="L576" s="61"/>
    </row>
    <row r="577" spans="1:12" ht="13.5" customHeight="1" x14ac:dyDescent="0.2">
      <c r="A577" s="35"/>
      <c r="B577" s="35"/>
      <c r="C577" s="35"/>
      <c r="D577" s="35"/>
      <c r="E577" s="35"/>
      <c r="F577" s="66"/>
      <c r="G577" s="35"/>
      <c r="H577" s="35"/>
      <c r="I577" s="61"/>
      <c r="J577" s="35"/>
      <c r="K577" s="35"/>
      <c r="L577" s="61"/>
    </row>
    <row r="578" spans="1:12" ht="13.5" customHeight="1" x14ac:dyDescent="0.2">
      <c r="A578" s="35"/>
      <c r="B578" s="35"/>
      <c r="C578" s="35"/>
      <c r="D578" s="35"/>
      <c r="E578" s="35"/>
      <c r="F578" s="66"/>
      <c r="G578" s="35"/>
      <c r="H578" s="35"/>
      <c r="I578" s="61"/>
      <c r="J578" s="35"/>
      <c r="K578" s="35"/>
      <c r="L578" s="61"/>
    </row>
    <row r="579" spans="1:12" ht="13.5" customHeight="1" x14ac:dyDescent="0.2">
      <c r="A579" s="35"/>
      <c r="B579" s="35"/>
      <c r="C579" s="35"/>
      <c r="D579" s="35"/>
      <c r="E579" s="35"/>
      <c r="F579" s="66"/>
      <c r="G579" s="35"/>
      <c r="H579" s="35"/>
      <c r="I579" s="61"/>
      <c r="J579" s="35"/>
      <c r="K579" s="35"/>
      <c r="L579" s="61"/>
    </row>
    <row r="580" spans="1:12" ht="13.5" customHeight="1" x14ac:dyDescent="0.2">
      <c r="A580" s="35"/>
      <c r="B580" s="35"/>
      <c r="C580" s="35"/>
      <c r="D580" s="35"/>
      <c r="E580" s="35"/>
      <c r="F580" s="66"/>
      <c r="G580" s="35"/>
      <c r="H580" s="35"/>
      <c r="I580" s="61"/>
      <c r="J580" s="35"/>
      <c r="K580" s="35"/>
      <c r="L580" s="61"/>
    </row>
    <row r="581" spans="1:12" ht="13.5" customHeight="1" x14ac:dyDescent="0.2">
      <c r="A581" s="35"/>
      <c r="B581" s="35"/>
      <c r="C581" s="35"/>
      <c r="D581" s="35"/>
      <c r="E581" s="35"/>
      <c r="F581" s="66"/>
      <c r="G581" s="35"/>
      <c r="H581" s="35"/>
      <c r="I581" s="61"/>
      <c r="J581" s="35"/>
      <c r="K581" s="35"/>
      <c r="L581" s="61"/>
    </row>
    <row r="582" spans="1:12" ht="13.5" customHeight="1" x14ac:dyDescent="0.2">
      <c r="A582" s="35"/>
      <c r="B582" s="35"/>
      <c r="C582" s="35"/>
      <c r="D582" s="35"/>
      <c r="E582" s="35"/>
      <c r="F582" s="66"/>
      <c r="G582" s="35"/>
      <c r="H582" s="35"/>
      <c r="I582" s="61"/>
      <c r="J582" s="35"/>
      <c r="K582" s="35"/>
      <c r="L582" s="61"/>
    </row>
    <row r="583" spans="1:12" ht="13.5" customHeight="1" x14ac:dyDescent="0.2">
      <c r="A583" s="35"/>
      <c r="B583" s="35"/>
      <c r="C583" s="35"/>
      <c r="D583" s="35"/>
      <c r="E583" s="35"/>
      <c r="F583" s="66"/>
      <c r="G583" s="35"/>
      <c r="H583" s="35"/>
      <c r="I583" s="61"/>
      <c r="J583" s="35"/>
      <c r="K583" s="35"/>
      <c r="L583" s="61"/>
    </row>
    <row r="584" spans="1:12" ht="13.5" customHeight="1" x14ac:dyDescent="0.2">
      <c r="A584" s="35"/>
      <c r="B584" s="35"/>
      <c r="C584" s="35"/>
      <c r="D584" s="35"/>
      <c r="E584" s="35"/>
      <c r="F584" s="66"/>
      <c r="G584" s="35"/>
      <c r="H584" s="35"/>
      <c r="I584" s="61"/>
      <c r="J584" s="35"/>
      <c r="K584" s="35"/>
      <c r="L584" s="61"/>
    </row>
    <row r="585" spans="1:12" ht="13.5" customHeight="1" x14ac:dyDescent="0.2">
      <c r="A585" s="35"/>
      <c r="B585" s="35"/>
      <c r="C585" s="35"/>
      <c r="D585" s="35"/>
      <c r="E585" s="35"/>
      <c r="F585" s="66"/>
      <c r="G585" s="35"/>
      <c r="H585" s="35"/>
      <c r="I585" s="61"/>
      <c r="J585" s="35"/>
      <c r="K585" s="35"/>
      <c r="L585" s="61"/>
    </row>
    <row r="586" spans="1:12" ht="13.5" customHeight="1" x14ac:dyDescent="0.2">
      <c r="A586" s="35"/>
      <c r="B586" s="35"/>
      <c r="C586" s="35"/>
      <c r="D586" s="35"/>
      <c r="E586" s="35"/>
      <c r="F586" s="66"/>
      <c r="G586" s="35"/>
      <c r="H586" s="35"/>
      <c r="I586" s="61"/>
      <c r="J586" s="35"/>
      <c r="K586" s="35"/>
      <c r="L586" s="61"/>
    </row>
    <row r="587" spans="1:12" ht="13.5" customHeight="1" x14ac:dyDescent="0.2">
      <c r="A587" s="35"/>
      <c r="B587" s="35"/>
      <c r="C587" s="35"/>
      <c r="D587" s="35"/>
      <c r="E587" s="35"/>
      <c r="F587" s="66"/>
      <c r="G587" s="35"/>
      <c r="H587" s="35"/>
      <c r="I587" s="61"/>
      <c r="J587" s="35"/>
      <c r="K587" s="35"/>
      <c r="L587" s="61"/>
    </row>
    <row r="588" spans="1:12" ht="13.5" customHeight="1" x14ac:dyDescent="0.2">
      <c r="A588" s="35"/>
      <c r="B588" s="35"/>
      <c r="C588" s="35"/>
      <c r="D588" s="35"/>
      <c r="E588" s="35"/>
      <c r="F588" s="66"/>
      <c r="G588" s="35"/>
      <c r="H588" s="35"/>
      <c r="I588" s="61"/>
      <c r="J588" s="35"/>
      <c r="K588" s="35"/>
      <c r="L588" s="61"/>
    </row>
    <row r="589" spans="1:12" ht="13.5" customHeight="1" x14ac:dyDescent="0.2">
      <c r="A589" s="35"/>
      <c r="B589" s="35"/>
      <c r="C589" s="35"/>
      <c r="D589" s="35"/>
      <c r="E589" s="35"/>
      <c r="F589" s="66"/>
      <c r="G589" s="35"/>
      <c r="H589" s="35"/>
      <c r="I589" s="61"/>
      <c r="J589" s="35"/>
      <c r="K589" s="35"/>
      <c r="L589" s="61"/>
    </row>
    <row r="590" spans="1:12" ht="13.5" customHeight="1" x14ac:dyDescent="0.2">
      <c r="A590" s="35"/>
      <c r="B590" s="35"/>
      <c r="C590" s="35"/>
      <c r="D590" s="35"/>
      <c r="E590" s="35"/>
      <c r="F590" s="66"/>
      <c r="G590" s="35"/>
      <c r="H590" s="35"/>
      <c r="I590" s="61"/>
      <c r="J590" s="35"/>
      <c r="K590" s="35"/>
      <c r="L590" s="61"/>
    </row>
    <row r="591" spans="1:12" ht="13.5" customHeight="1" x14ac:dyDescent="0.2">
      <c r="A591" s="35"/>
      <c r="B591" s="35"/>
      <c r="C591" s="35"/>
      <c r="D591" s="35"/>
      <c r="E591" s="35"/>
      <c r="F591" s="66"/>
      <c r="G591" s="35"/>
      <c r="H591" s="35"/>
      <c r="I591" s="61"/>
      <c r="J591" s="35"/>
      <c r="K591" s="35"/>
      <c r="L591" s="61"/>
    </row>
    <row r="592" spans="1:12" ht="13.5" customHeight="1" x14ac:dyDescent="0.2">
      <c r="A592" s="35"/>
      <c r="B592" s="35"/>
      <c r="C592" s="35"/>
      <c r="D592" s="35"/>
      <c r="E592" s="35"/>
      <c r="F592" s="66"/>
      <c r="G592" s="35"/>
      <c r="H592" s="35"/>
      <c r="I592" s="61"/>
      <c r="J592" s="35"/>
      <c r="K592" s="35"/>
      <c r="L592" s="61"/>
    </row>
    <row r="593" spans="1:12" ht="13.5" customHeight="1" x14ac:dyDescent="0.2">
      <c r="A593" s="35"/>
      <c r="B593" s="35"/>
      <c r="C593" s="35"/>
      <c r="D593" s="35"/>
      <c r="E593" s="35"/>
      <c r="F593" s="66"/>
      <c r="G593" s="35"/>
      <c r="H593" s="35"/>
      <c r="I593" s="61"/>
      <c r="J593" s="35"/>
      <c r="K593" s="35"/>
      <c r="L593" s="61"/>
    </row>
    <row r="594" spans="1:12" ht="13.5" customHeight="1" x14ac:dyDescent="0.2">
      <c r="A594" s="35"/>
      <c r="B594" s="35"/>
      <c r="C594" s="35"/>
      <c r="D594" s="35"/>
      <c r="E594" s="35"/>
      <c r="F594" s="66"/>
      <c r="G594" s="35"/>
      <c r="H594" s="35"/>
      <c r="I594" s="61"/>
      <c r="J594" s="35"/>
      <c r="K594" s="35"/>
      <c r="L594" s="61"/>
    </row>
    <row r="595" spans="1:12" ht="13.5" customHeight="1" x14ac:dyDescent="0.2">
      <c r="A595" s="35"/>
      <c r="B595" s="35"/>
      <c r="C595" s="35"/>
      <c r="D595" s="35"/>
      <c r="E595" s="35"/>
      <c r="F595" s="66"/>
      <c r="G595" s="35"/>
      <c r="H595" s="35"/>
      <c r="I595" s="61"/>
      <c r="J595" s="35"/>
      <c r="K595" s="35"/>
      <c r="L595" s="61"/>
    </row>
    <row r="596" spans="1:12" ht="13.5" customHeight="1" x14ac:dyDescent="0.2">
      <c r="A596" s="35"/>
      <c r="B596" s="35"/>
      <c r="C596" s="35"/>
      <c r="D596" s="35"/>
      <c r="E596" s="35"/>
      <c r="F596" s="66"/>
      <c r="G596" s="35"/>
      <c r="H596" s="35"/>
      <c r="I596" s="61"/>
      <c r="J596" s="35"/>
      <c r="K596" s="35"/>
      <c r="L596" s="61"/>
    </row>
    <row r="597" spans="1:12" ht="13.5" customHeight="1" x14ac:dyDescent="0.2">
      <c r="A597" s="35"/>
      <c r="B597" s="35"/>
      <c r="C597" s="35"/>
      <c r="D597" s="35"/>
      <c r="E597" s="35"/>
      <c r="F597" s="66"/>
      <c r="G597" s="35"/>
      <c r="H597" s="35"/>
      <c r="I597" s="61"/>
      <c r="J597" s="35"/>
      <c r="K597" s="35"/>
      <c r="L597" s="61"/>
    </row>
    <row r="598" spans="1:12" ht="13.5" customHeight="1" x14ac:dyDescent="0.2">
      <c r="A598" s="35"/>
      <c r="B598" s="35"/>
      <c r="C598" s="35"/>
      <c r="D598" s="35"/>
      <c r="E598" s="35"/>
      <c r="F598" s="66"/>
      <c r="G598" s="35"/>
      <c r="H598" s="35"/>
      <c r="I598" s="61"/>
      <c r="J598" s="35"/>
      <c r="K598" s="35"/>
      <c r="L598" s="61"/>
    </row>
    <row r="599" spans="1:12" ht="13.5" customHeight="1" x14ac:dyDescent="0.2">
      <c r="A599" s="35"/>
      <c r="B599" s="35"/>
      <c r="C599" s="35"/>
      <c r="D599" s="35"/>
      <c r="E599" s="35"/>
      <c r="F599" s="66"/>
      <c r="G599" s="35"/>
      <c r="H599" s="35"/>
      <c r="I599" s="61"/>
      <c r="J599" s="35"/>
      <c r="K599" s="35"/>
      <c r="L599" s="61"/>
    </row>
    <row r="600" spans="1:12" ht="13.5" customHeight="1" x14ac:dyDescent="0.2">
      <c r="A600" s="35"/>
      <c r="B600" s="35"/>
      <c r="C600" s="35"/>
      <c r="D600" s="35"/>
      <c r="E600" s="35"/>
      <c r="F600" s="66"/>
      <c r="G600" s="35"/>
      <c r="H600" s="35"/>
      <c r="I600" s="61"/>
      <c r="J600" s="35"/>
      <c r="K600" s="35"/>
      <c r="L600" s="61"/>
    </row>
    <row r="601" spans="1:12" ht="13.5" customHeight="1" x14ac:dyDescent="0.2">
      <c r="A601" s="35"/>
      <c r="B601" s="35"/>
      <c r="C601" s="35"/>
      <c r="D601" s="35"/>
      <c r="E601" s="35"/>
      <c r="F601" s="66"/>
      <c r="G601" s="35"/>
      <c r="H601" s="35"/>
      <c r="I601" s="61"/>
      <c r="J601" s="35"/>
      <c r="K601" s="35"/>
      <c r="L601" s="61"/>
    </row>
    <row r="602" spans="1:12" ht="13.5" customHeight="1" x14ac:dyDescent="0.2">
      <c r="A602" s="35"/>
      <c r="B602" s="35"/>
      <c r="C602" s="35"/>
      <c r="D602" s="35"/>
      <c r="E602" s="35"/>
      <c r="F602" s="66"/>
      <c r="G602" s="35"/>
      <c r="H602" s="35"/>
      <c r="I602" s="61"/>
      <c r="J602" s="35"/>
      <c r="K602" s="35"/>
      <c r="L602" s="61"/>
    </row>
    <row r="603" spans="1:12" ht="13.5" customHeight="1" x14ac:dyDescent="0.2">
      <c r="A603" s="35"/>
      <c r="B603" s="35"/>
      <c r="C603" s="35"/>
      <c r="D603" s="35"/>
      <c r="E603" s="35"/>
      <c r="F603" s="66"/>
      <c r="G603" s="35"/>
      <c r="H603" s="35"/>
      <c r="I603" s="61"/>
      <c r="J603" s="35"/>
      <c r="K603" s="35"/>
      <c r="L603" s="61"/>
    </row>
    <row r="604" spans="1:12" ht="13.5" customHeight="1" x14ac:dyDescent="0.2">
      <c r="A604" s="35"/>
      <c r="B604" s="35"/>
      <c r="C604" s="35"/>
      <c r="D604" s="35"/>
      <c r="E604" s="35"/>
      <c r="F604" s="66"/>
      <c r="G604" s="35"/>
      <c r="H604" s="35"/>
      <c r="I604" s="61"/>
      <c r="J604" s="35"/>
      <c r="K604" s="35"/>
      <c r="L604" s="61"/>
    </row>
    <row r="605" spans="1:12" ht="13.5" customHeight="1" x14ac:dyDescent="0.2">
      <c r="A605" s="35"/>
      <c r="B605" s="35"/>
      <c r="C605" s="35"/>
      <c r="D605" s="35"/>
      <c r="E605" s="35"/>
      <c r="F605" s="66"/>
      <c r="G605" s="35"/>
      <c r="H605" s="35"/>
      <c r="I605" s="61"/>
      <c r="J605" s="35"/>
      <c r="K605" s="35"/>
      <c r="L605" s="61"/>
    </row>
    <row r="606" spans="1:12" ht="13.5" customHeight="1" x14ac:dyDescent="0.2">
      <c r="A606" s="35"/>
      <c r="B606" s="35"/>
      <c r="C606" s="35"/>
      <c r="D606" s="35"/>
      <c r="E606" s="35"/>
      <c r="F606" s="66"/>
      <c r="G606" s="35"/>
      <c r="H606" s="35"/>
      <c r="I606" s="61"/>
      <c r="J606" s="35"/>
      <c r="K606" s="35"/>
      <c r="L606" s="61"/>
    </row>
    <row r="607" spans="1:12" ht="13.5" customHeight="1" x14ac:dyDescent="0.2">
      <c r="A607" s="35"/>
      <c r="B607" s="35"/>
      <c r="C607" s="35"/>
      <c r="D607" s="35"/>
      <c r="E607" s="35"/>
      <c r="F607" s="66"/>
      <c r="G607" s="35"/>
      <c r="H607" s="35"/>
      <c r="I607" s="61"/>
      <c r="J607" s="35"/>
      <c r="K607" s="35"/>
      <c r="L607" s="61"/>
    </row>
    <row r="608" spans="1:12" ht="13.5" customHeight="1" x14ac:dyDescent="0.2">
      <c r="A608" s="35"/>
      <c r="B608" s="35"/>
      <c r="C608" s="35"/>
      <c r="D608" s="35"/>
      <c r="E608" s="35"/>
      <c r="F608" s="66"/>
      <c r="G608" s="35"/>
      <c r="H608" s="35"/>
      <c r="I608" s="61"/>
      <c r="J608" s="35"/>
      <c r="K608" s="35"/>
      <c r="L608" s="61"/>
    </row>
    <row r="609" spans="1:12" ht="13.5" customHeight="1" x14ac:dyDescent="0.2">
      <c r="A609" s="35"/>
      <c r="B609" s="35"/>
      <c r="C609" s="35"/>
      <c r="D609" s="35"/>
      <c r="E609" s="35"/>
      <c r="F609" s="66"/>
      <c r="G609" s="35"/>
      <c r="H609" s="35"/>
      <c r="I609" s="61"/>
      <c r="J609" s="35"/>
      <c r="K609" s="35"/>
      <c r="L609" s="61"/>
    </row>
    <row r="610" spans="1:12" ht="13.5" customHeight="1" x14ac:dyDescent="0.2">
      <c r="A610" s="35"/>
      <c r="B610" s="35"/>
      <c r="C610" s="35"/>
      <c r="D610" s="35"/>
      <c r="E610" s="35"/>
      <c r="F610" s="66"/>
      <c r="G610" s="35"/>
      <c r="H610" s="35"/>
      <c r="I610" s="61"/>
      <c r="J610" s="35"/>
      <c r="K610" s="35"/>
      <c r="L610" s="61"/>
    </row>
    <row r="611" spans="1:12" ht="13.5" customHeight="1" x14ac:dyDescent="0.2">
      <c r="A611" s="35"/>
      <c r="B611" s="35"/>
      <c r="C611" s="35"/>
      <c r="D611" s="35"/>
      <c r="E611" s="35"/>
      <c r="F611" s="66"/>
      <c r="G611" s="35"/>
      <c r="H611" s="35"/>
      <c r="I611" s="61"/>
      <c r="J611" s="35"/>
      <c r="K611" s="35"/>
      <c r="L611" s="61"/>
    </row>
    <row r="612" spans="1:12" ht="13.5" customHeight="1" x14ac:dyDescent="0.2">
      <c r="A612" s="35"/>
      <c r="B612" s="35"/>
      <c r="C612" s="35"/>
      <c r="D612" s="35"/>
      <c r="E612" s="35"/>
      <c r="F612" s="66"/>
      <c r="G612" s="35"/>
      <c r="H612" s="35"/>
      <c r="I612" s="61"/>
      <c r="J612" s="35"/>
      <c r="K612" s="35"/>
      <c r="L612" s="61"/>
    </row>
    <row r="613" spans="1:12" ht="13.5" customHeight="1" x14ac:dyDescent="0.2">
      <c r="A613" s="35"/>
      <c r="B613" s="35"/>
      <c r="C613" s="35"/>
      <c r="D613" s="35"/>
      <c r="E613" s="35"/>
      <c r="F613" s="66"/>
      <c r="G613" s="35"/>
      <c r="H613" s="35"/>
      <c r="I613" s="61"/>
      <c r="J613" s="35"/>
      <c r="K613" s="35"/>
      <c r="L613" s="61"/>
    </row>
    <row r="614" spans="1:12" ht="13.5" customHeight="1" x14ac:dyDescent="0.2">
      <c r="A614" s="35"/>
      <c r="B614" s="35"/>
      <c r="C614" s="35"/>
      <c r="D614" s="35"/>
      <c r="E614" s="35"/>
      <c r="F614" s="66"/>
      <c r="G614" s="35"/>
      <c r="H614" s="35"/>
      <c r="I614" s="61"/>
      <c r="J614" s="35"/>
      <c r="K614" s="35"/>
      <c r="L614" s="61"/>
    </row>
    <row r="615" spans="1:12" ht="13.5" customHeight="1" x14ac:dyDescent="0.2">
      <c r="A615" s="35"/>
      <c r="B615" s="35"/>
      <c r="C615" s="35"/>
      <c r="D615" s="35"/>
      <c r="E615" s="35"/>
      <c r="F615" s="66"/>
      <c r="G615" s="35"/>
      <c r="H615" s="35"/>
      <c r="I615" s="61"/>
      <c r="J615" s="35"/>
      <c r="K615" s="35"/>
      <c r="L615" s="61"/>
    </row>
    <row r="616" spans="1:12" ht="13.5" customHeight="1" x14ac:dyDescent="0.2">
      <c r="A616" s="35"/>
      <c r="B616" s="35"/>
      <c r="C616" s="35"/>
      <c r="D616" s="35"/>
      <c r="E616" s="35"/>
      <c r="F616" s="66"/>
      <c r="G616" s="35"/>
      <c r="H616" s="35"/>
      <c r="I616" s="61"/>
      <c r="J616" s="35"/>
      <c r="K616" s="35"/>
      <c r="L616" s="61"/>
    </row>
    <row r="617" spans="1:12" ht="13.5" customHeight="1" x14ac:dyDescent="0.2">
      <c r="A617" s="35"/>
      <c r="B617" s="35"/>
      <c r="C617" s="35"/>
      <c r="D617" s="35"/>
      <c r="E617" s="35"/>
      <c r="F617" s="66"/>
      <c r="G617" s="35"/>
      <c r="H617" s="35"/>
      <c r="I617" s="61"/>
      <c r="J617" s="35"/>
      <c r="K617" s="35"/>
      <c r="L617" s="61"/>
    </row>
    <row r="618" spans="1:12" ht="13.5" customHeight="1" x14ac:dyDescent="0.2">
      <c r="A618" s="35"/>
      <c r="B618" s="35"/>
      <c r="C618" s="35"/>
      <c r="D618" s="35"/>
      <c r="E618" s="35"/>
      <c r="F618" s="66"/>
      <c r="G618" s="35"/>
      <c r="H618" s="35"/>
      <c r="I618" s="61"/>
      <c r="J618" s="35"/>
      <c r="K618" s="35"/>
      <c r="L618" s="61"/>
    </row>
    <row r="619" spans="1:12" ht="13.5" customHeight="1" x14ac:dyDescent="0.2">
      <c r="A619" s="35"/>
      <c r="B619" s="35"/>
      <c r="C619" s="35"/>
      <c r="D619" s="35"/>
      <c r="E619" s="35"/>
      <c r="F619" s="66"/>
      <c r="G619" s="35"/>
      <c r="H619" s="35"/>
      <c r="I619" s="61"/>
      <c r="J619" s="35"/>
      <c r="K619" s="35"/>
      <c r="L619" s="61"/>
    </row>
    <row r="620" spans="1:12" ht="13.5" customHeight="1" x14ac:dyDescent="0.2">
      <c r="A620" s="35"/>
      <c r="B620" s="35"/>
      <c r="C620" s="35"/>
      <c r="D620" s="35"/>
      <c r="E620" s="35"/>
      <c r="F620" s="66"/>
      <c r="G620" s="35"/>
      <c r="H620" s="35"/>
      <c r="I620" s="61"/>
      <c r="J620" s="35"/>
      <c r="K620" s="35"/>
      <c r="L620" s="61"/>
    </row>
    <row r="621" spans="1:12" ht="13.5" customHeight="1" x14ac:dyDescent="0.2">
      <c r="A621" s="35"/>
      <c r="B621" s="35"/>
      <c r="C621" s="35"/>
      <c r="D621" s="35"/>
      <c r="E621" s="35"/>
      <c r="F621" s="66"/>
      <c r="G621" s="35"/>
      <c r="H621" s="35"/>
      <c r="I621" s="61"/>
      <c r="J621" s="35"/>
      <c r="K621" s="35"/>
      <c r="L621" s="61"/>
    </row>
    <row r="622" spans="1:12" ht="13.5" customHeight="1" x14ac:dyDescent="0.2">
      <c r="A622" s="35"/>
      <c r="B622" s="35"/>
      <c r="C622" s="35"/>
      <c r="D622" s="35"/>
      <c r="E622" s="35"/>
      <c r="F622" s="66"/>
      <c r="G622" s="35"/>
      <c r="H622" s="35"/>
      <c r="I622" s="61"/>
      <c r="J622" s="35"/>
      <c r="K622" s="35"/>
      <c r="L622" s="61"/>
    </row>
    <row r="623" spans="1:12" ht="13.5" customHeight="1" x14ac:dyDescent="0.2">
      <c r="A623" s="35"/>
      <c r="B623" s="35"/>
      <c r="C623" s="35"/>
      <c r="D623" s="35"/>
      <c r="E623" s="35"/>
      <c r="F623" s="66"/>
      <c r="G623" s="35"/>
      <c r="H623" s="35"/>
      <c r="I623" s="61"/>
      <c r="J623" s="35"/>
      <c r="K623" s="35"/>
      <c r="L623" s="61"/>
    </row>
    <row r="624" spans="1:12" ht="13.5" customHeight="1" x14ac:dyDescent="0.2">
      <c r="A624" s="35"/>
      <c r="B624" s="35"/>
      <c r="C624" s="35"/>
      <c r="D624" s="35"/>
      <c r="E624" s="35"/>
      <c r="F624" s="66"/>
      <c r="G624" s="35"/>
      <c r="H624" s="35"/>
      <c r="I624" s="61"/>
      <c r="J624" s="35"/>
      <c r="K624" s="35"/>
      <c r="L624" s="61"/>
    </row>
    <row r="625" spans="1:12" ht="13.5" customHeight="1" x14ac:dyDescent="0.2">
      <c r="A625" s="35"/>
      <c r="B625" s="35"/>
      <c r="C625" s="35"/>
      <c r="D625" s="35"/>
      <c r="E625" s="35"/>
      <c r="F625" s="66"/>
      <c r="G625" s="35"/>
      <c r="H625" s="35"/>
      <c r="I625" s="61"/>
      <c r="J625" s="35"/>
      <c r="K625" s="35"/>
      <c r="L625" s="61"/>
    </row>
    <row r="626" spans="1:12" ht="13.5" customHeight="1" x14ac:dyDescent="0.2">
      <c r="A626" s="35"/>
      <c r="B626" s="35"/>
      <c r="C626" s="35"/>
      <c r="D626" s="35"/>
      <c r="E626" s="35"/>
      <c r="F626" s="66"/>
      <c r="G626" s="35"/>
      <c r="H626" s="35"/>
      <c r="I626" s="61"/>
      <c r="J626" s="35"/>
      <c r="K626" s="35"/>
      <c r="L626" s="61"/>
    </row>
    <row r="627" spans="1:12" ht="13.5" customHeight="1" x14ac:dyDescent="0.2">
      <c r="A627" s="35"/>
      <c r="B627" s="35"/>
      <c r="C627" s="35"/>
      <c r="D627" s="35"/>
      <c r="E627" s="35"/>
      <c r="F627" s="66"/>
      <c r="G627" s="35"/>
      <c r="H627" s="35"/>
      <c r="I627" s="61"/>
      <c r="J627" s="35"/>
      <c r="K627" s="35"/>
      <c r="L627" s="61"/>
    </row>
    <row r="628" spans="1:12" ht="13.5" customHeight="1" x14ac:dyDescent="0.2">
      <c r="A628" s="35"/>
      <c r="B628" s="35"/>
      <c r="C628" s="35"/>
      <c r="D628" s="35"/>
      <c r="E628" s="35"/>
      <c r="F628" s="66"/>
      <c r="G628" s="35"/>
      <c r="H628" s="35"/>
      <c r="I628" s="61"/>
      <c r="J628" s="35"/>
      <c r="K628" s="35"/>
      <c r="L628" s="61"/>
    </row>
    <row r="629" spans="1:12" ht="13.5" customHeight="1" x14ac:dyDescent="0.2">
      <c r="A629" s="35"/>
      <c r="B629" s="35"/>
      <c r="C629" s="35"/>
      <c r="D629" s="35"/>
      <c r="E629" s="35"/>
      <c r="F629" s="66"/>
      <c r="G629" s="35"/>
      <c r="H629" s="35"/>
      <c r="I629" s="61"/>
      <c r="J629" s="35"/>
      <c r="K629" s="35"/>
      <c r="L629" s="61"/>
    </row>
    <row r="630" spans="1:12" ht="13.5" customHeight="1" x14ac:dyDescent="0.2">
      <c r="A630" s="35"/>
      <c r="B630" s="35"/>
      <c r="C630" s="35"/>
      <c r="D630" s="35"/>
      <c r="E630" s="35"/>
      <c r="F630" s="66"/>
      <c r="G630" s="35"/>
      <c r="H630" s="35"/>
      <c r="I630" s="61"/>
      <c r="J630" s="35"/>
      <c r="K630" s="35"/>
      <c r="L630" s="61"/>
    </row>
    <row r="631" spans="1:12" ht="13.5" customHeight="1" x14ac:dyDescent="0.2">
      <c r="A631" s="35"/>
      <c r="B631" s="35"/>
      <c r="C631" s="35"/>
      <c r="D631" s="35"/>
      <c r="E631" s="35"/>
      <c r="F631" s="66"/>
      <c r="G631" s="35"/>
      <c r="H631" s="35"/>
      <c r="I631" s="61"/>
      <c r="J631" s="35"/>
      <c r="K631" s="35"/>
      <c r="L631" s="61"/>
    </row>
    <row r="632" spans="1:12" ht="13.5" customHeight="1" x14ac:dyDescent="0.2">
      <c r="A632" s="35"/>
      <c r="B632" s="35"/>
      <c r="C632" s="35"/>
      <c r="D632" s="35"/>
      <c r="E632" s="35"/>
      <c r="F632" s="66"/>
      <c r="G632" s="35"/>
      <c r="H632" s="35"/>
      <c r="I632" s="61"/>
      <c r="J632" s="35"/>
      <c r="K632" s="35"/>
      <c r="L632" s="61"/>
    </row>
    <row r="633" spans="1:12" ht="13.5" customHeight="1" x14ac:dyDescent="0.2">
      <c r="A633" s="35"/>
      <c r="B633" s="35"/>
      <c r="C633" s="35"/>
      <c r="D633" s="35"/>
      <c r="E633" s="35"/>
      <c r="F633" s="66"/>
      <c r="G633" s="35"/>
      <c r="H633" s="35"/>
      <c r="I633" s="61"/>
      <c r="J633" s="35"/>
      <c r="K633" s="35"/>
      <c r="L633" s="61"/>
    </row>
    <row r="634" spans="1:12" ht="13.5" customHeight="1" x14ac:dyDescent="0.2">
      <c r="A634" s="35"/>
      <c r="B634" s="35"/>
      <c r="C634" s="35"/>
      <c r="D634" s="35"/>
      <c r="E634" s="35"/>
      <c r="F634" s="66"/>
      <c r="G634" s="35"/>
      <c r="H634" s="35"/>
      <c r="I634" s="61"/>
      <c r="J634" s="35"/>
      <c r="K634" s="35"/>
      <c r="L634" s="61"/>
    </row>
    <row r="635" spans="1:12" ht="13.5" customHeight="1" x14ac:dyDescent="0.2">
      <c r="A635" s="35"/>
      <c r="B635" s="35"/>
      <c r="C635" s="35"/>
      <c r="D635" s="35"/>
      <c r="E635" s="35"/>
      <c r="F635" s="66"/>
      <c r="G635" s="35"/>
      <c r="H635" s="35"/>
      <c r="I635" s="61"/>
      <c r="J635" s="35"/>
      <c r="K635" s="35"/>
      <c r="L635" s="61"/>
    </row>
    <row r="636" spans="1:12" ht="13.5" customHeight="1" x14ac:dyDescent="0.2">
      <c r="A636" s="35"/>
      <c r="B636" s="35"/>
      <c r="C636" s="35"/>
      <c r="D636" s="35"/>
      <c r="E636" s="35"/>
      <c r="F636" s="66"/>
      <c r="G636" s="35"/>
      <c r="H636" s="35"/>
      <c r="I636" s="61"/>
      <c r="J636" s="35"/>
      <c r="K636" s="35"/>
      <c r="L636" s="61"/>
    </row>
    <row r="637" spans="1:12" ht="13.5" customHeight="1" x14ac:dyDescent="0.2">
      <c r="A637" s="35"/>
      <c r="B637" s="35"/>
      <c r="C637" s="35"/>
      <c r="D637" s="35"/>
      <c r="E637" s="35"/>
      <c r="F637" s="66"/>
      <c r="G637" s="35"/>
      <c r="H637" s="35"/>
      <c r="I637" s="61"/>
      <c r="J637" s="35"/>
      <c r="K637" s="35"/>
      <c r="L637" s="61"/>
    </row>
    <row r="638" spans="1:12" ht="13.5" customHeight="1" x14ac:dyDescent="0.2">
      <c r="A638" s="35"/>
      <c r="B638" s="35"/>
      <c r="C638" s="35"/>
      <c r="D638" s="35"/>
      <c r="E638" s="35"/>
      <c r="F638" s="66"/>
      <c r="G638" s="35"/>
      <c r="H638" s="35"/>
      <c r="I638" s="61"/>
      <c r="J638" s="35"/>
      <c r="K638" s="35"/>
      <c r="L638" s="61"/>
    </row>
    <row r="639" spans="1:12" ht="13.5" customHeight="1" x14ac:dyDescent="0.2">
      <c r="A639" s="35"/>
      <c r="B639" s="35"/>
      <c r="C639" s="35"/>
      <c r="D639" s="35"/>
      <c r="E639" s="35"/>
      <c r="F639" s="66"/>
      <c r="G639" s="35"/>
      <c r="H639" s="35"/>
      <c r="I639" s="61"/>
      <c r="J639" s="35"/>
      <c r="K639" s="35"/>
      <c r="L639" s="61"/>
    </row>
    <row r="640" spans="1:12" ht="13.5" customHeight="1" x14ac:dyDescent="0.2">
      <c r="A640" s="35"/>
      <c r="B640" s="35"/>
      <c r="C640" s="35"/>
      <c r="D640" s="35"/>
      <c r="E640" s="35"/>
      <c r="F640" s="66"/>
      <c r="G640" s="35"/>
      <c r="H640" s="35"/>
      <c r="I640" s="61"/>
      <c r="J640" s="35"/>
      <c r="K640" s="35"/>
      <c r="L640" s="61"/>
    </row>
    <row r="641" spans="1:12" ht="13.5" customHeight="1" x14ac:dyDescent="0.2">
      <c r="A641" s="35"/>
      <c r="B641" s="35"/>
      <c r="C641" s="35"/>
      <c r="D641" s="35"/>
      <c r="E641" s="35"/>
      <c r="F641" s="66"/>
      <c r="G641" s="35"/>
      <c r="H641" s="35"/>
      <c r="I641" s="61"/>
      <c r="J641" s="35"/>
      <c r="K641" s="35"/>
      <c r="L641" s="61"/>
    </row>
    <row r="642" spans="1:12" ht="13.5" customHeight="1" x14ac:dyDescent="0.2">
      <c r="A642" s="35"/>
      <c r="B642" s="35"/>
      <c r="C642" s="35"/>
      <c r="D642" s="35"/>
      <c r="E642" s="35"/>
      <c r="F642" s="66"/>
      <c r="G642" s="35"/>
      <c r="H642" s="35"/>
      <c r="I642" s="61"/>
      <c r="J642" s="35"/>
      <c r="K642" s="35"/>
      <c r="L642" s="61"/>
    </row>
    <row r="643" spans="1:12" ht="13.5" customHeight="1" x14ac:dyDescent="0.2">
      <c r="A643" s="35"/>
      <c r="B643" s="35"/>
      <c r="C643" s="35"/>
      <c r="D643" s="35"/>
      <c r="E643" s="35"/>
      <c r="F643" s="66"/>
      <c r="G643" s="35"/>
      <c r="H643" s="35"/>
      <c r="I643" s="61"/>
      <c r="J643" s="35"/>
      <c r="K643" s="35"/>
      <c r="L643" s="61"/>
    </row>
    <row r="644" spans="1:12" ht="13.5" customHeight="1" x14ac:dyDescent="0.2">
      <c r="A644" s="35"/>
      <c r="B644" s="35"/>
      <c r="C644" s="35"/>
      <c r="D644" s="35"/>
      <c r="E644" s="35"/>
      <c r="F644" s="66"/>
      <c r="G644" s="35"/>
      <c r="H644" s="35"/>
      <c r="I644" s="61"/>
      <c r="J644" s="35"/>
      <c r="K644" s="35"/>
      <c r="L644" s="61"/>
    </row>
    <row r="645" spans="1:12" ht="13.5" customHeight="1" x14ac:dyDescent="0.2">
      <c r="A645" s="35"/>
      <c r="B645" s="35"/>
      <c r="C645" s="35"/>
      <c r="D645" s="35"/>
      <c r="E645" s="35"/>
      <c r="F645" s="66"/>
      <c r="G645" s="35"/>
      <c r="H645" s="35"/>
      <c r="I645" s="61"/>
      <c r="J645" s="35"/>
      <c r="K645" s="35"/>
      <c r="L645" s="61"/>
    </row>
    <row r="646" spans="1:12" ht="13.5" customHeight="1" x14ac:dyDescent="0.2">
      <c r="A646" s="35"/>
      <c r="B646" s="35"/>
      <c r="C646" s="35"/>
      <c r="D646" s="35"/>
      <c r="E646" s="35"/>
      <c r="F646" s="66"/>
      <c r="G646" s="35"/>
      <c r="H646" s="35"/>
      <c r="I646" s="61"/>
      <c r="J646" s="35"/>
      <c r="K646" s="35"/>
      <c r="L646" s="61"/>
    </row>
    <row r="647" spans="1:12" ht="13.5" customHeight="1" x14ac:dyDescent="0.2">
      <c r="A647" s="35"/>
      <c r="B647" s="35"/>
      <c r="C647" s="35"/>
      <c r="D647" s="35"/>
      <c r="E647" s="35"/>
      <c r="F647" s="66"/>
      <c r="G647" s="35"/>
      <c r="H647" s="35"/>
      <c r="I647" s="61"/>
      <c r="J647" s="35"/>
      <c r="K647" s="35"/>
      <c r="L647" s="61"/>
    </row>
    <row r="648" spans="1:12" ht="13.5" customHeight="1" x14ac:dyDescent="0.2">
      <c r="A648" s="35"/>
      <c r="B648" s="35"/>
      <c r="C648" s="35"/>
      <c r="D648" s="35"/>
      <c r="E648" s="35"/>
      <c r="F648" s="66"/>
      <c r="G648" s="35"/>
      <c r="H648" s="35"/>
      <c r="I648" s="61"/>
      <c r="J648" s="35"/>
      <c r="K648" s="35"/>
      <c r="L648" s="61"/>
    </row>
    <row r="649" spans="1:12" ht="13.5" customHeight="1" x14ac:dyDescent="0.2">
      <c r="A649" s="35"/>
      <c r="B649" s="35"/>
      <c r="C649" s="35"/>
      <c r="D649" s="35"/>
      <c r="E649" s="35"/>
      <c r="F649" s="66"/>
      <c r="G649" s="35"/>
      <c r="H649" s="35"/>
      <c r="I649" s="61"/>
      <c r="J649" s="35"/>
      <c r="K649" s="35"/>
      <c r="L649" s="61"/>
    </row>
    <row r="650" spans="1:12" ht="13.5" customHeight="1" x14ac:dyDescent="0.2">
      <c r="A650" s="35"/>
      <c r="B650" s="35"/>
      <c r="C650" s="35"/>
      <c r="D650" s="35"/>
      <c r="E650" s="35"/>
      <c r="F650" s="66"/>
      <c r="G650" s="35"/>
      <c r="H650" s="35"/>
      <c r="I650" s="61"/>
      <c r="J650" s="35"/>
      <c r="K650" s="35"/>
      <c r="L650" s="61"/>
    </row>
    <row r="651" spans="1:12" ht="13.5" customHeight="1" x14ac:dyDescent="0.2">
      <c r="A651" s="35"/>
      <c r="B651" s="35"/>
      <c r="C651" s="35"/>
      <c r="D651" s="35"/>
      <c r="E651" s="35"/>
      <c r="F651" s="66"/>
      <c r="G651" s="35"/>
      <c r="H651" s="35"/>
      <c r="I651" s="61"/>
      <c r="J651" s="35"/>
      <c r="K651" s="35"/>
      <c r="L651" s="61"/>
    </row>
    <row r="652" spans="1:12" ht="13.5" customHeight="1" x14ac:dyDescent="0.2">
      <c r="A652" s="35"/>
      <c r="B652" s="35"/>
      <c r="C652" s="35"/>
      <c r="D652" s="35"/>
      <c r="E652" s="35"/>
      <c r="F652" s="66"/>
      <c r="G652" s="35"/>
      <c r="H652" s="35"/>
      <c r="I652" s="61"/>
      <c r="J652" s="35"/>
      <c r="K652" s="35"/>
      <c r="L652" s="61"/>
    </row>
    <row r="653" spans="1:12" ht="13.5" customHeight="1" x14ac:dyDescent="0.2">
      <c r="A653" s="35"/>
      <c r="B653" s="35"/>
      <c r="C653" s="35"/>
      <c r="D653" s="35"/>
      <c r="E653" s="35"/>
      <c r="F653" s="66"/>
      <c r="G653" s="35"/>
      <c r="H653" s="35"/>
      <c r="I653" s="61"/>
      <c r="J653" s="35"/>
      <c r="K653" s="35"/>
      <c r="L653" s="61"/>
    </row>
    <row r="654" spans="1:12" ht="13.5" customHeight="1" x14ac:dyDescent="0.2">
      <c r="A654" s="35"/>
      <c r="B654" s="35"/>
      <c r="C654" s="35"/>
      <c r="D654" s="35"/>
      <c r="E654" s="35"/>
      <c r="F654" s="66"/>
      <c r="G654" s="35"/>
      <c r="H654" s="35"/>
      <c r="I654" s="61"/>
      <c r="J654" s="35"/>
      <c r="K654" s="35"/>
      <c r="L654" s="61"/>
    </row>
    <row r="655" spans="1:12" ht="13.5" customHeight="1" x14ac:dyDescent="0.2">
      <c r="A655" s="35"/>
      <c r="B655" s="35"/>
      <c r="C655" s="35"/>
      <c r="D655" s="35"/>
      <c r="E655" s="35"/>
      <c r="F655" s="66"/>
      <c r="G655" s="35"/>
      <c r="H655" s="35"/>
      <c r="I655" s="61"/>
      <c r="J655" s="35"/>
      <c r="K655" s="35"/>
      <c r="L655" s="61"/>
    </row>
    <row r="656" spans="1:12" ht="13.5" customHeight="1" x14ac:dyDescent="0.2">
      <c r="A656" s="35"/>
      <c r="B656" s="35"/>
      <c r="C656" s="35"/>
      <c r="D656" s="35"/>
      <c r="E656" s="35"/>
      <c r="F656" s="66"/>
      <c r="G656" s="35"/>
      <c r="H656" s="35"/>
      <c r="I656" s="61"/>
      <c r="J656" s="35"/>
      <c r="K656" s="35"/>
      <c r="L656" s="61"/>
    </row>
    <row r="657" spans="1:12" ht="13.5" customHeight="1" x14ac:dyDescent="0.2">
      <c r="A657" s="35"/>
      <c r="B657" s="35"/>
      <c r="C657" s="35"/>
      <c r="D657" s="35"/>
      <c r="E657" s="35"/>
      <c r="F657" s="66"/>
      <c r="G657" s="35"/>
      <c r="H657" s="35"/>
      <c r="I657" s="61"/>
      <c r="J657" s="35"/>
      <c r="K657" s="35"/>
      <c r="L657" s="61"/>
    </row>
    <row r="658" spans="1:12" ht="13.5" customHeight="1" x14ac:dyDescent="0.2">
      <c r="A658" s="35"/>
      <c r="B658" s="35"/>
      <c r="C658" s="35"/>
      <c r="D658" s="35"/>
      <c r="E658" s="35"/>
      <c r="F658" s="66"/>
      <c r="G658" s="35"/>
      <c r="H658" s="35"/>
      <c r="I658" s="61"/>
      <c r="J658" s="35"/>
      <c r="K658" s="35"/>
      <c r="L658" s="61"/>
    </row>
    <row r="659" spans="1:12" ht="13.5" customHeight="1" x14ac:dyDescent="0.2">
      <c r="A659" s="35"/>
      <c r="B659" s="35"/>
      <c r="C659" s="35"/>
      <c r="D659" s="35"/>
      <c r="E659" s="35"/>
      <c r="F659" s="66"/>
      <c r="G659" s="35"/>
      <c r="H659" s="35"/>
      <c r="I659" s="61"/>
      <c r="J659" s="35"/>
      <c r="K659" s="35"/>
      <c r="L659" s="61"/>
    </row>
    <row r="660" spans="1:12" ht="13.5" customHeight="1" x14ac:dyDescent="0.2">
      <c r="A660" s="35"/>
      <c r="B660" s="35"/>
      <c r="C660" s="35"/>
      <c r="D660" s="35"/>
      <c r="E660" s="35"/>
      <c r="F660" s="66"/>
      <c r="G660" s="35"/>
      <c r="H660" s="35"/>
      <c r="I660" s="61"/>
      <c r="J660" s="35"/>
      <c r="K660" s="35"/>
      <c r="L660" s="61"/>
    </row>
    <row r="661" spans="1:12" ht="13.5" customHeight="1" x14ac:dyDescent="0.2">
      <c r="A661" s="35"/>
      <c r="B661" s="35"/>
      <c r="C661" s="35"/>
      <c r="D661" s="35"/>
      <c r="E661" s="35"/>
      <c r="F661" s="66"/>
      <c r="G661" s="35"/>
      <c r="H661" s="35"/>
      <c r="I661" s="61"/>
      <c r="J661" s="35"/>
      <c r="K661" s="35"/>
      <c r="L661" s="61"/>
    </row>
    <row r="662" spans="1:12" ht="13.5" customHeight="1" x14ac:dyDescent="0.2">
      <c r="A662" s="35"/>
      <c r="B662" s="35"/>
      <c r="C662" s="35"/>
      <c r="D662" s="35"/>
      <c r="E662" s="35"/>
      <c r="F662" s="66"/>
      <c r="G662" s="35"/>
      <c r="H662" s="35"/>
      <c r="I662" s="61"/>
      <c r="J662" s="35"/>
      <c r="K662" s="35"/>
      <c r="L662" s="61"/>
    </row>
    <row r="663" spans="1:12" ht="13.5" customHeight="1" x14ac:dyDescent="0.2">
      <c r="A663" s="35"/>
      <c r="B663" s="35"/>
      <c r="C663" s="35"/>
      <c r="D663" s="35"/>
      <c r="E663" s="35"/>
      <c r="F663" s="66"/>
      <c r="G663" s="35"/>
      <c r="H663" s="35"/>
      <c r="I663" s="61"/>
      <c r="J663" s="35"/>
      <c r="K663" s="35"/>
      <c r="L663" s="61"/>
    </row>
    <row r="664" spans="1:12" ht="13.5" customHeight="1" x14ac:dyDescent="0.2">
      <c r="A664" s="35"/>
      <c r="B664" s="35"/>
      <c r="C664" s="35"/>
      <c r="D664" s="35"/>
      <c r="E664" s="35"/>
      <c r="F664" s="66"/>
      <c r="G664" s="35"/>
      <c r="H664" s="35"/>
      <c r="I664" s="61"/>
      <c r="J664" s="35"/>
      <c r="K664" s="35"/>
      <c r="L664" s="61"/>
    </row>
    <row r="665" spans="1:12" ht="13.5" customHeight="1" x14ac:dyDescent="0.2">
      <c r="A665" s="35"/>
      <c r="B665" s="35"/>
      <c r="C665" s="35"/>
      <c r="D665" s="35"/>
      <c r="E665" s="35"/>
      <c r="F665" s="66"/>
      <c r="G665" s="35"/>
      <c r="H665" s="35"/>
      <c r="I665" s="61"/>
      <c r="J665" s="35"/>
      <c r="K665" s="35"/>
      <c r="L665" s="61"/>
    </row>
    <row r="666" spans="1:12" ht="13.5" customHeight="1" x14ac:dyDescent="0.2">
      <c r="A666" s="35"/>
      <c r="B666" s="35"/>
      <c r="C666" s="35"/>
      <c r="D666" s="35"/>
      <c r="E666" s="35"/>
      <c r="F666" s="66"/>
      <c r="G666" s="35"/>
      <c r="H666" s="35"/>
      <c r="I666" s="61"/>
      <c r="J666" s="35"/>
      <c r="K666" s="35"/>
      <c r="L666" s="61"/>
    </row>
    <row r="667" spans="1:12" ht="13.5" customHeight="1" x14ac:dyDescent="0.2">
      <c r="A667" s="35"/>
      <c r="B667" s="35"/>
      <c r="C667" s="35"/>
      <c r="D667" s="35"/>
      <c r="E667" s="35"/>
      <c r="F667" s="66"/>
      <c r="G667" s="35"/>
      <c r="H667" s="35"/>
      <c r="I667" s="61"/>
      <c r="J667" s="35"/>
      <c r="K667" s="35"/>
      <c r="L667" s="61"/>
    </row>
    <row r="668" spans="1:12" ht="13.5" customHeight="1" x14ac:dyDescent="0.2">
      <c r="A668" s="35"/>
      <c r="B668" s="35"/>
      <c r="C668" s="35"/>
      <c r="D668" s="35"/>
      <c r="E668" s="35"/>
      <c r="F668" s="66"/>
      <c r="G668" s="35"/>
      <c r="H668" s="35"/>
      <c r="I668" s="61"/>
      <c r="J668" s="35"/>
      <c r="K668" s="35"/>
      <c r="L668" s="61"/>
    </row>
    <row r="669" spans="1:12" ht="13.5" customHeight="1" x14ac:dyDescent="0.2">
      <c r="A669" s="35"/>
      <c r="B669" s="35"/>
      <c r="C669" s="35"/>
      <c r="D669" s="35"/>
      <c r="E669" s="35"/>
      <c r="F669" s="66"/>
      <c r="G669" s="35"/>
      <c r="H669" s="35"/>
      <c r="I669" s="61"/>
      <c r="J669" s="35"/>
      <c r="K669" s="35"/>
      <c r="L669" s="61"/>
    </row>
    <row r="670" spans="1:12" ht="13.5" customHeight="1" x14ac:dyDescent="0.2">
      <c r="A670" s="35"/>
      <c r="B670" s="35"/>
      <c r="C670" s="35"/>
      <c r="D670" s="35"/>
      <c r="E670" s="35"/>
      <c r="F670" s="66"/>
      <c r="G670" s="35"/>
      <c r="H670" s="35"/>
      <c r="I670" s="61"/>
      <c r="J670" s="35"/>
      <c r="K670" s="35"/>
      <c r="L670" s="61"/>
    </row>
    <row r="671" spans="1:12" ht="13.5" customHeight="1" x14ac:dyDescent="0.2">
      <c r="A671" s="35"/>
      <c r="B671" s="35"/>
      <c r="C671" s="35"/>
      <c r="D671" s="35"/>
      <c r="E671" s="35"/>
      <c r="F671" s="66"/>
      <c r="G671" s="35"/>
      <c r="H671" s="35"/>
      <c r="I671" s="61"/>
      <c r="J671" s="35"/>
      <c r="K671" s="35"/>
      <c r="L671" s="61"/>
    </row>
    <row r="672" spans="1:12" ht="13.5" customHeight="1" x14ac:dyDescent="0.2">
      <c r="A672" s="35"/>
      <c r="B672" s="35"/>
      <c r="C672" s="35"/>
      <c r="D672" s="35"/>
      <c r="E672" s="35"/>
      <c r="F672" s="66"/>
      <c r="G672" s="35"/>
      <c r="H672" s="35"/>
      <c r="I672" s="61"/>
      <c r="J672" s="35"/>
      <c r="K672" s="35"/>
      <c r="L672" s="61"/>
    </row>
    <row r="673" spans="1:12" ht="13.5" customHeight="1" x14ac:dyDescent="0.2">
      <c r="A673" s="35"/>
      <c r="B673" s="35"/>
      <c r="C673" s="35"/>
      <c r="D673" s="35"/>
      <c r="E673" s="35"/>
      <c r="F673" s="66"/>
      <c r="G673" s="35"/>
      <c r="H673" s="35"/>
      <c r="I673" s="61"/>
      <c r="J673" s="35"/>
      <c r="K673" s="35"/>
      <c r="L673" s="61"/>
    </row>
    <row r="674" spans="1:12" ht="13.5" customHeight="1" x14ac:dyDescent="0.2">
      <c r="A674" s="35"/>
      <c r="B674" s="35"/>
      <c r="C674" s="35"/>
      <c r="D674" s="35"/>
      <c r="E674" s="35"/>
      <c r="F674" s="66"/>
      <c r="G674" s="35"/>
      <c r="H674" s="35"/>
      <c r="I674" s="61"/>
      <c r="J674" s="35"/>
      <c r="K674" s="35"/>
      <c r="L674" s="61"/>
    </row>
    <row r="675" spans="1:12" ht="13.5" customHeight="1" x14ac:dyDescent="0.2">
      <c r="A675" s="35"/>
      <c r="B675" s="35"/>
      <c r="C675" s="35"/>
      <c r="D675" s="35"/>
      <c r="E675" s="35"/>
      <c r="F675" s="66"/>
      <c r="G675" s="35"/>
      <c r="H675" s="35"/>
      <c r="I675" s="61"/>
      <c r="J675" s="35"/>
      <c r="K675" s="35"/>
      <c r="L675" s="61"/>
    </row>
    <row r="676" spans="1:12" ht="13.5" customHeight="1" x14ac:dyDescent="0.2">
      <c r="A676" s="35"/>
      <c r="B676" s="35"/>
      <c r="C676" s="35"/>
      <c r="D676" s="35"/>
      <c r="E676" s="35"/>
      <c r="F676" s="66"/>
      <c r="G676" s="35"/>
      <c r="H676" s="35"/>
      <c r="I676" s="61"/>
      <c r="J676" s="35"/>
      <c r="K676" s="35"/>
      <c r="L676" s="61"/>
    </row>
    <row r="677" spans="1:12" ht="13.5" customHeight="1" x14ac:dyDescent="0.2">
      <c r="A677" s="35"/>
      <c r="B677" s="35"/>
      <c r="C677" s="35"/>
      <c r="D677" s="35"/>
      <c r="E677" s="35"/>
      <c r="F677" s="66"/>
      <c r="G677" s="35"/>
      <c r="H677" s="35"/>
      <c r="I677" s="61"/>
      <c r="J677" s="35"/>
      <c r="K677" s="35"/>
      <c r="L677" s="61"/>
    </row>
    <row r="678" spans="1:12" ht="13.5" customHeight="1" x14ac:dyDescent="0.2">
      <c r="A678" s="35"/>
      <c r="B678" s="35"/>
      <c r="C678" s="35"/>
      <c r="D678" s="35"/>
      <c r="E678" s="35"/>
      <c r="F678" s="66"/>
      <c r="G678" s="35"/>
      <c r="H678" s="35"/>
      <c r="I678" s="61"/>
      <c r="J678" s="35"/>
      <c r="K678" s="35"/>
      <c r="L678" s="61"/>
    </row>
    <row r="679" spans="1:12" ht="13.5" customHeight="1" x14ac:dyDescent="0.2">
      <c r="A679" s="35"/>
      <c r="B679" s="35"/>
      <c r="C679" s="35"/>
      <c r="D679" s="35"/>
      <c r="E679" s="35"/>
      <c r="F679" s="66"/>
      <c r="G679" s="35"/>
      <c r="H679" s="35"/>
      <c r="I679" s="61"/>
      <c r="J679" s="35"/>
      <c r="K679" s="35"/>
      <c r="L679" s="61"/>
    </row>
    <row r="680" spans="1:12" ht="13.5" customHeight="1" x14ac:dyDescent="0.2">
      <c r="A680" s="35"/>
      <c r="B680" s="35"/>
      <c r="C680" s="35"/>
      <c r="D680" s="35"/>
      <c r="E680" s="35"/>
      <c r="F680" s="66"/>
      <c r="G680" s="35"/>
      <c r="H680" s="35"/>
      <c r="I680" s="61"/>
      <c r="J680" s="35"/>
      <c r="K680" s="35"/>
      <c r="L680" s="61"/>
    </row>
    <row r="681" spans="1:12" ht="13.5" customHeight="1" x14ac:dyDescent="0.2">
      <c r="A681" s="35"/>
      <c r="B681" s="35"/>
      <c r="C681" s="35"/>
      <c r="D681" s="35"/>
      <c r="E681" s="35"/>
      <c r="F681" s="66"/>
      <c r="G681" s="35"/>
      <c r="H681" s="35"/>
      <c r="I681" s="61"/>
      <c r="J681" s="35"/>
      <c r="K681" s="35"/>
      <c r="L681" s="61"/>
    </row>
    <row r="682" spans="1:12" ht="13.5" customHeight="1" x14ac:dyDescent="0.2">
      <c r="A682" s="35"/>
      <c r="B682" s="35"/>
      <c r="C682" s="35"/>
      <c r="D682" s="35"/>
      <c r="E682" s="35"/>
      <c r="F682" s="66"/>
      <c r="G682" s="35"/>
      <c r="H682" s="35"/>
      <c r="I682" s="61"/>
      <c r="J682" s="35"/>
      <c r="K682" s="35"/>
      <c r="L682" s="61"/>
    </row>
    <row r="683" spans="1:12" ht="13.5" customHeight="1" x14ac:dyDescent="0.2">
      <c r="A683" s="35"/>
      <c r="B683" s="35"/>
      <c r="C683" s="35"/>
      <c r="D683" s="35"/>
      <c r="E683" s="35"/>
      <c r="F683" s="66"/>
      <c r="G683" s="35"/>
      <c r="H683" s="35"/>
      <c r="I683" s="61"/>
      <c r="J683" s="35"/>
      <c r="K683" s="35"/>
      <c r="L683" s="61"/>
    </row>
    <row r="684" spans="1:12" ht="13.5" customHeight="1" x14ac:dyDescent="0.2">
      <c r="A684" s="35"/>
      <c r="B684" s="35"/>
      <c r="C684" s="35"/>
      <c r="D684" s="35"/>
      <c r="E684" s="35"/>
      <c r="F684" s="66"/>
      <c r="G684" s="35"/>
      <c r="H684" s="35"/>
      <c r="I684" s="61"/>
      <c r="J684" s="35"/>
      <c r="K684" s="35"/>
      <c r="L684" s="61"/>
    </row>
    <row r="685" spans="1:12" ht="13.5" customHeight="1" x14ac:dyDescent="0.2">
      <c r="A685" s="35"/>
      <c r="B685" s="35"/>
      <c r="C685" s="35"/>
      <c r="D685" s="35"/>
      <c r="E685" s="35"/>
      <c r="F685" s="66"/>
      <c r="G685" s="35"/>
      <c r="H685" s="35"/>
      <c r="I685" s="61"/>
      <c r="J685" s="35"/>
      <c r="K685" s="35"/>
      <c r="L685" s="61"/>
    </row>
    <row r="686" spans="1:12" ht="13.5" customHeight="1" x14ac:dyDescent="0.2">
      <c r="A686" s="35"/>
      <c r="B686" s="35"/>
      <c r="C686" s="35"/>
      <c r="D686" s="35"/>
      <c r="E686" s="35"/>
      <c r="F686" s="66"/>
      <c r="G686" s="35"/>
      <c r="H686" s="35"/>
      <c r="I686" s="61"/>
      <c r="J686" s="35"/>
      <c r="K686" s="35"/>
      <c r="L686" s="61"/>
    </row>
    <row r="687" spans="1:12" ht="13.5" customHeight="1" x14ac:dyDescent="0.2">
      <c r="A687" s="35"/>
      <c r="B687" s="35"/>
      <c r="C687" s="35"/>
      <c r="D687" s="35"/>
      <c r="E687" s="35"/>
      <c r="F687" s="66"/>
      <c r="G687" s="35"/>
      <c r="H687" s="35"/>
      <c r="I687" s="61"/>
      <c r="J687" s="35"/>
      <c r="K687" s="35"/>
      <c r="L687" s="61"/>
    </row>
    <row r="688" spans="1:12" ht="13.5" customHeight="1" x14ac:dyDescent="0.2">
      <c r="A688" s="35"/>
      <c r="B688" s="35"/>
      <c r="C688" s="35"/>
      <c r="D688" s="35"/>
      <c r="E688" s="35"/>
      <c r="F688" s="66"/>
      <c r="G688" s="35"/>
      <c r="H688" s="35"/>
      <c r="I688" s="61"/>
      <c r="J688" s="35"/>
      <c r="K688" s="35"/>
      <c r="L688" s="61"/>
    </row>
    <row r="689" spans="1:12" ht="13.5" customHeight="1" x14ac:dyDescent="0.2">
      <c r="A689" s="35"/>
      <c r="B689" s="35"/>
      <c r="C689" s="35"/>
      <c r="D689" s="35"/>
      <c r="E689" s="35"/>
      <c r="F689" s="66"/>
      <c r="G689" s="35"/>
      <c r="H689" s="35"/>
      <c r="I689" s="61"/>
      <c r="J689" s="35"/>
      <c r="K689" s="35"/>
      <c r="L689" s="61"/>
    </row>
    <row r="690" spans="1:12" ht="13.5" customHeight="1" x14ac:dyDescent="0.2">
      <c r="A690" s="35"/>
      <c r="B690" s="35"/>
      <c r="C690" s="35"/>
      <c r="D690" s="35"/>
      <c r="E690" s="35"/>
      <c r="F690" s="66"/>
      <c r="G690" s="35"/>
      <c r="H690" s="35"/>
      <c r="I690" s="61"/>
      <c r="J690" s="35"/>
      <c r="K690" s="35"/>
      <c r="L690" s="61"/>
    </row>
    <row r="691" spans="1:12" ht="13.5" customHeight="1" x14ac:dyDescent="0.2">
      <c r="A691" s="35"/>
      <c r="B691" s="35"/>
      <c r="C691" s="35"/>
      <c r="D691" s="35"/>
      <c r="E691" s="35"/>
      <c r="F691" s="66"/>
      <c r="G691" s="35"/>
      <c r="H691" s="35"/>
      <c r="I691" s="61"/>
      <c r="J691" s="35"/>
      <c r="K691" s="35"/>
      <c r="L691" s="61"/>
    </row>
    <row r="692" spans="1:12" ht="13.5" customHeight="1" x14ac:dyDescent="0.2">
      <c r="A692" s="35"/>
      <c r="B692" s="35"/>
      <c r="C692" s="35"/>
      <c r="D692" s="35"/>
      <c r="E692" s="35"/>
      <c r="F692" s="66"/>
      <c r="G692" s="35"/>
      <c r="H692" s="35"/>
      <c r="I692" s="61"/>
      <c r="J692" s="35"/>
      <c r="K692" s="35"/>
      <c r="L692" s="61"/>
    </row>
    <row r="693" spans="1:12" ht="13.5" customHeight="1" x14ac:dyDescent="0.2">
      <c r="A693" s="35"/>
      <c r="B693" s="35"/>
      <c r="C693" s="35"/>
      <c r="D693" s="35"/>
      <c r="E693" s="35"/>
      <c r="F693" s="66"/>
      <c r="G693" s="35"/>
      <c r="H693" s="35"/>
      <c r="I693" s="61"/>
      <c r="J693" s="35"/>
      <c r="K693" s="35"/>
      <c r="L693" s="61"/>
    </row>
    <row r="694" spans="1:12" ht="13.5" customHeight="1" x14ac:dyDescent="0.2">
      <c r="A694" s="35"/>
      <c r="B694" s="35"/>
      <c r="C694" s="35"/>
      <c r="D694" s="35"/>
      <c r="E694" s="35"/>
      <c r="F694" s="66"/>
      <c r="G694" s="35"/>
      <c r="H694" s="35"/>
      <c r="I694" s="61"/>
      <c r="J694" s="35"/>
      <c r="K694" s="35"/>
      <c r="L694" s="61"/>
    </row>
    <row r="695" spans="1:12" ht="13.5" customHeight="1" x14ac:dyDescent="0.2">
      <c r="A695" s="35"/>
      <c r="B695" s="35"/>
      <c r="C695" s="35"/>
      <c r="D695" s="35"/>
      <c r="E695" s="35"/>
      <c r="F695" s="66"/>
      <c r="G695" s="35"/>
      <c r="H695" s="35"/>
      <c r="I695" s="61"/>
      <c r="J695" s="35"/>
      <c r="K695" s="35"/>
      <c r="L695" s="61"/>
    </row>
    <row r="696" spans="1:12" ht="13.5" customHeight="1" x14ac:dyDescent="0.2">
      <c r="A696" s="35"/>
      <c r="B696" s="35"/>
      <c r="C696" s="35"/>
      <c r="D696" s="35"/>
      <c r="E696" s="35"/>
      <c r="F696" s="66"/>
      <c r="G696" s="35"/>
      <c r="H696" s="35"/>
      <c r="I696" s="61"/>
      <c r="J696" s="35"/>
      <c r="K696" s="35"/>
      <c r="L696" s="61"/>
    </row>
    <row r="697" spans="1:12" ht="13.5" customHeight="1" x14ac:dyDescent="0.2">
      <c r="A697" s="35"/>
      <c r="B697" s="35"/>
      <c r="C697" s="35"/>
      <c r="D697" s="35"/>
      <c r="E697" s="35"/>
      <c r="F697" s="66"/>
      <c r="G697" s="35"/>
      <c r="H697" s="35"/>
      <c r="I697" s="61"/>
      <c r="J697" s="35"/>
      <c r="K697" s="35"/>
      <c r="L697" s="61"/>
    </row>
    <row r="698" spans="1:12" ht="13.5" customHeight="1" x14ac:dyDescent="0.2">
      <c r="A698" s="35"/>
      <c r="B698" s="35"/>
      <c r="C698" s="35"/>
      <c r="D698" s="35"/>
      <c r="E698" s="35"/>
      <c r="F698" s="66"/>
      <c r="G698" s="35"/>
      <c r="H698" s="35"/>
      <c r="I698" s="61"/>
      <c r="J698" s="35"/>
      <c r="K698" s="35"/>
      <c r="L698" s="61"/>
    </row>
    <row r="699" spans="1:12" ht="13.5" customHeight="1" x14ac:dyDescent="0.2">
      <c r="A699" s="35"/>
      <c r="B699" s="35"/>
      <c r="C699" s="35"/>
      <c r="D699" s="35"/>
      <c r="E699" s="35"/>
      <c r="F699" s="66"/>
      <c r="G699" s="35"/>
      <c r="H699" s="35"/>
      <c r="I699" s="61"/>
      <c r="J699" s="35"/>
      <c r="K699" s="35"/>
      <c r="L699" s="61"/>
    </row>
    <row r="700" spans="1:12" ht="13.5" customHeight="1" x14ac:dyDescent="0.2">
      <c r="A700" s="35"/>
      <c r="B700" s="35"/>
      <c r="C700" s="35"/>
      <c r="D700" s="35"/>
      <c r="E700" s="35"/>
      <c r="F700" s="66"/>
      <c r="G700" s="35"/>
      <c r="H700" s="35"/>
      <c r="I700" s="61"/>
      <c r="J700" s="35"/>
      <c r="K700" s="35"/>
      <c r="L700" s="61"/>
    </row>
    <row r="701" spans="1:12" ht="13.5" customHeight="1" x14ac:dyDescent="0.2">
      <c r="A701" s="35"/>
      <c r="B701" s="35"/>
      <c r="C701" s="35"/>
      <c r="D701" s="35"/>
      <c r="E701" s="35"/>
      <c r="F701" s="66"/>
      <c r="G701" s="35"/>
      <c r="H701" s="35"/>
      <c r="I701" s="61"/>
      <c r="J701" s="35"/>
      <c r="K701" s="35"/>
      <c r="L701" s="61"/>
    </row>
    <row r="702" spans="1:12" ht="13.5" customHeight="1" x14ac:dyDescent="0.2">
      <c r="A702" s="35"/>
      <c r="B702" s="35"/>
      <c r="C702" s="35"/>
      <c r="D702" s="35"/>
      <c r="E702" s="35"/>
      <c r="F702" s="66"/>
      <c r="G702" s="35"/>
      <c r="H702" s="35"/>
      <c r="I702" s="61"/>
      <c r="J702" s="35"/>
      <c r="K702" s="35"/>
      <c r="L702" s="61"/>
    </row>
    <row r="703" spans="1:12" ht="13.5" customHeight="1" x14ac:dyDescent="0.2">
      <c r="A703" s="35"/>
      <c r="B703" s="35"/>
      <c r="C703" s="35"/>
      <c r="D703" s="35"/>
      <c r="E703" s="35"/>
      <c r="F703" s="66"/>
      <c r="G703" s="35"/>
      <c r="H703" s="35"/>
      <c r="I703" s="61"/>
      <c r="J703" s="35"/>
      <c r="K703" s="35"/>
      <c r="L703" s="61"/>
    </row>
    <row r="704" spans="1:12" ht="13.5" customHeight="1" x14ac:dyDescent="0.2">
      <c r="A704" s="35"/>
      <c r="B704" s="35"/>
      <c r="C704" s="35"/>
      <c r="D704" s="35"/>
      <c r="E704" s="35"/>
      <c r="F704" s="66"/>
      <c r="G704" s="35"/>
      <c r="H704" s="35"/>
      <c r="I704" s="61"/>
      <c r="J704" s="35"/>
      <c r="K704" s="35"/>
      <c r="L704" s="61"/>
    </row>
    <row r="705" spans="1:12" ht="13.5" customHeight="1" x14ac:dyDescent="0.2">
      <c r="A705" s="35"/>
      <c r="B705" s="35"/>
      <c r="C705" s="35"/>
      <c r="D705" s="35"/>
      <c r="E705" s="35"/>
      <c r="F705" s="66"/>
      <c r="G705" s="35"/>
      <c r="H705" s="35"/>
      <c r="I705" s="61"/>
      <c r="J705" s="35"/>
      <c r="K705" s="35"/>
      <c r="L705" s="61"/>
    </row>
    <row r="706" spans="1:12" ht="13.5" customHeight="1" x14ac:dyDescent="0.2">
      <c r="A706" s="35"/>
      <c r="B706" s="35"/>
      <c r="C706" s="35"/>
      <c r="D706" s="35"/>
      <c r="E706" s="35"/>
      <c r="F706" s="66"/>
      <c r="G706" s="35"/>
      <c r="H706" s="35"/>
      <c r="I706" s="61"/>
      <c r="J706" s="35"/>
      <c r="K706" s="35"/>
      <c r="L706" s="61"/>
    </row>
    <row r="707" spans="1:12" ht="13.5" customHeight="1" x14ac:dyDescent="0.2">
      <c r="A707" s="35"/>
      <c r="B707" s="35"/>
      <c r="C707" s="35"/>
      <c r="D707" s="35"/>
      <c r="E707" s="35"/>
      <c r="F707" s="66"/>
      <c r="G707" s="35"/>
      <c r="H707" s="35"/>
      <c r="I707" s="61"/>
      <c r="J707" s="35"/>
      <c r="K707" s="35"/>
      <c r="L707" s="61"/>
    </row>
    <row r="708" spans="1:12" ht="13.5" customHeight="1" x14ac:dyDescent="0.2">
      <c r="A708" s="35"/>
      <c r="B708" s="35"/>
      <c r="C708" s="35"/>
      <c r="D708" s="35"/>
      <c r="E708" s="35"/>
      <c r="F708" s="66"/>
      <c r="G708" s="35"/>
      <c r="H708" s="35"/>
      <c r="I708" s="61"/>
      <c r="J708" s="35"/>
      <c r="K708" s="35"/>
      <c r="L708" s="61"/>
    </row>
    <row r="709" spans="1:12" ht="13.5" customHeight="1" x14ac:dyDescent="0.2">
      <c r="A709" s="35"/>
      <c r="B709" s="35"/>
      <c r="C709" s="35"/>
      <c r="D709" s="35"/>
      <c r="E709" s="35"/>
      <c r="F709" s="66"/>
      <c r="G709" s="35"/>
      <c r="H709" s="35"/>
      <c r="I709" s="61"/>
      <c r="J709" s="35"/>
      <c r="K709" s="35"/>
      <c r="L709" s="61"/>
    </row>
    <row r="710" spans="1:12" ht="13.5" customHeight="1" x14ac:dyDescent="0.2">
      <c r="A710" s="35"/>
      <c r="B710" s="35"/>
      <c r="C710" s="35"/>
      <c r="D710" s="35"/>
      <c r="E710" s="35"/>
      <c r="F710" s="66"/>
      <c r="G710" s="35"/>
      <c r="H710" s="35"/>
      <c r="I710" s="61"/>
      <c r="J710" s="35"/>
      <c r="K710" s="35"/>
      <c r="L710" s="61"/>
    </row>
    <row r="711" spans="1:12" ht="13.5" customHeight="1" x14ac:dyDescent="0.2">
      <c r="A711" s="35"/>
      <c r="B711" s="35"/>
      <c r="C711" s="35"/>
      <c r="D711" s="35"/>
      <c r="E711" s="35"/>
      <c r="F711" s="66"/>
      <c r="G711" s="35"/>
      <c r="H711" s="35"/>
      <c r="I711" s="61"/>
      <c r="J711" s="35"/>
      <c r="K711" s="35"/>
      <c r="L711" s="61"/>
    </row>
    <row r="712" spans="1:12" ht="13.5" customHeight="1" x14ac:dyDescent="0.2">
      <c r="A712" s="35"/>
      <c r="B712" s="35"/>
      <c r="C712" s="35"/>
      <c r="D712" s="35"/>
      <c r="E712" s="35"/>
      <c r="F712" s="66"/>
      <c r="G712" s="35"/>
      <c r="H712" s="35"/>
      <c r="I712" s="61"/>
      <c r="J712" s="35"/>
      <c r="K712" s="35"/>
      <c r="L712" s="61"/>
    </row>
    <row r="713" spans="1:12" ht="13.5" customHeight="1" x14ac:dyDescent="0.2">
      <c r="A713" s="35"/>
      <c r="B713" s="35"/>
      <c r="C713" s="35"/>
      <c r="D713" s="35"/>
      <c r="E713" s="35"/>
      <c r="F713" s="66"/>
      <c r="G713" s="35"/>
      <c r="H713" s="35"/>
      <c r="I713" s="61"/>
      <c r="J713" s="35"/>
      <c r="K713" s="35"/>
      <c r="L713" s="61"/>
    </row>
    <row r="714" spans="1:12" ht="13.5" customHeight="1" x14ac:dyDescent="0.2">
      <c r="A714" s="35"/>
      <c r="B714" s="35"/>
      <c r="C714" s="35"/>
      <c r="D714" s="35"/>
      <c r="E714" s="35"/>
      <c r="F714" s="66"/>
      <c r="G714" s="35"/>
      <c r="H714" s="35"/>
      <c r="I714" s="61"/>
      <c r="J714" s="35"/>
      <c r="K714" s="35"/>
      <c r="L714" s="61"/>
    </row>
    <row r="715" spans="1:12" ht="13.5" customHeight="1" x14ac:dyDescent="0.2">
      <c r="A715" s="35"/>
      <c r="B715" s="35"/>
      <c r="C715" s="35"/>
      <c r="D715" s="35"/>
      <c r="E715" s="35"/>
      <c r="F715" s="66"/>
      <c r="G715" s="35"/>
      <c r="H715" s="35"/>
      <c r="I715" s="61"/>
      <c r="J715" s="35"/>
      <c r="K715" s="35"/>
      <c r="L715" s="61"/>
    </row>
    <row r="716" spans="1:12" ht="13.5" customHeight="1" x14ac:dyDescent="0.2">
      <c r="A716" s="35"/>
      <c r="B716" s="35"/>
      <c r="C716" s="35"/>
      <c r="D716" s="35"/>
      <c r="E716" s="35"/>
      <c r="F716" s="66"/>
      <c r="G716" s="35"/>
      <c r="H716" s="35"/>
      <c r="I716" s="61"/>
      <c r="J716" s="35"/>
      <c r="K716" s="35"/>
      <c r="L716" s="61"/>
    </row>
    <row r="717" spans="1:12" ht="13.5" customHeight="1" x14ac:dyDescent="0.2">
      <c r="A717" s="35"/>
      <c r="B717" s="35"/>
      <c r="C717" s="35"/>
      <c r="D717" s="35"/>
      <c r="E717" s="35"/>
      <c r="F717" s="66"/>
      <c r="G717" s="35"/>
      <c r="H717" s="35"/>
      <c r="I717" s="61"/>
      <c r="J717" s="35"/>
      <c r="K717" s="35"/>
      <c r="L717" s="61"/>
    </row>
    <row r="718" spans="1:12" ht="13.5" customHeight="1" x14ac:dyDescent="0.2">
      <c r="A718" s="35"/>
      <c r="B718" s="35"/>
      <c r="C718" s="35"/>
      <c r="D718" s="35"/>
      <c r="E718" s="35"/>
      <c r="F718" s="66"/>
      <c r="G718" s="35"/>
      <c r="H718" s="35"/>
      <c r="I718" s="61"/>
      <c r="J718" s="35"/>
      <c r="K718" s="35"/>
      <c r="L718" s="61"/>
    </row>
    <row r="719" spans="1:12" ht="13.5" customHeight="1" x14ac:dyDescent="0.2">
      <c r="A719" s="35"/>
      <c r="B719" s="35"/>
      <c r="C719" s="35"/>
      <c r="D719" s="35"/>
      <c r="E719" s="35"/>
      <c r="F719" s="66"/>
      <c r="G719" s="35"/>
      <c r="H719" s="35"/>
      <c r="I719" s="61"/>
      <c r="J719" s="35"/>
      <c r="K719" s="35"/>
      <c r="L719" s="61"/>
    </row>
    <row r="720" spans="1:12" ht="13.5" customHeight="1" x14ac:dyDescent="0.2">
      <c r="A720" s="35"/>
      <c r="B720" s="35"/>
      <c r="C720" s="35"/>
      <c r="D720" s="35"/>
      <c r="E720" s="35"/>
      <c r="F720" s="66"/>
      <c r="G720" s="35"/>
      <c r="H720" s="35"/>
      <c r="I720" s="61"/>
      <c r="J720" s="35"/>
      <c r="K720" s="35"/>
      <c r="L720" s="61"/>
    </row>
    <row r="721" spans="1:12" ht="13.5" customHeight="1" x14ac:dyDescent="0.2">
      <c r="A721" s="35"/>
      <c r="B721" s="35"/>
      <c r="C721" s="35"/>
      <c r="D721" s="35"/>
      <c r="E721" s="35"/>
      <c r="F721" s="66"/>
      <c r="G721" s="35"/>
      <c r="H721" s="35"/>
      <c r="I721" s="61"/>
      <c r="J721" s="35"/>
      <c r="K721" s="35"/>
      <c r="L721" s="61"/>
    </row>
    <row r="722" spans="1:12" ht="13.5" customHeight="1" x14ac:dyDescent="0.2">
      <c r="A722" s="35"/>
      <c r="B722" s="35"/>
      <c r="C722" s="35"/>
      <c r="D722" s="35"/>
      <c r="E722" s="35"/>
      <c r="F722" s="66"/>
      <c r="G722" s="35"/>
      <c r="H722" s="35"/>
      <c r="I722" s="61"/>
      <c r="J722" s="35"/>
      <c r="K722" s="35"/>
      <c r="L722" s="61"/>
    </row>
    <row r="723" spans="1:12" ht="13.5" customHeight="1" x14ac:dyDescent="0.2">
      <c r="A723" s="35"/>
      <c r="B723" s="35"/>
      <c r="C723" s="35"/>
      <c r="D723" s="35"/>
      <c r="E723" s="35"/>
      <c r="F723" s="66"/>
      <c r="G723" s="35"/>
      <c r="H723" s="35"/>
      <c r="I723" s="61"/>
      <c r="J723" s="35"/>
      <c r="K723" s="35"/>
      <c r="L723" s="61"/>
    </row>
    <row r="724" spans="1:12" ht="13.5" customHeight="1" x14ac:dyDescent="0.2">
      <c r="A724" s="35"/>
      <c r="B724" s="35"/>
      <c r="C724" s="35"/>
      <c r="D724" s="35"/>
      <c r="E724" s="35"/>
      <c r="F724" s="66"/>
      <c r="G724" s="35"/>
      <c r="H724" s="35"/>
      <c r="I724" s="61"/>
      <c r="J724" s="35"/>
      <c r="K724" s="35"/>
      <c r="L724" s="61"/>
    </row>
    <row r="725" spans="1:12" ht="13.5" customHeight="1" x14ac:dyDescent="0.2">
      <c r="A725" s="35"/>
      <c r="B725" s="35"/>
      <c r="C725" s="35"/>
      <c r="D725" s="35"/>
      <c r="E725" s="35"/>
      <c r="F725" s="66"/>
      <c r="G725" s="35"/>
      <c r="H725" s="35"/>
      <c r="I725" s="61"/>
      <c r="J725" s="35"/>
      <c r="K725" s="35"/>
      <c r="L725" s="61"/>
    </row>
    <row r="726" spans="1:12" ht="13.5" customHeight="1" x14ac:dyDescent="0.2">
      <c r="A726" s="35"/>
      <c r="B726" s="35"/>
      <c r="C726" s="35"/>
      <c r="D726" s="35"/>
      <c r="E726" s="35"/>
      <c r="F726" s="66"/>
      <c r="G726" s="35"/>
      <c r="H726" s="35"/>
      <c r="I726" s="61"/>
      <c r="J726" s="35"/>
      <c r="K726" s="35"/>
      <c r="L726" s="61"/>
    </row>
    <row r="727" spans="1:12" ht="13.5" customHeight="1" x14ac:dyDescent="0.2">
      <c r="A727" s="35"/>
      <c r="B727" s="35"/>
      <c r="C727" s="35"/>
      <c r="D727" s="35"/>
      <c r="E727" s="35"/>
      <c r="F727" s="66"/>
      <c r="G727" s="35"/>
      <c r="H727" s="35"/>
      <c r="I727" s="61"/>
      <c r="J727" s="35"/>
      <c r="K727" s="35"/>
      <c r="L727" s="61"/>
    </row>
    <row r="728" spans="1:12" ht="13.5" customHeight="1" x14ac:dyDescent="0.2">
      <c r="A728" s="35"/>
      <c r="B728" s="35"/>
      <c r="C728" s="35"/>
      <c r="D728" s="35"/>
      <c r="E728" s="35"/>
      <c r="F728" s="66"/>
      <c r="G728" s="35"/>
      <c r="H728" s="35"/>
      <c r="I728" s="61"/>
      <c r="J728" s="35"/>
      <c r="K728" s="35"/>
      <c r="L728" s="61"/>
    </row>
    <row r="729" spans="1:12" ht="13.5" customHeight="1" x14ac:dyDescent="0.2">
      <c r="A729" s="35"/>
      <c r="B729" s="35"/>
      <c r="C729" s="35"/>
      <c r="D729" s="35"/>
      <c r="E729" s="35"/>
      <c r="F729" s="66"/>
      <c r="G729" s="35"/>
      <c r="H729" s="35"/>
      <c r="I729" s="61"/>
      <c r="J729" s="35"/>
      <c r="K729" s="35"/>
      <c r="L729" s="61"/>
    </row>
    <row r="730" spans="1:12" ht="13.5" customHeight="1" x14ac:dyDescent="0.2">
      <c r="A730" s="35"/>
      <c r="B730" s="35"/>
      <c r="C730" s="35"/>
      <c r="D730" s="35"/>
      <c r="E730" s="35"/>
      <c r="F730" s="66"/>
      <c r="G730" s="35"/>
      <c r="H730" s="35"/>
      <c r="I730" s="61"/>
      <c r="J730" s="35"/>
      <c r="K730" s="35"/>
      <c r="L730" s="61"/>
    </row>
    <row r="731" spans="1:12" ht="13.5" customHeight="1" x14ac:dyDescent="0.2">
      <c r="A731" s="35"/>
      <c r="B731" s="35"/>
      <c r="C731" s="35"/>
      <c r="D731" s="35"/>
      <c r="E731" s="35"/>
      <c r="F731" s="66"/>
      <c r="G731" s="35"/>
      <c r="H731" s="35"/>
      <c r="I731" s="61"/>
      <c r="J731" s="35"/>
      <c r="K731" s="35"/>
      <c r="L731" s="61"/>
    </row>
    <row r="732" spans="1:12" ht="13.5" customHeight="1" x14ac:dyDescent="0.2">
      <c r="A732" s="35"/>
      <c r="B732" s="35"/>
      <c r="C732" s="35"/>
      <c r="D732" s="35"/>
      <c r="E732" s="35"/>
      <c r="F732" s="66"/>
      <c r="G732" s="35"/>
      <c r="H732" s="35"/>
      <c r="I732" s="61"/>
      <c r="J732" s="35"/>
      <c r="K732" s="35"/>
      <c r="L732" s="61"/>
    </row>
    <row r="733" spans="1:12" ht="13.5" customHeight="1" x14ac:dyDescent="0.2">
      <c r="A733" s="35"/>
      <c r="B733" s="35"/>
      <c r="C733" s="35"/>
      <c r="D733" s="35"/>
      <c r="E733" s="35"/>
      <c r="F733" s="66"/>
      <c r="G733" s="35"/>
      <c r="H733" s="35"/>
      <c r="I733" s="61"/>
      <c r="J733" s="35"/>
      <c r="K733" s="35"/>
      <c r="L733" s="61"/>
    </row>
    <row r="734" spans="1:12" ht="13.5" customHeight="1" x14ac:dyDescent="0.2">
      <c r="A734" s="35"/>
      <c r="B734" s="35"/>
      <c r="C734" s="35"/>
      <c r="D734" s="35"/>
      <c r="E734" s="35"/>
      <c r="F734" s="66"/>
      <c r="G734" s="35"/>
      <c r="H734" s="35"/>
      <c r="I734" s="61"/>
      <c r="J734" s="35"/>
      <c r="K734" s="35"/>
      <c r="L734" s="61"/>
    </row>
    <row r="735" spans="1:12" ht="13.5" customHeight="1" x14ac:dyDescent="0.2">
      <c r="A735" s="35"/>
      <c r="B735" s="35"/>
      <c r="C735" s="35"/>
      <c r="D735" s="35"/>
      <c r="E735" s="35"/>
      <c r="F735" s="66"/>
      <c r="G735" s="35"/>
      <c r="H735" s="35"/>
      <c r="I735" s="61"/>
      <c r="J735" s="35"/>
      <c r="K735" s="35"/>
      <c r="L735" s="61"/>
    </row>
    <row r="736" spans="1:12" ht="13.5" customHeight="1" x14ac:dyDescent="0.2">
      <c r="A736" s="35"/>
      <c r="B736" s="35"/>
      <c r="C736" s="35"/>
      <c r="D736" s="35"/>
      <c r="E736" s="35"/>
      <c r="F736" s="66"/>
      <c r="G736" s="35"/>
      <c r="H736" s="35"/>
      <c r="I736" s="61"/>
      <c r="J736" s="35"/>
      <c r="K736" s="35"/>
      <c r="L736" s="61"/>
    </row>
    <row r="737" spans="1:12" ht="13.5" customHeight="1" x14ac:dyDescent="0.2">
      <c r="A737" s="35"/>
      <c r="B737" s="35"/>
      <c r="C737" s="35"/>
      <c r="D737" s="35"/>
      <c r="E737" s="35"/>
      <c r="F737" s="66"/>
      <c r="G737" s="35"/>
      <c r="H737" s="35"/>
      <c r="I737" s="61"/>
      <c r="J737" s="35"/>
      <c r="K737" s="35"/>
      <c r="L737" s="61"/>
    </row>
    <row r="738" spans="1:12" ht="13.5" customHeight="1" x14ac:dyDescent="0.2">
      <c r="A738" s="35"/>
      <c r="B738" s="35"/>
      <c r="C738" s="35"/>
      <c r="D738" s="35"/>
      <c r="E738" s="35"/>
      <c r="F738" s="66"/>
      <c r="G738" s="35"/>
      <c r="H738" s="35"/>
      <c r="I738" s="61"/>
      <c r="J738" s="35"/>
      <c r="K738" s="35"/>
      <c r="L738" s="61"/>
    </row>
    <row r="739" spans="1:12" ht="13.5" customHeight="1" x14ac:dyDescent="0.2">
      <c r="A739" s="35"/>
      <c r="B739" s="35"/>
      <c r="C739" s="35"/>
      <c r="D739" s="35"/>
      <c r="E739" s="35"/>
      <c r="F739" s="66"/>
      <c r="G739" s="35"/>
      <c r="H739" s="35"/>
      <c r="I739" s="61"/>
      <c r="J739" s="35"/>
      <c r="K739" s="35"/>
      <c r="L739" s="61"/>
    </row>
    <row r="740" spans="1:12" ht="13.5" customHeight="1" x14ac:dyDescent="0.2">
      <c r="A740" s="35"/>
      <c r="B740" s="35"/>
      <c r="C740" s="35"/>
      <c r="D740" s="35"/>
      <c r="E740" s="35"/>
      <c r="F740" s="66"/>
      <c r="G740" s="35"/>
      <c r="H740" s="35"/>
      <c r="I740" s="61"/>
      <c r="J740" s="35"/>
      <c r="K740" s="35"/>
      <c r="L740" s="61"/>
    </row>
    <row r="741" spans="1:12" ht="13.5" customHeight="1" x14ac:dyDescent="0.2">
      <c r="A741" s="35"/>
      <c r="B741" s="35"/>
      <c r="C741" s="35"/>
      <c r="D741" s="35"/>
      <c r="E741" s="35"/>
      <c r="F741" s="66"/>
      <c r="G741" s="35"/>
      <c r="H741" s="35"/>
      <c r="I741" s="61"/>
      <c r="J741" s="35"/>
      <c r="K741" s="35"/>
      <c r="L741" s="61"/>
    </row>
    <row r="742" spans="1:12" ht="13.5" customHeight="1" x14ac:dyDescent="0.2">
      <c r="A742" s="35"/>
      <c r="B742" s="35"/>
      <c r="C742" s="35"/>
      <c r="D742" s="35"/>
      <c r="E742" s="35"/>
      <c r="F742" s="66"/>
      <c r="G742" s="35"/>
      <c r="H742" s="35"/>
      <c r="I742" s="61"/>
      <c r="J742" s="35"/>
      <c r="K742" s="35"/>
      <c r="L742" s="61"/>
    </row>
    <row r="743" spans="1:12" ht="13.5" customHeight="1" x14ac:dyDescent="0.2">
      <c r="A743" s="35"/>
      <c r="B743" s="35"/>
      <c r="C743" s="35"/>
      <c r="D743" s="35"/>
      <c r="E743" s="35"/>
      <c r="F743" s="66"/>
      <c r="G743" s="35"/>
      <c r="H743" s="35"/>
      <c r="I743" s="61"/>
      <c r="J743" s="35"/>
      <c r="K743" s="35"/>
      <c r="L743" s="61"/>
    </row>
    <row r="744" spans="1:12" ht="13.5" customHeight="1" x14ac:dyDescent="0.2">
      <c r="A744" s="35"/>
      <c r="B744" s="35"/>
      <c r="C744" s="35"/>
      <c r="D744" s="35"/>
      <c r="E744" s="35"/>
      <c r="F744" s="66"/>
      <c r="G744" s="35"/>
      <c r="H744" s="35"/>
      <c r="I744" s="61"/>
      <c r="J744" s="35"/>
      <c r="K744" s="35"/>
      <c r="L744" s="61"/>
    </row>
    <row r="745" spans="1:12" ht="13.5" customHeight="1" x14ac:dyDescent="0.2">
      <c r="A745" s="35"/>
      <c r="B745" s="35"/>
      <c r="C745" s="35"/>
      <c r="D745" s="35"/>
      <c r="E745" s="35"/>
      <c r="F745" s="66"/>
      <c r="G745" s="35"/>
      <c r="H745" s="35"/>
      <c r="I745" s="61"/>
      <c r="J745" s="35"/>
      <c r="K745" s="35"/>
      <c r="L745" s="61"/>
    </row>
    <row r="746" spans="1:12" ht="13.5" customHeight="1" x14ac:dyDescent="0.2">
      <c r="A746" s="35"/>
      <c r="B746" s="35"/>
      <c r="C746" s="35"/>
      <c r="D746" s="35"/>
      <c r="E746" s="35"/>
      <c r="F746" s="66"/>
      <c r="G746" s="35"/>
      <c r="H746" s="35"/>
      <c r="I746" s="61"/>
      <c r="J746" s="35"/>
      <c r="K746" s="35"/>
      <c r="L746" s="61"/>
    </row>
    <row r="747" spans="1:12" ht="13.5" customHeight="1" x14ac:dyDescent="0.2">
      <c r="A747" s="35"/>
      <c r="B747" s="35"/>
      <c r="C747" s="35"/>
      <c r="D747" s="35"/>
      <c r="E747" s="35"/>
      <c r="F747" s="66"/>
      <c r="G747" s="35"/>
      <c r="H747" s="35"/>
      <c r="I747" s="61"/>
      <c r="J747" s="35"/>
      <c r="K747" s="35"/>
      <c r="L747" s="61"/>
    </row>
    <row r="748" spans="1:12" ht="13.5" customHeight="1" x14ac:dyDescent="0.2">
      <c r="A748" s="35"/>
      <c r="B748" s="35"/>
      <c r="C748" s="35"/>
      <c r="D748" s="35"/>
      <c r="E748" s="35"/>
      <c r="F748" s="66"/>
      <c r="G748" s="35"/>
      <c r="H748" s="35"/>
      <c r="I748" s="61"/>
      <c r="J748" s="35"/>
      <c r="K748" s="35"/>
      <c r="L748" s="61"/>
    </row>
    <row r="749" spans="1:12" ht="13.5" customHeight="1" x14ac:dyDescent="0.2">
      <c r="A749" s="35"/>
      <c r="B749" s="35"/>
      <c r="C749" s="35"/>
      <c r="D749" s="35"/>
      <c r="E749" s="35"/>
      <c r="F749" s="66"/>
      <c r="G749" s="35"/>
      <c r="H749" s="35"/>
      <c r="I749" s="61"/>
      <c r="J749" s="35"/>
      <c r="K749" s="35"/>
      <c r="L749" s="61"/>
    </row>
    <row r="750" spans="1:12" ht="13.5" customHeight="1" x14ac:dyDescent="0.2">
      <c r="A750" s="35"/>
      <c r="B750" s="35"/>
      <c r="C750" s="35"/>
      <c r="D750" s="35"/>
      <c r="E750" s="35"/>
      <c r="F750" s="66"/>
      <c r="G750" s="35"/>
      <c r="H750" s="35"/>
      <c r="I750" s="61"/>
      <c r="J750" s="35"/>
      <c r="K750" s="35"/>
      <c r="L750" s="61"/>
    </row>
    <row r="751" spans="1:12" ht="13.5" customHeight="1" x14ac:dyDescent="0.2">
      <c r="A751" s="35"/>
      <c r="B751" s="35"/>
      <c r="C751" s="35"/>
      <c r="D751" s="35"/>
      <c r="E751" s="35"/>
      <c r="F751" s="66"/>
      <c r="G751" s="35"/>
      <c r="H751" s="35"/>
      <c r="I751" s="61"/>
      <c r="J751" s="35"/>
      <c r="K751" s="35"/>
      <c r="L751" s="61"/>
    </row>
    <row r="752" spans="1:12" ht="13.5" customHeight="1" x14ac:dyDescent="0.2">
      <c r="A752" s="35"/>
      <c r="B752" s="35"/>
      <c r="C752" s="35"/>
      <c r="D752" s="35"/>
      <c r="E752" s="35"/>
      <c r="F752" s="66"/>
      <c r="G752" s="35"/>
      <c r="H752" s="35"/>
      <c r="I752" s="61"/>
      <c r="J752" s="35"/>
      <c r="K752" s="35"/>
      <c r="L752" s="61"/>
    </row>
    <row r="753" spans="1:12" ht="13.5" customHeight="1" x14ac:dyDescent="0.2">
      <c r="A753" s="35"/>
      <c r="B753" s="35"/>
      <c r="C753" s="35"/>
      <c r="D753" s="35"/>
      <c r="E753" s="35"/>
      <c r="F753" s="66"/>
      <c r="G753" s="35"/>
      <c r="H753" s="35"/>
      <c r="I753" s="61"/>
      <c r="J753" s="35"/>
      <c r="K753" s="35"/>
      <c r="L753" s="61"/>
    </row>
    <row r="754" spans="1:12" ht="13.5" customHeight="1" x14ac:dyDescent="0.2">
      <c r="A754" s="35"/>
      <c r="B754" s="35"/>
      <c r="C754" s="35"/>
      <c r="D754" s="35"/>
      <c r="E754" s="35"/>
      <c r="F754" s="66"/>
      <c r="G754" s="35"/>
      <c r="H754" s="35"/>
      <c r="I754" s="61"/>
      <c r="J754" s="35"/>
      <c r="K754" s="35"/>
      <c r="L754" s="61"/>
    </row>
    <row r="755" spans="1:12" ht="13.5" customHeight="1" x14ac:dyDescent="0.2">
      <c r="A755" s="35"/>
      <c r="B755" s="35"/>
      <c r="C755" s="35"/>
      <c r="D755" s="35"/>
      <c r="E755" s="35"/>
      <c r="F755" s="66"/>
      <c r="G755" s="35"/>
      <c r="H755" s="35"/>
      <c r="I755" s="61"/>
      <c r="J755" s="35"/>
      <c r="K755" s="35"/>
      <c r="L755" s="61"/>
    </row>
    <row r="756" spans="1:12" ht="13.5" customHeight="1" x14ac:dyDescent="0.2">
      <c r="A756" s="35"/>
      <c r="B756" s="35"/>
      <c r="C756" s="35"/>
      <c r="D756" s="35"/>
      <c r="E756" s="35"/>
      <c r="F756" s="66"/>
      <c r="G756" s="35"/>
      <c r="H756" s="35"/>
      <c r="I756" s="61"/>
      <c r="J756" s="35"/>
      <c r="K756" s="35"/>
      <c r="L756" s="61"/>
    </row>
    <row r="757" spans="1:12" ht="13.5" customHeight="1" x14ac:dyDescent="0.2">
      <c r="A757" s="35"/>
      <c r="B757" s="35"/>
      <c r="C757" s="35"/>
      <c r="D757" s="35"/>
      <c r="E757" s="35"/>
      <c r="F757" s="66"/>
      <c r="G757" s="35"/>
      <c r="H757" s="35"/>
      <c r="I757" s="61"/>
      <c r="J757" s="35"/>
      <c r="K757" s="35"/>
      <c r="L757" s="61"/>
    </row>
    <row r="758" spans="1:12" ht="13.5" customHeight="1" x14ac:dyDescent="0.2">
      <c r="A758" s="35"/>
      <c r="B758" s="35"/>
      <c r="C758" s="35"/>
      <c r="D758" s="35"/>
      <c r="E758" s="35"/>
      <c r="F758" s="66"/>
      <c r="G758" s="35"/>
      <c r="H758" s="35"/>
      <c r="I758" s="61"/>
      <c r="J758" s="35"/>
      <c r="K758" s="35"/>
      <c r="L758" s="61"/>
    </row>
    <row r="759" spans="1:12" ht="13.5" customHeight="1" x14ac:dyDescent="0.2">
      <c r="A759" s="35"/>
      <c r="B759" s="35"/>
      <c r="C759" s="35"/>
      <c r="D759" s="35"/>
      <c r="E759" s="35"/>
      <c r="F759" s="66"/>
      <c r="G759" s="35"/>
      <c r="H759" s="35"/>
      <c r="I759" s="61"/>
      <c r="J759" s="35"/>
      <c r="K759" s="35"/>
      <c r="L759" s="61"/>
    </row>
    <row r="760" spans="1:12" ht="13.5" customHeight="1" x14ac:dyDescent="0.2">
      <c r="A760" s="35"/>
      <c r="B760" s="35"/>
      <c r="C760" s="35"/>
      <c r="D760" s="35"/>
      <c r="E760" s="35"/>
      <c r="F760" s="66"/>
      <c r="G760" s="35"/>
      <c r="H760" s="35"/>
      <c r="I760" s="61"/>
      <c r="J760" s="35"/>
      <c r="K760" s="35"/>
      <c r="L760" s="61"/>
    </row>
    <row r="761" spans="1:12" ht="13.5" customHeight="1" x14ac:dyDescent="0.2">
      <c r="A761" s="35"/>
      <c r="B761" s="35"/>
      <c r="C761" s="35"/>
      <c r="D761" s="35"/>
      <c r="E761" s="35"/>
      <c r="F761" s="66"/>
      <c r="G761" s="35"/>
      <c r="H761" s="35"/>
      <c r="I761" s="61"/>
      <c r="J761" s="35"/>
      <c r="K761" s="35"/>
      <c r="L761" s="61"/>
    </row>
    <row r="762" spans="1:12" ht="13.5" customHeight="1" x14ac:dyDescent="0.2">
      <c r="A762" s="35"/>
      <c r="B762" s="35"/>
      <c r="C762" s="35"/>
      <c r="D762" s="35"/>
      <c r="E762" s="35"/>
      <c r="F762" s="66"/>
      <c r="G762" s="35"/>
      <c r="H762" s="35"/>
      <c r="I762" s="61"/>
      <c r="J762" s="35"/>
      <c r="K762" s="35"/>
      <c r="L762" s="61"/>
    </row>
    <row r="763" spans="1:12" ht="13.5" customHeight="1" x14ac:dyDescent="0.2">
      <c r="A763" s="35"/>
      <c r="B763" s="35"/>
      <c r="C763" s="35"/>
      <c r="D763" s="35"/>
      <c r="E763" s="35"/>
      <c r="F763" s="66"/>
      <c r="G763" s="35"/>
      <c r="H763" s="35"/>
      <c r="I763" s="61"/>
      <c r="J763" s="35"/>
      <c r="K763" s="35"/>
      <c r="L763" s="61"/>
    </row>
    <row r="764" spans="1:12" ht="13.5" customHeight="1" x14ac:dyDescent="0.2">
      <c r="A764" s="35"/>
      <c r="B764" s="35"/>
      <c r="C764" s="35"/>
      <c r="D764" s="35"/>
      <c r="E764" s="35"/>
      <c r="F764" s="66"/>
      <c r="G764" s="35"/>
      <c r="H764" s="35"/>
      <c r="I764" s="61"/>
      <c r="J764" s="35"/>
      <c r="K764" s="35"/>
      <c r="L764" s="61"/>
    </row>
    <row r="765" spans="1:12" ht="13.5" customHeight="1" x14ac:dyDescent="0.2">
      <c r="A765" s="35"/>
      <c r="B765" s="35"/>
      <c r="C765" s="35"/>
      <c r="D765" s="35"/>
      <c r="E765" s="35"/>
      <c r="F765" s="66"/>
      <c r="G765" s="35"/>
      <c r="H765" s="35"/>
      <c r="I765" s="61"/>
      <c r="J765" s="35"/>
      <c r="K765" s="35"/>
      <c r="L765" s="61"/>
    </row>
    <row r="766" spans="1:12" ht="13.5" customHeight="1" x14ac:dyDescent="0.2">
      <c r="A766" s="35"/>
      <c r="B766" s="35"/>
      <c r="C766" s="35"/>
      <c r="D766" s="35"/>
      <c r="E766" s="35"/>
      <c r="F766" s="66"/>
      <c r="G766" s="35"/>
      <c r="H766" s="35"/>
      <c r="I766" s="61"/>
      <c r="J766" s="35"/>
      <c r="K766" s="35"/>
      <c r="L766" s="61"/>
    </row>
    <row r="767" spans="1:12" ht="13.5" customHeight="1" x14ac:dyDescent="0.2">
      <c r="A767" s="35"/>
      <c r="B767" s="35"/>
      <c r="C767" s="35"/>
      <c r="D767" s="35"/>
      <c r="E767" s="35"/>
      <c r="F767" s="66"/>
      <c r="G767" s="35"/>
      <c r="H767" s="35"/>
      <c r="I767" s="61"/>
      <c r="J767" s="35"/>
      <c r="K767" s="35"/>
      <c r="L767" s="61"/>
    </row>
    <row r="768" spans="1:12" ht="13.5" customHeight="1" x14ac:dyDescent="0.2">
      <c r="A768" s="35"/>
      <c r="B768" s="35"/>
      <c r="C768" s="35"/>
      <c r="D768" s="35"/>
      <c r="E768" s="35"/>
      <c r="F768" s="66"/>
      <c r="G768" s="35"/>
      <c r="H768" s="35"/>
      <c r="I768" s="61"/>
      <c r="J768" s="35"/>
      <c r="K768" s="35"/>
      <c r="L768" s="61"/>
    </row>
    <row r="769" spans="1:12" ht="13.5" customHeight="1" x14ac:dyDescent="0.2">
      <c r="A769" s="35"/>
      <c r="B769" s="35"/>
      <c r="C769" s="35"/>
      <c r="D769" s="35"/>
      <c r="E769" s="35"/>
      <c r="F769" s="66"/>
      <c r="G769" s="35"/>
      <c r="H769" s="35"/>
      <c r="I769" s="61"/>
      <c r="J769" s="35"/>
      <c r="K769" s="35"/>
      <c r="L769" s="61"/>
    </row>
    <row r="770" spans="1:12" ht="13.5" customHeight="1" x14ac:dyDescent="0.2">
      <c r="A770" s="35"/>
      <c r="B770" s="35"/>
      <c r="C770" s="35"/>
      <c r="D770" s="35"/>
      <c r="E770" s="35"/>
      <c r="F770" s="66"/>
      <c r="G770" s="35"/>
      <c r="H770" s="35"/>
      <c r="I770" s="61"/>
      <c r="J770" s="35"/>
      <c r="K770" s="35"/>
      <c r="L770" s="61"/>
    </row>
    <row r="771" spans="1:12" ht="13.5" customHeight="1" x14ac:dyDescent="0.2">
      <c r="A771" s="35"/>
      <c r="B771" s="35"/>
      <c r="C771" s="35"/>
      <c r="D771" s="35"/>
      <c r="E771" s="35"/>
      <c r="F771" s="66"/>
      <c r="G771" s="35"/>
      <c r="H771" s="35"/>
      <c r="I771" s="61"/>
      <c r="J771" s="35"/>
      <c r="K771" s="35"/>
      <c r="L771" s="61"/>
    </row>
    <row r="772" spans="1:12" ht="13.5" customHeight="1" x14ac:dyDescent="0.2">
      <c r="A772" s="35"/>
      <c r="B772" s="35"/>
      <c r="C772" s="35"/>
      <c r="D772" s="35"/>
      <c r="E772" s="35"/>
      <c r="F772" s="66"/>
      <c r="G772" s="35"/>
      <c r="H772" s="35"/>
      <c r="I772" s="61"/>
      <c r="J772" s="35"/>
      <c r="K772" s="35"/>
      <c r="L772" s="61"/>
    </row>
    <row r="773" spans="1:12" ht="13.5" customHeight="1" x14ac:dyDescent="0.2">
      <c r="A773" s="35"/>
      <c r="B773" s="35"/>
      <c r="C773" s="35"/>
      <c r="D773" s="35"/>
      <c r="E773" s="35"/>
      <c r="F773" s="66"/>
      <c r="G773" s="35"/>
      <c r="H773" s="35"/>
      <c r="I773" s="61"/>
      <c r="J773" s="35"/>
      <c r="K773" s="35"/>
      <c r="L773" s="61"/>
    </row>
    <row r="774" spans="1:12" ht="13.5" customHeight="1" x14ac:dyDescent="0.2">
      <c r="A774" s="35"/>
      <c r="B774" s="35"/>
      <c r="C774" s="35"/>
      <c r="D774" s="35"/>
      <c r="E774" s="35"/>
      <c r="F774" s="66"/>
      <c r="G774" s="35"/>
      <c r="H774" s="35"/>
      <c r="I774" s="61"/>
      <c r="J774" s="35"/>
      <c r="K774" s="35"/>
      <c r="L774" s="61"/>
    </row>
    <row r="775" spans="1:12" ht="13.5" customHeight="1" x14ac:dyDescent="0.2">
      <c r="A775" s="35"/>
      <c r="B775" s="35"/>
      <c r="C775" s="35"/>
      <c r="D775" s="35"/>
      <c r="E775" s="35"/>
      <c r="F775" s="66"/>
      <c r="G775" s="35"/>
      <c r="H775" s="35"/>
      <c r="I775" s="61"/>
      <c r="J775" s="35"/>
      <c r="K775" s="35"/>
      <c r="L775" s="61"/>
    </row>
    <row r="776" spans="1:12" ht="13.5" customHeight="1" x14ac:dyDescent="0.2">
      <c r="A776" s="35"/>
      <c r="B776" s="35"/>
      <c r="C776" s="35"/>
      <c r="D776" s="35"/>
      <c r="E776" s="35"/>
      <c r="F776" s="66"/>
      <c r="G776" s="35"/>
      <c r="H776" s="35"/>
      <c r="I776" s="61"/>
      <c r="J776" s="35"/>
      <c r="K776" s="35"/>
      <c r="L776" s="61"/>
    </row>
    <row r="777" spans="1:12" ht="13.5" customHeight="1" x14ac:dyDescent="0.2">
      <c r="A777" s="35"/>
      <c r="B777" s="35"/>
      <c r="C777" s="35"/>
      <c r="D777" s="35"/>
      <c r="E777" s="35"/>
      <c r="F777" s="66"/>
      <c r="G777" s="35"/>
      <c r="H777" s="35"/>
      <c r="I777" s="61"/>
      <c r="J777" s="35"/>
      <c r="K777" s="35"/>
      <c r="L777" s="61"/>
    </row>
    <row r="778" spans="1:12" ht="13.5" customHeight="1" x14ac:dyDescent="0.2">
      <c r="A778" s="35"/>
      <c r="B778" s="35"/>
      <c r="C778" s="35"/>
      <c r="D778" s="35"/>
      <c r="E778" s="35"/>
      <c r="F778" s="66"/>
      <c r="G778" s="35"/>
      <c r="H778" s="35"/>
      <c r="I778" s="61"/>
      <c r="J778" s="35"/>
      <c r="K778" s="35"/>
      <c r="L778" s="61"/>
    </row>
    <row r="779" spans="1:12" ht="13.5" customHeight="1" x14ac:dyDescent="0.2">
      <c r="A779" s="35"/>
      <c r="B779" s="35"/>
      <c r="C779" s="35"/>
      <c r="D779" s="35"/>
      <c r="E779" s="35"/>
      <c r="F779" s="66"/>
      <c r="G779" s="35"/>
      <c r="H779" s="35"/>
      <c r="I779" s="61"/>
      <c r="J779" s="35"/>
      <c r="K779" s="35"/>
      <c r="L779" s="61"/>
    </row>
    <row r="780" spans="1:12" ht="13.5" customHeight="1" x14ac:dyDescent="0.2">
      <c r="A780" s="35"/>
      <c r="B780" s="35"/>
      <c r="C780" s="35"/>
      <c r="D780" s="35"/>
      <c r="E780" s="35"/>
      <c r="F780" s="66"/>
      <c r="G780" s="35"/>
      <c r="H780" s="35"/>
      <c r="I780" s="61"/>
      <c r="J780" s="35"/>
      <c r="K780" s="35"/>
      <c r="L780" s="61"/>
    </row>
    <row r="781" spans="1:12" ht="13.5" customHeight="1" x14ac:dyDescent="0.2">
      <c r="A781" s="35"/>
      <c r="B781" s="35"/>
      <c r="C781" s="35"/>
      <c r="D781" s="35"/>
      <c r="E781" s="35"/>
      <c r="F781" s="66"/>
      <c r="G781" s="35"/>
      <c r="H781" s="35"/>
      <c r="I781" s="61"/>
      <c r="J781" s="35"/>
      <c r="K781" s="35"/>
      <c r="L781" s="61"/>
    </row>
    <row r="782" spans="1:12" ht="13.5" customHeight="1" x14ac:dyDescent="0.2">
      <c r="A782" s="35"/>
      <c r="B782" s="35"/>
      <c r="C782" s="35"/>
      <c r="D782" s="35"/>
      <c r="E782" s="35"/>
      <c r="F782" s="66"/>
      <c r="G782" s="35"/>
      <c r="H782" s="35"/>
      <c r="I782" s="61"/>
      <c r="J782" s="35"/>
      <c r="K782" s="35"/>
      <c r="L782" s="61"/>
    </row>
    <row r="783" spans="1:12" ht="13.5" customHeight="1" x14ac:dyDescent="0.2">
      <c r="A783" s="35"/>
      <c r="B783" s="35"/>
      <c r="C783" s="35"/>
      <c r="D783" s="35"/>
      <c r="E783" s="35"/>
      <c r="F783" s="66"/>
      <c r="G783" s="35"/>
      <c r="H783" s="35"/>
      <c r="I783" s="61"/>
      <c r="J783" s="35"/>
      <c r="K783" s="35"/>
      <c r="L783" s="61"/>
    </row>
    <row r="784" spans="1:12" ht="13.5" customHeight="1" x14ac:dyDescent="0.2">
      <c r="A784" s="35"/>
      <c r="B784" s="35"/>
      <c r="C784" s="35"/>
      <c r="D784" s="35"/>
      <c r="E784" s="35"/>
      <c r="F784" s="66"/>
      <c r="G784" s="35"/>
      <c r="H784" s="35"/>
      <c r="I784" s="61"/>
      <c r="J784" s="35"/>
      <c r="K784" s="35"/>
      <c r="L784" s="61"/>
    </row>
    <row r="785" spans="1:12" ht="13.5" customHeight="1" x14ac:dyDescent="0.2">
      <c r="A785" s="35"/>
      <c r="B785" s="35"/>
      <c r="C785" s="35"/>
      <c r="D785" s="35"/>
      <c r="E785" s="35"/>
      <c r="F785" s="66"/>
      <c r="G785" s="35"/>
      <c r="H785" s="35"/>
      <c r="I785" s="61"/>
      <c r="J785" s="35"/>
      <c r="K785" s="35"/>
      <c r="L785" s="61"/>
    </row>
    <row r="786" spans="1:12" ht="13.5" customHeight="1" x14ac:dyDescent="0.2">
      <c r="A786" s="35"/>
      <c r="B786" s="35"/>
      <c r="C786" s="35"/>
      <c r="D786" s="35"/>
      <c r="E786" s="35"/>
      <c r="F786" s="66"/>
      <c r="G786" s="35"/>
      <c r="H786" s="35"/>
      <c r="I786" s="61"/>
      <c r="J786" s="35"/>
      <c r="K786" s="35"/>
      <c r="L786" s="61"/>
    </row>
    <row r="787" spans="1:12" ht="13.5" customHeight="1" x14ac:dyDescent="0.2">
      <c r="A787" s="35"/>
      <c r="B787" s="35"/>
      <c r="C787" s="35"/>
      <c r="D787" s="35"/>
      <c r="E787" s="35"/>
      <c r="F787" s="66"/>
      <c r="G787" s="35"/>
      <c r="H787" s="35"/>
      <c r="I787" s="61"/>
      <c r="J787" s="35"/>
      <c r="K787" s="35"/>
      <c r="L787" s="61"/>
    </row>
    <row r="788" spans="1:12" ht="13.5" customHeight="1" x14ac:dyDescent="0.2">
      <c r="A788" s="35"/>
      <c r="B788" s="35"/>
      <c r="C788" s="35"/>
      <c r="D788" s="35"/>
      <c r="E788" s="35"/>
      <c r="F788" s="66"/>
      <c r="G788" s="35"/>
      <c r="H788" s="35"/>
      <c r="I788" s="61"/>
      <c r="J788" s="35"/>
      <c r="K788" s="35"/>
      <c r="L788" s="61"/>
    </row>
    <row r="789" spans="1:12" ht="13.5" customHeight="1" x14ac:dyDescent="0.2">
      <c r="A789" s="35"/>
      <c r="B789" s="35"/>
      <c r="C789" s="35"/>
      <c r="D789" s="35"/>
      <c r="E789" s="35"/>
      <c r="F789" s="66"/>
      <c r="G789" s="35"/>
      <c r="H789" s="35"/>
      <c r="I789" s="61"/>
      <c r="J789" s="35"/>
      <c r="K789" s="35"/>
      <c r="L789" s="61"/>
    </row>
    <row r="790" spans="1:12" ht="13.5" customHeight="1" x14ac:dyDescent="0.2">
      <c r="A790" s="35"/>
      <c r="B790" s="35"/>
      <c r="C790" s="35"/>
      <c r="D790" s="35"/>
      <c r="E790" s="35"/>
      <c r="F790" s="66"/>
      <c r="G790" s="35"/>
      <c r="H790" s="35"/>
      <c r="I790" s="61"/>
      <c r="J790" s="35"/>
      <c r="K790" s="35"/>
      <c r="L790" s="61"/>
    </row>
    <row r="791" spans="1:12" ht="13.5" customHeight="1" x14ac:dyDescent="0.2">
      <c r="A791" s="35"/>
      <c r="B791" s="35"/>
      <c r="C791" s="35"/>
      <c r="D791" s="35"/>
      <c r="E791" s="35"/>
      <c r="F791" s="66"/>
      <c r="G791" s="35"/>
      <c r="H791" s="35"/>
      <c r="I791" s="61"/>
      <c r="J791" s="35"/>
      <c r="K791" s="35"/>
      <c r="L791" s="61"/>
    </row>
    <row r="792" spans="1:12" ht="13.5" customHeight="1" x14ac:dyDescent="0.2">
      <c r="A792" s="35"/>
      <c r="B792" s="35"/>
      <c r="C792" s="35"/>
      <c r="D792" s="35"/>
      <c r="E792" s="35"/>
      <c r="F792" s="66"/>
      <c r="G792" s="35"/>
      <c r="H792" s="35"/>
      <c r="I792" s="61"/>
      <c r="J792" s="35"/>
      <c r="K792" s="35"/>
      <c r="L792" s="61"/>
    </row>
    <row r="793" spans="1:12" ht="13.5" customHeight="1" x14ac:dyDescent="0.2">
      <c r="A793" s="35"/>
      <c r="B793" s="35"/>
      <c r="C793" s="35"/>
      <c r="D793" s="35"/>
      <c r="E793" s="35"/>
      <c r="F793" s="66"/>
      <c r="G793" s="35"/>
      <c r="H793" s="35"/>
      <c r="I793" s="61"/>
      <c r="J793" s="35"/>
      <c r="K793" s="35"/>
      <c r="L793" s="61"/>
    </row>
    <row r="794" spans="1:12" ht="13.5" customHeight="1" x14ac:dyDescent="0.2">
      <c r="A794" s="35"/>
      <c r="B794" s="35"/>
      <c r="C794" s="35"/>
      <c r="D794" s="35"/>
      <c r="E794" s="35"/>
      <c r="F794" s="66"/>
      <c r="G794" s="35"/>
      <c r="H794" s="35"/>
      <c r="I794" s="61"/>
      <c r="J794" s="35"/>
      <c r="K794" s="35"/>
      <c r="L794" s="61"/>
    </row>
    <row r="795" spans="1:12" ht="13.5" customHeight="1" x14ac:dyDescent="0.2">
      <c r="A795" s="35"/>
      <c r="B795" s="35"/>
      <c r="C795" s="35"/>
      <c r="D795" s="35"/>
      <c r="E795" s="35"/>
      <c r="F795" s="66"/>
      <c r="G795" s="35"/>
      <c r="H795" s="35"/>
      <c r="I795" s="61"/>
      <c r="J795" s="35"/>
      <c r="K795" s="35"/>
      <c r="L795" s="61"/>
    </row>
    <row r="796" spans="1:12" ht="13.5" customHeight="1" x14ac:dyDescent="0.2">
      <c r="A796" s="35"/>
      <c r="B796" s="35"/>
      <c r="C796" s="35"/>
      <c r="D796" s="35"/>
      <c r="E796" s="35"/>
      <c r="F796" s="66"/>
      <c r="G796" s="35"/>
      <c r="H796" s="35"/>
      <c r="I796" s="61"/>
      <c r="J796" s="35"/>
      <c r="K796" s="35"/>
      <c r="L796" s="61"/>
    </row>
    <row r="797" spans="1:12" ht="13.5" customHeight="1" x14ac:dyDescent="0.2">
      <c r="A797" s="35"/>
      <c r="B797" s="35"/>
      <c r="C797" s="35"/>
      <c r="D797" s="35"/>
      <c r="E797" s="35"/>
      <c r="F797" s="66"/>
      <c r="G797" s="35"/>
      <c r="H797" s="35"/>
      <c r="I797" s="61"/>
      <c r="J797" s="35"/>
      <c r="K797" s="35"/>
      <c r="L797" s="61"/>
    </row>
    <row r="798" spans="1:12" ht="13.5" customHeight="1" x14ac:dyDescent="0.2">
      <c r="A798" s="35"/>
      <c r="B798" s="35"/>
      <c r="C798" s="35"/>
      <c r="D798" s="35"/>
      <c r="E798" s="35"/>
      <c r="F798" s="66"/>
      <c r="G798" s="35"/>
      <c r="H798" s="35"/>
      <c r="I798" s="61"/>
      <c r="J798" s="35"/>
      <c r="K798" s="35"/>
      <c r="L798" s="61"/>
    </row>
    <row r="799" spans="1:12" ht="13.5" customHeight="1" x14ac:dyDescent="0.2">
      <c r="A799" s="35"/>
      <c r="B799" s="35"/>
      <c r="C799" s="35"/>
      <c r="D799" s="35"/>
      <c r="E799" s="35"/>
      <c r="F799" s="66"/>
      <c r="G799" s="35"/>
      <c r="H799" s="35"/>
      <c r="I799" s="61"/>
      <c r="J799" s="35"/>
      <c r="K799" s="35"/>
      <c r="L799" s="61"/>
    </row>
    <row r="800" spans="1:12" ht="13.5" customHeight="1" x14ac:dyDescent="0.2">
      <c r="A800" s="35"/>
      <c r="B800" s="35"/>
      <c r="C800" s="35"/>
      <c r="D800" s="35"/>
      <c r="E800" s="35"/>
      <c r="F800" s="66"/>
      <c r="G800" s="35"/>
      <c r="H800" s="35"/>
      <c r="I800" s="61"/>
      <c r="J800" s="35"/>
      <c r="K800" s="35"/>
      <c r="L800" s="61"/>
    </row>
    <row r="801" spans="1:12" ht="13.5" customHeight="1" x14ac:dyDescent="0.2">
      <c r="A801" s="35"/>
      <c r="B801" s="35"/>
      <c r="C801" s="35"/>
      <c r="D801" s="35"/>
      <c r="E801" s="35"/>
      <c r="F801" s="66"/>
      <c r="G801" s="35"/>
      <c r="H801" s="35"/>
      <c r="I801" s="61"/>
      <c r="J801" s="35"/>
      <c r="K801" s="35"/>
      <c r="L801" s="61"/>
    </row>
    <row r="802" spans="1:12" ht="13.5" customHeight="1" x14ac:dyDescent="0.2">
      <c r="A802" s="35"/>
      <c r="B802" s="35"/>
      <c r="C802" s="35"/>
      <c r="D802" s="35"/>
      <c r="E802" s="35"/>
      <c r="F802" s="66"/>
      <c r="G802" s="35"/>
      <c r="H802" s="35"/>
      <c r="I802" s="61"/>
      <c r="J802" s="35"/>
      <c r="K802" s="35"/>
      <c r="L802" s="61"/>
    </row>
    <row r="803" spans="1:12" ht="13.5" customHeight="1" x14ac:dyDescent="0.2">
      <c r="A803" s="35"/>
      <c r="B803" s="35"/>
      <c r="C803" s="35"/>
      <c r="D803" s="35"/>
      <c r="E803" s="35"/>
      <c r="F803" s="66"/>
      <c r="G803" s="35"/>
      <c r="H803" s="35"/>
      <c r="I803" s="61"/>
      <c r="J803" s="35"/>
      <c r="K803" s="35"/>
      <c r="L803" s="61"/>
    </row>
    <row r="804" spans="1:12" ht="13.5" customHeight="1" x14ac:dyDescent="0.2">
      <c r="A804" s="35"/>
      <c r="B804" s="35"/>
      <c r="C804" s="35"/>
      <c r="D804" s="35"/>
      <c r="E804" s="35"/>
      <c r="F804" s="66"/>
      <c r="G804" s="35"/>
      <c r="H804" s="35"/>
      <c r="I804" s="61"/>
      <c r="J804" s="35"/>
      <c r="K804" s="35"/>
      <c r="L804" s="61"/>
    </row>
    <row r="805" spans="1:12" ht="13.5" customHeight="1" x14ac:dyDescent="0.2">
      <c r="A805" s="35"/>
      <c r="B805" s="35"/>
      <c r="C805" s="35"/>
      <c r="D805" s="35"/>
      <c r="E805" s="35"/>
      <c r="F805" s="66"/>
      <c r="G805" s="35"/>
      <c r="H805" s="35"/>
      <c r="I805" s="61"/>
      <c r="J805" s="35"/>
      <c r="K805" s="35"/>
      <c r="L805" s="61"/>
    </row>
    <row r="806" spans="1:12" ht="13.5" customHeight="1" x14ac:dyDescent="0.2">
      <c r="A806" s="35"/>
      <c r="B806" s="35"/>
      <c r="C806" s="35"/>
      <c r="D806" s="35"/>
      <c r="E806" s="35"/>
      <c r="F806" s="66"/>
      <c r="G806" s="35"/>
      <c r="H806" s="35"/>
      <c r="I806" s="61"/>
      <c r="J806" s="35"/>
      <c r="K806" s="35"/>
      <c r="L806" s="61"/>
    </row>
    <row r="807" spans="1:12" ht="13.5" customHeight="1" x14ac:dyDescent="0.2">
      <c r="A807" s="35"/>
      <c r="B807" s="35"/>
      <c r="C807" s="35"/>
      <c r="D807" s="35"/>
      <c r="E807" s="35"/>
      <c r="F807" s="66"/>
      <c r="G807" s="35"/>
      <c r="H807" s="35"/>
      <c r="I807" s="61"/>
      <c r="J807" s="35"/>
      <c r="K807" s="35"/>
      <c r="L807" s="61"/>
    </row>
    <row r="808" spans="1:12" ht="13.5" customHeight="1" x14ac:dyDescent="0.2">
      <c r="A808" s="35"/>
      <c r="B808" s="35"/>
      <c r="C808" s="35"/>
      <c r="D808" s="35"/>
      <c r="E808" s="35"/>
      <c r="F808" s="66"/>
      <c r="G808" s="35"/>
      <c r="H808" s="35"/>
      <c r="I808" s="61"/>
      <c r="J808" s="35"/>
      <c r="K808" s="35"/>
      <c r="L808" s="61"/>
    </row>
    <row r="809" spans="1:12" ht="13.5" customHeight="1" x14ac:dyDescent="0.2">
      <c r="A809" s="35"/>
      <c r="B809" s="35"/>
      <c r="C809" s="35"/>
      <c r="D809" s="35"/>
      <c r="E809" s="35"/>
      <c r="F809" s="66"/>
      <c r="G809" s="35"/>
      <c r="H809" s="35"/>
      <c r="I809" s="61"/>
      <c r="J809" s="35"/>
      <c r="K809" s="35"/>
      <c r="L809" s="61"/>
    </row>
    <row r="810" spans="1:12" ht="13.5" customHeight="1" x14ac:dyDescent="0.2">
      <c r="A810" s="35"/>
      <c r="B810" s="35"/>
      <c r="C810" s="35"/>
      <c r="D810" s="35"/>
      <c r="E810" s="35"/>
      <c r="F810" s="66"/>
      <c r="G810" s="35"/>
      <c r="H810" s="35"/>
      <c r="I810" s="61"/>
      <c r="J810" s="35"/>
      <c r="K810" s="35"/>
      <c r="L810" s="61"/>
    </row>
    <row r="811" spans="1:12" ht="13.5" customHeight="1" x14ac:dyDescent="0.2">
      <c r="A811" s="35"/>
      <c r="B811" s="35"/>
      <c r="C811" s="35"/>
      <c r="D811" s="35"/>
      <c r="E811" s="35"/>
      <c r="F811" s="66"/>
      <c r="G811" s="35"/>
      <c r="H811" s="35"/>
      <c r="I811" s="61"/>
      <c r="J811" s="35"/>
      <c r="K811" s="35"/>
      <c r="L811" s="61"/>
    </row>
    <row r="812" spans="1:12" ht="13.5" customHeight="1" x14ac:dyDescent="0.2">
      <c r="A812" s="35"/>
      <c r="B812" s="35"/>
      <c r="C812" s="35"/>
      <c r="D812" s="35"/>
      <c r="E812" s="35"/>
      <c r="F812" s="66"/>
      <c r="G812" s="35"/>
      <c r="H812" s="35"/>
      <c r="I812" s="61"/>
      <c r="J812" s="35"/>
      <c r="K812" s="35"/>
      <c r="L812" s="61"/>
    </row>
    <row r="813" spans="1:12" ht="13.5" customHeight="1" x14ac:dyDescent="0.2">
      <c r="A813" s="35"/>
      <c r="B813" s="35"/>
      <c r="C813" s="35"/>
      <c r="D813" s="35"/>
      <c r="E813" s="35"/>
      <c r="F813" s="66"/>
      <c r="G813" s="35"/>
      <c r="H813" s="35"/>
      <c r="I813" s="61"/>
      <c r="J813" s="35"/>
      <c r="K813" s="35"/>
      <c r="L813" s="61"/>
    </row>
    <row r="814" spans="1:12" ht="13.5" customHeight="1" x14ac:dyDescent="0.2">
      <c r="A814" s="35"/>
      <c r="B814" s="35"/>
      <c r="C814" s="35"/>
      <c r="D814" s="35"/>
      <c r="E814" s="35"/>
      <c r="F814" s="66"/>
      <c r="G814" s="35"/>
      <c r="H814" s="35"/>
      <c r="I814" s="61"/>
      <c r="J814" s="35"/>
      <c r="K814" s="35"/>
      <c r="L814" s="61"/>
    </row>
    <row r="815" spans="1:12" ht="13.5" customHeight="1" x14ac:dyDescent="0.2">
      <c r="A815" s="35"/>
      <c r="B815" s="35"/>
      <c r="C815" s="35"/>
      <c r="D815" s="35"/>
      <c r="E815" s="35"/>
      <c r="F815" s="66"/>
      <c r="G815" s="35"/>
      <c r="H815" s="35"/>
      <c r="I815" s="61"/>
      <c r="J815" s="35"/>
      <c r="K815" s="35"/>
      <c r="L815" s="61"/>
    </row>
    <row r="816" spans="1:12" ht="13.5" customHeight="1" x14ac:dyDescent="0.2">
      <c r="A816" s="35"/>
      <c r="B816" s="35"/>
      <c r="C816" s="35"/>
      <c r="D816" s="35"/>
      <c r="E816" s="35"/>
      <c r="F816" s="66"/>
      <c r="G816" s="35"/>
      <c r="H816" s="35"/>
      <c r="I816" s="61"/>
      <c r="J816" s="35"/>
      <c r="K816" s="35"/>
      <c r="L816" s="61"/>
    </row>
    <row r="817" spans="1:12" ht="13.5" customHeight="1" x14ac:dyDescent="0.2">
      <c r="A817" s="35"/>
      <c r="B817" s="35"/>
      <c r="C817" s="35"/>
      <c r="D817" s="35"/>
      <c r="E817" s="35"/>
      <c r="F817" s="66"/>
      <c r="G817" s="35"/>
      <c r="H817" s="35"/>
      <c r="I817" s="61"/>
      <c r="J817" s="35"/>
      <c r="K817" s="35"/>
      <c r="L817" s="61"/>
    </row>
    <row r="818" spans="1:12" ht="13.5" customHeight="1" x14ac:dyDescent="0.2">
      <c r="A818" s="35"/>
      <c r="B818" s="35"/>
      <c r="C818" s="35"/>
      <c r="D818" s="35"/>
      <c r="E818" s="35"/>
      <c r="F818" s="66"/>
      <c r="G818" s="35"/>
      <c r="H818" s="35"/>
      <c r="I818" s="61"/>
      <c r="J818" s="35"/>
      <c r="K818" s="35"/>
      <c r="L818" s="61"/>
    </row>
    <row r="819" spans="1:12" ht="13.5" customHeight="1" x14ac:dyDescent="0.2">
      <c r="A819" s="35"/>
      <c r="B819" s="35"/>
      <c r="C819" s="35"/>
      <c r="D819" s="35"/>
      <c r="E819" s="35"/>
      <c r="F819" s="66"/>
      <c r="G819" s="35"/>
      <c r="H819" s="35"/>
      <c r="I819" s="61"/>
      <c r="J819" s="35"/>
      <c r="K819" s="35"/>
      <c r="L819" s="61"/>
    </row>
    <row r="820" spans="1:12" ht="13.5" customHeight="1" x14ac:dyDescent="0.2">
      <c r="A820" s="35"/>
      <c r="B820" s="35"/>
      <c r="C820" s="35"/>
      <c r="D820" s="35"/>
      <c r="E820" s="35"/>
      <c r="F820" s="66"/>
      <c r="G820" s="35"/>
      <c r="H820" s="35"/>
      <c r="I820" s="61"/>
      <c r="J820" s="35"/>
      <c r="K820" s="35"/>
      <c r="L820" s="61"/>
    </row>
    <row r="821" spans="1:12" ht="13.5" customHeight="1" x14ac:dyDescent="0.2">
      <c r="A821" s="35"/>
      <c r="B821" s="35"/>
      <c r="C821" s="35"/>
      <c r="D821" s="35"/>
      <c r="E821" s="35"/>
      <c r="F821" s="66"/>
      <c r="G821" s="35"/>
      <c r="H821" s="35"/>
      <c r="I821" s="61"/>
      <c r="J821" s="35"/>
      <c r="K821" s="35"/>
      <c r="L821" s="61"/>
    </row>
    <row r="822" spans="1:12" ht="13.5" customHeight="1" x14ac:dyDescent="0.2">
      <c r="A822" s="35"/>
      <c r="B822" s="35"/>
      <c r="C822" s="35"/>
      <c r="D822" s="35"/>
      <c r="E822" s="35"/>
      <c r="F822" s="66"/>
      <c r="G822" s="35"/>
      <c r="H822" s="35"/>
      <c r="I822" s="61"/>
      <c r="J822" s="35"/>
      <c r="K822" s="35"/>
      <c r="L822" s="61"/>
    </row>
    <row r="823" spans="1:12" ht="13.5" customHeight="1" x14ac:dyDescent="0.2">
      <c r="A823" s="35"/>
      <c r="B823" s="35"/>
      <c r="C823" s="35"/>
      <c r="D823" s="35"/>
      <c r="E823" s="35"/>
      <c r="F823" s="66"/>
      <c r="G823" s="35"/>
      <c r="H823" s="35"/>
      <c r="I823" s="61"/>
      <c r="J823" s="35"/>
      <c r="K823" s="35"/>
      <c r="L823" s="61"/>
    </row>
    <row r="824" spans="1:12" ht="13.5" customHeight="1" x14ac:dyDescent="0.2">
      <c r="A824" s="35"/>
      <c r="B824" s="35"/>
      <c r="C824" s="35"/>
      <c r="D824" s="35"/>
      <c r="E824" s="35"/>
      <c r="F824" s="66"/>
      <c r="G824" s="35"/>
      <c r="H824" s="35"/>
      <c r="I824" s="61"/>
      <c r="J824" s="35"/>
      <c r="K824" s="35"/>
      <c r="L824" s="61"/>
    </row>
    <row r="825" spans="1:12" ht="13.5" customHeight="1" x14ac:dyDescent="0.2">
      <c r="A825" s="35"/>
      <c r="B825" s="35"/>
      <c r="C825" s="35"/>
      <c r="D825" s="35"/>
      <c r="E825" s="35"/>
      <c r="F825" s="66"/>
      <c r="G825" s="35"/>
      <c r="H825" s="35"/>
      <c r="I825" s="61"/>
      <c r="J825" s="35"/>
      <c r="K825" s="35"/>
      <c r="L825" s="61"/>
    </row>
    <row r="826" spans="1:12" ht="13.5" customHeight="1" x14ac:dyDescent="0.2">
      <c r="A826" s="35"/>
      <c r="B826" s="35"/>
      <c r="C826" s="35"/>
      <c r="D826" s="35"/>
      <c r="E826" s="35"/>
      <c r="F826" s="66"/>
      <c r="G826" s="35"/>
      <c r="H826" s="35"/>
      <c r="I826" s="61"/>
      <c r="J826" s="35"/>
      <c r="K826" s="35"/>
      <c r="L826" s="61"/>
    </row>
    <row r="827" spans="1:12" ht="13.5" customHeight="1" x14ac:dyDescent="0.2">
      <c r="A827" s="35"/>
      <c r="B827" s="35"/>
      <c r="C827" s="35"/>
      <c r="D827" s="35"/>
      <c r="E827" s="35"/>
      <c r="F827" s="66"/>
      <c r="G827" s="35"/>
      <c r="H827" s="35"/>
      <c r="I827" s="61"/>
      <c r="J827" s="35"/>
      <c r="K827" s="35"/>
      <c r="L827" s="61"/>
    </row>
    <row r="828" spans="1:12" ht="13.5" customHeight="1" x14ac:dyDescent="0.2">
      <c r="A828" s="35"/>
      <c r="B828" s="35"/>
      <c r="C828" s="35"/>
      <c r="D828" s="35"/>
      <c r="E828" s="35"/>
      <c r="F828" s="66"/>
      <c r="G828" s="35"/>
      <c r="H828" s="35"/>
      <c r="I828" s="61"/>
      <c r="J828" s="35"/>
      <c r="K828" s="35"/>
      <c r="L828" s="61"/>
    </row>
    <row r="829" spans="1:12" ht="13.5" customHeight="1" x14ac:dyDescent="0.2">
      <c r="A829" s="35"/>
      <c r="B829" s="35"/>
      <c r="C829" s="35"/>
      <c r="D829" s="35"/>
      <c r="E829" s="35"/>
      <c r="F829" s="66"/>
      <c r="G829" s="35"/>
      <c r="H829" s="35"/>
      <c r="I829" s="61"/>
      <c r="J829" s="35"/>
      <c r="K829" s="35"/>
      <c r="L829" s="61"/>
    </row>
    <row r="830" spans="1:12" ht="13.5" customHeight="1" x14ac:dyDescent="0.2">
      <c r="A830" s="35"/>
      <c r="B830" s="35"/>
      <c r="C830" s="35"/>
      <c r="D830" s="35"/>
      <c r="E830" s="35"/>
      <c r="F830" s="66"/>
      <c r="G830" s="35"/>
      <c r="H830" s="35"/>
      <c r="I830" s="61"/>
      <c r="J830" s="35"/>
      <c r="K830" s="35"/>
      <c r="L830" s="61"/>
    </row>
    <row r="831" spans="1:12" ht="13.5" customHeight="1" x14ac:dyDescent="0.2">
      <c r="A831" s="35"/>
      <c r="B831" s="35"/>
      <c r="C831" s="35"/>
      <c r="D831" s="35"/>
      <c r="E831" s="35"/>
      <c r="F831" s="66"/>
      <c r="G831" s="35"/>
      <c r="H831" s="35"/>
      <c r="I831" s="61"/>
      <c r="J831" s="35"/>
      <c r="K831" s="35"/>
      <c r="L831" s="61"/>
    </row>
    <row r="832" spans="1:12" ht="13.5" customHeight="1" x14ac:dyDescent="0.2">
      <c r="A832" s="35"/>
      <c r="B832" s="35"/>
      <c r="C832" s="35"/>
      <c r="D832" s="35"/>
      <c r="E832" s="35"/>
      <c r="F832" s="66"/>
      <c r="G832" s="35"/>
      <c r="H832" s="35"/>
      <c r="I832" s="61"/>
      <c r="J832" s="35"/>
      <c r="K832" s="35"/>
      <c r="L832" s="61"/>
    </row>
    <row r="833" spans="1:12" ht="13.5" customHeight="1" x14ac:dyDescent="0.2">
      <c r="A833" s="35"/>
      <c r="B833" s="35"/>
      <c r="C833" s="35"/>
      <c r="D833" s="35"/>
      <c r="E833" s="35"/>
      <c r="F833" s="66"/>
      <c r="G833" s="35"/>
      <c r="H833" s="35"/>
      <c r="I833" s="61"/>
      <c r="J833" s="35"/>
      <c r="K833" s="35"/>
      <c r="L833" s="61"/>
    </row>
    <row r="834" spans="1:12" ht="13.5" customHeight="1" x14ac:dyDescent="0.2">
      <c r="A834" s="35"/>
      <c r="B834" s="35"/>
      <c r="C834" s="35"/>
      <c r="D834" s="35"/>
      <c r="E834" s="35"/>
      <c r="F834" s="66"/>
      <c r="G834" s="35"/>
      <c r="H834" s="35"/>
      <c r="I834" s="61"/>
      <c r="J834" s="35"/>
      <c r="K834" s="35"/>
      <c r="L834" s="61"/>
    </row>
    <row r="835" spans="1:12" ht="13.5" customHeight="1" x14ac:dyDescent="0.2">
      <c r="A835" s="35"/>
      <c r="B835" s="35"/>
      <c r="C835" s="35"/>
      <c r="D835" s="35"/>
      <c r="E835" s="35"/>
      <c r="F835" s="66"/>
      <c r="G835" s="35"/>
      <c r="H835" s="35"/>
      <c r="I835" s="61"/>
      <c r="J835" s="35"/>
      <c r="K835" s="35"/>
      <c r="L835" s="61"/>
    </row>
    <row r="836" spans="1:12" ht="13.5" customHeight="1" x14ac:dyDescent="0.2">
      <c r="A836" s="35"/>
      <c r="B836" s="35"/>
      <c r="C836" s="35"/>
      <c r="D836" s="35"/>
      <c r="E836" s="35"/>
      <c r="F836" s="66"/>
      <c r="G836" s="35"/>
      <c r="H836" s="35"/>
      <c r="I836" s="61"/>
      <c r="J836" s="35"/>
      <c r="K836" s="35"/>
      <c r="L836" s="61"/>
    </row>
    <row r="837" spans="1:12" ht="13.5" customHeight="1" x14ac:dyDescent="0.2">
      <c r="A837" s="35"/>
      <c r="B837" s="35"/>
      <c r="C837" s="35"/>
      <c r="D837" s="35"/>
      <c r="E837" s="35"/>
      <c r="F837" s="66"/>
      <c r="G837" s="35"/>
      <c r="H837" s="35"/>
      <c r="I837" s="61"/>
      <c r="J837" s="35"/>
      <c r="K837" s="35"/>
      <c r="L837" s="61"/>
    </row>
    <row r="838" spans="1:12" ht="13.5" customHeight="1" x14ac:dyDescent="0.2">
      <c r="A838" s="35"/>
      <c r="B838" s="35"/>
      <c r="C838" s="35"/>
      <c r="D838" s="35"/>
      <c r="E838" s="35"/>
      <c r="F838" s="66"/>
      <c r="G838" s="35"/>
      <c r="H838" s="35"/>
      <c r="I838" s="61"/>
      <c r="J838" s="35"/>
      <c r="K838" s="35"/>
      <c r="L838" s="61"/>
    </row>
    <row r="839" spans="1:12" ht="13.5" customHeight="1" x14ac:dyDescent="0.2">
      <c r="A839" s="35"/>
      <c r="B839" s="35"/>
      <c r="C839" s="35"/>
      <c r="D839" s="35"/>
      <c r="E839" s="35"/>
      <c r="F839" s="66"/>
      <c r="G839" s="35"/>
      <c r="H839" s="35"/>
      <c r="I839" s="61"/>
      <c r="J839" s="35"/>
      <c r="K839" s="35"/>
      <c r="L839" s="61"/>
    </row>
    <row r="840" spans="1:12" ht="13.5" customHeight="1" x14ac:dyDescent="0.2">
      <c r="A840" s="35"/>
      <c r="B840" s="35"/>
      <c r="C840" s="35"/>
      <c r="D840" s="35"/>
      <c r="E840" s="35"/>
      <c r="F840" s="66"/>
      <c r="G840" s="35"/>
      <c r="H840" s="35"/>
      <c r="I840" s="61"/>
      <c r="J840" s="35"/>
      <c r="K840" s="35"/>
      <c r="L840" s="61"/>
    </row>
    <row r="841" spans="1:12" ht="13.5" customHeight="1" x14ac:dyDescent="0.2">
      <c r="A841" s="35"/>
      <c r="B841" s="35"/>
      <c r="C841" s="35"/>
      <c r="D841" s="35"/>
      <c r="E841" s="35"/>
      <c r="F841" s="66"/>
      <c r="G841" s="35"/>
      <c r="H841" s="35"/>
      <c r="I841" s="61"/>
      <c r="J841" s="35"/>
      <c r="K841" s="35"/>
      <c r="L841" s="61"/>
    </row>
    <row r="842" spans="1:12" ht="13.5" customHeight="1" x14ac:dyDescent="0.2">
      <c r="A842" s="35"/>
      <c r="B842" s="35"/>
      <c r="C842" s="35"/>
      <c r="D842" s="35"/>
      <c r="E842" s="35"/>
      <c r="F842" s="66"/>
      <c r="G842" s="35"/>
      <c r="H842" s="35"/>
      <c r="I842" s="61"/>
      <c r="J842" s="35"/>
      <c r="K842" s="35"/>
      <c r="L842" s="61"/>
    </row>
    <row r="843" spans="1:12" ht="13.5" customHeight="1" x14ac:dyDescent="0.2">
      <c r="A843" s="35"/>
      <c r="B843" s="35"/>
      <c r="C843" s="35"/>
      <c r="D843" s="35"/>
      <c r="E843" s="35"/>
      <c r="F843" s="66"/>
      <c r="G843" s="35"/>
      <c r="H843" s="35"/>
      <c r="I843" s="61"/>
      <c r="J843" s="35"/>
      <c r="K843" s="35"/>
      <c r="L843" s="61"/>
    </row>
    <row r="844" spans="1:12" ht="13.5" customHeight="1" x14ac:dyDescent="0.2">
      <c r="A844" s="35"/>
      <c r="B844" s="35"/>
      <c r="C844" s="35"/>
      <c r="D844" s="35"/>
      <c r="E844" s="35"/>
      <c r="F844" s="66"/>
      <c r="G844" s="35"/>
      <c r="H844" s="35"/>
      <c r="I844" s="61"/>
      <c r="J844" s="35"/>
      <c r="K844" s="35"/>
      <c r="L844" s="61"/>
    </row>
    <row r="845" spans="1:12" ht="13.5" customHeight="1" x14ac:dyDescent="0.2">
      <c r="A845" s="35"/>
      <c r="B845" s="35"/>
      <c r="C845" s="35"/>
      <c r="D845" s="35"/>
      <c r="E845" s="35"/>
      <c r="F845" s="66"/>
      <c r="G845" s="35"/>
      <c r="H845" s="35"/>
      <c r="I845" s="61"/>
      <c r="J845" s="35"/>
      <c r="K845" s="35"/>
      <c r="L845" s="61"/>
    </row>
    <row r="846" spans="1:12" ht="13.5" customHeight="1" x14ac:dyDescent="0.2">
      <c r="A846" s="35"/>
      <c r="B846" s="35"/>
      <c r="C846" s="35"/>
      <c r="D846" s="35"/>
      <c r="E846" s="35"/>
      <c r="F846" s="66"/>
      <c r="G846" s="35"/>
      <c r="H846" s="35"/>
      <c r="I846" s="61"/>
      <c r="J846" s="35"/>
      <c r="K846" s="35"/>
      <c r="L846" s="61"/>
    </row>
    <row r="847" spans="1:12" ht="13.5" customHeight="1" x14ac:dyDescent="0.2">
      <c r="A847" s="35"/>
      <c r="B847" s="35"/>
      <c r="C847" s="35"/>
      <c r="D847" s="35"/>
      <c r="E847" s="35"/>
      <c r="F847" s="66"/>
      <c r="G847" s="35"/>
      <c r="H847" s="35"/>
      <c r="I847" s="61"/>
      <c r="J847" s="35"/>
      <c r="K847" s="35"/>
      <c r="L847" s="61"/>
    </row>
    <row r="848" spans="1:12" ht="13.5" customHeight="1" x14ac:dyDescent="0.2">
      <c r="A848" s="35"/>
      <c r="B848" s="35"/>
      <c r="C848" s="35"/>
      <c r="D848" s="35"/>
      <c r="E848" s="35"/>
      <c r="F848" s="66"/>
      <c r="G848" s="35"/>
      <c r="H848" s="35"/>
      <c r="I848" s="61"/>
      <c r="J848" s="35"/>
      <c r="K848" s="35"/>
      <c r="L848" s="61"/>
    </row>
    <row r="849" spans="1:12" ht="13.5" customHeight="1" x14ac:dyDescent="0.2">
      <c r="A849" s="35"/>
      <c r="B849" s="35"/>
      <c r="C849" s="35"/>
      <c r="D849" s="35"/>
      <c r="E849" s="35"/>
      <c r="F849" s="66"/>
      <c r="G849" s="35"/>
      <c r="H849" s="35"/>
      <c r="I849" s="61"/>
      <c r="J849" s="35"/>
      <c r="K849" s="35"/>
      <c r="L849" s="61"/>
    </row>
    <row r="850" spans="1:12" ht="13.5" customHeight="1" x14ac:dyDescent="0.2">
      <c r="A850" s="35"/>
      <c r="B850" s="35"/>
      <c r="C850" s="35"/>
      <c r="D850" s="35"/>
      <c r="E850" s="35"/>
      <c r="F850" s="66"/>
      <c r="G850" s="35"/>
      <c r="H850" s="35"/>
      <c r="I850" s="61"/>
      <c r="J850" s="35"/>
      <c r="K850" s="35"/>
      <c r="L850" s="61"/>
    </row>
    <row r="851" spans="1:12" ht="13.5" customHeight="1" x14ac:dyDescent="0.2">
      <c r="A851" s="35"/>
      <c r="B851" s="35"/>
      <c r="C851" s="35"/>
      <c r="D851" s="35"/>
      <c r="E851" s="35"/>
      <c r="F851" s="66"/>
      <c r="G851" s="35"/>
      <c r="H851" s="35"/>
      <c r="I851" s="61"/>
      <c r="J851" s="35"/>
      <c r="K851" s="35"/>
      <c r="L851" s="61"/>
    </row>
    <row r="852" spans="1:12" ht="13.5" customHeight="1" x14ac:dyDescent="0.2">
      <c r="A852" s="35"/>
      <c r="B852" s="35"/>
      <c r="C852" s="35"/>
      <c r="D852" s="35"/>
      <c r="E852" s="35"/>
      <c r="F852" s="66"/>
      <c r="G852" s="35"/>
      <c r="H852" s="35"/>
      <c r="I852" s="61"/>
      <c r="J852" s="35"/>
      <c r="K852" s="35"/>
      <c r="L852" s="61"/>
    </row>
    <row r="853" spans="1:12" ht="13.5" customHeight="1" x14ac:dyDescent="0.2">
      <c r="A853" s="35"/>
      <c r="B853" s="35"/>
      <c r="C853" s="35"/>
      <c r="D853" s="35"/>
      <c r="E853" s="35"/>
      <c r="F853" s="66"/>
      <c r="G853" s="35"/>
      <c r="H853" s="35"/>
      <c r="I853" s="61"/>
      <c r="J853" s="35"/>
      <c r="K853" s="35"/>
      <c r="L853" s="61"/>
    </row>
    <row r="854" spans="1:12" ht="13.5" customHeight="1" x14ac:dyDescent="0.2">
      <c r="A854" s="35"/>
      <c r="B854" s="35"/>
      <c r="C854" s="35"/>
      <c r="D854" s="35"/>
      <c r="E854" s="35"/>
      <c r="F854" s="66"/>
      <c r="G854" s="35"/>
      <c r="H854" s="35"/>
      <c r="I854" s="61"/>
      <c r="J854" s="35"/>
      <c r="K854" s="35"/>
      <c r="L854" s="61"/>
    </row>
    <row r="855" spans="1:12" ht="13.5" customHeight="1" x14ac:dyDescent="0.2">
      <c r="A855" s="35"/>
      <c r="B855" s="35"/>
      <c r="C855" s="35"/>
      <c r="D855" s="35"/>
      <c r="E855" s="35"/>
      <c r="F855" s="66"/>
      <c r="G855" s="35"/>
      <c r="H855" s="35"/>
      <c r="I855" s="61"/>
      <c r="J855" s="35"/>
      <c r="K855" s="35"/>
      <c r="L855" s="61"/>
    </row>
    <row r="856" spans="1:12" ht="13.5" customHeight="1" x14ac:dyDescent="0.2">
      <c r="A856" s="35"/>
      <c r="B856" s="35"/>
      <c r="C856" s="35"/>
      <c r="D856" s="35"/>
      <c r="E856" s="35"/>
      <c r="F856" s="66"/>
      <c r="G856" s="35"/>
      <c r="H856" s="35"/>
      <c r="I856" s="61"/>
      <c r="J856" s="35"/>
      <c r="K856" s="35"/>
      <c r="L856" s="61"/>
    </row>
    <row r="857" spans="1:12" ht="13.5" customHeight="1" x14ac:dyDescent="0.2">
      <c r="A857" s="35"/>
      <c r="B857" s="35"/>
      <c r="C857" s="35"/>
      <c r="D857" s="35"/>
      <c r="E857" s="35"/>
      <c r="F857" s="66"/>
      <c r="G857" s="35"/>
      <c r="H857" s="35"/>
      <c r="I857" s="61"/>
      <c r="J857" s="35"/>
      <c r="K857" s="35"/>
      <c r="L857" s="61"/>
    </row>
    <row r="858" spans="1:12" ht="13.5" customHeight="1" x14ac:dyDescent="0.2">
      <c r="A858" s="35"/>
      <c r="B858" s="35"/>
      <c r="C858" s="35"/>
      <c r="D858" s="35"/>
      <c r="E858" s="35"/>
      <c r="F858" s="66"/>
      <c r="G858" s="35"/>
      <c r="H858" s="35"/>
      <c r="I858" s="61"/>
      <c r="J858" s="35"/>
      <c r="K858" s="35"/>
      <c r="L858" s="61"/>
    </row>
    <row r="859" spans="1:12" ht="13.5" customHeight="1" x14ac:dyDescent="0.2">
      <c r="A859" s="35"/>
      <c r="B859" s="35"/>
      <c r="C859" s="35"/>
      <c r="D859" s="35"/>
      <c r="E859" s="35"/>
      <c r="F859" s="66"/>
      <c r="G859" s="35"/>
      <c r="H859" s="35"/>
      <c r="I859" s="61"/>
      <c r="J859" s="35"/>
      <c r="K859" s="35"/>
      <c r="L859" s="61"/>
    </row>
    <row r="860" spans="1:12" ht="13.5" customHeight="1" x14ac:dyDescent="0.2">
      <c r="A860" s="35"/>
      <c r="B860" s="35"/>
      <c r="C860" s="35"/>
      <c r="D860" s="35"/>
      <c r="E860" s="35"/>
      <c r="F860" s="66"/>
      <c r="G860" s="35"/>
      <c r="H860" s="35"/>
      <c r="I860" s="61"/>
      <c r="J860" s="35"/>
      <c r="K860" s="35"/>
      <c r="L860" s="61"/>
    </row>
    <row r="861" spans="1:12" ht="13.5" customHeight="1" x14ac:dyDescent="0.2">
      <c r="A861" s="35"/>
      <c r="B861" s="35"/>
      <c r="C861" s="35"/>
      <c r="D861" s="35"/>
      <c r="E861" s="35"/>
      <c r="F861" s="66"/>
      <c r="G861" s="35"/>
      <c r="H861" s="35"/>
      <c r="I861" s="61"/>
      <c r="J861" s="35"/>
      <c r="K861" s="35"/>
      <c r="L861" s="61"/>
    </row>
    <row r="862" spans="1:12" ht="13.5" customHeight="1" x14ac:dyDescent="0.2">
      <c r="A862" s="35"/>
      <c r="B862" s="35"/>
      <c r="C862" s="35"/>
      <c r="D862" s="35"/>
      <c r="E862" s="35"/>
      <c r="F862" s="66"/>
      <c r="G862" s="35"/>
      <c r="H862" s="35"/>
      <c r="I862" s="61"/>
      <c r="J862" s="35"/>
      <c r="K862" s="35"/>
      <c r="L862" s="61"/>
    </row>
    <row r="863" spans="1:12" ht="13.5" customHeight="1" x14ac:dyDescent="0.2">
      <c r="A863" s="35"/>
      <c r="B863" s="35"/>
      <c r="C863" s="35"/>
      <c r="D863" s="35"/>
      <c r="E863" s="35"/>
      <c r="F863" s="66"/>
      <c r="G863" s="35"/>
      <c r="H863" s="35"/>
      <c r="I863" s="61"/>
      <c r="J863" s="35"/>
      <c r="K863" s="35"/>
      <c r="L863" s="61"/>
    </row>
    <row r="864" spans="1:12" ht="13.5" customHeight="1" x14ac:dyDescent="0.2">
      <c r="A864" s="35"/>
      <c r="B864" s="35"/>
      <c r="C864" s="35"/>
      <c r="D864" s="35"/>
      <c r="E864" s="35"/>
      <c r="F864" s="66"/>
      <c r="G864" s="35"/>
      <c r="H864" s="35"/>
      <c r="I864" s="61"/>
      <c r="J864" s="35"/>
      <c r="K864" s="35"/>
      <c r="L864" s="61"/>
    </row>
    <row r="865" spans="1:12" ht="13.5" customHeight="1" x14ac:dyDescent="0.2">
      <c r="A865" s="35"/>
      <c r="B865" s="35"/>
      <c r="C865" s="35"/>
      <c r="D865" s="35"/>
      <c r="E865" s="35"/>
      <c r="F865" s="66"/>
      <c r="G865" s="35"/>
      <c r="H865" s="35"/>
      <c r="I865" s="61"/>
      <c r="J865" s="35"/>
      <c r="K865" s="35"/>
      <c r="L865" s="61"/>
    </row>
    <row r="866" spans="1:12" ht="13.5" customHeight="1" x14ac:dyDescent="0.2">
      <c r="A866" s="35"/>
      <c r="B866" s="35"/>
      <c r="C866" s="35"/>
      <c r="D866" s="35"/>
      <c r="E866" s="35"/>
      <c r="F866" s="66"/>
      <c r="G866" s="35"/>
      <c r="H866" s="35"/>
      <c r="I866" s="61"/>
      <c r="J866" s="35"/>
      <c r="K866" s="35"/>
      <c r="L866" s="61"/>
    </row>
    <row r="867" spans="1:12" ht="13.5" customHeight="1" x14ac:dyDescent="0.2">
      <c r="A867" s="35"/>
      <c r="B867" s="35"/>
      <c r="C867" s="35"/>
      <c r="D867" s="35"/>
      <c r="E867" s="35"/>
      <c r="F867" s="66"/>
      <c r="G867" s="35"/>
      <c r="H867" s="35"/>
      <c r="I867" s="61"/>
      <c r="J867" s="35"/>
      <c r="K867" s="35"/>
      <c r="L867" s="61"/>
    </row>
    <row r="868" spans="1:12" ht="13.5" customHeight="1" x14ac:dyDescent="0.2">
      <c r="A868" s="35"/>
      <c r="B868" s="35"/>
      <c r="C868" s="35"/>
      <c r="D868" s="35"/>
      <c r="E868" s="35"/>
      <c r="F868" s="66"/>
      <c r="G868" s="35"/>
      <c r="H868" s="35"/>
      <c r="I868" s="61"/>
      <c r="J868" s="35"/>
      <c r="K868" s="35"/>
      <c r="L868" s="61"/>
    </row>
    <row r="869" spans="1:12" ht="13.5" customHeight="1" x14ac:dyDescent="0.2">
      <c r="A869" s="35"/>
      <c r="B869" s="35"/>
      <c r="C869" s="35"/>
      <c r="D869" s="35"/>
      <c r="E869" s="35"/>
      <c r="F869" s="66"/>
      <c r="G869" s="35"/>
      <c r="H869" s="35"/>
      <c r="I869" s="61"/>
      <c r="J869" s="35"/>
      <c r="K869" s="35"/>
      <c r="L869" s="61"/>
    </row>
    <row r="870" spans="1:12" ht="13.5" customHeight="1" x14ac:dyDescent="0.2">
      <c r="A870" s="35"/>
      <c r="B870" s="35"/>
      <c r="C870" s="35"/>
      <c r="D870" s="35"/>
      <c r="E870" s="35"/>
      <c r="F870" s="66"/>
      <c r="G870" s="35"/>
      <c r="H870" s="35"/>
      <c r="I870" s="61"/>
      <c r="J870" s="35"/>
      <c r="K870" s="35"/>
      <c r="L870" s="61"/>
    </row>
    <row r="871" spans="1:12" ht="13.5" customHeight="1" x14ac:dyDescent="0.2">
      <c r="A871" s="35"/>
      <c r="B871" s="35"/>
      <c r="C871" s="35"/>
      <c r="D871" s="35"/>
      <c r="E871" s="35"/>
      <c r="F871" s="66"/>
      <c r="G871" s="35"/>
      <c r="H871" s="35"/>
      <c r="I871" s="61"/>
      <c r="J871" s="35"/>
      <c r="K871" s="35"/>
      <c r="L871" s="61"/>
    </row>
    <row r="872" spans="1:12" ht="13.5" customHeight="1" x14ac:dyDescent="0.2">
      <c r="A872" s="35"/>
      <c r="B872" s="35"/>
      <c r="C872" s="35"/>
      <c r="D872" s="35"/>
      <c r="E872" s="35"/>
      <c r="F872" s="66"/>
      <c r="G872" s="35"/>
      <c r="H872" s="35"/>
      <c r="I872" s="61"/>
      <c r="J872" s="35"/>
      <c r="K872" s="35"/>
      <c r="L872" s="61"/>
    </row>
    <row r="873" spans="1:12" ht="13.5" customHeight="1" x14ac:dyDescent="0.2">
      <c r="A873" s="35"/>
      <c r="B873" s="35"/>
      <c r="C873" s="35"/>
      <c r="D873" s="35"/>
      <c r="E873" s="35"/>
      <c r="F873" s="66"/>
      <c r="G873" s="35"/>
      <c r="H873" s="35"/>
      <c r="I873" s="61"/>
      <c r="J873" s="35"/>
      <c r="K873" s="35"/>
      <c r="L873" s="61"/>
    </row>
    <row r="874" spans="1:12" ht="13.5" customHeight="1" x14ac:dyDescent="0.2">
      <c r="A874" s="35"/>
      <c r="B874" s="35"/>
      <c r="C874" s="35"/>
      <c r="D874" s="35"/>
      <c r="E874" s="35"/>
      <c r="F874" s="66"/>
      <c r="G874" s="35"/>
      <c r="H874" s="35"/>
      <c r="I874" s="61"/>
      <c r="J874" s="35"/>
      <c r="K874" s="35"/>
      <c r="L874" s="61"/>
    </row>
    <row r="875" spans="1:12" ht="13.5" customHeight="1" x14ac:dyDescent="0.2">
      <c r="A875" s="35"/>
      <c r="B875" s="35"/>
      <c r="C875" s="35"/>
      <c r="D875" s="35"/>
      <c r="E875" s="35"/>
      <c r="F875" s="66"/>
      <c r="G875" s="35"/>
      <c r="H875" s="35"/>
      <c r="I875" s="61"/>
      <c r="J875" s="35"/>
      <c r="K875" s="35"/>
      <c r="L875" s="61"/>
    </row>
    <row r="876" spans="1:12" ht="13.5" customHeight="1" x14ac:dyDescent="0.2">
      <c r="A876" s="35"/>
      <c r="B876" s="35"/>
      <c r="C876" s="35"/>
      <c r="D876" s="35"/>
      <c r="E876" s="35"/>
      <c r="F876" s="66"/>
      <c r="G876" s="35"/>
      <c r="H876" s="35"/>
      <c r="I876" s="61"/>
      <c r="J876" s="35"/>
      <c r="K876" s="35"/>
      <c r="L876" s="61"/>
    </row>
    <row r="877" spans="1:12" ht="13.5" customHeight="1" x14ac:dyDescent="0.2">
      <c r="A877" s="35"/>
      <c r="B877" s="35"/>
      <c r="C877" s="35"/>
      <c r="D877" s="35"/>
      <c r="E877" s="35"/>
      <c r="F877" s="66"/>
      <c r="G877" s="35"/>
      <c r="H877" s="35"/>
      <c r="I877" s="61"/>
      <c r="J877" s="35"/>
      <c r="K877" s="35"/>
      <c r="L877" s="61"/>
    </row>
    <row r="878" spans="1:12" ht="13.5" customHeight="1" x14ac:dyDescent="0.2">
      <c r="A878" s="35"/>
      <c r="B878" s="35"/>
      <c r="C878" s="35"/>
      <c r="D878" s="35"/>
      <c r="E878" s="35"/>
      <c r="F878" s="66"/>
      <c r="G878" s="35"/>
      <c r="H878" s="35"/>
      <c r="I878" s="61"/>
      <c r="J878" s="35"/>
      <c r="K878" s="35"/>
      <c r="L878" s="61"/>
    </row>
    <row r="879" spans="1:12" ht="13.5" customHeight="1" x14ac:dyDescent="0.2">
      <c r="A879" s="35"/>
      <c r="B879" s="35"/>
      <c r="C879" s="35"/>
      <c r="D879" s="35"/>
      <c r="E879" s="35"/>
      <c r="F879" s="66"/>
      <c r="G879" s="35"/>
      <c r="H879" s="35"/>
      <c r="I879" s="61"/>
      <c r="J879" s="35"/>
      <c r="K879" s="35"/>
      <c r="L879" s="61"/>
    </row>
    <row r="880" spans="1:12" ht="13.5" customHeight="1" x14ac:dyDescent="0.2">
      <c r="A880" s="35"/>
      <c r="B880" s="35"/>
      <c r="C880" s="35"/>
      <c r="D880" s="35"/>
      <c r="E880" s="35"/>
      <c r="F880" s="66"/>
      <c r="G880" s="35"/>
      <c r="H880" s="35"/>
      <c r="I880" s="61"/>
      <c r="J880" s="35"/>
      <c r="K880" s="35"/>
      <c r="L880" s="61"/>
    </row>
    <row r="881" spans="1:12" ht="13.5" customHeight="1" x14ac:dyDescent="0.2">
      <c r="A881" s="35"/>
      <c r="B881" s="35"/>
      <c r="C881" s="35"/>
      <c r="D881" s="35"/>
      <c r="E881" s="35"/>
      <c r="F881" s="66"/>
      <c r="G881" s="35"/>
      <c r="H881" s="35"/>
      <c r="I881" s="61"/>
      <c r="J881" s="35"/>
      <c r="K881" s="35"/>
      <c r="L881" s="61"/>
    </row>
    <row r="882" spans="1:12" ht="13.5" customHeight="1" x14ac:dyDescent="0.2">
      <c r="A882" s="35"/>
      <c r="B882" s="35"/>
      <c r="C882" s="35"/>
      <c r="D882" s="35"/>
      <c r="E882" s="35"/>
      <c r="F882" s="66"/>
      <c r="G882" s="35"/>
      <c r="H882" s="35"/>
      <c r="I882" s="61"/>
      <c r="J882" s="35"/>
      <c r="K882" s="35"/>
      <c r="L882" s="61"/>
    </row>
    <row r="883" spans="1:12" ht="13.5" customHeight="1" x14ac:dyDescent="0.2">
      <c r="A883" s="35"/>
      <c r="B883" s="35"/>
      <c r="C883" s="35"/>
      <c r="D883" s="35"/>
      <c r="E883" s="35"/>
      <c r="F883" s="66"/>
      <c r="G883" s="35"/>
      <c r="H883" s="35"/>
      <c r="I883" s="61"/>
      <c r="J883" s="35"/>
      <c r="K883" s="35"/>
      <c r="L883" s="61"/>
    </row>
    <row r="884" spans="1:12" ht="13.5" customHeight="1" x14ac:dyDescent="0.2">
      <c r="A884" s="35"/>
      <c r="B884" s="35"/>
      <c r="C884" s="35"/>
      <c r="D884" s="35"/>
      <c r="E884" s="35"/>
      <c r="F884" s="66"/>
      <c r="G884" s="35"/>
      <c r="H884" s="35"/>
      <c r="I884" s="61"/>
      <c r="J884" s="35"/>
      <c r="K884" s="35"/>
      <c r="L884" s="61"/>
    </row>
    <row r="885" spans="1:12" ht="13.5" customHeight="1" x14ac:dyDescent="0.2">
      <c r="A885" s="35"/>
      <c r="B885" s="35"/>
      <c r="C885" s="35"/>
      <c r="D885" s="35"/>
      <c r="E885" s="35"/>
      <c r="F885" s="66"/>
      <c r="G885" s="35"/>
      <c r="H885" s="35"/>
      <c r="I885" s="61"/>
      <c r="J885" s="35"/>
      <c r="K885" s="35"/>
      <c r="L885" s="61"/>
    </row>
    <row r="886" spans="1:12" ht="13.5" customHeight="1" x14ac:dyDescent="0.2">
      <c r="A886" s="35"/>
      <c r="B886" s="35"/>
      <c r="C886" s="35"/>
      <c r="D886" s="35"/>
      <c r="E886" s="35"/>
      <c r="F886" s="66"/>
      <c r="G886" s="35"/>
      <c r="H886" s="35"/>
      <c r="I886" s="61"/>
      <c r="J886" s="35"/>
      <c r="K886" s="35"/>
      <c r="L886" s="61"/>
    </row>
    <row r="887" spans="1:12" ht="13.5" customHeight="1" x14ac:dyDescent="0.2">
      <c r="A887" s="35"/>
      <c r="B887" s="35"/>
      <c r="C887" s="35"/>
      <c r="D887" s="35"/>
      <c r="E887" s="35"/>
      <c r="F887" s="66"/>
      <c r="G887" s="35"/>
      <c r="H887" s="35"/>
      <c r="I887" s="61"/>
      <c r="J887" s="35"/>
      <c r="K887" s="35"/>
      <c r="L887" s="61"/>
    </row>
    <row r="888" spans="1:12" ht="13.5" customHeight="1" x14ac:dyDescent="0.2">
      <c r="A888" s="35"/>
      <c r="B888" s="35"/>
      <c r="C888" s="35"/>
      <c r="D888" s="35"/>
      <c r="E888" s="35"/>
      <c r="F888" s="66"/>
      <c r="G888" s="35"/>
      <c r="H888" s="35"/>
      <c r="I888" s="61"/>
      <c r="J888" s="35"/>
      <c r="K888" s="35"/>
      <c r="L888" s="61"/>
    </row>
    <row r="889" spans="1:12" ht="13.5" customHeight="1" x14ac:dyDescent="0.2">
      <c r="A889" s="35"/>
      <c r="B889" s="35"/>
      <c r="C889" s="35"/>
      <c r="D889" s="35"/>
      <c r="E889" s="35"/>
      <c r="F889" s="66"/>
      <c r="G889" s="35"/>
      <c r="H889" s="35"/>
      <c r="I889" s="61"/>
      <c r="J889" s="35"/>
      <c r="K889" s="35"/>
      <c r="L889" s="61"/>
    </row>
    <row r="890" spans="1:12" ht="13.5" customHeight="1" x14ac:dyDescent="0.2">
      <c r="A890" s="35"/>
      <c r="B890" s="35"/>
      <c r="C890" s="35"/>
      <c r="D890" s="35"/>
      <c r="E890" s="35"/>
      <c r="F890" s="66"/>
      <c r="G890" s="35"/>
      <c r="H890" s="35"/>
      <c r="I890" s="61"/>
      <c r="J890" s="35"/>
      <c r="K890" s="35"/>
      <c r="L890" s="61"/>
    </row>
    <row r="891" spans="1:12" ht="13.5" customHeight="1" x14ac:dyDescent="0.2">
      <c r="A891" s="35"/>
      <c r="B891" s="35"/>
      <c r="C891" s="35"/>
      <c r="D891" s="35"/>
      <c r="E891" s="35"/>
      <c r="F891" s="66"/>
      <c r="G891" s="35"/>
      <c r="H891" s="35"/>
      <c r="I891" s="61"/>
      <c r="J891" s="35"/>
      <c r="K891" s="35"/>
      <c r="L891" s="61"/>
    </row>
    <row r="892" spans="1:12" ht="13.5" customHeight="1" x14ac:dyDescent="0.2">
      <c r="A892" s="35"/>
      <c r="B892" s="35"/>
      <c r="C892" s="35"/>
      <c r="D892" s="35"/>
      <c r="E892" s="35"/>
      <c r="F892" s="66"/>
      <c r="G892" s="35"/>
      <c r="H892" s="35"/>
      <c r="I892" s="61"/>
      <c r="J892" s="35"/>
      <c r="K892" s="35"/>
      <c r="L892" s="61"/>
    </row>
    <row r="893" spans="1:12" ht="13.5" customHeight="1" x14ac:dyDescent="0.2">
      <c r="A893" s="35"/>
      <c r="B893" s="35"/>
      <c r="C893" s="35"/>
      <c r="D893" s="35"/>
      <c r="E893" s="35"/>
      <c r="F893" s="66"/>
      <c r="G893" s="35"/>
      <c r="H893" s="35"/>
      <c r="I893" s="61"/>
      <c r="J893" s="35"/>
      <c r="K893" s="35"/>
      <c r="L893" s="61"/>
    </row>
    <row r="894" spans="1:12" ht="13.5" customHeight="1" x14ac:dyDescent="0.2">
      <c r="A894" s="35"/>
      <c r="B894" s="35"/>
      <c r="C894" s="35"/>
      <c r="D894" s="35"/>
      <c r="E894" s="35"/>
      <c r="F894" s="66"/>
      <c r="G894" s="35"/>
      <c r="H894" s="35"/>
      <c r="I894" s="61"/>
      <c r="J894" s="35"/>
      <c r="K894" s="35"/>
      <c r="L894" s="61"/>
    </row>
    <row r="895" spans="1:12" ht="13.5" customHeight="1" x14ac:dyDescent="0.2">
      <c r="A895" s="35"/>
      <c r="B895" s="35"/>
      <c r="C895" s="35"/>
      <c r="D895" s="35"/>
      <c r="E895" s="35"/>
      <c r="F895" s="66"/>
      <c r="G895" s="35"/>
      <c r="H895" s="35"/>
      <c r="I895" s="61"/>
      <c r="J895" s="35"/>
      <c r="K895" s="35"/>
      <c r="L895" s="61"/>
    </row>
    <row r="896" spans="1:12" ht="13.5" customHeight="1" x14ac:dyDescent="0.2">
      <c r="A896" s="35"/>
      <c r="B896" s="35"/>
      <c r="C896" s="35"/>
      <c r="D896" s="35"/>
      <c r="E896" s="35"/>
      <c r="F896" s="66"/>
      <c r="G896" s="35"/>
      <c r="H896" s="35"/>
      <c r="I896" s="61"/>
      <c r="J896" s="35"/>
      <c r="K896" s="35"/>
      <c r="L896" s="61"/>
    </row>
    <row r="897" spans="1:12" ht="13.5" customHeight="1" x14ac:dyDescent="0.2">
      <c r="A897" s="35"/>
      <c r="B897" s="35"/>
      <c r="C897" s="35"/>
      <c r="D897" s="35"/>
      <c r="E897" s="35"/>
      <c r="F897" s="66"/>
      <c r="G897" s="35"/>
      <c r="H897" s="35"/>
      <c r="I897" s="61"/>
      <c r="J897" s="35"/>
      <c r="K897" s="35"/>
      <c r="L897" s="61"/>
    </row>
    <row r="898" spans="1:12" ht="13.5" customHeight="1" x14ac:dyDescent="0.2">
      <c r="A898" s="35"/>
      <c r="B898" s="35"/>
      <c r="C898" s="35"/>
      <c r="D898" s="35"/>
      <c r="E898" s="35"/>
      <c r="F898" s="66"/>
      <c r="G898" s="35"/>
      <c r="H898" s="35"/>
      <c r="I898" s="61"/>
      <c r="J898" s="35"/>
      <c r="K898" s="35"/>
      <c r="L898" s="61"/>
    </row>
    <row r="899" spans="1:12" ht="13.5" customHeight="1" x14ac:dyDescent="0.2">
      <c r="A899" s="35"/>
      <c r="B899" s="35"/>
      <c r="C899" s="35"/>
      <c r="D899" s="35"/>
      <c r="E899" s="35"/>
      <c r="F899" s="66"/>
      <c r="G899" s="35"/>
      <c r="H899" s="35"/>
      <c r="I899" s="61"/>
      <c r="J899" s="35"/>
      <c r="K899" s="35"/>
      <c r="L899" s="61"/>
    </row>
    <row r="900" spans="1:12" ht="13.5" customHeight="1" x14ac:dyDescent="0.2">
      <c r="A900" s="35"/>
      <c r="B900" s="35"/>
      <c r="C900" s="35"/>
      <c r="D900" s="35"/>
      <c r="E900" s="35"/>
      <c r="F900" s="66"/>
      <c r="G900" s="35"/>
      <c r="H900" s="35"/>
      <c r="I900" s="61"/>
      <c r="J900" s="35"/>
      <c r="K900" s="35"/>
      <c r="L900" s="61"/>
    </row>
    <row r="901" spans="1:12" ht="13.5" customHeight="1" x14ac:dyDescent="0.2">
      <c r="A901" s="35"/>
      <c r="B901" s="35"/>
      <c r="C901" s="35"/>
      <c r="D901" s="35"/>
      <c r="E901" s="35"/>
      <c r="F901" s="66"/>
      <c r="G901" s="35"/>
      <c r="H901" s="35"/>
      <c r="I901" s="61"/>
      <c r="J901" s="35"/>
      <c r="K901" s="35"/>
      <c r="L901" s="61"/>
    </row>
    <row r="902" spans="1:12" ht="13.5" customHeight="1" x14ac:dyDescent="0.2">
      <c r="A902" s="35"/>
      <c r="B902" s="35"/>
      <c r="C902" s="35"/>
      <c r="D902" s="35"/>
      <c r="E902" s="35"/>
      <c r="F902" s="66"/>
      <c r="G902" s="35"/>
      <c r="H902" s="35"/>
      <c r="I902" s="61"/>
      <c r="J902" s="35"/>
      <c r="K902" s="35"/>
      <c r="L902" s="61"/>
    </row>
    <row r="903" spans="1:12" ht="13.5" customHeight="1" x14ac:dyDescent="0.2">
      <c r="A903" s="35"/>
      <c r="B903" s="35"/>
      <c r="C903" s="35"/>
      <c r="D903" s="35"/>
      <c r="E903" s="35"/>
      <c r="F903" s="66"/>
      <c r="G903" s="35"/>
      <c r="H903" s="35"/>
      <c r="I903" s="61"/>
      <c r="J903" s="35"/>
      <c r="K903" s="35"/>
      <c r="L903" s="61"/>
    </row>
    <row r="904" spans="1:12" ht="13.5" customHeight="1" x14ac:dyDescent="0.2">
      <c r="A904" s="35"/>
      <c r="B904" s="35"/>
      <c r="C904" s="35"/>
      <c r="D904" s="35"/>
      <c r="E904" s="35"/>
      <c r="F904" s="66"/>
      <c r="G904" s="35"/>
      <c r="H904" s="35"/>
      <c r="I904" s="61"/>
      <c r="J904" s="35"/>
      <c r="K904" s="35"/>
      <c r="L904" s="61"/>
    </row>
    <row r="905" spans="1:12" ht="13.5" customHeight="1" x14ac:dyDescent="0.2">
      <c r="A905" s="35"/>
      <c r="B905" s="35"/>
      <c r="C905" s="35"/>
      <c r="D905" s="35"/>
      <c r="E905" s="35"/>
      <c r="F905" s="66"/>
      <c r="G905" s="35"/>
      <c r="H905" s="35"/>
      <c r="I905" s="61"/>
      <c r="J905" s="35"/>
      <c r="K905" s="35"/>
      <c r="L905" s="61"/>
    </row>
    <row r="906" spans="1:12" ht="13.5" customHeight="1" x14ac:dyDescent="0.2">
      <c r="A906" s="35"/>
      <c r="B906" s="35"/>
      <c r="C906" s="35"/>
      <c r="D906" s="35"/>
      <c r="E906" s="35"/>
      <c r="F906" s="66"/>
      <c r="G906" s="35"/>
      <c r="H906" s="35"/>
      <c r="I906" s="61"/>
      <c r="J906" s="35"/>
      <c r="K906" s="35"/>
      <c r="L906" s="61"/>
    </row>
    <row r="907" spans="1:12" ht="13.5" customHeight="1" x14ac:dyDescent="0.2">
      <c r="A907" s="35"/>
      <c r="B907" s="35"/>
      <c r="C907" s="35"/>
      <c r="D907" s="35"/>
      <c r="E907" s="35"/>
      <c r="F907" s="66"/>
      <c r="G907" s="35"/>
      <c r="H907" s="35"/>
      <c r="I907" s="61"/>
      <c r="J907" s="35"/>
      <c r="K907" s="35"/>
      <c r="L907" s="61"/>
    </row>
    <row r="908" spans="1:12" ht="13.5" customHeight="1" x14ac:dyDescent="0.2">
      <c r="A908" s="35"/>
      <c r="B908" s="35"/>
      <c r="C908" s="35"/>
      <c r="D908" s="35"/>
      <c r="E908" s="35"/>
      <c r="F908" s="66"/>
      <c r="G908" s="35"/>
      <c r="H908" s="35"/>
      <c r="I908" s="61"/>
      <c r="J908" s="35"/>
      <c r="K908" s="35"/>
      <c r="L908" s="61"/>
    </row>
    <row r="909" spans="1:12" ht="13.5" customHeight="1" x14ac:dyDescent="0.2">
      <c r="A909" s="35"/>
      <c r="B909" s="35"/>
      <c r="C909" s="35"/>
      <c r="D909" s="35"/>
      <c r="E909" s="35"/>
      <c r="F909" s="66"/>
      <c r="G909" s="35"/>
      <c r="H909" s="35"/>
      <c r="I909" s="61"/>
      <c r="J909" s="35"/>
      <c r="K909" s="35"/>
      <c r="L909" s="61"/>
    </row>
    <row r="910" spans="1:12" ht="13.5" customHeight="1" x14ac:dyDescent="0.2">
      <c r="A910" s="35"/>
      <c r="B910" s="35"/>
      <c r="C910" s="35"/>
      <c r="D910" s="35"/>
      <c r="E910" s="35"/>
      <c r="F910" s="66"/>
      <c r="G910" s="35"/>
      <c r="H910" s="35"/>
      <c r="I910" s="61"/>
      <c r="J910" s="35"/>
      <c r="K910" s="35"/>
      <c r="L910" s="61"/>
    </row>
    <row r="911" spans="1:12" ht="13.5" customHeight="1" x14ac:dyDescent="0.2">
      <c r="A911" s="35"/>
      <c r="B911" s="35"/>
      <c r="C911" s="35"/>
      <c r="D911" s="35"/>
      <c r="E911" s="35"/>
      <c r="F911" s="66"/>
      <c r="G911" s="35"/>
      <c r="H911" s="35"/>
      <c r="I911" s="61"/>
      <c r="J911" s="35"/>
      <c r="K911" s="35"/>
      <c r="L911" s="61"/>
    </row>
    <row r="912" spans="1:12" ht="13.5" customHeight="1" x14ac:dyDescent="0.2">
      <c r="A912" s="35"/>
      <c r="B912" s="35"/>
      <c r="C912" s="35"/>
      <c r="D912" s="35"/>
      <c r="E912" s="35"/>
      <c r="F912" s="66"/>
      <c r="G912" s="35"/>
      <c r="H912" s="35"/>
      <c r="I912" s="61"/>
      <c r="J912" s="35"/>
      <c r="K912" s="35"/>
      <c r="L912" s="61"/>
    </row>
    <row r="913" spans="1:12" ht="13.5" customHeight="1" x14ac:dyDescent="0.2">
      <c r="A913" s="35"/>
      <c r="B913" s="35"/>
      <c r="C913" s="35"/>
      <c r="D913" s="35"/>
      <c r="E913" s="35"/>
      <c r="F913" s="66"/>
      <c r="G913" s="35"/>
      <c r="H913" s="35"/>
      <c r="I913" s="61"/>
      <c r="J913" s="35"/>
      <c r="K913" s="35"/>
      <c r="L913" s="61"/>
    </row>
    <row r="914" spans="1:12" ht="13.5" customHeight="1" x14ac:dyDescent="0.2">
      <c r="A914" s="35"/>
      <c r="B914" s="35"/>
      <c r="C914" s="35"/>
      <c r="D914" s="35"/>
      <c r="E914" s="35"/>
      <c r="F914" s="66"/>
      <c r="G914" s="35"/>
      <c r="H914" s="35"/>
      <c r="I914" s="61"/>
      <c r="J914" s="35"/>
      <c r="K914" s="35"/>
      <c r="L914" s="61"/>
    </row>
    <row r="915" spans="1:12" ht="13.5" customHeight="1" x14ac:dyDescent="0.2">
      <c r="A915" s="35"/>
      <c r="B915" s="35"/>
      <c r="C915" s="35"/>
      <c r="D915" s="35"/>
      <c r="E915" s="35"/>
      <c r="F915" s="66"/>
      <c r="G915" s="35"/>
      <c r="H915" s="35"/>
      <c r="I915" s="61"/>
      <c r="J915" s="35"/>
      <c r="K915" s="35"/>
      <c r="L915" s="61"/>
    </row>
    <row r="916" spans="1:12" ht="13.5" customHeight="1" x14ac:dyDescent="0.2">
      <c r="A916" s="35"/>
      <c r="B916" s="35"/>
      <c r="C916" s="35"/>
      <c r="D916" s="35"/>
      <c r="E916" s="35"/>
      <c r="F916" s="66"/>
      <c r="G916" s="35"/>
      <c r="H916" s="35"/>
      <c r="I916" s="61"/>
      <c r="J916" s="35"/>
      <c r="K916" s="35"/>
      <c r="L916" s="61"/>
    </row>
    <row r="917" spans="1:12" ht="13.5" customHeight="1" x14ac:dyDescent="0.2">
      <c r="A917" s="35"/>
      <c r="B917" s="35"/>
      <c r="C917" s="35"/>
      <c r="D917" s="35"/>
      <c r="E917" s="35"/>
      <c r="F917" s="66"/>
      <c r="G917" s="35"/>
      <c r="H917" s="35"/>
      <c r="I917" s="61"/>
      <c r="J917" s="35"/>
      <c r="K917" s="35"/>
      <c r="L917" s="61"/>
    </row>
    <row r="918" spans="1:12" ht="13.5" customHeight="1" x14ac:dyDescent="0.2">
      <c r="A918" s="35"/>
      <c r="B918" s="35"/>
      <c r="C918" s="35"/>
      <c r="D918" s="35"/>
      <c r="E918" s="35"/>
      <c r="F918" s="66"/>
      <c r="G918" s="35"/>
      <c r="H918" s="35"/>
      <c r="I918" s="61"/>
      <c r="J918" s="35"/>
      <c r="K918" s="35"/>
      <c r="L918" s="61"/>
    </row>
    <row r="919" spans="1:12" ht="13.5" customHeight="1" x14ac:dyDescent="0.2">
      <c r="A919" s="35"/>
      <c r="B919" s="35"/>
      <c r="C919" s="35"/>
      <c r="D919" s="35"/>
      <c r="E919" s="35"/>
      <c r="F919" s="66"/>
      <c r="G919" s="35"/>
      <c r="H919" s="35"/>
      <c r="I919" s="61"/>
      <c r="J919" s="35"/>
      <c r="K919" s="35"/>
      <c r="L919" s="61"/>
    </row>
    <row r="920" spans="1:12" ht="13.5" customHeight="1" x14ac:dyDescent="0.2">
      <c r="A920" s="35"/>
      <c r="B920" s="35"/>
      <c r="C920" s="35"/>
      <c r="D920" s="35"/>
      <c r="E920" s="35"/>
      <c r="F920" s="66"/>
      <c r="G920" s="35"/>
      <c r="H920" s="35"/>
      <c r="I920" s="61"/>
      <c r="J920" s="35"/>
      <c r="K920" s="35"/>
      <c r="L920" s="61"/>
    </row>
    <row r="921" spans="1:12" ht="13.5" customHeight="1" x14ac:dyDescent="0.2">
      <c r="A921" s="35"/>
      <c r="B921" s="35"/>
      <c r="C921" s="35"/>
      <c r="D921" s="35"/>
      <c r="E921" s="35"/>
      <c r="F921" s="66"/>
      <c r="G921" s="35"/>
      <c r="H921" s="35"/>
      <c r="I921" s="61"/>
      <c r="J921" s="35"/>
      <c r="K921" s="35"/>
      <c r="L921" s="61"/>
    </row>
    <row r="922" spans="1:12" ht="13.5" customHeight="1" x14ac:dyDescent="0.2">
      <c r="A922" s="35"/>
      <c r="B922" s="35"/>
      <c r="C922" s="35"/>
      <c r="D922" s="35"/>
      <c r="E922" s="35"/>
      <c r="F922" s="66"/>
      <c r="G922" s="35"/>
      <c r="H922" s="35"/>
      <c r="I922" s="61"/>
      <c r="J922" s="35"/>
      <c r="K922" s="35"/>
      <c r="L922" s="61"/>
    </row>
    <row r="923" spans="1:12" ht="13.5" customHeight="1" x14ac:dyDescent="0.2">
      <c r="A923" s="35"/>
      <c r="B923" s="35"/>
      <c r="C923" s="35"/>
      <c r="D923" s="35"/>
      <c r="E923" s="35"/>
      <c r="F923" s="66"/>
      <c r="G923" s="35"/>
      <c r="H923" s="35"/>
      <c r="I923" s="61"/>
      <c r="J923" s="35"/>
      <c r="K923" s="35"/>
      <c r="L923" s="61"/>
    </row>
    <row r="924" spans="1:12" ht="13.5" customHeight="1" x14ac:dyDescent="0.2">
      <c r="A924" s="35"/>
      <c r="B924" s="35"/>
      <c r="C924" s="35"/>
      <c r="D924" s="35"/>
      <c r="E924" s="35"/>
      <c r="F924" s="66"/>
      <c r="G924" s="35"/>
      <c r="H924" s="35"/>
      <c r="I924" s="61"/>
      <c r="J924" s="35"/>
      <c r="K924" s="35"/>
      <c r="L924" s="61"/>
    </row>
    <row r="925" spans="1:12" ht="13.5" customHeight="1" x14ac:dyDescent="0.2">
      <c r="A925" s="35"/>
      <c r="B925" s="35"/>
      <c r="C925" s="35"/>
      <c r="D925" s="35"/>
      <c r="E925" s="35"/>
      <c r="F925" s="66"/>
      <c r="G925" s="35"/>
      <c r="H925" s="35"/>
      <c r="I925" s="61"/>
      <c r="J925" s="35"/>
      <c r="K925" s="35"/>
      <c r="L925" s="61"/>
    </row>
    <row r="926" spans="1:12" ht="13.5" customHeight="1" x14ac:dyDescent="0.2">
      <c r="A926" s="35"/>
      <c r="B926" s="35"/>
      <c r="C926" s="35"/>
      <c r="D926" s="35"/>
      <c r="E926" s="35"/>
      <c r="F926" s="66"/>
      <c r="G926" s="35"/>
      <c r="H926" s="35"/>
      <c r="I926" s="61"/>
      <c r="J926" s="35"/>
      <c r="K926" s="35"/>
      <c r="L926" s="61"/>
    </row>
    <row r="927" spans="1:12" ht="13.5" customHeight="1" x14ac:dyDescent="0.2">
      <c r="A927" s="35"/>
      <c r="B927" s="35"/>
      <c r="C927" s="35"/>
      <c r="D927" s="35"/>
      <c r="E927" s="35"/>
      <c r="F927" s="66"/>
      <c r="G927" s="35"/>
      <c r="H927" s="35"/>
      <c r="I927" s="61"/>
      <c r="J927" s="35"/>
      <c r="K927" s="35"/>
      <c r="L927" s="61"/>
    </row>
    <row r="928" spans="1:12" ht="13.5" customHeight="1" x14ac:dyDescent="0.2">
      <c r="A928" s="35"/>
      <c r="B928" s="35"/>
      <c r="C928" s="35"/>
      <c r="D928" s="35"/>
      <c r="E928" s="35"/>
      <c r="F928" s="66"/>
      <c r="G928" s="35"/>
      <c r="H928" s="35"/>
      <c r="I928" s="61"/>
      <c r="J928" s="35"/>
      <c r="K928" s="35"/>
      <c r="L928" s="61"/>
    </row>
    <row r="929" spans="1:12" ht="13.5" customHeight="1" x14ac:dyDescent="0.2">
      <c r="A929" s="35"/>
      <c r="B929" s="35"/>
      <c r="C929" s="35"/>
      <c r="D929" s="35"/>
      <c r="E929" s="35"/>
      <c r="F929" s="66"/>
      <c r="G929" s="35"/>
      <c r="H929" s="35"/>
      <c r="I929" s="61"/>
      <c r="J929" s="35"/>
      <c r="K929" s="35"/>
      <c r="L929" s="61"/>
    </row>
    <row r="930" spans="1:12" ht="13.5" customHeight="1" x14ac:dyDescent="0.2">
      <c r="A930" s="35"/>
      <c r="B930" s="35"/>
      <c r="C930" s="35"/>
      <c r="D930" s="35"/>
      <c r="E930" s="35"/>
      <c r="F930" s="66"/>
      <c r="G930" s="35"/>
      <c r="H930" s="35"/>
      <c r="I930" s="61"/>
      <c r="J930" s="35"/>
      <c r="K930" s="35"/>
      <c r="L930" s="61"/>
    </row>
    <row r="931" spans="1:12" ht="13.5" customHeight="1" x14ac:dyDescent="0.2">
      <c r="A931" s="35"/>
      <c r="B931" s="35"/>
      <c r="C931" s="35"/>
      <c r="D931" s="35"/>
      <c r="E931" s="35"/>
      <c r="F931" s="66"/>
      <c r="G931" s="35"/>
      <c r="H931" s="35"/>
      <c r="I931" s="61"/>
      <c r="J931" s="35"/>
      <c r="K931" s="35"/>
      <c r="L931" s="61"/>
    </row>
    <row r="932" spans="1:12" ht="13.5" customHeight="1" x14ac:dyDescent="0.2">
      <c r="A932" s="35"/>
      <c r="B932" s="35"/>
      <c r="C932" s="35"/>
      <c r="D932" s="35"/>
      <c r="E932" s="35"/>
      <c r="F932" s="66"/>
      <c r="G932" s="35"/>
      <c r="H932" s="35"/>
      <c r="I932" s="61"/>
      <c r="J932" s="35"/>
      <c r="K932" s="35"/>
      <c r="L932" s="61"/>
    </row>
    <row r="933" spans="1:12" ht="13.5" customHeight="1" x14ac:dyDescent="0.2">
      <c r="A933" s="35"/>
      <c r="B933" s="35"/>
      <c r="C933" s="35"/>
      <c r="D933" s="35"/>
      <c r="E933" s="35"/>
      <c r="F933" s="66"/>
      <c r="G933" s="35"/>
      <c r="H933" s="35"/>
      <c r="I933" s="61"/>
      <c r="J933" s="35"/>
      <c r="K933" s="35"/>
      <c r="L933" s="61"/>
    </row>
    <row r="934" spans="1:12" ht="13.5" customHeight="1" x14ac:dyDescent="0.2">
      <c r="A934" s="35"/>
      <c r="B934" s="35"/>
      <c r="C934" s="35"/>
      <c r="D934" s="35"/>
      <c r="E934" s="35"/>
      <c r="F934" s="66"/>
      <c r="G934" s="35"/>
      <c r="H934" s="35"/>
      <c r="I934" s="61"/>
      <c r="J934" s="35"/>
      <c r="K934" s="35"/>
      <c r="L934" s="61"/>
    </row>
    <row r="935" spans="1:12" ht="13.5" customHeight="1" x14ac:dyDescent="0.2">
      <c r="A935" s="35"/>
      <c r="B935" s="35"/>
      <c r="C935" s="35"/>
      <c r="D935" s="35"/>
      <c r="E935" s="35"/>
      <c r="F935" s="66"/>
      <c r="G935" s="35"/>
      <c r="H935" s="35"/>
      <c r="I935" s="61"/>
      <c r="J935" s="35"/>
      <c r="K935" s="35"/>
      <c r="L935" s="61"/>
    </row>
    <row r="936" spans="1:12" ht="13.5" customHeight="1" x14ac:dyDescent="0.2">
      <c r="A936" s="35"/>
      <c r="B936" s="35"/>
      <c r="C936" s="35"/>
      <c r="D936" s="35"/>
      <c r="E936" s="35"/>
      <c r="F936" s="66"/>
      <c r="G936" s="35"/>
      <c r="H936" s="35"/>
      <c r="I936" s="61"/>
      <c r="J936" s="35"/>
      <c r="K936" s="35"/>
      <c r="L936" s="61"/>
    </row>
    <row r="937" spans="1:12" ht="13.5" customHeight="1" x14ac:dyDescent="0.2">
      <c r="A937" s="35"/>
      <c r="B937" s="35"/>
      <c r="C937" s="35"/>
      <c r="D937" s="35"/>
      <c r="E937" s="35"/>
      <c r="F937" s="66"/>
      <c r="G937" s="35"/>
      <c r="H937" s="35"/>
      <c r="I937" s="61"/>
      <c r="J937" s="35"/>
      <c r="K937" s="35"/>
      <c r="L937" s="61"/>
    </row>
    <row r="938" spans="1:12" ht="13.5" customHeight="1" x14ac:dyDescent="0.2">
      <c r="A938" s="35"/>
      <c r="B938" s="35"/>
      <c r="C938" s="35"/>
      <c r="D938" s="35"/>
      <c r="E938" s="35"/>
      <c r="F938" s="66"/>
      <c r="G938" s="35"/>
      <c r="H938" s="35"/>
      <c r="I938" s="61"/>
      <c r="J938" s="35"/>
      <c r="K938" s="35"/>
      <c r="L938" s="61"/>
    </row>
    <row r="939" spans="1:12" ht="13.5" customHeight="1" x14ac:dyDescent="0.2">
      <c r="A939" s="35"/>
      <c r="B939" s="35"/>
      <c r="C939" s="35"/>
      <c r="D939" s="35"/>
      <c r="E939" s="35"/>
      <c r="F939" s="66"/>
      <c r="G939" s="35"/>
      <c r="H939" s="35"/>
      <c r="I939" s="61"/>
      <c r="J939" s="35"/>
      <c r="K939" s="35"/>
      <c r="L939" s="61"/>
    </row>
    <row r="940" spans="1:12" ht="13.5" customHeight="1" x14ac:dyDescent="0.2">
      <c r="A940" s="35"/>
      <c r="B940" s="35"/>
      <c r="C940" s="35"/>
      <c r="D940" s="35"/>
      <c r="E940" s="35"/>
      <c r="F940" s="66"/>
      <c r="G940" s="35"/>
      <c r="H940" s="35"/>
      <c r="I940" s="61"/>
      <c r="J940" s="35"/>
      <c r="K940" s="35"/>
      <c r="L940" s="61"/>
    </row>
    <row r="941" spans="1:12" ht="13.5" customHeight="1" x14ac:dyDescent="0.2">
      <c r="A941" s="35"/>
      <c r="B941" s="35"/>
      <c r="C941" s="35"/>
      <c r="D941" s="35"/>
      <c r="E941" s="35"/>
      <c r="F941" s="66"/>
      <c r="G941" s="35"/>
      <c r="H941" s="35"/>
      <c r="I941" s="61"/>
      <c r="J941" s="35"/>
      <c r="K941" s="35"/>
      <c r="L941" s="61"/>
    </row>
    <row r="942" spans="1:12" ht="13.5" customHeight="1" x14ac:dyDescent="0.2">
      <c r="A942" s="35"/>
      <c r="B942" s="35"/>
      <c r="C942" s="35"/>
      <c r="D942" s="35"/>
      <c r="E942" s="35"/>
      <c r="F942" s="66"/>
      <c r="G942" s="35"/>
      <c r="H942" s="35"/>
      <c r="I942" s="61"/>
      <c r="J942" s="35"/>
      <c r="K942" s="35"/>
      <c r="L942" s="61"/>
    </row>
    <row r="943" spans="1:12" ht="13.5" customHeight="1" x14ac:dyDescent="0.2">
      <c r="A943" s="35"/>
      <c r="B943" s="35"/>
      <c r="C943" s="35"/>
      <c r="D943" s="35"/>
      <c r="E943" s="35"/>
      <c r="F943" s="66"/>
      <c r="G943" s="35"/>
      <c r="H943" s="35"/>
      <c r="I943" s="61"/>
      <c r="J943" s="35"/>
      <c r="K943" s="35"/>
      <c r="L943" s="61"/>
    </row>
    <row r="944" spans="1:12" ht="13.5" customHeight="1" x14ac:dyDescent="0.2">
      <c r="A944" s="35"/>
      <c r="B944" s="35"/>
      <c r="C944" s="35"/>
      <c r="D944" s="35"/>
      <c r="E944" s="35"/>
      <c r="F944" s="66"/>
      <c r="G944" s="35"/>
      <c r="H944" s="35"/>
      <c r="I944" s="61"/>
      <c r="J944" s="35"/>
      <c r="K944" s="35"/>
      <c r="L944" s="61"/>
    </row>
    <row r="945" spans="1:12" ht="13.5" customHeight="1" x14ac:dyDescent="0.2">
      <c r="A945" s="35"/>
      <c r="B945" s="35"/>
      <c r="C945" s="35"/>
      <c r="D945" s="35"/>
      <c r="E945" s="35"/>
      <c r="F945" s="66"/>
      <c r="G945" s="35"/>
      <c r="H945" s="35"/>
      <c r="I945" s="61"/>
      <c r="J945" s="35"/>
      <c r="K945" s="35"/>
      <c r="L945" s="61"/>
    </row>
    <row r="946" spans="1:12" ht="13.5" customHeight="1" x14ac:dyDescent="0.2">
      <c r="A946" s="35"/>
      <c r="B946" s="35"/>
      <c r="C946" s="35"/>
      <c r="D946" s="35"/>
      <c r="E946" s="35"/>
      <c r="F946" s="66"/>
      <c r="G946" s="35"/>
      <c r="H946" s="35"/>
      <c r="I946" s="61"/>
      <c r="J946" s="35"/>
      <c r="K946" s="35"/>
      <c r="L946" s="61"/>
    </row>
    <row r="947" spans="1:12" ht="13.5" customHeight="1" x14ac:dyDescent="0.2">
      <c r="A947" s="35"/>
      <c r="B947" s="35"/>
      <c r="C947" s="35"/>
      <c r="D947" s="35"/>
      <c r="E947" s="35"/>
      <c r="F947" s="66"/>
      <c r="G947" s="35"/>
      <c r="H947" s="35"/>
      <c r="I947" s="61"/>
      <c r="J947" s="35"/>
      <c r="K947" s="35"/>
      <c r="L947" s="61"/>
    </row>
    <row r="948" spans="1:12" ht="13.5" customHeight="1" x14ac:dyDescent="0.2">
      <c r="A948" s="35"/>
      <c r="B948" s="35"/>
      <c r="C948" s="35"/>
      <c r="D948" s="35"/>
      <c r="E948" s="35"/>
      <c r="F948" s="66"/>
      <c r="G948" s="35"/>
      <c r="H948" s="35"/>
      <c r="I948" s="61"/>
      <c r="J948" s="35"/>
      <c r="K948" s="35"/>
      <c r="L948" s="61"/>
    </row>
    <row r="949" spans="1:12" ht="13.5" customHeight="1" x14ac:dyDescent="0.2">
      <c r="A949" s="35"/>
      <c r="B949" s="35"/>
      <c r="C949" s="35"/>
      <c r="D949" s="35"/>
      <c r="E949" s="35"/>
      <c r="F949" s="66"/>
      <c r="G949" s="35"/>
      <c r="H949" s="35"/>
      <c r="I949" s="61"/>
      <c r="J949" s="35"/>
      <c r="K949" s="35"/>
      <c r="L949" s="61"/>
    </row>
    <row r="950" spans="1:12" ht="13.5" customHeight="1" x14ac:dyDescent="0.2">
      <c r="A950" s="35"/>
      <c r="B950" s="35"/>
      <c r="C950" s="35"/>
      <c r="D950" s="35"/>
      <c r="E950" s="35"/>
      <c r="F950" s="66"/>
      <c r="G950" s="35"/>
      <c r="H950" s="35"/>
      <c r="I950" s="61"/>
      <c r="J950" s="35"/>
      <c r="K950" s="35"/>
      <c r="L950" s="61"/>
    </row>
    <row r="951" spans="1:12" ht="13.5" customHeight="1" x14ac:dyDescent="0.2">
      <c r="A951" s="35"/>
      <c r="B951" s="35"/>
      <c r="C951" s="35"/>
      <c r="D951" s="35"/>
      <c r="E951" s="35"/>
      <c r="F951" s="66"/>
      <c r="G951" s="35"/>
      <c r="H951" s="35"/>
      <c r="I951" s="61"/>
      <c r="J951" s="35"/>
      <c r="K951" s="35"/>
      <c r="L951" s="61"/>
    </row>
    <row r="952" spans="1:12" ht="13.5" customHeight="1" x14ac:dyDescent="0.2">
      <c r="A952" s="35"/>
      <c r="B952" s="35"/>
      <c r="C952" s="35"/>
      <c r="D952" s="35"/>
      <c r="E952" s="35"/>
      <c r="F952" s="66"/>
      <c r="G952" s="35"/>
      <c r="H952" s="35"/>
      <c r="I952" s="61"/>
      <c r="J952" s="35"/>
      <c r="K952" s="35"/>
      <c r="L952" s="61"/>
    </row>
    <row r="953" spans="1:12" ht="13.5" customHeight="1" x14ac:dyDescent="0.2">
      <c r="A953" s="35"/>
      <c r="B953" s="35"/>
      <c r="C953" s="35"/>
      <c r="D953" s="35"/>
      <c r="E953" s="35"/>
      <c r="F953" s="66"/>
      <c r="G953" s="35"/>
      <c r="H953" s="35"/>
      <c r="I953" s="61"/>
      <c r="J953" s="35"/>
      <c r="K953" s="35"/>
      <c r="L953" s="61"/>
    </row>
    <row r="954" spans="1:12" ht="13.5" customHeight="1" x14ac:dyDescent="0.2">
      <c r="A954" s="35"/>
      <c r="B954" s="35"/>
      <c r="C954" s="35"/>
      <c r="D954" s="35"/>
      <c r="E954" s="35"/>
      <c r="F954" s="66"/>
      <c r="G954" s="35"/>
      <c r="H954" s="35"/>
      <c r="I954" s="61"/>
      <c r="J954" s="35"/>
      <c r="K954" s="35"/>
      <c r="L954" s="61"/>
    </row>
    <row r="955" spans="1:12" ht="13.5" customHeight="1" x14ac:dyDescent="0.2">
      <c r="A955" s="35"/>
      <c r="B955" s="35"/>
      <c r="C955" s="35"/>
      <c r="D955" s="35"/>
      <c r="E955" s="35"/>
      <c r="F955" s="66"/>
      <c r="G955" s="35"/>
      <c r="H955" s="35"/>
      <c r="I955" s="61"/>
      <c r="J955" s="35"/>
      <c r="K955" s="35"/>
      <c r="L955" s="61"/>
    </row>
    <row r="956" spans="1:12" ht="13.5" customHeight="1" x14ac:dyDescent="0.2">
      <c r="A956" s="35"/>
      <c r="B956" s="35"/>
      <c r="C956" s="35"/>
      <c r="D956" s="35"/>
      <c r="E956" s="35"/>
      <c r="F956" s="66"/>
      <c r="G956" s="35"/>
      <c r="H956" s="35"/>
      <c r="I956" s="61"/>
      <c r="J956" s="35"/>
      <c r="K956" s="35"/>
      <c r="L956" s="61"/>
    </row>
    <row r="957" spans="1:12" ht="13.5" customHeight="1" x14ac:dyDescent="0.2">
      <c r="A957" s="35"/>
      <c r="B957" s="35"/>
      <c r="C957" s="35"/>
      <c r="D957" s="35"/>
      <c r="E957" s="35"/>
      <c r="F957" s="66"/>
      <c r="G957" s="35"/>
      <c r="H957" s="35"/>
      <c r="I957" s="61"/>
      <c r="J957" s="35"/>
      <c r="K957" s="35"/>
      <c r="L957" s="61"/>
    </row>
    <row r="958" spans="1:12" ht="13.5" customHeight="1" x14ac:dyDescent="0.2">
      <c r="A958" s="35"/>
      <c r="B958" s="35"/>
      <c r="C958" s="35"/>
      <c r="D958" s="35"/>
      <c r="E958" s="35"/>
      <c r="F958" s="66"/>
      <c r="G958" s="35"/>
      <c r="H958" s="35"/>
      <c r="I958" s="61"/>
      <c r="J958" s="35"/>
      <c r="K958" s="35"/>
      <c r="L958" s="61"/>
    </row>
    <row r="959" spans="1:12" ht="13.5" customHeight="1" x14ac:dyDescent="0.2">
      <c r="A959" s="35"/>
      <c r="B959" s="35"/>
      <c r="C959" s="35"/>
      <c r="D959" s="35"/>
      <c r="E959" s="35"/>
      <c r="F959" s="66"/>
      <c r="G959" s="35"/>
      <c r="H959" s="35"/>
      <c r="I959" s="61"/>
      <c r="J959" s="35"/>
      <c r="K959" s="35"/>
      <c r="L959" s="61"/>
    </row>
    <row r="960" spans="1:12" ht="13.5" customHeight="1" x14ac:dyDescent="0.2">
      <c r="A960" s="35"/>
      <c r="B960" s="35"/>
      <c r="C960" s="35"/>
      <c r="D960" s="35"/>
      <c r="E960" s="35"/>
      <c r="F960" s="66"/>
      <c r="G960" s="35"/>
      <c r="H960" s="35"/>
      <c r="I960" s="61"/>
      <c r="J960" s="35"/>
      <c r="K960" s="35"/>
      <c r="L960" s="61"/>
    </row>
    <row r="961" spans="1:12" ht="13.5" customHeight="1" x14ac:dyDescent="0.2">
      <c r="A961" s="35"/>
      <c r="B961" s="35"/>
      <c r="C961" s="35"/>
      <c r="D961" s="35"/>
      <c r="E961" s="35"/>
      <c r="F961" s="66"/>
      <c r="G961" s="35"/>
      <c r="H961" s="35"/>
      <c r="I961" s="61"/>
      <c r="J961" s="35"/>
      <c r="K961" s="35"/>
      <c r="L961" s="61"/>
    </row>
    <row r="962" spans="1:12" ht="13.5" customHeight="1" x14ac:dyDescent="0.2">
      <c r="A962" s="35"/>
      <c r="B962" s="35"/>
      <c r="C962" s="35"/>
      <c r="D962" s="35"/>
      <c r="E962" s="35"/>
      <c r="F962" s="66"/>
      <c r="G962" s="35"/>
      <c r="H962" s="35"/>
      <c r="I962" s="61"/>
      <c r="J962" s="35"/>
      <c r="K962" s="35"/>
      <c r="L962" s="61"/>
    </row>
    <row r="963" spans="1:12" ht="13.5" customHeight="1" x14ac:dyDescent="0.2">
      <c r="A963" s="35"/>
      <c r="B963" s="35"/>
      <c r="C963" s="35"/>
      <c r="D963" s="35"/>
      <c r="E963" s="35"/>
      <c r="F963" s="66"/>
      <c r="G963" s="35"/>
      <c r="H963" s="35"/>
      <c r="I963" s="61"/>
      <c r="J963" s="35"/>
      <c r="K963" s="35"/>
      <c r="L963" s="61"/>
    </row>
    <row r="964" spans="1:12" ht="13.5" customHeight="1" x14ac:dyDescent="0.2">
      <c r="A964" s="35"/>
      <c r="B964" s="35"/>
      <c r="C964" s="35"/>
      <c r="D964" s="35"/>
      <c r="E964" s="35"/>
      <c r="F964" s="66"/>
      <c r="G964" s="35"/>
      <c r="H964" s="35"/>
      <c r="I964" s="61"/>
      <c r="J964" s="35"/>
      <c r="K964" s="35"/>
      <c r="L964" s="61"/>
    </row>
    <row r="965" spans="1:12" ht="13.5" customHeight="1" x14ac:dyDescent="0.2">
      <c r="A965" s="35"/>
      <c r="B965" s="35"/>
      <c r="C965" s="35"/>
      <c r="D965" s="35"/>
      <c r="E965" s="35"/>
      <c r="F965" s="66"/>
      <c r="G965" s="35"/>
      <c r="H965" s="35"/>
      <c r="I965" s="61"/>
      <c r="J965" s="35"/>
      <c r="K965" s="35"/>
      <c r="L965" s="61"/>
    </row>
    <row r="966" spans="1:12" ht="13.5" customHeight="1" x14ac:dyDescent="0.2">
      <c r="A966" s="35"/>
      <c r="B966" s="35"/>
      <c r="C966" s="35"/>
      <c r="D966" s="35"/>
      <c r="E966" s="35"/>
      <c r="F966" s="66"/>
      <c r="G966" s="35"/>
      <c r="H966" s="35"/>
      <c r="I966" s="61"/>
      <c r="J966" s="35"/>
      <c r="K966" s="35"/>
      <c r="L966" s="61"/>
    </row>
    <row r="967" spans="1:12" ht="13.5" customHeight="1" x14ac:dyDescent="0.2">
      <c r="A967" s="35"/>
      <c r="B967" s="35"/>
      <c r="C967" s="35"/>
      <c r="D967" s="35"/>
      <c r="E967" s="35"/>
      <c r="F967" s="66"/>
      <c r="G967" s="35"/>
      <c r="H967" s="35"/>
      <c r="I967" s="61"/>
      <c r="J967" s="35"/>
      <c r="K967" s="35"/>
      <c r="L967" s="61"/>
    </row>
    <row r="968" spans="1:12" ht="13.5" customHeight="1" x14ac:dyDescent="0.2">
      <c r="A968" s="35"/>
      <c r="B968" s="35"/>
      <c r="C968" s="35"/>
      <c r="D968" s="35"/>
      <c r="E968" s="35"/>
      <c r="F968" s="66"/>
      <c r="G968" s="35"/>
      <c r="H968" s="35"/>
      <c r="I968" s="61"/>
      <c r="J968" s="35"/>
      <c r="K968" s="35"/>
      <c r="L968" s="61"/>
    </row>
    <row r="969" spans="1:12" ht="13.5" customHeight="1" x14ac:dyDescent="0.2">
      <c r="A969" s="35"/>
      <c r="B969" s="35"/>
      <c r="C969" s="35"/>
      <c r="D969" s="35"/>
      <c r="E969" s="35"/>
      <c r="F969" s="66"/>
      <c r="G969" s="35"/>
      <c r="H969" s="35"/>
      <c r="I969" s="61"/>
      <c r="J969" s="35"/>
      <c r="K969" s="35"/>
      <c r="L969" s="61"/>
    </row>
    <row r="970" spans="1:12" ht="13.5" customHeight="1" x14ac:dyDescent="0.2">
      <c r="A970" s="35"/>
      <c r="B970" s="35"/>
      <c r="C970" s="35"/>
      <c r="D970" s="35"/>
      <c r="E970" s="35"/>
      <c r="F970" s="66"/>
      <c r="G970" s="35"/>
      <c r="H970" s="35"/>
      <c r="I970" s="61"/>
      <c r="J970" s="35"/>
      <c r="K970" s="35"/>
      <c r="L970" s="61"/>
    </row>
    <row r="971" spans="1:12" ht="13.5" customHeight="1" x14ac:dyDescent="0.2">
      <c r="A971" s="35"/>
      <c r="B971" s="35"/>
      <c r="C971" s="35"/>
      <c r="D971" s="35"/>
      <c r="E971" s="35"/>
      <c r="F971" s="66"/>
      <c r="G971" s="35"/>
      <c r="H971" s="35"/>
      <c r="I971" s="61"/>
      <c r="J971" s="35"/>
      <c r="K971" s="35"/>
      <c r="L971" s="61"/>
    </row>
    <row r="972" spans="1:12" ht="13.5" customHeight="1" x14ac:dyDescent="0.2">
      <c r="A972" s="35"/>
      <c r="B972" s="35"/>
      <c r="C972" s="35"/>
      <c r="D972" s="35"/>
      <c r="E972" s="35"/>
      <c r="F972" s="66"/>
      <c r="G972" s="35"/>
      <c r="H972" s="35"/>
      <c r="I972" s="61"/>
      <c r="J972" s="35"/>
      <c r="K972" s="35"/>
      <c r="L972" s="61"/>
    </row>
    <row r="973" spans="1:12" ht="13.5" customHeight="1" x14ac:dyDescent="0.2">
      <c r="A973" s="35"/>
      <c r="B973" s="35"/>
      <c r="C973" s="35"/>
      <c r="D973" s="35"/>
      <c r="E973" s="35"/>
      <c r="F973" s="66"/>
      <c r="G973" s="35"/>
      <c r="H973" s="35"/>
      <c r="I973" s="61"/>
      <c r="J973" s="35"/>
      <c r="K973" s="35"/>
      <c r="L973" s="61"/>
    </row>
    <row r="974" spans="1:12" ht="13.5" customHeight="1" x14ac:dyDescent="0.2">
      <c r="A974" s="35"/>
      <c r="B974" s="35"/>
      <c r="C974" s="35"/>
      <c r="D974" s="35"/>
      <c r="E974" s="35"/>
      <c r="F974" s="66"/>
      <c r="G974" s="35"/>
      <c r="H974" s="35"/>
      <c r="I974" s="61"/>
      <c r="J974" s="35"/>
      <c r="K974" s="35"/>
      <c r="L974" s="61"/>
    </row>
    <row r="975" spans="1:12" ht="13.5" customHeight="1" x14ac:dyDescent="0.2">
      <c r="A975" s="35"/>
      <c r="B975" s="35"/>
      <c r="C975" s="35"/>
      <c r="D975" s="35"/>
      <c r="E975" s="35"/>
      <c r="F975" s="66"/>
      <c r="G975" s="35"/>
      <c r="H975" s="35"/>
      <c r="I975" s="61"/>
      <c r="J975" s="35"/>
      <c r="K975" s="35"/>
      <c r="L975" s="61"/>
    </row>
    <row r="976" spans="1:12" ht="13.5" customHeight="1" x14ac:dyDescent="0.2">
      <c r="A976" s="35"/>
      <c r="B976" s="35"/>
      <c r="C976" s="35"/>
      <c r="D976" s="35"/>
      <c r="E976" s="35"/>
      <c r="F976" s="66"/>
      <c r="G976" s="35"/>
      <c r="H976" s="35"/>
      <c r="I976" s="61"/>
      <c r="J976" s="35"/>
      <c r="K976" s="35"/>
      <c r="L976" s="61"/>
    </row>
    <row r="977" spans="1:12" ht="13.5" customHeight="1" x14ac:dyDescent="0.2">
      <c r="A977" s="35"/>
      <c r="B977" s="35"/>
      <c r="C977" s="35"/>
      <c r="D977" s="35"/>
      <c r="E977" s="35"/>
      <c r="F977" s="66"/>
      <c r="G977" s="35"/>
      <c r="H977" s="35"/>
      <c r="I977" s="61"/>
      <c r="J977" s="35"/>
      <c r="K977" s="35"/>
      <c r="L977" s="61"/>
    </row>
    <row r="978" spans="1:12" ht="13.5" customHeight="1" x14ac:dyDescent="0.2">
      <c r="A978" s="35"/>
      <c r="B978" s="35"/>
      <c r="C978" s="35"/>
      <c r="D978" s="35"/>
      <c r="E978" s="35"/>
      <c r="F978" s="66"/>
      <c r="G978" s="35"/>
      <c r="H978" s="35"/>
      <c r="I978" s="61"/>
      <c r="J978" s="35"/>
      <c r="K978" s="35"/>
      <c r="L978" s="61"/>
    </row>
    <row r="979" spans="1:12" ht="13.5" customHeight="1" x14ac:dyDescent="0.2">
      <c r="A979" s="35"/>
      <c r="B979" s="35"/>
      <c r="C979" s="35"/>
      <c r="D979" s="35"/>
      <c r="E979" s="35"/>
      <c r="F979" s="66"/>
      <c r="G979" s="35"/>
      <c r="H979" s="35"/>
      <c r="I979" s="61"/>
      <c r="J979" s="35"/>
      <c r="K979" s="35"/>
      <c r="L979" s="61"/>
    </row>
    <row r="980" spans="1:12" ht="13.5" customHeight="1" x14ac:dyDescent="0.2">
      <c r="A980" s="35"/>
      <c r="B980" s="35"/>
      <c r="C980" s="35"/>
      <c r="D980" s="35"/>
      <c r="E980" s="35"/>
      <c r="F980" s="66"/>
      <c r="G980" s="35"/>
      <c r="H980" s="35"/>
      <c r="I980" s="61"/>
      <c r="J980" s="35"/>
      <c r="K980" s="35"/>
      <c r="L980" s="61"/>
    </row>
    <row r="981" spans="1:12" ht="13.5" customHeight="1" x14ac:dyDescent="0.2">
      <c r="A981" s="35"/>
      <c r="B981" s="35"/>
      <c r="C981" s="35"/>
      <c r="D981" s="35"/>
      <c r="E981" s="35"/>
      <c r="F981" s="66"/>
      <c r="G981" s="35"/>
      <c r="H981" s="35"/>
      <c r="I981" s="61"/>
      <c r="J981" s="35"/>
      <c r="K981" s="35"/>
      <c r="L981" s="61"/>
    </row>
    <row r="982" spans="1:12" ht="13.5" customHeight="1" x14ac:dyDescent="0.2">
      <c r="A982" s="35"/>
      <c r="B982" s="35"/>
      <c r="C982" s="35"/>
      <c r="D982" s="35"/>
      <c r="E982" s="35"/>
      <c r="F982" s="66"/>
      <c r="G982" s="35"/>
      <c r="H982" s="35"/>
      <c r="I982" s="61"/>
      <c r="J982" s="35"/>
      <c r="K982" s="35"/>
      <c r="L982" s="61"/>
    </row>
    <row r="983" spans="1:12" ht="13.5" customHeight="1" x14ac:dyDescent="0.2">
      <c r="A983" s="35"/>
      <c r="B983" s="35"/>
      <c r="C983" s="35"/>
      <c r="D983" s="35"/>
      <c r="E983" s="35"/>
      <c r="F983" s="66"/>
      <c r="G983" s="35"/>
      <c r="H983" s="35"/>
      <c r="I983" s="61"/>
      <c r="J983" s="35"/>
      <c r="K983" s="35"/>
      <c r="L983" s="61"/>
    </row>
    <row r="984" spans="1:12" ht="13.5" customHeight="1" x14ac:dyDescent="0.2">
      <c r="A984" s="35"/>
      <c r="B984" s="35"/>
      <c r="C984" s="35"/>
      <c r="D984" s="35"/>
      <c r="E984" s="35"/>
      <c r="F984" s="66"/>
      <c r="G984" s="35"/>
      <c r="H984" s="35"/>
      <c r="I984" s="61"/>
      <c r="J984" s="35"/>
      <c r="K984" s="35"/>
      <c r="L984" s="61"/>
    </row>
    <row r="985" spans="1:12" ht="13.5" customHeight="1" x14ac:dyDescent="0.2">
      <c r="A985" s="35"/>
      <c r="B985" s="35"/>
      <c r="C985" s="35"/>
      <c r="D985" s="35"/>
      <c r="E985" s="35"/>
      <c r="F985" s="66"/>
      <c r="G985" s="35"/>
      <c r="H985" s="35"/>
      <c r="I985" s="61"/>
      <c r="J985" s="35"/>
      <c r="K985" s="35"/>
      <c r="L985" s="61"/>
    </row>
    <row r="986" spans="1:12" ht="13.5" customHeight="1" x14ac:dyDescent="0.2">
      <c r="A986" s="35"/>
      <c r="B986" s="35"/>
      <c r="C986" s="35"/>
      <c r="D986" s="35"/>
      <c r="E986" s="35"/>
      <c r="F986" s="66"/>
      <c r="G986" s="35"/>
      <c r="H986" s="35"/>
      <c r="I986" s="61"/>
      <c r="J986" s="35"/>
      <c r="K986" s="35"/>
      <c r="L986" s="61"/>
    </row>
    <row r="987" spans="1:12" ht="13.5" customHeight="1" x14ac:dyDescent="0.2">
      <c r="A987" s="35"/>
      <c r="B987" s="35"/>
      <c r="C987" s="35"/>
      <c r="D987" s="35"/>
      <c r="E987" s="35"/>
      <c r="F987" s="66"/>
      <c r="G987" s="35"/>
      <c r="H987" s="35"/>
      <c r="I987" s="61"/>
      <c r="J987" s="35"/>
      <c r="K987" s="35"/>
      <c r="L987" s="61"/>
    </row>
    <row r="988" spans="1:12" ht="13.5" customHeight="1" x14ac:dyDescent="0.2">
      <c r="A988" s="35"/>
      <c r="B988" s="35"/>
      <c r="C988" s="35"/>
      <c r="D988" s="35"/>
      <c r="E988" s="35"/>
      <c r="F988" s="66"/>
      <c r="G988" s="35"/>
      <c r="H988" s="35"/>
      <c r="I988" s="61"/>
      <c r="J988" s="35"/>
      <c r="K988" s="35"/>
      <c r="L988" s="61"/>
    </row>
    <row r="989" spans="1:12" ht="13.5" customHeight="1" x14ac:dyDescent="0.2">
      <c r="A989" s="35"/>
      <c r="B989" s="35"/>
      <c r="C989" s="35"/>
      <c r="D989" s="35"/>
      <c r="E989" s="35"/>
      <c r="F989" s="66"/>
      <c r="G989" s="35"/>
      <c r="H989" s="35"/>
      <c r="I989" s="61"/>
      <c r="J989" s="35"/>
      <c r="K989" s="35"/>
      <c r="L989" s="61"/>
    </row>
    <row r="990" spans="1:12" ht="13.5" customHeight="1" x14ac:dyDescent="0.2">
      <c r="A990" s="35"/>
      <c r="B990" s="35"/>
      <c r="C990" s="35"/>
      <c r="D990" s="35"/>
      <c r="E990" s="35"/>
      <c r="F990" s="66"/>
      <c r="G990" s="35"/>
      <c r="H990" s="35"/>
      <c r="I990" s="61"/>
      <c r="J990" s="35"/>
      <c r="K990" s="35"/>
      <c r="L990" s="61"/>
    </row>
    <row r="991" spans="1:12" ht="13.5" customHeight="1" x14ac:dyDescent="0.2">
      <c r="A991" s="35"/>
      <c r="B991" s="35"/>
      <c r="C991" s="35"/>
      <c r="D991" s="35"/>
      <c r="E991" s="35"/>
      <c r="F991" s="66"/>
      <c r="G991" s="35"/>
      <c r="H991" s="35"/>
      <c r="I991" s="61"/>
      <c r="J991" s="35"/>
      <c r="K991" s="35"/>
      <c r="L991" s="61"/>
    </row>
    <row r="992" spans="1:12" ht="13.5" customHeight="1" x14ac:dyDescent="0.2">
      <c r="A992" s="35"/>
      <c r="B992" s="35"/>
      <c r="C992" s="35"/>
      <c r="D992" s="35"/>
      <c r="E992" s="35"/>
      <c r="F992" s="66"/>
      <c r="G992" s="35"/>
      <c r="H992" s="35"/>
      <c r="I992" s="61"/>
      <c r="J992" s="35"/>
      <c r="K992" s="35"/>
      <c r="L992" s="61"/>
    </row>
    <row r="993" spans="1:12" ht="13.5" customHeight="1" x14ac:dyDescent="0.2">
      <c r="A993" s="35"/>
      <c r="B993" s="35"/>
      <c r="C993" s="35"/>
      <c r="D993" s="35"/>
      <c r="E993" s="35"/>
      <c r="F993" s="66"/>
      <c r="G993" s="35"/>
      <c r="H993" s="35"/>
      <c r="I993" s="61"/>
      <c r="J993" s="35"/>
      <c r="K993" s="35"/>
      <c r="L993" s="61"/>
    </row>
    <row r="994" spans="1:12" ht="13.5" customHeight="1" x14ac:dyDescent="0.2">
      <c r="A994" s="35"/>
      <c r="B994" s="35"/>
      <c r="C994" s="35"/>
      <c r="D994" s="35"/>
      <c r="E994" s="35"/>
      <c r="F994" s="66"/>
      <c r="G994" s="35"/>
      <c r="H994" s="35"/>
      <c r="I994" s="61"/>
      <c r="J994" s="35"/>
      <c r="K994" s="35"/>
      <c r="L994" s="61"/>
    </row>
    <row r="995" spans="1:12" ht="13.5" customHeight="1" x14ac:dyDescent="0.2">
      <c r="A995" s="35"/>
      <c r="B995" s="35"/>
      <c r="C995" s="35"/>
      <c r="D995" s="35"/>
      <c r="E995" s="35"/>
      <c r="F995" s="66"/>
      <c r="G995" s="35"/>
      <c r="H995" s="35"/>
      <c r="I995" s="61"/>
      <c r="J995" s="35"/>
      <c r="K995" s="35"/>
      <c r="L995" s="61"/>
    </row>
  </sheetData>
  <sheetProtection algorithmName="SHA-512" hashValue="jZJi709mVNIPB6JPLiNB2HS8IpcyI003fifE+3DTiG1jQrlzcYsmiZI74duGOZGvI98c7eAIr2RnqbwYhPyj2g==" saltValue="WypIy3iKk7zRYNkq9RPN/g==" spinCount="100000" sheet="1" objects="1" scenarios="1"/>
  <protectedRanges>
    <protectedRange sqref="C4" name="Ticker"/>
  </protectedRanges>
  <mergeCells count="3">
    <mergeCell ref="C11:I11"/>
    <mergeCell ref="D4:I4"/>
    <mergeCell ref="D5:I7"/>
  </mergeCells>
  <pageMargins left="0.7" right="0.7" top="0.75" bottom="0.75" header="0.3" footer="0.3"/>
  <pageSetup paperSize="9" orientation="portrait" r:id="rId1"/>
  <extLst>
    <ext xmlns:x14="http://schemas.microsoft.com/office/spreadsheetml/2009/9/main" uri="{05C60535-1F16-4fd2-B633-F4F36F0B64E0}">
      <x14:sparklineGroups xmlns:xm="http://schemas.microsoft.com/office/excel/2006/main">
        <x14:sparklineGroup displayEmptyCellsAs="gap" markers="1" high="1" xr2:uid="{00000000-0003-0000-0100-000001000000}">
          <x14:colorSeries rgb="FF5687C2"/>
          <x14:colorNegative rgb="FFFFB620"/>
          <x14:colorAxis rgb="FF000000"/>
          <x14:colorMarkers rgb="FFD70077"/>
          <x14:colorFirst rgb="FF777777"/>
          <x14:colorLast rgb="FF359CEB"/>
          <x14:colorHigh rgb="FF00B050"/>
          <x14:colorLow rgb="FFFF5055"/>
          <x14:sparklines>
            <x14:sparkline>
              <xm:f>'Forecast- SMA'!C30:H30</xm:f>
              <xm:sqref>I30</xm:sqref>
            </x14:sparkline>
            <x14:sparkline>
              <xm:f>'Forecast- SMA'!C31:H31</xm:f>
              <xm:sqref>I31</xm:sqref>
            </x14:sparkline>
            <x14:sparkline>
              <xm:f>'Forecast- SMA'!C32:H32</xm:f>
              <xm:sqref>I32</xm:sqref>
            </x14:sparkline>
            <x14:sparkline>
              <xm:f>'Forecast- SMA'!C33:H33</xm:f>
              <xm:sqref>I33</xm:sqref>
            </x14:sparkline>
            <x14:sparkline>
              <xm:f>'Forecast- SMA'!C34:H34</xm:f>
              <xm:sqref>I34</xm:sqref>
            </x14:sparkline>
            <x14:sparkline>
              <xm:f>'Forecast- SMA'!C35:H35</xm:f>
              <xm:sqref>I35</xm:sqref>
            </x14:sparkline>
            <x14:sparkline>
              <xm:f>'Forecast- SMA'!C36:H36</xm:f>
              <xm:sqref>I36</xm:sqref>
            </x14:sparkline>
            <x14:sparkline>
              <xm:f>'Forecast- SMA'!C37:H37</xm:f>
              <xm:sqref>I37</xm:sqref>
            </x14:sparkline>
            <x14:sparkline>
              <xm:f>'Forecast- SMA'!C38:H38</xm:f>
              <xm:sqref>I38</xm:sqref>
            </x14:sparkline>
            <x14:sparkline>
              <xm:f>'Forecast- SMA'!C39:H39</xm:f>
              <xm:sqref>I39</xm:sqref>
            </x14:sparkline>
            <x14:sparkline>
              <xm:f>'Forecast- SMA'!C40:H40</xm:f>
              <xm:sqref>I40</xm:sqref>
            </x14:sparkline>
            <x14:sparkline>
              <xm:f>'Forecast- SMA'!C41:H41</xm:f>
              <xm:sqref>I41</xm:sqref>
            </x14:sparkline>
          </x14:sparklines>
        </x14:sparklineGroup>
        <x14:sparklineGroup displayEmptyCellsAs="gap" markers="1" high="1" low="1" xr2:uid="{00000000-0003-0000-0100-000000000000}">
          <x14:colorSeries rgb="FF5687C2"/>
          <x14:colorNegative rgb="FFFFB620"/>
          <x14:colorAxis rgb="FF000000"/>
          <x14:colorMarkers rgb="FFD70077"/>
          <x14:colorFirst rgb="FF777777"/>
          <x14:colorLast rgb="FF359CEB"/>
          <x14:colorHigh rgb="FF56BE79"/>
          <x14:colorLow rgb="FFFF5055"/>
          <x14:sparklines>
            <x14:sparkline>
              <xm:f>'Forecast- SMA'!C15:H15</xm:f>
              <xm:sqref>I15</xm:sqref>
            </x14:sparkline>
            <x14:sparkline>
              <xm:f>'Forecast- SMA'!C16:H16</xm:f>
              <xm:sqref>I16</xm:sqref>
            </x14:sparkline>
            <x14:sparkline>
              <xm:f>'Forecast- SMA'!C17:H17</xm:f>
              <xm:sqref>I17</xm:sqref>
            </x14:sparkline>
            <x14:sparkline>
              <xm:f>'Forecast- SMA'!C18:H18</xm:f>
              <xm:sqref>I18</xm:sqref>
            </x14:sparkline>
            <x14:sparkline>
              <xm:f>'Forecast- SMA'!C19:H19</xm:f>
              <xm:sqref>I19</xm:sqref>
            </x14:sparkline>
            <x14:sparkline>
              <xm:f>'Forecast- SMA'!C20:H20</xm:f>
              <xm:sqref>I20</xm:sqref>
            </x14:sparkline>
            <x14:sparkline>
              <xm:f>'Forecast- SMA'!C21:H21</xm:f>
              <xm:sqref>I21</xm:sqref>
            </x14:sparkline>
            <x14:sparkline>
              <xm:f>'Forecast- SMA'!C22:H22</xm:f>
              <xm:sqref>I22</xm:sqref>
            </x14:sparkline>
            <x14:sparkline>
              <xm:f>'Forecast- SMA'!C23:H23</xm:f>
              <xm:sqref>I23</xm:sqref>
            </x14:sparkline>
            <x14:sparkline>
              <xm:f>'Forecast- SMA'!C24:H24</xm:f>
              <xm:sqref>I24</xm:sqref>
            </x14:sparkline>
            <x14:sparkline>
              <xm:f>'Forecast- SMA'!C25:H25</xm:f>
              <xm:sqref>I25</xm:sqref>
            </x14:sparkline>
            <x14:sparkline>
              <xm:f>'Forecast- SMA'!C26:H26</xm:f>
              <xm:sqref>I26</xm:sqref>
            </x14:sparkline>
          </x14:sparklines>
        </x14:sparklineGroup>
      </x14:sparklineGroups>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E24D8A-690D-4AFA-A295-61D60A109180}">
  <sheetPr>
    <tabColor theme="7" tint="0.59999389629810485"/>
  </sheetPr>
  <dimension ref="A1:BS999"/>
  <sheetViews>
    <sheetView tabSelected="1" zoomScaleNormal="100" workbookViewId="0">
      <selection activeCell="C6" sqref="C6"/>
    </sheetView>
  </sheetViews>
  <sheetFormatPr defaultColWidth="17.28515625" defaultRowHeight="12.75" x14ac:dyDescent="0.2"/>
  <cols>
    <col min="1" max="1" width="4.28515625" style="27" customWidth="1"/>
    <col min="2" max="2" width="37" style="27" customWidth="1"/>
    <col min="3" max="8" width="16.7109375" style="27" customWidth="1"/>
    <col min="9" max="12" width="14.28515625" style="63" customWidth="1"/>
    <col min="13" max="13" width="18.42578125" style="27" customWidth="1"/>
    <col min="14" max="14" width="14.28515625" style="27" customWidth="1"/>
    <col min="15" max="15" width="14.28515625" style="63" customWidth="1"/>
    <col min="16" max="16384" width="17.28515625" style="27"/>
  </cols>
  <sheetData>
    <row r="1" spans="1:18" ht="33.75" x14ac:dyDescent="0.5">
      <c r="A1" s="31"/>
      <c r="B1" s="52" t="s">
        <v>521</v>
      </c>
      <c r="C1" s="32"/>
      <c r="D1" s="32"/>
      <c r="E1" s="32"/>
      <c r="F1" s="28"/>
      <c r="G1" s="32"/>
      <c r="H1" s="32"/>
      <c r="I1" s="53"/>
      <c r="J1" s="54"/>
      <c r="K1" s="54"/>
      <c r="L1" s="54"/>
      <c r="M1" s="32"/>
      <c r="N1" s="32"/>
      <c r="O1" s="53"/>
    </row>
    <row r="2" spans="1:18" ht="13.5" customHeight="1" x14ac:dyDescent="0.7">
      <c r="A2" s="33"/>
      <c r="B2" s="34"/>
      <c r="C2" s="28"/>
      <c r="D2" s="28"/>
      <c r="E2" s="28"/>
      <c r="F2" s="28"/>
      <c r="G2" s="28"/>
      <c r="H2" s="28"/>
      <c r="I2" s="54"/>
      <c r="J2" s="54"/>
      <c r="K2" s="54"/>
      <c r="L2" s="54"/>
      <c r="M2" s="28"/>
      <c r="N2" s="28"/>
      <c r="O2" s="54"/>
    </row>
    <row r="3" spans="1:18" ht="13.5" customHeight="1" x14ac:dyDescent="0.35">
      <c r="A3" s="31"/>
      <c r="B3" s="35"/>
      <c r="C3" s="36" t="s">
        <v>498</v>
      </c>
      <c r="D3" s="35"/>
      <c r="H3" s="102"/>
      <c r="I3" s="103"/>
      <c r="J3" s="103"/>
      <c r="K3" s="103"/>
      <c r="N3" s="107"/>
      <c r="O3" s="107"/>
      <c r="P3" s="107"/>
      <c r="Q3" s="107"/>
    </row>
    <row r="4" spans="1:18" ht="13.5" customHeight="1" x14ac:dyDescent="0.35">
      <c r="A4" s="31"/>
      <c r="B4" s="37" t="s">
        <v>0</v>
      </c>
      <c r="C4" s="109" t="s">
        <v>115</v>
      </c>
      <c r="D4" s="204" t="s">
        <v>527</v>
      </c>
      <c r="E4" s="205"/>
      <c r="F4" s="205"/>
      <c r="G4" s="205"/>
      <c r="H4" s="205"/>
      <c r="I4" s="205"/>
      <c r="J4" s="104"/>
      <c r="K4" s="104"/>
      <c r="M4" s="107"/>
      <c r="N4" s="107"/>
      <c r="O4" s="107"/>
      <c r="P4" s="107"/>
      <c r="Q4" s="107"/>
    </row>
    <row r="5" spans="1:18" ht="13.5" customHeight="1" x14ac:dyDescent="0.35">
      <c r="A5" s="33"/>
      <c r="B5" s="51" t="s">
        <v>487</v>
      </c>
      <c r="C5" s="110" t="str">
        <f>+HLOOKUP(C4,PivotFacts!4:5,2,FALSE)</f>
        <v>CITIGROUP INC</v>
      </c>
      <c r="D5" s="208" t="s">
        <v>555</v>
      </c>
      <c r="E5" s="209"/>
      <c r="F5" s="209"/>
      <c r="G5" s="209"/>
      <c r="H5" s="209"/>
      <c r="I5" s="209"/>
      <c r="J5" s="103"/>
      <c r="K5" s="103"/>
      <c r="M5" s="107"/>
      <c r="N5" s="107"/>
      <c r="O5" s="107"/>
      <c r="P5" s="107"/>
      <c r="Q5" s="107"/>
    </row>
    <row r="6" spans="1:18" ht="13.5" customHeight="1" x14ac:dyDescent="0.35">
      <c r="A6" s="31"/>
      <c r="B6" s="37" t="s">
        <v>2</v>
      </c>
      <c r="C6" s="110">
        <v>2020</v>
      </c>
      <c r="D6" s="208"/>
      <c r="E6" s="209"/>
      <c r="F6" s="209"/>
      <c r="G6" s="209"/>
      <c r="H6" s="209"/>
      <c r="I6" s="209"/>
      <c r="J6" s="103"/>
      <c r="K6" s="103"/>
      <c r="M6" s="107"/>
      <c r="N6" s="107"/>
      <c r="O6" s="107"/>
      <c r="P6" s="107"/>
      <c r="Q6" s="107"/>
    </row>
    <row r="7" spans="1:18" ht="13.5" customHeight="1" x14ac:dyDescent="0.35">
      <c r="A7" s="31"/>
      <c r="B7" s="37" t="s">
        <v>3</v>
      </c>
      <c r="C7" s="110" t="s">
        <v>33</v>
      </c>
      <c r="D7" s="208"/>
      <c r="E7" s="209"/>
      <c r="F7" s="209"/>
      <c r="G7" s="209"/>
      <c r="H7" s="209"/>
      <c r="I7" s="209"/>
      <c r="N7" s="90"/>
      <c r="O7" s="90"/>
      <c r="P7" s="90"/>
      <c r="Q7" s="90"/>
    </row>
    <row r="8" spans="1:18" ht="13.5" customHeight="1" x14ac:dyDescent="0.35">
      <c r="A8" s="31"/>
      <c r="B8" s="37" t="s">
        <v>4</v>
      </c>
      <c r="C8" s="111">
        <v>1000000</v>
      </c>
      <c r="D8" s="134" t="s">
        <v>523</v>
      </c>
      <c r="E8" s="135" t="s">
        <v>525</v>
      </c>
      <c r="F8" s="105"/>
      <c r="G8" s="105"/>
      <c r="H8" s="105"/>
      <c r="I8" s="105"/>
      <c r="M8" s="90"/>
      <c r="N8" s="90"/>
      <c r="O8" s="90"/>
      <c r="P8" s="90"/>
      <c r="Q8" s="90"/>
      <c r="R8" s="90"/>
    </row>
    <row r="9" spans="1:18" ht="13.5" customHeight="1" x14ac:dyDescent="0.35">
      <c r="A9" s="33"/>
      <c r="B9" s="51"/>
      <c r="C9" s="30"/>
      <c r="D9" s="28"/>
      <c r="E9" s="210" t="s">
        <v>526</v>
      </c>
      <c r="F9" s="210"/>
      <c r="G9" s="210"/>
      <c r="H9" s="210"/>
      <c r="I9" s="210"/>
      <c r="J9" s="108"/>
      <c r="K9" s="108"/>
      <c r="L9" s="108"/>
      <c r="M9" s="90"/>
      <c r="N9" s="90"/>
      <c r="O9" s="90"/>
      <c r="P9" s="90"/>
      <c r="Q9" s="90"/>
      <c r="R9" s="90"/>
    </row>
    <row r="10" spans="1:18" ht="13.5" customHeight="1" x14ac:dyDescent="0.35">
      <c r="A10" s="31"/>
      <c r="B10" s="32"/>
      <c r="C10" s="38"/>
      <c r="D10" s="38"/>
      <c r="E10" s="211" t="s">
        <v>522</v>
      </c>
      <c r="F10" s="211"/>
      <c r="G10" s="211"/>
      <c r="H10" s="211"/>
      <c r="I10" s="211"/>
      <c r="J10" s="90"/>
      <c r="K10" s="90"/>
      <c r="L10" s="90"/>
      <c r="M10" s="90"/>
      <c r="N10" s="90"/>
      <c r="O10" s="90"/>
      <c r="P10" s="90"/>
      <c r="Q10" s="90"/>
      <c r="R10" s="90"/>
    </row>
    <row r="11" spans="1:18" ht="13.5" customHeight="1" x14ac:dyDescent="0.35">
      <c r="A11" s="33"/>
      <c r="B11" s="28"/>
      <c r="C11" s="91"/>
      <c r="D11" s="91"/>
      <c r="E11" s="136" t="s">
        <v>524</v>
      </c>
      <c r="F11" s="105"/>
      <c r="G11" s="105"/>
      <c r="H11" s="105"/>
      <c r="I11" s="105"/>
      <c r="J11" s="90"/>
      <c r="K11" s="90"/>
      <c r="L11" s="90"/>
      <c r="M11" s="90"/>
      <c r="N11" s="90"/>
      <c r="O11" s="90"/>
      <c r="P11" s="90"/>
      <c r="Q11" s="90"/>
      <c r="R11" s="90"/>
    </row>
    <row r="12" spans="1:18" ht="13.5" customHeight="1" x14ac:dyDescent="0.35">
      <c r="A12" s="33"/>
      <c r="B12" s="28"/>
      <c r="C12" s="91"/>
      <c r="D12" s="91"/>
      <c r="E12" s="92"/>
      <c r="F12" s="92"/>
      <c r="G12" s="92"/>
      <c r="H12" s="92"/>
      <c r="I12" s="92"/>
      <c r="J12" s="92"/>
      <c r="K12" s="92"/>
      <c r="L12" s="92"/>
      <c r="M12" s="91"/>
      <c r="N12" s="91"/>
      <c r="O12" s="54"/>
    </row>
    <row r="13" spans="1:18" ht="20.25" customHeight="1" x14ac:dyDescent="0.35">
      <c r="A13" s="31"/>
      <c r="B13" s="95"/>
      <c r="C13" s="202" t="str">
        <f>+C4&amp;", "&amp;(C5)</f>
        <v>C, CITIGROUP INC</v>
      </c>
      <c r="D13" s="202"/>
      <c r="E13" s="202"/>
      <c r="F13" s="203"/>
      <c r="G13" s="202"/>
      <c r="H13" s="202"/>
      <c r="I13" s="202"/>
      <c r="J13" s="99"/>
      <c r="K13" s="99"/>
      <c r="L13" s="99"/>
      <c r="O13" s="27"/>
    </row>
    <row r="14" spans="1:18" ht="13.5" customHeight="1" x14ac:dyDescent="0.35">
      <c r="A14" s="33"/>
      <c r="B14" s="28"/>
      <c r="C14" s="39" t="s">
        <v>499</v>
      </c>
      <c r="D14" s="39" t="s">
        <v>499</v>
      </c>
      <c r="E14" s="39" t="s">
        <v>499</v>
      </c>
      <c r="F14" s="121" t="s">
        <v>500</v>
      </c>
      <c r="G14" s="121" t="s">
        <v>500</v>
      </c>
      <c r="H14" s="122" t="s">
        <v>500</v>
      </c>
      <c r="M14" s="39"/>
      <c r="N14" s="39"/>
      <c r="O14" s="55"/>
    </row>
    <row r="15" spans="1:18" ht="13.5" customHeight="1" x14ac:dyDescent="0.35">
      <c r="A15" s="31"/>
      <c r="B15" s="94"/>
      <c r="C15" s="119">
        <f t="shared" ref="C15:D15" si="0">D15-1</f>
        <v>2018</v>
      </c>
      <c r="D15" s="119">
        <f t="shared" si="0"/>
        <v>2019</v>
      </c>
      <c r="E15" s="120">
        <f>$C$6</f>
        <v>2020</v>
      </c>
      <c r="F15" s="123">
        <f>+E15+1</f>
        <v>2021</v>
      </c>
      <c r="G15" s="123">
        <f>+F15+1</f>
        <v>2022</v>
      </c>
      <c r="H15" s="124">
        <f>+G15+1</f>
        <v>2023</v>
      </c>
      <c r="M15" s="41"/>
      <c r="N15" s="41"/>
      <c r="O15" s="56"/>
    </row>
    <row r="16" spans="1:18" ht="13.5" customHeight="1" x14ac:dyDescent="0.35">
      <c r="A16" s="31"/>
      <c r="B16" s="133" t="s">
        <v>20</v>
      </c>
      <c r="C16" s="41"/>
      <c r="D16" s="41"/>
      <c r="E16" s="41"/>
      <c r="F16" s="41"/>
      <c r="G16" s="41"/>
      <c r="H16" s="41"/>
      <c r="I16" s="56"/>
      <c r="J16" s="100"/>
      <c r="K16" s="100"/>
      <c r="L16" s="100"/>
      <c r="M16" s="41"/>
      <c r="N16" s="41"/>
      <c r="O16" s="56"/>
    </row>
    <row r="17" spans="1:17" ht="13.5" customHeight="1" x14ac:dyDescent="0.35">
      <c r="A17" s="42"/>
      <c r="B17" s="32" t="s">
        <v>480</v>
      </c>
      <c r="C17" s="43">
        <f>GETPIVOTDATA("Value",PivotFacts!$A$8,"Ticker",$C$4,"Year",C$15,"Account",$B17)/$C$8</f>
        <v>72854</v>
      </c>
      <c r="D17" s="43">
        <f>GETPIVOTDATA("Value",PivotFacts!$A$8,"Ticker",$C$4,"Year",D$15,"Account",$B17)/$C$8</f>
        <v>74286</v>
      </c>
      <c r="E17" s="57">
        <f>GETPIVOTDATA("Value",PivotFacts!$A$8,"Ticker",$C$4,"Year",E$15,"Account",$B17)/$C$8</f>
        <v>74298</v>
      </c>
      <c r="F17" s="125">
        <f>+_xlfn.FORECAST.ETS(F$15,$C17:$E17,$C$15:$E$15,1,1)</f>
        <v>75203.463290000014</v>
      </c>
      <c r="G17" s="125">
        <f>+_xlfn.FORECAST.ETS(G$15,$C17:$E17,$C$15:$E$15,1,1)</f>
        <v>75981.765580000007</v>
      </c>
      <c r="H17" s="125">
        <f>+_xlfn.FORECAST.ETS(H$15,$C17:$E17,$C$15:$E$15,1,1)</f>
        <v>76760.067870000013</v>
      </c>
      <c r="N17" s="64"/>
      <c r="O17" s="93" t="e">
        <f>+(E17*#REF!)+E17</f>
        <v>#REF!</v>
      </c>
      <c r="P17" s="93" t="e">
        <f>+(O17*#REF!)+O17</f>
        <v>#REF!</v>
      </c>
      <c r="Q17" s="93" t="e">
        <f>+(P17*#REF!)+P17</f>
        <v>#REF!</v>
      </c>
    </row>
    <row r="18" spans="1:17" ht="13.5" customHeight="1" x14ac:dyDescent="0.35">
      <c r="A18" s="42"/>
      <c r="B18" s="32" t="s">
        <v>21</v>
      </c>
      <c r="C18" s="44">
        <f>GETPIVOTDATA("Value",PivotFacts!$A$8,"Ticker",$C$4,"Year",C$15,"Account",$B18)/$C$8</f>
        <v>7568</v>
      </c>
      <c r="D18" s="44">
        <f>GETPIVOTDATA("Value",PivotFacts!$A$8,"Ticker",$C$4,"Year",D$15,"Account",$B18)/$C$8</f>
        <v>8383</v>
      </c>
      <c r="E18" s="58">
        <f>GETPIVOTDATA("Value",PivotFacts!$A$8,"Ticker",$C$4,"Year",E$15,"Account",$B18)/$C$8</f>
        <v>17495</v>
      </c>
      <c r="F18" s="126">
        <f t="shared" ref="F18:H28" si="1">+_xlfn.FORECAST.ETS(F$15,$C18:$E18,$C$15:$E$15,1,1)</f>
        <v>21386.531748499998</v>
      </c>
      <c r="G18" s="126">
        <f t="shared" si="1"/>
        <v>26021.059846999997</v>
      </c>
      <c r="H18" s="126">
        <f t="shared" si="1"/>
        <v>30655.587945499999</v>
      </c>
      <c r="M18" s="44"/>
      <c r="N18" s="64"/>
      <c r="O18" s="58"/>
    </row>
    <row r="19" spans="1:17" ht="13.5" customHeight="1" x14ac:dyDescent="0.35">
      <c r="A19" s="45"/>
      <c r="B19" s="28" t="s">
        <v>437</v>
      </c>
      <c r="C19" s="84">
        <f>GETPIVOTDATA("Value",PivotFacts!$A$8,"Ticker",$C$4,"Year",C$15,"Account",$B19)/$C$8</f>
        <v>65286</v>
      </c>
      <c r="D19" s="84">
        <f>GETPIVOTDATA("Value",PivotFacts!$A$8,"Ticker",$C$4,"Year",D$15,"Account",$B19)/$C$8</f>
        <v>65903</v>
      </c>
      <c r="E19" s="85">
        <f>GETPIVOTDATA("Value",PivotFacts!$A$8,"Ticker",$C$4,"Year",E$15,"Account",$B19)/$C$8</f>
        <v>56803</v>
      </c>
      <c r="F19" s="127">
        <f>+_xlfn.FORECAST.ETS(F$15,$C19:$E19,$C$15:$E$15,1,1)</f>
        <v>53816.931541500002</v>
      </c>
      <c r="G19" s="127">
        <f t="shared" si="1"/>
        <v>49960.705733000003</v>
      </c>
      <c r="H19" s="127">
        <f t="shared" si="1"/>
        <v>46104.479924500003</v>
      </c>
      <c r="M19" s="46"/>
      <c r="N19" s="64"/>
      <c r="O19" s="59"/>
    </row>
    <row r="20" spans="1:17" ht="13.5" customHeight="1" x14ac:dyDescent="0.35">
      <c r="A20" s="45"/>
      <c r="B20" s="28" t="s">
        <v>481</v>
      </c>
      <c r="C20" s="43">
        <f>GETPIVOTDATA("Value",PivotFacts!$A$8,"Ticker",$C$4,"Year",C$15,"Account",$B20)/$C$8</f>
        <v>11062</v>
      </c>
      <c r="D20" s="43">
        <f>GETPIVOTDATA("Value",PivotFacts!$A$8,"Ticker",$C$4,"Year",D$15,"Account",$B20)/$C$8</f>
        <v>10921</v>
      </c>
      <c r="E20" s="57">
        <f>GETPIVOTDATA("Value",PivotFacts!$A$8,"Ticker",$C$4,"Year",E$15,"Account",$B20)/$C$8</f>
        <v>10933</v>
      </c>
      <c r="F20" s="125">
        <f t="shared" si="1"/>
        <v>10848.732476500001</v>
      </c>
      <c r="G20" s="125">
        <f t="shared" si="1"/>
        <v>10778.166103000001</v>
      </c>
      <c r="H20" s="125">
        <f t="shared" si="1"/>
        <v>10707.599729500002</v>
      </c>
      <c r="M20" s="46"/>
      <c r="N20" s="64"/>
      <c r="O20" s="59"/>
    </row>
    <row r="21" spans="1:17" ht="13.5" customHeight="1" x14ac:dyDescent="0.35">
      <c r="A21" s="45"/>
      <c r="B21" s="28" t="s">
        <v>478</v>
      </c>
      <c r="C21" s="43">
        <f>GETPIVOTDATA("Value",PivotFacts!$A$8,"Ticker",$C$4,"Year",C$15,"Account",$B21)/$C$8</f>
        <v>0</v>
      </c>
      <c r="D21" s="43">
        <f>GETPIVOTDATA("Value",PivotFacts!$A$8,"Ticker",$C$4,"Year",D$15,"Account",$B21)/$C$8</f>
        <v>0</v>
      </c>
      <c r="E21" s="57">
        <f>GETPIVOTDATA("Value",PivotFacts!$A$8,"Ticker",$C$4,"Year",E$15,"Account",$B21)/$C$8</f>
        <v>0</v>
      </c>
      <c r="F21" s="125">
        <f t="shared" si="1"/>
        <v>0</v>
      </c>
      <c r="G21" s="125">
        <f t="shared" si="1"/>
        <v>0</v>
      </c>
      <c r="H21" s="125">
        <f t="shared" si="1"/>
        <v>0</v>
      </c>
      <c r="M21" s="46"/>
      <c r="N21" s="64"/>
      <c r="O21" s="59"/>
    </row>
    <row r="22" spans="1:17" ht="13.5" customHeight="1" x14ac:dyDescent="0.35">
      <c r="A22" s="45"/>
      <c r="B22" s="28" t="s">
        <v>467</v>
      </c>
      <c r="C22" s="43">
        <f>GETPIVOTDATA("Value",PivotFacts!$A$8,"Ticker",$C$4,"Year",C$15,"Account",$B22)/$C$8</f>
        <v>30779</v>
      </c>
      <c r="D22" s="43">
        <f>GETPIVOTDATA("Value",PivotFacts!$A$8,"Ticker",$C$4,"Year",D$15,"Account",$B22)/$C$8</f>
        <v>31081</v>
      </c>
      <c r="E22" s="57">
        <f>GETPIVOTDATA("Value",PivotFacts!$A$8,"Ticker",$C$4,"Year",E$15,"Account",$B22)/$C$8</f>
        <v>32238</v>
      </c>
      <c r="F22" s="125">
        <f t="shared" si="1"/>
        <v>32857.034427500002</v>
      </c>
      <c r="G22" s="125">
        <f t="shared" si="1"/>
        <v>33552.634104999997</v>
      </c>
      <c r="H22" s="125">
        <f t="shared" si="1"/>
        <v>34248.2337825</v>
      </c>
      <c r="M22" s="46"/>
      <c r="N22" s="64"/>
      <c r="O22" s="59"/>
    </row>
    <row r="23" spans="1:17" ht="13.5" customHeight="1" x14ac:dyDescent="0.35">
      <c r="A23" s="45"/>
      <c r="B23" s="28" t="s">
        <v>458</v>
      </c>
      <c r="C23" s="44">
        <f>GETPIVOTDATA("Value",PivotFacts!$A$8,"Ticker",$C$4,"Year",C$15,"Account",$B23)/$C$8</f>
        <v>41841</v>
      </c>
      <c r="D23" s="44">
        <f>GETPIVOTDATA("Value",PivotFacts!$A$8,"Ticker",$C$4,"Year",D$15,"Account",$B23)/$C$8</f>
        <v>42002</v>
      </c>
      <c r="E23" s="58">
        <f>GETPIVOTDATA("Value",PivotFacts!$A$8,"Ticker",$C$4,"Year",E$15,"Account",$B23)/$C$8</f>
        <v>43171</v>
      </c>
      <c r="F23" s="126">
        <f t="shared" si="1"/>
        <v>43705.766903999996</v>
      </c>
      <c r="G23" s="126">
        <f t="shared" si="1"/>
        <v>44330.800208000001</v>
      </c>
      <c r="H23" s="126">
        <f t="shared" si="1"/>
        <v>44955.833511999997</v>
      </c>
      <c r="M23" s="46"/>
      <c r="N23" s="64"/>
      <c r="O23" s="59"/>
    </row>
    <row r="24" spans="1:17" ht="13.5" customHeight="1" x14ac:dyDescent="0.35">
      <c r="A24" s="45"/>
      <c r="B24" s="28" t="s">
        <v>459</v>
      </c>
      <c r="C24" s="84">
        <f>GETPIVOTDATA("Value",PivotFacts!$A$8,"Ticker",$C$4,"Year",C$15,"Account",$B24)/$C$8</f>
        <v>54224</v>
      </c>
      <c r="D24" s="84">
        <f>GETPIVOTDATA("Value",PivotFacts!$A$8,"Ticker",$C$4,"Year",D$15,"Account",$B24)/$C$8</f>
        <v>54982</v>
      </c>
      <c r="E24" s="85">
        <f>GETPIVOTDATA("Value",PivotFacts!$A$8,"Ticker",$C$4,"Year",E$15,"Account",$B24)/$C$8</f>
        <v>45870</v>
      </c>
      <c r="F24" s="127">
        <f t="shared" si="1"/>
        <v>42968.199065000001</v>
      </c>
      <c r="G24" s="127">
        <f t="shared" si="1"/>
        <v>39182.539629999999</v>
      </c>
      <c r="H24" s="127">
        <f t="shared" si="1"/>
        <v>35396.880195000005</v>
      </c>
      <c r="M24" s="46"/>
      <c r="N24" s="64"/>
      <c r="O24" s="59"/>
    </row>
    <row r="25" spans="1:17" ht="13.5" customHeight="1" x14ac:dyDescent="0.35">
      <c r="A25" s="45"/>
      <c r="B25" s="32" t="s">
        <v>22</v>
      </c>
      <c r="C25" s="44">
        <f>GETPIVOTDATA("Value",PivotFacts!$A$8,"Ticker",$C$4,"Year",C$15,"Account",$B25)/$C$8</f>
        <v>24266</v>
      </c>
      <c r="D25" s="44">
        <f>GETPIVOTDATA("Value",PivotFacts!$A$8,"Ticker",$C$4,"Year",D$15,"Account",$B25)/$C$8</f>
        <v>29163</v>
      </c>
      <c r="E25" s="58">
        <f>GETPIVOTDATA("Value",PivotFacts!$A$8,"Ticker",$C$4,"Year",E$15,"Account",$B25)/$C$8</f>
        <v>14541</v>
      </c>
      <c r="F25" s="126">
        <f t="shared" si="1"/>
        <v>12200.345040500002</v>
      </c>
      <c r="G25" s="126">
        <f t="shared" si="1"/>
        <v>8111.7636309999998</v>
      </c>
      <c r="H25" s="126">
        <f t="shared" si="1"/>
        <v>4023.1822215000025</v>
      </c>
      <c r="M25" s="46"/>
      <c r="N25" s="64"/>
      <c r="O25" s="59"/>
    </row>
    <row r="26" spans="1:17" ht="13.5" customHeight="1" x14ac:dyDescent="0.35">
      <c r="A26" s="45"/>
      <c r="B26" s="28" t="s">
        <v>430</v>
      </c>
      <c r="C26" s="84">
        <f>GETPIVOTDATA("Value",PivotFacts!$A$8,"Ticker",$C$4,"Year",C$15,"Account",$B26)/$C$8</f>
        <v>23445</v>
      </c>
      <c r="D26" s="84">
        <f>GETPIVOTDATA("Value",PivotFacts!$A$8,"Ticker",$C$4,"Year",D$15,"Account",$B26)/$C$8</f>
        <v>23901</v>
      </c>
      <c r="E26" s="85">
        <f>GETPIVOTDATA("Value",PivotFacts!$A$8,"Ticker",$C$4,"Year",E$15,"Account",$B26)/$C$8</f>
        <v>13632</v>
      </c>
      <c r="F26" s="127">
        <f t="shared" si="1"/>
        <v>10111.1646375</v>
      </c>
      <c r="G26" s="127">
        <f t="shared" si="1"/>
        <v>5629.9055249999992</v>
      </c>
      <c r="H26" s="127">
        <f t="shared" si="1"/>
        <v>1148.6464125000009</v>
      </c>
      <c r="M26" s="46"/>
      <c r="N26" s="64"/>
      <c r="O26" s="59"/>
    </row>
    <row r="27" spans="1:17" ht="13.5" customHeight="1" x14ac:dyDescent="0.35">
      <c r="A27" s="42"/>
      <c r="B27" s="32" t="s">
        <v>23</v>
      </c>
      <c r="C27" s="44">
        <f>GETPIVOTDATA("Value",PivotFacts!$A$8,"Ticker",$C$4,"Year",C$15,"Account",$B27)/$C$8</f>
        <v>5357</v>
      </c>
      <c r="D27" s="44">
        <f>GETPIVOTDATA("Value",PivotFacts!$A$8,"Ticker",$C$4,"Year",D$15,"Account",$B27)/$C$8</f>
        <v>4430</v>
      </c>
      <c r="E27" s="58">
        <f>GETPIVOTDATA("Value",PivotFacts!$A$8,"Ticker",$C$4,"Year",E$15,"Account",$B27)/$C$8</f>
        <v>2525</v>
      </c>
      <c r="F27" s="126">
        <f t="shared" si="1"/>
        <v>1235.3571110000003</v>
      </c>
      <c r="G27" s="126">
        <f>+_xlfn.FORECAST.ETS(G$15,$C27:$E27,$C$15:$E$15,1,1)</f>
        <v>-141.86567799999972</v>
      </c>
      <c r="H27" s="126">
        <f t="shared" si="1"/>
        <v>-1519.088467</v>
      </c>
      <c r="M27" s="44"/>
      <c r="N27" s="64"/>
      <c r="O27" s="58"/>
    </row>
    <row r="28" spans="1:17" ht="13.5" customHeight="1" x14ac:dyDescent="0.35">
      <c r="A28" s="42"/>
      <c r="B28" s="32" t="s">
        <v>24</v>
      </c>
      <c r="C28" s="87">
        <f>GETPIVOTDATA("Value",PivotFacts!$A$8,"Ticker",$C$4,"Year",C$15,"Account",$B28)/$C$8</f>
        <v>18080</v>
      </c>
      <c r="D28" s="87">
        <f>GETPIVOTDATA("Value",PivotFacts!$A$8,"Ticker",$C$4,"Year",D$15,"Account",$B28)/$C$8</f>
        <v>19467</v>
      </c>
      <c r="E28" s="88">
        <f>GETPIVOTDATA("Value",PivotFacts!$A$8,"Ticker",$C$4,"Year",E$15,"Account",$B28)/$C$8</f>
        <v>11087</v>
      </c>
      <c r="F28" s="128">
        <f t="shared" si="1"/>
        <v>8852.3915164999999</v>
      </c>
      <c r="G28" s="128">
        <f t="shared" si="1"/>
        <v>5743.1481829999993</v>
      </c>
      <c r="H28" s="128">
        <f t="shared" si="1"/>
        <v>2633.9048495000011</v>
      </c>
      <c r="M28" s="48"/>
      <c r="N28" s="64"/>
      <c r="O28" s="60"/>
    </row>
    <row r="29" spans="1:17" ht="13.5" customHeight="1" x14ac:dyDescent="0.35">
      <c r="A29" s="42"/>
      <c r="B29" s="32"/>
      <c r="C29" s="32"/>
      <c r="D29" s="32"/>
      <c r="E29" s="32"/>
      <c r="F29" s="28"/>
      <c r="G29" s="32"/>
      <c r="H29" s="32"/>
      <c r="I29" s="53"/>
      <c r="J29" s="54"/>
      <c r="K29" s="54"/>
      <c r="L29" s="54"/>
      <c r="M29" s="32"/>
      <c r="N29" s="32"/>
      <c r="O29" s="53"/>
    </row>
    <row r="30" spans="1:17" ht="13.5" customHeight="1" x14ac:dyDescent="0.35">
      <c r="A30" s="42"/>
      <c r="B30" s="133" t="s">
        <v>553</v>
      </c>
      <c r="C30" s="49"/>
      <c r="D30" s="32"/>
      <c r="E30" s="32"/>
      <c r="F30" s="28"/>
      <c r="G30" s="49"/>
      <c r="H30" s="32"/>
      <c r="I30" s="53"/>
      <c r="J30" s="54"/>
      <c r="K30" s="54"/>
      <c r="L30" s="54"/>
      <c r="M30" s="49"/>
      <c r="N30" s="32"/>
      <c r="O30" s="53"/>
    </row>
    <row r="31" spans="1:17" ht="13.5" customHeight="1" x14ac:dyDescent="0.35">
      <c r="A31" s="42"/>
      <c r="B31" s="32"/>
      <c r="C31" s="119">
        <f>+C15</f>
        <v>2018</v>
      </c>
      <c r="D31" s="119">
        <f t="shared" ref="D31:H31" si="2">+D15</f>
        <v>2019</v>
      </c>
      <c r="E31" s="119">
        <f t="shared" si="2"/>
        <v>2020</v>
      </c>
      <c r="F31" s="123">
        <f t="shared" si="2"/>
        <v>2021</v>
      </c>
      <c r="G31" s="123">
        <f t="shared" si="2"/>
        <v>2022</v>
      </c>
      <c r="H31" s="123">
        <f t="shared" si="2"/>
        <v>2023</v>
      </c>
      <c r="I31" s="53"/>
      <c r="J31" s="54"/>
      <c r="K31" s="54"/>
      <c r="L31" s="54"/>
      <c r="M31" s="69"/>
      <c r="N31" s="32"/>
      <c r="O31" s="53"/>
    </row>
    <row r="32" spans="1:17" ht="13.5" customHeight="1" x14ac:dyDescent="0.35">
      <c r="A32" s="31"/>
      <c r="B32" s="32" t="str">
        <f t="shared" ref="B32:B43" si="3">+B17</f>
        <v>[Revenue]</v>
      </c>
      <c r="C32" s="73">
        <f>+C17/C$17</f>
        <v>1</v>
      </c>
      <c r="D32" s="73">
        <f t="shared" ref="D32:H33" si="4">+D17/D$17</f>
        <v>1</v>
      </c>
      <c r="E32" s="73">
        <f t="shared" si="4"/>
        <v>1</v>
      </c>
      <c r="F32" s="129">
        <f t="shared" si="4"/>
        <v>1</v>
      </c>
      <c r="G32" s="129">
        <f t="shared" si="4"/>
        <v>1</v>
      </c>
      <c r="H32" s="129">
        <f t="shared" si="4"/>
        <v>1</v>
      </c>
      <c r="I32" s="61"/>
      <c r="J32" s="101"/>
      <c r="K32" s="101"/>
      <c r="L32" s="101"/>
      <c r="M32" s="71"/>
      <c r="N32" s="50"/>
      <c r="O32" s="61"/>
    </row>
    <row r="33" spans="1:29" ht="13.5" customHeight="1" x14ac:dyDescent="0.35">
      <c r="A33" s="31"/>
      <c r="B33" s="32" t="str">
        <f t="shared" si="3"/>
        <v>[Cost of Revenue]</v>
      </c>
      <c r="C33" s="75">
        <f>+C18/C$17</f>
        <v>0.10387899085842919</v>
      </c>
      <c r="D33" s="75">
        <f t="shared" si="4"/>
        <v>0.11284764289368118</v>
      </c>
      <c r="E33" s="75">
        <f t="shared" si="4"/>
        <v>0.23547067215806616</v>
      </c>
      <c r="F33" s="130">
        <f>+F18/F$17</f>
        <v>0.28438227194443338</v>
      </c>
      <c r="G33" s="130">
        <f>+G18/G$17</f>
        <v>0.34246453275164856</v>
      </c>
      <c r="H33" s="130">
        <f t="shared" si="4"/>
        <v>0.3993689531048612</v>
      </c>
      <c r="I33" s="61"/>
      <c r="J33" s="101"/>
      <c r="K33" s="101"/>
      <c r="L33" s="101"/>
      <c r="M33" s="71"/>
      <c r="N33" s="50"/>
      <c r="O33" s="61"/>
    </row>
    <row r="34" spans="1:29" ht="13.5" customHeight="1" x14ac:dyDescent="0.35">
      <c r="A34" s="31"/>
      <c r="B34" s="32" t="str">
        <f t="shared" si="3"/>
        <v>[Gross Profit]</v>
      </c>
      <c r="C34" s="81">
        <f t="shared" ref="C34:H43" si="5">+C19/C$17</f>
        <v>0.89612100914157078</v>
      </c>
      <c r="D34" s="81">
        <f t="shared" si="5"/>
        <v>0.88715235710631879</v>
      </c>
      <c r="E34" s="81">
        <f t="shared" si="5"/>
        <v>0.76452932784193384</v>
      </c>
      <c r="F34" s="131">
        <f t="shared" si="5"/>
        <v>0.71561772805556645</v>
      </c>
      <c r="G34" s="131">
        <f t="shared" si="5"/>
        <v>0.65753546724835132</v>
      </c>
      <c r="H34" s="131">
        <f t="shared" si="5"/>
        <v>0.60063104689513869</v>
      </c>
      <c r="I34" s="61"/>
      <c r="J34" s="101"/>
      <c r="K34" s="101"/>
      <c r="L34" s="101"/>
      <c r="M34" s="71"/>
      <c r="N34" s="50"/>
      <c r="O34" s="61"/>
    </row>
    <row r="35" spans="1:29" ht="13.5" customHeight="1" x14ac:dyDescent="0.35">
      <c r="A35" s="31"/>
      <c r="B35" s="32" t="str">
        <f t="shared" si="3"/>
        <v>[Selling, General &amp; Administrative Expense]</v>
      </c>
      <c r="C35" s="81">
        <f t="shared" si="5"/>
        <v>0.15183792242018282</v>
      </c>
      <c r="D35" s="81">
        <f t="shared" si="5"/>
        <v>0.14701289610424575</v>
      </c>
      <c r="E35" s="81">
        <f t="shared" si="5"/>
        <v>0.14715066354410616</v>
      </c>
      <c r="F35" s="131">
        <f t="shared" si="5"/>
        <v>0.14425841579482926</v>
      </c>
      <c r="G35" s="131">
        <f t="shared" si="5"/>
        <v>0.14185200910673548</v>
      </c>
      <c r="H35" s="131">
        <f t="shared" si="5"/>
        <v>0.13949440153745399</v>
      </c>
      <c r="I35" s="61"/>
      <c r="J35" s="101"/>
      <c r="K35" s="101"/>
      <c r="L35" s="101"/>
      <c r="M35" s="69"/>
      <c r="N35" s="35"/>
      <c r="O35" s="61"/>
    </row>
    <row r="36" spans="1:29" ht="13.5" customHeight="1" x14ac:dyDescent="0.35">
      <c r="A36" s="31"/>
      <c r="B36" s="32" t="str">
        <f t="shared" si="3"/>
        <v>[Research &amp; Development Expense]</v>
      </c>
      <c r="C36" s="81">
        <f t="shared" si="5"/>
        <v>0</v>
      </c>
      <c r="D36" s="81">
        <f t="shared" si="5"/>
        <v>0</v>
      </c>
      <c r="E36" s="81">
        <f t="shared" si="5"/>
        <v>0</v>
      </c>
      <c r="F36" s="131">
        <f t="shared" si="5"/>
        <v>0</v>
      </c>
      <c r="G36" s="131">
        <f t="shared" si="5"/>
        <v>0</v>
      </c>
      <c r="H36" s="131">
        <f t="shared" si="5"/>
        <v>0</v>
      </c>
      <c r="I36" s="61"/>
      <c r="J36" s="101"/>
      <c r="K36" s="101"/>
      <c r="L36" s="101"/>
      <c r="M36" s="69"/>
      <c r="N36" s="35"/>
      <c r="O36" s="61"/>
    </row>
    <row r="37" spans="1:29" ht="13.5" customHeight="1" x14ac:dyDescent="0.35">
      <c r="A37" s="31"/>
      <c r="B37" s="32" t="str">
        <f t="shared" si="3"/>
        <v>[Other Operating Expenses]</v>
      </c>
      <c r="C37" s="75">
        <f t="shared" si="5"/>
        <v>0.4224750871606226</v>
      </c>
      <c r="D37" s="75">
        <f t="shared" si="5"/>
        <v>0.41839646770589345</v>
      </c>
      <c r="E37" s="75">
        <f t="shared" si="5"/>
        <v>0.43390131632076234</v>
      </c>
      <c r="F37" s="130">
        <f t="shared" si="5"/>
        <v>0.43690852774687416</v>
      </c>
      <c r="G37" s="130">
        <f t="shared" si="5"/>
        <v>0.44158797638984787</v>
      </c>
      <c r="H37" s="130">
        <f t="shared" si="5"/>
        <v>0.44617253127631962</v>
      </c>
      <c r="I37" s="61"/>
      <c r="J37" s="101"/>
      <c r="K37" s="101"/>
      <c r="L37" s="101"/>
      <c r="M37" s="69"/>
      <c r="N37" s="35"/>
      <c r="O37" s="61"/>
    </row>
    <row r="38" spans="1:29" ht="13.5" customHeight="1" x14ac:dyDescent="0.35">
      <c r="A38" s="31"/>
      <c r="B38" s="32" t="str">
        <f t="shared" si="3"/>
        <v>[Operating Expenses]</v>
      </c>
      <c r="C38" s="81">
        <f t="shared" si="5"/>
        <v>0.57431300958080544</v>
      </c>
      <c r="D38" s="81">
        <f t="shared" si="5"/>
        <v>0.56540936381013918</v>
      </c>
      <c r="E38" s="81">
        <f t="shared" si="5"/>
        <v>0.58105197986486845</v>
      </c>
      <c r="F38" s="131">
        <f t="shared" si="5"/>
        <v>0.58116694354170328</v>
      </c>
      <c r="G38" s="131">
        <f t="shared" si="5"/>
        <v>0.58343998549658338</v>
      </c>
      <c r="H38" s="131">
        <f t="shared" si="5"/>
        <v>0.58566693281377358</v>
      </c>
      <c r="I38" s="61"/>
      <c r="J38" s="101"/>
      <c r="K38" s="101"/>
      <c r="L38" s="101"/>
      <c r="M38" s="69"/>
      <c r="N38" s="35"/>
      <c r="O38" s="61"/>
    </row>
    <row r="39" spans="1:29" ht="13.5" customHeight="1" x14ac:dyDescent="0.35">
      <c r="A39" s="31"/>
      <c r="B39" s="32" t="str">
        <f t="shared" si="3"/>
        <v>[Operating Income]</v>
      </c>
      <c r="C39" s="81">
        <f t="shared" si="5"/>
        <v>0.74428308672138799</v>
      </c>
      <c r="D39" s="81">
        <f t="shared" si="5"/>
        <v>0.74013946100207306</v>
      </c>
      <c r="E39" s="81">
        <f t="shared" si="5"/>
        <v>0.61737866429782762</v>
      </c>
      <c r="F39" s="131">
        <f t="shared" si="5"/>
        <v>0.57135931226073711</v>
      </c>
      <c r="G39" s="131">
        <f t="shared" si="5"/>
        <v>0.51568345814161587</v>
      </c>
      <c r="H39" s="131">
        <f t="shared" si="5"/>
        <v>0.46113664535768473</v>
      </c>
      <c r="I39" s="61"/>
      <c r="J39" s="101"/>
      <c r="K39" s="101"/>
      <c r="L39" s="101"/>
      <c r="M39" s="69"/>
      <c r="N39" s="35"/>
      <c r="O39" s="61"/>
    </row>
    <row r="40" spans="1:29" ht="13.5" customHeight="1" x14ac:dyDescent="0.35">
      <c r="A40" s="31"/>
      <c r="B40" s="32" t="str">
        <f t="shared" si="3"/>
        <v>[Interest Expense]</v>
      </c>
      <c r="C40" s="81">
        <f t="shared" si="5"/>
        <v>0.33307711313037031</v>
      </c>
      <c r="D40" s="81">
        <f t="shared" si="5"/>
        <v>0.39257733624101449</v>
      </c>
      <c r="E40" s="81">
        <f t="shared" si="5"/>
        <v>0.195711863038036</v>
      </c>
      <c r="F40" s="131">
        <f t="shared" si="5"/>
        <v>0.16223115940090371</v>
      </c>
      <c r="G40" s="131">
        <f t="shared" si="5"/>
        <v>0.10675934639159249</v>
      </c>
      <c r="H40" s="131">
        <f t="shared" si="5"/>
        <v>5.2412437001926819E-2</v>
      </c>
      <c r="I40" s="61"/>
      <c r="J40" s="101"/>
      <c r="K40" s="101"/>
      <c r="L40" s="101"/>
      <c r="M40" s="72"/>
      <c r="N40" s="31"/>
      <c r="O40" s="62"/>
      <c r="U40" s="63"/>
      <c r="V40" s="63"/>
      <c r="W40" s="63"/>
      <c r="X40" s="63"/>
      <c r="Y40" s="63"/>
      <c r="Z40" s="63"/>
      <c r="AA40" s="63"/>
      <c r="AB40" s="63"/>
      <c r="AC40" s="63"/>
    </row>
    <row r="41" spans="1:29" ht="13.5" customHeight="1" x14ac:dyDescent="0.2">
      <c r="A41" s="35"/>
      <c r="B41" s="32" t="str">
        <f t="shared" si="3"/>
        <v>[Earnings Before Taxes]</v>
      </c>
      <c r="C41" s="81">
        <f t="shared" si="5"/>
        <v>0.32180799956076539</v>
      </c>
      <c r="D41" s="81">
        <f t="shared" si="5"/>
        <v>0.32174299329617961</v>
      </c>
      <c r="E41" s="81">
        <f t="shared" si="5"/>
        <v>0.18347734797706533</v>
      </c>
      <c r="F41" s="131">
        <f t="shared" si="5"/>
        <v>0.13445078451386303</v>
      </c>
      <c r="G41" s="131">
        <f t="shared" si="5"/>
        <v>7.409548175176793E-2</v>
      </c>
      <c r="H41" s="131">
        <f t="shared" si="5"/>
        <v>1.4964114081365007E-2</v>
      </c>
      <c r="I41" s="61"/>
      <c r="J41" s="101"/>
      <c r="K41" s="101"/>
      <c r="L41" s="101"/>
      <c r="M41" s="114"/>
      <c r="N41" s="61"/>
      <c r="O41" s="61"/>
      <c r="P41" s="63"/>
      <c r="Q41" s="63"/>
      <c r="R41" s="63"/>
      <c r="S41" s="63"/>
      <c r="T41" s="63"/>
      <c r="U41" s="63"/>
      <c r="V41" s="63"/>
      <c r="W41" s="63"/>
      <c r="X41" s="63"/>
      <c r="Y41" s="63"/>
      <c r="Z41" s="63"/>
      <c r="AA41" s="63"/>
      <c r="AB41" s="63"/>
      <c r="AC41" s="63"/>
    </row>
    <row r="42" spans="1:29" ht="13.5" customHeight="1" x14ac:dyDescent="0.2">
      <c r="A42" s="35"/>
      <c r="B42" s="32" t="str">
        <f>+B27</f>
        <v>[Income Taxes]</v>
      </c>
      <c r="C42" s="75">
        <f t="shared" si="5"/>
        <v>7.3530622889614844E-2</v>
      </c>
      <c r="D42" s="75">
        <f t="shared" si="5"/>
        <v>5.9634386021592226E-2</v>
      </c>
      <c r="E42" s="75">
        <f t="shared" si="5"/>
        <v>3.3984764058251904E-2</v>
      </c>
      <c r="F42" s="130">
        <f t="shared" si="5"/>
        <v>1.6426864627712812E-2</v>
      </c>
      <c r="G42" s="130">
        <f t="shared" si="5"/>
        <v>-1.8671016252002144E-3</v>
      </c>
      <c r="H42" s="130">
        <f t="shared" si="5"/>
        <v>-1.9790087595710718E-2</v>
      </c>
      <c r="I42" s="61"/>
      <c r="J42" s="101"/>
      <c r="K42" s="101"/>
      <c r="L42" s="101"/>
      <c r="M42" s="114"/>
      <c r="N42" s="61"/>
      <c r="O42" s="61"/>
      <c r="P42" s="63"/>
      <c r="Q42" s="63"/>
      <c r="R42" s="63"/>
      <c r="S42" s="63"/>
      <c r="T42" s="63"/>
      <c r="U42" s="63"/>
      <c r="V42" s="63"/>
      <c r="W42" s="63"/>
      <c r="X42" s="63"/>
      <c r="Y42" s="63"/>
      <c r="Z42" s="63"/>
      <c r="AA42" s="63"/>
      <c r="AB42" s="63"/>
      <c r="AC42" s="63"/>
    </row>
    <row r="43" spans="1:29" ht="13.5" customHeight="1" thickBot="1" x14ac:dyDescent="0.25">
      <c r="A43" s="35"/>
      <c r="B43" s="32" t="str">
        <f t="shared" si="3"/>
        <v>[Net Income]</v>
      </c>
      <c r="C43" s="76">
        <f t="shared" si="5"/>
        <v>0.24816756801273782</v>
      </c>
      <c r="D43" s="76">
        <f t="shared" si="5"/>
        <v>0.26205476132784106</v>
      </c>
      <c r="E43" s="76">
        <f t="shared" si="5"/>
        <v>0.14922339766884707</v>
      </c>
      <c r="F43" s="132">
        <f t="shared" si="5"/>
        <v>0.11771255111434641</v>
      </c>
      <c r="G43" s="132">
        <f t="shared" si="5"/>
        <v>7.5585874310239984E-2</v>
      </c>
      <c r="H43" s="132">
        <f t="shared" si="5"/>
        <v>3.431347734033733E-2</v>
      </c>
      <c r="I43" s="61"/>
      <c r="J43" s="101"/>
      <c r="K43" s="101"/>
      <c r="L43" s="101"/>
      <c r="M43" s="114"/>
      <c r="N43" s="61"/>
      <c r="O43" s="61"/>
      <c r="P43" s="63"/>
      <c r="Q43" s="63"/>
      <c r="R43" s="63"/>
      <c r="S43" s="63"/>
      <c r="T43" s="63"/>
      <c r="U43" s="63"/>
      <c r="V43" s="63"/>
      <c r="W43" s="63"/>
      <c r="X43" s="63"/>
      <c r="Y43" s="63"/>
      <c r="Z43" s="63"/>
      <c r="AA43" s="63"/>
      <c r="AB43" s="63"/>
      <c r="AC43" s="63"/>
    </row>
    <row r="44" spans="1:29" ht="13.5" customHeight="1" thickTop="1" x14ac:dyDescent="0.2">
      <c r="A44" s="35"/>
      <c r="B44" s="35"/>
      <c r="C44" s="74"/>
      <c r="D44" s="74"/>
      <c r="E44" s="74"/>
      <c r="F44" s="70"/>
      <c r="G44" s="69"/>
      <c r="H44" s="35"/>
      <c r="I44" s="61"/>
      <c r="J44" s="101"/>
      <c r="K44" s="101"/>
      <c r="L44" s="101"/>
      <c r="M44" s="114"/>
      <c r="N44" s="61"/>
      <c r="O44" s="61"/>
      <c r="P44" s="63"/>
      <c r="Q44" s="63"/>
      <c r="S44" s="63"/>
      <c r="T44" s="63"/>
      <c r="U44" s="63"/>
      <c r="V44" s="63"/>
      <c r="W44" s="63"/>
      <c r="X44" s="63"/>
      <c r="Y44" s="63"/>
      <c r="Z44" s="63"/>
      <c r="AA44" s="63"/>
      <c r="AB44" s="63"/>
      <c r="AC44" s="63"/>
    </row>
    <row r="45" spans="1:29" ht="13.5" customHeight="1" x14ac:dyDescent="0.2">
      <c r="A45" s="66"/>
      <c r="B45" s="32" t="s">
        <v>503</v>
      </c>
      <c r="C45" s="193"/>
      <c r="D45" s="196">
        <f>+(D17-$C$17)/$C$17</f>
        <v>1.9655749855876137E-2</v>
      </c>
      <c r="E45" s="196">
        <f t="shared" ref="E45:H45" si="6">+(E17-$C$17)/$C$17</f>
        <v>1.9820462843495208E-2</v>
      </c>
      <c r="F45" s="196">
        <f t="shared" si="6"/>
        <v>3.2248926483103388E-2</v>
      </c>
      <c r="G45" s="196">
        <f t="shared" si="6"/>
        <v>4.2931967771158847E-2</v>
      </c>
      <c r="H45" s="196">
        <f t="shared" si="6"/>
        <v>5.3615009059214506E-2</v>
      </c>
      <c r="I45" s="101"/>
      <c r="J45" s="101"/>
      <c r="K45" s="101"/>
      <c r="L45" s="101"/>
      <c r="M45" s="195"/>
      <c r="N45" s="101"/>
      <c r="O45" s="101"/>
      <c r="P45" s="63"/>
      <c r="Q45" s="63"/>
      <c r="S45" s="63"/>
      <c r="T45" s="63"/>
      <c r="U45" s="63"/>
      <c r="V45" s="63"/>
      <c r="W45" s="63"/>
      <c r="X45" s="63"/>
      <c r="Y45" s="63"/>
      <c r="Z45" s="63"/>
      <c r="AA45" s="63"/>
      <c r="AB45" s="63"/>
      <c r="AC45" s="63"/>
    </row>
    <row r="46" spans="1:29" ht="13.5" customHeight="1" x14ac:dyDescent="0.2">
      <c r="A46" s="66"/>
      <c r="B46" s="32" t="s">
        <v>505</v>
      </c>
      <c r="C46" s="73">
        <f>+C27/C26</f>
        <v>0.22849221582426957</v>
      </c>
      <c r="D46" s="73">
        <f t="shared" ref="D46:H46" si="7">+D27/D26</f>
        <v>0.18534789339358185</v>
      </c>
      <c r="E46" s="73">
        <f t="shared" si="7"/>
        <v>0.18522593896713616</v>
      </c>
      <c r="F46" s="73">
        <f t="shared" si="7"/>
        <v>0.12217752902750123</v>
      </c>
      <c r="G46" s="73">
        <f t="shared" si="7"/>
        <v>-2.5198589455903832E-2</v>
      </c>
      <c r="H46" s="73">
        <f t="shared" si="7"/>
        <v>-1.3225031223435775</v>
      </c>
      <c r="I46" s="101"/>
      <c r="J46" s="101"/>
      <c r="K46" s="101"/>
      <c r="L46" s="101"/>
      <c r="M46" s="195"/>
      <c r="N46" s="101"/>
      <c r="O46" s="101"/>
      <c r="P46" s="63"/>
      <c r="Q46" s="63"/>
      <c r="S46" s="63"/>
      <c r="T46" s="63"/>
      <c r="U46" s="63"/>
      <c r="V46" s="63"/>
      <c r="W46" s="63"/>
      <c r="X46" s="63"/>
      <c r="Y46" s="63"/>
      <c r="Z46" s="63"/>
      <c r="AA46" s="63"/>
      <c r="AB46" s="63"/>
      <c r="AC46" s="63"/>
    </row>
    <row r="47" spans="1:29" ht="13.5" customHeight="1" x14ac:dyDescent="0.2">
      <c r="A47" s="66"/>
      <c r="B47" s="32" t="s">
        <v>554</v>
      </c>
      <c r="D47" s="196">
        <f>+(D28-$C$28)/$C$28</f>
        <v>7.6714601769911503E-2</v>
      </c>
      <c r="E47" s="196">
        <f t="shared" ref="E47:H47" si="8">+(E28-$C$28)/$C$28</f>
        <v>-0.38678097345132745</v>
      </c>
      <c r="F47" s="196">
        <f t="shared" si="8"/>
        <v>-0.51037657541482306</v>
      </c>
      <c r="G47" s="196">
        <f t="shared" si="8"/>
        <v>-0.6823479987278761</v>
      </c>
      <c r="H47" s="196">
        <f t="shared" si="8"/>
        <v>-0.85431942204092914</v>
      </c>
      <c r="I47" s="101"/>
      <c r="J47" s="101"/>
      <c r="K47" s="101"/>
      <c r="L47" s="101"/>
      <c r="M47" s="195"/>
      <c r="N47" s="101"/>
      <c r="O47" s="101"/>
      <c r="P47" s="63"/>
      <c r="Q47" s="63"/>
      <c r="S47" s="63"/>
      <c r="T47" s="63"/>
      <c r="U47" s="63"/>
      <c r="V47" s="63"/>
      <c r="W47" s="63"/>
      <c r="X47" s="63"/>
      <c r="Y47" s="63"/>
      <c r="Z47" s="63"/>
      <c r="AA47" s="63"/>
      <c r="AB47" s="63"/>
      <c r="AC47" s="63"/>
    </row>
    <row r="48" spans="1:29" ht="13.5" customHeight="1" thickBot="1" x14ac:dyDescent="0.25">
      <c r="A48" s="35"/>
      <c r="B48" s="35"/>
      <c r="C48" s="74"/>
      <c r="D48" s="74"/>
      <c r="E48" s="74"/>
      <c r="F48" s="70"/>
      <c r="G48" s="69"/>
      <c r="H48" s="35"/>
      <c r="I48" s="61"/>
      <c r="J48" s="101"/>
      <c r="K48" s="101"/>
      <c r="L48" s="101"/>
      <c r="M48" s="114"/>
      <c r="N48" s="61"/>
      <c r="O48" s="61"/>
      <c r="P48" s="63"/>
      <c r="Q48" s="63"/>
      <c r="S48" s="63"/>
      <c r="T48" s="63"/>
      <c r="U48" s="63"/>
      <c r="V48" s="63"/>
      <c r="W48" s="63"/>
      <c r="X48" s="63"/>
      <c r="Y48" s="63"/>
      <c r="Z48" s="63"/>
      <c r="AA48" s="63"/>
      <c r="AB48" s="63"/>
      <c r="AC48" s="63"/>
    </row>
    <row r="49" spans="1:71" customFormat="1" ht="26.25" thickBot="1" x14ac:dyDescent="0.25">
      <c r="A49" s="27"/>
      <c r="B49" s="116" t="s">
        <v>528</v>
      </c>
      <c r="C49" t="s">
        <v>509</v>
      </c>
      <c r="D49" t="s">
        <v>510</v>
      </c>
      <c r="E49" t="s">
        <v>500</v>
      </c>
      <c r="F49" t="s">
        <v>511</v>
      </c>
      <c r="G49" t="s">
        <v>512</v>
      </c>
      <c r="H49" s="27"/>
      <c r="I49" t="s">
        <v>513</v>
      </c>
      <c r="J49" t="s">
        <v>490</v>
      </c>
      <c r="K49" s="63"/>
      <c r="L49" s="63"/>
      <c r="M49" s="63"/>
      <c r="N49" s="63"/>
      <c r="O49" s="63"/>
      <c r="P49" s="63"/>
      <c r="Q49" s="63"/>
      <c r="R49" s="27"/>
      <c r="S49" s="63"/>
      <c r="T49" s="63"/>
      <c r="U49" s="63"/>
      <c r="V49" s="63"/>
      <c r="W49" s="63"/>
      <c r="X49" s="63"/>
      <c r="Y49" s="63"/>
      <c r="Z49" s="27"/>
      <c r="AA49" s="63"/>
      <c r="AB49" s="63"/>
      <c r="AC49" s="63"/>
      <c r="AD49" s="27"/>
      <c r="AE49" s="27"/>
      <c r="AF49" s="27"/>
      <c r="AG49" s="27"/>
      <c r="AH49" s="27"/>
      <c r="AI49" s="27"/>
      <c r="AJ49" s="27"/>
      <c r="AK49" s="27"/>
      <c r="AL49" s="27"/>
      <c r="AM49" s="27"/>
      <c r="AN49" s="27"/>
      <c r="AO49" s="27"/>
      <c r="AP49" s="27"/>
      <c r="AQ49" s="27"/>
      <c r="AR49" s="27"/>
      <c r="AS49" s="27"/>
      <c r="AT49" s="27"/>
      <c r="AU49" s="27"/>
      <c r="AV49" s="27"/>
      <c r="AW49" s="27"/>
      <c r="AX49" s="27"/>
      <c r="AY49" s="27"/>
      <c r="AZ49" s="27"/>
      <c r="BA49" s="27"/>
      <c r="BB49" s="27"/>
      <c r="BC49" s="27"/>
      <c r="BD49" s="27"/>
      <c r="BE49" s="27"/>
      <c r="BF49" s="27"/>
      <c r="BG49" s="27"/>
      <c r="BH49" s="27"/>
      <c r="BI49" s="27"/>
      <c r="BJ49" s="27"/>
      <c r="BK49" s="27"/>
      <c r="BL49" s="27"/>
      <c r="BM49" s="27"/>
      <c r="BN49" s="27"/>
      <c r="BO49" s="27"/>
      <c r="BP49" s="27"/>
      <c r="BQ49" s="27"/>
      <c r="BR49" s="27"/>
      <c r="BS49" s="27"/>
    </row>
    <row r="50" spans="1:71" customFormat="1" x14ac:dyDescent="0.2">
      <c r="A50" s="27"/>
      <c r="B50" s="98" t="s">
        <v>480</v>
      </c>
      <c r="C50">
        <v>2018</v>
      </c>
      <c r="D50" s="96">
        <f>+VLOOKUP($B$50,'Forecast - ESF'!$B$17:$E$28,2,FALSE)</f>
        <v>72854</v>
      </c>
      <c r="H50" s="27"/>
      <c r="I50" t="s">
        <v>514</v>
      </c>
      <c r="J50" s="97">
        <f>_xlfn.FORECAST.ETS.STAT($D$50:$D$52,$C$50:$C$52,1,1,1)</f>
        <v>0.1</v>
      </c>
      <c r="K50" s="63"/>
      <c r="L50" s="115"/>
      <c r="M50" s="115"/>
      <c r="N50" s="115"/>
      <c r="O50" s="115"/>
      <c r="P50" s="115"/>
      <c r="Q50" s="63"/>
      <c r="R50" s="27"/>
      <c r="S50" s="63"/>
      <c r="T50" s="63"/>
      <c r="U50" s="63"/>
      <c r="V50" s="63"/>
      <c r="W50" s="63"/>
      <c r="X50" s="63"/>
      <c r="Y50" s="63"/>
      <c r="Z50" s="27"/>
      <c r="AA50" s="63"/>
      <c r="AB50" s="63"/>
      <c r="AC50" s="63"/>
      <c r="AD50" s="27"/>
      <c r="AE50" s="27"/>
      <c r="AF50" s="27"/>
      <c r="AG50" s="27"/>
      <c r="AH50" s="27"/>
      <c r="AI50" s="27"/>
      <c r="AJ50" s="27"/>
      <c r="AK50" s="27"/>
      <c r="AL50" s="27"/>
      <c r="AM50" s="27"/>
      <c r="AN50" s="27"/>
      <c r="AO50" s="27"/>
      <c r="AP50" s="27"/>
      <c r="AQ50" s="27"/>
      <c r="AR50" s="27"/>
      <c r="AS50" s="27"/>
      <c r="AT50" s="27"/>
      <c r="AU50" s="27"/>
      <c r="AV50" s="27"/>
      <c r="AW50" s="27"/>
      <c r="AX50" s="27"/>
      <c r="AY50" s="27"/>
      <c r="AZ50" s="27"/>
      <c r="BA50" s="27"/>
      <c r="BB50" s="27"/>
      <c r="BC50" s="27"/>
      <c r="BD50" s="27"/>
      <c r="BE50" s="27"/>
      <c r="BF50" s="27"/>
      <c r="BG50" s="27"/>
      <c r="BH50" s="27"/>
      <c r="BI50" s="27"/>
      <c r="BJ50" s="27"/>
      <c r="BK50" s="27"/>
      <c r="BL50" s="27"/>
      <c r="BM50" s="27"/>
      <c r="BN50" s="27"/>
      <c r="BO50" s="27"/>
      <c r="BP50" s="27"/>
      <c r="BQ50" s="27"/>
      <c r="BR50" s="27"/>
      <c r="BS50" s="27"/>
    </row>
    <row r="51" spans="1:71" customFormat="1" x14ac:dyDescent="0.2">
      <c r="A51" s="27"/>
      <c r="B51" s="118"/>
      <c r="C51">
        <v>2019</v>
      </c>
      <c r="D51" s="96">
        <f>+VLOOKUP($B$50,'Forecast - ESF'!$B$17:$E$28,3,FALSE)</f>
        <v>74286</v>
      </c>
      <c r="H51" s="27"/>
      <c r="I51" t="s">
        <v>515</v>
      </c>
      <c r="J51" s="97">
        <f>_xlfn.FORECAST.ETS.STAT($D$50:$D$52,$C$50:$C$52,2,1,1)</f>
        <v>9.9000000000000005E-2</v>
      </c>
      <c r="K51" s="63"/>
      <c r="L51" s="115"/>
      <c r="M51" s="27"/>
      <c r="N51" s="115"/>
      <c r="O51" s="115"/>
      <c r="P51" s="115"/>
      <c r="Q51" s="63"/>
      <c r="R51" s="27"/>
      <c r="S51" s="63"/>
      <c r="T51" s="63"/>
      <c r="U51" s="63"/>
      <c r="V51" s="63"/>
      <c r="W51" s="63"/>
      <c r="X51" s="63"/>
      <c r="Y51" s="63"/>
      <c r="Z51" s="27"/>
      <c r="AA51" s="63"/>
      <c r="AB51" s="63"/>
      <c r="AC51" s="63"/>
      <c r="AD51" s="27"/>
      <c r="AE51" s="27"/>
      <c r="AF51" s="27"/>
      <c r="AG51" s="27"/>
      <c r="AH51" s="27"/>
      <c r="AI51" s="27"/>
      <c r="AJ51" s="27"/>
      <c r="AK51" s="27"/>
      <c r="AL51" s="27"/>
      <c r="AM51" s="27"/>
      <c r="AN51" s="27"/>
      <c r="AO51" s="27"/>
      <c r="AP51" s="27"/>
      <c r="AQ51" s="27"/>
      <c r="AR51" s="27"/>
      <c r="AS51" s="27"/>
      <c r="AT51" s="27"/>
      <c r="AU51" s="27"/>
      <c r="AV51" s="27"/>
      <c r="AW51" s="27"/>
      <c r="AX51" s="27"/>
      <c r="AY51" s="27"/>
      <c r="AZ51" s="27"/>
      <c r="BA51" s="27"/>
      <c r="BB51" s="27"/>
      <c r="BC51" s="27"/>
      <c r="BD51" s="27"/>
      <c r="BE51" s="27"/>
      <c r="BF51" s="27"/>
      <c r="BG51" s="27"/>
      <c r="BH51" s="27"/>
      <c r="BI51" s="27"/>
      <c r="BJ51" s="27"/>
      <c r="BK51" s="27"/>
      <c r="BL51" s="27"/>
      <c r="BM51" s="27"/>
      <c r="BN51" s="27"/>
      <c r="BO51" s="27"/>
      <c r="BP51" s="27"/>
      <c r="BQ51" s="27"/>
      <c r="BR51" s="27"/>
      <c r="BS51" s="27"/>
    </row>
    <row r="52" spans="1:71" customFormat="1" x14ac:dyDescent="0.2">
      <c r="A52" s="27"/>
      <c r="B52" s="118"/>
      <c r="C52">
        <v>2020</v>
      </c>
      <c r="D52" s="96">
        <f>+VLOOKUP($B$50,'Forecast - ESF'!$B$17:$E$28,4,FALSE)</f>
        <v>74298</v>
      </c>
      <c r="E52" s="96">
        <f>+Table2[[#This Row],[Values]]</f>
        <v>74298</v>
      </c>
      <c r="F52" s="96">
        <f>+Table2[[#This Row],[Values]]</f>
        <v>74298</v>
      </c>
      <c r="G52" s="96">
        <f>+Table2[[#This Row],[Values]]</f>
        <v>74298</v>
      </c>
      <c r="H52" s="27"/>
      <c r="I52" t="s">
        <v>516</v>
      </c>
      <c r="J52" s="97">
        <f>_xlfn.FORECAST.ETS.STAT($D$50:$D$52,$C$50:$C$52,3,1,1)</f>
        <v>2.2204460492503131E-16</v>
      </c>
      <c r="K52" s="63"/>
      <c r="L52" s="115"/>
      <c r="M52" s="27"/>
      <c r="N52" s="115"/>
      <c r="O52" s="115"/>
      <c r="P52" s="115"/>
      <c r="Q52" s="63"/>
      <c r="R52" s="27"/>
      <c r="S52" s="63"/>
      <c r="T52" s="63"/>
      <c r="U52" s="63"/>
      <c r="V52" s="63"/>
      <c r="W52" s="63"/>
      <c r="X52" s="63"/>
      <c r="Y52" s="63"/>
      <c r="Z52" s="27"/>
      <c r="AA52" s="63"/>
      <c r="AB52" s="63"/>
      <c r="AC52" s="63"/>
      <c r="AD52" s="27"/>
      <c r="AE52" s="27"/>
      <c r="AF52" s="27"/>
      <c r="AG52" s="27"/>
      <c r="AH52" s="27"/>
      <c r="AI52" s="27"/>
      <c r="AJ52" s="27"/>
      <c r="AK52" s="27"/>
      <c r="AL52" s="27"/>
      <c r="AM52" s="27"/>
      <c r="AN52" s="27"/>
      <c r="AO52" s="27"/>
      <c r="AP52" s="27"/>
      <c r="AQ52" s="27"/>
      <c r="AR52" s="27"/>
      <c r="AS52" s="27"/>
      <c r="AT52" s="27"/>
      <c r="AU52" s="27"/>
      <c r="AV52" s="27"/>
      <c r="AW52" s="27"/>
      <c r="AX52" s="27"/>
      <c r="AY52" s="27"/>
      <c r="AZ52" s="27"/>
      <c r="BA52" s="27"/>
      <c r="BB52" s="27"/>
      <c r="BC52" s="27"/>
      <c r="BD52" s="27"/>
      <c r="BE52" s="27"/>
      <c r="BF52" s="27"/>
      <c r="BG52" s="27"/>
      <c r="BH52" s="27"/>
      <c r="BI52" s="27"/>
      <c r="BJ52" s="27"/>
      <c r="BK52" s="27"/>
      <c r="BL52" s="27"/>
      <c r="BM52" s="27"/>
      <c r="BN52" s="27"/>
      <c r="BO52" s="27"/>
      <c r="BP52" s="27"/>
      <c r="BQ52" s="27"/>
      <c r="BR52" s="27"/>
      <c r="BS52" s="27"/>
    </row>
    <row r="53" spans="1:71" customFormat="1" x14ac:dyDescent="0.2">
      <c r="A53" s="27"/>
      <c r="B53" s="118"/>
      <c r="C53">
        <v>2021</v>
      </c>
      <c r="E53" s="96">
        <f>_xlfn.FORECAST.ETS(C53,$D$50:$D$52,$C$50:$C$52,1,1)</f>
        <v>75203.463290000014</v>
      </c>
      <c r="F53" s="96">
        <f>E53-_xlfn.FORECAST.ETS.CONFINT(C53,$D$50:$D$52,$C$50:$C$52,0.95,1,1)</f>
        <v>74384.283636953711</v>
      </c>
      <c r="G53" s="96">
        <f>E53+_xlfn.FORECAST.ETS.CONFINT(C53,$D$50:$D$52,$C$50:$C$52,0.95,1,1)</f>
        <v>76022.642943046318</v>
      </c>
      <c r="H53" s="27"/>
      <c r="I53" t="s">
        <v>517</v>
      </c>
      <c r="J53" s="97">
        <f>_xlfn.FORECAST.ETS.STAT($D$50:$D$52,$C$50:$C$52,4,1,1)</f>
        <v>0.39302400738688537</v>
      </c>
      <c r="K53" s="63"/>
      <c r="L53" s="115"/>
      <c r="M53" s="27"/>
      <c r="N53" s="115"/>
      <c r="O53" s="115"/>
      <c r="P53" s="115"/>
      <c r="Q53" s="63"/>
      <c r="R53" s="27"/>
      <c r="S53" s="63"/>
      <c r="T53" s="63"/>
      <c r="U53" s="63"/>
      <c r="V53" s="63"/>
      <c r="W53" s="63"/>
      <c r="X53" s="63"/>
      <c r="Y53" s="63"/>
      <c r="Z53" s="27"/>
      <c r="AA53" s="63"/>
      <c r="AB53" s="63"/>
      <c r="AC53" s="63"/>
      <c r="AD53" s="27"/>
      <c r="AE53" s="27"/>
      <c r="AF53" s="27"/>
      <c r="AG53" s="27"/>
      <c r="AH53" s="27"/>
      <c r="AI53" s="27"/>
      <c r="AJ53" s="27"/>
      <c r="AK53" s="27"/>
      <c r="AL53" s="27"/>
      <c r="AM53" s="27"/>
      <c r="AN53" s="27"/>
      <c r="AO53" s="27"/>
      <c r="AP53" s="27"/>
      <c r="AQ53" s="27"/>
      <c r="AR53" s="27"/>
      <c r="AS53" s="27"/>
      <c r="AT53" s="27"/>
      <c r="AU53" s="27"/>
      <c r="AV53" s="27"/>
      <c r="AW53" s="27"/>
      <c r="AX53" s="27"/>
      <c r="AY53" s="27"/>
      <c r="AZ53" s="27"/>
      <c r="BA53" s="27"/>
      <c r="BB53" s="27"/>
      <c r="BC53" s="27"/>
      <c r="BD53" s="27"/>
      <c r="BE53" s="27"/>
      <c r="BF53" s="27"/>
      <c r="BG53" s="27"/>
      <c r="BH53" s="27"/>
      <c r="BI53" s="27"/>
      <c r="BJ53" s="27"/>
      <c r="BK53" s="27"/>
      <c r="BL53" s="27"/>
      <c r="BM53" s="27"/>
      <c r="BN53" s="27"/>
      <c r="BO53" s="27"/>
      <c r="BP53" s="27"/>
      <c r="BQ53" s="27"/>
      <c r="BR53" s="27"/>
      <c r="BS53" s="27"/>
    </row>
    <row r="54" spans="1:71" customFormat="1" x14ac:dyDescent="0.2">
      <c r="A54" s="27"/>
      <c r="B54" s="118"/>
      <c r="C54">
        <v>2022</v>
      </c>
      <c r="E54" s="96">
        <f>_xlfn.FORECAST.ETS(C54,$D$50:$D$52,$C$50:$C$52,1,1)</f>
        <v>75981.765580000007</v>
      </c>
      <c r="F54" s="96">
        <f>E54-_xlfn.FORECAST.ETS.CONFINT(C54,$D$50:$D$52,$C$50:$C$52,0.95,1,1)</f>
        <v>75146.523240880764</v>
      </c>
      <c r="G54" s="96">
        <f>E54+_xlfn.FORECAST.ETS.CONFINT(C54,$D$50:$D$52,$C$50:$C$52,0.95,1,1)</f>
        <v>76817.007919119249</v>
      </c>
      <c r="H54" s="27"/>
      <c r="I54" t="s">
        <v>518</v>
      </c>
      <c r="J54" s="97">
        <f>_xlfn.FORECAST.ETS.STAT($D$50:$D$52,$C$50:$C$52,5,1,1)</f>
        <v>3.8344696895394885E-3</v>
      </c>
      <c r="K54" s="63"/>
      <c r="L54" s="115"/>
      <c r="M54" s="27"/>
      <c r="N54" s="115"/>
      <c r="O54" s="115"/>
      <c r="P54" s="115"/>
      <c r="Q54" s="63"/>
      <c r="R54" s="27"/>
      <c r="S54" s="63"/>
      <c r="T54" s="63"/>
      <c r="U54" s="63"/>
      <c r="V54" s="63"/>
      <c r="W54" s="63"/>
      <c r="X54" s="63"/>
      <c r="Y54" s="63"/>
      <c r="Z54" s="27"/>
      <c r="AA54" s="63"/>
      <c r="AB54" s="63"/>
      <c r="AC54" s="63"/>
      <c r="AD54" s="27"/>
      <c r="AE54" s="27"/>
      <c r="AF54" s="27"/>
      <c r="AG54" s="27"/>
      <c r="AH54" s="27"/>
      <c r="AI54" s="27"/>
      <c r="AJ54" s="27"/>
      <c r="AK54" s="27"/>
      <c r="AL54" s="27"/>
      <c r="AM54" s="27"/>
      <c r="AN54" s="27"/>
      <c r="AO54" s="27"/>
      <c r="AP54" s="27"/>
      <c r="AQ54" s="27"/>
      <c r="AR54" s="27"/>
      <c r="AS54" s="27"/>
      <c r="AT54" s="27"/>
      <c r="AU54" s="27"/>
      <c r="AV54" s="27"/>
      <c r="AW54" s="27"/>
      <c r="AX54" s="27"/>
      <c r="AY54" s="27"/>
      <c r="AZ54" s="27"/>
      <c r="BA54" s="27"/>
      <c r="BB54" s="27"/>
      <c r="BC54" s="27"/>
      <c r="BD54" s="27"/>
      <c r="BE54" s="27"/>
      <c r="BF54" s="27"/>
      <c r="BG54" s="27"/>
      <c r="BH54" s="27"/>
      <c r="BI54" s="27"/>
      <c r="BJ54" s="27"/>
      <c r="BK54" s="27"/>
      <c r="BL54" s="27"/>
      <c r="BM54" s="27"/>
      <c r="BN54" s="27"/>
      <c r="BO54" s="27"/>
      <c r="BP54" s="27"/>
      <c r="BQ54" s="27"/>
      <c r="BR54" s="27"/>
      <c r="BS54" s="27"/>
    </row>
    <row r="55" spans="1:71" customFormat="1" x14ac:dyDescent="0.2">
      <c r="A55" s="27"/>
      <c r="B55" s="118"/>
      <c r="C55">
        <v>2023</v>
      </c>
      <c r="E55" s="96">
        <f>_xlfn.FORECAST.ETS(C55,$D$50:$D$52,$C$50:$C$52,1,1)</f>
        <v>76760.067870000013</v>
      </c>
      <c r="F55" s="96">
        <f>E55-_xlfn.FORECAST.ETS.CONFINT(C55,$D$50:$D$52,$C$50:$C$52,0.95,1,1)</f>
        <v>75889.882740116329</v>
      </c>
      <c r="G55" s="96">
        <f>E55+_xlfn.FORECAST.ETS.CONFINT(C55,$D$50:$D$52,$C$50:$C$52,0.95,1,1)</f>
        <v>77630.252999883698</v>
      </c>
      <c r="H55" s="27"/>
      <c r="I55" t="s">
        <v>519</v>
      </c>
      <c r="J55" s="97">
        <f>_xlfn.FORECAST.ETS.STAT($D$50:$D$52,$C$50:$C$52,6,1,1)</f>
        <v>283.76333333333122</v>
      </c>
      <c r="K55" s="63"/>
      <c r="L55" s="115"/>
      <c r="M55" s="27"/>
      <c r="N55" s="115"/>
      <c r="O55" s="115"/>
      <c r="P55" s="115"/>
      <c r="Q55" s="63"/>
      <c r="R55" s="63"/>
      <c r="S55" s="63"/>
      <c r="T55" s="63"/>
      <c r="U55" s="63"/>
      <c r="V55" s="63"/>
      <c r="W55" s="63"/>
      <c r="X55" s="63"/>
      <c r="Y55" s="63"/>
      <c r="Z55" s="27"/>
      <c r="AA55" s="63"/>
      <c r="AB55" s="63"/>
      <c r="AC55" s="63"/>
      <c r="AD55" s="27"/>
      <c r="AE55" s="27"/>
      <c r="AF55" s="27"/>
      <c r="AG55" s="27"/>
      <c r="AH55" s="27"/>
      <c r="AI55" s="27"/>
      <c r="AJ55" s="27"/>
      <c r="AK55" s="27"/>
      <c r="AL55" s="27"/>
      <c r="AM55" s="27"/>
      <c r="AN55" s="27"/>
      <c r="AO55" s="27"/>
      <c r="AP55" s="27"/>
      <c r="AQ55" s="27"/>
      <c r="AR55" s="27"/>
      <c r="AS55" s="27"/>
      <c r="AT55" s="27"/>
      <c r="AU55" s="27"/>
      <c r="AV55" s="27"/>
      <c r="AW55" s="27"/>
      <c r="AX55" s="27"/>
      <c r="AY55" s="27"/>
      <c r="AZ55" s="27"/>
      <c r="BA55" s="27"/>
      <c r="BB55" s="27"/>
      <c r="BC55" s="27"/>
      <c r="BD55" s="27"/>
      <c r="BE55" s="27"/>
      <c r="BF55" s="27"/>
      <c r="BG55" s="27"/>
      <c r="BH55" s="27"/>
      <c r="BI55" s="27"/>
      <c r="BJ55" s="27"/>
      <c r="BK55" s="27"/>
      <c r="BL55" s="27"/>
      <c r="BM55" s="27"/>
      <c r="BN55" s="27"/>
      <c r="BO55" s="27"/>
      <c r="BP55" s="27"/>
      <c r="BQ55" s="27"/>
      <c r="BR55" s="27"/>
      <c r="BS55" s="27"/>
    </row>
    <row r="56" spans="1:71" customFormat="1" x14ac:dyDescent="0.2">
      <c r="B56" s="27"/>
      <c r="C56" s="27"/>
      <c r="D56" s="27"/>
      <c r="E56" s="27"/>
      <c r="F56" s="27"/>
      <c r="G56" s="27"/>
      <c r="H56" s="27"/>
      <c r="I56" t="s">
        <v>520</v>
      </c>
      <c r="J56" s="97">
        <f>_xlfn.FORECAST.ETS.STAT($D$50:$D$52,$C$50:$C$52,7,1,1)</f>
        <v>417.95648262309089</v>
      </c>
      <c r="K56" s="63"/>
      <c r="L56" s="63"/>
      <c r="M56" s="27"/>
      <c r="N56" s="63"/>
      <c r="O56" s="63"/>
      <c r="P56" s="63"/>
      <c r="Q56" s="63"/>
      <c r="R56" s="63"/>
      <c r="S56" s="63"/>
      <c r="T56" s="63"/>
      <c r="U56" s="63"/>
      <c r="V56" s="63"/>
      <c r="W56" s="63"/>
      <c r="X56" s="63"/>
      <c r="Y56" s="63"/>
      <c r="Z56" s="27"/>
      <c r="AA56" s="63"/>
      <c r="AB56" s="63"/>
      <c r="AC56" s="63"/>
      <c r="AD56" s="27"/>
      <c r="AE56" s="27"/>
      <c r="AF56" s="27"/>
      <c r="AG56" s="27"/>
      <c r="AH56" s="27"/>
      <c r="AI56" s="27"/>
      <c r="AJ56" s="27"/>
      <c r="AK56" s="27"/>
      <c r="AL56" s="27"/>
      <c r="AM56" s="27"/>
      <c r="AN56" s="27"/>
      <c r="AO56" s="27"/>
      <c r="AP56" s="27"/>
      <c r="AQ56" s="27"/>
      <c r="AR56" s="27"/>
      <c r="AS56" s="27"/>
      <c r="AT56" s="27"/>
      <c r="AU56" s="27"/>
      <c r="AV56" s="27"/>
      <c r="AW56" s="27"/>
      <c r="AX56" s="27"/>
      <c r="AY56" s="27"/>
      <c r="AZ56" s="27"/>
      <c r="BA56" s="27"/>
      <c r="BB56" s="27"/>
      <c r="BC56" s="27"/>
      <c r="BD56" s="27"/>
      <c r="BE56" s="27"/>
      <c r="BF56" s="27"/>
      <c r="BG56" s="27"/>
      <c r="BH56" s="27"/>
      <c r="BI56" s="27"/>
      <c r="BJ56" s="27"/>
      <c r="BK56" s="27"/>
      <c r="BL56" s="27"/>
      <c r="BM56" s="27"/>
      <c r="BN56" s="27"/>
      <c r="BO56" s="27"/>
      <c r="BP56" s="27"/>
      <c r="BQ56" s="27"/>
      <c r="BR56" s="27"/>
      <c r="BS56" s="27"/>
    </row>
    <row r="57" spans="1:71" ht="13.5" customHeight="1" x14ac:dyDescent="0.2">
      <c r="A57" s="35"/>
      <c r="H57" s="35"/>
      <c r="I57" s="61"/>
      <c r="J57" s="101"/>
      <c r="K57" s="101"/>
      <c r="L57" s="101"/>
      <c r="N57" s="61"/>
      <c r="O57" s="61"/>
      <c r="P57" s="63"/>
      <c r="Q57" s="63"/>
      <c r="R57" s="63"/>
      <c r="S57" s="63"/>
      <c r="T57" s="63"/>
      <c r="U57" s="63"/>
      <c r="V57" s="63"/>
      <c r="W57" s="63"/>
      <c r="X57" s="63"/>
      <c r="Y57" s="63"/>
      <c r="Z57" s="63"/>
      <c r="AA57" s="63"/>
      <c r="AB57" s="63"/>
      <c r="AC57" s="63"/>
    </row>
    <row r="58" spans="1:71" ht="13.5" customHeight="1" x14ac:dyDescent="0.2">
      <c r="A58" s="35"/>
      <c r="H58" s="35"/>
      <c r="I58" s="61"/>
      <c r="J58" s="101"/>
      <c r="K58" s="101"/>
      <c r="L58" s="101"/>
      <c r="N58" s="61"/>
      <c r="O58" s="61"/>
      <c r="P58" s="63"/>
      <c r="Q58" s="63"/>
      <c r="R58" s="63"/>
      <c r="S58" s="63"/>
      <c r="T58" s="63"/>
      <c r="U58" s="63"/>
      <c r="V58" s="63"/>
      <c r="W58" s="63"/>
      <c r="X58" s="63"/>
      <c r="Y58" s="63"/>
      <c r="Z58" s="63"/>
      <c r="AA58" s="63"/>
      <c r="AB58" s="63"/>
      <c r="AC58" s="63"/>
    </row>
    <row r="59" spans="1:71" ht="13.5" customHeight="1" x14ac:dyDescent="0.2">
      <c r="A59" s="35"/>
      <c r="H59" s="35"/>
      <c r="I59" s="112" t="s">
        <v>480</v>
      </c>
      <c r="J59" s="117"/>
      <c r="K59" s="101"/>
      <c r="L59" s="101"/>
      <c r="M59" s="114"/>
      <c r="N59" s="61"/>
      <c r="O59" s="61"/>
      <c r="P59" s="63"/>
      <c r="Q59" s="63"/>
      <c r="R59" s="63"/>
      <c r="S59" s="63"/>
      <c r="T59" s="63"/>
      <c r="U59" s="63"/>
      <c r="V59" s="63"/>
      <c r="W59" s="63"/>
      <c r="X59" s="63"/>
      <c r="Y59" s="63"/>
      <c r="Z59" s="63"/>
      <c r="AA59" s="63"/>
      <c r="AB59" s="63"/>
      <c r="AC59" s="63"/>
    </row>
    <row r="60" spans="1:71" ht="13.5" customHeight="1" x14ac:dyDescent="0.2">
      <c r="A60" s="35"/>
      <c r="H60" s="35"/>
      <c r="I60" s="112" t="s">
        <v>21</v>
      </c>
      <c r="J60" s="117"/>
      <c r="K60" s="101"/>
      <c r="L60" s="101"/>
      <c r="M60" s="114"/>
      <c r="N60" s="61"/>
      <c r="O60" s="61"/>
      <c r="P60" s="63"/>
      <c r="Q60" s="63"/>
      <c r="R60" s="63"/>
      <c r="S60" s="63"/>
      <c r="T60" s="63"/>
      <c r="U60" s="63"/>
      <c r="V60" s="63"/>
      <c r="W60" s="63"/>
      <c r="X60" s="63"/>
      <c r="Y60" s="63"/>
      <c r="Z60" s="63"/>
      <c r="AA60" s="63"/>
      <c r="AB60" s="63"/>
      <c r="AC60" s="63"/>
    </row>
    <row r="61" spans="1:71" ht="13.5" customHeight="1" x14ac:dyDescent="0.2">
      <c r="A61" s="35"/>
      <c r="H61" s="35"/>
      <c r="I61" s="113" t="s">
        <v>437</v>
      </c>
      <c r="J61" s="117"/>
      <c r="K61" s="101"/>
      <c r="L61" s="101"/>
      <c r="M61" s="69"/>
      <c r="N61" s="35"/>
      <c r="O61" s="61"/>
      <c r="U61" s="63"/>
      <c r="V61" s="63"/>
      <c r="W61" s="63"/>
      <c r="X61" s="63"/>
      <c r="Y61" s="63"/>
      <c r="Z61" s="63"/>
      <c r="AA61" s="63"/>
      <c r="AB61" s="63"/>
      <c r="AC61" s="63"/>
    </row>
    <row r="62" spans="1:71" ht="13.5" customHeight="1" x14ac:dyDescent="0.2">
      <c r="A62" s="35"/>
      <c r="H62" s="35"/>
      <c r="I62" s="113" t="s">
        <v>481</v>
      </c>
      <c r="J62" s="117"/>
      <c r="K62" s="101"/>
      <c r="L62" s="101"/>
      <c r="M62" s="69"/>
      <c r="N62" s="35"/>
      <c r="O62" s="61"/>
    </row>
    <row r="63" spans="1:71" ht="13.5" customHeight="1" x14ac:dyDescent="0.2">
      <c r="A63" s="35"/>
      <c r="H63" s="35"/>
      <c r="I63" s="113" t="s">
        <v>478</v>
      </c>
      <c r="J63" s="117"/>
      <c r="K63" s="101"/>
      <c r="L63" s="101"/>
      <c r="M63" s="69"/>
      <c r="N63" s="35"/>
      <c r="O63" s="61"/>
    </row>
    <row r="64" spans="1:71" ht="13.5" customHeight="1" x14ac:dyDescent="0.2">
      <c r="A64" s="35"/>
      <c r="B64" s="35"/>
      <c r="C64" s="74"/>
      <c r="D64" s="74"/>
      <c r="E64" s="74"/>
      <c r="F64" s="70"/>
      <c r="G64" s="69"/>
      <c r="H64" s="35"/>
      <c r="I64" s="113" t="s">
        <v>467</v>
      </c>
      <c r="J64" s="117"/>
      <c r="K64" s="101"/>
      <c r="L64" s="101"/>
      <c r="M64" s="69"/>
      <c r="N64" s="35"/>
      <c r="O64" s="61"/>
    </row>
    <row r="65" spans="1:15" ht="13.5" customHeight="1" x14ac:dyDescent="0.2">
      <c r="A65" s="35"/>
      <c r="B65" s="35"/>
      <c r="C65" s="74"/>
      <c r="D65" s="74"/>
      <c r="E65" s="74"/>
      <c r="F65" s="70"/>
      <c r="G65" s="69"/>
      <c r="H65" s="35"/>
      <c r="I65" s="113" t="s">
        <v>458</v>
      </c>
      <c r="J65" s="117"/>
      <c r="K65" s="101"/>
      <c r="L65" s="101"/>
      <c r="M65" s="69"/>
      <c r="N65" s="35"/>
      <c r="O65" s="61"/>
    </row>
    <row r="66" spans="1:15" ht="13.5" customHeight="1" x14ac:dyDescent="0.2">
      <c r="A66" s="35"/>
      <c r="B66" s="35"/>
      <c r="C66" s="74"/>
      <c r="D66" s="74"/>
      <c r="E66" s="74"/>
      <c r="F66" s="70"/>
      <c r="G66" s="69"/>
      <c r="H66" s="35"/>
      <c r="I66" s="113" t="s">
        <v>459</v>
      </c>
      <c r="J66" s="117"/>
      <c r="K66" s="101"/>
      <c r="L66" s="101"/>
      <c r="M66" s="69"/>
      <c r="N66" s="35"/>
      <c r="O66" s="61"/>
    </row>
    <row r="67" spans="1:15" ht="13.5" customHeight="1" x14ac:dyDescent="0.2">
      <c r="A67" s="35"/>
      <c r="B67" s="35"/>
      <c r="C67" s="74"/>
      <c r="D67" s="74"/>
      <c r="E67" s="74"/>
      <c r="F67" s="70"/>
      <c r="G67" s="69"/>
      <c r="H67" s="35"/>
      <c r="I67" s="61"/>
      <c r="J67" s="101"/>
      <c r="K67" s="101"/>
      <c r="L67" s="101"/>
      <c r="M67" s="69"/>
      <c r="N67" s="35"/>
      <c r="O67" s="61"/>
    </row>
    <row r="68" spans="1:15" ht="13.5" customHeight="1" x14ac:dyDescent="0.2">
      <c r="A68" s="35"/>
      <c r="B68" s="35"/>
      <c r="C68" s="74"/>
      <c r="D68" s="74"/>
      <c r="E68" s="74"/>
      <c r="F68" s="70"/>
      <c r="G68" s="69"/>
      <c r="H68" s="35"/>
      <c r="I68" s="61"/>
      <c r="J68" s="101"/>
      <c r="K68" s="101"/>
      <c r="L68" s="101"/>
      <c r="M68" s="69"/>
      <c r="N68" s="35"/>
      <c r="O68" s="61"/>
    </row>
    <row r="69" spans="1:15" ht="13.5" customHeight="1" x14ac:dyDescent="0.2">
      <c r="A69" s="35"/>
      <c r="B69" s="35"/>
      <c r="C69" s="74"/>
      <c r="D69" s="74"/>
      <c r="E69" s="74"/>
      <c r="F69" s="70"/>
      <c r="G69" s="69"/>
      <c r="H69" s="35"/>
      <c r="I69" s="61"/>
      <c r="J69" s="101"/>
      <c r="K69" s="101"/>
      <c r="L69" s="101"/>
      <c r="M69" s="69"/>
      <c r="N69" s="35"/>
      <c r="O69" s="61"/>
    </row>
    <row r="70" spans="1:15" ht="13.5" customHeight="1" x14ac:dyDescent="0.2">
      <c r="A70" s="35"/>
      <c r="B70" s="35"/>
      <c r="C70" s="74"/>
      <c r="D70" s="74"/>
      <c r="E70" s="74"/>
      <c r="F70" s="70"/>
      <c r="G70" s="69"/>
      <c r="H70" s="35"/>
      <c r="I70" s="61"/>
      <c r="J70" s="101"/>
      <c r="K70" s="101"/>
      <c r="L70" s="101"/>
      <c r="M70" s="69"/>
      <c r="N70" s="35"/>
      <c r="O70" s="61"/>
    </row>
    <row r="71" spans="1:15" ht="13.5" customHeight="1" x14ac:dyDescent="0.2">
      <c r="A71" s="35"/>
      <c r="B71" s="35"/>
      <c r="C71" s="74"/>
      <c r="D71" s="74"/>
      <c r="E71" s="74"/>
      <c r="F71" s="70"/>
      <c r="G71" s="69"/>
      <c r="H71" s="35"/>
      <c r="I71" s="61"/>
      <c r="J71" s="101"/>
      <c r="K71" s="101"/>
      <c r="L71" s="101"/>
      <c r="M71" s="69"/>
      <c r="N71" s="35"/>
      <c r="O71" s="61"/>
    </row>
    <row r="72" spans="1:15" ht="13.5" customHeight="1" x14ac:dyDescent="0.2">
      <c r="A72" s="35"/>
      <c r="B72" s="35"/>
      <c r="C72" s="74"/>
      <c r="D72" s="74"/>
      <c r="E72" s="74"/>
      <c r="F72" s="70"/>
      <c r="G72" s="69"/>
      <c r="H72" s="35"/>
      <c r="I72" s="61"/>
      <c r="J72" s="101"/>
      <c r="K72" s="101"/>
      <c r="L72" s="101"/>
      <c r="M72" s="69"/>
      <c r="N72" s="35"/>
      <c r="O72" s="61"/>
    </row>
    <row r="73" spans="1:15" ht="13.5" customHeight="1" x14ac:dyDescent="0.2">
      <c r="A73" s="35"/>
      <c r="B73" s="35"/>
      <c r="C73" s="74"/>
      <c r="D73" s="74"/>
      <c r="E73" s="74"/>
      <c r="F73" s="70"/>
      <c r="G73" s="69"/>
      <c r="H73" s="35"/>
      <c r="I73" s="61"/>
      <c r="J73" s="101"/>
      <c r="K73" s="101"/>
      <c r="L73" s="101"/>
      <c r="M73" s="69"/>
      <c r="N73" s="35"/>
      <c r="O73" s="61"/>
    </row>
    <row r="74" spans="1:15" ht="13.5" customHeight="1" x14ac:dyDescent="0.2">
      <c r="A74" s="35"/>
      <c r="B74" s="35"/>
      <c r="C74" s="74"/>
      <c r="D74" s="74"/>
      <c r="E74" s="74"/>
      <c r="F74" s="68"/>
      <c r="G74" s="35"/>
      <c r="H74" s="35"/>
      <c r="I74" s="61"/>
      <c r="J74" s="101"/>
      <c r="K74" s="101"/>
      <c r="L74" s="101"/>
      <c r="M74" s="35"/>
      <c r="N74" s="35"/>
      <c r="O74" s="61"/>
    </row>
    <row r="75" spans="1:15" ht="13.5" customHeight="1" x14ac:dyDescent="0.2">
      <c r="A75" s="35"/>
      <c r="B75" s="35"/>
      <c r="C75" s="74"/>
      <c r="D75" s="74"/>
      <c r="E75" s="74"/>
      <c r="F75" s="68"/>
      <c r="G75" s="35"/>
      <c r="H75" s="35"/>
      <c r="I75" s="61"/>
      <c r="J75" s="101"/>
      <c r="K75" s="101"/>
      <c r="L75" s="101"/>
      <c r="M75" s="35"/>
      <c r="N75" s="35"/>
      <c r="O75" s="61"/>
    </row>
    <row r="76" spans="1:15" ht="13.5" customHeight="1" x14ac:dyDescent="0.2">
      <c r="A76" s="35"/>
      <c r="B76" s="35"/>
      <c r="C76" s="74"/>
      <c r="D76" s="74"/>
      <c r="E76" s="74"/>
      <c r="F76" s="68"/>
      <c r="G76" s="35"/>
      <c r="H76" s="35"/>
      <c r="I76" s="61"/>
      <c r="J76" s="101"/>
      <c r="K76" s="101"/>
      <c r="L76" s="101"/>
      <c r="M76" s="35"/>
      <c r="N76" s="35"/>
      <c r="O76" s="61"/>
    </row>
    <row r="77" spans="1:15" ht="13.5" customHeight="1" x14ac:dyDescent="0.2">
      <c r="A77" s="35"/>
      <c r="B77" s="35"/>
      <c r="C77" s="74"/>
      <c r="D77" s="74"/>
      <c r="E77" s="74"/>
      <c r="F77" s="68"/>
      <c r="G77" s="35"/>
      <c r="H77" s="35"/>
      <c r="I77" s="61"/>
      <c r="J77" s="101"/>
      <c r="K77" s="101"/>
      <c r="L77" s="101"/>
      <c r="M77" s="35"/>
      <c r="N77" s="35"/>
      <c r="O77" s="61"/>
    </row>
    <row r="78" spans="1:15" ht="13.5" customHeight="1" x14ac:dyDescent="0.2">
      <c r="A78" s="35"/>
      <c r="B78" s="35"/>
      <c r="C78" s="67"/>
      <c r="D78" s="67"/>
      <c r="E78" s="67"/>
      <c r="F78" s="68"/>
      <c r="G78" s="35"/>
      <c r="H78" s="35"/>
      <c r="I78" s="61"/>
      <c r="J78" s="101"/>
      <c r="K78" s="101"/>
      <c r="L78" s="101"/>
      <c r="M78" s="35"/>
      <c r="N78" s="35"/>
      <c r="O78" s="61"/>
    </row>
    <row r="79" spans="1:15" ht="13.5" customHeight="1" x14ac:dyDescent="0.2">
      <c r="A79" s="35"/>
      <c r="B79" s="35"/>
      <c r="C79" s="35"/>
      <c r="D79" s="35"/>
      <c r="E79" s="35"/>
      <c r="F79" s="66"/>
      <c r="G79" s="35"/>
      <c r="H79" s="35"/>
      <c r="I79" s="61"/>
      <c r="J79" s="101"/>
      <c r="K79" s="101"/>
      <c r="L79" s="101"/>
      <c r="M79" s="35"/>
      <c r="N79" s="35"/>
      <c r="O79" s="61"/>
    </row>
    <row r="80" spans="1:15" ht="13.5" customHeight="1" x14ac:dyDescent="0.2">
      <c r="A80" s="35"/>
      <c r="B80" s="35"/>
      <c r="C80" s="35"/>
      <c r="D80" s="35"/>
      <c r="E80" s="35"/>
      <c r="F80" s="66"/>
      <c r="G80" s="35"/>
      <c r="H80" s="35"/>
      <c r="I80" s="61"/>
      <c r="J80" s="101"/>
      <c r="K80" s="101"/>
      <c r="L80" s="101"/>
      <c r="M80" s="35"/>
      <c r="N80" s="35"/>
      <c r="O80" s="61"/>
    </row>
    <row r="81" spans="1:15" ht="13.5" customHeight="1" x14ac:dyDescent="0.2">
      <c r="A81" s="35"/>
      <c r="B81" s="35"/>
      <c r="C81" s="35"/>
      <c r="D81" s="35"/>
      <c r="E81" s="35"/>
      <c r="F81" s="66"/>
      <c r="G81" s="35"/>
      <c r="H81" s="35"/>
      <c r="I81" s="61"/>
      <c r="J81" s="101"/>
      <c r="K81" s="101"/>
      <c r="L81" s="101"/>
      <c r="M81" s="35"/>
      <c r="N81" s="35"/>
      <c r="O81" s="61"/>
    </row>
    <row r="82" spans="1:15" ht="13.5" customHeight="1" x14ac:dyDescent="0.2">
      <c r="A82" s="35"/>
      <c r="B82" s="35"/>
      <c r="C82" s="35"/>
      <c r="D82" s="35"/>
      <c r="E82" s="35"/>
      <c r="F82" s="66"/>
      <c r="G82" s="35"/>
      <c r="H82" s="35"/>
      <c r="I82" s="61"/>
      <c r="J82" s="101"/>
      <c r="K82" s="101"/>
      <c r="L82" s="101"/>
      <c r="M82" s="35"/>
      <c r="N82" s="35"/>
      <c r="O82" s="61"/>
    </row>
    <row r="83" spans="1:15" ht="13.5" customHeight="1" x14ac:dyDescent="0.2">
      <c r="A83" s="35"/>
      <c r="B83" s="35"/>
      <c r="C83" s="35"/>
      <c r="D83" s="35"/>
      <c r="E83" s="35"/>
      <c r="F83" s="66"/>
      <c r="G83" s="35"/>
      <c r="H83" s="35"/>
      <c r="I83" s="61"/>
      <c r="J83" s="101"/>
      <c r="K83" s="101"/>
      <c r="L83" s="101"/>
      <c r="M83" s="35"/>
      <c r="N83" s="35"/>
      <c r="O83" s="61"/>
    </row>
    <row r="84" spans="1:15" ht="13.5" customHeight="1" x14ac:dyDescent="0.2">
      <c r="A84" s="35"/>
      <c r="B84" s="35"/>
      <c r="C84" s="35"/>
      <c r="D84" s="35"/>
      <c r="E84" s="35"/>
      <c r="F84" s="66"/>
      <c r="G84" s="35"/>
      <c r="H84" s="35"/>
      <c r="I84" s="61"/>
      <c r="J84" s="101"/>
      <c r="K84" s="101"/>
      <c r="L84" s="101"/>
      <c r="M84" s="35"/>
      <c r="N84" s="35"/>
      <c r="O84" s="61"/>
    </row>
    <row r="85" spans="1:15" ht="13.5" customHeight="1" x14ac:dyDescent="0.2">
      <c r="A85" s="35"/>
      <c r="B85" s="35"/>
      <c r="C85" s="35"/>
      <c r="D85" s="35"/>
      <c r="E85" s="35"/>
      <c r="F85" s="66"/>
      <c r="G85" s="35"/>
      <c r="H85" s="35"/>
      <c r="I85" s="61"/>
      <c r="J85" s="101"/>
      <c r="K85" s="101"/>
      <c r="L85" s="101"/>
      <c r="M85" s="35"/>
      <c r="N85" s="35"/>
      <c r="O85" s="61"/>
    </row>
    <row r="86" spans="1:15" ht="13.5" customHeight="1" x14ac:dyDescent="0.2">
      <c r="A86" s="35"/>
      <c r="B86" s="35"/>
      <c r="C86" s="35"/>
      <c r="D86" s="35"/>
      <c r="E86" s="35"/>
      <c r="F86" s="66"/>
      <c r="G86" s="35"/>
      <c r="H86" s="35"/>
      <c r="I86" s="61"/>
      <c r="J86" s="101"/>
      <c r="K86" s="101"/>
      <c r="L86" s="101"/>
      <c r="M86" s="35"/>
      <c r="N86" s="35"/>
      <c r="O86" s="61"/>
    </row>
    <row r="87" spans="1:15" ht="13.5" customHeight="1" x14ac:dyDescent="0.2">
      <c r="A87" s="35"/>
      <c r="B87" s="35"/>
      <c r="C87" s="35"/>
      <c r="D87" s="35"/>
      <c r="E87" s="35"/>
      <c r="F87" s="66"/>
      <c r="G87" s="35"/>
      <c r="H87" s="35"/>
      <c r="I87" s="61"/>
      <c r="J87" s="101"/>
      <c r="K87" s="101"/>
      <c r="L87" s="101"/>
      <c r="M87" s="35"/>
      <c r="N87" s="35"/>
      <c r="O87" s="61"/>
    </row>
    <row r="88" spans="1:15" ht="13.5" customHeight="1" x14ac:dyDescent="0.2">
      <c r="A88" s="35"/>
      <c r="B88" s="35"/>
      <c r="C88" s="35"/>
      <c r="D88" s="35"/>
      <c r="E88" s="35"/>
      <c r="F88" s="66"/>
      <c r="G88" s="35"/>
      <c r="H88" s="35"/>
      <c r="I88" s="61"/>
      <c r="J88" s="101"/>
      <c r="K88" s="101"/>
      <c r="L88" s="101"/>
      <c r="M88" s="35"/>
      <c r="N88" s="35"/>
      <c r="O88" s="61"/>
    </row>
    <row r="89" spans="1:15" ht="13.5" customHeight="1" x14ac:dyDescent="0.2">
      <c r="A89" s="35"/>
      <c r="B89" s="35"/>
      <c r="C89" s="35"/>
      <c r="D89" s="35"/>
      <c r="E89" s="35"/>
      <c r="F89" s="66"/>
      <c r="G89" s="35"/>
      <c r="H89" s="35"/>
      <c r="I89" s="61"/>
      <c r="J89" s="101"/>
      <c r="K89" s="101"/>
      <c r="L89" s="101"/>
      <c r="M89" s="35"/>
      <c r="N89" s="35"/>
      <c r="O89" s="61"/>
    </row>
    <row r="90" spans="1:15" ht="13.5" customHeight="1" x14ac:dyDescent="0.2">
      <c r="A90" s="35"/>
      <c r="B90" s="35"/>
      <c r="C90" s="35"/>
      <c r="D90" s="35"/>
      <c r="E90" s="35"/>
      <c r="F90" s="66"/>
      <c r="G90" s="35"/>
      <c r="H90" s="35"/>
      <c r="I90" s="61"/>
      <c r="J90" s="101"/>
      <c r="K90" s="101"/>
      <c r="L90" s="101"/>
      <c r="M90" s="35"/>
      <c r="N90" s="35"/>
      <c r="O90" s="61"/>
    </row>
    <row r="91" spans="1:15" ht="13.5" customHeight="1" x14ac:dyDescent="0.2">
      <c r="A91" s="35"/>
      <c r="B91" s="35"/>
      <c r="C91" s="35"/>
      <c r="D91" s="35"/>
      <c r="E91" s="35"/>
      <c r="F91" s="66"/>
      <c r="G91" s="35"/>
      <c r="H91" s="35"/>
      <c r="I91" s="61"/>
      <c r="J91" s="101"/>
      <c r="K91" s="101"/>
      <c r="L91" s="101"/>
      <c r="M91" s="35"/>
      <c r="N91" s="35"/>
      <c r="O91" s="61"/>
    </row>
    <row r="92" spans="1:15" ht="13.5" customHeight="1" x14ac:dyDescent="0.2">
      <c r="A92" s="35"/>
      <c r="B92" s="35"/>
      <c r="C92" s="35"/>
      <c r="D92" s="35"/>
      <c r="E92" s="35"/>
      <c r="F92" s="66"/>
      <c r="G92" s="35"/>
      <c r="H92" s="35"/>
      <c r="I92" s="61"/>
      <c r="J92" s="101"/>
      <c r="K92" s="101"/>
      <c r="L92" s="101"/>
      <c r="M92" s="35"/>
      <c r="N92" s="35"/>
      <c r="O92" s="61"/>
    </row>
    <row r="93" spans="1:15" ht="13.5" customHeight="1" x14ac:dyDescent="0.2">
      <c r="A93" s="35"/>
      <c r="B93" s="35"/>
      <c r="C93" s="35"/>
      <c r="D93" s="35"/>
      <c r="E93" s="35"/>
      <c r="F93" s="66"/>
      <c r="G93" s="35"/>
      <c r="H93" s="35"/>
      <c r="I93" s="61"/>
      <c r="J93" s="101"/>
      <c r="K93" s="101"/>
      <c r="L93" s="101"/>
      <c r="M93" s="35"/>
      <c r="N93" s="35"/>
      <c r="O93" s="61"/>
    </row>
    <row r="94" spans="1:15" ht="13.5" customHeight="1" x14ac:dyDescent="0.2">
      <c r="A94" s="35"/>
      <c r="B94" s="35"/>
      <c r="C94" s="35"/>
      <c r="D94" s="35"/>
      <c r="E94" s="35"/>
      <c r="F94" s="66"/>
      <c r="G94" s="35"/>
      <c r="H94" s="35"/>
      <c r="I94" s="61"/>
      <c r="J94" s="101"/>
      <c r="K94" s="101"/>
      <c r="L94" s="101"/>
      <c r="M94" s="35"/>
      <c r="N94" s="35"/>
      <c r="O94" s="61"/>
    </row>
    <row r="95" spans="1:15" ht="13.5" customHeight="1" x14ac:dyDescent="0.2">
      <c r="A95" s="35"/>
      <c r="B95" s="35"/>
      <c r="C95" s="35"/>
      <c r="D95" s="35"/>
      <c r="E95" s="35"/>
      <c r="F95" s="66"/>
      <c r="G95" s="35"/>
      <c r="H95" s="35"/>
      <c r="I95" s="61"/>
      <c r="J95" s="101"/>
      <c r="K95" s="101"/>
      <c r="L95" s="101"/>
      <c r="M95" s="35"/>
      <c r="N95" s="35"/>
      <c r="O95" s="61"/>
    </row>
    <row r="96" spans="1:15" ht="13.5" customHeight="1" x14ac:dyDescent="0.2">
      <c r="A96" s="35"/>
      <c r="B96" s="35"/>
      <c r="C96" s="35"/>
      <c r="D96" s="35"/>
      <c r="E96" s="35"/>
      <c r="F96" s="66"/>
      <c r="G96" s="35"/>
      <c r="H96" s="35"/>
      <c r="I96" s="61"/>
      <c r="J96" s="101"/>
      <c r="K96" s="101"/>
      <c r="L96" s="101"/>
      <c r="M96" s="35"/>
      <c r="N96" s="35"/>
      <c r="O96" s="61"/>
    </row>
    <row r="97" spans="1:15" ht="13.5" customHeight="1" x14ac:dyDescent="0.2">
      <c r="A97" s="35"/>
      <c r="B97" s="35"/>
      <c r="C97" s="35"/>
      <c r="D97" s="35"/>
      <c r="E97" s="35"/>
      <c r="F97" s="66"/>
      <c r="G97" s="35"/>
      <c r="H97" s="35"/>
      <c r="I97" s="61"/>
      <c r="J97" s="101"/>
      <c r="K97" s="101"/>
      <c r="L97" s="101"/>
      <c r="M97" s="35"/>
      <c r="N97" s="35"/>
      <c r="O97" s="61"/>
    </row>
    <row r="98" spans="1:15" ht="13.5" customHeight="1" x14ac:dyDescent="0.2">
      <c r="A98" s="35"/>
      <c r="B98" s="35"/>
      <c r="C98" s="35"/>
      <c r="D98" s="35"/>
      <c r="E98" s="35"/>
      <c r="F98" s="66"/>
      <c r="G98" s="35"/>
      <c r="H98" s="35"/>
      <c r="I98" s="61"/>
      <c r="J98" s="101"/>
      <c r="K98" s="101"/>
      <c r="L98" s="101"/>
      <c r="M98" s="35"/>
      <c r="N98" s="35"/>
      <c r="O98" s="61"/>
    </row>
    <row r="99" spans="1:15" ht="13.5" customHeight="1" x14ac:dyDescent="0.2">
      <c r="A99" s="35"/>
      <c r="B99" s="35"/>
      <c r="C99" s="35"/>
      <c r="D99" s="35"/>
      <c r="E99" s="35"/>
      <c r="F99" s="66"/>
      <c r="G99" s="35"/>
      <c r="H99" s="35"/>
      <c r="I99" s="61"/>
      <c r="J99" s="101"/>
      <c r="K99" s="101"/>
      <c r="L99" s="101"/>
      <c r="M99" s="35"/>
      <c r="N99" s="35"/>
      <c r="O99" s="61"/>
    </row>
    <row r="100" spans="1:15" ht="13.5" customHeight="1" x14ac:dyDescent="0.2">
      <c r="A100" s="35"/>
      <c r="B100" s="35"/>
      <c r="C100" s="35"/>
      <c r="D100" s="35"/>
      <c r="E100" s="35"/>
      <c r="F100" s="66"/>
      <c r="G100" s="35"/>
      <c r="H100" s="35"/>
      <c r="I100" s="61"/>
      <c r="J100" s="101"/>
      <c r="K100" s="101"/>
      <c r="L100" s="101"/>
      <c r="M100" s="35"/>
      <c r="N100" s="35"/>
      <c r="O100" s="61"/>
    </row>
    <row r="101" spans="1:15" ht="13.5" customHeight="1" x14ac:dyDescent="0.2">
      <c r="A101" s="35"/>
      <c r="B101" s="35"/>
      <c r="C101" s="35"/>
      <c r="D101" s="35"/>
      <c r="E101" s="35"/>
      <c r="F101" s="66"/>
      <c r="G101" s="35"/>
      <c r="H101" s="35"/>
      <c r="I101" s="61"/>
      <c r="J101" s="101"/>
      <c r="K101" s="101"/>
      <c r="L101" s="101"/>
      <c r="M101" s="35"/>
      <c r="N101" s="35"/>
      <c r="O101" s="61"/>
    </row>
    <row r="102" spans="1:15" ht="13.5" customHeight="1" x14ac:dyDescent="0.2">
      <c r="A102" s="35"/>
      <c r="B102" s="35"/>
      <c r="C102" s="35"/>
      <c r="D102" s="35"/>
      <c r="E102" s="35"/>
      <c r="F102" s="66"/>
      <c r="G102" s="35"/>
      <c r="H102" s="35"/>
      <c r="I102" s="61"/>
      <c r="J102" s="101"/>
      <c r="K102" s="101"/>
      <c r="L102" s="101"/>
      <c r="M102" s="35"/>
      <c r="N102" s="35"/>
      <c r="O102" s="61"/>
    </row>
    <row r="103" spans="1:15" ht="13.5" customHeight="1" x14ac:dyDescent="0.2">
      <c r="A103" s="35"/>
      <c r="B103" s="35"/>
      <c r="C103" s="35"/>
      <c r="D103" s="35"/>
      <c r="E103" s="35"/>
      <c r="F103" s="66"/>
      <c r="G103" s="35"/>
      <c r="H103" s="35"/>
      <c r="I103" s="61"/>
      <c r="J103" s="101"/>
      <c r="K103" s="101"/>
      <c r="L103" s="101"/>
      <c r="M103" s="35"/>
      <c r="N103" s="35"/>
      <c r="O103" s="61"/>
    </row>
    <row r="104" spans="1:15" ht="13.5" customHeight="1" x14ac:dyDescent="0.2">
      <c r="A104" s="35"/>
      <c r="B104" s="35"/>
      <c r="C104" s="35"/>
      <c r="D104" s="35"/>
      <c r="E104" s="35"/>
      <c r="F104" s="66"/>
      <c r="G104" s="35"/>
      <c r="H104" s="35"/>
      <c r="I104" s="61"/>
      <c r="J104" s="101"/>
      <c r="K104" s="101"/>
      <c r="L104" s="101"/>
      <c r="M104" s="35"/>
      <c r="N104" s="35"/>
      <c r="O104" s="61"/>
    </row>
    <row r="105" spans="1:15" ht="13.5" customHeight="1" x14ac:dyDescent="0.2">
      <c r="A105" s="35"/>
      <c r="B105" s="35"/>
      <c r="C105" s="35"/>
      <c r="D105" s="35"/>
      <c r="E105" s="35"/>
      <c r="F105" s="66"/>
      <c r="G105" s="35"/>
      <c r="H105" s="35"/>
      <c r="I105" s="61"/>
      <c r="J105" s="101"/>
      <c r="K105" s="101"/>
      <c r="L105" s="101"/>
      <c r="M105" s="35"/>
      <c r="N105" s="35"/>
      <c r="O105" s="61"/>
    </row>
    <row r="106" spans="1:15" ht="13.5" customHeight="1" x14ac:dyDescent="0.2">
      <c r="A106" s="35"/>
      <c r="B106" s="35"/>
      <c r="C106" s="35"/>
      <c r="D106" s="35"/>
      <c r="E106" s="35"/>
      <c r="F106" s="66"/>
      <c r="G106" s="35"/>
      <c r="H106" s="35"/>
      <c r="I106" s="61"/>
      <c r="J106" s="101"/>
      <c r="K106" s="101"/>
      <c r="L106" s="101"/>
      <c r="M106" s="35"/>
      <c r="N106" s="35"/>
      <c r="O106" s="61"/>
    </row>
    <row r="107" spans="1:15" ht="13.5" customHeight="1" x14ac:dyDescent="0.2">
      <c r="A107" s="35"/>
      <c r="B107" s="35"/>
      <c r="C107" s="35"/>
      <c r="D107" s="35"/>
      <c r="E107" s="35"/>
      <c r="F107" s="66"/>
      <c r="G107" s="35"/>
      <c r="H107" s="35"/>
      <c r="I107" s="61"/>
      <c r="J107" s="101"/>
      <c r="K107" s="101"/>
      <c r="L107" s="101"/>
      <c r="M107" s="35"/>
      <c r="N107" s="35"/>
      <c r="O107" s="61"/>
    </row>
    <row r="108" spans="1:15" ht="13.5" customHeight="1" x14ac:dyDescent="0.2">
      <c r="A108" s="35"/>
      <c r="B108" s="35"/>
      <c r="C108" s="35"/>
      <c r="D108" s="35"/>
      <c r="E108" s="35"/>
      <c r="F108" s="66"/>
      <c r="G108" s="35"/>
      <c r="H108" s="35"/>
      <c r="I108" s="61"/>
      <c r="J108" s="101"/>
      <c r="K108" s="101"/>
      <c r="L108" s="101"/>
      <c r="M108" s="35"/>
      <c r="N108" s="35"/>
      <c r="O108" s="61"/>
    </row>
    <row r="109" spans="1:15" ht="13.5" customHeight="1" x14ac:dyDescent="0.2">
      <c r="A109" s="35"/>
      <c r="B109" s="35"/>
      <c r="C109" s="35"/>
      <c r="D109" s="35"/>
      <c r="E109" s="35"/>
      <c r="F109" s="66"/>
      <c r="G109" s="35"/>
      <c r="H109" s="35"/>
      <c r="I109" s="61"/>
      <c r="J109" s="101"/>
      <c r="K109" s="101"/>
      <c r="L109" s="101"/>
      <c r="M109" s="35"/>
      <c r="N109" s="35"/>
      <c r="O109" s="61"/>
    </row>
    <row r="110" spans="1:15" ht="13.5" customHeight="1" x14ac:dyDescent="0.2">
      <c r="A110" s="35"/>
      <c r="B110" s="35"/>
      <c r="C110" s="35"/>
      <c r="D110" s="35"/>
      <c r="E110" s="35"/>
      <c r="F110" s="66"/>
      <c r="G110" s="35"/>
      <c r="H110" s="35"/>
      <c r="I110" s="61"/>
      <c r="J110" s="101"/>
      <c r="K110" s="101"/>
      <c r="L110" s="101"/>
      <c r="M110" s="35"/>
      <c r="N110" s="35"/>
      <c r="O110" s="61"/>
    </row>
    <row r="111" spans="1:15" ht="13.5" customHeight="1" x14ac:dyDescent="0.2">
      <c r="A111" s="35"/>
      <c r="B111" s="35"/>
      <c r="C111" s="35"/>
      <c r="D111" s="35"/>
      <c r="E111" s="35"/>
      <c r="F111" s="66"/>
      <c r="G111" s="35"/>
      <c r="H111" s="35"/>
      <c r="I111" s="61"/>
      <c r="J111" s="101"/>
      <c r="K111" s="101"/>
      <c r="L111" s="101"/>
      <c r="M111" s="35"/>
      <c r="N111" s="35"/>
      <c r="O111" s="61"/>
    </row>
    <row r="112" spans="1:15" ht="13.5" customHeight="1" x14ac:dyDescent="0.2">
      <c r="A112" s="35"/>
      <c r="B112" s="35"/>
      <c r="C112" s="35"/>
      <c r="D112" s="35"/>
      <c r="E112" s="35"/>
      <c r="F112" s="66"/>
      <c r="G112" s="35"/>
      <c r="H112" s="35"/>
      <c r="I112" s="61"/>
      <c r="J112" s="101"/>
      <c r="K112" s="101"/>
      <c r="L112" s="101"/>
      <c r="M112" s="35"/>
      <c r="N112" s="35"/>
      <c r="O112" s="61"/>
    </row>
    <row r="113" spans="1:15" ht="13.5" customHeight="1" x14ac:dyDescent="0.2">
      <c r="A113" s="35"/>
      <c r="B113" s="35"/>
      <c r="C113" s="35"/>
      <c r="D113" s="35"/>
      <c r="E113" s="35"/>
      <c r="F113" s="66"/>
      <c r="G113" s="35"/>
      <c r="H113" s="35"/>
      <c r="I113" s="61"/>
      <c r="J113" s="101"/>
      <c r="K113" s="101"/>
      <c r="L113" s="101"/>
      <c r="M113" s="35"/>
      <c r="N113" s="35"/>
      <c r="O113" s="61"/>
    </row>
    <row r="114" spans="1:15" ht="13.5" customHeight="1" x14ac:dyDescent="0.2">
      <c r="A114" s="35"/>
      <c r="B114" s="35"/>
      <c r="C114" s="35"/>
      <c r="D114" s="35"/>
      <c r="E114" s="35"/>
      <c r="F114" s="66"/>
      <c r="G114" s="35"/>
      <c r="H114" s="35"/>
      <c r="I114" s="61"/>
      <c r="J114" s="101"/>
      <c r="K114" s="101"/>
      <c r="L114" s="101"/>
      <c r="M114" s="35"/>
      <c r="N114" s="35"/>
      <c r="O114" s="61"/>
    </row>
    <row r="115" spans="1:15" ht="13.5" customHeight="1" x14ac:dyDescent="0.2">
      <c r="A115" s="35"/>
      <c r="B115" s="35"/>
      <c r="C115" s="35"/>
      <c r="D115" s="35"/>
      <c r="E115" s="35"/>
      <c r="F115" s="66"/>
      <c r="G115" s="35"/>
      <c r="H115" s="35"/>
      <c r="I115" s="61"/>
      <c r="J115" s="101"/>
      <c r="K115" s="101"/>
      <c r="L115" s="101"/>
      <c r="M115" s="35"/>
      <c r="N115" s="35"/>
      <c r="O115" s="61"/>
    </row>
    <row r="116" spans="1:15" ht="13.5" customHeight="1" x14ac:dyDescent="0.2">
      <c r="A116" s="35"/>
      <c r="B116" s="35"/>
      <c r="C116" s="35"/>
      <c r="D116" s="35"/>
      <c r="E116" s="35"/>
      <c r="F116" s="66"/>
      <c r="G116" s="35"/>
      <c r="H116" s="35"/>
      <c r="I116" s="61"/>
      <c r="J116" s="101"/>
      <c r="K116" s="101"/>
      <c r="L116" s="101"/>
      <c r="M116" s="35"/>
      <c r="N116" s="35"/>
      <c r="O116" s="61"/>
    </row>
    <row r="117" spans="1:15" ht="13.5" customHeight="1" x14ac:dyDescent="0.2">
      <c r="A117" s="35"/>
      <c r="B117" s="35"/>
      <c r="C117" s="35"/>
      <c r="D117" s="35"/>
      <c r="E117" s="35"/>
      <c r="F117" s="66"/>
      <c r="G117" s="35"/>
      <c r="H117" s="35"/>
      <c r="I117" s="61"/>
      <c r="J117" s="101"/>
      <c r="K117" s="101"/>
      <c r="L117" s="101"/>
      <c r="M117" s="35"/>
      <c r="N117" s="35"/>
      <c r="O117" s="61"/>
    </row>
    <row r="118" spans="1:15" ht="13.5" customHeight="1" x14ac:dyDescent="0.2">
      <c r="A118" s="35"/>
      <c r="B118" s="35"/>
      <c r="C118" s="35"/>
      <c r="D118" s="35"/>
      <c r="E118" s="35"/>
      <c r="F118" s="66"/>
      <c r="G118" s="35"/>
      <c r="H118" s="35"/>
      <c r="I118" s="61"/>
      <c r="J118" s="101"/>
      <c r="K118" s="101"/>
      <c r="L118" s="101"/>
      <c r="M118" s="35"/>
      <c r="N118" s="35"/>
      <c r="O118" s="61"/>
    </row>
    <row r="119" spans="1:15" ht="13.5" customHeight="1" x14ac:dyDescent="0.2">
      <c r="A119" s="35"/>
      <c r="B119" s="35"/>
      <c r="C119" s="35"/>
      <c r="D119" s="35"/>
      <c r="E119" s="35"/>
      <c r="F119" s="66"/>
      <c r="G119" s="35"/>
      <c r="H119" s="35"/>
      <c r="I119" s="61"/>
      <c r="J119" s="101"/>
      <c r="K119" s="101"/>
      <c r="L119" s="101"/>
      <c r="M119" s="35"/>
      <c r="N119" s="35"/>
      <c r="O119" s="61"/>
    </row>
    <row r="120" spans="1:15" ht="13.5" customHeight="1" x14ac:dyDescent="0.2">
      <c r="A120" s="35"/>
      <c r="B120" s="35"/>
      <c r="C120" s="35"/>
      <c r="D120" s="35"/>
      <c r="E120" s="35"/>
      <c r="F120" s="66"/>
      <c r="G120" s="35"/>
      <c r="H120" s="35"/>
      <c r="I120" s="61"/>
      <c r="J120" s="101"/>
      <c r="K120" s="101"/>
      <c r="L120" s="101"/>
      <c r="M120" s="35"/>
      <c r="N120" s="35"/>
      <c r="O120" s="61"/>
    </row>
    <row r="121" spans="1:15" ht="13.5" customHeight="1" x14ac:dyDescent="0.2">
      <c r="A121" s="35"/>
      <c r="B121" s="35"/>
      <c r="C121" s="35"/>
      <c r="D121" s="35"/>
      <c r="E121" s="35"/>
      <c r="F121" s="66"/>
      <c r="G121" s="35"/>
      <c r="H121" s="35"/>
      <c r="I121" s="61"/>
      <c r="J121" s="101"/>
      <c r="K121" s="101"/>
      <c r="L121" s="101"/>
      <c r="M121" s="35"/>
      <c r="N121" s="35"/>
      <c r="O121" s="61"/>
    </row>
    <row r="122" spans="1:15" ht="13.5" customHeight="1" x14ac:dyDescent="0.2">
      <c r="A122" s="35"/>
      <c r="B122" s="35"/>
      <c r="C122" s="35"/>
      <c r="D122" s="35"/>
      <c r="E122" s="35"/>
      <c r="F122" s="66"/>
      <c r="G122" s="35"/>
      <c r="H122" s="35"/>
      <c r="I122" s="61"/>
      <c r="J122" s="101"/>
      <c r="K122" s="101"/>
      <c r="L122" s="101"/>
      <c r="M122" s="35"/>
      <c r="N122" s="35"/>
      <c r="O122" s="61"/>
    </row>
    <row r="123" spans="1:15" ht="13.5" customHeight="1" x14ac:dyDescent="0.2">
      <c r="A123" s="35"/>
      <c r="B123" s="35"/>
      <c r="C123" s="35"/>
      <c r="D123" s="35"/>
      <c r="E123" s="35"/>
      <c r="F123" s="66"/>
      <c r="G123" s="35"/>
      <c r="H123" s="35"/>
      <c r="I123" s="61"/>
      <c r="J123" s="101"/>
      <c r="K123" s="101"/>
      <c r="L123" s="101"/>
      <c r="M123" s="35"/>
      <c r="N123" s="35"/>
      <c r="O123" s="61"/>
    </row>
    <row r="124" spans="1:15" ht="13.5" customHeight="1" x14ac:dyDescent="0.2">
      <c r="A124" s="35"/>
      <c r="B124" s="35"/>
      <c r="C124" s="35"/>
      <c r="D124" s="35"/>
      <c r="E124" s="35"/>
      <c r="F124" s="66"/>
      <c r="G124" s="35"/>
      <c r="H124" s="35"/>
      <c r="I124" s="61"/>
      <c r="J124" s="101"/>
      <c r="K124" s="101"/>
      <c r="L124" s="101"/>
      <c r="M124" s="35"/>
      <c r="N124" s="35"/>
      <c r="O124" s="61"/>
    </row>
    <row r="125" spans="1:15" ht="13.5" customHeight="1" x14ac:dyDescent="0.2">
      <c r="A125" s="35"/>
      <c r="B125" s="35"/>
      <c r="C125" s="35"/>
      <c r="D125" s="35"/>
      <c r="E125" s="35"/>
      <c r="F125" s="66"/>
      <c r="G125" s="35"/>
      <c r="H125" s="35"/>
      <c r="I125" s="61"/>
      <c r="J125" s="101"/>
      <c r="K125" s="101"/>
      <c r="L125" s="101"/>
      <c r="M125" s="35"/>
      <c r="N125" s="35"/>
      <c r="O125" s="61"/>
    </row>
    <row r="126" spans="1:15" ht="13.5" customHeight="1" x14ac:dyDescent="0.2">
      <c r="A126" s="35"/>
      <c r="B126" s="35"/>
      <c r="C126" s="35"/>
      <c r="D126" s="35"/>
      <c r="E126" s="35"/>
      <c r="F126" s="66"/>
      <c r="G126" s="35"/>
      <c r="H126" s="35"/>
      <c r="I126" s="61"/>
      <c r="J126" s="101"/>
      <c r="K126" s="101"/>
      <c r="L126" s="101"/>
      <c r="M126" s="35"/>
      <c r="N126" s="35"/>
      <c r="O126" s="61"/>
    </row>
    <row r="127" spans="1:15" ht="13.5" customHeight="1" x14ac:dyDescent="0.2">
      <c r="A127" s="35"/>
      <c r="B127" s="35"/>
      <c r="C127" s="35"/>
      <c r="D127" s="35"/>
      <c r="E127" s="35"/>
      <c r="F127" s="66"/>
      <c r="G127" s="35"/>
      <c r="H127" s="35"/>
      <c r="I127" s="61"/>
      <c r="J127" s="101"/>
      <c r="K127" s="101"/>
      <c r="L127" s="101"/>
      <c r="M127" s="35"/>
      <c r="N127" s="35"/>
      <c r="O127" s="61"/>
    </row>
    <row r="128" spans="1:15" ht="13.5" customHeight="1" x14ac:dyDescent="0.2">
      <c r="A128" s="35"/>
      <c r="B128" s="35"/>
      <c r="C128" s="35"/>
      <c r="D128" s="35"/>
      <c r="E128" s="35"/>
      <c r="F128" s="66"/>
      <c r="G128" s="35"/>
      <c r="H128" s="35"/>
      <c r="I128" s="61"/>
      <c r="J128" s="101"/>
      <c r="K128" s="101"/>
      <c r="L128" s="101"/>
      <c r="M128" s="35"/>
      <c r="N128" s="35"/>
      <c r="O128" s="61"/>
    </row>
    <row r="129" spans="1:15" ht="13.5" customHeight="1" x14ac:dyDescent="0.2">
      <c r="A129" s="35"/>
      <c r="B129" s="35"/>
      <c r="C129" s="35"/>
      <c r="D129" s="35"/>
      <c r="E129" s="35"/>
      <c r="F129" s="66"/>
      <c r="G129" s="35"/>
      <c r="H129" s="35"/>
      <c r="I129" s="61"/>
      <c r="J129" s="101"/>
      <c r="K129" s="101"/>
      <c r="L129" s="101"/>
      <c r="M129" s="35"/>
      <c r="N129" s="35"/>
      <c r="O129" s="61"/>
    </row>
    <row r="130" spans="1:15" ht="13.5" customHeight="1" x14ac:dyDescent="0.2">
      <c r="A130" s="35"/>
      <c r="B130" s="35"/>
      <c r="C130" s="35"/>
      <c r="D130" s="35"/>
      <c r="E130" s="35"/>
      <c r="F130" s="66"/>
      <c r="G130" s="35"/>
      <c r="H130" s="35"/>
      <c r="I130" s="61"/>
      <c r="J130" s="101"/>
      <c r="K130" s="101"/>
      <c r="L130" s="101"/>
      <c r="M130" s="35"/>
      <c r="N130" s="35"/>
      <c r="O130" s="61"/>
    </row>
    <row r="131" spans="1:15" ht="13.5" customHeight="1" x14ac:dyDescent="0.2">
      <c r="A131" s="35"/>
      <c r="B131" s="35"/>
      <c r="C131" s="35"/>
      <c r="D131" s="35"/>
      <c r="E131" s="35"/>
      <c r="F131" s="66"/>
      <c r="G131" s="35"/>
      <c r="H131" s="35"/>
      <c r="I131" s="61"/>
      <c r="J131" s="101"/>
      <c r="K131" s="101"/>
      <c r="L131" s="101"/>
      <c r="M131" s="35"/>
      <c r="N131" s="35"/>
      <c r="O131" s="61"/>
    </row>
    <row r="132" spans="1:15" ht="13.5" customHeight="1" x14ac:dyDescent="0.2">
      <c r="A132" s="35"/>
      <c r="B132" s="35"/>
      <c r="C132" s="35"/>
      <c r="D132" s="35"/>
      <c r="E132" s="35"/>
      <c r="F132" s="66"/>
      <c r="G132" s="35"/>
      <c r="H132" s="35"/>
      <c r="I132" s="61"/>
      <c r="J132" s="101"/>
      <c r="K132" s="101"/>
      <c r="L132" s="101"/>
      <c r="M132" s="35"/>
      <c r="N132" s="35"/>
      <c r="O132" s="61"/>
    </row>
    <row r="133" spans="1:15" ht="13.5" customHeight="1" x14ac:dyDescent="0.2">
      <c r="A133" s="35"/>
      <c r="B133" s="35"/>
      <c r="C133" s="35"/>
      <c r="D133" s="35"/>
      <c r="E133" s="35"/>
      <c r="F133" s="66"/>
      <c r="G133" s="35"/>
      <c r="H133" s="35"/>
      <c r="I133" s="61"/>
      <c r="J133" s="101"/>
      <c r="K133" s="101"/>
      <c r="L133" s="101"/>
      <c r="M133" s="35"/>
      <c r="N133" s="35"/>
      <c r="O133" s="61"/>
    </row>
    <row r="134" spans="1:15" ht="13.5" customHeight="1" x14ac:dyDescent="0.2">
      <c r="A134" s="35"/>
      <c r="B134" s="35"/>
      <c r="C134" s="35"/>
      <c r="D134" s="35"/>
      <c r="E134" s="35"/>
      <c r="F134" s="66"/>
      <c r="G134" s="35"/>
      <c r="H134" s="35"/>
      <c r="I134" s="61"/>
      <c r="J134" s="101"/>
      <c r="K134" s="101"/>
      <c r="L134" s="101"/>
      <c r="M134" s="35"/>
      <c r="N134" s="35"/>
      <c r="O134" s="61"/>
    </row>
    <row r="135" spans="1:15" ht="13.5" customHeight="1" x14ac:dyDescent="0.2">
      <c r="A135" s="35"/>
      <c r="B135" s="35"/>
      <c r="C135" s="35"/>
      <c r="D135" s="35"/>
      <c r="E135" s="35"/>
      <c r="F135" s="66"/>
      <c r="G135" s="35"/>
      <c r="H135" s="35"/>
      <c r="I135" s="61"/>
      <c r="J135" s="101"/>
      <c r="K135" s="101"/>
      <c r="L135" s="101"/>
      <c r="M135" s="35"/>
      <c r="N135" s="35"/>
      <c r="O135" s="61"/>
    </row>
    <row r="136" spans="1:15" ht="13.5" customHeight="1" x14ac:dyDescent="0.2">
      <c r="A136" s="35"/>
      <c r="B136" s="35"/>
      <c r="C136" s="35"/>
      <c r="D136" s="35"/>
      <c r="E136" s="35"/>
      <c r="F136" s="66"/>
      <c r="G136" s="35"/>
      <c r="H136" s="35"/>
      <c r="I136" s="61"/>
      <c r="J136" s="101"/>
      <c r="K136" s="101"/>
      <c r="L136" s="101"/>
      <c r="M136" s="35"/>
      <c r="N136" s="35"/>
      <c r="O136" s="61"/>
    </row>
    <row r="137" spans="1:15" ht="13.5" customHeight="1" x14ac:dyDescent="0.2">
      <c r="A137" s="35"/>
      <c r="B137" s="35"/>
      <c r="C137" s="35"/>
      <c r="D137" s="35"/>
      <c r="E137" s="35"/>
      <c r="F137" s="66"/>
      <c r="G137" s="35"/>
      <c r="H137" s="35"/>
      <c r="I137" s="61"/>
      <c r="J137" s="101"/>
      <c r="K137" s="101"/>
      <c r="L137" s="101"/>
      <c r="M137" s="35"/>
      <c r="N137" s="35"/>
      <c r="O137" s="61"/>
    </row>
    <row r="138" spans="1:15" ht="13.5" customHeight="1" x14ac:dyDescent="0.2">
      <c r="A138" s="35"/>
      <c r="B138" s="35"/>
      <c r="C138" s="35"/>
      <c r="D138" s="35"/>
      <c r="E138" s="35"/>
      <c r="F138" s="66"/>
      <c r="G138" s="35"/>
      <c r="H138" s="35"/>
      <c r="I138" s="61"/>
      <c r="J138" s="101"/>
      <c r="K138" s="101"/>
      <c r="L138" s="101"/>
      <c r="M138" s="35"/>
      <c r="N138" s="35"/>
      <c r="O138" s="61"/>
    </row>
    <row r="139" spans="1:15" ht="13.5" customHeight="1" x14ac:dyDescent="0.2">
      <c r="A139" s="35"/>
      <c r="B139" s="35"/>
      <c r="C139" s="35"/>
      <c r="D139" s="35"/>
      <c r="E139" s="35"/>
      <c r="F139" s="66"/>
      <c r="G139" s="35"/>
      <c r="H139" s="35"/>
      <c r="I139" s="61"/>
      <c r="J139" s="101"/>
      <c r="K139" s="101"/>
      <c r="L139" s="101"/>
      <c r="M139" s="35"/>
      <c r="N139" s="35"/>
      <c r="O139" s="61"/>
    </row>
    <row r="140" spans="1:15" ht="13.5" customHeight="1" x14ac:dyDescent="0.2">
      <c r="A140" s="35"/>
      <c r="B140" s="35"/>
      <c r="C140" s="35"/>
      <c r="D140" s="35"/>
      <c r="E140" s="35"/>
      <c r="F140" s="66"/>
      <c r="G140" s="35"/>
      <c r="H140" s="35"/>
      <c r="I140" s="61"/>
      <c r="J140" s="101"/>
      <c r="K140" s="101"/>
      <c r="L140" s="101"/>
      <c r="M140" s="35"/>
      <c r="N140" s="35"/>
      <c r="O140" s="61"/>
    </row>
    <row r="141" spans="1:15" ht="13.5" customHeight="1" x14ac:dyDescent="0.2">
      <c r="A141" s="35"/>
      <c r="B141" s="35"/>
      <c r="C141" s="35"/>
      <c r="D141" s="35"/>
      <c r="E141" s="35"/>
      <c r="F141" s="66"/>
      <c r="G141" s="35"/>
      <c r="H141" s="35"/>
      <c r="I141" s="61"/>
      <c r="J141" s="101"/>
      <c r="K141" s="101"/>
      <c r="L141" s="101"/>
      <c r="M141" s="35"/>
      <c r="N141" s="35"/>
      <c r="O141" s="61"/>
    </row>
    <row r="142" spans="1:15" ht="13.5" customHeight="1" x14ac:dyDescent="0.2">
      <c r="A142" s="35"/>
      <c r="B142" s="35"/>
      <c r="C142" s="35"/>
      <c r="D142" s="35"/>
      <c r="E142" s="35"/>
      <c r="F142" s="66"/>
      <c r="G142" s="35"/>
      <c r="H142" s="35"/>
      <c r="I142" s="61"/>
      <c r="J142" s="101"/>
      <c r="K142" s="101"/>
      <c r="L142" s="101"/>
      <c r="M142" s="35"/>
      <c r="N142" s="35"/>
      <c r="O142" s="61"/>
    </row>
    <row r="143" spans="1:15" ht="13.5" customHeight="1" x14ac:dyDescent="0.2">
      <c r="A143" s="35"/>
      <c r="B143" s="35"/>
      <c r="C143" s="35"/>
      <c r="D143" s="35"/>
      <c r="E143" s="35"/>
      <c r="F143" s="66"/>
      <c r="G143" s="35"/>
      <c r="H143" s="35"/>
      <c r="I143" s="61"/>
      <c r="J143" s="101"/>
      <c r="K143" s="101"/>
      <c r="L143" s="101"/>
      <c r="M143" s="35"/>
      <c r="N143" s="35"/>
      <c r="O143" s="61"/>
    </row>
    <row r="144" spans="1:15" ht="13.5" customHeight="1" x14ac:dyDescent="0.2">
      <c r="A144" s="35"/>
      <c r="B144" s="35"/>
      <c r="C144" s="35"/>
      <c r="D144" s="35"/>
      <c r="E144" s="35"/>
      <c r="F144" s="66"/>
      <c r="G144" s="35"/>
      <c r="H144" s="35"/>
      <c r="I144" s="61"/>
      <c r="J144" s="101"/>
      <c r="K144" s="101"/>
      <c r="L144" s="101"/>
      <c r="M144" s="35"/>
      <c r="N144" s="35"/>
      <c r="O144" s="61"/>
    </row>
    <row r="145" spans="1:15" ht="13.5" customHeight="1" x14ac:dyDescent="0.2">
      <c r="A145" s="35"/>
      <c r="B145" s="35"/>
      <c r="C145" s="35"/>
      <c r="D145" s="35"/>
      <c r="E145" s="35"/>
      <c r="F145" s="66"/>
      <c r="G145" s="35"/>
      <c r="H145" s="35"/>
      <c r="I145" s="61"/>
      <c r="J145" s="101"/>
      <c r="K145" s="101"/>
      <c r="L145" s="101"/>
      <c r="M145" s="35"/>
      <c r="N145" s="35"/>
      <c r="O145" s="61"/>
    </row>
    <row r="146" spans="1:15" ht="13.5" customHeight="1" x14ac:dyDescent="0.2">
      <c r="A146" s="35"/>
      <c r="B146" s="35"/>
      <c r="C146" s="35"/>
      <c r="D146" s="35"/>
      <c r="E146" s="35"/>
      <c r="F146" s="66"/>
      <c r="G146" s="35"/>
      <c r="H146" s="35"/>
      <c r="I146" s="61"/>
      <c r="J146" s="101"/>
      <c r="K146" s="101"/>
      <c r="L146" s="101"/>
      <c r="M146" s="35"/>
      <c r="N146" s="35"/>
      <c r="O146" s="61"/>
    </row>
    <row r="147" spans="1:15" ht="13.5" customHeight="1" x14ac:dyDescent="0.2">
      <c r="A147" s="35"/>
      <c r="B147" s="35"/>
      <c r="C147" s="35"/>
      <c r="D147" s="35"/>
      <c r="E147" s="35"/>
      <c r="F147" s="66"/>
      <c r="G147" s="35"/>
      <c r="H147" s="35"/>
      <c r="I147" s="61"/>
      <c r="J147" s="101"/>
      <c r="K147" s="101"/>
      <c r="L147" s="101"/>
      <c r="M147" s="35"/>
      <c r="N147" s="35"/>
      <c r="O147" s="61"/>
    </row>
    <row r="148" spans="1:15" ht="13.5" customHeight="1" x14ac:dyDescent="0.2">
      <c r="A148" s="35"/>
      <c r="B148" s="35"/>
      <c r="C148" s="35"/>
      <c r="D148" s="35"/>
      <c r="E148" s="35"/>
      <c r="F148" s="66"/>
      <c r="G148" s="35"/>
      <c r="H148" s="35"/>
      <c r="I148" s="61"/>
      <c r="J148" s="101"/>
      <c r="K148" s="101"/>
      <c r="L148" s="101"/>
      <c r="M148" s="35"/>
      <c r="N148" s="35"/>
      <c r="O148" s="61"/>
    </row>
    <row r="149" spans="1:15" ht="13.5" customHeight="1" x14ac:dyDescent="0.2">
      <c r="A149" s="35"/>
      <c r="B149" s="35"/>
      <c r="C149" s="35"/>
      <c r="D149" s="35"/>
      <c r="E149" s="35"/>
      <c r="F149" s="66"/>
      <c r="G149" s="35"/>
      <c r="H149" s="35"/>
      <c r="I149" s="61"/>
      <c r="J149" s="101"/>
      <c r="K149" s="101"/>
      <c r="L149" s="101"/>
      <c r="M149" s="35"/>
      <c r="N149" s="35"/>
      <c r="O149" s="61"/>
    </row>
    <row r="150" spans="1:15" ht="13.5" customHeight="1" x14ac:dyDescent="0.2">
      <c r="A150" s="35"/>
      <c r="B150" s="35"/>
      <c r="C150" s="35"/>
      <c r="D150" s="35"/>
      <c r="E150" s="35"/>
      <c r="F150" s="66"/>
      <c r="G150" s="35"/>
      <c r="H150" s="35"/>
      <c r="I150" s="61"/>
      <c r="J150" s="101"/>
      <c r="K150" s="101"/>
      <c r="L150" s="101"/>
      <c r="M150" s="35"/>
      <c r="N150" s="35"/>
      <c r="O150" s="61"/>
    </row>
    <row r="151" spans="1:15" ht="13.5" customHeight="1" x14ac:dyDescent="0.2">
      <c r="A151" s="35"/>
      <c r="B151" s="35"/>
      <c r="C151" s="35"/>
      <c r="D151" s="35"/>
      <c r="E151" s="35"/>
      <c r="F151" s="66"/>
      <c r="G151" s="35"/>
      <c r="H151" s="35"/>
      <c r="I151" s="61"/>
      <c r="J151" s="101"/>
      <c r="K151" s="101"/>
      <c r="L151" s="101"/>
      <c r="M151" s="35"/>
      <c r="N151" s="35"/>
      <c r="O151" s="61"/>
    </row>
    <row r="152" spans="1:15" ht="13.5" customHeight="1" x14ac:dyDescent="0.2">
      <c r="A152" s="35"/>
      <c r="B152" s="35"/>
      <c r="C152" s="35"/>
      <c r="D152" s="35"/>
      <c r="E152" s="35"/>
      <c r="F152" s="66"/>
      <c r="G152" s="35"/>
      <c r="H152" s="35"/>
      <c r="I152" s="61"/>
      <c r="J152" s="101"/>
      <c r="K152" s="101"/>
      <c r="L152" s="101"/>
      <c r="M152" s="35"/>
      <c r="N152" s="35"/>
      <c r="O152" s="61"/>
    </row>
    <row r="153" spans="1:15" ht="13.5" customHeight="1" x14ac:dyDescent="0.2">
      <c r="A153" s="35"/>
      <c r="B153" s="35"/>
      <c r="C153" s="35"/>
      <c r="D153" s="35"/>
      <c r="E153" s="35"/>
      <c r="F153" s="66"/>
      <c r="G153" s="35"/>
      <c r="H153" s="35"/>
      <c r="I153" s="61"/>
      <c r="J153" s="101"/>
      <c r="K153" s="101"/>
      <c r="L153" s="101"/>
      <c r="M153" s="35"/>
      <c r="N153" s="35"/>
      <c r="O153" s="61"/>
    </row>
    <row r="154" spans="1:15" ht="13.5" customHeight="1" x14ac:dyDescent="0.2">
      <c r="A154" s="35"/>
      <c r="B154" s="35"/>
      <c r="C154" s="35"/>
      <c r="D154" s="35"/>
      <c r="E154" s="35"/>
      <c r="F154" s="66"/>
      <c r="G154" s="35"/>
      <c r="H154" s="35"/>
      <c r="I154" s="61"/>
      <c r="J154" s="101"/>
      <c r="K154" s="101"/>
      <c r="L154" s="101"/>
      <c r="M154" s="35"/>
      <c r="N154" s="35"/>
      <c r="O154" s="61"/>
    </row>
    <row r="155" spans="1:15" ht="13.5" customHeight="1" x14ac:dyDescent="0.2">
      <c r="A155" s="35"/>
      <c r="B155" s="35"/>
      <c r="C155" s="35"/>
      <c r="D155" s="35"/>
      <c r="E155" s="35"/>
      <c r="F155" s="66"/>
      <c r="G155" s="35"/>
      <c r="H155" s="35"/>
      <c r="I155" s="61"/>
      <c r="J155" s="101"/>
      <c r="K155" s="101"/>
      <c r="L155" s="101"/>
      <c r="M155" s="35"/>
      <c r="N155" s="35"/>
      <c r="O155" s="61"/>
    </row>
    <row r="156" spans="1:15" ht="13.5" customHeight="1" x14ac:dyDescent="0.2">
      <c r="A156" s="35"/>
      <c r="B156" s="35"/>
      <c r="C156" s="35"/>
      <c r="D156" s="35"/>
      <c r="E156" s="35"/>
      <c r="F156" s="66"/>
      <c r="G156" s="35"/>
      <c r="H156" s="35"/>
      <c r="I156" s="61"/>
      <c r="J156" s="101"/>
      <c r="K156" s="101"/>
      <c r="L156" s="101"/>
      <c r="M156" s="35"/>
      <c r="N156" s="35"/>
      <c r="O156" s="61"/>
    </row>
    <row r="157" spans="1:15" ht="13.5" customHeight="1" x14ac:dyDescent="0.2">
      <c r="A157" s="35"/>
      <c r="B157" s="35"/>
      <c r="C157" s="35"/>
      <c r="D157" s="35"/>
      <c r="E157" s="35"/>
      <c r="F157" s="66"/>
      <c r="G157" s="35"/>
      <c r="H157" s="35"/>
      <c r="I157" s="61"/>
      <c r="J157" s="101"/>
      <c r="K157" s="101"/>
      <c r="L157" s="101"/>
      <c r="M157" s="35"/>
      <c r="N157" s="35"/>
      <c r="O157" s="61"/>
    </row>
    <row r="158" spans="1:15" ht="13.5" customHeight="1" x14ac:dyDescent="0.2">
      <c r="A158" s="35"/>
      <c r="B158" s="35"/>
      <c r="C158" s="35"/>
      <c r="D158" s="35"/>
      <c r="E158" s="35"/>
      <c r="F158" s="66"/>
      <c r="G158" s="35"/>
      <c r="H158" s="35"/>
      <c r="I158" s="61"/>
      <c r="J158" s="101"/>
      <c r="K158" s="101"/>
      <c r="L158" s="101"/>
      <c r="M158" s="35"/>
      <c r="N158" s="35"/>
      <c r="O158" s="61"/>
    </row>
    <row r="159" spans="1:15" ht="13.5" customHeight="1" x14ac:dyDescent="0.2">
      <c r="A159" s="35"/>
      <c r="B159" s="35"/>
      <c r="C159" s="35"/>
      <c r="D159" s="35"/>
      <c r="E159" s="35"/>
      <c r="F159" s="66"/>
      <c r="G159" s="35"/>
      <c r="H159" s="35"/>
      <c r="I159" s="61"/>
      <c r="J159" s="101"/>
      <c r="K159" s="101"/>
      <c r="L159" s="101"/>
      <c r="M159" s="35"/>
      <c r="N159" s="35"/>
      <c r="O159" s="61"/>
    </row>
    <row r="160" spans="1:15" ht="13.5" customHeight="1" x14ac:dyDescent="0.2">
      <c r="A160" s="35"/>
      <c r="B160" s="35"/>
      <c r="C160" s="35"/>
      <c r="D160" s="35"/>
      <c r="E160" s="35"/>
      <c r="F160" s="66"/>
      <c r="G160" s="35"/>
      <c r="H160" s="35"/>
      <c r="I160" s="61"/>
      <c r="J160" s="101"/>
      <c r="K160" s="101"/>
      <c r="L160" s="101"/>
      <c r="M160" s="35"/>
      <c r="N160" s="35"/>
      <c r="O160" s="61"/>
    </row>
    <row r="161" spans="1:15" ht="13.5" customHeight="1" x14ac:dyDescent="0.2">
      <c r="A161" s="35"/>
      <c r="B161" s="35"/>
      <c r="C161" s="35"/>
      <c r="D161" s="35"/>
      <c r="E161" s="35"/>
      <c r="F161" s="66"/>
      <c r="G161" s="35"/>
      <c r="H161" s="35"/>
      <c r="I161" s="61"/>
      <c r="J161" s="101"/>
      <c r="K161" s="101"/>
      <c r="L161" s="101"/>
      <c r="M161" s="35"/>
      <c r="N161" s="35"/>
      <c r="O161" s="61"/>
    </row>
    <row r="162" spans="1:15" ht="13.5" customHeight="1" x14ac:dyDescent="0.2">
      <c r="A162" s="35"/>
      <c r="B162" s="35"/>
      <c r="C162" s="35"/>
      <c r="D162" s="35"/>
      <c r="E162" s="35"/>
      <c r="F162" s="66"/>
      <c r="G162" s="35"/>
      <c r="H162" s="35"/>
      <c r="I162" s="61"/>
      <c r="J162" s="101"/>
      <c r="K162" s="101"/>
      <c r="L162" s="101"/>
      <c r="M162" s="35"/>
      <c r="N162" s="35"/>
      <c r="O162" s="61"/>
    </row>
    <row r="163" spans="1:15" ht="13.5" customHeight="1" x14ac:dyDescent="0.2">
      <c r="A163" s="35"/>
      <c r="B163" s="35"/>
      <c r="C163" s="35"/>
      <c r="D163" s="35"/>
      <c r="E163" s="35"/>
      <c r="F163" s="66"/>
      <c r="G163" s="35"/>
      <c r="H163" s="35"/>
      <c r="I163" s="61"/>
      <c r="J163" s="101"/>
      <c r="K163" s="101"/>
      <c r="L163" s="101"/>
      <c r="M163" s="35"/>
      <c r="N163" s="35"/>
      <c r="O163" s="61"/>
    </row>
    <row r="164" spans="1:15" ht="13.5" customHeight="1" x14ac:dyDescent="0.2">
      <c r="A164" s="35"/>
      <c r="B164" s="35"/>
      <c r="C164" s="35"/>
      <c r="D164" s="35"/>
      <c r="E164" s="35"/>
      <c r="F164" s="66"/>
      <c r="G164" s="35"/>
      <c r="H164" s="35"/>
      <c r="I164" s="61"/>
      <c r="J164" s="101"/>
      <c r="K164" s="101"/>
      <c r="L164" s="101"/>
      <c r="M164" s="35"/>
      <c r="N164" s="35"/>
      <c r="O164" s="61"/>
    </row>
    <row r="165" spans="1:15" ht="13.5" customHeight="1" x14ac:dyDescent="0.2">
      <c r="A165" s="35"/>
      <c r="B165" s="35"/>
      <c r="C165" s="35"/>
      <c r="D165" s="35"/>
      <c r="E165" s="35"/>
      <c r="F165" s="66"/>
      <c r="G165" s="35"/>
      <c r="H165" s="35"/>
      <c r="I165" s="61"/>
      <c r="J165" s="101"/>
      <c r="K165" s="101"/>
      <c r="L165" s="101"/>
      <c r="M165" s="35"/>
      <c r="N165" s="35"/>
      <c r="O165" s="61"/>
    </row>
    <row r="166" spans="1:15" ht="13.5" customHeight="1" x14ac:dyDescent="0.2">
      <c r="A166" s="35"/>
      <c r="B166" s="35"/>
      <c r="C166" s="35"/>
      <c r="D166" s="35"/>
      <c r="E166" s="35"/>
      <c r="F166" s="66"/>
      <c r="G166" s="35"/>
      <c r="H166" s="35"/>
      <c r="I166" s="61"/>
      <c r="J166" s="101"/>
      <c r="K166" s="101"/>
      <c r="L166" s="101"/>
      <c r="M166" s="35"/>
      <c r="N166" s="35"/>
      <c r="O166" s="61"/>
    </row>
    <row r="167" spans="1:15" ht="13.5" customHeight="1" x14ac:dyDescent="0.2">
      <c r="A167" s="35"/>
      <c r="B167" s="35"/>
      <c r="C167" s="35"/>
      <c r="D167" s="35"/>
      <c r="E167" s="35"/>
      <c r="F167" s="66"/>
      <c r="G167" s="35"/>
      <c r="H167" s="35"/>
      <c r="I167" s="61"/>
      <c r="J167" s="101"/>
      <c r="K167" s="101"/>
      <c r="L167" s="101"/>
      <c r="M167" s="35"/>
      <c r="N167" s="35"/>
      <c r="O167" s="61"/>
    </row>
    <row r="168" spans="1:15" ht="13.5" customHeight="1" x14ac:dyDescent="0.2">
      <c r="A168" s="35"/>
      <c r="B168" s="35"/>
      <c r="C168" s="35"/>
      <c r="D168" s="35"/>
      <c r="E168" s="35"/>
      <c r="F168" s="66"/>
      <c r="G168" s="35"/>
      <c r="H168" s="35"/>
      <c r="I168" s="61"/>
      <c r="J168" s="101"/>
      <c r="K168" s="101"/>
      <c r="L168" s="101"/>
      <c r="M168" s="35"/>
      <c r="N168" s="35"/>
      <c r="O168" s="61"/>
    </row>
    <row r="169" spans="1:15" ht="13.5" customHeight="1" x14ac:dyDescent="0.2">
      <c r="A169" s="35"/>
      <c r="B169" s="35"/>
      <c r="C169" s="35"/>
      <c r="D169" s="35"/>
      <c r="E169" s="35"/>
      <c r="F169" s="66"/>
      <c r="G169" s="35"/>
      <c r="H169" s="35"/>
      <c r="I169" s="61"/>
      <c r="J169" s="101"/>
      <c r="K169" s="101"/>
      <c r="L169" s="101"/>
      <c r="M169" s="35"/>
      <c r="N169" s="35"/>
      <c r="O169" s="61"/>
    </row>
    <row r="170" spans="1:15" ht="13.5" customHeight="1" x14ac:dyDescent="0.2">
      <c r="A170" s="35"/>
      <c r="B170" s="35"/>
      <c r="C170" s="35"/>
      <c r="D170" s="35"/>
      <c r="E170" s="35"/>
      <c r="F170" s="66"/>
      <c r="G170" s="35"/>
      <c r="H170" s="35"/>
      <c r="I170" s="61"/>
      <c r="J170" s="101"/>
      <c r="K170" s="101"/>
      <c r="L170" s="101"/>
      <c r="M170" s="35"/>
      <c r="N170" s="35"/>
      <c r="O170" s="61"/>
    </row>
    <row r="171" spans="1:15" ht="13.5" customHeight="1" x14ac:dyDescent="0.2">
      <c r="A171" s="35"/>
      <c r="B171" s="35"/>
      <c r="C171" s="35"/>
      <c r="D171" s="35"/>
      <c r="E171" s="35"/>
      <c r="F171" s="66"/>
      <c r="G171" s="35"/>
      <c r="H171" s="35"/>
      <c r="I171" s="61"/>
      <c r="J171" s="101"/>
      <c r="K171" s="101"/>
      <c r="L171" s="101"/>
      <c r="M171" s="35"/>
      <c r="N171" s="35"/>
      <c r="O171" s="61"/>
    </row>
    <row r="172" spans="1:15" ht="13.5" customHeight="1" x14ac:dyDescent="0.2">
      <c r="A172" s="35"/>
      <c r="B172" s="35"/>
      <c r="C172" s="35"/>
      <c r="D172" s="35"/>
      <c r="E172" s="35"/>
      <c r="F172" s="66"/>
      <c r="G172" s="35"/>
      <c r="H172" s="35"/>
      <c r="I172" s="61"/>
      <c r="J172" s="101"/>
      <c r="K172" s="101"/>
      <c r="L172" s="101"/>
      <c r="M172" s="35"/>
      <c r="N172" s="35"/>
      <c r="O172" s="61"/>
    </row>
    <row r="173" spans="1:15" ht="13.5" customHeight="1" x14ac:dyDescent="0.2">
      <c r="A173" s="35"/>
      <c r="B173" s="35"/>
      <c r="C173" s="35"/>
      <c r="D173" s="35"/>
      <c r="E173" s="35"/>
      <c r="F173" s="66"/>
      <c r="G173" s="35"/>
      <c r="H173" s="35"/>
      <c r="I173" s="61"/>
      <c r="J173" s="101"/>
      <c r="K173" s="101"/>
      <c r="L173" s="101"/>
      <c r="M173" s="35"/>
      <c r="N173" s="35"/>
      <c r="O173" s="61"/>
    </row>
    <row r="174" spans="1:15" ht="13.5" customHeight="1" x14ac:dyDescent="0.2">
      <c r="A174" s="35"/>
      <c r="B174" s="35"/>
      <c r="C174" s="35"/>
      <c r="D174" s="35"/>
      <c r="E174" s="35"/>
      <c r="F174" s="66"/>
      <c r="G174" s="35"/>
      <c r="H174" s="35"/>
      <c r="I174" s="61"/>
      <c r="J174" s="101"/>
      <c r="K174" s="101"/>
      <c r="L174" s="101"/>
      <c r="M174" s="35"/>
      <c r="N174" s="35"/>
      <c r="O174" s="61"/>
    </row>
    <row r="175" spans="1:15" ht="13.5" customHeight="1" x14ac:dyDescent="0.2">
      <c r="A175" s="35"/>
      <c r="B175" s="35"/>
      <c r="C175" s="35"/>
      <c r="D175" s="35"/>
      <c r="E175" s="35"/>
      <c r="F175" s="66"/>
      <c r="G175" s="35"/>
      <c r="H175" s="35"/>
      <c r="I175" s="61"/>
      <c r="J175" s="101"/>
      <c r="K175" s="101"/>
      <c r="L175" s="101"/>
      <c r="M175" s="35"/>
      <c r="N175" s="35"/>
      <c r="O175" s="61"/>
    </row>
    <row r="176" spans="1:15" ht="13.5" customHeight="1" x14ac:dyDescent="0.2">
      <c r="A176" s="35"/>
      <c r="B176" s="35"/>
      <c r="C176" s="35"/>
      <c r="D176" s="35"/>
      <c r="E176" s="35"/>
      <c r="F176" s="66"/>
      <c r="G176" s="35"/>
      <c r="H176" s="35"/>
      <c r="I176" s="61"/>
      <c r="J176" s="101"/>
      <c r="K176" s="101"/>
      <c r="L176" s="101"/>
      <c r="M176" s="35"/>
      <c r="N176" s="35"/>
      <c r="O176" s="61"/>
    </row>
    <row r="177" spans="1:15" ht="13.5" customHeight="1" x14ac:dyDescent="0.2">
      <c r="A177" s="35"/>
      <c r="B177" s="35"/>
      <c r="C177" s="35"/>
      <c r="D177" s="35"/>
      <c r="E177" s="35"/>
      <c r="F177" s="66"/>
      <c r="G177" s="35"/>
      <c r="H177" s="35"/>
      <c r="I177" s="61"/>
      <c r="J177" s="101"/>
      <c r="K177" s="101"/>
      <c r="L177" s="101"/>
      <c r="M177" s="35"/>
      <c r="N177" s="35"/>
      <c r="O177" s="61"/>
    </row>
    <row r="178" spans="1:15" ht="13.5" customHeight="1" x14ac:dyDescent="0.2">
      <c r="A178" s="35"/>
      <c r="B178" s="35"/>
      <c r="C178" s="35"/>
      <c r="D178" s="35"/>
      <c r="E178" s="35"/>
      <c r="F178" s="66"/>
      <c r="G178" s="35"/>
      <c r="H178" s="35"/>
      <c r="I178" s="61"/>
      <c r="J178" s="101"/>
      <c r="K178" s="101"/>
      <c r="L178" s="101"/>
      <c r="M178" s="35"/>
      <c r="N178" s="35"/>
      <c r="O178" s="61"/>
    </row>
    <row r="179" spans="1:15" ht="13.5" customHeight="1" x14ac:dyDescent="0.2">
      <c r="A179" s="35"/>
      <c r="B179" s="35"/>
      <c r="C179" s="35"/>
      <c r="D179" s="35"/>
      <c r="E179" s="35"/>
      <c r="F179" s="66"/>
      <c r="G179" s="35"/>
      <c r="H179" s="35"/>
      <c r="I179" s="61"/>
      <c r="J179" s="101"/>
      <c r="K179" s="101"/>
      <c r="L179" s="101"/>
      <c r="M179" s="35"/>
      <c r="N179" s="35"/>
      <c r="O179" s="61"/>
    </row>
    <row r="180" spans="1:15" ht="13.5" customHeight="1" x14ac:dyDescent="0.2">
      <c r="A180" s="35"/>
      <c r="B180" s="35"/>
      <c r="C180" s="35"/>
      <c r="D180" s="35"/>
      <c r="E180" s="35"/>
      <c r="F180" s="66"/>
      <c r="G180" s="35"/>
      <c r="H180" s="35"/>
      <c r="I180" s="61"/>
      <c r="J180" s="101"/>
      <c r="K180" s="101"/>
      <c r="L180" s="101"/>
      <c r="M180" s="35"/>
      <c r="N180" s="35"/>
      <c r="O180" s="61"/>
    </row>
    <row r="181" spans="1:15" ht="13.5" customHeight="1" x14ac:dyDescent="0.2">
      <c r="A181" s="35"/>
      <c r="B181" s="35"/>
      <c r="C181" s="35"/>
      <c r="D181" s="35"/>
      <c r="E181" s="35"/>
      <c r="F181" s="66"/>
      <c r="G181" s="35"/>
      <c r="H181" s="35"/>
      <c r="I181" s="61"/>
      <c r="J181" s="101"/>
      <c r="K181" s="101"/>
      <c r="L181" s="101"/>
      <c r="M181" s="35"/>
      <c r="N181" s="35"/>
      <c r="O181" s="61"/>
    </row>
    <row r="182" spans="1:15" ht="13.5" customHeight="1" x14ac:dyDescent="0.2">
      <c r="A182" s="35"/>
      <c r="B182" s="35"/>
      <c r="C182" s="35"/>
      <c r="D182" s="35"/>
      <c r="E182" s="35"/>
      <c r="F182" s="66"/>
      <c r="G182" s="35"/>
      <c r="H182" s="35"/>
      <c r="I182" s="61"/>
      <c r="J182" s="101"/>
      <c r="K182" s="101"/>
      <c r="L182" s="101"/>
      <c r="M182" s="35"/>
      <c r="N182" s="35"/>
      <c r="O182" s="61"/>
    </row>
    <row r="183" spans="1:15" ht="13.5" customHeight="1" x14ac:dyDescent="0.2">
      <c r="A183" s="35"/>
      <c r="B183" s="35"/>
      <c r="C183" s="35"/>
      <c r="D183" s="35"/>
      <c r="E183" s="35"/>
      <c r="F183" s="66"/>
      <c r="G183" s="35"/>
      <c r="H183" s="35"/>
      <c r="I183" s="61"/>
      <c r="J183" s="101"/>
      <c r="K183" s="101"/>
      <c r="L183" s="101"/>
      <c r="M183" s="35"/>
      <c r="N183" s="35"/>
      <c r="O183" s="61"/>
    </row>
    <row r="184" spans="1:15" ht="13.5" customHeight="1" x14ac:dyDescent="0.2">
      <c r="A184" s="35"/>
      <c r="B184" s="35"/>
      <c r="C184" s="35"/>
      <c r="D184" s="35"/>
      <c r="E184" s="35"/>
      <c r="F184" s="66"/>
      <c r="G184" s="35"/>
      <c r="H184" s="35"/>
      <c r="I184" s="61"/>
      <c r="J184" s="101"/>
      <c r="K184" s="101"/>
      <c r="L184" s="101"/>
      <c r="M184" s="35"/>
      <c r="N184" s="35"/>
      <c r="O184" s="61"/>
    </row>
    <row r="185" spans="1:15" ht="13.5" customHeight="1" x14ac:dyDescent="0.2">
      <c r="A185" s="35"/>
      <c r="B185" s="35"/>
      <c r="C185" s="35"/>
      <c r="D185" s="35"/>
      <c r="E185" s="35"/>
      <c r="F185" s="66"/>
      <c r="G185" s="35"/>
      <c r="H185" s="35"/>
      <c r="I185" s="61"/>
      <c r="J185" s="101"/>
      <c r="K185" s="101"/>
      <c r="L185" s="101"/>
      <c r="M185" s="35"/>
      <c r="N185" s="35"/>
      <c r="O185" s="61"/>
    </row>
    <row r="186" spans="1:15" ht="13.5" customHeight="1" x14ac:dyDescent="0.2">
      <c r="A186" s="35"/>
      <c r="B186" s="35"/>
      <c r="C186" s="35"/>
      <c r="D186" s="35"/>
      <c r="E186" s="35"/>
      <c r="F186" s="66"/>
      <c r="G186" s="35"/>
      <c r="H186" s="35"/>
      <c r="I186" s="61"/>
      <c r="J186" s="101"/>
      <c r="K186" s="101"/>
      <c r="L186" s="101"/>
      <c r="M186" s="35"/>
      <c r="N186" s="35"/>
      <c r="O186" s="61"/>
    </row>
    <row r="187" spans="1:15" ht="13.5" customHeight="1" x14ac:dyDescent="0.2">
      <c r="A187" s="35"/>
      <c r="B187" s="35"/>
      <c r="C187" s="35"/>
      <c r="D187" s="35"/>
      <c r="E187" s="35"/>
      <c r="F187" s="66"/>
      <c r="G187" s="35"/>
      <c r="H187" s="35"/>
      <c r="I187" s="61"/>
      <c r="J187" s="101"/>
      <c r="K187" s="101"/>
      <c r="L187" s="101"/>
      <c r="M187" s="35"/>
      <c r="N187" s="35"/>
      <c r="O187" s="61"/>
    </row>
    <row r="188" spans="1:15" ht="13.5" customHeight="1" x14ac:dyDescent="0.2">
      <c r="A188" s="35"/>
      <c r="B188" s="35"/>
      <c r="C188" s="35"/>
      <c r="D188" s="35"/>
      <c r="E188" s="35"/>
      <c r="F188" s="66"/>
      <c r="G188" s="35"/>
      <c r="H188" s="35"/>
      <c r="I188" s="61"/>
      <c r="J188" s="101"/>
      <c r="K188" s="101"/>
      <c r="L188" s="101"/>
      <c r="M188" s="35"/>
      <c r="N188" s="35"/>
      <c r="O188" s="61"/>
    </row>
    <row r="189" spans="1:15" ht="13.5" customHeight="1" x14ac:dyDescent="0.2">
      <c r="A189" s="35"/>
      <c r="B189" s="35"/>
      <c r="C189" s="35"/>
      <c r="D189" s="35"/>
      <c r="E189" s="35"/>
      <c r="F189" s="66"/>
      <c r="G189" s="35"/>
      <c r="H189" s="35"/>
      <c r="I189" s="61"/>
      <c r="J189" s="101"/>
      <c r="K189" s="101"/>
      <c r="L189" s="101"/>
      <c r="M189" s="35"/>
      <c r="N189" s="35"/>
      <c r="O189" s="61"/>
    </row>
    <row r="190" spans="1:15" ht="13.5" customHeight="1" x14ac:dyDescent="0.2">
      <c r="A190" s="35"/>
      <c r="B190" s="35"/>
      <c r="C190" s="35"/>
      <c r="D190" s="35"/>
      <c r="E190" s="35"/>
      <c r="F190" s="66"/>
      <c r="G190" s="35"/>
      <c r="H190" s="35"/>
      <c r="I190" s="61"/>
      <c r="J190" s="101"/>
      <c r="K190" s="101"/>
      <c r="L190" s="101"/>
      <c r="M190" s="35"/>
      <c r="N190" s="35"/>
      <c r="O190" s="61"/>
    </row>
    <row r="191" spans="1:15" ht="13.5" customHeight="1" x14ac:dyDescent="0.2">
      <c r="A191" s="35"/>
      <c r="B191" s="35"/>
      <c r="C191" s="35"/>
      <c r="D191" s="35"/>
      <c r="E191" s="35"/>
      <c r="F191" s="66"/>
      <c r="G191" s="35"/>
      <c r="H191" s="35"/>
      <c r="I191" s="61"/>
      <c r="J191" s="101"/>
      <c r="K191" s="101"/>
      <c r="L191" s="101"/>
      <c r="M191" s="35"/>
      <c r="N191" s="35"/>
      <c r="O191" s="61"/>
    </row>
    <row r="192" spans="1:15" ht="13.5" customHeight="1" x14ac:dyDescent="0.2">
      <c r="A192" s="35"/>
      <c r="B192" s="35"/>
      <c r="C192" s="35"/>
      <c r="D192" s="35"/>
      <c r="E192" s="35"/>
      <c r="F192" s="66"/>
      <c r="G192" s="35"/>
      <c r="H192" s="35"/>
      <c r="I192" s="61"/>
      <c r="J192" s="101"/>
      <c r="K192" s="101"/>
      <c r="L192" s="101"/>
      <c r="M192" s="35"/>
      <c r="N192" s="35"/>
      <c r="O192" s="61"/>
    </row>
    <row r="193" spans="1:15" ht="13.5" customHeight="1" x14ac:dyDescent="0.2">
      <c r="A193" s="35"/>
      <c r="B193" s="35"/>
      <c r="C193" s="35"/>
      <c r="D193" s="35"/>
      <c r="E193" s="35"/>
      <c r="F193" s="66"/>
      <c r="G193" s="35"/>
      <c r="H193" s="35"/>
      <c r="I193" s="61"/>
      <c r="J193" s="101"/>
      <c r="K193" s="101"/>
      <c r="L193" s="101"/>
      <c r="M193" s="35"/>
      <c r="N193" s="35"/>
      <c r="O193" s="61"/>
    </row>
    <row r="194" spans="1:15" ht="13.5" customHeight="1" x14ac:dyDescent="0.2">
      <c r="A194" s="35"/>
      <c r="B194" s="35"/>
      <c r="C194" s="35"/>
      <c r="D194" s="35"/>
      <c r="E194" s="35"/>
      <c r="F194" s="66"/>
      <c r="G194" s="35"/>
      <c r="H194" s="35"/>
      <c r="I194" s="61"/>
      <c r="J194" s="101"/>
      <c r="K194" s="101"/>
      <c r="L194" s="101"/>
      <c r="M194" s="35"/>
      <c r="N194" s="35"/>
      <c r="O194" s="61"/>
    </row>
    <row r="195" spans="1:15" ht="13.5" customHeight="1" x14ac:dyDescent="0.2">
      <c r="A195" s="35"/>
      <c r="B195" s="35"/>
      <c r="C195" s="35"/>
      <c r="D195" s="35"/>
      <c r="E195" s="35"/>
      <c r="F195" s="66"/>
      <c r="G195" s="35"/>
      <c r="H195" s="35"/>
      <c r="I195" s="61"/>
      <c r="J195" s="101"/>
      <c r="K195" s="101"/>
      <c r="L195" s="101"/>
      <c r="M195" s="35"/>
      <c r="N195" s="35"/>
      <c r="O195" s="61"/>
    </row>
    <row r="196" spans="1:15" ht="13.5" customHeight="1" x14ac:dyDescent="0.2">
      <c r="A196" s="35"/>
      <c r="B196" s="35"/>
      <c r="C196" s="35"/>
      <c r="D196" s="35"/>
      <c r="E196" s="35"/>
      <c r="F196" s="66"/>
      <c r="G196" s="35"/>
      <c r="H196" s="35"/>
      <c r="I196" s="61"/>
      <c r="J196" s="101"/>
      <c r="K196" s="101"/>
      <c r="L196" s="101"/>
      <c r="M196" s="35"/>
      <c r="N196" s="35"/>
      <c r="O196" s="61"/>
    </row>
    <row r="197" spans="1:15" ht="13.5" customHeight="1" x14ac:dyDescent="0.2">
      <c r="A197" s="35"/>
      <c r="B197" s="35"/>
      <c r="C197" s="35"/>
      <c r="D197" s="35"/>
      <c r="E197" s="35"/>
      <c r="F197" s="66"/>
      <c r="G197" s="35"/>
      <c r="H197" s="35"/>
      <c r="I197" s="61"/>
      <c r="J197" s="101"/>
      <c r="K197" s="101"/>
      <c r="L197" s="101"/>
      <c r="M197" s="35"/>
      <c r="N197" s="35"/>
      <c r="O197" s="61"/>
    </row>
    <row r="198" spans="1:15" ht="13.5" customHeight="1" x14ac:dyDescent="0.2">
      <c r="A198" s="35"/>
      <c r="B198" s="35"/>
      <c r="C198" s="35"/>
      <c r="D198" s="35"/>
      <c r="E198" s="35"/>
      <c r="F198" s="66"/>
      <c r="G198" s="35"/>
      <c r="H198" s="35"/>
      <c r="I198" s="61"/>
      <c r="J198" s="101"/>
      <c r="K198" s="101"/>
      <c r="L198" s="101"/>
      <c r="M198" s="35"/>
      <c r="N198" s="35"/>
      <c r="O198" s="61"/>
    </row>
    <row r="199" spans="1:15" ht="13.5" customHeight="1" x14ac:dyDescent="0.2">
      <c r="A199" s="35"/>
      <c r="B199" s="35"/>
      <c r="C199" s="35"/>
      <c r="D199" s="35"/>
      <c r="E199" s="35"/>
      <c r="F199" s="66"/>
      <c r="G199" s="35"/>
      <c r="H199" s="35"/>
      <c r="I199" s="61"/>
      <c r="J199" s="101"/>
      <c r="K199" s="101"/>
      <c r="L199" s="101"/>
      <c r="M199" s="35"/>
      <c r="N199" s="35"/>
      <c r="O199" s="61"/>
    </row>
    <row r="200" spans="1:15" ht="13.5" customHeight="1" x14ac:dyDescent="0.2">
      <c r="A200" s="35"/>
      <c r="B200" s="35"/>
      <c r="C200" s="35"/>
      <c r="D200" s="35"/>
      <c r="E200" s="35"/>
      <c r="F200" s="66"/>
      <c r="G200" s="35"/>
      <c r="H200" s="35"/>
      <c r="I200" s="61"/>
      <c r="J200" s="101"/>
      <c r="K200" s="101"/>
      <c r="L200" s="101"/>
      <c r="M200" s="35"/>
      <c r="N200" s="35"/>
      <c r="O200" s="61"/>
    </row>
    <row r="201" spans="1:15" ht="13.5" customHeight="1" x14ac:dyDescent="0.2">
      <c r="A201" s="35"/>
      <c r="B201" s="35"/>
      <c r="C201" s="35"/>
      <c r="D201" s="35"/>
      <c r="E201" s="35"/>
      <c r="F201" s="66"/>
      <c r="G201" s="35"/>
      <c r="H201" s="35"/>
      <c r="I201" s="61"/>
      <c r="J201" s="101"/>
      <c r="K201" s="101"/>
      <c r="L201" s="101"/>
      <c r="M201" s="35"/>
      <c r="N201" s="35"/>
      <c r="O201" s="61"/>
    </row>
    <row r="202" spans="1:15" ht="13.5" customHeight="1" x14ac:dyDescent="0.2">
      <c r="A202" s="35"/>
      <c r="B202" s="35"/>
      <c r="C202" s="35"/>
      <c r="D202" s="35"/>
      <c r="E202" s="35"/>
      <c r="F202" s="66"/>
      <c r="G202" s="35"/>
      <c r="H202" s="35"/>
      <c r="I202" s="61"/>
      <c r="J202" s="101"/>
      <c r="K202" s="101"/>
      <c r="L202" s="101"/>
      <c r="M202" s="35"/>
      <c r="N202" s="35"/>
      <c r="O202" s="61"/>
    </row>
    <row r="203" spans="1:15" ht="13.5" customHeight="1" x14ac:dyDescent="0.2">
      <c r="A203" s="35"/>
      <c r="B203" s="35"/>
      <c r="C203" s="35"/>
      <c r="D203" s="35"/>
      <c r="E203" s="35"/>
      <c r="F203" s="66"/>
      <c r="G203" s="35"/>
      <c r="H203" s="35"/>
      <c r="I203" s="61"/>
      <c r="J203" s="101"/>
      <c r="K203" s="101"/>
      <c r="L203" s="101"/>
      <c r="M203" s="35"/>
      <c r="N203" s="35"/>
      <c r="O203" s="61"/>
    </row>
    <row r="204" spans="1:15" ht="13.5" customHeight="1" x14ac:dyDescent="0.2">
      <c r="A204" s="35"/>
      <c r="B204" s="35"/>
      <c r="C204" s="35"/>
      <c r="D204" s="35"/>
      <c r="E204" s="35"/>
      <c r="F204" s="66"/>
      <c r="G204" s="35"/>
      <c r="H204" s="35"/>
      <c r="I204" s="61"/>
      <c r="J204" s="101"/>
      <c r="K204" s="101"/>
      <c r="L204" s="101"/>
      <c r="M204" s="35"/>
      <c r="N204" s="35"/>
      <c r="O204" s="61"/>
    </row>
    <row r="205" spans="1:15" ht="13.5" customHeight="1" x14ac:dyDescent="0.2">
      <c r="A205" s="35"/>
      <c r="B205" s="35"/>
      <c r="C205" s="35"/>
      <c r="D205" s="35"/>
      <c r="E205" s="35"/>
      <c r="F205" s="66"/>
      <c r="G205" s="35"/>
      <c r="H205" s="35"/>
      <c r="I205" s="61"/>
      <c r="J205" s="101"/>
      <c r="K205" s="101"/>
      <c r="L205" s="101"/>
      <c r="M205" s="35"/>
      <c r="N205" s="35"/>
      <c r="O205" s="61"/>
    </row>
    <row r="206" spans="1:15" ht="13.5" customHeight="1" x14ac:dyDescent="0.2">
      <c r="A206" s="35"/>
      <c r="B206" s="35"/>
      <c r="C206" s="35"/>
      <c r="D206" s="35"/>
      <c r="E206" s="35"/>
      <c r="F206" s="66"/>
      <c r="G206" s="35"/>
      <c r="H206" s="35"/>
      <c r="I206" s="61"/>
      <c r="J206" s="101"/>
      <c r="K206" s="101"/>
      <c r="L206" s="101"/>
      <c r="M206" s="35"/>
      <c r="N206" s="35"/>
      <c r="O206" s="61"/>
    </row>
    <row r="207" spans="1:15" ht="13.5" customHeight="1" x14ac:dyDescent="0.2">
      <c r="A207" s="35"/>
      <c r="B207" s="35"/>
      <c r="C207" s="35"/>
      <c r="D207" s="35"/>
      <c r="E207" s="35"/>
      <c r="F207" s="66"/>
      <c r="G207" s="35"/>
      <c r="H207" s="35"/>
      <c r="I207" s="61"/>
      <c r="J207" s="101"/>
      <c r="K207" s="101"/>
      <c r="L207" s="101"/>
      <c r="M207" s="35"/>
      <c r="N207" s="35"/>
      <c r="O207" s="61"/>
    </row>
    <row r="208" spans="1:15" ht="13.5" customHeight="1" x14ac:dyDescent="0.2">
      <c r="A208" s="35"/>
      <c r="B208" s="35"/>
      <c r="C208" s="35"/>
      <c r="D208" s="35"/>
      <c r="E208" s="35"/>
      <c r="F208" s="66"/>
      <c r="G208" s="35"/>
      <c r="H208" s="35"/>
      <c r="I208" s="61"/>
      <c r="J208" s="101"/>
      <c r="K208" s="101"/>
      <c r="L208" s="101"/>
      <c r="M208" s="35"/>
      <c r="N208" s="35"/>
      <c r="O208" s="61"/>
    </row>
    <row r="209" spans="1:15" ht="13.5" customHeight="1" x14ac:dyDescent="0.2">
      <c r="A209" s="35"/>
      <c r="B209" s="35"/>
      <c r="C209" s="35"/>
      <c r="D209" s="35"/>
      <c r="E209" s="35"/>
      <c r="F209" s="66"/>
      <c r="G209" s="35"/>
      <c r="H209" s="35"/>
      <c r="I209" s="61"/>
      <c r="J209" s="101"/>
      <c r="K209" s="101"/>
      <c r="L209" s="101"/>
      <c r="M209" s="35"/>
      <c r="N209" s="35"/>
      <c r="O209" s="61"/>
    </row>
    <row r="210" spans="1:15" ht="13.5" customHeight="1" x14ac:dyDescent="0.2">
      <c r="A210" s="35"/>
      <c r="B210" s="35"/>
      <c r="C210" s="35"/>
      <c r="D210" s="35"/>
      <c r="E210" s="35"/>
      <c r="F210" s="66"/>
      <c r="G210" s="35"/>
      <c r="H210" s="35"/>
      <c r="I210" s="61"/>
      <c r="J210" s="101"/>
      <c r="K210" s="101"/>
      <c r="L210" s="101"/>
      <c r="M210" s="35"/>
      <c r="N210" s="35"/>
      <c r="O210" s="61"/>
    </row>
    <row r="211" spans="1:15" ht="13.5" customHeight="1" x14ac:dyDescent="0.2">
      <c r="A211" s="35"/>
      <c r="B211" s="35"/>
      <c r="C211" s="35"/>
      <c r="D211" s="35"/>
      <c r="E211" s="35"/>
      <c r="F211" s="66"/>
      <c r="G211" s="35"/>
      <c r="H211" s="35"/>
      <c r="I211" s="61"/>
      <c r="J211" s="101"/>
      <c r="K211" s="101"/>
      <c r="L211" s="101"/>
      <c r="M211" s="35"/>
      <c r="N211" s="35"/>
      <c r="O211" s="61"/>
    </row>
    <row r="212" spans="1:15" ht="13.5" customHeight="1" x14ac:dyDescent="0.2">
      <c r="A212" s="35"/>
      <c r="B212" s="35"/>
      <c r="C212" s="35"/>
      <c r="D212" s="35"/>
      <c r="E212" s="35"/>
      <c r="F212" s="66"/>
      <c r="G212" s="35"/>
      <c r="H212" s="35"/>
      <c r="I212" s="61"/>
      <c r="J212" s="101"/>
      <c r="K212" s="101"/>
      <c r="L212" s="101"/>
      <c r="M212" s="35"/>
      <c r="N212" s="35"/>
      <c r="O212" s="61"/>
    </row>
    <row r="213" spans="1:15" ht="13.5" customHeight="1" x14ac:dyDescent="0.2">
      <c r="A213" s="35"/>
      <c r="B213" s="35"/>
      <c r="C213" s="35"/>
      <c r="D213" s="35"/>
      <c r="E213" s="35"/>
      <c r="F213" s="66"/>
      <c r="G213" s="35"/>
      <c r="H213" s="35"/>
      <c r="I213" s="61"/>
      <c r="J213" s="101"/>
      <c r="K213" s="101"/>
      <c r="L213" s="101"/>
      <c r="M213" s="35"/>
      <c r="N213" s="35"/>
      <c r="O213" s="61"/>
    </row>
    <row r="214" spans="1:15" ht="13.5" customHeight="1" x14ac:dyDescent="0.2">
      <c r="A214" s="35"/>
      <c r="B214" s="35"/>
      <c r="C214" s="35"/>
      <c r="D214" s="35"/>
      <c r="E214" s="35"/>
      <c r="F214" s="66"/>
      <c r="G214" s="35"/>
      <c r="H214" s="35"/>
      <c r="I214" s="61"/>
      <c r="J214" s="101"/>
      <c r="K214" s="101"/>
      <c r="L214" s="101"/>
      <c r="M214" s="35"/>
      <c r="N214" s="35"/>
      <c r="O214" s="61"/>
    </row>
    <row r="215" spans="1:15" ht="13.5" customHeight="1" x14ac:dyDescent="0.2">
      <c r="A215" s="35"/>
      <c r="B215" s="35"/>
      <c r="C215" s="35"/>
      <c r="D215" s="35"/>
      <c r="E215" s="35"/>
      <c r="F215" s="66"/>
      <c r="G215" s="35"/>
      <c r="H215" s="35"/>
      <c r="I215" s="61"/>
      <c r="J215" s="101"/>
      <c r="K215" s="101"/>
      <c r="L215" s="101"/>
      <c r="M215" s="35"/>
      <c r="N215" s="35"/>
      <c r="O215" s="61"/>
    </row>
    <row r="216" spans="1:15" ht="13.5" customHeight="1" x14ac:dyDescent="0.2">
      <c r="A216" s="35"/>
      <c r="B216" s="35"/>
      <c r="C216" s="35"/>
      <c r="D216" s="35"/>
      <c r="E216" s="35"/>
      <c r="F216" s="66"/>
      <c r="G216" s="35"/>
      <c r="H216" s="35"/>
      <c r="I216" s="61"/>
      <c r="J216" s="101"/>
      <c r="K216" s="101"/>
      <c r="L216" s="101"/>
      <c r="M216" s="35"/>
      <c r="N216" s="35"/>
      <c r="O216" s="61"/>
    </row>
    <row r="217" spans="1:15" ht="13.5" customHeight="1" x14ac:dyDescent="0.2">
      <c r="A217" s="35"/>
      <c r="B217" s="35"/>
      <c r="C217" s="35"/>
      <c r="D217" s="35"/>
      <c r="E217" s="35"/>
      <c r="F217" s="66"/>
      <c r="G217" s="35"/>
      <c r="H217" s="35"/>
      <c r="I217" s="61"/>
      <c r="J217" s="101"/>
      <c r="K217" s="101"/>
      <c r="L217" s="101"/>
      <c r="M217" s="35"/>
      <c r="N217" s="35"/>
      <c r="O217" s="61"/>
    </row>
    <row r="218" spans="1:15" ht="13.5" customHeight="1" x14ac:dyDescent="0.2">
      <c r="A218" s="35"/>
      <c r="B218" s="35"/>
      <c r="C218" s="35"/>
      <c r="D218" s="35"/>
      <c r="E218" s="35"/>
      <c r="F218" s="66"/>
      <c r="G218" s="35"/>
      <c r="H218" s="35"/>
      <c r="I218" s="61"/>
      <c r="J218" s="101"/>
      <c r="K218" s="101"/>
      <c r="L218" s="101"/>
      <c r="M218" s="35"/>
      <c r="N218" s="35"/>
      <c r="O218" s="61"/>
    </row>
    <row r="219" spans="1:15" ht="13.5" customHeight="1" x14ac:dyDescent="0.2">
      <c r="A219" s="35"/>
      <c r="B219" s="35"/>
      <c r="C219" s="35"/>
      <c r="D219" s="35"/>
      <c r="E219" s="35"/>
      <c r="F219" s="66"/>
      <c r="G219" s="35"/>
      <c r="H219" s="35"/>
      <c r="I219" s="61"/>
      <c r="J219" s="101"/>
      <c r="K219" s="101"/>
      <c r="L219" s="101"/>
      <c r="M219" s="35"/>
      <c r="N219" s="35"/>
      <c r="O219" s="61"/>
    </row>
    <row r="220" spans="1:15" ht="13.5" customHeight="1" x14ac:dyDescent="0.2">
      <c r="A220" s="35"/>
      <c r="B220" s="35"/>
      <c r="C220" s="35"/>
      <c r="D220" s="35"/>
      <c r="E220" s="35"/>
      <c r="F220" s="66"/>
      <c r="G220" s="35"/>
      <c r="H220" s="35"/>
      <c r="I220" s="61"/>
      <c r="J220" s="101"/>
      <c r="K220" s="101"/>
      <c r="L220" s="101"/>
      <c r="M220" s="35"/>
      <c r="N220" s="35"/>
      <c r="O220" s="61"/>
    </row>
    <row r="221" spans="1:15" ht="13.5" customHeight="1" x14ac:dyDescent="0.2">
      <c r="A221" s="35"/>
      <c r="B221" s="35"/>
      <c r="C221" s="35"/>
      <c r="D221" s="35"/>
      <c r="E221" s="35"/>
      <c r="F221" s="66"/>
      <c r="G221" s="35"/>
      <c r="H221" s="35"/>
      <c r="I221" s="61"/>
      <c r="J221" s="101"/>
      <c r="K221" s="101"/>
      <c r="L221" s="101"/>
      <c r="M221" s="35"/>
      <c r="N221" s="35"/>
      <c r="O221" s="61"/>
    </row>
    <row r="222" spans="1:15" ht="13.5" customHeight="1" x14ac:dyDescent="0.2">
      <c r="A222" s="35"/>
      <c r="B222" s="35"/>
      <c r="C222" s="35"/>
      <c r="D222" s="35"/>
      <c r="E222" s="35"/>
      <c r="F222" s="66"/>
      <c r="G222" s="35"/>
      <c r="H222" s="35"/>
      <c r="I222" s="61"/>
      <c r="J222" s="101"/>
      <c r="K222" s="101"/>
      <c r="L222" s="101"/>
      <c r="M222" s="35"/>
      <c r="N222" s="35"/>
      <c r="O222" s="61"/>
    </row>
    <row r="223" spans="1:15" ht="13.5" customHeight="1" x14ac:dyDescent="0.2">
      <c r="A223" s="35"/>
      <c r="B223" s="35"/>
      <c r="C223" s="35"/>
      <c r="D223" s="35"/>
      <c r="E223" s="35"/>
      <c r="F223" s="66"/>
      <c r="G223" s="35"/>
      <c r="H223" s="35"/>
      <c r="I223" s="61"/>
      <c r="J223" s="101"/>
      <c r="K223" s="101"/>
      <c r="L223" s="101"/>
      <c r="M223" s="35"/>
      <c r="N223" s="35"/>
      <c r="O223" s="61"/>
    </row>
    <row r="224" spans="1:15" ht="13.5" customHeight="1" x14ac:dyDescent="0.2">
      <c r="A224" s="35"/>
      <c r="B224" s="35"/>
      <c r="C224" s="35"/>
      <c r="D224" s="35"/>
      <c r="E224" s="35"/>
      <c r="F224" s="66"/>
      <c r="G224" s="35"/>
      <c r="H224" s="35"/>
      <c r="I224" s="61"/>
      <c r="J224" s="101"/>
      <c r="K224" s="101"/>
      <c r="L224" s="101"/>
      <c r="M224" s="35"/>
      <c r="N224" s="35"/>
      <c r="O224" s="61"/>
    </row>
    <row r="225" spans="1:15" ht="13.5" customHeight="1" x14ac:dyDescent="0.2">
      <c r="A225" s="35"/>
      <c r="B225" s="35"/>
      <c r="C225" s="35"/>
      <c r="D225" s="35"/>
      <c r="E225" s="35"/>
      <c r="F225" s="66"/>
      <c r="G225" s="35"/>
      <c r="H225" s="35"/>
      <c r="I225" s="61"/>
      <c r="J225" s="101"/>
      <c r="K225" s="101"/>
      <c r="L225" s="101"/>
      <c r="M225" s="35"/>
      <c r="N225" s="35"/>
      <c r="O225" s="61"/>
    </row>
    <row r="226" spans="1:15" ht="13.5" customHeight="1" x14ac:dyDescent="0.2">
      <c r="A226" s="35"/>
      <c r="B226" s="35"/>
      <c r="C226" s="35"/>
      <c r="D226" s="35"/>
      <c r="E226" s="35"/>
      <c r="F226" s="66"/>
      <c r="G226" s="35"/>
      <c r="H226" s="35"/>
      <c r="I226" s="61"/>
      <c r="J226" s="101"/>
      <c r="K226" s="101"/>
      <c r="L226" s="101"/>
      <c r="M226" s="35"/>
      <c r="N226" s="35"/>
      <c r="O226" s="61"/>
    </row>
    <row r="227" spans="1:15" ht="13.5" customHeight="1" x14ac:dyDescent="0.2">
      <c r="A227" s="35"/>
      <c r="B227" s="35"/>
      <c r="C227" s="35"/>
      <c r="D227" s="35"/>
      <c r="E227" s="35"/>
      <c r="F227" s="66"/>
      <c r="G227" s="35"/>
      <c r="H227" s="35"/>
      <c r="I227" s="61"/>
      <c r="J227" s="101"/>
      <c r="K227" s="101"/>
      <c r="L227" s="101"/>
      <c r="M227" s="35"/>
      <c r="N227" s="35"/>
      <c r="O227" s="61"/>
    </row>
    <row r="228" spans="1:15" ht="13.5" customHeight="1" x14ac:dyDescent="0.2">
      <c r="A228" s="35"/>
      <c r="B228" s="35"/>
      <c r="C228" s="35"/>
      <c r="D228" s="35"/>
      <c r="E228" s="35"/>
      <c r="F228" s="66"/>
      <c r="G228" s="35"/>
      <c r="H228" s="35"/>
      <c r="I228" s="61"/>
      <c r="J228" s="101"/>
      <c r="K228" s="101"/>
      <c r="L228" s="101"/>
      <c r="M228" s="35"/>
      <c r="N228" s="35"/>
      <c r="O228" s="61"/>
    </row>
    <row r="229" spans="1:15" ht="13.5" customHeight="1" x14ac:dyDescent="0.2">
      <c r="A229" s="35"/>
      <c r="B229" s="35"/>
      <c r="C229" s="35"/>
      <c r="D229" s="35"/>
      <c r="E229" s="35"/>
      <c r="F229" s="66"/>
      <c r="G229" s="35"/>
      <c r="H229" s="35"/>
      <c r="I229" s="61"/>
      <c r="J229" s="101"/>
      <c r="K229" s="101"/>
      <c r="L229" s="101"/>
      <c r="M229" s="35"/>
      <c r="N229" s="35"/>
      <c r="O229" s="61"/>
    </row>
    <row r="230" spans="1:15" ht="13.5" customHeight="1" x14ac:dyDescent="0.2">
      <c r="A230" s="35"/>
      <c r="B230" s="35"/>
      <c r="C230" s="35"/>
      <c r="D230" s="35"/>
      <c r="E230" s="35"/>
      <c r="F230" s="66"/>
      <c r="G230" s="35"/>
      <c r="H230" s="35"/>
      <c r="I230" s="61"/>
      <c r="J230" s="101"/>
      <c r="K230" s="101"/>
      <c r="L230" s="101"/>
      <c r="M230" s="35"/>
      <c r="N230" s="35"/>
      <c r="O230" s="61"/>
    </row>
    <row r="231" spans="1:15" ht="13.5" customHeight="1" x14ac:dyDescent="0.2">
      <c r="A231" s="35"/>
      <c r="B231" s="35"/>
      <c r="C231" s="35"/>
      <c r="D231" s="35"/>
      <c r="E231" s="35"/>
      <c r="F231" s="66"/>
      <c r="G231" s="35"/>
      <c r="H231" s="35"/>
      <c r="I231" s="61"/>
      <c r="J231" s="101"/>
      <c r="K231" s="101"/>
      <c r="L231" s="101"/>
      <c r="M231" s="35"/>
      <c r="N231" s="35"/>
      <c r="O231" s="61"/>
    </row>
    <row r="232" spans="1:15" ht="13.5" customHeight="1" x14ac:dyDescent="0.2">
      <c r="A232" s="35"/>
      <c r="B232" s="35"/>
      <c r="C232" s="35"/>
      <c r="D232" s="35"/>
      <c r="E232" s="35"/>
      <c r="F232" s="66"/>
      <c r="G232" s="35"/>
      <c r="H232" s="35"/>
      <c r="I232" s="61"/>
      <c r="J232" s="101"/>
      <c r="K232" s="101"/>
      <c r="L232" s="101"/>
      <c r="M232" s="35"/>
      <c r="N232" s="35"/>
      <c r="O232" s="61"/>
    </row>
    <row r="233" spans="1:15" ht="13.5" customHeight="1" x14ac:dyDescent="0.2">
      <c r="A233" s="35"/>
      <c r="B233" s="35"/>
      <c r="C233" s="35"/>
      <c r="D233" s="35"/>
      <c r="E233" s="35"/>
      <c r="F233" s="66"/>
      <c r="G233" s="35"/>
      <c r="H233" s="35"/>
      <c r="I233" s="61"/>
      <c r="J233" s="101"/>
      <c r="K233" s="101"/>
      <c r="L233" s="101"/>
      <c r="M233" s="35"/>
      <c r="N233" s="35"/>
      <c r="O233" s="61"/>
    </row>
    <row r="234" spans="1:15" ht="13.5" customHeight="1" x14ac:dyDescent="0.2">
      <c r="A234" s="35"/>
      <c r="B234" s="35"/>
      <c r="C234" s="35"/>
      <c r="D234" s="35"/>
      <c r="E234" s="35"/>
      <c r="F234" s="66"/>
      <c r="G234" s="35"/>
      <c r="H234" s="35"/>
      <c r="I234" s="61"/>
      <c r="J234" s="101"/>
      <c r="K234" s="101"/>
      <c r="L234" s="101"/>
      <c r="M234" s="35"/>
      <c r="N234" s="35"/>
      <c r="O234" s="61"/>
    </row>
    <row r="235" spans="1:15" ht="13.5" customHeight="1" x14ac:dyDescent="0.2">
      <c r="A235" s="35"/>
      <c r="B235" s="35"/>
      <c r="C235" s="35"/>
      <c r="D235" s="35"/>
      <c r="E235" s="35"/>
      <c r="F235" s="66"/>
      <c r="G235" s="35"/>
      <c r="H235" s="35"/>
      <c r="I235" s="61"/>
      <c r="J235" s="101"/>
      <c r="K235" s="101"/>
      <c r="L235" s="101"/>
      <c r="M235" s="35"/>
      <c r="N235" s="35"/>
      <c r="O235" s="61"/>
    </row>
    <row r="236" spans="1:15" ht="13.5" customHeight="1" x14ac:dyDescent="0.2">
      <c r="A236" s="35"/>
      <c r="B236" s="35"/>
      <c r="C236" s="35"/>
      <c r="D236" s="35"/>
      <c r="E236" s="35"/>
      <c r="F236" s="66"/>
      <c r="G236" s="35"/>
      <c r="H236" s="35"/>
      <c r="I236" s="61"/>
      <c r="J236" s="101"/>
      <c r="K236" s="101"/>
      <c r="L236" s="101"/>
      <c r="M236" s="35"/>
      <c r="N236" s="35"/>
      <c r="O236" s="61"/>
    </row>
    <row r="237" spans="1:15" ht="13.5" customHeight="1" x14ac:dyDescent="0.2">
      <c r="A237" s="35"/>
      <c r="B237" s="35"/>
      <c r="C237" s="35"/>
      <c r="D237" s="35"/>
      <c r="E237" s="35"/>
      <c r="F237" s="66"/>
      <c r="G237" s="35"/>
      <c r="H237" s="35"/>
      <c r="I237" s="61"/>
      <c r="J237" s="101"/>
      <c r="K237" s="101"/>
      <c r="L237" s="101"/>
      <c r="M237" s="35"/>
      <c r="N237" s="35"/>
      <c r="O237" s="61"/>
    </row>
    <row r="238" spans="1:15" ht="13.5" customHeight="1" x14ac:dyDescent="0.2">
      <c r="A238" s="35"/>
      <c r="B238" s="35"/>
      <c r="C238" s="35"/>
      <c r="D238" s="35"/>
      <c r="E238" s="35"/>
      <c r="F238" s="66"/>
      <c r="G238" s="35"/>
      <c r="H238" s="35"/>
      <c r="I238" s="61"/>
      <c r="J238" s="101"/>
      <c r="K238" s="101"/>
      <c r="L238" s="101"/>
      <c r="M238" s="35"/>
      <c r="N238" s="35"/>
      <c r="O238" s="61"/>
    </row>
    <row r="239" spans="1:15" ht="13.5" customHeight="1" x14ac:dyDescent="0.2">
      <c r="A239" s="35"/>
      <c r="B239" s="35"/>
      <c r="C239" s="35"/>
      <c r="D239" s="35"/>
      <c r="E239" s="35"/>
      <c r="F239" s="66"/>
      <c r="G239" s="35"/>
      <c r="H239" s="35"/>
      <c r="I239" s="61"/>
      <c r="J239" s="101"/>
      <c r="K239" s="101"/>
      <c r="L239" s="101"/>
      <c r="M239" s="35"/>
      <c r="N239" s="35"/>
      <c r="O239" s="61"/>
    </row>
    <row r="240" spans="1:15" ht="13.5" customHeight="1" x14ac:dyDescent="0.2">
      <c r="A240" s="35"/>
      <c r="B240" s="35"/>
      <c r="C240" s="35"/>
      <c r="D240" s="35"/>
      <c r="E240" s="35"/>
      <c r="F240" s="66"/>
      <c r="G240" s="35"/>
      <c r="H240" s="35"/>
      <c r="I240" s="61"/>
      <c r="J240" s="101"/>
      <c r="K240" s="101"/>
      <c r="L240" s="101"/>
      <c r="M240" s="35"/>
      <c r="N240" s="35"/>
      <c r="O240" s="61"/>
    </row>
    <row r="241" spans="1:15" ht="13.5" customHeight="1" x14ac:dyDescent="0.2">
      <c r="A241" s="35"/>
      <c r="B241" s="35"/>
      <c r="C241" s="35"/>
      <c r="D241" s="35"/>
      <c r="E241" s="35"/>
      <c r="F241" s="66"/>
      <c r="G241" s="35"/>
      <c r="H241" s="35"/>
      <c r="I241" s="61"/>
      <c r="J241" s="101"/>
      <c r="K241" s="101"/>
      <c r="L241" s="101"/>
      <c r="M241" s="35"/>
      <c r="N241" s="35"/>
      <c r="O241" s="61"/>
    </row>
    <row r="242" spans="1:15" ht="13.5" customHeight="1" x14ac:dyDescent="0.2">
      <c r="A242" s="35"/>
      <c r="B242" s="35"/>
      <c r="C242" s="35"/>
      <c r="D242" s="35"/>
      <c r="E242" s="35"/>
      <c r="F242" s="66"/>
      <c r="G242" s="35"/>
      <c r="H242" s="35"/>
      <c r="I242" s="61"/>
      <c r="J242" s="101"/>
      <c r="K242" s="101"/>
      <c r="L242" s="101"/>
      <c r="M242" s="35"/>
      <c r="N242" s="35"/>
      <c r="O242" s="61"/>
    </row>
    <row r="243" spans="1:15" ht="13.5" customHeight="1" x14ac:dyDescent="0.2">
      <c r="A243" s="35"/>
      <c r="B243" s="35"/>
      <c r="C243" s="35"/>
      <c r="D243" s="35"/>
      <c r="E243" s="35"/>
      <c r="F243" s="66"/>
      <c r="G243" s="35"/>
      <c r="H243" s="35"/>
      <c r="I243" s="61"/>
      <c r="J243" s="101"/>
      <c r="K243" s="101"/>
      <c r="L243" s="101"/>
      <c r="M243" s="35"/>
      <c r="N243" s="35"/>
      <c r="O243" s="61"/>
    </row>
    <row r="244" spans="1:15" ht="13.5" customHeight="1" x14ac:dyDescent="0.2">
      <c r="A244" s="35"/>
      <c r="B244" s="35"/>
      <c r="C244" s="35"/>
      <c r="D244" s="35"/>
      <c r="E244" s="35"/>
      <c r="F244" s="66"/>
      <c r="G244" s="35"/>
      <c r="H244" s="35"/>
      <c r="I244" s="61"/>
      <c r="J244" s="101"/>
      <c r="K244" s="101"/>
      <c r="L244" s="101"/>
      <c r="M244" s="35"/>
      <c r="N244" s="35"/>
      <c r="O244" s="61"/>
    </row>
    <row r="245" spans="1:15" ht="13.5" customHeight="1" x14ac:dyDescent="0.2">
      <c r="A245" s="35"/>
      <c r="B245" s="35"/>
      <c r="C245" s="35"/>
      <c r="D245" s="35"/>
      <c r="E245" s="35"/>
      <c r="F245" s="66"/>
      <c r="G245" s="35"/>
      <c r="H245" s="35"/>
      <c r="I245" s="61"/>
      <c r="J245" s="101"/>
      <c r="K245" s="101"/>
      <c r="L245" s="101"/>
      <c r="M245" s="35"/>
      <c r="N245" s="35"/>
      <c r="O245" s="61"/>
    </row>
    <row r="246" spans="1:15" ht="13.5" customHeight="1" x14ac:dyDescent="0.2">
      <c r="A246" s="35"/>
      <c r="B246" s="35"/>
      <c r="C246" s="35"/>
      <c r="D246" s="35"/>
      <c r="E246" s="35"/>
      <c r="F246" s="66"/>
      <c r="G246" s="35"/>
      <c r="H246" s="35"/>
      <c r="I246" s="61"/>
      <c r="J246" s="101"/>
      <c r="K246" s="101"/>
      <c r="L246" s="101"/>
      <c r="M246" s="35"/>
      <c r="N246" s="35"/>
      <c r="O246" s="61"/>
    </row>
    <row r="247" spans="1:15" ht="13.5" customHeight="1" x14ac:dyDescent="0.2">
      <c r="A247" s="35"/>
      <c r="B247" s="35"/>
      <c r="C247" s="35"/>
      <c r="D247" s="35"/>
      <c r="E247" s="35"/>
      <c r="F247" s="66"/>
      <c r="G247" s="35"/>
      <c r="H247" s="35"/>
      <c r="I247" s="61"/>
      <c r="J247" s="101"/>
      <c r="K247" s="101"/>
      <c r="L247" s="101"/>
      <c r="M247" s="35"/>
      <c r="N247" s="35"/>
      <c r="O247" s="61"/>
    </row>
    <row r="248" spans="1:15" ht="13.5" customHeight="1" x14ac:dyDescent="0.2">
      <c r="A248" s="35"/>
      <c r="B248" s="35"/>
      <c r="C248" s="35"/>
      <c r="D248" s="35"/>
      <c r="E248" s="35"/>
      <c r="F248" s="66"/>
      <c r="G248" s="35"/>
      <c r="H248" s="35"/>
      <c r="I248" s="61"/>
      <c r="J248" s="101"/>
      <c r="K248" s="101"/>
      <c r="L248" s="101"/>
      <c r="M248" s="35"/>
      <c r="N248" s="35"/>
      <c r="O248" s="61"/>
    </row>
    <row r="249" spans="1:15" ht="13.5" customHeight="1" x14ac:dyDescent="0.2">
      <c r="A249" s="35"/>
      <c r="B249" s="35"/>
      <c r="C249" s="35"/>
      <c r="D249" s="35"/>
      <c r="E249" s="35"/>
      <c r="F249" s="66"/>
      <c r="G249" s="35"/>
      <c r="H249" s="35"/>
      <c r="I249" s="61"/>
      <c r="J249" s="101"/>
      <c r="K249" s="101"/>
      <c r="L249" s="101"/>
      <c r="M249" s="35"/>
      <c r="N249" s="35"/>
      <c r="O249" s="61"/>
    </row>
    <row r="250" spans="1:15" ht="13.5" customHeight="1" x14ac:dyDescent="0.2">
      <c r="A250" s="35"/>
      <c r="B250" s="35"/>
      <c r="C250" s="35"/>
      <c r="D250" s="35"/>
      <c r="E250" s="35"/>
      <c r="F250" s="66"/>
      <c r="G250" s="35"/>
      <c r="H250" s="35"/>
      <c r="I250" s="61"/>
      <c r="J250" s="101"/>
      <c r="K250" s="101"/>
      <c r="L250" s="101"/>
      <c r="M250" s="35"/>
      <c r="N250" s="35"/>
      <c r="O250" s="61"/>
    </row>
    <row r="251" spans="1:15" ht="13.5" customHeight="1" x14ac:dyDescent="0.2">
      <c r="A251" s="35"/>
      <c r="B251" s="35"/>
      <c r="C251" s="35"/>
      <c r="D251" s="35"/>
      <c r="E251" s="35"/>
      <c r="F251" s="66"/>
      <c r="G251" s="35"/>
      <c r="H251" s="35"/>
      <c r="I251" s="61"/>
      <c r="J251" s="101"/>
      <c r="K251" s="101"/>
      <c r="L251" s="101"/>
      <c r="M251" s="35"/>
      <c r="N251" s="35"/>
      <c r="O251" s="61"/>
    </row>
    <row r="252" spans="1:15" ht="13.5" customHeight="1" x14ac:dyDescent="0.2">
      <c r="A252" s="35"/>
      <c r="B252" s="35"/>
      <c r="C252" s="35"/>
      <c r="D252" s="35"/>
      <c r="E252" s="35"/>
      <c r="F252" s="66"/>
      <c r="G252" s="35"/>
      <c r="H252" s="35"/>
      <c r="I252" s="61"/>
      <c r="J252" s="101"/>
      <c r="K252" s="101"/>
      <c r="L252" s="101"/>
      <c r="M252" s="35"/>
      <c r="N252" s="35"/>
      <c r="O252" s="61"/>
    </row>
    <row r="253" spans="1:15" ht="13.5" customHeight="1" x14ac:dyDescent="0.2">
      <c r="A253" s="35"/>
      <c r="B253" s="35"/>
      <c r="C253" s="35"/>
      <c r="D253" s="35"/>
      <c r="E253" s="35"/>
      <c r="F253" s="66"/>
      <c r="G253" s="35"/>
      <c r="H253" s="35"/>
      <c r="I253" s="61"/>
      <c r="J253" s="101"/>
      <c r="K253" s="101"/>
      <c r="L253" s="101"/>
      <c r="M253" s="35"/>
      <c r="N253" s="35"/>
      <c r="O253" s="61"/>
    </row>
    <row r="254" spans="1:15" ht="13.5" customHeight="1" x14ac:dyDescent="0.2">
      <c r="A254" s="35"/>
      <c r="B254" s="35"/>
      <c r="C254" s="35"/>
      <c r="D254" s="35"/>
      <c r="E254" s="35"/>
      <c r="F254" s="66"/>
      <c r="G254" s="35"/>
      <c r="H254" s="35"/>
      <c r="I254" s="61"/>
      <c r="J254" s="101"/>
      <c r="K254" s="101"/>
      <c r="L254" s="101"/>
      <c r="M254" s="35"/>
      <c r="N254" s="35"/>
      <c r="O254" s="61"/>
    </row>
    <row r="255" spans="1:15" ht="13.5" customHeight="1" x14ac:dyDescent="0.2">
      <c r="A255" s="35"/>
      <c r="B255" s="35"/>
      <c r="C255" s="35"/>
      <c r="D255" s="35"/>
      <c r="E255" s="35"/>
      <c r="F255" s="66"/>
      <c r="G255" s="35"/>
      <c r="H255" s="35"/>
      <c r="I255" s="61"/>
      <c r="J255" s="101"/>
      <c r="K255" s="101"/>
      <c r="L255" s="101"/>
      <c r="M255" s="35"/>
      <c r="N255" s="35"/>
      <c r="O255" s="61"/>
    </row>
    <row r="256" spans="1:15" ht="13.5" customHeight="1" x14ac:dyDescent="0.2">
      <c r="A256" s="35"/>
      <c r="B256" s="35"/>
      <c r="C256" s="35"/>
      <c r="D256" s="35"/>
      <c r="E256" s="35"/>
      <c r="F256" s="66"/>
      <c r="G256" s="35"/>
      <c r="H256" s="35"/>
      <c r="I256" s="61"/>
      <c r="J256" s="101"/>
      <c r="K256" s="101"/>
      <c r="L256" s="101"/>
      <c r="M256" s="35"/>
      <c r="N256" s="35"/>
      <c r="O256" s="61"/>
    </row>
    <row r="257" spans="1:15" ht="13.5" customHeight="1" x14ac:dyDescent="0.2">
      <c r="A257" s="35"/>
      <c r="B257" s="35"/>
      <c r="C257" s="35"/>
      <c r="D257" s="35"/>
      <c r="E257" s="35"/>
      <c r="F257" s="66"/>
      <c r="G257" s="35"/>
      <c r="H257" s="35"/>
      <c r="I257" s="61"/>
      <c r="J257" s="101"/>
      <c r="K257" s="101"/>
      <c r="L257" s="101"/>
      <c r="M257" s="35"/>
      <c r="N257" s="35"/>
      <c r="O257" s="61"/>
    </row>
    <row r="258" spans="1:15" ht="13.5" customHeight="1" x14ac:dyDescent="0.2">
      <c r="A258" s="35"/>
      <c r="B258" s="35"/>
      <c r="C258" s="35"/>
      <c r="D258" s="35"/>
      <c r="E258" s="35"/>
      <c r="F258" s="66"/>
      <c r="G258" s="35"/>
      <c r="H258" s="35"/>
      <c r="I258" s="61"/>
      <c r="J258" s="101"/>
      <c r="K258" s="101"/>
      <c r="L258" s="101"/>
      <c r="M258" s="35"/>
      <c r="N258" s="35"/>
      <c r="O258" s="61"/>
    </row>
    <row r="259" spans="1:15" ht="13.5" customHeight="1" x14ac:dyDescent="0.2">
      <c r="A259" s="35"/>
      <c r="B259" s="35"/>
      <c r="C259" s="35"/>
      <c r="D259" s="35"/>
      <c r="E259" s="35"/>
      <c r="F259" s="66"/>
      <c r="G259" s="35"/>
      <c r="H259" s="35"/>
      <c r="I259" s="61"/>
      <c r="J259" s="101"/>
      <c r="K259" s="101"/>
      <c r="L259" s="101"/>
      <c r="M259" s="35"/>
      <c r="N259" s="35"/>
      <c r="O259" s="61"/>
    </row>
    <row r="260" spans="1:15" ht="13.5" customHeight="1" x14ac:dyDescent="0.2">
      <c r="A260" s="35"/>
      <c r="B260" s="35"/>
      <c r="C260" s="35"/>
      <c r="D260" s="35"/>
      <c r="E260" s="35"/>
      <c r="F260" s="66"/>
      <c r="G260" s="35"/>
      <c r="H260" s="35"/>
      <c r="I260" s="61"/>
      <c r="J260" s="101"/>
      <c r="K260" s="101"/>
      <c r="L260" s="101"/>
      <c r="M260" s="35"/>
      <c r="N260" s="35"/>
      <c r="O260" s="61"/>
    </row>
    <row r="261" spans="1:15" ht="13.5" customHeight="1" x14ac:dyDescent="0.2">
      <c r="A261" s="35"/>
      <c r="B261" s="35"/>
      <c r="C261" s="35"/>
      <c r="D261" s="35"/>
      <c r="E261" s="35"/>
      <c r="F261" s="66"/>
      <c r="G261" s="35"/>
      <c r="H261" s="35"/>
      <c r="I261" s="61"/>
      <c r="J261" s="101"/>
      <c r="K261" s="101"/>
      <c r="L261" s="101"/>
      <c r="M261" s="35"/>
      <c r="N261" s="35"/>
      <c r="O261" s="61"/>
    </row>
    <row r="262" spans="1:15" ht="13.5" customHeight="1" x14ac:dyDescent="0.2">
      <c r="A262" s="35"/>
      <c r="B262" s="35"/>
      <c r="C262" s="35"/>
      <c r="D262" s="35"/>
      <c r="E262" s="35"/>
      <c r="F262" s="66"/>
      <c r="G262" s="35"/>
      <c r="H262" s="35"/>
      <c r="I262" s="61"/>
      <c r="J262" s="101"/>
      <c r="K262" s="101"/>
      <c r="L262" s="101"/>
      <c r="M262" s="35"/>
      <c r="N262" s="35"/>
      <c r="O262" s="61"/>
    </row>
    <row r="263" spans="1:15" ht="13.5" customHeight="1" x14ac:dyDescent="0.2">
      <c r="A263" s="35"/>
      <c r="B263" s="35"/>
      <c r="C263" s="35"/>
      <c r="D263" s="35"/>
      <c r="E263" s="35"/>
      <c r="F263" s="66"/>
      <c r="G263" s="35"/>
      <c r="H263" s="35"/>
      <c r="I263" s="61"/>
      <c r="J263" s="101"/>
      <c r="K263" s="101"/>
      <c r="L263" s="101"/>
      <c r="M263" s="35"/>
      <c r="N263" s="35"/>
      <c r="O263" s="61"/>
    </row>
    <row r="264" spans="1:15" ht="13.5" customHeight="1" x14ac:dyDescent="0.2">
      <c r="A264" s="35"/>
      <c r="B264" s="35"/>
      <c r="C264" s="35"/>
      <c r="D264" s="35"/>
      <c r="E264" s="35"/>
      <c r="F264" s="66"/>
      <c r="G264" s="35"/>
      <c r="H264" s="35"/>
      <c r="I264" s="61"/>
      <c r="J264" s="101"/>
      <c r="K264" s="101"/>
      <c r="L264" s="101"/>
      <c r="M264" s="35"/>
      <c r="N264" s="35"/>
      <c r="O264" s="61"/>
    </row>
    <row r="265" spans="1:15" ht="13.5" customHeight="1" x14ac:dyDescent="0.2">
      <c r="A265" s="35"/>
      <c r="B265" s="35"/>
      <c r="C265" s="35"/>
      <c r="D265" s="35"/>
      <c r="E265" s="35"/>
      <c r="F265" s="66"/>
      <c r="G265" s="35"/>
      <c r="H265" s="35"/>
      <c r="I265" s="61"/>
      <c r="J265" s="101"/>
      <c r="K265" s="101"/>
      <c r="L265" s="101"/>
      <c r="M265" s="35"/>
      <c r="N265" s="35"/>
      <c r="O265" s="61"/>
    </row>
    <row r="266" spans="1:15" ht="13.5" customHeight="1" x14ac:dyDescent="0.2">
      <c r="A266" s="35"/>
      <c r="B266" s="35"/>
      <c r="C266" s="35"/>
      <c r="D266" s="35"/>
      <c r="E266" s="35"/>
      <c r="F266" s="66"/>
      <c r="G266" s="35"/>
      <c r="H266" s="35"/>
      <c r="I266" s="61"/>
      <c r="J266" s="101"/>
      <c r="K266" s="101"/>
      <c r="L266" s="101"/>
      <c r="M266" s="35"/>
      <c r="N266" s="35"/>
      <c r="O266" s="61"/>
    </row>
    <row r="267" spans="1:15" ht="13.5" customHeight="1" x14ac:dyDescent="0.2">
      <c r="A267" s="35"/>
      <c r="B267" s="35"/>
      <c r="C267" s="35"/>
      <c r="D267" s="35"/>
      <c r="E267" s="35"/>
      <c r="F267" s="66"/>
      <c r="G267" s="35"/>
      <c r="H267" s="35"/>
      <c r="I267" s="61"/>
      <c r="J267" s="101"/>
      <c r="K267" s="101"/>
      <c r="L267" s="101"/>
      <c r="M267" s="35"/>
      <c r="N267" s="35"/>
      <c r="O267" s="61"/>
    </row>
    <row r="268" spans="1:15" ht="13.5" customHeight="1" x14ac:dyDescent="0.2">
      <c r="A268" s="35"/>
      <c r="B268" s="35"/>
      <c r="C268" s="35"/>
      <c r="D268" s="35"/>
      <c r="E268" s="35"/>
      <c r="F268" s="66"/>
      <c r="G268" s="35"/>
      <c r="H268" s="35"/>
      <c r="I268" s="61"/>
      <c r="J268" s="101"/>
      <c r="K268" s="101"/>
      <c r="L268" s="101"/>
      <c r="M268" s="35"/>
      <c r="N268" s="35"/>
      <c r="O268" s="61"/>
    </row>
    <row r="269" spans="1:15" ht="13.5" customHeight="1" x14ac:dyDescent="0.2">
      <c r="A269" s="35"/>
      <c r="B269" s="35"/>
      <c r="C269" s="35"/>
      <c r="D269" s="35"/>
      <c r="E269" s="35"/>
      <c r="F269" s="66"/>
      <c r="G269" s="35"/>
      <c r="H269" s="35"/>
      <c r="I269" s="61"/>
      <c r="J269" s="101"/>
      <c r="K269" s="101"/>
      <c r="L269" s="101"/>
      <c r="M269" s="35"/>
      <c r="N269" s="35"/>
      <c r="O269" s="61"/>
    </row>
    <row r="270" spans="1:15" ht="13.5" customHeight="1" x14ac:dyDescent="0.2">
      <c r="A270" s="35"/>
      <c r="B270" s="35"/>
      <c r="C270" s="35"/>
      <c r="D270" s="35"/>
      <c r="E270" s="35"/>
      <c r="F270" s="66"/>
      <c r="G270" s="35"/>
      <c r="H270" s="35"/>
      <c r="I270" s="61"/>
      <c r="J270" s="101"/>
      <c r="K270" s="101"/>
      <c r="L270" s="101"/>
      <c r="M270" s="35"/>
      <c r="N270" s="35"/>
      <c r="O270" s="61"/>
    </row>
    <row r="271" spans="1:15" ht="13.5" customHeight="1" x14ac:dyDescent="0.2">
      <c r="A271" s="35"/>
      <c r="B271" s="35"/>
      <c r="C271" s="35"/>
      <c r="D271" s="35"/>
      <c r="E271" s="35"/>
      <c r="F271" s="66"/>
      <c r="G271" s="35"/>
      <c r="H271" s="35"/>
      <c r="I271" s="61"/>
      <c r="J271" s="101"/>
      <c r="K271" s="101"/>
      <c r="L271" s="101"/>
      <c r="M271" s="35"/>
      <c r="N271" s="35"/>
      <c r="O271" s="61"/>
    </row>
    <row r="272" spans="1:15" ht="13.5" customHeight="1" x14ac:dyDescent="0.2">
      <c r="A272" s="35"/>
      <c r="B272" s="35"/>
      <c r="C272" s="35"/>
      <c r="D272" s="35"/>
      <c r="E272" s="35"/>
      <c r="F272" s="66"/>
      <c r="G272" s="35"/>
      <c r="H272" s="35"/>
      <c r="I272" s="61"/>
      <c r="J272" s="101"/>
      <c r="K272" s="101"/>
      <c r="L272" s="101"/>
      <c r="M272" s="35"/>
      <c r="N272" s="35"/>
      <c r="O272" s="61"/>
    </row>
    <row r="273" spans="1:15" ht="13.5" customHeight="1" x14ac:dyDescent="0.2">
      <c r="A273" s="35"/>
      <c r="B273" s="35"/>
      <c r="C273" s="35"/>
      <c r="D273" s="35"/>
      <c r="E273" s="35"/>
      <c r="F273" s="66"/>
      <c r="G273" s="35"/>
      <c r="H273" s="35"/>
      <c r="I273" s="61"/>
      <c r="J273" s="101"/>
      <c r="K273" s="101"/>
      <c r="L273" s="101"/>
      <c r="M273" s="35"/>
      <c r="N273" s="35"/>
      <c r="O273" s="61"/>
    </row>
    <row r="274" spans="1:15" ht="13.5" customHeight="1" x14ac:dyDescent="0.2">
      <c r="A274" s="35"/>
      <c r="B274" s="35"/>
      <c r="C274" s="35"/>
      <c r="D274" s="35"/>
      <c r="E274" s="35"/>
      <c r="F274" s="66"/>
      <c r="G274" s="35"/>
      <c r="H274" s="35"/>
      <c r="I274" s="61"/>
      <c r="J274" s="101"/>
      <c r="K274" s="101"/>
      <c r="L274" s="101"/>
      <c r="M274" s="35"/>
      <c r="N274" s="35"/>
      <c r="O274" s="61"/>
    </row>
    <row r="275" spans="1:15" ht="13.5" customHeight="1" x14ac:dyDescent="0.2">
      <c r="A275" s="35"/>
      <c r="B275" s="35"/>
      <c r="C275" s="35"/>
      <c r="D275" s="35"/>
      <c r="E275" s="35"/>
      <c r="F275" s="66"/>
      <c r="G275" s="35"/>
      <c r="H275" s="35"/>
      <c r="I275" s="61"/>
      <c r="J275" s="101"/>
      <c r="K275" s="101"/>
      <c r="L275" s="101"/>
      <c r="M275" s="35"/>
      <c r="N275" s="35"/>
      <c r="O275" s="61"/>
    </row>
    <row r="276" spans="1:15" ht="13.5" customHeight="1" x14ac:dyDescent="0.2">
      <c r="A276" s="35"/>
      <c r="B276" s="35"/>
      <c r="C276" s="35"/>
      <c r="D276" s="35"/>
      <c r="E276" s="35"/>
      <c r="F276" s="66"/>
      <c r="G276" s="35"/>
      <c r="H276" s="35"/>
      <c r="I276" s="61"/>
      <c r="J276" s="101"/>
      <c r="K276" s="101"/>
      <c r="L276" s="101"/>
      <c r="M276" s="35"/>
      <c r="N276" s="35"/>
      <c r="O276" s="61"/>
    </row>
    <row r="277" spans="1:15" ht="13.5" customHeight="1" x14ac:dyDescent="0.2">
      <c r="A277" s="35"/>
      <c r="B277" s="35"/>
      <c r="C277" s="35"/>
      <c r="D277" s="35"/>
      <c r="E277" s="35"/>
      <c r="F277" s="66"/>
      <c r="G277" s="35"/>
      <c r="H277" s="35"/>
      <c r="I277" s="61"/>
      <c r="J277" s="101"/>
      <c r="K277" s="101"/>
      <c r="L277" s="101"/>
      <c r="M277" s="35"/>
      <c r="N277" s="35"/>
      <c r="O277" s="61"/>
    </row>
    <row r="278" spans="1:15" ht="13.5" customHeight="1" x14ac:dyDescent="0.2">
      <c r="A278" s="35"/>
      <c r="B278" s="35"/>
      <c r="C278" s="35"/>
      <c r="D278" s="35"/>
      <c r="E278" s="35"/>
      <c r="F278" s="66"/>
      <c r="G278" s="35"/>
      <c r="H278" s="35"/>
      <c r="I278" s="61"/>
      <c r="J278" s="101"/>
      <c r="K278" s="101"/>
      <c r="L278" s="101"/>
      <c r="M278" s="35"/>
      <c r="N278" s="35"/>
      <c r="O278" s="61"/>
    </row>
    <row r="279" spans="1:15" ht="13.5" customHeight="1" x14ac:dyDescent="0.2">
      <c r="A279" s="35"/>
      <c r="B279" s="35"/>
      <c r="C279" s="35"/>
      <c r="D279" s="35"/>
      <c r="E279" s="35"/>
      <c r="F279" s="66"/>
      <c r="G279" s="35"/>
      <c r="H279" s="35"/>
      <c r="I279" s="61"/>
      <c r="J279" s="101"/>
      <c r="K279" s="101"/>
      <c r="L279" s="101"/>
      <c r="M279" s="35"/>
      <c r="N279" s="35"/>
      <c r="O279" s="61"/>
    </row>
    <row r="280" spans="1:15" ht="13.5" customHeight="1" x14ac:dyDescent="0.2">
      <c r="A280" s="35"/>
      <c r="B280" s="35"/>
      <c r="C280" s="35"/>
      <c r="D280" s="35"/>
      <c r="E280" s="35"/>
      <c r="F280" s="66"/>
      <c r="G280" s="35"/>
      <c r="H280" s="35"/>
      <c r="I280" s="61"/>
      <c r="J280" s="101"/>
      <c r="K280" s="101"/>
      <c r="L280" s="101"/>
      <c r="M280" s="35"/>
      <c r="N280" s="35"/>
      <c r="O280" s="61"/>
    </row>
    <row r="281" spans="1:15" ht="13.5" customHeight="1" x14ac:dyDescent="0.2">
      <c r="A281" s="35"/>
      <c r="B281" s="35"/>
      <c r="C281" s="35"/>
      <c r="D281" s="35"/>
      <c r="E281" s="35"/>
      <c r="F281" s="66"/>
      <c r="G281" s="35"/>
      <c r="H281" s="35"/>
      <c r="I281" s="61"/>
      <c r="J281" s="101"/>
      <c r="K281" s="101"/>
      <c r="L281" s="101"/>
      <c r="M281" s="35"/>
      <c r="N281" s="35"/>
      <c r="O281" s="61"/>
    </row>
    <row r="282" spans="1:15" ht="13.5" customHeight="1" x14ac:dyDescent="0.2">
      <c r="A282" s="35"/>
      <c r="B282" s="35"/>
      <c r="C282" s="35"/>
      <c r="D282" s="35"/>
      <c r="E282" s="35"/>
      <c r="F282" s="66"/>
      <c r="G282" s="35"/>
      <c r="H282" s="35"/>
      <c r="I282" s="61"/>
      <c r="J282" s="101"/>
      <c r="K282" s="101"/>
      <c r="L282" s="101"/>
      <c r="M282" s="35"/>
      <c r="N282" s="35"/>
      <c r="O282" s="61"/>
    </row>
    <row r="283" spans="1:15" ht="13.5" customHeight="1" x14ac:dyDescent="0.2">
      <c r="A283" s="35"/>
      <c r="B283" s="35"/>
      <c r="C283" s="35"/>
      <c r="D283" s="35"/>
      <c r="E283" s="35"/>
      <c r="F283" s="66"/>
      <c r="G283" s="35"/>
      <c r="H283" s="35"/>
      <c r="I283" s="61"/>
      <c r="J283" s="101"/>
      <c r="K283" s="101"/>
      <c r="L283" s="101"/>
      <c r="M283" s="35"/>
      <c r="N283" s="35"/>
      <c r="O283" s="61"/>
    </row>
    <row r="284" spans="1:15" ht="13.5" customHeight="1" x14ac:dyDescent="0.2">
      <c r="A284" s="35"/>
      <c r="B284" s="35"/>
      <c r="C284" s="35"/>
      <c r="D284" s="35"/>
      <c r="E284" s="35"/>
      <c r="F284" s="66"/>
      <c r="G284" s="35"/>
      <c r="H284" s="35"/>
      <c r="I284" s="61"/>
      <c r="J284" s="101"/>
      <c r="K284" s="101"/>
      <c r="L284" s="101"/>
      <c r="M284" s="35"/>
      <c r="N284" s="35"/>
      <c r="O284" s="61"/>
    </row>
    <row r="285" spans="1:15" ht="13.5" customHeight="1" x14ac:dyDescent="0.2">
      <c r="A285" s="35"/>
      <c r="B285" s="35"/>
      <c r="C285" s="35"/>
      <c r="D285" s="35"/>
      <c r="E285" s="35"/>
      <c r="F285" s="66"/>
      <c r="G285" s="35"/>
      <c r="H285" s="35"/>
      <c r="I285" s="61"/>
      <c r="J285" s="101"/>
      <c r="K285" s="101"/>
      <c r="L285" s="101"/>
      <c r="M285" s="35"/>
      <c r="N285" s="35"/>
      <c r="O285" s="61"/>
    </row>
    <row r="286" spans="1:15" ht="13.5" customHeight="1" x14ac:dyDescent="0.2">
      <c r="A286" s="35"/>
      <c r="B286" s="35"/>
      <c r="C286" s="35"/>
      <c r="D286" s="35"/>
      <c r="E286" s="35"/>
      <c r="F286" s="66"/>
      <c r="G286" s="35"/>
      <c r="H286" s="35"/>
      <c r="I286" s="61"/>
      <c r="J286" s="101"/>
      <c r="K286" s="101"/>
      <c r="L286" s="101"/>
      <c r="M286" s="35"/>
      <c r="N286" s="35"/>
      <c r="O286" s="61"/>
    </row>
    <row r="287" spans="1:15" ht="13.5" customHeight="1" x14ac:dyDescent="0.2">
      <c r="A287" s="35"/>
      <c r="B287" s="35"/>
      <c r="C287" s="35"/>
      <c r="D287" s="35"/>
      <c r="E287" s="35"/>
      <c r="F287" s="66"/>
      <c r="G287" s="35"/>
      <c r="H287" s="35"/>
      <c r="I287" s="61"/>
      <c r="J287" s="101"/>
      <c r="K287" s="101"/>
      <c r="L287" s="101"/>
      <c r="M287" s="35"/>
      <c r="N287" s="35"/>
      <c r="O287" s="61"/>
    </row>
    <row r="288" spans="1:15" ht="13.5" customHeight="1" x14ac:dyDescent="0.2">
      <c r="A288" s="35"/>
      <c r="B288" s="35"/>
      <c r="C288" s="35"/>
      <c r="D288" s="35"/>
      <c r="E288" s="35"/>
      <c r="F288" s="66"/>
      <c r="G288" s="35"/>
      <c r="H288" s="35"/>
      <c r="I288" s="61"/>
      <c r="J288" s="101"/>
      <c r="K288" s="101"/>
      <c r="L288" s="101"/>
      <c r="M288" s="35"/>
      <c r="N288" s="35"/>
      <c r="O288" s="61"/>
    </row>
    <row r="289" spans="1:15" ht="13.5" customHeight="1" x14ac:dyDescent="0.2">
      <c r="A289" s="35"/>
      <c r="B289" s="35"/>
      <c r="C289" s="35"/>
      <c r="D289" s="35"/>
      <c r="E289" s="35"/>
      <c r="F289" s="66"/>
      <c r="G289" s="35"/>
      <c r="H289" s="35"/>
      <c r="I289" s="61"/>
      <c r="J289" s="101"/>
      <c r="K289" s="101"/>
      <c r="L289" s="101"/>
      <c r="M289" s="35"/>
      <c r="N289" s="35"/>
      <c r="O289" s="61"/>
    </row>
    <row r="290" spans="1:15" ht="13.5" customHeight="1" x14ac:dyDescent="0.2">
      <c r="A290" s="35"/>
      <c r="B290" s="35"/>
      <c r="C290" s="35"/>
      <c r="D290" s="35"/>
      <c r="E290" s="35"/>
      <c r="F290" s="66"/>
      <c r="G290" s="35"/>
      <c r="H290" s="35"/>
      <c r="I290" s="61"/>
      <c r="J290" s="101"/>
      <c r="K290" s="101"/>
      <c r="L290" s="101"/>
      <c r="M290" s="35"/>
      <c r="N290" s="35"/>
      <c r="O290" s="61"/>
    </row>
    <row r="291" spans="1:15" ht="13.5" customHeight="1" x14ac:dyDescent="0.2">
      <c r="A291" s="35"/>
      <c r="B291" s="35"/>
      <c r="C291" s="35"/>
      <c r="D291" s="35"/>
      <c r="E291" s="35"/>
      <c r="F291" s="66"/>
      <c r="G291" s="35"/>
      <c r="H291" s="35"/>
      <c r="I291" s="61"/>
      <c r="J291" s="101"/>
      <c r="K291" s="101"/>
      <c r="L291" s="101"/>
      <c r="M291" s="35"/>
      <c r="N291" s="35"/>
      <c r="O291" s="61"/>
    </row>
    <row r="292" spans="1:15" ht="13.5" customHeight="1" x14ac:dyDescent="0.2">
      <c r="A292" s="35"/>
      <c r="B292" s="35"/>
      <c r="C292" s="35"/>
      <c r="D292" s="35"/>
      <c r="E292" s="35"/>
      <c r="F292" s="66"/>
      <c r="G292" s="35"/>
      <c r="H292" s="35"/>
      <c r="I292" s="61"/>
      <c r="J292" s="101"/>
      <c r="K292" s="101"/>
      <c r="L292" s="101"/>
      <c r="M292" s="35"/>
      <c r="N292" s="35"/>
      <c r="O292" s="61"/>
    </row>
    <row r="293" spans="1:15" ht="13.5" customHeight="1" x14ac:dyDescent="0.2">
      <c r="A293" s="35"/>
      <c r="B293" s="35"/>
      <c r="C293" s="35"/>
      <c r="D293" s="35"/>
      <c r="E293" s="35"/>
      <c r="F293" s="66"/>
      <c r="G293" s="35"/>
      <c r="H293" s="35"/>
      <c r="I293" s="61"/>
      <c r="J293" s="101"/>
      <c r="K293" s="101"/>
      <c r="L293" s="101"/>
      <c r="M293" s="35"/>
      <c r="N293" s="35"/>
      <c r="O293" s="61"/>
    </row>
    <row r="294" spans="1:15" ht="13.5" customHeight="1" x14ac:dyDescent="0.2">
      <c r="A294" s="35"/>
      <c r="B294" s="35"/>
      <c r="C294" s="35"/>
      <c r="D294" s="35"/>
      <c r="E294" s="35"/>
      <c r="F294" s="66"/>
      <c r="G294" s="35"/>
      <c r="H294" s="35"/>
      <c r="I294" s="61"/>
      <c r="J294" s="101"/>
      <c r="K294" s="101"/>
      <c r="L294" s="101"/>
      <c r="M294" s="35"/>
      <c r="N294" s="35"/>
      <c r="O294" s="61"/>
    </row>
    <row r="295" spans="1:15" ht="13.5" customHeight="1" x14ac:dyDescent="0.2">
      <c r="A295" s="35"/>
      <c r="B295" s="35"/>
      <c r="C295" s="35"/>
      <c r="D295" s="35"/>
      <c r="E295" s="35"/>
      <c r="F295" s="66"/>
      <c r="G295" s="35"/>
      <c r="H295" s="35"/>
      <c r="I295" s="61"/>
      <c r="J295" s="101"/>
      <c r="K295" s="101"/>
      <c r="L295" s="101"/>
      <c r="M295" s="35"/>
      <c r="N295" s="35"/>
      <c r="O295" s="61"/>
    </row>
    <row r="296" spans="1:15" ht="13.5" customHeight="1" x14ac:dyDescent="0.2">
      <c r="A296" s="35"/>
      <c r="B296" s="35"/>
      <c r="C296" s="35"/>
      <c r="D296" s="35"/>
      <c r="E296" s="35"/>
      <c r="F296" s="66"/>
      <c r="G296" s="35"/>
      <c r="H296" s="35"/>
      <c r="I296" s="61"/>
      <c r="J296" s="101"/>
      <c r="K296" s="101"/>
      <c r="L296" s="101"/>
      <c r="M296" s="35"/>
      <c r="N296" s="35"/>
      <c r="O296" s="61"/>
    </row>
    <row r="297" spans="1:15" ht="13.5" customHeight="1" x14ac:dyDescent="0.2">
      <c r="A297" s="35"/>
      <c r="B297" s="35"/>
      <c r="C297" s="35"/>
      <c r="D297" s="35"/>
      <c r="E297" s="35"/>
      <c r="F297" s="66"/>
      <c r="G297" s="35"/>
      <c r="H297" s="35"/>
      <c r="I297" s="61"/>
      <c r="J297" s="101"/>
      <c r="K297" s="101"/>
      <c r="L297" s="101"/>
      <c r="M297" s="35"/>
      <c r="N297" s="35"/>
      <c r="O297" s="61"/>
    </row>
    <row r="298" spans="1:15" ht="13.5" customHeight="1" x14ac:dyDescent="0.2">
      <c r="A298" s="35"/>
      <c r="B298" s="35"/>
      <c r="C298" s="35"/>
      <c r="D298" s="35"/>
      <c r="E298" s="35"/>
      <c r="F298" s="66"/>
      <c r="G298" s="35"/>
      <c r="H298" s="35"/>
      <c r="I298" s="61"/>
      <c r="J298" s="101"/>
      <c r="K298" s="101"/>
      <c r="L298" s="101"/>
      <c r="M298" s="35"/>
      <c r="N298" s="35"/>
      <c r="O298" s="61"/>
    </row>
    <row r="299" spans="1:15" ht="13.5" customHeight="1" x14ac:dyDescent="0.2">
      <c r="A299" s="35"/>
      <c r="B299" s="35"/>
      <c r="C299" s="35"/>
      <c r="D299" s="35"/>
      <c r="E299" s="35"/>
      <c r="F299" s="66"/>
      <c r="G299" s="35"/>
      <c r="H299" s="35"/>
      <c r="I299" s="61"/>
      <c r="J299" s="101"/>
      <c r="K299" s="101"/>
      <c r="L299" s="101"/>
      <c r="M299" s="35"/>
      <c r="N299" s="35"/>
      <c r="O299" s="61"/>
    </row>
    <row r="300" spans="1:15" ht="13.5" customHeight="1" x14ac:dyDescent="0.2">
      <c r="A300" s="35"/>
      <c r="B300" s="35"/>
      <c r="C300" s="35"/>
      <c r="D300" s="35"/>
      <c r="E300" s="35"/>
      <c r="F300" s="66"/>
      <c r="G300" s="35"/>
      <c r="H300" s="35"/>
      <c r="I300" s="61"/>
      <c r="J300" s="101"/>
      <c r="K300" s="101"/>
      <c r="L300" s="101"/>
      <c r="M300" s="35"/>
      <c r="N300" s="35"/>
      <c r="O300" s="61"/>
    </row>
    <row r="301" spans="1:15" ht="13.5" customHeight="1" x14ac:dyDescent="0.2">
      <c r="A301" s="35"/>
      <c r="B301" s="35"/>
      <c r="C301" s="35"/>
      <c r="D301" s="35"/>
      <c r="E301" s="35"/>
      <c r="F301" s="66"/>
      <c r="G301" s="35"/>
      <c r="H301" s="35"/>
      <c r="I301" s="61"/>
      <c r="J301" s="101"/>
      <c r="K301" s="101"/>
      <c r="L301" s="101"/>
      <c r="M301" s="35"/>
      <c r="N301" s="35"/>
      <c r="O301" s="61"/>
    </row>
    <row r="302" spans="1:15" ht="13.5" customHeight="1" x14ac:dyDescent="0.2">
      <c r="A302" s="35"/>
      <c r="B302" s="35"/>
      <c r="C302" s="35"/>
      <c r="D302" s="35"/>
      <c r="E302" s="35"/>
      <c r="F302" s="66"/>
      <c r="G302" s="35"/>
      <c r="H302" s="35"/>
      <c r="I302" s="61"/>
      <c r="J302" s="101"/>
      <c r="K302" s="101"/>
      <c r="L302" s="101"/>
      <c r="M302" s="35"/>
      <c r="N302" s="35"/>
      <c r="O302" s="61"/>
    </row>
    <row r="303" spans="1:15" ht="13.5" customHeight="1" x14ac:dyDescent="0.2">
      <c r="A303" s="35"/>
      <c r="B303" s="35"/>
      <c r="C303" s="35"/>
      <c r="D303" s="35"/>
      <c r="E303" s="35"/>
      <c r="F303" s="66"/>
      <c r="G303" s="35"/>
      <c r="H303" s="35"/>
      <c r="I303" s="61"/>
      <c r="J303" s="101"/>
      <c r="K303" s="101"/>
      <c r="L303" s="101"/>
      <c r="M303" s="35"/>
      <c r="N303" s="35"/>
      <c r="O303" s="61"/>
    </row>
    <row r="304" spans="1:15" ht="13.5" customHeight="1" x14ac:dyDescent="0.2">
      <c r="A304" s="35"/>
      <c r="B304" s="35"/>
      <c r="C304" s="35"/>
      <c r="D304" s="35"/>
      <c r="E304" s="35"/>
      <c r="F304" s="66"/>
      <c r="G304" s="35"/>
      <c r="H304" s="35"/>
      <c r="I304" s="61"/>
      <c r="J304" s="101"/>
      <c r="K304" s="101"/>
      <c r="L304" s="101"/>
      <c r="M304" s="35"/>
      <c r="N304" s="35"/>
      <c r="O304" s="61"/>
    </row>
    <row r="305" spans="1:15" ht="13.5" customHeight="1" x14ac:dyDescent="0.2">
      <c r="A305" s="35"/>
      <c r="B305" s="35"/>
      <c r="C305" s="35"/>
      <c r="D305" s="35"/>
      <c r="E305" s="35"/>
      <c r="F305" s="66"/>
      <c r="G305" s="35"/>
      <c r="H305" s="35"/>
      <c r="I305" s="61"/>
      <c r="J305" s="101"/>
      <c r="K305" s="101"/>
      <c r="L305" s="101"/>
      <c r="M305" s="35"/>
      <c r="N305" s="35"/>
      <c r="O305" s="61"/>
    </row>
    <row r="306" spans="1:15" ht="13.5" customHeight="1" x14ac:dyDescent="0.2">
      <c r="A306" s="35"/>
      <c r="B306" s="35"/>
      <c r="C306" s="35"/>
      <c r="D306" s="35"/>
      <c r="E306" s="35"/>
      <c r="F306" s="66"/>
      <c r="G306" s="35"/>
      <c r="H306" s="35"/>
      <c r="I306" s="61"/>
      <c r="J306" s="101"/>
      <c r="K306" s="101"/>
      <c r="L306" s="101"/>
      <c r="M306" s="35"/>
      <c r="N306" s="35"/>
      <c r="O306" s="61"/>
    </row>
    <row r="307" spans="1:15" ht="13.5" customHeight="1" x14ac:dyDescent="0.2">
      <c r="A307" s="35"/>
      <c r="B307" s="35"/>
      <c r="C307" s="35"/>
      <c r="D307" s="35"/>
      <c r="E307" s="35"/>
      <c r="F307" s="66"/>
      <c r="G307" s="35"/>
      <c r="H307" s="35"/>
      <c r="I307" s="61"/>
      <c r="J307" s="101"/>
      <c r="K307" s="101"/>
      <c r="L307" s="101"/>
      <c r="M307" s="35"/>
      <c r="N307" s="35"/>
      <c r="O307" s="61"/>
    </row>
    <row r="308" spans="1:15" ht="13.5" customHeight="1" x14ac:dyDescent="0.2">
      <c r="A308" s="35"/>
      <c r="B308" s="35"/>
      <c r="C308" s="35"/>
      <c r="D308" s="35"/>
      <c r="E308" s="35"/>
      <c r="F308" s="66"/>
      <c r="G308" s="35"/>
      <c r="H308" s="35"/>
      <c r="I308" s="61"/>
      <c r="J308" s="101"/>
      <c r="K308" s="101"/>
      <c r="L308" s="101"/>
      <c r="M308" s="35"/>
      <c r="N308" s="35"/>
      <c r="O308" s="61"/>
    </row>
    <row r="309" spans="1:15" ht="13.5" customHeight="1" x14ac:dyDescent="0.2">
      <c r="A309" s="35"/>
      <c r="B309" s="35"/>
      <c r="C309" s="35"/>
      <c r="D309" s="35"/>
      <c r="E309" s="35"/>
      <c r="F309" s="66"/>
      <c r="G309" s="35"/>
      <c r="H309" s="35"/>
      <c r="I309" s="61"/>
      <c r="J309" s="101"/>
      <c r="K309" s="101"/>
      <c r="L309" s="101"/>
      <c r="M309" s="35"/>
      <c r="N309" s="35"/>
      <c r="O309" s="61"/>
    </row>
    <row r="310" spans="1:15" ht="13.5" customHeight="1" x14ac:dyDescent="0.2">
      <c r="A310" s="35"/>
      <c r="B310" s="35"/>
      <c r="C310" s="35"/>
      <c r="D310" s="35"/>
      <c r="E310" s="35"/>
      <c r="F310" s="66"/>
      <c r="G310" s="35"/>
      <c r="H310" s="35"/>
      <c r="I310" s="61"/>
      <c r="J310" s="101"/>
      <c r="K310" s="101"/>
      <c r="L310" s="101"/>
      <c r="M310" s="35"/>
      <c r="N310" s="35"/>
      <c r="O310" s="61"/>
    </row>
    <row r="311" spans="1:15" ht="13.5" customHeight="1" x14ac:dyDescent="0.2">
      <c r="A311" s="35"/>
      <c r="B311" s="35"/>
      <c r="C311" s="35"/>
      <c r="D311" s="35"/>
      <c r="E311" s="35"/>
      <c r="F311" s="66"/>
      <c r="G311" s="35"/>
      <c r="H311" s="35"/>
      <c r="I311" s="61"/>
      <c r="J311" s="101"/>
      <c r="K311" s="101"/>
      <c r="L311" s="101"/>
      <c r="M311" s="35"/>
      <c r="N311" s="35"/>
      <c r="O311" s="61"/>
    </row>
    <row r="312" spans="1:15" ht="13.5" customHeight="1" x14ac:dyDescent="0.2">
      <c r="A312" s="35"/>
      <c r="B312" s="35"/>
      <c r="C312" s="35"/>
      <c r="D312" s="35"/>
      <c r="E312" s="35"/>
      <c r="F312" s="66"/>
      <c r="G312" s="35"/>
      <c r="H312" s="35"/>
      <c r="I312" s="61"/>
      <c r="J312" s="101"/>
      <c r="K312" s="101"/>
      <c r="L312" s="101"/>
      <c r="M312" s="35"/>
      <c r="N312" s="35"/>
      <c r="O312" s="61"/>
    </row>
    <row r="313" spans="1:15" ht="13.5" customHeight="1" x14ac:dyDescent="0.2">
      <c r="A313" s="35"/>
      <c r="B313" s="35"/>
      <c r="C313" s="35"/>
      <c r="D313" s="35"/>
      <c r="E313" s="35"/>
      <c r="F313" s="66"/>
      <c r="G313" s="35"/>
      <c r="H313" s="35"/>
      <c r="I313" s="61"/>
      <c r="J313" s="101"/>
      <c r="K313" s="101"/>
      <c r="L313" s="101"/>
      <c r="M313" s="35"/>
      <c r="N313" s="35"/>
      <c r="O313" s="61"/>
    </row>
    <row r="314" spans="1:15" ht="13.5" customHeight="1" x14ac:dyDescent="0.2">
      <c r="A314" s="35"/>
      <c r="B314" s="35"/>
      <c r="C314" s="35"/>
      <c r="D314" s="35"/>
      <c r="E314" s="35"/>
      <c r="F314" s="66"/>
      <c r="G314" s="35"/>
      <c r="H314" s="35"/>
      <c r="I314" s="61"/>
      <c r="J314" s="101"/>
      <c r="K314" s="101"/>
      <c r="L314" s="101"/>
      <c r="M314" s="35"/>
      <c r="N314" s="35"/>
      <c r="O314" s="61"/>
    </row>
    <row r="315" spans="1:15" ht="13.5" customHeight="1" x14ac:dyDescent="0.2">
      <c r="A315" s="35"/>
      <c r="B315" s="35"/>
      <c r="C315" s="35"/>
      <c r="D315" s="35"/>
      <c r="E315" s="35"/>
      <c r="F315" s="66"/>
      <c r="G315" s="35"/>
      <c r="H315" s="35"/>
      <c r="I315" s="61"/>
      <c r="J315" s="101"/>
      <c r="K315" s="101"/>
      <c r="L315" s="101"/>
      <c r="M315" s="35"/>
      <c r="N315" s="35"/>
      <c r="O315" s="61"/>
    </row>
    <row r="316" spans="1:15" ht="13.5" customHeight="1" x14ac:dyDescent="0.2">
      <c r="A316" s="35"/>
      <c r="B316" s="35"/>
      <c r="C316" s="35"/>
      <c r="D316" s="35"/>
      <c r="E316" s="35"/>
      <c r="F316" s="66"/>
      <c r="G316" s="35"/>
      <c r="H316" s="35"/>
      <c r="I316" s="61"/>
      <c r="J316" s="101"/>
      <c r="K316" s="101"/>
      <c r="L316" s="101"/>
      <c r="M316" s="35"/>
      <c r="N316" s="35"/>
      <c r="O316" s="61"/>
    </row>
    <row r="317" spans="1:15" ht="13.5" customHeight="1" x14ac:dyDescent="0.2">
      <c r="A317" s="35"/>
      <c r="B317" s="35"/>
      <c r="C317" s="35"/>
      <c r="D317" s="35"/>
      <c r="E317" s="35"/>
      <c r="F317" s="66"/>
      <c r="G317" s="35"/>
      <c r="H317" s="35"/>
      <c r="I317" s="61"/>
      <c r="J317" s="101"/>
      <c r="K317" s="101"/>
      <c r="L317" s="101"/>
      <c r="M317" s="35"/>
      <c r="N317" s="35"/>
      <c r="O317" s="61"/>
    </row>
    <row r="318" spans="1:15" ht="13.5" customHeight="1" x14ac:dyDescent="0.2">
      <c r="A318" s="35"/>
      <c r="B318" s="35"/>
      <c r="C318" s="35"/>
      <c r="D318" s="35"/>
      <c r="E318" s="35"/>
      <c r="F318" s="66"/>
      <c r="G318" s="35"/>
      <c r="H318" s="35"/>
      <c r="I318" s="61"/>
      <c r="J318" s="101"/>
      <c r="K318" s="101"/>
      <c r="L318" s="101"/>
      <c r="M318" s="35"/>
      <c r="N318" s="35"/>
      <c r="O318" s="61"/>
    </row>
    <row r="319" spans="1:15" ht="13.5" customHeight="1" x14ac:dyDescent="0.2">
      <c r="A319" s="35"/>
      <c r="B319" s="35"/>
      <c r="C319" s="35"/>
      <c r="D319" s="35"/>
      <c r="E319" s="35"/>
      <c r="F319" s="66"/>
      <c r="G319" s="35"/>
      <c r="H319" s="35"/>
      <c r="I319" s="61"/>
      <c r="J319" s="101"/>
      <c r="K319" s="101"/>
      <c r="L319" s="101"/>
      <c r="M319" s="35"/>
      <c r="N319" s="35"/>
      <c r="O319" s="61"/>
    </row>
    <row r="320" spans="1:15" ht="13.5" customHeight="1" x14ac:dyDescent="0.2">
      <c r="A320" s="35"/>
      <c r="B320" s="35"/>
      <c r="C320" s="35"/>
      <c r="D320" s="35"/>
      <c r="E320" s="35"/>
      <c r="F320" s="66"/>
      <c r="G320" s="35"/>
      <c r="H320" s="35"/>
      <c r="I320" s="61"/>
      <c r="J320" s="101"/>
      <c r="K320" s="101"/>
      <c r="L320" s="101"/>
      <c r="M320" s="35"/>
      <c r="N320" s="35"/>
      <c r="O320" s="61"/>
    </row>
    <row r="321" spans="1:15" ht="13.5" customHeight="1" x14ac:dyDescent="0.2">
      <c r="A321" s="35"/>
      <c r="B321" s="35"/>
      <c r="C321" s="35"/>
      <c r="D321" s="35"/>
      <c r="E321" s="35"/>
      <c r="F321" s="66"/>
      <c r="G321" s="35"/>
      <c r="H321" s="35"/>
      <c r="I321" s="61"/>
      <c r="J321" s="101"/>
      <c r="K321" s="101"/>
      <c r="L321" s="101"/>
      <c r="M321" s="35"/>
      <c r="N321" s="35"/>
      <c r="O321" s="61"/>
    </row>
    <row r="322" spans="1:15" ht="13.5" customHeight="1" x14ac:dyDescent="0.2">
      <c r="A322" s="35"/>
      <c r="B322" s="35"/>
      <c r="C322" s="35"/>
      <c r="D322" s="35"/>
      <c r="E322" s="35"/>
      <c r="F322" s="66"/>
      <c r="G322" s="35"/>
      <c r="H322" s="35"/>
      <c r="I322" s="61"/>
      <c r="J322" s="101"/>
      <c r="K322" s="101"/>
      <c r="L322" s="101"/>
      <c r="M322" s="35"/>
      <c r="N322" s="35"/>
      <c r="O322" s="61"/>
    </row>
    <row r="323" spans="1:15" ht="13.5" customHeight="1" x14ac:dyDescent="0.2">
      <c r="A323" s="35"/>
      <c r="B323" s="35"/>
      <c r="C323" s="35"/>
      <c r="D323" s="35"/>
      <c r="E323" s="35"/>
      <c r="F323" s="66"/>
      <c r="G323" s="35"/>
      <c r="H323" s="35"/>
      <c r="I323" s="61"/>
      <c r="J323" s="101"/>
      <c r="K323" s="101"/>
      <c r="L323" s="101"/>
      <c r="M323" s="35"/>
      <c r="N323" s="35"/>
      <c r="O323" s="61"/>
    </row>
    <row r="324" spans="1:15" ht="13.5" customHeight="1" x14ac:dyDescent="0.2">
      <c r="A324" s="35"/>
      <c r="B324" s="35"/>
      <c r="C324" s="35"/>
      <c r="D324" s="35"/>
      <c r="E324" s="35"/>
      <c r="F324" s="66"/>
      <c r="G324" s="35"/>
      <c r="H324" s="35"/>
      <c r="I324" s="61"/>
      <c r="J324" s="101"/>
      <c r="K324" s="101"/>
      <c r="L324" s="101"/>
      <c r="M324" s="35"/>
      <c r="N324" s="35"/>
      <c r="O324" s="61"/>
    </row>
    <row r="325" spans="1:15" ht="13.5" customHeight="1" x14ac:dyDescent="0.2">
      <c r="A325" s="35"/>
      <c r="B325" s="35"/>
      <c r="C325" s="35"/>
      <c r="D325" s="35"/>
      <c r="E325" s="35"/>
      <c r="F325" s="66"/>
      <c r="G325" s="35"/>
      <c r="H325" s="35"/>
      <c r="I325" s="61"/>
      <c r="J325" s="101"/>
      <c r="K325" s="101"/>
      <c r="L325" s="101"/>
      <c r="M325" s="35"/>
      <c r="N325" s="35"/>
      <c r="O325" s="61"/>
    </row>
    <row r="326" spans="1:15" ht="13.5" customHeight="1" x14ac:dyDescent="0.2">
      <c r="A326" s="35"/>
      <c r="B326" s="35"/>
      <c r="C326" s="35"/>
      <c r="D326" s="35"/>
      <c r="E326" s="35"/>
      <c r="F326" s="66"/>
      <c r="G326" s="35"/>
      <c r="H326" s="35"/>
      <c r="I326" s="61"/>
      <c r="J326" s="101"/>
      <c r="K326" s="101"/>
      <c r="L326" s="101"/>
      <c r="M326" s="35"/>
      <c r="N326" s="35"/>
      <c r="O326" s="61"/>
    </row>
    <row r="327" spans="1:15" ht="13.5" customHeight="1" x14ac:dyDescent="0.2">
      <c r="A327" s="35"/>
      <c r="B327" s="35"/>
      <c r="C327" s="35"/>
      <c r="D327" s="35"/>
      <c r="E327" s="35"/>
      <c r="F327" s="66"/>
      <c r="G327" s="35"/>
      <c r="H327" s="35"/>
      <c r="I327" s="61"/>
      <c r="J327" s="101"/>
      <c r="K327" s="101"/>
      <c r="L327" s="101"/>
      <c r="M327" s="35"/>
      <c r="N327" s="35"/>
      <c r="O327" s="61"/>
    </row>
    <row r="328" spans="1:15" ht="13.5" customHeight="1" x14ac:dyDescent="0.2">
      <c r="A328" s="35"/>
      <c r="B328" s="35"/>
      <c r="C328" s="35"/>
      <c r="D328" s="35"/>
      <c r="E328" s="35"/>
      <c r="F328" s="66"/>
      <c r="G328" s="35"/>
      <c r="H328" s="35"/>
      <c r="I328" s="61"/>
      <c r="J328" s="101"/>
      <c r="K328" s="101"/>
      <c r="L328" s="101"/>
      <c r="M328" s="35"/>
      <c r="N328" s="35"/>
      <c r="O328" s="61"/>
    </row>
    <row r="329" spans="1:15" ht="13.5" customHeight="1" x14ac:dyDescent="0.2">
      <c r="A329" s="35"/>
      <c r="B329" s="35"/>
      <c r="C329" s="35"/>
      <c r="D329" s="35"/>
      <c r="E329" s="35"/>
      <c r="F329" s="66"/>
      <c r="G329" s="35"/>
      <c r="H329" s="35"/>
      <c r="I329" s="61"/>
      <c r="J329" s="101"/>
      <c r="K329" s="101"/>
      <c r="L329" s="101"/>
      <c r="M329" s="35"/>
      <c r="N329" s="35"/>
      <c r="O329" s="61"/>
    </row>
    <row r="330" spans="1:15" ht="13.5" customHeight="1" x14ac:dyDescent="0.2">
      <c r="A330" s="35"/>
      <c r="B330" s="35"/>
      <c r="C330" s="35"/>
      <c r="D330" s="35"/>
      <c r="E330" s="35"/>
      <c r="F330" s="66"/>
      <c r="G330" s="35"/>
      <c r="H330" s="35"/>
      <c r="I330" s="61"/>
      <c r="J330" s="101"/>
      <c r="K330" s="101"/>
      <c r="L330" s="101"/>
      <c r="M330" s="35"/>
      <c r="N330" s="35"/>
      <c r="O330" s="61"/>
    </row>
    <row r="331" spans="1:15" ht="13.5" customHeight="1" x14ac:dyDescent="0.2">
      <c r="A331" s="35"/>
      <c r="B331" s="35"/>
      <c r="C331" s="35"/>
      <c r="D331" s="35"/>
      <c r="E331" s="35"/>
      <c r="F331" s="66"/>
      <c r="G331" s="35"/>
      <c r="H331" s="35"/>
      <c r="I331" s="61"/>
      <c r="J331" s="101"/>
      <c r="K331" s="101"/>
      <c r="L331" s="101"/>
      <c r="M331" s="35"/>
      <c r="N331" s="35"/>
      <c r="O331" s="61"/>
    </row>
    <row r="332" spans="1:15" ht="13.5" customHeight="1" x14ac:dyDescent="0.2">
      <c r="A332" s="35"/>
      <c r="B332" s="35"/>
      <c r="C332" s="35"/>
      <c r="D332" s="35"/>
      <c r="E332" s="35"/>
      <c r="F332" s="66"/>
      <c r="G332" s="35"/>
      <c r="H332" s="35"/>
      <c r="I332" s="61"/>
      <c r="J332" s="101"/>
      <c r="K332" s="101"/>
      <c r="L332" s="101"/>
      <c r="M332" s="35"/>
      <c r="N332" s="35"/>
      <c r="O332" s="61"/>
    </row>
    <row r="333" spans="1:15" ht="13.5" customHeight="1" x14ac:dyDescent="0.2">
      <c r="A333" s="35"/>
      <c r="B333" s="35"/>
      <c r="C333" s="35"/>
      <c r="D333" s="35"/>
      <c r="E333" s="35"/>
      <c r="F333" s="66"/>
      <c r="G333" s="35"/>
      <c r="H333" s="35"/>
      <c r="I333" s="61"/>
      <c r="J333" s="101"/>
      <c r="K333" s="101"/>
      <c r="L333" s="101"/>
      <c r="M333" s="35"/>
      <c r="N333" s="35"/>
      <c r="O333" s="61"/>
    </row>
    <row r="334" spans="1:15" ht="13.5" customHeight="1" x14ac:dyDescent="0.2">
      <c r="A334" s="35"/>
      <c r="B334" s="35"/>
      <c r="C334" s="35"/>
      <c r="D334" s="35"/>
      <c r="E334" s="35"/>
      <c r="F334" s="66"/>
      <c r="G334" s="35"/>
      <c r="H334" s="35"/>
      <c r="I334" s="61"/>
      <c r="J334" s="101"/>
      <c r="K334" s="101"/>
      <c r="L334" s="101"/>
      <c r="M334" s="35"/>
      <c r="N334" s="35"/>
      <c r="O334" s="61"/>
    </row>
    <row r="335" spans="1:15" ht="13.5" customHeight="1" x14ac:dyDescent="0.2">
      <c r="A335" s="35"/>
      <c r="B335" s="35"/>
      <c r="C335" s="35"/>
      <c r="D335" s="35"/>
      <c r="E335" s="35"/>
      <c r="F335" s="66"/>
      <c r="G335" s="35"/>
      <c r="H335" s="35"/>
      <c r="I335" s="61"/>
      <c r="J335" s="101"/>
      <c r="K335" s="101"/>
      <c r="L335" s="101"/>
      <c r="M335" s="35"/>
      <c r="N335" s="35"/>
      <c r="O335" s="61"/>
    </row>
    <row r="336" spans="1:15" ht="13.5" customHeight="1" x14ac:dyDescent="0.2">
      <c r="A336" s="35"/>
      <c r="B336" s="35"/>
      <c r="C336" s="35"/>
      <c r="D336" s="35"/>
      <c r="E336" s="35"/>
      <c r="F336" s="66"/>
      <c r="G336" s="35"/>
      <c r="H336" s="35"/>
      <c r="I336" s="61"/>
      <c r="J336" s="101"/>
      <c r="K336" s="101"/>
      <c r="L336" s="101"/>
      <c r="M336" s="35"/>
      <c r="N336" s="35"/>
      <c r="O336" s="61"/>
    </row>
    <row r="337" spans="1:15" ht="13.5" customHeight="1" x14ac:dyDescent="0.2">
      <c r="A337" s="35"/>
      <c r="B337" s="35"/>
      <c r="C337" s="35"/>
      <c r="D337" s="35"/>
      <c r="E337" s="35"/>
      <c r="F337" s="66"/>
      <c r="G337" s="35"/>
      <c r="H337" s="35"/>
      <c r="I337" s="61"/>
      <c r="J337" s="101"/>
      <c r="K337" s="101"/>
      <c r="L337" s="101"/>
      <c r="M337" s="35"/>
      <c r="N337" s="35"/>
      <c r="O337" s="61"/>
    </row>
    <row r="338" spans="1:15" ht="13.5" customHeight="1" x14ac:dyDescent="0.2">
      <c r="A338" s="35"/>
      <c r="B338" s="35"/>
      <c r="C338" s="35"/>
      <c r="D338" s="35"/>
      <c r="E338" s="35"/>
      <c r="F338" s="66"/>
      <c r="G338" s="35"/>
      <c r="H338" s="35"/>
      <c r="I338" s="61"/>
      <c r="J338" s="101"/>
      <c r="K338" s="101"/>
      <c r="L338" s="101"/>
      <c r="M338" s="35"/>
      <c r="N338" s="35"/>
      <c r="O338" s="61"/>
    </row>
    <row r="339" spans="1:15" ht="13.5" customHeight="1" x14ac:dyDescent="0.2">
      <c r="A339" s="35"/>
      <c r="B339" s="35"/>
      <c r="C339" s="35"/>
      <c r="D339" s="35"/>
      <c r="E339" s="35"/>
      <c r="F339" s="66"/>
      <c r="G339" s="35"/>
      <c r="H339" s="35"/>
      <c r="I339" s="61"/>
      <c r="J339" s="101"/>
      <c r="K339" s="101"/>
      <c r="L339" s="101"/>
      <c r="M339" s="35"/>
      <c r="N339" s="35"/>
      <c r="O339" s="61"/>
    </row>
    <row r="340" spans="1:15" ht="13.5" customHeight="1" x14ac:dyDescent="0.2">
      <c r="A340" s="35"/>
      <c r="B340" s="35"/>
      <c r="C340" s="35"/>
      <c r="D340" s="35"/>
      <c r="E340" s="35"/>
      <c r="F340" s="66"/>
      <c r="G340" s="35"/>
      <c r="H340" s="35"/>
      <c r="I340" s="61"/>
      <c r="J340" s="101"/>
      <c r="K340" s="101"/>
      <c r="L340" s="101"/>
      <c r="M340" s="35"/>
      <c r="N340" s="35"/>
      <c r="O340" s="61"/>
    </row>
    <row r="341" spans="1:15" ht="13.5" customHeight="1" x14ac:dyDescent="0.2">
      <c r="A341" s="35"/>
      <c r="B341" s="35"/>
      <c r="C341" s="35"/>
      <c r="D341" s="35"/>
      <c r="E341" s="35"/>
      <c r="F341" s="66"/>
      <c r="G341" s="35"/>
      <c r="H341" s="35"/>
      <c r="I341" s="61"/>
      <c r="J341" s="101"/>
      <c r="K341" s="101"/>
      <c r="L341" s="101"/>
      <c r="M341" s="35"/>
      <c r="N341" s="35"/>
      <c r="O341" s="61"/>
    </row>
    <row r="342" spans="1:15" ht="13.5" customHeight="1" x14ac:dyDescent="0.2">
      <c r="A342" s="35"/>
      <c r="B342" s="35"/>
      <c r="C342" s="35"/>
      <c r="D342" s="35"/>
      <c r="E342" s="35"/>
      <c r="F342" s="66"/>
      <c r="G342" s="35"/>
      <c r="H342" s="35"/>
      <c r="I342" s="61"/>
      <c r="J342" s="101"/>
      <c r="K342" s="101"/>
      <c r="L342" s="101"/>
      <c r="M342" s="35"/>
      <c r="N342" s="35"/>
      <c r="O342" s="61"/>
    </row>
    <row r="343" spans="1:15" ht="13.5" customHeight="1" x14ac:dyDescent="0.2">
      <c r="A343" s="35"/>
      <c r="B343" s="35"/>
      <c r="C343" s="35"/>
      <c r="D343" s="35"/>
      <c r="E343" s="35"/>
      <c r="F343" s="66"/>
      <c r="G343" s="35"/>
      <c r="H343" s="35"/>
      <c r="I343" s="61"/>
      <c r="J343" s="101"/>
      <c r="K343" s="101"/>
      <c r="L343" s="101"/>
      <c r="M343" s="35"/>
      <c r="N343" s="35"/>
      <c r="O343" s="61"/>
    </row>
    <row r="344" spans="1:15" ht="13.5" customHeight="1" x14ac:dyDescent="0.2">
      <c r="A344" s="35"/>
      <c r="B344" s="35"/>
      <c r="C344" s="35"/>
      <c r="D344" s="35"/>
      <c r="E344" s="35"/>
      <c r="F344" s="66"/>
      <c r="G344" s="35"/>
      <c r="H344" s="35"/>
      <c r="I344" s="61"/>
      <c r="J344" s="101"/>
      <c r="K344" s="101"/>
      <c r="L344" s="101"/>
      <c r="M344" s="35"/>
      <c r="N344" s="35"/>
      <c r="O344" s="61"/>
    </row>
    <row r="345" spans="1:15" ht="13.5" customHeight="1" x14ac:dyDescent="0.2">
      <c r="A345" s="35"/>
      <c r="B345" s="35"/>
      <c r="C345" s="35"/>
      <c r="D345" s="35"/>
      <c r="E345" s="35"/>
      <c r="F345" s="66"/>
      <c r="G345" s="35"/>
      <c r="H345" s="35"/>
      <c r="I345" s="61"/>
      <c r="J345" s="101"/>
      <c r="K345" s="101"/>
      <c r="L345" s="101"/>
      <c r="M345" s="35"/>
      <c r="N345" s="35"/>
      <c r="O345" s="61"/>
    </row>
    <row r="346" spans="1:15" ht="13.5" customHeight="1" x14ac:dyDescent="0.2">
      <c r="A346" s="35"/>
      <c r="B346" s="35"/>
      <c r="C346" s="35"/>
      <c r="D346" s="35"/>
      <c r="E346" s="35"/>
      <c r="F346" s="66"/>
      <c r="G346" s="35"/>
      <c r="H346" s="35"/>
      <c r="I346" s="61"/>
      <c r="J346" s="101"/>
      <c r="K346" s="101"/>
      <c r="L346" s="101"/>
      <c r="M346" s="35"/>
      <c r="N346" s="35"/>
      <c r="O346" s="61"/>
    </row>
    <row r="347" spans="1:15" ht="13.5" customHeight="1" x14ac:dyDescent="0.2">
      <c r="A347" s="35"/>
      <c r="B347" s="35"/>
      <c r="C347" s="35"/>
      <c r="D347" s="35"/>
      <c r="E347" s="35"/>
      <c r="F347" s="66"/>
      <c r="G347" s="35"/>
      <c r="H347" s="35"/>
      <c r="I347" s="61"/>
      <c r="J347" s="101"/>
      <c r="K347" s="101"/>
      <c r="L347" s="101"/>
      <c r="M347" s="35"/>
      <c r="N347" s="35"/>
      <c r="O347" s="61"/>
    </row>
    <row r="348" spans="1:15" ht="13.5" customHeight="1" x14ac:dyDescent="0.2">
      <c r="A348" s="35"/>
      <c r="B348" s="35"/>
      <c r="C348" s="35"/>
      <c r="D348" s="35"/>
      <c r="E348" s="35"/>
      <c r="F348" s="66"/>
      <c r="G348" s="35"/>
      <c r="H348" s="35"/>
      <c r="I348" s="61"/>
      <c r="J348" s="101"/>
      <c r="K348" s="101"/>
      <c r="L348" s="101"/>
      <c r="M348" s="35"/>
      <c r="N348" s="35"/>
      <c r="O348" s="61"/>
    </row>
    <row r="349" spans="1:15" ht="13.5" customHeight="1" x14ac:dyDescent="0.2">
      <c r="A349" s="35"/>
      <c r="B349" s="35"/>
      <c r="C349" s="35"/>
      <c r="D349" s="35"/>
      <c r="E349" s="35"/>
      <c r="F349" s="66"/>
      <c r="G349" s="35"/>
      <c r="H349" s="35"/>
      <c r="I349" s="61"/>
      <c r="J349" s="101"/>
      <c r="K349" s="101"/>
      <c r="L349" s="101"/>
      <c r="M349" s="35"/>
      <c r="N349" s="35"/>
      <c r="O349" s="61"/>
    </row>
    <row r="350" spans="1:15" ht="13.5" customHeight="1" x14ac:dyDescent="0.2">
      <c r="A350" s="35"/>
      <c r="B350" s="35"/>
      <c r="C350" s="35"/>
      <c r="D350" s="35"/>
      <c r="E350" s="35"/>
      <c r="F350" s="66"/>
      <c r="G350" s="35"/>
      <c r="H350" s="35"/>
      <c r="I350" s="61"/>
      <c r="J350" s="101"/>
      <c r="K350" s="101"/>
      <c r="L350" s="101"/>
      <c r="M350" s="35"/>
      <c r="N350" s="35"/>
      <c r="O350" s="61"/>
    </row>
    <row r="351" spans="1:15" ht="13.5" customHeight="1" x14ac:dyDescent="0.2">
      <c r="A351" s="35"/>
      <c r="B351" s="35"/>
      <c r="C351" s="35"/>
      <c r="D351" s="35"/>
      <c r="E351" s="35"/>
      <c r="F351" s="66"/>
      <c r="G351" s="35"/>
      <c r="H351" s="35"/>
      <c r="I351" s="61"/>
      <c r="J351" s="101"/>
      <c r="K351" s="101"/>
      <c r="L351" s="101"/>
      <c r="M351" s="35"/>
      <c r="N351" s="35"/>
      <c r="O351" s="61"/>
    </row>
    <row r="352" spans="1:15" ht="13.5" customHeight="1" x14ac:dyDescent="0.2">
      <c r="A352" s="35"/>
      <c r="B352" s="35"/>
      <c r="C352" s="35"/>
      <c r="D352" s="35"/>
      <c r="E352" s="35"/>
      <c r="F352" s="66"/>
      <c r="G352" s="35"/>
      <c r="H352" s="35"/>
      <c r="I352" s="61"/>
      <c r="J352" s="101"/>
      <c r="K352" s="101"/>
      <c r="L352" s="101"/>
      <c r="M352" s="35"/>
      <c r="N352" s="35"/>
      <c r="O352" s="61"/>
    </row>
    <row r="353" spans="1:15" ht="13.5" customHeight="1" x14ac:dyDescent="0.2">
      <c r="A353" s="35"/>
      <c r="B353" s="35"/>
      <c r="C353" s="35"/>
      <c r="D353" s="35"/>
      <c r="E353" s="35"/>
      <c r="F353" s="66"/>
      <c r="G353" s="35"/>
      <c r="H353" s="35"/>
      <c r="I353" s="61"/>
      <c r="J353" s="101"/>
      <c r="K353" s="101"/>
      <c r="L353" s="101"/>
      <c r="M353" s="35"/>
      <c r="N353" s="35"/>
      <c r="O353" s="61"/>
    </row>
    <row r="354" spans="1:15" ht="13.5" customHeight="1" x14ac:dyDescent="0.2">
      <c r="A354" s="35"/>
      <c r="B354" s="35"/>
      <c r="C354" s="35"/>
      <c r="D354" s="35"/>
      <c r="E354" s="35"/>
      <c r="F354" s="66"/>
      <c r="G354" s="35"/>
      <c r="H354" s="35"/>
      <c r="I354" s="61"/>
      <c r="J354" s="101"/>
      <c r="K354" s="101"/>
      <c r="L354" s="101"/>
      <c r="M354" s="35"/>
      <c r="N354" s="35"/>
      <c r="O354" s="61"/>
    </row>
    <row r="355" spans="1:15" ht="13.5" customHeight="1" x14ac:dyDescent="0.2">
      <c r="A355" s="35"/>
      <c r="B355" s="35"/>
      <c r="C355" s="35"/>
      <c r="D355" s="35"/>
      <c r="E355" s="35"/>
      <c r="F355" s="66"/>
      <c r="G355" s="35"/>
      <c r="H355" s="35"/>
      <c r="I355" s="61"/>
      <c r="J355" s="101"/>
      <c r="K355" s="101"/>
      <c r="L355" s="101"/>
      <c r="M355" s="35"/>
      <c r="N355" s="35"/>
      <c r="O355" s="61"/>
    </row>
    <row r="356" spans="1:15" ht="13.5" customHeight="1" x14ac:dyDescent="0.2">
      <c r="A356" s="35"/>
      <c r="B356" s="35"/>
      <c r="C356" s="35"/>
      <c r="D356" s="35"/>
      <c r="E356" s="35"/>
      <c r="F356" s="66"/>
      <c r="G356" s="35"/>
      <c r="H356" s="35"/>
      <c r="I356" s="61"/>
      <c r="J356" s="101"/>
      <c r="K356" s="101"/>
      <c r="L356" s="101"/>
      <c r="M356" s="35"/>
      <c r="N356" s="35"/>
      <c r="O356" s="61"/>
    </row>
    <row r="357" spans="1:15" ht="13.5" customHeight="1" x14ac:dyDescent="0.2">
      <c r="A357" s="35"/>
      <c r="B357" s="35"/>
      <c r="C357" s="35"/>
      <c r="D357" s="35"/>
      <c r="E357" s="35"/>
      <c r="F357" s="66"/>
      <c r="G357" s="35"/>
      <c r="H357" s="35"/>
      <c r="I357" s="61"/>
      <c r="J357" s="101"/>
      <c r="K357" s="101"/>
      <c r="L357" s="101"/>
      <c r="M357" s="35"/>
      <c r="N357" s="35"/>
      <c r="O357" s="61"/>
    </row>
    <row r="358" spans="1:15" ht="13.5" customHeight="1" x14ac:dyDescent="0.2">
      <c r="A358" s="35"/>
      <c r="B358" s="35"/>
      <c r="C358" s="35"/>
      <c r="D358" s="35"/>
      <c r="E358" s="35"/>
      <c r="F358" s="66"/>
      <c r="G358" s="35"/>
      <c r="H358" s="35"/>
      <c r="I358" s="61"/>
      <c r="J358" s="101"/>
      <c r="K358" s="101"/>
      <c r="L358" s="101"/>
      <c r="M358" s="35"/>
      <c r="N358" s="35"/>
      <c r="O358" s="61"/>
    </row>
    <row r="359" spans="1:15" ht="13.5" customHeight="1" x14ac:dyDescent="0.2">
      <c r="A359" s="35"/>
      <c r="B359" s="35"/>
      <c r="C359" s="35"/>
      <c r="D359" s="35"/>
      <c r="E359" s="35"/>
      <c r="F359" s="66"/>
      <c r="G359" s="35"/>
      <c r="H359" s="35"/>
      <c r="I359" s="61"/>
      <c r="J359" s="101"/>
      <c r="K359" s="101"/>
      <c r="L359" s="101"/>
      <c r="M359" s="35"/>
      <c r="N359" s="35"/>
      <c r="O359" s="61"/>
    </row>
    <row r="360" spans="1:15" ht="13.5" customHeight="1" x14ac:dyDescent="0.2">
      <c r="A360" s="35"/>
      <c r="B360" s="35"/>
      <c r="C360" s="35"/>
      <c r="D360" s="35"/>
      <c r="E360" s="35"/>
      <c r="F360" s="66"/>
      <c r="G360" s="35"/>
      <c r="H360" s="35"/>
      <c r="I360" s="61"/>
      <c r="J360" s="101"/>
      <c r="K360" s="101"/>
      <c r="L360" s="101"/>
      <c r="M360" s="35"/>
      <c r="N360" s="35"/>
      <c r="O360" s="61"/>
    </row>
    <row r="361" spans="1:15" ht="13.5" customHeight="1" x14ac:dyDescent="0.2">
      <c r="A361" s="35"/>
      <c r="B361" s="35"/>
      <c r="C361" s="35"/>
      <c r="D361" s="35"/>
      <c r="E361" s="35"/>
      <c r="F361" s="66"/>
      <c r="G361" s="35"/>
      <c r="H361" s="35"/>
      <c r="I361" s="61"/>
      <c r="J361" s="101"/>
      <c r="K361" s="101"/>
      <c r="L361" s="101"/>
      <c r="M361" s="35"/>
      <c r="N361" s="35"/>
      <c r="O361" s="61"/>
    </row>
    <row r="362" spans="1:15" ht="13.5" customHeight="1" x14ac:dyDescent="0.2">
      <c r="A362" s="35"/>
      <c r="B362" s="35"/>
      <c r="C362" s="35"/>
      <c r="D362" s="35"/>
      <c r="E362" s="35"/>
      <c r="F362" s="66"/>
      <c r="G362" s="35"/>
      <c r="H362" s="35"/>
      <c r="I362" s="61"/>
      <c r="J362" s="101"/>
      <c r="K362" s="101"/>
      <c r="L362" s="101"/>
      <c r="M362" s="35"/>
      <c r="N362" s="35"/>
      <c r="O362" s="61"/>
    </row>
    <row r="363" spans="1:15" ht="13.5" customHeight="1" x14ac:dyDescent="0.2">
      <c r="A363" s="35"/>
      <c r="B363" s="35"/>
      <c r="C363" s="35"/>
      <c r="D363" s="35"/>
      <c r="E363" s="35"/>
      <c r="F363" s="66"/>
      <c r="G363" s="35"/>
      <c r="H363" s="35"/>
      <c r="I363" s="61"/>
      <c r="J363" s="101"/>
      <c r="K363" s="101"/>
      <c r="L363" s="101"/>
      <c r="M363" s="35"/>
      <c r="N363" s="35"/>
      <c r="O363" s="61"/>
    </row>
    <row r="364" spans="1:15" ht="13.5" customHeight="1" x14ac:dyDescent="0.2">
      <c r="A364" s="35"/>
      <c r="B364" s="35"/>
      <c r="C364" s="35"/>
      <c r="D364" s="35"/>
      <c r="E364" s="35"/>
      <c r="F364" s="66"/>
      <c r="G364" s="35"/>
      <c r="H364" s="35"/>
      <c r="I364" s="61"/>
      <c r="J364" s="101"/>
      <c r="K364" s="101"/>
      <c r="L364" s="101"/>
      <c r="M364" s="35"/>
      <c r="N364" s="35"/>
      <c r="O364" s="61"/>
    </row>
    <row r="365" spans="1:15" ht="13.5" customHeight="1" x14ac:dyDescent="0.2">
      <c r="A365" s="35"/>
      <c r="B365" s="35"/>
      <c r="C365" s="35"/>
      <c r="D365" s="35"/>
      <c r="E365" s="35"/>
      <c r="F365" s="66"/>
      <c r="G365" s="35"/>
      <c r="H365" s="35"/>
      <c r="I365" s="61"/>
      <c r="J365" s="101"/>
      <c r="K365" s="101"/>
      <c r="L365" s="101"/>
      <c r="M365" s="35"/>
      <c r="N365" s="35"/>
      <c r="O365" s="61"/>
    </row>
    <row r="366" spans="1:15" ht="13.5" customHeight="1" x14ac:dyDescent="0.2">
      <c r="A366" s="35"/>
      <c r="B366" s="35"/>
      <c r="C366" s="35"/>
      <c r="D366" s="35"/>
      <c r="E366" s="35"/>
      <c r="F366" s="66"/>
      <c r="G366" s="35"/>
      <c r="H366" s="35"/>
      <c r="I366" s="61"/>
      <c r="J366" s="101"/>
      <c r="K366" s="101"/>
      <c r="L366" s="101"/>
      <c r="M366" s="35"/>
      <c r="N366" s="35"/>
      <c r="O366" s="61"/>
    </row>
    <row r="367" spans="1:15" ht="13.5" customHeight="1" x14ac:dyDescent="0.2">
      <c r="A367" s="35"/>
      <c r="B367" s="35"/>
      <c r="C367" s="35"/>
      <c r="D367" s="35"/>
      <c r="E367" s="35"/>
      <c r="F367" s="66"/>
      <c r="G367" s="35"/>
      <c r="H367" s="35"/>
      <c r="I367" s="61"/>
      <c r="J367" s="101"/>
      <c r="K367" s="101"/>
      <c r="L367" s="101"/>
      <c r="M367" s="35"/>
      <c r="N367" s="35"/>
      <c r="O367" s="61"/>
    </row>
    <row r="368" spans="1:15" ht="13.5" customHeight="1" x14ac:dyDescent="0.2">
      <c r="A368" s="35"/>
      <c r="B368" s="35"/>
      <c r="C368" s="35"/>
      <c r="D368" s="35"/>
      <c r="E368" s="35"/>
      <c r="F368" s="66"/>
      <c r="G368" s="35"/>
      <c r="H368" s="35"/>
      <c r="I368" s="61"/>
      <c r="J368" s="101"/>
      <c r="K368" s="101"/>
      <c r="L368" s="101"/>
      <c r="M368" s="35"/>
      <c r="N368" s="35"/>
      <c r="O368" s="61"/>
    </row>
    <row r="369" spans="1:15" ht="13.5" customHeight="1" x14ac:dyDescent="0.2">
      <c r="A369" s="35"/>
      <c r="B369" s="35"/>
      <c r="C369" s="35"/>
      <c r="D369" s="35"/>
      <c r="E369" s="35"/>
      <c r="F369" s="66"/>
      <c r="G369" s="35"/>
      <c r="H369" s="35"/>
      <c r="I369" s="61"/>
      <c r="J369" s="101"/>
      <c r="K369" s="101"/>
      <c r="L369" s="101"/>
      <c r="M369" s="35"/>
      <c r="N369" s="35"/>
      <c r="O369" s="61"/>
    </row>
    <row r="370" spans="1:15" ht="13.5" customHeight="1" x14ac:dyDescent="0.2">
      <c r="A370" s="35"/>
      <c r="B370" s="35"/>
      <c r="C370" s="35"/>
      <c r="D370" s="35"/>
      <c r="E370" s="35"/>
      <c r="F370" s="66"/>
      <c r="G370" s="35"/>
      <c r="H370" s="35"/>
      <c r="I370" s="61"/>
      <c r="J370" s="101"/>
      <c r="K370" s="101"/>
      <c r="L370" s="101"/>
      <c r="M370" s="35"/>
      <c r="N370" s="35"/>
      <c r="O370" s="61"/>
    </row>
    <row r="371" spans="1:15" ht="13.5" customHeight="1" x14ac:dyDescent="0.2">
      <c r="A371" s="35"/>
      <c r="B371" s="35"/>
      <c r="C371" s="35"/>
      <c r="D371" s="35"/>
      <c r="E371" s="35"/>
      <c r="F371" s="66"/>
      <c r="G371" s="35"/>
      <c r="H371" s="35"/>
      <c r="I371" s="61"/>
      <c r="J371" s="101"/>
      <c r="K371" s="101"/>
      <c r="L371" s="101"/>
      <c r="M371" s="35"/>
      <c r="N371" s="35"/>
      <c r="O371" s="61"/>
    </row>
    <row r="372" spans="1:15" ht="13.5" customHeight="1" x14ac:dyDescent="0.2">
      <c r="A372" s="35"/>
      <c r="B372" s="35"/>
      <c r="C372" s="35"/>
      <c r="D372" s="35"/>
      <c r="E372" s="35"/>
      <c r="F372" s="66"/>
      <c r="G372" s="35"/>
      <c r="H372" s="35"/>
      <c r="I372" s="61"/>
      <c r="J372" s="101"/>
      <c r="K372" s="101"/>
      <c r="L372" s="101"/>
      <c r="M372" s="35"/>
      <c r="N372" s="35"/>
      <c r="O372" s="61"/>
    </row>
    <row r="373" spans="1:15" ht="13.5" customHeight="1" x14ac:dyDescent="0.2">
      <c r="A373" s="35"/>
      <c r="B373" s="35"/>
      <c r="C373" s="35"/>
      <c r="D373" s="35"/>
      <c r="E373" s="35"/>
      <c r="F373" s="66"/>
      <c r="G373" s="35"/>
      <c r="H373" s="35"/>
      <c r="I373" s="61"/>
      <c r="J373" s="101"/>
      <c r="K373" s="101"/>
      <c r="L373" s="101"/>
      <c r="M373" s="35"/>
      <c r="N373" s="35"/>
      <c r="O373" s="61"/>
    </row>
    <row r="374" spans="1:15" ht="13.5" customHeight="1" x14ac:dyDescent="0.2">
      <c r="A374" s="35"/>
      <c r="B374" s="35"/>
      <c r="C374" s="35"/>
      <c r="D374" s="35"/>
      <c r="E374" s="35"/>
      <c r="F374" s="66"/>
      <c r="G374" s="35"/>
      <c r="H374" s="35"/>
      <c r="I374" s="61"/>
      <c r="J374" s="101"/>
      <c r="K374" s="101"/>
      <c r="L374" s="101"/>
      <c r="M374" s="35"/>
      <c r="N374" s="35"/>
      <c r="O374" s="61"/>
    </row>
    <row r="375" spans="1:15" ht="13.5" customHeight="1" x14ac:dyDescent="0.2">
      <c r="A375" s="35"/>
      <c r="B375" s="35"/>
      <c r="C375" s="35"/>
      <c r="D375" s="35"/>
      <c r="E375" s="35"/>
      <c r="F375" s="66"/>
      <c r="G375" s="35"/>
      <c r="H375" s="35"/>
      <c r="I375" s="61"/>
      <c r="J375" s="101"/>
      <c r="K375" s="101"/>
      <c r="L375" s="101"/>
      <c r="M375" s="35"/>
      <c r="N375" s="35"/>
      <c r="O375" s="61"/>
    </row>
    <row r="376" spans="1:15" ht="13.5" customHeight="1" x14ac:dyDescent="0.2">
      <c r="A376" s="35"/>
      <c r="B376" s="35"/>
      <c r="C376" s="35"/>
      <c r="D376" s="35"/>
      <c r="E376" s="35"/>
      <c r="F376" s="66"/>
      <c r="G376" s="35"/>
      <c r="H376" s="35"/>
      <c r="I376" s="61"/>
      <c r="J376" s="101"/>
      <c r="K376" s="101"/>
      <c r="L376" s="101"/>
      <c r="M376" s="35"/>
      <c r="N376" s="35"/>
      <c r="O376" s="61"/>
    </row>
    <row r="377" spans="1:15" ht="13.5" customHeight="1" x14ac:dyDescent="0.2">
      <c r="A377" s="35"/>
      <c r="B377" s="35"/>
      <c r="C377" s="35"/>
      <c r="D377" s="35"/>
      <c r="E377" s="35"/>
      <c r="F377" s="66"/>
      <c r="G377" s="35"/>
      <c r="H377" s="35"/>
      <c r="I377" s="61"/>
      <c r="J377" s="101"/>
      <c r="K377" s="101"/>
      <c r="L377" s="101"/>
      <c r="M377" s="35"/>
      <c r="N377" s="35"/>
      <c r="O377" s="61"/>
    </row>
    <row r="378" spans="1:15" ht="13.5" customHeight="1" x14ac:dyDescent="0.2">
      <c r="A378" s="35"/>
      <c r="B378" s="35"/>
      <c r="C378" s="35"/>
      <c r="D378" s="35"/>
      <c r="E378" s="35"/>
      <c r="F378" s="66"/>
      <c r="G378" s="35"/>
      <c r="H378" s="35"/>
      <c r="I378" s="61"/>
      <c r="J378" s="101"/>
      <c r="K378" s="101"/>
      <c r="L378" s="101"/>
      <c r="M378" s="35"/>
      <c r="N378" s="35"/>
      <c r="O378" s="61"/>
    </row>
    <row r="379" spans="1:15" ht="13.5" customHeight="1" x14ac:dyDescent="0.2">
      <c r="A379" s="35"/>
      <c r="B379" s="35"/>
      <c r="C379" s="35"/>
      <c r="D379" s="35"/>
      <c r="E379" s="35"/>
      <c r="F379" s="66"/>
      <c r="G379" s="35"/>
      <c r="H379" s="35"/>
      <c r="I379" s="61"/>
      <c r="J379" s="101"/>
      <c r="K379" s="101"/>
      <c r="L379" s="101"/>
      <c r="M379" s="35"/>
      <c r="N379" s="35"/>
      <c r="O379" s="61"/>
    </row>
    <row r="380" spans="1:15" ht="13.5" customHeight="1" x14ac:dyDescent="0.2">
      <c r="A380" s="35"/>
      <c r="B380" s="35"/>
      <c r="C380" s="35"/>
      <c r="D380" s="35"/>
      <c r="E380" s="35"/>
      <c r="F380" s="66"/>
      <c r="G380" s="35"/>
      <c r="H380" s="35"/>
      <c r="I380" s="61"/>
      <c r="J380" s="101"/>
      <c r="K380" s="101"/>
      <c r="L380" s="101"/>
      <c r="M380" s="35"/>
      <c r="N380" s="35"/>
      <c r="O380" s="61"/>
    </row>
    <row r="381" spans="1:15" ht="13.5" customHeight="1" x14ac:dyDescent="0.2">
      <c r="A381" s="35"/>
      <c r="B381" s="35"/>
      <c r="C381" s="35"/>
      <c r="D381" s="35"/>
      <c r="E381" s="35"/>
      <c r="F381" s="66"/>
      <c r="G381" s="35"/>
      <c r="H381" s="35"/>
      <c r="I381" s="61"/>
      <c r="J381" s="101"/>
      <c r="K381" s="101"/>
      <c r="L381" s="101"/>
      <c r="M381" s="35"/>
      <c r="N381" s="35"/>
      <c r="O381" s="61"/>
    </row>
    <row r="382" spans="1:15" ht="13.5" customHeight="1" x14ac:dyDescent="0.2">
      <c r="A382" s="35"/>
      <c r="B382" s="35"/>
      <c r="C382" s="35"/>
      <c r="D382" s="35"/>
      <c r="E382" s="35"/>
      <c r="F382" s="66"/>
      <c r="G382" s="35"/>
      <c r="H382" s="35"/>
      <c r="I382" s="61"/>
      <c r="J382" s="101"/>
      <c r="K382" s="101"/>
      <c r="L382" s="101"/>
      <c r="M382" s="35"/>
      <c r="N382" s="35"/>
      <c r="O382" s="61"/>
    </row>
    <row r="383" spans="1:15" ht="13.5" customHeight="1" x14ac:dyDescent="0.2">
      <c r="A383" s="35"/>
      <c r="B383" s="35"/>
      <c r="C383" s="35"/>
      <c r="D383" s="35"/>
      <c r="E383" s="35"/>
      <c r="F383" s="66"/>
      <c r="G383" s="35"/>
      <c r="H383" s="35"/>
      <c r="I383" s="61"/>
      <c r="J383" s="101"/>
      <c r="K383" s="101"/>
      <c r="L383" s="101"/>
      <c r="M383" s="35"/>
      <c r="N383" s="35"/>
      <c r="O383" s="61"/>
    </row>
    <row r="384" spans="1:15" ht="13.5" customHeight="1" x14ac:dyDescent="0.2">
      <c r="A384" s="35"/>
      <c r="B384" s="35"/>
      <c r="C384" s="35"/>
      <c r="D384" s="35"/>
      <c r="E384" s="35"/>
      <c r="F384" s="66"/>
      <c r="G384" s="35"/>
      <c r="H384" s="35"/>
      <c r="I384" s="61"/>
      <c r="J384" s="101"/>
      <c r="K384" s="101"/>
      <c r="L384" s="101"/>
      <c r="M384" s="35"/>
      <c r="N384" s="35"/>
      <c r="O384" s="61"/>
    </row>
    <row r="385" spans="1:15" ht="13.5" customHeight="1" x14ac:dyDescent="0.2">
      <c r="A385" s="35"/>
      <c r="B385" s="35"/>
      <c r="C385" s="35"/>
      <c r="D385" s="35"/>
      <c r="E385" s="35"/>
      <c r="F385" s="66"/>
      <c r="G385" s="35"/>
      <c r="H385" s="35"/>
      <c r="I385" s="61"/>
      <c r="J385" s="101"/>
      <c r="K385" s="101"/>
      <c r="L385" s="101"/>
      <c r="M385" s="35"/>
      <c r="N385" s="35"/>
      <c r="O385" s="61"/>
    </row>
    <row r="386" spans="1:15" ht="13.5" customHeight="1" x14ac:dyDescent="0.2">
      <c r="A386" s="35"/>
      <c r="B386" s="35"/>
      <c r="C386" s="35"/>
      <c r="D386" s="35"/>
      <c r="E386" s="35"/>
      <c r="F386" s="66"/>
      <c r="G386" s="35"/>
      <c r="H386" s="35"/>
      <c r="I386" s="61"/>
      <c r="J386" s="101"/>
      <c r="K386" s="101"/>
      <c r="L386" s="101"/>
      <c r="M386" s="35"/>
      <c r="N386" s="35"/>
      <c r="O386" s="61"/>
    </row>
    <row r="387" spans="1:15" ht="13.5" customHeight="1" x14ac:dyDescent="0.2">
      <c r="A387" s="35"/>
      <c r="B387" s="35"/>
      <c r="C387" s="35"/>
      <c r="D387" s="35"/>
      <c r="E387" s="35"/>
      <c r="F387" s="66"/>
      <c r="G387" s="35"/>
      <c r="H387" s="35"/>
      <c r="I387" s="61"/>
      <c r="J387" s="101"/>
      <c r="K387" s="101"/>
      <c r="L387" s="101"/>
      <c r="M387" s="35"/>
      <c r="N387" s="35"/>
      <c r="O387" s="61"/>
    </row>
    <row r="388" spans="1:15" ht="13.5" customHeight="1" x14ac:dyDescent="0.2">
      <c r="A388" s="35"/>
      <c r="B388" s="35"/>
      <c r="C388" s="35"/>
      <c r="D388" s="35"/>
      <c r="E388" s="35"/>
      <c r="F388" s="66"/>
      <c r="G388" s="35"/>
      <c r="H388" s="35"/>
      <c r="I388" s="61"/>
      <c r="J388" s="101"/>
      <c r="K388" s="101"/>
      <c r="L388" s="101"/>
      <c r="M388" s="35"/>
      <c r="N388" s="35"/>
      <c r="O388" s="61"/>
    </row>
    <row r="389" spans="1:15" ht="13.5" customHeight="1" x14ac:dyDescent="0.2">
      <c r="A389" s="35"/>
      <c r="B389" s="35"/>
      <c r="C389" s="35"/>
      <c r="D389" s="35"/>
      <c r="E389" s="35"/>
      <c r="F389" s="66"/>
      <c r="G389" s="35"/>
      <c r="H389" s="35"/>
      <c r="I389" s="61"/>
      <c r="J389" s="101"/>
      <c r="K389" s="101"/>
      <c r="L389" s="101"/>
      <c r="M389" s="35"/>
      <c r="N389" s="35"/>
      <c r="O389" s="61"/>
    </row>
    <row r="390" spans="1:15" ht="13.5" customHeight="1" x14ac:dyDescent="0.2">
      <c r="A390" s="35"/>
      <c r="B390" s="35"/>
      <c r="C390" s="35"/>
      <c r="D390" s="35"/>
      <c r="E390" s="35"/>
      <c r="F390" s="66"/>
      <c r="G390" s="35"/>
      <c r="H390" s="35"/>
      <c r="I390" s="61"/>
      <c r="J390" s="101"/>
      <c r="K390" s="101"/>
      <c r="L390" s="101"/>
      <c r="M390" s="35"/>
      <c r="N390" s="35"/>
      <c r="O390" s="61"/>
    </row>
    <row r="391" spans="1:15" ht="13.5" customHeight="1" x14ac:dyDescent="0.2">
      <c r="A391" s="35"/>
      <c r="B391" s="35"/>
      <c r="C391" s="35"/>
      <c r="D391" s="35"/>
      <c r="E391" s="35"/>
      <c r="F391" s="66"/>
      <c r="G391" s="35"/>
      <c r="H391" s="35"/>
      <c r="I391" s="61"/>
      <c r="J391" s="101"/>
      <c r="K391" s="101"/>
      <c r="L391" s="101"/>
      <c r="M391" s="35"/>
      <c r="N391" s="35"/>
      <c r="O391" s="61"/>
    </row>
    <row r="392" spans="1:15" ht="13.5" customHeight="1" x14ac:dyDescent="0.2">
      <c r="A392" s="35"/>
      <c r="B392" s="35"/>
      <c r="C392" s="35"/>
      <c r="D392" s="35"/>
      <c r="E392" s="35"/>
      <c r="F392" s="66"/>
      <c r="G392" s="35"/>
      <c r="H392" s="35"/>
      <c r="I392" s="61"/>
      <c r="J392" s="101"/>
      <c r="K392" s="101"/>
      <c r="L392" s="101"/>
      <c r="M392" s="35"/>
      <c r="N392" s="35"/>
      <c r="O392" s="61"/>
    </row>
    <row r="393" spans="1:15" ht="13.5" customHeight="1" x14ac:dyDescent="0.2">
      <c r="A393" s="35"/>
      <c r="B393" s="35"/>
      <c r="C393" s="35"/>
      <c r="D393" s="35"/>
      <c r="E393" s="35"/>
      <c r="F393" s="66"/>
      <c r="G393" s="35"/>
      <c r="H393" s="35"/>
      <c r="I393" s="61"/>
      <c r="J393" s="101"/>
      <c r="K393" s="101"/>
      <c r="L393" s="101"/>
      <c r="M393" s="35"/>
      <c r="N393" s="35"/>
      <c r="O393" s="61"/>
    </row>
    <row r="394" spans="1:15" ht="13.5" customHeight="1" x14ac:dyDescent="0.2">
      <c r="A394" s="35"/>
      <c r="B394" s="35"/>
      <c r="C394" s="35"/>
      <c r="D394" s="35"/>
      <c r="E394" s="35"/>
      <c r="F394" s="66"/>
      <c r="G394" s="35"/>
      <c r="H394" s="35"/>
      <c r="I394" s="61"/>
      <c r="J394" s="101"/>
      <c r="K394" s="101"/>
      <c r="L394" s="101"/>
      <c r="M394" s="35"/>
      <c r="N394" s="35"/>
      <c r="O394" s="61"/>
    </row>
    <row r="395" spans="1:15" ht="13.5" customHeight="1" x14ac:dyDescent="0.2">
      <c r="A395" s="35"/>
      <c r="B395" s="35"/>
      <c r="C395" s="35"/>
      <c r="D395" s="35"/>
      <c r="E395" s="35"/>
      <c r="F395" s="66"/>
      <c r="G395" s="35"/>
      <c r="H395" s="35"/>
      <c r="I395" s="61"/>
      <c r="J395" s="101"/>
      <c r="K395" s="101"/>
      <c r="L395" s="101"/>
      <c r="M395" s="35"/>
      <c r="N395" s="35"/>
      <c r="O395" s="61"/>
    </row>
    <row r="396" spans="1:15" ht="13.5" customHeight="1" x14ac:dyDescent="0.2">
      <c r="A396" s="35"/>
      <c r="B396" s="35"/>
      <c r="C396" s="35"/>
      <c r="D396" s="35"/>
      <c r="E396" s="35"/>
      <c r="F396" s="66"/>
      <c r="G396" s="35"/>
      <c r="H396" s="35"/>
      <c r="I396" s="61"/>
      <c r="J396" s="101"/>
      <c r="K396" s="101"/>
      <c r="L396" s="101"/>
      <c r="M396" s="35"/>
      <c r="N396" s="35"/>
      <c r="O396" s="61"/>
    </row>
    <row r="397" spans="1:15" ht="13.5" customHeight="1" x14ac:dyDescent="0.2">
      <c r="A397" s="35"/>
      <c r="B397" s="35"/>
      <c r="C397" s="35"/>
      <c r="D397" s="35"/>
      <c r="E397" s="35"/>
      <c r="F397" s="66"/>
      <c r="G397" s="35"/>
      <c r="H397" s="35"/>
      <c r="I397" s="61"/>
      <c r="J397" s="101"/>
      <c r="K397" s="101"/>
      <c r="L397" s="101"/>
      <c r="M397" s="35"/>
      <c r="N397" s="35"/>
      <c r="O397" s="61"/>
    </row>
    <row r="398" spans="1:15" ht="13.5" customHeight="1" x14ac:dyDescent="0.2">
      <c r="A398" s="35"/>
      <c r="B398" s="35"/>
      <c r="C398" s="35"/>
      <c r="D398" s="35"/>
      <c r="E398" s="35"/>
      <c r="F398" s="66"/>
      <c r="G398" s="35"/>
      <c r="H398" s="35"/>
      <c r="I398" s="61"/>
      <c r="J398" s="101"/>
      <c r="K398" s="101"/>
      <c r="L398" s="101"/>
      <c r="M398" s="35"/>
      <c r="N398" s="35"/>
      <c r="O398" s="61"/>
    </row>
    <row r="399" spans="1:15" ht="13.5" customHeight="1" x14ac:dyDescent="0.2">
      <c r="A399" s="35"/>
      <c r="B399" s="35"/>
      <c r="C399" s="35"/>
      <c r="D399" s="35"/>
      <c r="E399" s="35"/>
      <c r="F399" s="66"/>
      <c r="G399" s="35"/>
      <c r="H399" s="35"/>
      <c r="I399" s="61"/>
      <c r="J399" s="101"/>
      <c r="K399" s="101"/>
      <c r="L399" s="101"/>
      <c r="M399" s="35"/>
      <c r="N399" s="35"/>
      <c r="O399" s="61"/>
    </row>
    <row r="400" spans="1:15" ht="13.5" customHeight="1" x14ac:dyDescent="0.2">
      <c r="A400" s="35"/>
      <c r="B400" s="35"/>
      <c r="C400" s="35"/>
      <c r="D400" s="35"/>
      <c r="E400" s="35"/>
      <c r="F400" s="66"/>
      <c r="G400" s="35"/>
      <c r="H400" s="35"/>
      <c r="I400" s="61"/>
      <c r="J400" s="101"/>
      <c r="K400" s="101"/>
      <c r="L400" s="101"/>
      <c r="M400" s="35"/>
      <c r="N400" s="35"/>
      <c r="O400" s="61"/>
    </row>
    <row r="401" spans="1:15" ht="13.5" customHeight="1" x14ac:dyDescent="0.2">
      <c r="A401" s="35"/>
      <c r="B401" s="35"/>
      <c r="C401" s="35"/>
      <c r="D401" s="35"/>
      <c r="E401" s="35"/>
      <c r="F401" s="66"/>
      <c r="G401" s="35"/>
      <c r="H401" s="35"/>
      <c r="I401" s="61"/>
      <c r="J401" s="101"/>
      <c r="K401" s="101"/>
      <c r="L401" s="101"/>
      <c r="M401" s="35"/>
      <c r="N401" s="35"/>
      <c r="O401" s="61"/>
    </row>
    <row r="402" spans="1:15" ht="13.5" customHeight="1" x14ac:dyDescent="0.2">
      <c r="A402" s="35"/>
      <c r="B402" s="35"/>
      <c r="C402" s="35"/>
      <c r="D402" s="35"/>
      <c r="E402" s="35"/>
      <c r="F402" s="66"/>
      <c r="G402" s="35"/>
      <c r="H402" s="35"/>
      <c r="I402" s="61"/>
      <c r="J402" s="101"/>
      <c r="K402" s="101"/>
      <c r="L402" s="101"/>
      <c r="M402" s="35"/>
      <c r="N402" s="35"/>
      <c r="O402" s="61"/>
    </row>
    <row r="403" spans="1:15" ht="13.5" customHeight="1" x14ac:dyDescent="0.2">
      <c r="A403" s="35"/>
      <c r="B403" s="35"/>
      <c r="C403" s="35"/>
      <c r="D403" s="35"/>
      <c r="E403" s="35"/>
      <c r="F403" s="66"/>
      <c r="G403" s="35"/>
      <c r="H403" s="35"/>
      <c r="I403" s="61"/>
      <c r="J403" s="101"/>
      <c r="K403" s="101"/>
      <c r="L403" s="101"/>
      <c r="M403" s="35"/>
      <c r="N403" s="35"/>
      <c r="O403" s="61"/>
    </row>
    <row r="404" spans="1:15" ht="13.5" customHeight="1" x14ac:dyDescent="0.2">
      <c r="A404" s="35"/>
      <c r="B404" s="35"/>
      <c r="C404" s="35"/>
      <c r="D404" s="35"/>
      <c r="E404" s="35"/>
      <c r="F404" s="66"/>
      <c r="G404" s="35"/>
      <c r="H404" s="35"/>
      <c r="I404" s="61"/>
      <c r="J404" s="101"/>
      <c r="K404" s="101"/>
      <c r="L404" s="101"/>
      <c r="M404" s="35"/>
      <c r="N404" s="35"/>
      <c r="O404" s="61"/>
    </row>
    <row r="405" spans="1:15" ht="13.5" customHeight="1" x14ac:dyDescent="0.2">
      <c r="A405" s="35"/>
      <c r="B405" s="35"/>
      <c r="C405" s="35"/>
      <c r="D405" s="35"/>
      <c r="E405" s="35"/>
      <c r="F405" s="66"/>
      <c r="G405" s="35"/>
      <c r="H405" s="35"/>
      <c r="I405" s="61"/>
      <c r="J405" s="101"/>
      <c r="K405" s="101"/>
      <c r="L405" s="101"/>
      <c r="M405" s="35"/>
      <c r="N405" s="35"/>
      <c r="O405" s="61"/>
    </row>
    <row r="406" spans="1:15" ht="13.5" customHeight="1" x14ac:dyDescent="0.2">
      <c r="A406" s="35"/>
      <c r="B406" s="35"/>
      <c r="C406" s="35"/>
      <c r="D406" s="35"/>
      <c r="E406" s="35"/>
      <c r="F406" s="66"/>
      <c r="G406" s="35"/>
      <c r="H406" s="35"/>
      <c r="I406" s="61"/>
      <c r="J406" s="101"/>
      <c r="K406" s="101"/>
      <c r="L406" s="101"/>
      <c r="M406" s="35"/>
      <c r="N406" s="35"/>
      <c r="O406" s="61"/>
    </row>
    <row r="407" spans="1:15" ht="13.5" customHeight="1" x14ac:dyDescent="0.2">
      <c r="A407" s="35"/>
      <c r="B407" s="35"/>
      <c r="C407" s="35"/>
      <c r="D407" s="35"/>
      <c r="E407" s="35"/>
      <c r="F407" s="66"/>
      <c r="G407" s="35"/>
      <c r="H407" s="35"/>
      <c r="I407" s="61"/>
      <c r="J407" s="101"/>
      <c r="K407" s="101"/>
      <c r="L407" s="101"/>
      <c r="M407" s="35"/>
      <c r="N407" s="35"/>
      <c r="O407" s="61"/>
    </row>
    <row r="408" spans="1:15" ht="13.5" customHeight="1" x14ac:dyDescent="0.2">
      <c r="A408" s="35"/>
      <c r="B408" s="35"/>
      <c r="C408" s="35"/>
      <c r="D408" s="35"/>
      <c r="E408" s="35"/>
      <c r="F408" s="66"/>
      <c r="G408" s="35"/>
      <c r="H408" s="35"/>
      <c r="I408" s="61"/>
      <c r="J408" s="101"/>
      <c r="K408" s="101"/>
      <c r="L408" s="101"/>
      <c r="M408" s="35"/>
      <c r="N408" s="35"/>
      <c r="O408" s="61"/>
    </row>
    <row r="409" spans="1:15" ht="13.5" customHeight="1" x14ac:dyDescent="0.2">
      <c r="A409" s="35"/>
      <c r="B409" s="35"/>
      <c r="C409" s="35"/>
      <c r="D409" s="35"/>
      <c r="E409" s="35"/>
      <c r="F409" s="66"/>
      <c r="G409" s="35"/>
      <c r="H409" s="35"/>
      <c r="I409" s="61"/>
      <c r="J409" s="101"/>
      <c r="K409" s="101"/>
      <c r="L409" s="101"/>
      <c r="M409" s="35"/>
      <c r="N409" s="35"/>
      <c r="O409" s="61"/>
    </row>
    <row r="410" spans="1:15" ht="13.5" customHeight="1" x14ac:dyDescent="0.2">
      <c r="A410" s="35"/>
      <c r="B410" s="35"/>
      <c r="C410" s="35"/>
      <c r="D410" s="35"/>
      <c r="E410" s="35"/>
      <c r="F410" s="66"/>
      <c r="G410" s="35"/>
      <c r="H410" s="35"/>
      <c r="I410" s="61"/>
      <c r="J410" s="101"/>
      <c r="K410" s="101"/>
      <c r="L410" s="101"/>
      <c r="M410" s="35"/>
      <c r="N410" s="35"/>
      <c r="O410" s="61"/>
    </row>
    <row r="411" spans="1:15" ht="13.5" customHeight="1" x14ac:dyDescent="0.2">
      <c r="A411" s="35"/>
      <c r="B411" s="35"/>
      <c r="C411" s="35"/>
      <c r="D411" s="35"/>
      <c r="E411" s="35"/>
      <c r="F411" s="66"/>
      <c r="G411" s="35"/>
      <c r="H411" s="35"/>
      <c r="I411" s="61"/>
      <c r="J411" s="101"/>
      <c r="K411" s="101"/>
      <c r="L411" s="101"/>
      <c r="M411" s="35"/>
      <c r="N411" s="35"/>
      <c r="O411" s="61"/>
    </row>
    <row r="412" spans="1:15" ht="13.5" customHeight="1" x14ac:dyDescent="0.2">
      <c r="A412" s="35"/>
      <c r="B412" s="35"/>
      <c r="C412" s="35"/>
      <c r="D412" s="35"/>
      <c r="E412" s="35"/>
      <c r="F412" s="66"/>
      <c r="G412" s="35"/>
      <c r="H412" s="35"/>
      <c r="I412" s="61"/>
      <c r="J412" s="101"/>
      <c r="K412" s="101"/>
      <c r="L412" s="101"/>
      <c r="M412" s="35"/>
      <c r="N412" s="35"/>
      <c r="O412" s="61"/>
    </row>
    <row r="413" spans="1:15" ht="13.5" customHeight="1" x14ac:dyDescent="0.2">
      <c r="A413" s="35"/>
      <c r="B413" s="35"/>
      <c r="C413" s="35"/>
      <c r="D413" s="35"/>
      <c r="E413" s="35"/>
      <c r="F413" s="66"/>
      <c r="G413" s="35"/>
      <c r="H413" s="35"/>
      <c r="I413" s="61"/>
      <c r="J413" s="101"/>
      <c r="K413" s="101"/>
      <c r="L413" s="101"/>
      <c r="M413" s="35"/>
      <c r="N413" s="35"/>
      <c r="O413" s="61"/>
    </row>
    <row r="414" spans="1:15" ht="13.5" customHeight="1" x14ac:dyDescent="0.2">
      <c r="A414" s="35"/>
      <c r="B414" s="35"/>
      <c r="C414" s="35"/>
      <c r="D414" s="35"/>
      <c r="E414" s="35"/>
      <c r="F414" s="66"/>
      <c r="G414" s="35"/>
      <c r="H414" s="35"/>
      <c r="I414" s="61"/>
      <c r="J414" s="101"/>
      <c r="K414" s="101"/>
      <c r="L414" s="101"/>
      <c r="M414" s="35"/>
      <c r="N414" s="35"/>
      <c r="O414" s="61"/>
    </row>
    <row r="415" spans="1:15" ht="13.5" customHeight="1" x14ac:dyDescent="0.2">
      <c r="A415" s="35"/>
      <c r="B415" s="35"/>
      <c r="C415" s="35"/>
      <c r="D415" s="35"/>
      <c r="E415" s="35"/>
      <c r="F415" s="66"/>
      <c r="G415" s="35"/>
      <c r="H415" s="35"/>
      <c r="I415" s="61"/>
      <c r="J415" s="101"/>
      <c r="K415" s="101"/>
      <c r="L415" s="101"/>
      <c r="M415" s="35"/>
      <c r="N415" s="35"/>
      <c r="O415" s="61"/>
    </row>
    <row r="416" spans="1:15" ht="13.5" customHeight="1" x14ac:dyDescent="0.2">
      <c r="A416" s="35"/>
      <c r="B416" s="35"/>
      <c r="C416" s="35"/>
      <c r="D416" s="35"/>
      <c r="E416" s="35"/>
      <c r="F416" s="66"/>
      <c r="G416" s="35"/>
      <c r="H416" s="35"/>
      <c r="I416" s="61"/>
      <c r="J416" s="101"/>
      <c r="K416" s="101"/>
      <c r="L416" s="101"/>
      <c r="M416" s="35"/>
      <c r="N416" s="35"/>
      <c r="O416" s="61"/>
    </row>
    <row r="417" spans="1:15" ht="13.5" customHeight="1" x14ac:dyDescent="0.2">
      <c r="A417" s="35"/>
      <c r="B417" s="35"/>
      <c r="C417" s="35"/>
      <c r="D417" s="35"/>
      <c r="E417" s="35"/>
      <c r="F417" s="66"/>
      <c r="G417" s="35"/>
      <c r="H417" s="35"/>
      <c r="I417" s="61"/>
      <c r="J417" s="101"/>
      <c r="K417" s="101"/>
      <c r="L417" s="101"/>
      <c r="M417" s="35"/>
      <c r="N417" s="35"/>
      <c r="O417" s="61"/>
    </row>
    <row r="418" spans="1:15" ht="13.5" customHeight="1" x14ac:dyDescent="0.2">
      <c r="A418" s="35"/>
      <c r="B418" s="35"/>
      <c r="C418" s="35"/>
      <c r="D418" s="35"/>
      <c r="E418" s="35"/>
      <c r="F418" s="66"/>
      <c r="G418" s="35"/>
      <c r="H418" s="35"/>
      <c r="I418" s="61"/>
      <c r="J418" s="101"/>
      <c r="K418" s="101"/>
      <c r="L418" s="101"/>
      <c r="M418" s="35"/>
      <c r="N418" s="35"/>
      <c r="O418" s="61"/>
    </row>
    <row r="419" spans="1:15" ht="13.5" customHeight="1" x14ac:dyDescent="0.2">
      <c r="A419" s="35"/>
      <c r="B419" s="35"/>
      <c r="C419" s="35"/>
      <c r="D419" s="35"/>
      <c r="E419" s="35"/>
      <c r="F419" s="66"/>
      <c r="G419" s="35"/>
      <c r="H419" s="35"/>
      <c r="I419" s="61"/>
      <c r="J419" s="101"/>
      <c r="K419" s="101"/>
      <c r="L419" s="101"/>
      <c r="M419" s="35"/>
      <c r="N419" s="35"/>
      <c r="O419" s="61"/>
    </row>
    <row r="420" spans="1:15" ht="13.5" customHeight="1" x14ac:dyDescent="0.2">
      <c r="A420" s="35"/>
      <c r="B420" s="35"/>
      <c r="C420" s="35"/>
      <c r="D420" s="35"/>
      <c r="E420" s="35"/>
      <c r="F420" s="66"/>
      <c r="G420" s="35"/>
      <c r="H420" s="35"/>
      <c r="I420" s="61"/>
      <c r="J420" s="101"/>
      <c r="K420" s="101"/>
      <c r="L420" s="101"/>
      <c r="M420" s="35"/>
      <c r="N420" s="35"/>
      <c r="O420" s="61"/>
    </row>
    <row r="421" spans="1:15" ht="13.5" customHeight="1" x14ac:dyDescent="0.2">
      <c r="A421" s="35"/>
      <c r="B421" s="35"/>
      <c r="C421" s="35"/>
      <c r="D421" s="35"/>
      <c r="E421" s="35"/>
      <c r="F421" s="66"/>
      <c r="G421" s="35"/>
      <c r="H421" s="35"/>
      <c r="I421" s="61"/>
      <c r="J421" s="101"/>
      <c r="K421" s="101"/>
      <c r="L421" s="101"/>
      <c r="M421" s="35"/>
      <c r="N421" s="35"/>
      <c r="O421" s="61"/>
    </row>
    <row r="422" spans="1:15" ht="13.5" customHeight="1" x14ac:dyDescent="0.2">
      <c r="A422" s="35"/>
      <c r="B422" s="35"/>
      <c r="C422" s="35"/>
      <c r="D422" s="35"/>
      <c r="E422" s="35"/>
      <c r="F422" s="66"/>
      <c r="G422" s="35"/>
      <c r="H422" s="35"/>
      <c r="I422" s="61"/>
      <c r="J422" s="101"/>
      <c r="K422" s="101"/>
      <c r="L422" s="101"/>
      <c r="M422" s="35"/>
      <c r="N422" s="35"/>
      <c r="O422" s="61"/>
    </row>
    <row r="423" spans="1:15" ht="13.5" customHeight="1" x14ac:dyDescent="0.2">
      <c r="A423" s="35"/>
      <c r="B423" s="35"/>
      <c r="C423" s="35"/>
      <c r="D423" s="35"/>
      <c r="E423" s="35"/>
      <c r="F423" s="66"/>
      <c r="G423" s="35"/>
      <c r="H423" s="35"/>
      <c r="I423" s="61"/>
      <c r="J423" s="101"/>
      <c r="K423" s="101"/>
      <c r="L423" s="101"/>
      <c r="M423" s="35"/>
      <c r="N423" s="35"/>
      <c r="O423" s="61"/>
    </row>
    <row r="424" spans="1:15" ht="13.5" customHeight="1" x14ac:dyDescent="0.2">
      <c r="A424" s="35"/>
      <c r="B424" s="35"/>
      <c r="C424" s="35"/>
      <c r="D424" s="35"/>
      <c r="E424" s="35"/>
      <c r="F424" s="66"/>
      <c r="G424" s="35"/>
      <c r="H424" s="35"/>
      <c r="I424" s="61"/>
      <c r="J424" s="101"/>
      <c r="K424" s="101"/>
      <c r="L424" s="101"/>
      <c r="M424" s="35"/>
      <c r="N424" s="35"/>
      <c r="O424" s="61"/>
    </row>
    <row r="425" spans="1:15" ht="13.5" customHeight="1" x14ac:dyDescent="0.2">
      <c r="A425" s="35"/>
      <c r="B425" s="35"/>
      <c r="C425" s="35"/>
      <c r="D425" s="35"/>
      <c r="E425" s="35"/>
      <c r="F425" s="66"/>
      <c r="G425" s="35"/>
      <c r="H425" s="35"/>
      <c r="I425" s="61"/>
      <c r="J425" s="101"/>
      <c r="K425" s="101"/>
      <c r="L425" s="101"/>
      <c r="M425" s="35"/>
      <c r="N425" s="35"/>
      <c r="O425" s="61"/>
    </row>
    <row r="426" spans="1:15" ht="13.5" customHeight="1" x14ac:dyDescent="0.2">
      <c r="A426" s="35"/>
      <c r="B426" s="35"/>
      <c r="C426" s="35"/>
      <c r="D426" s="35"/>
      <c r="E426" s="35"/>
      <c r="F426" s="66"/>
      <c r="G426" s="35"/>
      <c r="H426" s="35"/>
      <c r="I426" s="61"/>
      <c r="J426" s="101"/>
      <c r="K426" s="101"/>
      <c r="L426" s="101"/>
      <c r="M426" s="35"/>
      <c r="N426" s="35"/>
      <c r="O426" s="61"/>
    </row>
    <row r="427" spans="1:15" ht="13.5" customHeight="1" x14ac:dyDescent="0.2">
      <c r="A427" s="35"/>
      <c r="B427" s="35"/>
      <c r="C427" s="35"/>
      <c r="D427" s="35"/>
      <c r="E427" s="35"/>
      <c r="F427" s="66"/>
      <c r="G427" s="35"/>
      <c r="H427" s="35"/>
      <c r="I427" s="61"/>
      <c r="J427" s="101"/>
      <c r="K427" s="101"/>
      <c r="L427" s="101"/>
      <c r="M427" s="35"/>
      <c r="N427" s="35"/>
      <c r="O427" s="61"/>
    </row>
    <row r="428" spans="1:15" ht="13.5" customHeight="1" x14ac:dyDescent="0.2">
      <c r="A428" s="35"/>
      <c r="B428" s="35"/>
      <c r="C428" s="35"/>
      <c r="D428" s="35"/>
      <c r="E428" s="35"/>
      <c r="F428" s="66"/>
      <c r="G428" s="35"/>
      <c r="H428" s="35"/>
      <c r="I428" s="61"/>
      <c r="J428" s="101"/>
      <c r="K428" s="101"/>
      <c r="L428" s="101"/>
      <c r="M428" s="35"/>
      <c r="N428" s="35"/>
      <c r="O428" s="61"/>
    </row>
    <row r="429" spans="1:15" ht="13.5" customHeight="1" x14ac:dyDescent="0.2">
      <c r="A429" s="35"/>
      <c r="B429" s="35"/>
      <c r="C429" s="35"/>
      <c r="D429" s="35"/>
      <c r="E429" s="35"/>
      <c r="F429" s="66"/>
      <c r="G429" s="35"/>
      <c r="H429" s="35"/>
      <c r="I429" s="61"/>
      <c r="J429" s="101"/>
      <c r="K429" s="101"/>
      <c r="L429" s="101"/>
      <c r="M429" s="35"/>
      <c r="N429" s="35"/>
      <c r="O429" s="61"/>
    </row>
    <row r="430" spans="1:15" ht="13.5" customHeight="1" x14ac:dyDescent="0.2">
      <c r="A430" s="35"/>
      <c r="B430" s="35"/>
      <c r="C430" s="35"/>
      <c r="D430" s="35"/>
      <c r="E430" s="35"/>
      <c r="F430" s="66"/>
      <c r="G430" s="35"/>
      <c r="H430" s="35"/>
      <c r="I430" s="61"/>
      <c r="J430" s="101"/>
      <c r="K430" s="101"/>
      <c r="L430" s="101"/>
      <c r="M430" s="35"/>
      <c r="N430" s="35"/>
      <c r="O430" s="61"/>
    </row>
    <row r="431" spans="1:15" ht="13.5" customHeight="1" x14ac:dyDescent="0.2">
      <c r="A431" s="35"/>
      <c r="B431" s="35"/>
      <c r="C431" s="35"/>
      <c r="D431" s="35"/>
      <c r="E431" s="35"/>
      <c r="F431" s="66"/>
      <c r="G431" s="35"/>
      <c r="H431" s="35"/>
      <c r="I431" s="61"/>
      <c r="J431" s="101"/>
      <c r="K431" s="101"/>
      <c r="L431" s="101"/>
      <c r="M431" s="35"/>
      <c r="N431" s="35"/>
      <c r="O431" s="61"/>
    </row>
    <row r="432" spans="1:15" ht="13.5" customHeight="1" x14ac:dyDescent="0.2">
      <c r="A432" s="35"/>
      <c r="B432" s="35"/>
      <c r="C432" s="35"/>
      <c r="D432" s="35"/>
      <c r="E432" s="35"/>
      <c r="F432" s="66"/>
      <c r="G432" s="35"/>
      <c r="H432" s="35"/>
      <c r="I432" s="61"/>
      <c r="J432" s="101"/>
      <c r="K432" s="101"/>
      <c r="L432" s="101"/>
      <c r="M432" s="35"/>
      <c r="N432" s="35"/>
      <c r="O432" s="61"/>
    </row>
    <row r="433" spans="1:15" ht="13.5" customHeight="1" x14ac:dyDescent="0.2">
      <c r="A433" s="35"/>
      <c r="B433" s="35"/>
      <c r="C433" s="35"/>
      <c r="D433" s="35"/>
      <c r="E433" s="35"/>
      <c r="F433" s="66"/>
      <c r="G433" s="35"/>
      <c r="H433" s="35"/>
      <c r="I433" s="61"/>
      <c r="J433" s="101"/>
      <c r="K433" s="101"/>
      <c r="L433" s="101"/>
      <c r="M433" s="35"/>
      <c r="N433" s="35"/>
      <c r="O433" s="61"/>
    </row>
    <row r="434" spans="1:15" ht="13.5" customHeight="1" x14ac:dyDescent="0.2">
      <c r="A434" s="35"/>
      <c r="B434" s="35"/>
      <c r="C434" s="35"/>
      <c r="D434" s="35"/>
      <c r="E434" s="35"/>
      <c r="F434" s="66"/>
      <c r="G434" s="35"/>
      <c r="H434" s="35"/>
      <c r="I434" s="61"/>
      <c r="J434" s="101"/>
      <c r="K434" s="101"/>
      <c r="L434" s="101"/>
      <c r="M434" s="35"/>
      <c r="N434" s="35"/>
      <c r="O434" s="61"/>
    </row>
    <row r="435" spans="1:15" ht="13.5" customHeight="1" x14ac:dyDescent="0.2">
      <c r="A435" s="35"/>
      <c r="B435" s="35"/>
      <c r="C435" s="35"/>
      <c r="D435" s="35"/>
      <c r="E435" s="35"/>
      <c r="F435" s="66"/>
      <c r="G435" s="35"/>
      <c r="H435" s="35"/>
      <c r="I435" s="61"/>
      <c r="J435" s="101"/>
      <c r="K435" s="101"/>
      <c r="L435" s="101"/>
      <c r="M435" s="35"/>
      <c r="N435" s="35"/>
      <c r="O435" s="61"/>
    </row>
    <row r="436" spans="1:15" ht="13.5" customHeight="1" x14ac:dyDescent="0.2">
      <c r="A436" s="35"/>
      <c r="B436" s="35"/>
      <c r="C436" s="35"/>
      <c r="D436" s="35"/>
      <c r="E436" s="35"/>
      <c r="F436" s="66"/>
      <c r="G436" s="35"/>
      <c r="H436" s="35"/>
      <c r="I436" s="61"/>
      <c r="J436" s="101"/>
      <c r="K436" s="101"/>
      <c r="L436" s="101"/>
      <c r="M436" s="35"/>
      <c r="N436" s="35"/>
      <c r="O436" s="61"/>
    </row>
    <row r="437" spans="1:15" ht="13.5" customHeight="1" x14ac:dyDescent="0.2">
      <c r="A437" s="35"/>
      <c r="B437" s="35"/>
      <c r="C437" s="35"/>
      <c r="D437" s="35"/>
      <c r="E437" s="35"/>
      <c r="F437" s="66"/>
      <c r="G437" s="35"/>
      <c r="H437" s="35"/>
      <c r="I437" s="61"/>
      <c r="J437" s="101"/>
      <c r="K437" s="101"/>
      <c r="L437" s="101"/>
      <c r="M437" s="35"/>
      <c r="N437" s="35"/>
      <c r="O437" s="61"/>
    </row>
    <row r="438" spans="1:15" ht="13.5" customHeight="1" x14ac:dyDescent="0.2">
      <c r="A438" s="35"/>
      <c r="B438" s="35"/>
      <c r="C438" s="35"/>
      <c r="D438" s="35"/>
      <c r="E438" s="35"/>
      <c r="F438" s="66"/>
      <c r="G438" s="35"/>
      <c r="H438" s="35"/>
      <c r="I438" s="61"/>
      <c r="J438" s="101"/>
      <c r="K438" s="101"/>
      <c r="L438" s="101"/>
      <c r="M438" s="35"/>
      <c r="N438" s="35"/>
      <c r="O438" s="61"/>
    </row>
    <row r="439" spans="1:15" ht="13.5" customHeight="1" x14ac:dyDescent="0.2">
      <c r="A439" s="35"/>
      <c r="B439" s="35"/>
      <c r="C439" s="35"/>
      <c r="D439" s="35"/>
      <c r="E439" s="35"/>
      <c r="F439" s="66"/>
      <c r="G439" s="35"/>
      <c r="H439" s="35"/>
      <c r="I439" s="61"/>
      <c r="J439" s="101"/>
      <c r="K439" s="101"/>
      <c r="L439" s="101"/>
      <c r="M439" s="35"/>
      <c r="N439" s="35"/>
      <c r="O439" s="61"/>
    </row>
    <row r="440" spans="1:15" ht="13.5" customHeight="1" x14ac:dyDescent="0.2">
      <c r="A440" s="35"/>
      <c r="B440" s="35"/>
      <c r="C440" s="35"/>
      <c r="D440" s="35"/>
      <c r="E440" s="35"/>
      <c r="F440" s="66"/>
      <c r="G440" s="35"/>
      <c r="H440" s="35"/>
      <c r="I440" s="61"/>
      <c r="J440" s="101"/>
      <c r="K440" s="101"/>
      <c r="L440" s="101"/>
      <c r="M440" s="35"/>
      <c r="N440" s="35"/>
      <c r="O440" s="61"/>
    </row>
    <row r="441" spans="1:15" ht="13.5" customHeight="1" x14ac:dyDescent="0.2">
      <c r="A441" s="35"/>
      <c r="B441" s="35"/>
      <c r="C441" s="35"/>
      <c r="D441" s="35"/>
      <c r="E441" s="35"/>
      <c r="F441" s="66"/>
      <c r="G441" s="35"/>
      <c r="H441" s="35"/>
      <c r="I441" s="61"/>
      <c r="J441" s="101"/>
      <c r="K441" s="101"/>
      <c r="L441" s="101"/>
      <c r="M441" s="35"/>
      <c r="N441" s="35"/>
      <c r="O441" s="61"/>
    </row>
    <row r="442" spans="1:15" ht="13.5" customHeight="1" x14ac:dyDescent="0.2">
      <c r="A442" s="35"/>
      <c r="B442" s="35"/>
      <c r="C442" s="35"/>
      <c r="D442" s="35"/>
      <c r="E442" s="35"/>
      <c r="F442" s="66"/>
      <c r="G442" s="35"/>
      <c r="H442" s="35"/>
      <c r="I442" s="61"/>
      <c r="J442" s="101"/>
      <c r="K442" s="101"/>
      <c r="L442" s="101"/>
      <c r="M442" s="35"/>
      <c r="N442" s="35"/>
      <c r="O442" s="61"/>
    </row>
    <row r="443" spans="1:15" ht="13.5" customHeight="1" x14ac:dyDescent="0.2">
      <c r="A443" s="35"/>
      <c r="B443" s="35"/>
      <c r="C443" s="35"/>
      <c r="D443" s="35"/>
      <c r="E443" s="35"/>
      <c r="F443" s="66"/>
      <c r="G443" s="35"/>
      <c r="H443" s="35"/>
      <c r="I443" s="61"/>
      <c r="J443" s="101"/>
      <c r="K443" s="101"/>
      <c r="L443" s="101"/>
      <c r="M443" s="35"/>
      <c r="N443" s="35"/>
      <c r="O443" s="61"/>
    </row>
    <row r="444" spans="1:15" ht="13.5" customHeight="1" x14ac:dyDescent="0.2">
      <c r="A444" s="35"/>
      <c r="B444" s="35"/>
      <c r="C444" s="35"/>
      <c r="D444" s="35"/>
      <c r="E444" s="35"/>
      <c r="F444" s="66"/>
      <c r="G444" s="35"/>
      <c r="H444" s="35"/>
      <c r="I444" s="61"/>
      <c r="J444" s="101"/>
      <c r="K444" s="101"/>
      <c r="L444" s="101"/>
      <c r="M444" s="35"/>
      <c r="N444" s="35"/>
      <c r="O444" s="61"/>
    </row>
    <row r="445" spans="1:15" ht="13.5" customHeight="1" x14ac:dyDescent="0.2">
      <c r="A445" s="35"/>
      <c r="B445" s="35"/>
      <c r="C445" s="35"/>
      <c r="D445" s="35"/>
      <c r="E445" s="35"/>
      <c r="F445" s="66"/>
      <c r="G445" s="35"/>
      <c r="H445" s="35"/>
      <c r="I445" s="61"/>
      <c r="J445" s="101"/>
      <c r="K445" s="101"/>
      <c r="L445" s="101"/>
      <c r="M445" s="35"/>
      <c r="N445" s="35"/>
      <c r="O445" s="61"/>
    </row>
    <row r="446" spans="1:15" ht="13.5" customHeight="1" x14ac:dyDescent="0.2">
      <c r="A446" s="35"/>
      <c r="B446" s="35"/>
      <c r="C446" s="35"/>
      <c r="D446" s="35"/>
      <c r="E446" s="35"/>
      <c r="F446" s="66"/>
      <c r="G446" s="35"/>
      <c r="H446" s="35"/>
      <c r="I446" s="61"/>
      <c r="J446" s="101"/>
      <c r="K446" s="101"/>
      <c r="L446" s="101"/>
      <c r="M446" s="35"/>
      <c r="N446" s="35"/>
      <c r="O446" s="61"/>
    </row>
    <row r="447" spans="1:15" ht="13.5" customHeight="1" x14ac:dyDescent="0.2">
      <c r="A447" s="35"/>
      <c r="B447" s="35"/>
      <c r="C447" s="35"/>
      <c r="D447" s="35"/>
      <c r="E447" s="35"/>
      <c r="F447" s="66"/>
      <c r="G447" s="35"/>
      <c r="H447" s="35"/>
      <c r="I447" s="61"/>
      <c r="J447" s="101"/>
      <c r="K447" s="101"/>
      <c r="L447" s="101"/>
      <c r="M447" s="35"/>
      <c r="N447" s="35"/>
      <c r="O447" s="61"/>
    </row>
    <row r="448" spans="1:15" ht="13.5" customHeight="1" x14ac:dyDescent="0.2">
      <c r="A448" s="35"/>
      <c r="B448" s="35"/>
      <c r="C448" s="35"/>
      <c r="D448" s="35"/>
      <c r="E448" s="35"/>
      <c r="F448" s="66"/>
      <c r="G448" s="35"/>
      <c r="H448" s="35"/>
      <c r="I448" s="61"/>
      <c r="J448" s="101"/>
      <c r="K448" s="101"/>
      <c r="L448" s="101"/>
      <c r="M448" s="35"/>
      <c r="N448" s="35"/>
      <c r="O448" s="61"/>
    </row>
    <row r="449" spans="1:15" ht="13.5" customHeight="1" x14ac:dyDescent="0.2">
      <c r="A449" s="35"/>
      <c r="B449" s="35"/>
      <c r="C449" s="35"/>
      <c r="D449" s="35"/>
      <c r="E449" s="35"/>
      <c r="F449" s="66"/>
      <c r="G449" s="35"/>
      <c r="H449" s="35"/>
      <c r="I449" s="61"/>
      <c r="J449" s="101"/>
      <c r="K449" s="101"/>
      <c r="L449" s="101"/>
      <c r="M449" s="35"/>
      <c r="N449" s="35"/>
      <c r="O449" s="61"/>
    </row>
    <row r="450" spans="1:15" ht="13.5" customHeight="1" x14ac:dyDescent="0.2">
      <c r="A450" s="35"/>
      <c r="B450" s="35"/>
      <c r="C450" s="35"/>
      <c r="D450" s="35"/>
      <c r="E450" s="35"/>
      <c r="F450" s="66"/>
      <c r="G450" s="35"/>
      <c r="H450" s="35"/>
      <c r="I450" s="61"/>
      <c r="J450" s="101"/>
      <c r="K450" s="101"/>
      <c r="L450" s="101"/>
      <c r="M450" s="35"/>
      <c r="N450" s="35"/>
      <c r="O450" s="61"/>
    </row>
    <row r="451" spans="1:15" ht="13.5" customHeight="1" x14ac:dyDescent="0.2">
      <c r="A451" s="35"/>
      <c r="B451" s="35"/>
      <c r="C451" s="35"/>
      <c r="D451" s="35"/>
      <c r="E451" s="35"/>
      <c r="F451" s="66"/>
      <c r="G451" s="35"/>
      <c r="H451" s="35"/>
      <c r="I451" s="61"/>
      <c r="J451" s="101"/>
      <c r="K451" s="101"/>
      <c r="L451" s="101"/>
      <c r="M451" s="35"/>
      <c r="N451" s="35"/>
      <c r="O451" s="61"/>
    </row>
    <row r="452" spans="1:15" ht="13.5" customHeight="1" x14ac:dyDescent="0.2">
      <c r="A452" s="35"/>
      <c r="B452" s="35"/>
      <c r="C452" s="35"/>
      <c r="D452" s="35"/>
      <c r="E452" s="35"/>
      <c r="F452" s="66"/>
      <c r="G452" s="35"/>
      <c r="H452" s="35"/>
      <c r="I452" s="61"/>
      <c r="J452" s="101"/>
      <c r="K452" s="101"/>
      <c r="L452" s="101"/>
      <c r="M452" s="35"/>
      <c r="N452" s="35"/>
      <c r="O452" s="61"/>
    </row>
    <row r="453" spans="1:15" ht="13.5" customHeight="1" x14ac:dyDescent="0.2">
      <c r="A453" s="35"/>
      <c r="B453" s="35"/>
      <c r="C453" s="35"/>
      <c r="D453" s="35"/>
      <c r="E453" s="35"/>
      <c r="F453" s="66"/>
      <c r="G453" s="35"/>
      <c r="H453" s="35"/>
      <c r="I453" s="61"/>
      <c r="J453" s="101"/>
      <c r="K453" s="101"/>
      <c r="L453" s="101"/>
      <c r="M453" s="35"/>
      <c r="N453" s="35"/>
      <c r="O453" s="61"/>
    </row>
    <row r="454" spans="1:15" ht="13.5" customHeight="1" x14ac:dyDescent="0.2">
      <c r="A454" s="35"/>
      <c r="B454" s="35"/>
      <c r="C454" s="35"/>
      <c r="D454" s="35"/>
      <c r="E454" s="35"/>
      <c r="F454" s="66"/>
      <c r="G454" s="35"/>
      <c r="H454" s="35"/>
      <c r="I454" s="61"/>
      <c r="J454" s="101"/>
      <c r="K454" s="101"/>
      <c r="L454" s="101"/>
      <c r="M454" s="35"/>
      <c r="N454" s="35"/>
      <c r="O454" s="61"/>
    </row>
    <row r="455" spans="1:15" ht="13.5" customHeight="1" x14ac:dyDescent="0.2">
      <c r="A455" s="35"/>
      <c r="B455" s="35"/>
      <c r="C455" s="35"/>
      <c r="D455" s="35"/>
      <c r="E455" s="35"/>
      <c r="F455" s="66"/>
      <c r="G455" s="35"/>
      <c r="H455" s="35"/>
      <c r="I455" s="61"/>
      <c r="J455" s="101"/>
      <c r="K455" s="101"/>
      <c r="L455" s="101"/>
      <c r="M455" s="35"/>
      <c r="N455" s="35"/>
      <c r="O455" s="61"/>
    </row>
    <row r="456" spans="1:15" ht="13.5" customHeight="1" x14ac:dyDescent="0.2">
      <c r="A456" s="35"/>
      <c r="B456" s="35"/>
      <c r="C456" s="35"/>
      <c r="D456" s="35"/>
      <c r="E456" s="35"/>
      <c r="F456" s="66"/>
      <c r="G456" s="35"/>
      <c r="H456" s="35"/>
      <c r="I456" s="61"/>
      <c r="J456" s="101"/>
      <c r="K456" s="101"/>
      <c r="L456" s="101"/>
      <c r="M456" s="35"/>
      <c r="N456" s="35"/>
      <c r="O456" s="61"/>
    </row>
    <row r="457" spans="1:15" ht="13.5" customHeight="1" x14ac:dyDescent="0.2">
      <c r="A457" s="35"/>
      <c r="B457" s="35"/>
      <c r="C457" s="35"/>
      <c r="D457" s="35"/>
      <c r="E457" s="35"/>
      <c r="F457" s="66"/>
      <c r="G457" s="35"/>
      <c r="H457" s="35"/>
      <c r="I457" s="61"/>
      <c r="J457" s="101"/>
      <c r="K457" s="101"/>
      <c r="L457" s="101"/>
      <c r="M457" s="35"/>
      <c r="N457" s="35"/>
      <c r="O457" s="61"/>
    </row>
    <row r="458" spans="1:15" ht="13.5" customHeight="1" x14ac:dyDescent="0.2">
      <c r="A458" s="35"/>
      <c r="B458" s="35"/>
      <c r="C458" s="35"/>
      <c r="D458" s="35"/>
      <c r="E458" s="35"/>
      <c r="F458" s="66"/>
      <c r="G458" s="35"/>
      <c r="H458" s="35"/>
      <c r="I458" s="61"/>
      <c r="J458" s="101"/>
      <c r="K458" s="101"/>
      <c r="L458" s="101"/>
      <c r="M458" s="35"/>
      <c r="N458" s="35"/>
      <c r="O458" s="61"/>
    </row>
    <row r="459" spans="1:15" ht="13.5" customHeight="1" x14ac:dyDescent="0.2">
      <c r="A459" s="35"/>
      <c r="B459" s="35"/>
      <c r="C459" s="35"/>
      <c r="D459" s="35"/>
      <c r="E459" s="35"/>
      <c r="F459" s="66"/>
      <c r="G459" s="35"/>
      <c r="H459" s="35"/>
      <c r="I459" s="61"/>
      <c r="J459" s="101"/>
      <c r="K459" s="101"/>
      <c r="L459" s="101"/>
      <c r="M459" s="35"/>
      <c r="N459" s="35"/>
      <c r="O459" s="61"/>
    </row>
    <row r="460" spans="1:15" ht="13.5" customHeight="1" x14ac:dyDescent="0.2">
      <c r="A460" s="35"/>
      <c r="B460" s="35"/>
      <c r="C460" s="35"/>
      <c r="D460" s="35"/>
      <c r="E460" s="35"/>
      <c r="F460" s="66"/>
      <c r="G460" s="35"/>
      <c r="H460" s="35"/>
      <c r="I460" s="61"/>
      <c r="J460" s="101"/>
      <c r="K460" s="101"/>
      <c r="L460" s="101"/>
      <c r="M460" s="35"/>
      <c r="N460" s="35"/>
      <c r="O460" s="61"/>
    </row>
    <row r="461" spans="1:15" ht="13.5" customHeight="1" x14ac:dyDescent="0.2">
      <c r="A461" s="35"/>
      <c r="B461" s="35"/>
      <c r="C461" s="35"/>
      <c r="D461" s="35"/>
      <c r="E461" s="35"/>
      <c r="F461" s="66"/>
      <c r="G461" s="35"/>
      <c r="H461" s="35"/>
      <c r="I461" s="61"/>
      <c r="J461" s="101"/>
      <c r="K461" s="101"/>
      <c r="L461" s="101"/>
      <c r="M461" s="35"/>
      <c r="N461" s="35"/>
      <c r="O461" s="61"/>
    </row>
    <row r="462" spans="1:15" ht="13.5" customHeight="1" x14ac:dyDescent="0.2">
      <c r="A462" s="35"/>
      <c r="B462" s="35"/>
      <c r="C462" s="35"/>
      <c r="D462" s="35"/>
      <c r="E462" s="35"/>
      <c r="F462" s="66"/>
      <c r="G462" s="35"/>
      <c r="H462" s="35"/>
      <c r="I462" s="61"/>
      <c r="J462" s="101"/>
      <c r="K462" s="101"/>
      <c r="L462" s="101"/>
      <c r="M462" s="35"/>
      <c r="N462" s="35"/>
      <c r="O462" s="61"/>
    </row>
    <row r="463" spans="1:15" ht="13.5" customHeight="1" x14ac:dyDescent="0.2">
      <c r="A463" s="35"/>
      <c r="B463" s="35"/>
      <c r="C463" s="35"/>
      <c r="D463" s="35"/>
      <c r="E463" s="35"/>
      <c r="F463" s="66"/>
      <c r="G463" s="35"/>
      <c r="H463" s="35"/>
      <c r="I463" s="61"/>
      <c r="J463" s="101"/>
      <c r="K463" s="101"/>
      <c r="L463" s="101"/>
      <c r="M463" s="35"/>
      <c r="N463" s="35"/>
      <c r="O463" s="61"/>
    </row>
    <row r="464" spans="1:15" ht="13.5" customHeight="1" x14ac:dyDescent="0.2">
      <c r="A464" s="35"/>
      <c r="B464" s="35"/>
      <c r="C464" s="35"/>
      <c r="D464" s="35"/>
      <c r="E464" s="35"/>
      <c r="F464" s="66"/>
      <c r="G464" s="35"/>
      <c r="H464" s="35"/>
      <c r="I464" s="61"/>
      <c r="J464" s="101"/>
      <c r="K464" s="101"/>
      <c r="L464" s="101"/>
      <c r="M464" s="35"/>
      <c r="N464" s="35"/>
      <c r="O464" s="61"/>
    </row>
    <row r="465" spans="1:15" ht="13.5" customHeight="1" x14ac:dyDescent="0.2">
      <c r="A465" s="35"/>
      <c r="B465" s="35"/>
      <c r="C465" s="35"/>
      <c r="D465" s="35"/>
      <c r="E465" s="35"/>
      <c r="F465" s="66"/>
      <c r="G465" s="35"/>
      <c r="H465" s="35"/>
      <c r="I465" s="61"/>
      <c r="J465" s="101"/>
      <c r="K465" s="101"/>
      <c r="L465" s="101"/>
      <c r="M465" s="35"/>
      <c r="N465" s="35"/>
      <c r="O465" s="61"/>
    </row>
    <row r="466" spans="1:15" ht="13.5" customHeight="1" x14ac:dyDescent="0.2">
      <c r="A466" s="35"/>
      <c r="B466" s="35"/>
      <c r="C466" s="35"/>
      <c r="D466" s="35"/>
      <c r="E466" s="35"/>
      <c r="F466" s="66"/>
      <c r="G466" s="35"/>
      <c r="H466" s="35"/>
      <c r="I466" s="61"/>
      <c r="J466" s="101"/>
      <c r="K466" s="101"/>
      <c r="L466" s="101"/>
      <c r="M466" s="35"/>
      <c r="N466" s="35"/>
      <c r="O466" s="61"/>
    </row>
    <row r="467" spans="1:15" ht="13.5" customHeight="1" x14ac:dyDescent="0.2">
      <c r="A467" s="35"/>
      <c r="B467" s="35"/>
      <c r="C467" s="35"/>
      <c r="D467" s="35"/>
      <c r="E467" s="35"/>
      <c r="F467" s="66"/>
      <c r="G467" s="35"/>
      <c r="H467" s="35"/>
      <c r="I467" s="61"/>
      <c r="J467" s="101"/>
      <c r="K467" s="101"/>
      <c r="L467" s="101"/>
      <c r="M467" s="35"/>
      <c r="N467" s="35"/>
      <c r="O467" s="61"/>
    </row>
    <row r="468" spans="1:15" ht="13.5" customHeight="1" x14ac:dyDescent="0.2">
      <c r="A468" s="35"/>
      <c r="B468" s="35"/>
      <c r="C468" s="35"/>
      <c r="D468" s="35"/>
      <c r="E468" s="35"/>
      <c r="F468" s="66"/>
      <c r="G468" s="35"/>
      <c r="H468" s="35"/>
      <c r="I468" s="61"/>
      <c r="J468" s="101"/>
      <c r="K468" s="101"/>
      <c r="L468" s="101"/>
      <c r="M468" s="35"/>
      <c r="N468" s="35"/>
      <c r="O468" s="61"/>
    </row>
    <row r="469" spans="1:15" ht="13.5" customHeight="1" x14ac:dyDescent="0.2">
      <c r="A469" s="35"/>
      <c r="B469" s="35"/>
      <c r="C469" s="35"/>
      <c r="D469" s="35"/>
      <c r="E469" s="35"/>
      <c r="F469" s="66"/>
      <c r="G469" s="35"/>
      <c r="H469" s="35"/>
      <c r="I469" s="61"/>
      <c r="J469" s="101"/>
      <c r="K469" s="101"/>
      <c r="L469" s="101"/>
      <c r="M469" s="35"/>
      <c r="N469" s="35"/>
      <c r="O469" s="61"/>
    </row>
    <row r="470" spans="1:15" ht="13.5" customHeight="1" x14ac:dyDescent="0.2">
      <c r="A470" s="35"/>
      <c r="B470" s="35"/>
      <c r="C470" s="35"/>
      <c r="D470" s="35"/>
      <c r="E470" s="35"/>
      <c r="F470" s="66"/>
      <c r="G470" s="35"/>
      <c r="H470" s="35"/>
      <c r="I470" s="61"/>
      <c r="J470" s="101"/>
      <c r="K470" s="101"/>
      <c r="L470" s="101"/>
      <c r="M470" s="35"/>
      <c r="N470" s="35"/>
      <c r="O470" s="61"/>
    </row>
    <row r="471" spans="1:15" ht="13.5" customHeight="1" x14ac:dyDescent="0.2">
      <c r="A471" s="35"/>
      <c r="B471" s="35"/>
      <c r="C471" s="35"/>
      <c r="D471" s="35"/>
      <c r="E471" s="35"/>
      <c r="F471" s="66"/>
      <c r="G471" s="35"/>
      <c r="H471" s="35"/>
      <c r="I471" s="61"/>
      <c r="J471" s="101"/>
      <c r="K471" s="101"/>
      <c r="L471" s="101"/>
      <c r="M471" s="35"/>
      <c r="N471" s="35"/>
      <c r="O471" s="61"/>
    </row>
    <row r="472" spans="1:15" ht="13.5" customHeight="1" x14ac:dyDescent="0.2">
      <c r="A472" s="35"/>
      <c r="B472" s="35"/>
      <c r="C472" s="35"/>
      <c r="D472" s="35"/>
      <c r="E472" s="35"/>
      <c r="F472" s="66"/>
      <c r="G472" s="35"/>
      <c r="H472" s="35"/>
      <c r="I472" s="61"/>
      <c r="J472" s="101"/>
      <c r="K472" s="101"/>
      <c r="L472" s="101"/>
      <c r="M472" s="35"/>
      <c r="N472" s="35"/>
      <c r="O472" s="61"/>
    </row>
    <row r="473" spans="1:15" ht="13.5" customHeight="1" x14ac:dyDescent="0.2">
      <c r="A473" s="35"/>
      <c r="B473" s="35"/>
      <c r="C473" s="35"/>
      <c r="D473" s="35"/>
      <c r="E473" s="35"/>
      <c r="F473" s="66"/>
      <c r="G473" s="35"/>
      <c r="H473" s="35"/>
      <c r="I473" s="61"/>
      <c r="J473" s="101"/>
      <c r="K473" s="101"/>
      <c r="L473" s="101"/>
      <c r="M473" s="35"/>
      <c r="N473" s="35"/>
      <c r="O473" s="61"/>
    </row>
    <row r="474" spans="1:15" ht="13.5" customHeight="1" x14ac:dyDescent="0.2">
      <c r="A474" s="35"/>
      <c r="B474" s="35"/>
      <c r="C474" s="35"/>
      <c r="D474" s="35"/>
      <c r="E474" s="35"/>
      <c r="F474" s="66"/>
      <c r="G474" s="35"/>
      <c r="H474" s="35"/>
      <c r="I474" s="61"/>
      <c r="J474" s="101"/>
      <c r="K474" s="101"/>
      <c r="L474" s="101"/>
      <c r="M474" s="35"/>
      <c r="N474" s="35"/>
      <c r="O474" s="61"/>
    </row>
    <row r="475" spans="1:15" ht="13.5" customHeight="1" x14ac:dyDescent="0.2">
      <c r="A475" s="35"/>
      <c r="B475" s="35"/>
      <c r="C475" s="35"/>
      <c r="D475" s="35"/>
      <c r="E475" s="35"/>
      <c r="F475" s="66"/>
      <c r="G475" s="35"/>
      <c r="H475" s="35"/>
      <c r="I475" s="61"/>
      <c r="J475" s="101"/>
      <c r="K475" s="101"/>
      <c r="L475" s="101"/>
      <c r="M475" s="35"/>
      <c r="N475" s="35"/>
      <c r="O475" s="61"/>
    </row>
    <row r="476" spans="1:15" ht="13.5" customHeight="1" x14ac:dyDescent="0.2">
      <c r="A476" s="35"/>
      <c r="B476" s="35"/>
      <c r="C476" s="35"/>
      <c r="D476" s="35"/>
      <c r="E476" s="35"/>
      <c r="F476" s="66"/>
      <c r="G476" s="35"/>
      <c r="H476" s="35"/>
      <c r="I476" s="61"/>
      <c r="J476" s="101"/>
      <c r="K476" s="101"/>
      <c r="L476" s="101"/>
      <c r="M476" s="35"/>
      <c r="N476" s="35"/>
      <c r="O476" s="61"/>
    </row>
    <row r="477" spans="1:15" ht="13.5" customHeight="1" x14ac:dyDescent="0.2">
      <c r="A477" s="35"/>
      <c r="B477" s="35"/>
      <c r="C477" s="35"/>
      <c r="D477" s="35"/>
      <c r="E477" s="35"/>
      <c r="F477" s="66"/>
      <c r="G477" s="35"/>
      <c r="H477" s="35"/>
      <c r="I477" s="61"/>
      <c r="J477" s="101"/>
      <c r="K477" s="101"/>
      <c r="L477" s="101"/>
      <c r="M477" s="35"/>
      <c r="N477" s="35"/>
      <c r="O477" s="61"/>
    </row>
    <row r="478" spans="1:15" ht="13.5" customHeight="1" x14ac:dyDescent="0.2">
      <c r="A478" s="35"/>
      <c r="B478" s="35"/>
      <c r="C478" s="35"/>
      <c r="D478" s="35"/>
      <c r="E478" s="35"/>
      <c r="F478" s="66"/>
      <c r="G478" s="35"/>
      <c r="H478" s="35"/>
      <c r="I478" s="61"/>
      <c r="J478" s="101"/>
      <c r="K478" s="101"/>
      <c r="L478" s="101"/>
      <c r="M478" s="35"/>
      <c r="N478" s="35"/>
      <c r="O478" s="61"/>
    </row>
    <row r="479" spans="1:15" ht="13.5" customHeight="1" x14ac:dyDescent="0.2">
      <c r="A479" s="35"/>
      <c r="B479" s="35"/>
      <c r="C479" s="35"/>
      <c r="D479" s="35"/>
      <c r="E479" s="35"/>
      <c r="F479" s="66"/>
      <c r="G479" s="35"/>
      <c r="H479" s="35"/>
      <c r="I479" s="61"/>
      <c r="J479" s="101"/>
      <c r="K479" s="101"/>
      <c r="L479" s="101"/>
      <c r="M479" s="35"/>
      <c r="N479" s="35"/>
      <c r="O479" s="61"/>
    </row>
    <row r="480" spans="1:15" ht="13.5" customHeight="1" x14ac:dyDescent="0.2">
      <c r="A480" s="35"/>
      <c r="B480" s="35"/>
      <c r="C480" s="35"/>
      <c r="D480" s="35"/>
      <c r="E480" s="35"/>
      <c r="F480" s="66"/>
      <c r="G480" s="35"/>
      <c r="H480" s="35"/>
      <c r="I480" s="61"/>
      <c r="J480" s="101"/>
      <c r="K480" s="101"/>
      <c r="L480" s="101"/>
      <c r="M480" s="35"/>
      <c r="N480" s="35"/>
      <c r="O480" s="61"/>
    </row>
    <row r="481" spans="1:15" ht="13.5" customHeight="1" x14ac:dyDescent="0.2">
      <c r="A481" s="35"/>
      <c r="B481" s="35"/>
      <c r="C481" s="35"/>
      <c r="D481" s="35"/>
      <c r="E481" s="35"/>
      <c r="F481" s="66"/>
      <c r="G481" s="35"/>
      <c r="H481" s="35"/>
      <c r="I481" s="61"/>
      <c r="J481" s="101"/>
      <c r="K481" s="101"/>
      <c r="L481" s="101"/>
      <c r="M481" s="35"/>
      <c r="N481" s="35"/>
      <c r="O481" s="61"/>
    </row>
    <row r="482" spans="1:15" ht="13.5" customHeight="1" x14ac:dyDescent="0.2">
      <c r="A482" s="35"/>
      <c r="B482" s="35"/>
      <c r="C482" s="35"/>
      <c r="D482" s="35"/>
      <c r="E482" s="35"/>
      <c r="F482" s="66"/>
      <c r="G482" s="35"/>
      <c r="H482" s="35"/>
      <c r="I482" s="61"/>
      <c r="J482" s="101"/>
      <c r="K482" s="101"/>
      <c r="L482" s="101"/>
      <c r="M482" s="35"/>
      <c r="N482" s="35"/>
      <c r="O482" s="61"/>
    </row>
    <row r="483" spans="1:15" ht="13.5" customHeight="1" x14ac:dyDescent="0.2">
      <c r="A483" s="35"/>
      <c r="B483" s="35"/>
      <c r="C483" s="35"/>
      <c r="D483" s="35"/>
      <c r="E483" s="35"/>
      <c r="F483" s="66"/>
      <c r="G483" s="35"/>
      <c r="H483" s="35"/>
      <c r="I483" s="61"/>
      <c r="J483" s="101"/>
      <c r="K483" s="101"/>
      <c r="L483" s="101"/>
      <c r="M483" s="35"/>
      <c r="N483" s="35"/>
      <c r="O483" s="61"/>
    </row>
    <row r="484" spans="1:15" ht="13.5" customHeight="1" x14ac:dyDescent="0.2">
      <c r="A484" s="35"/>
      <c r="B484" s="35"/>
      <c r="C484" s="35"/>
      <c r="D484" s="35"/>
      <c r="E484" s="35"/>
      <c r="F484" s="66"/>
      <c r="G484" s="35"/>
      <c r="H484" s="35"/>
      <c r="I484" s="61"/>
      <c r="J484" s="101"/>
      <c r="K484" s="101"/>
      <c r="L484" s="101"/>
      <c r="M484" s="35"/>
      <c r="N484" s="35"/>
      <c r="O484" s="61"/>
    </row>
    <row r="485" spans="1:15" ht="13.5" customHeight="1" x14ac:dyDescent="0.2">
      <c r="A485" s="35"/>
      <c r="B485" s="35"/>
      <c r="C485" s="35"/>
      <c r="D485" s="35"/>
      <c r="E485" s="35"/>
      <c r="F485" s="66"/>
      <c r="G485" s="35"/>
      <c r="H485" s="35"/>
      <c r="I485" s="61"/>
      <c r="J485" s="101"/>
      <c r="K485" s="101"/>
      <c r="L485" s="101"/>
      <c r="M485" s="35"/>
      <c r="N485" s="35"/>
      <c r="O485" s="61"/>
    </row>
    <row r="486" spans="1:15" ht="13.5" customHeight="1" x14ac:dyDescent="0.2">
      <c r="A486" s="35"/>
      <c r="B486" s="35"/>
      <c r="C486" s="35"/>
      <c r="D486" s="35"/>
      <c r="E486" s="35"/>
      <c r="F486" s="66"/>
      <c r="G486" s="35"/>
      <c r="H486" s="35"/>
      <c r="I486" s="61"/>
      <c r="J486" s="101"/>
      <c r="K486" s="101"/>
      <c r="L486" s="101"/>
      <c r="M486" s="35"/>
      <c r="N486" s="35"/>
      <c r="O486" s="61"/>
    </row>
    <row r="487" spans="1:15" ht="13.5" customHeight="1" x14ac:dyDescent="0.2">
      <c r="A487" s="35"/>
      <c r="B487" s="35"/>
      <c r="C487" s="35"/>
      <c r="D487" s="35"/>
      <c r="E487" s="35"/>
      <c r="F487" s="66"/>
      <c r="G487" s="35"/>
      <c r="H487" s="35"/>
      <c r="I487" s="61"/>
      <c r="J487" s="101"/>
      <c r="K487" s="101"/>
      <c r="L487" s="101"/>
      <c r="M487" s="35"/>
      <c r="N487" s="35"/>
      <c r="O487" s="61"/>
    </row>
    <row r="488" spans="1:15" ht="13.5" customHeight="1" x14ac:dyDescent="0.2">
      <c r="A488" s="35"/>
      <c r="B488" s="35"/>
      <c r="C488" s="35"/>
      <c r="D488" s="35"/>
      <c r="E488" s="35"/>
      <c r="F488" s="66"/>
      <c r="G488" s="35"/>
      <c r="H488" s="35"/>
      <c r="I488" s="61"/>
      <c r="J488" s="101"/>
      <c r="K488" s="101"/>
      <c r="L488" s="101"/>
      <c r="M488" s="35"/>
      <c r="N488" s="35"/>
      <c r="O488" s="61"/>
    </row>
    <row r="489" spans="1:15" ht="13.5" customHeight="1" x14ac:dyDescent="0.2">
      <c r="A489" s="35"/>
      <c r="B489" s="35"/>
      <c r="C489" s="35"/>
      <c r="D489" s="35"/>
      <c r="E489" s="35"/>
      <c r="F489" s="66"/>
      <c r="G489" s="35"/>
      <c r="H489" s="35"/>
      <c r="I489" s="61"/>
      <c r="J489" s="101"/>
      <c r="K489" s="101"/>
      <c r="L489" s="101"/>
      <c r="M489" s="35"/>
      <c r="N489" s="35"/>
      <c r="O489" s="61"/>
    </row>
    <row r="490" spans="1:15" ht="13.5" customHeight="1" x14ac:dyDescent="0.2">
      <c r="A490" s="35"/>
      <c r="B490" s="35"/>
      <c r="C490" s="35"/>
      <c r="D490" s="35"/>
      <c r="E490" s="35"/>
      <c r="F490" s="66"/>
      <c r="G490" s="35"/>
      <c r="H490" s="35"/>
      <c r="I490" s="61"/>
      <c r="J490" s="101"/>
      <c r="K490" s="101"/>
      <c r="L490" s="101"/>
      <c r="M490" s="35"/>
      <c r="N490" s="35"/>
      <c r="O490" s="61"/>
    </row>
    <row r="491" spans="1:15" ht="13.5" customHeight="1" x14ac:dyDescent="0.2">
      <c r="A491" s="35"/>
      <c r="B491" s="35"/>
      <c r="C491" s="35"/>
      <c r="D491" s="35"/>
      <c r="E491" s="35"/>
      <c r="F491" s="66"/>
      <c r="G491" s="35"/>
      <c r="H491" s="35"/>
      <c r="I491" s="61"/>
      <c r="J491" s="101"/>
      <c r="K491" s="101"/>
      <c r="L491" s="101"/>
      <c r="M491" s="35"/>
      <c r="N491" s="35"/>
      <c r="O491" s="61"/>
    </row>
    <row r="492" spans="1:15" ht="13.5" customHeight="1" x14ac:dyDescent="0.2">
      <c r="A492" s="35"/>
      <c r="B492" s="35"/>
      <c r="C492" s="35"/>
      <c r="D492" s="35"/>
      <c r="E492" s="35"/>
      <c r="F492" s="66"/>
      <c r="G492" s="35"/>
      <c r="H492" s="35"/>
      <c r="I492" s="61"/>
      <c r="J492" s="101"/>
      <c r="K492" s="101"/>
      <c r="L492" s="101"/>
      <c r="M492" s="35"/>
      <c r="N492" s="35"/>
      <c r="O492" s="61"/>
    </row>
    <row r="493" spans="1:15" ht="13.5" customHeight="1" x14ac:dyDescent="0.2">
      <c r="A493" s="35"/>
      <c r="B493" s="35"/>
      <c r="C493" s="35"/>
      <c r="D493" s="35"/>
      <c r="E493" s="35"/>
      <c r="F493" s="66"/>
      <c r="G493" s="35"/>
      <c r="H493" s="35"/>
      <c r="I493" s="61"/>
      <c r="J493" s="101"/>
      <c r="K493" s="101"/>
      <c r="L493" s="101"/>
      <c r="M493" s="35"/>
      <c r="N493" s="35"/>
      <c r="O493" s="61"/>
    </row>
    <row r="494" spans="1:15" ht="13.5" customHeight="1" x14ac:dyDescent="0.2">
      <c r="A494" s="35"/>
      <c r="B494" s="35"/>
      <c r="C494" s="35"/>
      <c r="D494" s="35"/>
      <c r="E494" s="35"/>
      <c r="F494" s="66"/>
      <c r="G494" s="35"/>
      <c r="H494" s="35"/>
      <c r="I494" s="61"/>
      <c r="J494" s="101"/>
      <c r="K494" s="101"/>
      <c r="L494" s="101"/>
      <c r="M494" s="35"/>
      <c r="N494" s="35"/>
      <c r="O494" s="61"/>
    </row>
    <row r="495" spans="1:15" ht="13.5" customHeight="1" x14ac:dyDescent="0.2">
      <c r="A495" s="35"/>
      <c r="B495" s="35"/>
      <c r="C495" s="35"/>
      <c r="D495" s="35"/>
      <c r="E495" s="35"/>
      <c r="F495" s="66"/>
      <c r="G495" s="35"/>
      <c r="H495" s="35"/>
      <c r="I495" s="61"/>
      <c r="J495" s="101"/>
      <c r="K495" s="101"/>
      <c r="L495" s="101"/>
      <c r="M495" s="35"/>
      <c r="N495" s="35"/>
      <c r="O495" s="61"/>
    </row>
    <row r="496" spans="1:15" ht="13.5" customHeight="1" x14ac:dyDescent="0.2">
      <c r="A496" s="35"/>
      <c r="B496" s="35"/>
      <c r="C496" s="35"/>
      <c r="D496" s="35"/>
      <c r="E496" s="35"/>
      <c r="F496" s="66"/>
      <c r="G496" s="35"/>
      <c r="H496" s="35"/>
      <c r="I496" s="61"/>
      <c r="J496" s="101"/>
      <c r="K496" s="101"/>
      <c r="L496" s="101"/>
      <c r="M496" s="35"/>
      <c r="N496" s="35"/>
      <c r="O496" s="61"/>
    </row>
    <row r="497" spans="1:15" ht="13.5" customHeight="1" x14ac:dyDescent="0.2">
      <c r="A497" s="35"/>
      <c r="B497" s="35"/>
      <c r="C497" s="35"/>
      <c r="D497" s="35"/>
      <c r="E497" s="35"/>
      <c r="F497" s="66"/>
      <c r="G497" s="35"/>
      <c r="H497" s="35"/>
      <c r="I497" s="61"/>
      <c r="J497" s="101"/>
      <c r="K497" s="101"/>
      <c r="L497" s="101"/>
      <c r="M497" s="35"/>
      <c r="N497" s="35"/>
      <c r="O497" s="61"/>
    </row>
    <row r="498" spans="1:15" ht="13.5" customHeight="1" x14ac:dyDescent="0.2">
      <c r="A498" s="35"/>
      <c r="B498" s="35"/>
      <c r="C498" s="35"/>
      <c r="D498" s="35"/>
      <c r="E498" s="35"/>
      <c r="F498" s="66"/>
      <c r="G498" s="35"/>
      <c r="H498" s="35"/>
      <c r="I498" s="61"/>
      <c r="J498" s="101"/>
      <c r="K498" s="101"/>
      <c r="L498" s="101"/>
      <c r="M498" s="35"/>
      <c r="N498" s="35"/>
      <c r="O498" s="61"/>
    </row>
    <row r="499" spans="1:15" ht="13.5" customHeight="1" x14ac:dyDescent="0.2">
      <c r="A499" s="35"/>
      <c r="B499" s="35"/>
      <c r="C499" s="35"/>
      <c r="D499" s="35"/>
      <c r="E499" s="35"/>
      <c r="F499" s="66"/>
      <c r="G499" s="35"/>
      <c r="H499" s="35"/>
      <c r="I499" s="61"/>
      <c r="J499" s="101"/>
      <c r="K499" s="101"/>
      <c r="L499" s="101"/>
      <c r="M499" s="35"/>
      <c r="N499" s="35"/>
      <c r="O499" s="61"/>
    </row>
    <row r="500" spans="1:15" ht="13.5" customHeight="1" x14ac:dyDescent="0.2">
      <c r="A500" s="35"/>
      <c r="B500" s="35"/>
      <c r="C500" s="35"/>
      <c r="D500" s="35"/>
      <c r="E500" s="35"/>
      <c r="F500" s="66"/>
      <c r="G500" s="35"/>
      <c r="H500" s="35"/>
      <c r="I500" s="61"/>
      <c r="J500" s="101"/>
      <c r="K500" s="101"/>
      <c r="L500" s="101"/>
      <c r="M500" s="35"/>
      <c r="N500" s="35"/>
      <c r="O500" s="61"/>
    </row>
    <row r="501" spans="1:15" ht="13.5" customHeight="1" x14ac:dyDescent="0.2">
      <c r="A501" s="35"/>
      <c r="B501" s="35"/>
      <c r="C501" s="35"/>
      <c r="D501" s="35"/>
      <c r="E501" s="35"/>
      <c r="F501" s="66"/>
      <c r="G501" s="35"/>
      <c r="H501" s="35"/>
      <c r="I501" s="61"/>
      <c r="J501" s="101"/>
      <c r="K501" s="101"/>
      <c r="L501" s="101"/>
      <c r="M501" s="35"/>
      <c r="N501" s="35"/>
      <c r="O501" s="61"/>
    </row>
    <row r="502" spans="1:15" ht="13.5" customHeight="1" x14ac:dyDescent="0.2">
      <c r="A502" s="35"/>
      <c r="B502" s="35"/>
      <c r="C502" s="35"/>
      <c r="D502" s="35"/>
      <c r="E502" s="35"/>
      <c r="F502" s="66"/>
      <c r="G502" s="35"/>
      <c r="H502" s="35"/>
      <c r="I502" s="61"/>
      <c r="J502" s="101"/>
      <c r="K502" s="101"/>
      <c r="L502" s="101"/>
      <c r="M502" s="35"/>
      <c r="N502" s="35"/>
      <c r="O502" s="61"/>
    </row>
    <row r="503" spans="1:15" ht="13.5" customHeight="1" x14ac:dyDescent="0.2">
      <c r="A503" s="35"/>
      <c r="B503" s="35"/>
      <c r="C503" s="35"/>
      <c r="D503" s="35"/>
      <c r="E503" s="35"/>
      <c r="F503" s="66"/>
      <c r="G503" s="35"/>
      <c r="H503" s="35"/>
      <c r="I503" s="61"/>
      <c r="J503" s="101"/>
      <c r="K503" s="101"/>
      <c r="L503" s="101"/>
      <c r="M503" s="35"/>
      <c r="N503" s="35"/>
      <c r="O503" s="61"/>
    </row>
    <row r="504" spans="1:15" ht="13.5" customHeight="1" x14ac:dyDescent="0.2">
      <c r="A504" s="35"/>
      <c r="B504" s="35"/>
      <c r="C504" s="35"/>
      <c r="D504" s="35"/>
      <c r="E504" s="35"/>
      <c r="F504" s="66"/>
      <c r="G504" s="35"/>
      <c r="H504" s="35"/>
      <c r="I504" s="61"/>
      <c r="J504" s="101"/>
      <c r="K504" s="101"/>
      <c r="L504" s="101"/>
      <c r="M504" s="35"/>
      <c r="N504" s="35"/>
      <c r="O504" s="61"/>
    </row>
    <row r="505" spans="1:15" ht="13.5" customHeight="1" x14ac:dyDescent="0.2">
      <c r="A505" s="35"/>
      <c r="B505" s="35"/>
      <c r="C505" s="35"/>
      <c r="D505" s="35"/>
      <c r="E505" s="35"/>
      <c r="F505" s="66"/>
      <c r="G505" s="35"/>
      <c r="H505" s="35"/>
      <c r="I505" s="61"/>
      <c r="J505" s="101"/>
      <c r="K505" s="101"/>
      <c r="L505" s="101"/>
      <c r="M505" s="35"/>
      <c r="N505" s="35"/>
      <c r="O505" s="61"/>
    </row>
    <row r="506" spans="1:15" ht="13.5" customHeight="1" x14ac:dyDescent="0.2">
      <c r="A506" s="35"/>
      <c r="B506" s="35"/>
      <c r="C506" s="35"/>
      <c r="D506" s="35"/>
      <c r="E506" s="35"/>
      <c r="F506" s="66"/>
      <c r="G506" s="35"/>
      <c r="H506" s="35"/>
      <c r="I506" s="61"/>
      <c r="J506" s="101"/>
      <c r="K506" s="101"/>
      <c r="L506" s="101"/>
      <c r="M506" s="35"/>
      <c r="N506" s="35"/>
      <c r="O506" s="61"/>
    </row>
    <row r="507" spans="1:15" ht="13.5" customHeight="1" x14ac:dyDescent="0.2">
      <c r="A507" s="35"/>
      <c r="B507" s="35"/>
      <c r="C507" s="35"/>
      <c r="D507" s="35"/>
      <c r="E507" s="35"/>
      <c r="F507" s="66"/>
      <c r="G507" s="35"/>
      <c r="H507" s="35"/>
      <c r="I507" s="61"/>
      <c r="J507" s="101"/>
      <c r="K507" s="101"/>
      <c r="L507" s="101"/>
      <c r="M507" s="35"/>
      <c r="N507" s="35"/>
      <c r="O507" s="61"/>
    </row>
    <row r="508" spans="1:15" ht="13.5" customHeight="1" x14ac:dyDescent="0.2">
      <c r="A508" s="35"/>
      <c r="B508" s="35"/>
      <c r="C508" s="35"/>
      <c r="D508" s="35"/>
      <c r="E508" s="35"/>
      <c r="F508" s="66"/>
      <c r="G508" s="35"/>
      <c r="H508" s="35"/>
      <c r="I508" s="61"/>
      <c r="J508" s="101"/>
      <c r="K508" s="101"/>
      <c r="L508" s="101"/>
      <c r="M508" s="35"/>
      <c r="N508" s="35"/>
      <c r="O508" s="61"/>
    </row>
    <row r="509" spans="1:15" ht="13.5" customHeight="1" x14ac:dyDescent="0.2">
      <c r="A509" s="35"/>
      <c r="B509" s="35"/>
      <c r="C509" s="35"/>
      <c r="D509" s="35"/>
      <c r="E509" s="35"/>
      <c r="F509" s="66"/>
      <c r="G509" s="35"/>
      <c r="H509" s="35"/>
      <c r="I509" s="61"/>
      <c r="J509" s="101"/>
      <c r="K509" s="101"/>
      <c r="L509" s="101"/>
      <c r="M509" s="35"/>
      <c r="N509" s="35"/>
      <c r="O509" s="61"/>
    </row>
    <row r="510" spans="1:15" ht="13.5" customHeight="1" x14ac:dyDescent="0.2">
      <c r="A510" s="35"/>
      <c r="B510" s="35"/>
      <c r="C510" s="35"/>
      <c r="D510" s="35"/>
      <c r="E510" s="35"/>
      <c r="F510" s="66"/>
      <c r="G510" s="35"/>
      <c r="H510" s="35"/>
      <c r="I510" s="61"/>
      <c r="J510" s="101"/>
      <c r="K510" s="101"/>
      <c r="L510" s="101"/>
      <c r="M510" s="35"/>
      <c r="N510" s="35"/>
      <c r="O510" s="61"/>
    </row>
    <row r="511" spans="1:15" ht="13.5" customHeight="1" x14ac:dyDescent="0.2">
      <c r="A511" s="35"/>
      <c r="B511" s="35"/>
      <c r="C511" s="35"/>
      <c r="D511" s="35"/>
      <c r="E511" s="35"/>
      <c r="F511" s="66"/>
      <c r="G511" s="35"/>
      <c r="H511" s="35"/>
      <c r="I511" s="61"/>
      <c r="J511" s="101"/>
      <c r="K511" s="101"/>
      <c r="L511" s="101"/>
      <c r="M511" s="35"/>
      <c r="N511" s="35"/>
      <c r="O511" s="61"/>
    </row>
    <row r="512" spans="1:15" ht="13.5" customHeight="1" x14ac:dyDescent="0.2">
      <c r="A512" s="35"/>
      <c r="B512" s="35"/>
      <c r="C512" s="35"/>
      <c r="D512" s="35"/>
      <c r="E512" s="35"/>
      <c r="F512" s="66"/>
      <c r="G512" s="35"/>
      <c r="H512" s="35"/>
      <c r="I512" s="61"/>
      <c r="J512" s="101"/>
      <c r="K512" s="101"/>
      <c r="L512" s="101"/>
      <c r="M512" s="35"/>
      <c r="N512" s="35"/>
      <c r="O512" s="61"/>
    </row>
    <row r="513" spans="1:15" ht="13.5" customHeight="1" x14ac:dyDescent="0.2">
      <c r="A513" s="35"/>
      <c r="B513" s="35"/>
      <c r="C513" s="35"/>
      <c r="D513" s="35"/>
      <c r="E513" s="35"/>
      <c r="F513" s="66"/>
      <c r="G513" s="35"/>
      <c r="H513" s="35"/>
      <c r="I513" s="61"/>
      <c r="J513" s="101"/>
      <c r="K513" s="101"/>
      <c r="L513" s="101"/>
      <c r="M513" s="35"/>
      <c r="N513" s="35"/>
      <c r="O513" s="61"/>
    </row>
    <row r="514" spans="1:15" ht="13.5" customHeight="1" x14ac:dyDescent="0.2">
      <c r="A514" s="35"/>
      <c r="B514" s="35"/>
      <c r="C514" s="35"/>
      <c r="D514" s="35"/>
      <c r="E514" s="35"/>
      <c r="F514" s="66"/>
      <c r="G514" s="35"/>
      <c r="H514" s="35"/>
      <c r="I514" s="61"/>
      <c r="J514" s="101"/>
      <c r="K514" s="101"/>
      <c r="L514" s="101"/>
      <c r="M514" s="35"/>
      <c r="N514" s="35"/>
      <c r="O514" s="61"/>
    </row>
    <row r="515" spans="1:15" ht="13.5" customHeight="1" x14ac:dyDescent="0.2">
      <c r="A515" s="35"/>
      <c r="B515" s="35"/>
      <c r="C515" s="35"/>
      <c r="D515" s="35"/>
      <c r="E515" s="35"/>
      <c r="F515" s="66"/>
      <c r="G515" s="35"/>
      <c r="H515" s="35"/>
      <c r="I515" s="61"/>
      <c r="J515" s="101"/>
      <c r="K515" s="101"/>
      <c r="L515" s="101"/>
      <c r="M515" s="35"/>
      <c r="N515" s="35"/>
      <c r="O515" s="61"/>
    </row>
    <row r="516" spans="1:15" ht="13.5" customHeight="1" x14ac:dyDescent="0.2">
      <c r="A516" s="35"/>
      <c r="B516" s="35"/>
      <c r="C516" s="35"/>
      <c r="D516" s="35"/>
      <c r="E516" s="35"/>
      <c r="F516" s="66"/>
      <c r="G516" s="35"/>
      <c r="H516" s="35"/>
      <c r="I516" s="61"/>
      <c r="J516" s="101"/>
      <c r="K516" s="101"/>
      <c r="L516" s="101"/>
      <c r="M516" s="35"/>
      <c r="N516" s="35"/>
      <c r="O516" s="61"/>
    </row>
    <row r="517" spans="1:15" ht="13.5" customHeight="1" x14ac:dyDescent="0.2">
      <c r="A517" s="35"/>
      <c r="B517" s="35"/>
      <c r="C517" s="35"/>
      <c r="D517" s="35"/>
      <c r="E517" s="35"/>
      <c r="F517" s="66"/>
      <c r="G517" s="35"/>
      <c r="H517" s="35"/>
      <c r="I517" s="61"/>
      <c r="J517" s="101"/>
      <c r="K517" s="101"/>
      <c r="L517" s="101"/>
      <c r="M517" s="35"/>
      <c r="N517" s="35"/>
      <c r="O517" s="61"/>
    </row>
    <row r="518" spans="1:15" ht="13.5" customHeight="1" x14ac:dyDescent="0.2">
      <c r="A518" s="35"/>
      <c r="B518" s="35"/>
      <c r="C518" s="35"/>
      <c r="D518" s="35"/>
      <c r="E518" s="35"/>
      <c r="F518" s="66"/>
      <c r="G518" s="35"/>
      <c r="H518" s="35"/>
      <c r="I518" s="61"/>
      <c r="J518" s="101"/>
      <c r="K518" s="101"/>
      <c r="L518" s="101"/>
      <c r="M518" s="35"/>
      <c r="N518" s="35"/>
      <c r="O518" s="61"/>
    </row>
    <row r="519" spans="1:15" ht="13.5" customHeight="1" x14ac:dyDescent="0.2">
      <c r="A519" s="35"/>
      <c r="B519" s="35"/>
      <c r="C519" s="35"/>
      <c r="D519" s="35"/>
      <c r="E519" s="35"/>
      <c r="F519" s="66"/>
      <c r="G519" s="35"/>
      <c r="H519" s="35"/>
      <c r="I519" s="61"/>
      <c r="J519" s="101"/>
      <c r="K519" s="101"/>
      <c r="L519" s="101"/>
      <c r="M519" s="35"/>
      <c r="N519" s="35"/>
      <c r="O519" s="61"/>
    </row>
    <row r="520" spans="1:15" ht="13.5" customHeight="1" x14ac:dyDescent="0.2">
      <c r="A520" s="35"/>
      <c r="B520" s="35"/>
      <c r="C520" s="35"/>
      <c r="D520" s="35"/>
      <c r="E520" s="35"/>
      <c r="F520" s="66"/>
      <c r="G520" s="35"/>
      <c r="H520" s="35"/>
      <c r="I520" s="61"/>
      <c r="J520" s="101"/>
      <c r="K520" s="101"/>
      <c r="L520" s="101"/>
      <c r="M520" s="35"/>
      <c r="N520" s="35"/>
      <c r="O520" s="61"/>
    </row>
    <row r="521" spans="1:15" ht="13.5" customHeight="1" x14ac:dyDescent="0.2">
      <c r="A521" s="35"/>
      <c r="B521" s="35"/>
      <c r="C521" s="35"/>
      <c r="D521" s="35"/>
      <c r="E521" s="35"/>
      <c r="F521" s="66"/>
      <c r="G521" s="35"/>
      <c r="H521" s="35"/>
      <c r="I521" s="61"/>
      <c r="J521" s="101"/>
      <c r="K521" s="101"/>
      <c r="L521" s="101"/>
      <c r="M521" s="35"/>
      <c r="N521" s="35"/>
      <c r="O521" s="61"/>
    </row>
    <row r="522" spans="1:15" ht="13.5" customHeight="1" x14ac:dyDescent="0.2">
      <c r="A522" s="35"/>
      <c r="B522" s="35"/>
      <c r="C522" s="35"/>
      <c r="D522" s="35"/>
      <c r="E522" s="35"/>
      <c r="F522" s="66"/>
      <c r="G522" s="35"/>
      <c r="H522" s="35"/>
      <c r="I522" s="61"/>
      <c r="J522" s="101"/>
      <c r="K522" s="101"/>
      <c r="L522" s="101"/>
      <c r="M522" s="35"/>
      <c r="N522" s="35"/>
      <c r="O522" s="61"/>
    </row>
    <row r="523" spans="1:15" ht="13.5" customHeight="1" x14ac:dyDescent="0.2">
      <c r="A523" s="35"/>
      <c r="B523" s="35"/>
      <c r="C523" s="35"/>
      <c r="D523" s="35"/>
      <c r="E523" s="35"/>
      <c r="F523" s="66"/>
      <c r="G523" s="35"/>
      <c r="H523" s="35"/>
      <c r="I523" s="61"/>
      <c r="J523" s="101"/>
      <c r="K523" s="101"/>
      <c r="L523" s="101"/>
      <c r="M523" s="35"/>
      <c r="N523" s="35"/>
      <c r="O523" s="61"/>
    </row>
    <row r="524" spans="1:15" ht="13.5" customHeight="1" x14ac:dyDescent="0.2">
      <c r="A524" s="35"/>
      <c r="B524" s="35"/>
      <c r="C524" s="35"/>
      <c r="D524" s="35"/>
      <c r="E524" s="35"/>
      <c r="F524" s="66"/>
      <c r="G524" s="35"/>
      <c r="H524" s="35"/>
      <c r="I524" s="61"/>
      <c r="J524" s="101"/>
      <c r="K524" s="101"/>
      <c r="L524" s="101"/>
      <c r="M524" s="35"/>
      <c r="N524" s="35"/>
      <c r="O524" s="61"/>
    </row>
    <row r="525" spans="1:15" ht="13.5" customHeight="1" x14ac:dyDescent="0.2">
      <c r="A525" s="35"/>
      <c r="B525" s="35"/>
      <c r="C525" s="35"/>
      <c r="D525" s="35"/>
      <c r="E525" s="35"/>
      <c r="F525" s="66"/>
      <c r="G525" s="35"/>
      <c r="H525" s="35"/>
      <c r="I525" s="61"/>
      <c r="J525" s="101"/>
      <c r="K525" s="101"/>
      <c r="L525" s="101"/>
      <c r="M525" s="35"/>
      <c r="N525" s="35"/>
      <c r="O525" s="61"/>
    </row>
    <row r="526" spans="1:15" ht="13.5" customHeight="1" x14ac:dyDescent="0.2">
      <c r="A526" s="35"/>
      <c r="B526" s="35"/>
      <c r="C526" s="35"/>
      <c r="D526" s="35"/>
      <c r="E526" s="35"/>
      <c r="F526" s="66"/>
      <c r="G526" s="35"/>
      <c r="H526" s="35"/>
      <c r="I526" s="61"/>
      <c r="J526" s="101"/>
      <c r="K526" s="101"/>
      <c r="L526" s="101"/>
      <c r="M526" s="35"/>
      <c r="N526" s="35"/>
      <c r="O526" s="61"/>
    </row>
    <row r="527" spans="1:15" ht="13.5" customHeight="1" x14ac:dyDescent="0.2">
      <c r="A527" s="35"/>
      <c r="B527" s="35"/>
      <c r="C527" s="35"/>
      <c r="D527" s="35"/>
      <c r="E527" s="35"/>
      <c r="F527" s="66"/>
      <c r="G527" s="35"/>
      <c r="H527" s="35"/>
      <c r="I527" s="61"/>
      <c r="J527" s="101"/>
      <c r="K527" s="101"/>
      <c r="L527" s="101"/>
      <c r="M527" s="35"/>
      <c r="N527" s="35"/>
      <c r="O527" s="61"/>
    </row>
    <row r="528" spans="1:15" ht="13.5" customHeight="1" x14ac:dyDescent="0.2">
      <c r="A528" s="35"/>
      <c r="B528" s="35"/>
      <c r="C528" s="35"/>
      <c r="D528" s="35"/>
      <c r="E528" s="35"/>
      <c r="F528" s="66"/>
      <c r="G528" s="35"/>
      <c r="H528" s="35"/>
      <c r="I528" s="61"/>
      <c r="J528" s="101"/>
      <c r="K528" s="101"/>
      <c r="L528" s="101"/>
      <c r="M528" s="35"/>
      <c r="N528" s="35"/>
      <c r="O528" s="61"/>
    </row>
    <row r="529" spans="1:15" ht="13.5" customHeight="1" x14ac:dyDescent="0.2">
      <c r="A529" s="35"/>
      <c r="B529" s="35"/>
      <c r="C529" s="35"/>
      <c r="D529" s="35"/>
      <c r="E529" s="35"/>
      <c r="F529" s="66"/>
      <c r="G529" s="35"/>
      <c r="H529" s="35"/>
      <c r="I529" s="61"/>
      <c r="J529" s="101"/>
      <c r="K529" s="101"/>
      <c r="L529" s="101"/>
      <c r="M529" s="35"/>
      <c r="N529" s="35"/>
      <c r="O529" s="61"/>
    </row>
    <row r="530" spans="1:15" ht="13.5" customHeight="1" x14ac:dyDescent="0.2">
      <c r="A530" s="35"/>
      <c r="B530" s="35"/>
      <c r="C530" s="35"/>
      <c r="D530" s="35"/>
      <c r="E530" s="35"/>
      <c r="F530" s="66"/>
      <c r="G530" s="35"/>
      <c r="H530" s="35"/>
      <c r="I530" s="61"/>
      <c r="J530" s="101"/>
      <c r="K530" s="101"/>
      <c r="L530" s="101"/>
      <c r="M530" s="35"/>
      <c r="N530" s="35"/>
      <c r="O530" s="61"/>
    </row>
    <row r="531" spans="1:15" ht="13.5" customHeight="1" x14ac:dyDescent="0.2">
      <c r="A531" s="35"/>
      <c r="B531" s="35"/>
      <c r="C531" s="35"/>
      <c r="D531" s="35"/>
      <c r="E531" s="35"/>
      <c r="F531" s="66"/>
      <c r="G531" s="35"/>
      <c r="H531" s="35"/>
      <c r="I531" s="61"/>
      <c r="J531" s="101"/>
      <c r="K531" s="101"/>
      <c r="L531" s="101"/>
      <c r="M531" s="35"/>
      <c r="N531" s="35"/>
      <c r="O531" s="61"/>
    </row>
    <row r="532" spans="1:15" ht="13.5" customHeight="1" x14ac:dyDescent="0.2">
      <c r="A532" s="35"/>
      <c r="B532" s="35"/>
      <c r="C532" s="35"/>
      <c r="D532" s="35"/>
      <c r="E532" s="35"/>
      <c r="F532" s="66"/>
      <c r="G532" s="35"/>
      <c r="H532" s="35"/>
      <c r="I532" s="61"/>
      <c r="J532" s="101"/>
      <c r="K532" s="101"/>
      <c r="L532" s="101"/>
      <c r="M532" s="35"/>
      <c r="N532" s="35"/>
      <c r="O532" s="61"/>
    </row>
    <row r="533" spans="1:15" ht="13.5" customHeight="1" x14ac:dyDescent="0.2">
      <c r="A533" s="35"/>
      <c r="B533" s="35"/>
      <c r="C533" s="35"/>
      <c r="D533" s="35"/>
      <c r="E533" s="35"/>
      <c r="F533" s="66"/>
      <c r="G533" s="35"/>
      <c r="H533" s="35"/>
      <c r="I533" s="61"/>
      <c r="J533" s="101"/>
      <c r="K533" s="101"/>
      <c r="L533" s="101"/>
      <c r="M533" s="35"/>
      <c r="N533" s="35"/>
      <c r="O533" s="61"/>
    </row>
    <row r="534" spans="1:15" ht="13.5" customHeight="1" x14ac:dyDescent="0.2">
      <c r="A534" s="35"/>
      <c r="B534" s="35"/>
      <c r="C534" s="35"/>
      <c r="D534" s="35"/>
      <c r="E534" s="35"/>
      <c r="F534" s="66"/>
      <c r="G534" s="35"/>
      <c r="H534" s="35"/>
      <c r="I534" s="61"/>
      <c r="J534" s="101"/>
      <c r="K534" s="101"/>
      <c r="L534" s="101"/>
      <c r="M534" s="35"/>
      <c r="N534" s="35"/>
      <c r="O534" s="61"/>
    </row>
    <row r="535" spans="1:15" ht="13.5" customHeight="1" x14ac:dyDescent="0.2">
      <c r="A535" s="35"/>
      <c r="B535" s="35"/>
      <c r="C535" s="35"/>
      <c r="D535" s="35"/>
      <c r="E535" s="35"/>
      <c r="F535" s="66"/>
      <c r="G535" s="35"/>
      <c r="H535" s="35"/>
      <c r="I535" s="61"/>
      <c r="J535" s="101"/>
      <c r="K535" s="101"/>
      <c r="L535" s="101"/>
      <c r="M535" s="35"/>
      <c r="N535" s="35"/>
      <c r="O535" s="61"/>
    </row>
    <row r="536" spans="1:15" ht="13.5" customHeight="1" x14ac:dyDescent="0.2">
      <c r="A536" s="35"/>
      <c r="B536" s="35"/>
      <c r="C536" s="35"/>
      <c r="D536" s="35"/>
      <c r="E536" s="35"/>
      <c r="F536" s="66"/>
      <c r="G536" s="35"/>
      <c r="H536" s="35"/>
      <c r="I536" s="61"/>
      <c r="J536" s="101"/>
      <c r="K536" s="101"/>
      <c r="L536" s="101"/>
      <c r="M536" s="35"/>
      <c r="N536" s="35"/>
      <c r="O536" s="61"/>
    </row>
    <row r="537" spans="1:15" ht="13.5" customHeight="1" x14ac:dyDescent="0.2">
      <c r="A537" s="35"/>
      <c r="B537" s="35"/>
      <c r="C537" s="35"/>
      <c r="D537" s="35"/>
      <c r="E537" s="35"/>
      <c r="F537" s="66"/>
      <c r="G537" s="35"/>
      <c r="H537" s="35"/>
      <c r="I537" s="61"/>
      <c r="J537" s="101"/>
      <c r="K537" s="101"/>
      <c r="L537" s="101"/>
      <c r="M537" s="35"/>
      <c r="N537" s="35"/>
      <c r="O537" s="61"/>
    </row>
    <row r="538" spans="1:15" ht="13.5" customHeight="1" x14ac:dyDescent="0.2">
      <c r="A538" s="35"/>
      <c r="B538" s="35"/>
      <c r="C538" s="35"/>
      <c r="D538" s="35"/>
      <c r="E538" s="35"/>
      <c r="F538" s="66"/>
      <c r="G538" s="35"/>
      <c r="H538" s="35"/>
      <c r="I538" s="61"/>
      <c r="J538" s="101"/>
      <c r="K538" s="101"/>
      <c r="L538" s="101"/>
      <c r="M538" s="35"/>
      <c r="N538" s="35"/>
      <c r="O538" s="61"/>
    </row>
    <row r="539" spans="1:15" ht="13.5" customHeight="1" x14ac:dyDescent="0.2">
      <c r="A539" s="35"/>
      <c r="B539" s="35"/>
      <c r="C539" s="35"/>
      <c r="D539" s="35"/>
      <c r="E539" s="35"/>
      <c r="F539" s="66"/>
      <c r="G539" s="35"/>
      <c r="H539" s="35"/>
      <c r="I539" s="61"/>
      <c r="J539" s="101"/>
      <c r="K539" s="101"/>
      <c r="L539" s="101"/>
      <c r="M539" s="35"/>
      <c r="N539" s="35"/>
      <c r="O539" s="61"/>
    </row>
    <row r="540" spans="1:15" ht="13.5" customHeight="1" x14ac:dyDescent="0.2">
      <c r="A540" s="35"/>
      <c r="B540" s="35"/>
      <c r="C540" s="35"/>
      <c r="D540" s="35"/>
      <c r="E540" s="35"/>
      <c r="F540" s="66"/>
      <c r="G540" s="35"/>
      <c r="H540" s="35"/>
      <c r="I540" s="61"/>
      <c r="J540" s="101"/>
      <c r="K540" s="101"/>
      <c r="L540" s="101"/>
      <c r="M540" s="35"/>
      <c r="N540" s="35"/>
      <c r="O540" s="61"/>
    </row>
    <row r="541" spans="1:15" ht="13.5" customHeight="1" x14ac:dyDescent="0.2">
      <c r="A541" s="35"/>
      <c r="B541" s="35"/>
      <c r="C541" s="35"/>
      <c r="D541" s="35"/>
      <c r="E541" s="35"/>
      <c r="F541" s="66"/>
      <c r="G541" s="35"/>
      <c r="H541" s="35"/>
      <c r="I541" s="61"/>
      <c r="J541" s="101"/>
      <c r="K541" s="101"/>
      <c r="L541" s="101"/>
      <c r="M541" s="35"/>
      <c r="N541" s="35"/>
      <c r="O541" s="61"/>
    </row>
    <row r="542" spans="1:15" ht="13.5" customHeight="1" x14ac:dyDescent="0.2">
      <c r="A542" s="35"/>
      <c r="B542" s="35"/>
      <c r="C542" s="35"/>
      <c r="D542" s="35"/>
      <c r="E542" s="35"/>
      <c r="F542" s="66"/>
      <c r="G542" s="35"/>
      <c r="H542" s="35"/>
      <c r="I542" s="61"/>
      <c r="J542" s="101"/>
      <c r="K542" s="101"/>
      <c r="L542" s="101"/>
      <c r="M542" s="35"/>
      <c r="N542" s="35"/>
      <c r="O542" s="61"/>
    </row>
    <row r="543" spans="1:15" ht="13.5" customHeight="1" x14ac:dyDescent="0.2">
      <c r="A543" s="35"/>
      <c r="B543" s="35"/>
      <c r="C543" s="35"/>
      <c r="D543" s="35"/>
      <c r="E543" s="35"/>
      <c r="F543" s="66"/>
      <c r="G543" s="35"/>
      <c r="H543" s="35"/>
      <c r="I543" s="61"/>
      <c r="J543" s="101"/>
      <c r="K543" s="101"/>
      <c r="L543" s="101"/>
      <c r="M543" s="35"/>
      <c r="N543" s="35"/>
      <c r="O543" s="61"/>
    </row>
    <row r="544" spans="1:15" ht="13.5" customHeight="1" x14ac:dyDescent="0.2">
      <c r="A544" s="35"/>
      <c r="B544" s="35"/>
      <c r="C544" s="35"/>
      <c r="D544" s="35"/>
      <c r="E544" s="35"/>
      <c r="F544" s="66"/>
      <c r="G544" s="35"/>
      <c r="H544" s="35"/>
      <c r="I544" s="61"/>
      <c r="J544" s="101"/>
      <c r="K544" s="101"/>
      <c r="L544" s="101"/>
      <c r="M544" s="35"/>
      <c r="N544" s="35"/>
      <c r="O544" s="61"/>
    </row>
    <row r="545" spans="1:15" ht="13.5" customHeight="1" x14ac:dyDescent="0.2">
      <c r="A545" s="35"/>
      <c r="B545" s="35"/>
      <c r="C545" s="35"/>
      <c r="D545" s="35"/>
      <c r="E545" s="35"/>
      <c r="F545" s="66"/>
      <c r="G545" s="35"/>
      <c r="H545" s="35"/>
      <c r="I545" s="61"/>
      <c r="J545" s="101"/>
      <c r="K545" s="101"/>
      <c r="L545" s="101"/>
      <c r="M545" s="35"/>
      <c r="N545" s="35"/>
      <c r="O545" s="61"/>
    </row>
    <row r="546" spans="1:15" ht="13.5" customHeight="1" x14ac:dyDescent="0.2">
      <c r="A546" s="35"/>
      <c r="B546" s="35"/>
      <c r="C546" s="35"/>
      <c r="D546" s="35"/>
      <c r="E546" s="35"/>
      <c r="F546" s="66"/>
      <c r="G546" s="35"/>
      <c r="H546" s="35"/>
      <c r="I546" s="61"/>
      <c r="J546" s="101"/>
      <c r="K546" s="101"/>
      <c r="L546" s="101"/>
      <c r="M546" s="35"/>
      <c r="N546" s="35"/>
      <c r="O546" s="61"/>
    </row>
    <row r="547" spans="1:15" ht="13.5" customHeight="1" x14ac:dyDescent="0.2">
      <c r="A547" s="35"/>
      <c r="B547" s="35"/>
      <c r="C547" s="35"/>
      <c r="D547" s="35"/>
      <c r="E547" s="35"/>
      <c r="F547" s="66"/>
      <c r="G547" s="35"/>
      <c r="H547" s="35"/>
      <c r="I547" s="61"/>
      <c r="J547" s="101"/>
      <c r="K547" s="101"/>
      <c r="L547" s="101"/>
      <c r="M547" s="35"/>
      <c r="N547" s="35"/>
      <c r="O547" s="61"/>
    </row>
    <row r="548" spans="1:15" ht="13.5" customHeight="1" x14ac:dyDescent="0.2">
      <c r="A548" s="35"/>
      <c r="B548" s="35"/>
      <c r="C548" s="35"/>
      <c r="D548" s="35"/>
      <c r="E548" s="35"/>
      <c r="F548" s="66"/>
      <c r="G548" s="35"/>
      <c r="H548" s="35"/>
      <c r="I548" s="61"/>
      <c r="J548" s="101"/>
      <c r="K548" s="101"/>
      <c r="L548" s="101"/>
      <c r="M548" s="35"/>
      <c r="N548" s="35"/>
      <c r="O548" s="61"/>
    </row>
    <row r="549" spans="1:15" ht="13.5" customHeight="1" x14ac:dyDescent="0.2">
      <c r="A549" s="35"/>
      <c r="B549" s="35"/>
      <c r="C549" s="35"/>
      <c r="D549" s="35"/>
      <c r="E549" s="35"/>
      <c r="F549" s="66"/>
      <c r="G549" s="35"/>
      <c r="H549" s="35"/>
      <c r="I549" s="61"/>
      <c r="J549" s="101"/>
      <c r="K549" s="101"/>
      <c r="L549" s="101"/>
      <c r="M549" s="35"/>
      <c r="N549" s="35"/>
      <c r="O549" s="61"/>
    </row>
    <row r="550" spans="1:15" ht="13.5" customHeight="1" x14ac:dyDescent="0.2">
      <c r="A550" s="35"/>
      <c r="B550" s="35"/>
      <c r="C550" s="35"/>
      <c r="D550" s="35"/>
      <c r="E550" s="35"/>
      <c r="F550" s="66"/>
      <c r="G550" s="35"/>
      <c r="H550" s="35"/>
      <c r="I550" s="61"/>
      <c r="J550" s="101"/>
      <c r="K550" s="101"/>
      <c r="L550" s="101"/>
      <c r="M550" s="35"/>
      <c r="N550" s="35"/>
      <c r="O550" s="61"/>
    </row>
    <row r="551" spans="1:15" ht="13.5" customHeight="1" x14ac:dyDescent="0.2">
      <c r="A551" s="35"/>
      <c r="B551" s="35"/>
      <c r="C551" s="35"/>
      <c r="D551" s="35"/>
      <c r="E551" s="35"/>
      <c r="F551" s="66"/>
      <c r="G551" s="35"/>
      <c r="H551" s="35"/>
      <c r="I551" s="61"/>
      <c r="J551" s="101"/>
      <c r="K551" s="101"/>
      <c r="L551" s="101"/>
      <c r="M551" s="35"/>
      <c r="N551" s="35"/>
      <c r="O551" s="61"/>
    </row>
    <row r="552" spans="1:15" ht="13.5" customHeight="1" x14ac:dyDescent="0.2">
      <c r="A552" s="35"/>
      <c r="B552" s="35"/>
      <c r="C552" s="35"/>
      <c r="D552" s="35"/>
      <c r="E552" s="35"/>
      <c r="F552" s="66"/>
      <c r="G552" s="35"/>
      <c r="H552" s="35"/>
      <c r="I552" s="61"/>
      <c r="J552" s="101"/>
      <c r="K552" s="101"/>
      <c r="L552" s="101"/>
      <c r="M552" s="35"/>
      <c r="N552" s="35"/>
      <c r="O552" s="61"/>
    </row>
    <row r="553" spans="1:15" ht="13.5" customHeight="1" x14ac:dyDescent="0.2">
      <c r="A553" s="35"/>
      <c r="B553" s="35"/>
      <c r="C553" s="35"/>
      <c r="D553" s="35"/>
      <c r="E553" s="35"/>
      <c r="F553" s="66"/>
      <c r="G553" s="35"/>
      <c r="H553" s="35"/>
      <c r="I553" s="61"/>
      <c r="J553" s="101"/>
      <c r="K553" s="101"/>
      <c r="L553" s="101"/>
      <c r="M553" s="35"/>
      <c r="N553" s="35"/>
      <c r="O553" s="61"/>
    </row>
    <row r="554" spans="1:15" ht="13.5" customHeight="1" x14ac:dyDescent="0.2">
      <c r="A554" s="35"/>
      <c r="B554" s="35"/>
      <c r="C554" s="35"/>
      <c r="D554" s="35"/>
      <c r="E554" s="35"/>
      <c r="F554" s="66"/>
      <c r="G554" s="35"/>
      <c r="H554" s="35"/>
      <c r="I554" s="61"/>
      <c r="J554" s="101"/>
      <c r="K554" s="101"/>
      <c r="L554" s="101"/>
      <c r="M554" s="35"/>
      <c r="N554" s="35"/>
      <c r="O554" s="61"/>
    </row>
    <row r="555" spans="1:15" ht="13.5" customHeight="1" x14ac:dyDescent="0.2">
      <c r="A555" s="35"/>
      <c r="B555" s="35"/>
      <c r="C555" s="35"/>
      <c r="D555" s="35"/>
      <c r="E555" s="35"/>
      <c r="F555" s="66"/>
      <c r="G555" s="35"/>
      <c r="H555" s="35"/>
      <c r="I555" s="61"/>
      <c r="J555" s="101"/>
      <c r="K555" s="101"/>
      <c r="L555" s="101"/>
      <c r="M555" s="35"/>
      <c r="N555" s="35"/>
      <c r="O555" s="61"/>
    </row>
    <row r="556" spans="1:15" ht="13.5" customHeight="1" x14ac:dyDescent="0.2">
      <c r="A556" s="35"/>
      <c r="B556" s="35"/>
      <c r="C556" s="35"/>
      <c r="D556" s="35"/>
      <c r="E556" s="35"/>
      <c r="F556" s="66"/>
      <c r="G556" s="35"/>
      <c r="H556" s="35"/>
      <c r="I556" s="61"/>
      <c r="J556" s="101"/>
      <c r="K556" s="101"/>
      <c r="L556" s="101"/>
      <c r="M556" s="35"/>
      <c r="N556" s="35"/>
      <c r="O556" s="61"/>
    </row>
    <row r="557" spans="1:15" ht="13.5" customHeight="1" x14ac:dyDescent="0.2">
      <c r="A557" s="35"/>
      <c r="B557" s="35"/>
      <c r="C557" s="35"/>
      <c r="D557" s="35"/>
      <c r="E557" s="35"/>
      <c r="F557" s="66"/>
      <c r="G557" s="35"/>
      <c r="H557" s="35"/>
      <c r="I557" s="61"/>
      <c r="J557" s="101"/>
      <c r="K557" s="101"/>
      <c r="L557" s="101"/>
      <c r="M557" s="35"/>
      <c r="N557" s="35"/>
      <c r="O557" s="61"/>
    </row>
    <row r="558" spans="1:15" ht="13.5" customHeight="1" x14ac:dyDescent="0.2">
      <c r="A558" s="35"/>
      <c r="B558" s="35"/>
      <c r="C558" s="35"/>
      <c r="D558" s="35"/>
      <c r="E558" s="35"/>
      <c r="F558" s="66"/>
      <c r="G558" s="35"/>
      <c r="H558" s="35"/>
      <c r="I558" s="61"/>
      <c r="J558" s="101"/>
      <c r="K558" s="101"/>
      <c r="L558" s="101"/>
      <c r="M558" s="35"/>
      <c r="N558" s="35"/>
      <c r="O558" s="61"/>
    </row>
    <row r="559" spans="1:15" ht="13.5" customHeight="1" x14ac:dyDescent="0.2">
      <c r="A559" s="35"/>
      <c r="B559" s="35"/>
      <c r="C559" s="35"/>
      <c r="D559" s="35"/>
      <c r="E559" s="35"/>
      <c r="F559" s="66"/>
      <c r="G559" s="35"/>
      <c r="H559" s="35"/>
      <c r="I559" s="61"/>
      <c r="J559" s="101"/>
      <c r="K559" s="101"/>
      <c r="L559" s="101"/>
      <c r="M559" s="35"/>
      <c r="N559" s="35"/>
      <c r="O559" s="61"/>
    </row>
    <row r="560" spans="1:15" ht="13.5" customHeight="1" x14ac:dyDescent="0.2">
      <c r="A560" s="35"/>
      <c r="B560" s="35"/>
      <c r="C560" s="35"/>
      <c r="D560" s="35"/>
      <c r="E560" s="35"/>
      <c r="F560" s="66"/>
      <c r="G560" s="35"/>
      <c r="H560" s="35"/>
      <c r="I560" s="61"/>
      <c r="J560" s="101"/>
      <c r="K560" s="101"/>
      <c r="L560" s="101"/>
      <c r="M560" s="35"/>
      <c r="N560" s="35"/>
      <c r="O560" s="61"/>
    </row>
    <row r="561" spans="1:15" ht="13.5" customHeight="1" x14ac:dyDescent="0.2">
      <c r="A561" s="35"/>
      <c r="B561" s="35"/>
      <c r="C561" s="35"/>
      <c r="D561" s="35"/>
      <c r="E561" s="35"/>
      <c r="F561" s="66"/>
      <c r="G561" s="35"/>
      <c r="H561" s="35"/>
      <c r="I561" s="61"/>
      <c r="J561" s="101"/>
      <c r="K561" s="101"/>
      <c r="L561" s="101"/>
      <c r="M561" s="35"/>
      <c r="N561" s="35"/>
      <c r="O561" s="61"/>
    </row>
    <row r="562" spans="1:15" ht="13.5" customHeight="1" x14ac:dyDescent="0.2">
      <c r="A562" s="35"/>
      <c r="B562" s="35"/>
      <c r="C562" s="35"/>
      <c r="D562" s="35"/>
      <c r="E562" s="35"/>
      <c r="F562" s="66"/>
      <c r="G562" s="35"/>
      <c r="H562" s="35"/>
      <c r="I562" s="61"/>
      <c r="J562" s="101"/>
      <c r="K562" s="101"/>
      <c r="L562" s="101"/>
      <c r="M562" s="35"/>
      <c r="N562" s="35"/>
      <c r="O562" s="61"/>
    </row>
    <row r="563" spans="1:15" ht="13.5" customHeight="1" x14ac:dyDescent="0.2">
      <c r="A563" s="35"/>
      <c r="B563" s="35"/>
      <c r="C563" s="35"/>
      <c r="D563" s="35"/>
      <c r="E563" s="35"/>
      <c r="F563" s="66"/>
      <c r="G563" s="35"/>
      <c r="H563" s="35"/>
      <c r="I563" s="61"/>
      <c r="J563" s="101"/>
      <c r="K563" s="101"/>
      <c r="L563" s="101"/>
      <c r="M563" s="35"/>
      <c r="N563" s="35"/>
      <c r="O563" s="61"/>
    </row>
    <row r="564" spans="1:15" ht="13.5" customHeight="1" x14ac:dyDescent="0.2">
      <c r="A564" s="35"/>
      <c r="B564" s="35"/>
      <c r="C564" s="35"/>
      <c r="D564" s="35"/>
      <c r="E564" s="35"/>
      <c r="F564" s="66"/>
      <c r="G564" s="35"/>
      <c r="H564" s="35"/>
      <c r="I564" s="61"/>
      <c r="J564" s="101"/>
      <c r="K564" s="101"/>
      <c r="L564" s="101"/>
      <c r="M564" s="35"/>
      <c r="N564" s="35"/>
      <c r="O564" s="61"/>
    </row>
    <row r="565" spans="1:15" ht="13.5" customHeight="1" x14ac:dyDescent="0.2">
      <c r="A565" s="35"/>
      <c r="B565" s="35"/>
      <c r="C565" s="35"/>
      <c r="D565" s="35"/>
      <c r="E565" s="35"/>
      <c r="F565" s="66"/>
      <c r="G565" s="35"/>
      <c r="H565" s="35"/>
      <c r="I565" s="61"/>
      <c r="J565" s="101"/>
      <c r="K565" s="101"/>
      <c r="L565" s="101"/>
      <c r="M565" s="35"/>
      <c r="N565" s="35"/>
      <c r="O565" s="61"/>
    </row>
    <row r="566" spans="1:15" ht="13.5" customHeight="1" x14ac:dyDescent="0.2">
      <c r="A566" s="35"/>
      <c r="B566" s="35"/>
      <c r="C566" s="35"/>
      <c r="D566" s="35"/>
      <c r="E566" s="35"/>
      <c r="F566" s="66"/>
      <c r="G566" s="35"/>
      <c r="H566" s="35"/>
      <c r="I566" s="61"/>
      <c r="J566" s="101"/>
      <c r="K566" s="101"/>
      <c r="L566" s="101"/>
      <c r="M566" s="35"/>
      <c r="N566" s="35"/>
      <c r="O566" s="61"/>
    </row>
    <row r="567" spans="1:15" ht="13.5" customHeight="1" x14ac:dyDescent="0.2">
      <c r="A567" s="35"/>
      <c r="B567" s="35"/>
      <c r="C567" s="35"/>
      <c r="D567" s="35"/>
      <c r="E567" s="35"/>
      <c r="F567" s="66"/>
      <c r="G567" s="35"/>
      <c r="H567" s="35"/>
      <c r="I567" s="61"/>
      <c r="J567" s="101"/>
      <c r="K567" s="101"/>
      <c r="L567" s="101"/>
      <c r="M567" s="35"/>
      <c r="N567" s="35"/>
      <c r="O567" s="61"/>
    </row>
    <row r="568" spans="1:15" ht="13.5" customHeight="1" x14ac:dyDescent="0.2">
      <c r="A568" s="35"/>
      <c r="B568" s="35"/>
      <c r="C568" s="35"/>
      <c r="D568" s="35"/>
      <c r="E568" s="35"/>
      <c r="F568" s="66"/>
      <c r="G568" s="35"/>
      <c r="H568" s="35"/>
      <c r="I568" s="61"/>
      <c r="J568" s="101"/>
      <c r="K568" s="101"/>
      <c r="L568" s="101"/>
      <c r="M568" s="35"/>
      <c r="N568" s="35"/>
      <c r="O568" s="61"/>
    </row>
    <row r="569" spans="1:15" ht="13.5" customHeight="1" x14ac:dyDescent="0.2">
      <c r="A569" s="35"/>
      <c r="B569" s="35"/>
      <c r="C569" s="35"/>
      <c r="D569" s="35"/>
      <c r="E569" s="35"/>
      <c r="F569" s="66"/>
      <c r="G569" s="35"/>
      <c r="H569" s="35"/>
      <c r="I569" s="61"/>
      <c r="J569" s="101"/>
      <c r="K569" s="101"/>
      <c r="L569" s="101"/>
      <c r="M569" s="35"/>
      <c r="N569" s="35"/>
      <c r="O569" s="61"/>
    </row>
    <row r="570" spans="1:15" ht="13.5" customHeight="1" x14ac:dyDescent="0.2">
      <c r="A570" s="35"/>
      <c r="B570" s="35"/>
      <c r="C570" s="35"/>
      <c r="D570" s="35"/>
      <c r="E570" s="35"/>
      <c r="F570" s="66"/>
      <c r="G570" s="35"/>
      <c r="H570" s="35"/>
      <c r="I570" s="61"/>
      <c r="J570" s="101"/>
      <c r="K570" s="101"/>
      <c r="L570" s="101"/>
      <c r="M570" s="35"/>
      <c r="N570" s="35"/>
      <c r="O570" s="61"/>
    </row>
    <row r="571" spans="1:15" ht="13.5" customHeight="1" x14ac:dyDescent="0.2">
      <c r="A571" s="35"/>
      <c r="B571" s="35"/>
      <c r="C571" s="35"/>
      <c r="D571" s="35"/>
      <c r="E571" s="35"/>
      <c r="F571" s="66"/>
      <c r="G571" s="35"/>
      <c r="H571" s="35"/>
      <c r="I571" s="61"/>
      <c r="J571" s="101"/>
      <c r="K571" s="101"/>
      <c r="L571" s="101"/>
      <c r="M571" s="35"/>
      <c r="N571" s="35"/>
      <c r="O571" s="61"/>
    </row>
    <row r="572" spans="1:15" ht="13.5" customHeight="1" x14ac:dyDescent="0.2">
      <c r="A572" s="35"/>
      <c r="B572" s="35"/>
      <c r="C572" s="35"/>
      <c r="D572" s="35"/>
      <c r="E572" s="35"/>
      <c r="F572" s="66"/>
      <c r="G572" s="35"/>
      <c r="H572" s="35"/>
      <c r="I572" s="61"/>
      <c r="J572" s="101"/>
      <c r="K572" s="101"/>
      <c r="L572" s="101"/>
      <c r="M572" s="35"/>
      <c r="N572" s="35"/>
      <c r="O572" s="61"/>
    </row>
    <row r="573" spans="1:15" ht="13.5" customHeight="1" x14ac:dyDescent="0.2">
      <c r="A573" s="35"/>
      <c r="B573" s="35"/>
      <c r="C573" s="35"/>
      <c r="D573" s="35"/>
      <c r="E573" s="35"/>
      <c r="F573" s="66"/>
      <c r="G573" s="35"/>
      <c r="H573" s="35"/>
      <c r="I573" s="61"/>
      <c r="J573" s="101"/>
      <c r="K573" s="101"/>
      <c r="L573" s="101"/>
      <c r="M573" s="35"/>
      <c r="N573" s="35"/>
      <c r="O573" s="61"/>
    </row>
    <row r="574" spans="1:15" ht="13.5" customHeight="1" x14ac:dyDescent="0.2">
      <c r="A574" s="35"/>
      <c r="B574" s="35"/>
      <c r="C574" s="35"/>
      <c r="D574" s="35"/>
      <c r="E574" s="35"/>
      <c r="F574" s="66"/>
      <c r="G574" s="35"/>
      <c r="H574" s="35"/>
      <c r="I574" s="61"/>
      <c r="J574" s="101"/>
      <c r="K574" s="101"/>
      <c r="L574" s="101"/>
      <c r="M574" s="35"/>
      <c r="N574" s="35"/>
      <c r="O574" s="61"/>
    </row>
    <row r="575" spans="1:15" ht="13.5" customHeight="1" x14ac:dyDescent="0.2">
      <c r="A575" s="35"/>
      <c r="B575" s="35"/>
      <c r="C575" s="35"/>
      <c r="D575" s="35"/>
      <c r="E575" s="35"/>
      <c r="F575" s="66"/>
      <c r="G575" s="35"/>
      <c r="H575" s="35"/>
      <c r="I575" s="61"/>
      <c r="J575" s="101"/>
      <c r="K575" s="101"/>
      <c r="L575" s="101"/>
      <c r="M575" s="35"/>
      <c r="N575" s="35"/>
      <c r="O575" s="61"/>
    </row>
    <row r="576" spans="1:15" ht="13.5" customHeight="1" x14ac:dyDescent="0.2">
      <c r="A576" s="35"/>
      <c r="B576" s="35"/>
      <c r="C576" s="35"/>
      <c r="D576" s="35"/>
      <c r="E576" s="35"/>
      <c r="F576" s="66"/>
      <c r="G576" s="35"/>
      <c r="H576" s="35"/>
      <c r="I576" s="61"/>
      <c r="J576" s="101"/>
      <c r="K576" s="101"/>
      <c r="L576" s="101"/>
      <c r="M576" s="35"/>
      <c r="N576" s="35"/>
      <c r="O576" s="61"/>
    </row>
    <row r="577" spans="1:15" ht="13.5" customHeight="1" x14ac:dyDescent="0.2">
      <c r="A577" s="35"/>
      <c r="B577" s="35"/>
      <c r="C577" s="35"/>
      <c r="D577" s="35"/>
      <c r="E577" s="35"/>
      <c r="F577" s="66"/>
      <c r="G577" s="35"/>
      <c r="H577" s="35"/>
      <c r="I577" s="61"/>
      <c r="J577" s="101"/>
      <c r="K577" s="101"/>
      <c r="L577" s="101"/>
      <c r="M577" s="35"/>
      <c r="N577" s="35"/>
      <c r="O577" s="61"/>
    </row>
    <row r="578" spans="1:15" ht="13.5" customHeight="1" x14ac:dyDescent="0.2">
      <c r="A578" s="35"/>
      <c r="B578" s="35"/>
      <c r="C578" s="35"/>
      <c r="D578" s="35"/>
      <c r="E578" s="35"/>
      <c r="F578" s="66"/>
      <c r="G578" s="35"/>
      <c r="H578" s="35"/>
      <c r="I578" s="61"/>
      <c r="J578" s="101"/>
      <c r="K578" s="101"/>
      <c r="L578" s="101"/>
      <c r="M578" s="35"/>
      <c r="N578" s="35"/>
      <c r="O578" s="61"/>
    </row>
    <row r="579" spans="1:15" ht="13.5" customHeight="1" x14ac:dyDescent="0.2">
      <c r="A579" s="35"/>
      <c r="B579" s="35"/>
      <c r="C579" s="35"/>
      <c r="D579" s="35"/>
      <c r="E579" s="35"/>
      <c r="F579" s="66"/>
      <c r="G579" s="35"/>
      <c r="H579" s="35"/>
      <c r="I579" s="61"/>
      <c r="J579" s="101"/>
      <c r="K579" s="101"/>
      <c r="L579" s="101"/>
      <c r="M579" s="35"/>
      <c r="N579" s="35"/>
      <c r="O579" s="61"/>
    </row>
    <row r="580" spans="1:15" ht="13.5" customHeight="1" x14ac:dyDescent="0.2">
      <c r="A580" s="35"/>
      <c r="B580" s="35"/>
      <c r="C580" s="35"/>
      <c r="D580" s="35"/>
      <c r="E580" s="35"/>
      <c r="F580" s="66"/>
      <c r="G580" s="35"/>
      <c r="H580" s="35"/>
      <c r="I580" s="61"/>
      <c r="J580" s="101"/>
      <c r="K580" s="101"/>
      <c r="L580" s="101"/>
      <c r="M580" s="35"/>
      <c r="N580" s="35"/>
      <c r="O580" s="61"/>
    </row>
    <row r="581" spans="1:15" ht="13.5" customHeight="1" x14ac:dyDescent="0.2">
      <c r="A581" s="35"/>
      <c r="B581" s="35"/>
      <c r="C581" s="35"/>
      <c r="D581" s="35"/>
      <c r="E581" s="35"/>
      <c r="F581" s="66"/>
      <c r="G581" s="35"/>
      <c r="H581" s="35"/>
      <c r="I581" s="61"/>
      <c r="J581" s="101"/>
      <c r="K581" s="101"/>
      <c r="L581" s="101"/>
      <c r="M581" s="35"/>
      <c r="N581" s="35"/>
      <c r="O581" s="61"/>
    </row>
    <row r="582" spans="1:15" ht="13.5" customHeight="1" x14ac:dyDescent="0.2">
      <c r="A582" s="35"/>
      <c r="B582" s="35"/>
      <c r="C582" s="35"/>
      <c r="D582" s="35"/>
      <c r="E582" s="35"/>
      <c r="F582" s="66"/>
      <c r="G582" s="35"/>
      <c r="H582" s="35"/>
      <c r="I582" s="61"/>
      <c r="J582" s="101"/>
      <c r="K582" s="101"/>
      <c r="L582" s="101"/>
      <c r="M582" s="35"/>
      <c r="N582" s="35"/>
      <c r="O582" s="61"/>
    </row>
    <row r="583" spans="1:15" ht="13.5" customHeight="1" x14ac:dyDescent="0.2">
      <c r="A583" s="35"/>
      <c r="B583" s="35"/>
      <c r="C583" s="35"/>
      <c r="D583" s="35"/>
      <c r="E583" s="35"/>
      <c r="F583" s="66"/>
      <c r="G583" s="35"/>
      <c r="H583" s="35"/>
      <c r="I583" s="61"/>
      <c r="J583" s="101"/>
      <c r="K583" s="101"/>
      <c r="L583" s="101"/>
      <c r="M583" s="35"/>
      <c r="N583" s="35"/>
      <c r="O583" s="61"/>
    </row>
    <row r="584" spans="1:15" ht="13.5" customHeight="1" x14ac:dyDescent="0.2">
      <c r="A584" s="35"/>
      <c r="B584" s="35"/>
      <c r="C584" s="35"/>
      <c r="D584" s="35"/>
      <c r="E584" s="35"/>
      <c r="F584" s="66"/>
      <c r="G584" s="35"/>
      <c r="H584" s="35"/>
      <c r="I584" s="61"/>
      <c r="J584" s="101"/>
      <c r="K584" s="101"/>
      <c r="L584" s="101"/>
      <c r="M584" s="35"/>
      <c r="N584" s="35"/>
      <c r="O584" s="61"/>
    </row>
    <row r="585" spans="1:15" ht="13.5" customHeight="1" x14ac:dyDescent="0.2">
      <c r="A585" s="35"/>
      <c r="B585" s="35"/>
      <c r="C585" s="35"/>
      <c r="D585" s="35"/>
      <c r="E585" s="35"/>
      <c r="F585" s="66"/>
      <c r="G585" s="35"/>
      <c r="H585" s="35"/>
      <c r="I585" s="61"/>
      <c r="J585" s="101"/>
      <c r="K585" s="101"/>
      <c r="L585" s="101"/>
      <c r="M585" s="35"/>
      <c r="N585" s="35"/>
      <c r="O585" s="61"/>
    </row>
    <row r="586" spans="1:15" ht="13.5" customHeight="1" x14ac:dyDescent="0.2">
      <c r="A586" s="35"/>
      <c r="B586" s="35"/>
      <c r="C586" s="35"/>
      <c r="D586" s="35"/>
      <c r="E586" s="35"/>
      <c r="F586" s="66"/>
      <c r="G586" s="35"/>
      <c r="H586" s="35"/>
      <c r="I586" s="61"/>
      <c r="J586" s="101"/>
      <c r="K586" s="101"/>
      <c r="L586" s="101"/>
      <c r="M586" s="35"/>
      <c r="N586" s="35"/>
      <c r="O586" s="61"/>
    </row>
    <row r="587" spans="1:15" ht="13.5" customHeight="1" x14ac:dyDescent="0.2">
      <c r="A587" s="35"/>
      <c r="B587" s="35"/>
      <c r="C587" s="35"/>
      <c r="D587" s="35"/>
      <c r="E587" s="35"/>
      <c r="F587" s="66"/>
      <c r="G587" s="35"/>
      <c r="H587" s="35"/>
      <c r="I587" s="61"/>
      <c r="J587" s="101"/>
      <c r="K587" s="101"/>
      <c r="L587" s="101"/>
      <c r="M587" s="35"/>
      <c r="N587" s="35"/>
      <c r="O587" s="61"/>
    </row>
    <row r="588" spans="1:15" ht="13.5" customHeight="1" x14ac:dyDescent="0.2">
      <c r="A588" s="35"/>
      <c r="B588" s="35"/>
      <c r="C588" s="35"/>
      <c r="D588" s="35"/>
      <c r="E588" s="35"/>
      <c r="F588" s="66"/>
      <c r="G588" s="35"/>
      <c r="H588" s="35"/>
      <c r="I588" s="61"/>
      <c r="J588" s="101"/>
      <c r="K588" s="101"/>
      <c r="L588" s="101"/>
      <c r="M588" s="35"/>
      <c r="N588" s="35"/>
      <c r="O588" s="61"/>
    </row>
    <row r="589" spans="1:15" ht="13.5" customHeight="1" x14ac:dyDescent="0.2">
      <c r="A589" s="35"/>
      <c r="B589" s="35"/>
      <c r="C589" s="35"/>
      <c r="D589" s="35"/>
      <c r="E589" s="35"/>
      <c r="F589" s="66"/>
      <c r="G589" s="35"/>
      <c r="H589" s="35"/>
      <c r="I589" s="61"/>
      <c r="J589" s="101"/>
      <c r="K589" s="101"/>
      <c r="L589" s="101"/>
      <c r="M589" s="35"/>
      <c r="N589" s="35"/>
      <c r="O589" s="61"/>
    </row>
    <row r="590" spans="1:15" ht="13.5" customHeight="1" x14ac:dyDescent="0.2">
      <c r="A590" s="35"/>
      <c r="B590" s="35"/>
      <c r="C590" s="35"/>
      <c r="D590" s="35"/>
      <c r="E590" s="35"/>
      <c r="F590" s="66"/>
      <c r="G590" s="35"/>
      <c r="H590" s="35"/>
      <c r="I590" s="61"/>
      <c r="J590" s="101"/>
      <c r="K590" s="101"/>
      <c r="L590" s="101"/>
      <c r="M590" s="35"/>
      <c r="N590" s="35"/>
      <c r="O590" s="61"/>
    </row>
    <row r="591" spans="1:15" ht="13.5" customHeight="1" x14ac:dyDescent="0.2">
      <c r="A591" s="35"/>
      <c r="B591" s="35"/>
      <c r="C591" s="35"/>
      <c r="D591" s="35"/>
      <c r="E591" s="35"/>
      <c r="F591" s="66"/>
      <c r="G591" s="35"/>
      <c r="H591" s="35"/>
      <c r="I591" s="61"/>
      <c r="J591" s="101"/>
      <c r="K591" s="101"/>
      <c r="L591" s="101"/>
      <c r="M591" s="35"/>
      <c r="N591" s="35"/>
      <c r="O591" s="61"/>
    </row>
    <row r="592" spans="1:15" ht="13.5" customHeight="1" x14ac:dyDescent="0.2">
      <c r="A592" s="35"/>
      <c r="B592" s="35"/>
      <c r="C592" s="35"/>
      <c r="D592" s="35"/>
      <c r="E592" s="35"/>
      <c r="F592" s="66"/>
      <c r="G592" s="35"/>
      <c r="H592" s="35"/>
      <c r="I592" s="61"/>
      <c r="J592" s="101"/>
      <c r="K592" s="101"/>
      <c r="L592" s="101"/>
      <c r="M592" s="35"/>
      <c r="N592" s="35"/>
      <c r="O592" s="61"/>
    </row>
    <row r="593" spans="1:15" ht="13.5" customHeight="1" x14ac:dyDescent="0.2">
      <c r="A593" s="35"/>
      <c r="B593" s="35"/>
      <c r="C593" s="35"/>
      <c r="D593" s="35"/>
      <c r="E593" s="35"/>
      <c r="F593" s="66"/>
      <c r="G593" s="35"/>
      <c r="H593" s="35"/>
      <c r="I593" s="61"/>
      <c r="J593" s="101"/>
      <c r="K593" s="101"/>
      <c r="L593" s="101"/>
      <c r="M593" s="35"/>
      <c r="N593" s="35"/>
      <c r="O593" s="61"/>
    </row>
    <row r="594" spans="1:15" ht="13.5" customHeight="1" x14ac:dyDescent="0.2">
      <c r="A594" s="35"/>
      <c r="B594" s="35"/>
      <c r="C594" s="35"/>
      <c r="D594" s="35"/>
      <c r="E594" s="35"/>
      <c r="F594" s="66"/>
      <c r="G594" s="35"/>
      <c r="H594" s="35"/>
      <c r="I594" s="61"/>
      <c r="J594" s="101"/>
      <c r="K594" s="101"/>
      <c r="L594" s="101"/>
      <c r="M594" s="35"/>
      <c r="N594" s="35"/>
      <c r="O594" s="61"/>
    </row>
    <row r="595" spans="1:15" ht="13.5" customHeight="1" x14ac:dyDescent="0.2">
      <c r="A595" s="35"/>
      <c r="B595" s="35"/>
      <c r="C595" s="35"/>
      <c r="D595" s="35"/>
      <c r="E595" s="35"/>
      <c r="F595" s="66"/>
      <c r="G595" s="35"/>
      <c r="H595" s="35"/>
      <c r="I595" s="61"/>
      <c r="J595" s="101"/>
      <c r="K595" s="101"/>
      <c r="L595" s="101"/>
      <c r="M595" s="35"/>
      <c r="N595" s="35"/>
      <c r="O595" s="61"/>
    </row>
    <row r="596" spans="1:15" ht="13.5" customHeight="1" x14ac:dyDescent="0.2">
      <c r="A596" s="35"/>
      <c r="B596" s="35"/>
      <c r="C596" s="35"/>
      <c r="D596" s="35"/>
      <c r="E596" s="35"/>
      <c r="F596" s="66"/>
      <c r="G596" s="35"/>
      <c r="H596" s="35"/>
      <c r="I596" s="61"/>
      <c r="J596" s="101"/>
      <c r="K596" s="101"/>
      <c r="L596" s="101"/>
      <c r="M596" s="35"/>
      <c r="N596" s="35"/>
      <c r="O596" s="61"/>
    </row>
    <row r="597" spans="1:15" ht="13.5" customHeight="1" x14ac:dyDescent="0.2">
      <c r="A597" s="35"/>
      <c r="B597" s="35"/>
      <c r="C597" s="35"/>
      <c r="D597" s="35"/>
      <c r="E597" s="35"/>
      <c r="F597" s="66"/>
      <c r="G597" s="35"/>
      <c r="H597" s="35"/>
      <c r="I597" s="61"/>
      <c r="J597" s="101"/>
      <c r="K597" s="101"/>
      <c r="L597" s="101"/>
      <c r="M597" s="35"/>
      <c r="N597" s="35"/>
      <c r="O597" s="61"/>
    </row>
    <row r="598" spans="1:15" ht="13.5" customHeight="1" x14ac:dyDescent="0.2">
      <c r="A598" s="35"/>
      <c r="B598" s="35"/>
      <c r="C598" s="35"/>
      <c r="D598" s="35"/>
      <c r="E598" s="35"/>
      <c r="F598" s="66"/>
      <c r="G598" s="35"/>
      <c r="H598" s="35"/>
      <c r="I598" s="61"/>
      <c r="J598" s="101"/>
      <c r="K598" s="101"/>
      <c r="L598" s="101"/>
      <c r="M598" s="35"/>
      <c r="N598" s="35"/>
      <c r="O598" s="61"/>
    </row>
    <row r="599" spans="1:15" ht="13.5" customHeight="1" x14ac:dyDescent="0.2">
      <c r="A599" s="35"/>
      <c r="B599" s="35"/>
      <c r="C599" s="35"/>
      <c r="D599" s="35"/>
      <c r="E599" s="35"/>
      <c r="F599" s="66"/>
      <c r="G599" s="35"/>
      <c r="H599" s="35"/>
      <c r="I599" s="61"/>
      <c r="J599" s="101"/>
      <c r="K599" s="101"/>
      <c r="L599" s="101"/>
      <c r="M599" s="35"/>
      <c r="N599" s="35"/>
      <c r="O599" s="61"/>
    </row>
    <row r="600" spans="1:15" ht="13.5" customHeight="1" x14ac:dyDescent="0.2">
      <c r="A600" s="35"/>
      <c r="B600" s="35"/>
      <c r="C600" s="35"/>
      <c r="D600" s="35"/>
      <c r="E600" s="35"/>
      <c r="F600" s="66"/>
      <c r="G600" s="35"/>
      <c r="H600" s="35"/>
      <c r="I600" s="61"/>
      <c r="J600" s="101"/>
      <c r="K600" s="101"/>
      <c r="L600" s="101"/>
      <c r="M600" s="35"/>
      <c r="N600" s="35"/>
      <c r="O600" s="61"/>
    </row>
    <row r="601" spans="1:15" ht="13.5" customHeight="1" x14ac:dyDescent="0.2">
      <c r="A601" s="35"/>
      <c r="B601" s="35"/>
      <c r="C601" s="35"/>
      <c r="D601" s="35"/>
      <c r="E601" s="35"/>
      <c r="F601" s="66"/>
      <c r="G601" s="35"/>
      <c r="H601" s="35"/>
      <c r="I601" s="61"/>
      <c r="J601" s="101"/>
      <c r="K601" s="101"/>
      <c r="L601" s="101"/>
      <c r="M601" s="35"/>
      <c r="N601" s="35"/>
      <c r="O601" s="61"/>
    </row>
    <row r="602" spans="1:15" ht="13.5" customHeight="1" x14ac:dyDescent="0.2">
      <c r="A602" s="35"/>
      <c r="B602" s="35"/>
      <c r="C602" s="35"/>
      <c r="D602" s="35"/>
      <c r="E602" s="35"/>
      <c r="F602" s="66"/>
      <c r="G602" s="35"/>
      <c r="H602" s="35"/>
      <c r="I602" s="61"/>
      <c r="J602" s="101"/>
      <c r="K602" s="101"/>
      <c r="L602" s="101"/>
      <c r="M602" s="35"/>
      <c r="N602" s="35"/>
      <c r="O602" s="61"/>
    </row>
    <row r="603" spans="1:15" ht="13.5" customHeight="1" x14ac:dyDescent="0.2">
      <c r="A603" s="35"/>
      <c r="B603" s="35"/>
      <c r="C603" s="35"/>
      <c r="D603" s="35"/>
      <c r="E603" s="35"/>
      <c r="F603" s="66"/>
      <c r="G603" s="35"/>
      <c r="H603" s="35"/>
      <c r="I603" s="61"/>
      <c r="J603" s="101"/>
      <c r="K603" s="101"/>
      <c r="L603" s="101"/>
      <c r="M603" s="35"/>
      <c r="N603" s="35"/>
      <c r="O603" s="61"/>
    </row>
    <row r="604" spans="1:15" ht="13.5" customHeight="1" x14ac:dyDescent="0.2">
      <c r="A604" s="35"/>
      <c r="B604" s="35"/>
      <c r="C604" s="35"/>
      <c r="D604" s="35"/>
      <c r="E604" s="35"/>
      <c r="F604" s="66"/>
      <c r="G604" s="35"/>
      <c r="H604" s="35"/>
      <c r="I604" s="61"/>
      <c r="J604" s="101"/>
      <c r="K604" s="101"/>
      <c r="L604" s="101"/>
      <c r="M604" s="35"/>
      <c r="N604" s="35"/>
      <c r="O604" s="61"/>
    </row>
    <row r="605" spans="1:15" ht="13.5" customHeight="1" x14ac:dyDescent="0.2">
      <c r="A605" s="35"/>
      <c r="B605" s="35"/>
      <c r="C605" s="35"/>
      <c r="D605" s="35"/>
      <c r="E605" s="35"/>
      <c r="F605" s="66"/>
      <c r="G605" s="35"/>
      <c r="H605" s="35"/>
      <c r="I605" s="61"/>
      <c r="J605" s="101"/>
      <c r="K605" s="101"/>
      <c r="L605" s="101"/>
      <c r="M605" s="35"/>
      <c r="N605" s="35"/>
      <c r="O605" s="61"/>
    </row>
    <row r="606" spans="1:15" ht="13.5" customHeight="1" x14ac:dyDescent="0.2">
      <c r="A606" s="35"/>
      <c r="B606" s="35"/>
      <c r="C606" s="35"/>
      <c r="D606" s="35"/>
      <c r="E606" s="35"/>
      <c r="F606" s="66"/>
      <c r="G606" s="35"/>
      <c r="H606" s="35"/>
      <c r="I606" s="61"/>
      <c r="J606" s="101"/>
      <c r="K606" s="101"/>
      <c r="L606" s="101"/>
      <c r="M606" s="35"/>
      <c r="N606" s="35"/>
      <c r="O606" s="61"/>
    </row>
    <row r="607" spans="1:15" ht="13.5" customHeight="1" x14ac:dyDescent="0.2">
      <c r="A607" s="35"/>
      <c r="B607" s="35"/>
      <c r="C607" s="35"/>
      <c r="D607" s="35"/>
      <c r="E607" s="35"/>
      <c r="F607" s="66"/>
      <c r="G607" s="35"/>
      <c r="H607" s="35"/>
      <c r="I607" s="61"/>
      <c r="J607" s="101"/>
      <c r="K607" s="101"/>
      <c r="L607" s="101"/>
      <c r="M607" s="35"/>
      <c r="N607" s="35"/>
      <c r="O607" s="61"/>
    </row>
    <row r="608" spans="1:15" ht="13.5" customHeight="1" x14ac:dyDescent="0.2">
      <c r="A608" s="35"/>
      <c r="B608" s="35"/>
      <c r="C608" s="35"/>
      <c r="D608" s="35"/>
      <c r="E608" s="35"/>
      <c r="F608" s="66"/>
      <c r="G608" s="35"/>
      <c r="H608" s="35"/>
      <c r="I608" s="61"/>
      <c r="J608" s="101"/>
      <c r="K608" s="101"/>
      <c r="L608" s="101"/>
      <c r="M608" s="35"/>
      <c r="N608" s="35"/>
      <c r="O608" s="61"/>
    </row>
    <row r="609" spans="1:15" ht="13.5" customHeight="1" x14ac:dyDescent="0.2">
      <c r="A609" s="35"/>
      <c r="B609" s="35"/>
      <c r="C609" s="35"/>
      <c r="D609" s="35"/>
      <c r="E609" s="35"/>
      <c r="F609" s="66"/>
      <c r="G609" s="35"/>
      <c r="H609" s="35"/>
      <c r="I609" s="61"/>
      <c r="J609" s="101"/>
      <c r="K609" s="101"/>
      <c r="L609" s="101"/>
      <c r="M609" s="35"/>
      <c r="N609" s="35"/>
      <c r="O609" s="61"/>
    </row>
    <row r="610" spans="1:15" ht="13.5" customHeight="1" x14ac:dyDescent="0.2">
      <c r="A610" s="35"/>
      <c r="B610" s="35"/>
      <c r="C610" s="35"/>
      <c r="D610" s="35"/>
      <c r="E610" s="35"/>
      <c r="F610" s="66"/>
      <c r="G610" s="35"/>
      <c r="H610" s="35"/>
      <c r="I610" s="61"/>
      <c r="J610" s="101"/>
      <c r="K610" s="101"/>
      <c r="L610" s="101"/>
      <c r="M610" s="35"/>
      <c r="N610" s="35"/>
      <c r="O610" s="61"/>
    </row>
    <row r="611" spans="1:15" ht="13.5" customHeight="1" x14ac:dyDescent="0.2">
      <c r="A611" s="35"/>
      <c r="B611" s="35"/>
      <c r="C611" s="35"/>
      <c r="D611" s="35"/>
      <c r="E611" s="35"/>
      <c r="F611" s="66"/>
      <c r="G611" s="35"/>
      <c r="H611" s="35"/>
      <c r="I611" s="61"/>
      <c r="J611" s="101"/>
      <c r="K611" s="101"/>
      <c r="L611" s="101"/>
      <c r="M611" s="35"/>
      <c r="N611" s="35"/>
      <c r="O611" s="61"/>
    </row>
    <row r="612" spans="1:15" ht="13.5" customHeight="1" x14ac:dyDescent="0.2">
      <c r="A612" s="35"/>
      <c r="B612" s="35"/>
      <c r="C612" s="35"/>
      <c r="D612" s="35"/>
      <c r="E612" s="35"/>
      <c r="F612" s="66"/>
      <c r="G612" s="35"/>
      <c r="H612" s="35"/>
      <c r="I612" s="61"/>
      <c r="J612" s="101"/>
      <c r="K612" s="101"/>
      <c r="L612" s="101"/>
      <c r="M612" s="35"/>
      <c r="N612" s="35"/>
      <c r="O612" s="61"/>
    </row>
    <row r="613" spans="1:15" ht="13.5" customHeight="1" x14ac:dyDescent="0.2">
      <c r="A613" s="35"/>
      <c r="B613" s="35"/>
      <c r="C613" s="35"/>
      <c r="D613" s="35"/>
      <c r="E613" s="35"/>
      <c r="F613" s="66"/>
      <c r="G613" s="35"/>
      <c r="H613" s="35"/>
      <c r="I613" s="61"/>
      <c r="J613" s="101"/>
      <c r="K613" s="101"/>
      <c r="L613" s="101"/>
      <c r="M613" s="35"/>
      <c r="N613" s="35"/>
      <c r="O613" s="61"/>
    </row>
    <row r="614" spans="1:15" ht="13.5" customHeight="1" x14ac:dyDescent="0.2">
      <c r="A614" s="35"/>
      <c r="B614" s="35"/>
      <c r="C614" s="35"/>
      <c r="D614" s="35"/>
      <c r="E614" s="35"/>
      <c r="F614" s="66"/>
      <c r="G614" s="35"/>
      <c r="H614" s="35"/>
      <c r="I614" s="61"/>
      <c r="J614" s="101"/>
      <c r="K614" s="101"/>
      <c r="L614" s="101"/>
      <c r="M614" s="35"/>
      <c r="N614" s="35"/>
      <c r="O614" s="61"/>
    </row>
    <row r="615" spans="1:15" ht="13.5" customHeight="1" x14ac:dyDescent="0.2">
      <c r="A615" s="35"/>
      <c r="B615" s="35"/>
      <c r="C615" s="35"/>
      <c r="D615" s="35"/>
      <c r="E615" s="35"/>
      <c r="F615" s="66"/>
      <c r="G615" s="35"/>
      <c r="H615" s="35"/>
      <c r="I615" s="61"/>
      <c r="J615" s="101"/>
      <c r="K615" s="101"/>
      <c r="L615" s="101"/>
      <c r="M615" s="35"/>
      <c r="N615" s="35"/>
      <c r="O615" s="61"/>
    </row>
    <row r="616" spans="1:15" ht="13.5" customHeight="1" x14ac:dyDescent="0.2">
      <c r="A616" s="35"/>
      <c r="B616" s="35"/>
      <c r="C616" s="35"/>
      <c r="D616" s="35"/>
      <c r="E616" s="35"/>
      <c r="F616" s="66"/>
      <c r="G616" s="35"/>
      <c r="H616" s="35"/>
      <c r="I616" s="61"/>
      <c r="J616" s="101"/>
      <c r="K616" s="101"/>
      <c r="L616" s="101"/>
      <c r="M616" s="35"/>
      <c r="N616" s="35"/>
      <c r="O616" s="61"/>
    </row>
    <row r="617" spans="1:15" ht="13.5" customHeight="1" x14ac:dyDescent="0.2">
      <c r="A617" s="35"/>
      <c r="B617" s="35"/>
      <c r="C617" s="35"/>
      <c r="D617" s="35"/>
      <c r="E617" s="35"/>
      <c r="F617" s="66"/>
      <c r="G617" s="35"/>
      <c r="H617" s="35"/>
      <c r="I617" s="61"/>
      <c r="J617" s="101"/>
      <c r="K617" s="101"/>
      <c r="L617" s="101"/>
      <c r="M617" s="35"/>
      <c r="N617" s="35"/>
      <c r="O617" s="61"/>
    </row>
    <row r="618" spans="1:15" ht="13.5" customHeight="1" x14ac:dyDescent="0.2">
      <c r="A618" s="35"/>
      <c r="B618" s="35"/>
      <c r="C618" s="35"/>
      <c r="D618" s="35"/>
      <c r="E618" s="35"/>
      <c r="F618" s="66"/>
      <c r="G618" s="35"/>
      <c r="H618" s="35"/>
      <c r="I618" s="61"/>
      <c r="J618" s="101"/>
      <c r="K618" s="101"/>
      <c r="L618" s="101"/>
      <c r="M618" s="35"/>
      <c r="N618" s="35"/>
      <c r="O618" s="61"/>
    </row>
    <row r="619" spans="1:15" ht="13.5" customHeight="1" x14ac:dyDescent="0.2">
      <c r="A619" s="35"/>
      <c r="B619" s="35"/>
      <c r="C619" s="35"/>
      <c r="D619" s="35"/>
      <c r="E619" s="35"/>
      <c r="F619" s="66"/>
      <c r="G619" s="35"/>
      <c r="H619" s="35"/>
      <c r="I619" s="61"/>
      <c r="J619" s="101"/>
      <c r="K619" s="101"/>
      <c r="L619" s="101"/>
      <c r="M619" s="35"/>
      <c r="N619" s="35"/>
      <c r="O619" s="61"/>
    </row>
    <row r="620" spans="1:15" ht="13.5" customHeight="1" x14ac:dyDescent="0.2">
      <c r="A620" s="35"/>
      <c r="B620" s="35"/>
      <c r="C620" s="35"/>
      <c r="D620" s="35"/>
      <c r="E620" s="35"/>
      <c r="F620" s="66"/>
      <c r="G620" s="35"/>
      <c r="H620" s="35"/>
      <c r="I620" s="61"/>
      <c r="J620" s="101"/>
      <c r="K620" s="101"/>
      <c r="L620" s="101"/>
      <c r="M620" s="35"/>
      <c r="N620" s="35"/>
      <c r="O620" s="61"/>
    </row>
    <row r="621" spans="1:15" ht="13.5" customHeight="1" x14ac:dyDescent="0.2">
      <c r="A621" s="35"/>
      <c r="B621" s="35"/>
      <c r="C621" s="35"/>
      <c r="D621" s="35"/>
      <c r="E621" s="35"/>
      <c r="F621" s="66"/>
      <c r="G621" s="35"/>
      <c r="H621" s="35"/>
      <c r="I621" s="61"/>
      <c r="J621" s="101"/>
      <c r="K621" s="101"/>
      <c r="L621" s="101"/>
      <c r="M621" s="35"/>
      <c r="N621" s="35"/>
      <c r="O621" s="61"/>
    </row>
    <row r="622" spans="1:15" ht="13.5" customHeight="1" x14ac:dyDescent="0.2">
      <c r="A622" s="35"/>
      <c r="B622" s="35"/>
      <c r="C622" s="35"/>
      <c r="D622" s="35"/>
      <c r="E622" s="35"/>
      <c r="F622" s="66"/>
      <c r="G622" s="35"/>
      <c r="H622" s="35"/>
      <c r="I622" s="61"/>
      <c r="J622" s="101"/>
      <c r="K622" s="101"/>
      <c r="L622" s="101"/>
      <c r="M622" s="35"/>
      <c r="N622" s="35"/>
      <c r="O622" s="61"/>
    </row>
    <row r="623" spans="1:15" ht="13.5" customHeight="1" x14ac:dyDescent="0.2">
      <c r="A623" s="35"/>
      <c r="B623" s="35"/>
      <c r="C623" s="35"/>
      <c r="D623" s="35"/>
      <c r="E623" s="35"/>
      <c r="F623" s="66"/>
      <c r="G623" s="35"/>
      <c r="H623" s="35"/>
      <c r="I623" s="61"/>
      <c r="J623" s="101"/>
      <c r="K623" s="101"/>
      <c r="L623" s="101"/>
      <c r="M623" s="35"/>
      <c r="N623" s="35"/>
      <c r="O623" s="61"/>
    </row>
    <row r="624" spans="1:15" ht="13.5" customHeight="1" x14ac:dyDescent="0.2">
      <c r="A624" s="35"/>
      <c r="B624" s="35"/>
      <c r="C624" s="35"/>
      <c r="D624" s="35"/>
      <c r="E624" s="35"/>
      <c r="F624" s="66"/>
      <c r="G624" s="35"/>
      <c r="H624" s="35"/>
      <c r="I624" s="61"/>
      <c r="J624" s="101"/>
      <c r="K624" s="101"/>
      <c r="L624" s="101"/>
      <c r="M624" s="35"/>
      <c r="N624" s="35"/>
      <c r="O624" s="61"/>
    </row>
    <row r="625" spans="1:15" ht="13.5" customHeight="1" x14ac:dyDescent="0.2">
      <c r="A625" s="35"/>
      <c r="B625" s="35"/>
      <c r="C625" s="35"/>
      <c r="D625" s="35"/>
      <c r="E625" s="35"/>
      <c r="F625" s="66"/>
      <c r="G625" s="35"/>
      <c r="H625" s="35"/>
      <c r="I625" s="61"/>
      <c r="J625" s="101"/>
      <c r="K625" s="101"/>
      <c r="L625" s="101"/>
      <c r="M625" s="35"/>
      <c r="N625" s="35"/>
      <c r="O625" s="61"/>
    </row>
    <row r="626" spans="1:15" ht="13.5" customHeight="1" x14ac:dyDescent="0.2">
      <c r="A626" s="35"/>
      <c r="B626" s="35"/>
      <c r="C626" s="35"/>
      <c r="D626" s="35"/>
      <c r="E626" s="35"/>
      <c r="F626" s="66"/>
      <c r="G626" s="35"/>
      <c r="H626" s="35"/>
      <c r="I626" s="61"/>
      <c r="J626" s="101"/>
      <c r="K626" s="101"/>
      <c r="L626" s="101"/>
      <c r="M626" s="35"/>
      <c r="N626" s="35"/>
      <c r="O626" s="61"/>
    </row>
    <row r="627" spans="1:15" ht="13.5" customHeight="1" x14ac:dyDescent="0.2">
      <c r="A627" s="35"/>
      <c r="B627" s="35"/>
      <c r="C627" s="35"/>
      <c r="D627" s="35"/>
      <c r="E627" s="35"/>
      <c r="F627" s="66"/>
      <c r="G627" s="35"/>
      <c r="H627" s="35"/>
      <c r="I627" s="61"/>
      <c r="J627" s="101"/>
      <c r="K627" s="101"/>
      <c r="L627" s="101"/>
      <c r="M627" s="35"/>
      <c r="N627" s="35"/>
      <c r="O627" s="61"/>
    </row>
    <row r="628" spans="1:15" ht="13.5" customHeight="1" x14ac:dyDescent="0.2">
      <c r="A628" s="35"/>
      <c r="B628" s="35"/>
      <c r="C628" s="35"/>
      <c r="D628" s="35"/>
      <c r="E628" s="35"/>
      <c r="F628" s="66"/>
      <c r="G628" s="35"/>
      <c r="H628" s="35"/>
      <c r="I628" s="61"/>
      <c r="J628" s="101"/>
      <c r="K628" s="101"/>
      <c r="L628" s="101"/>
      <c r="M628" s="35"/>
      <c r="N628" s="35"/>
      <c r="O628" s="61"/>
    </row>
    <row r="629" spans="1:15" ht="13.5" customHeight="1" x14ac:dyDescent="0.2">
      <c r="A629" s="35"/>
      <c r="B629" s="35"/>
      <c r="C629" s="35"/>
      <c r="D629" s="35"/>
      <c r="E629" s="35"/>
      <c r="F629" s="66"/>
      <c r="G629" s="35"/>
      <c r="H629" s="35"/>
      <c r="I629" s="61"/>
      <c r="J629" s="101"/>
      <c r="K629" s="101"/>
      <c r="L629" s="101"/>
      <c r="M629" s="35"/>
      <c r="N629" s="35"/>
      <c r="O629" s="61"/>
    </row>
    <row r="630" spans="1:15" ht="13.5" customHeight="1" x14ac:dyDescent="0.2">
      <c r="A630" s="35"/>
      <c r="B630" s="35"/>
      <c r="C630" s="35"/>
      <c r="D630" s="35"/>
      <c r="E630" s="35"/>
      <c r="F630" s="66"/>
      <c r="G630" s="35"/>
      <c r="H630" s="35"/>
      <c r="I630" s="61"/>
      <c r="J630" s="101"/>
      <c r="K630" s="101"/>
      <c r="L630" s="101"/>
      <c r="M630" s="35"/>
      <c r="N630" s="35"/>
      <c r="O630" s="61"/>
    </row>
    <row r="631" spans="1:15" ht="13.5" customHeight="1" x14ac:dyDescent="0.2">
      <c r="A631" s="35"/>
      <c r="B631" s="35"/>
      <c r="C631" s="35"/>
      <c r="D631" s="35"/>
      <c r="E631" s="35"/>
      <c r="F631" s="66"/>
      <c r="G631" s="35"/>
      <c r="H631" s="35"/>
      <c r="I631" s="61"/>
      <c r="J631" s="101"/>
      <c r="K631" s="101"/>
      <c r="L631" s="101"/>
      <c r="M631" s="35"/>
      <c r="N631" s="35"/>
      <c r="O631" s="61"/>
    </row>
    <row r="632" spans="1:15" ht="13.5" customHeight="1" x14ac:dyDescent="0.2">
      <c r="A632" s="35"/>
      <c r="B632" s="35"/>
      <c r="C632" s="35"/>
      <c r="D632" s="35"/>
      <c r="E632" s="35"/>
      <c r="F632" s="66"/>
      <c r="G632" s="35"/>
      <c r="H632" s="35"/>
      <c r="I632" s="61"/>
      <c r="J632" s="101"/>
      <c r="K632" s="101"/>
      <c r="L632" s="101"/>
      <c r="M632" s="35"/>
      <c r="N632" s="35"/>
      <c r="O632" s="61"/>
    </row>
    <row r="633" spans="1:15" ht="13.5" customHeight="1" x14ac:dyDescent="0.2">
      <c r="A633" s="35"/>
      <c r="B633" s="35"/>
      <c r="C633" s="35"/>
      <c r="D633" s="35"/>
      <c r="E633" s="35"/>
      <c r="F633" s="66"/>
      <c r="G633" s="35"/>
      <c r="H633" s="35"/>
      <c r="I633" s="61"/>
      <c r="J633" s="101"/>
      <c r="K633" s="101"/>
      <c r="L633" s="101"/>
      <c r="M633" s="35"/>
      <c r="N633" s="35"/>
      <c r="O633" s="61"/>
    </row>
    <row r="634" spans="1:15" ht="13.5" customHeight="1" x14ac:dyDescent="0.2">
      <c r="A634" s="35"/>
      <c r="B634" s="35"/>
      <c r="C634" s="35"/>
      <c r="D634" s="35"/>
      <c r="E634" s="35"/>
      <c r="F634" s="66"/>
      <c r="G634" s="35"/>
      <c r="H634" s="35"/>
      <c r="I634" s="61"/>
      <c r="J634" s="101"/>
      <c r="K634" s="101"/>
      <c r="L634" s="101"/>
      <c r="M634" s="35"/>
      <c r="N634" s="35"/>
      <c r="O634" s="61"/>
    </row>
    <row r="635" spans="1:15" ht="13.5" customHeight="1" x14ac:dyDescent="0.2">
      <c r="A635" s="35"/>
      <c r="B635" s="35"/>
      <c r="C635" s="35"/>
      <c r="D635" s="35"/>
      <c r="E635" s="35"/>
      <c r="F635" s="66"/>
      <c r="G635" s="35"/>
      <c r="H635" s="35"/>
      <c r="I635" s="61"/>
      <c r="J635" s="101"/>
      <c r="K635" s="101"/>
      <c r="L635" s="101"/>
      <c r="M635" s="35"/>
      <c r="N635" s="35"/>
      <c r="O635" s="61"/>
    </row>
    <row r="636" spans="1:15" ht="13.5" customHeight="1" x14ac:dyDescent="0.2">
      <c r="A636" s="35"/>
      <c r="B636" s="35"/>
      <c r="C636" s="35"/>
      <c r="D636" s="35"/>
      <c r="E636" s="35"/>
      <c r="F636" s="66"/>
      <c r="G636" s="35"/>
      <c r="H636" s="35"/>
      <c r="I636" s="61"/>
      <c r="J636" s="101"/>
      <c r="K636" s="101"/>
      <c r="L636" s="101"/>
      <c r="M636" s="35"/>
      <c r="N636" s="35"/>
      <c r="O636" s="61"/>
    </row>
    <row r="637" spans="1:15" ht="13.5" customHeight="1" x14ac:dyDescent="0.2">
      <c r="A637" s="35"/>
      <c r="B637" s="35"/>
      <c r="C637" s="35"/>
      <c r="D637" s="35"/>
      <c r="E637" s="35"/>
      <c r="F637" s="66"/>
      <c r="G637" s="35"/>
      <c r="H637" s="35"/>
      <c r="I637" s="61"/>
      <c r="J637" s="101"/>
      <c r="K637" s="101"/>
      <c r="L637" s="101"/>
      <c r="M637" s="35"/>
      <c r="N637" s="35"/>
      <c r="O637" s="61"/>
    </row>
    <row r="638" spans="1:15" ht="13.5" customHeight="1" x14ac:dyDescent="0.2">
      <c r="A638" s="35"/>
      <c r="B638" s="35"/>
      <c r="C638" s="35"/>
      <c r="D638" s="35"/>
      <c r="E638" s="35"/>
      <c r="F638" s="66"/>
      <c r="G638" s="35"/>
      <c r="H638" s="35"/>
      <c r="I638" s="61"/>
      <c r="J638" s="101"/>
      <c r="K638" s="101"/>
      <c r="L638" s="101"/>
      <c r="M638" s="35"/>
      <c r="N638" s="35"/>
      <c r="O638" s="61"/>
    </row>
    <row r="639" spans="1:15" ht="13.5" customHeight="1" x14ac:dyDescent="0.2">
      <c r="A639" s="35"/>
      <c r="B639" s="35"/>
      <c r="C639" s="35"/>
      <c r="D639" s="35"/>
      <c r="E639" s="35"/>
      <c r="F639" s="66"/>
      <c r="G639" s="35"/>
      <c r="H639" s="35"/>
      <c r="I639" s="61"/>
      <c r="J639" s="101"/>
      <c r="K639" s="101"/>
      <c r="L639" s="101"/>
      <c r="M639" s="35"/>
      <c r="N639" s="35"/>
      <c r="O639" s="61"/>
    </row>
    <row r="640" spans="1:15" ht="13.5" customHeight="1" x14ac:dyDescent="0.2">
      <c r="A640" s="35"/>
      <c r="B640" s="35"/>
      <c r="C640" s="35"/>
      <c r="D640" s="35"/>
      <c r="E640" s="35"/>
      <c r="F640" s="66"/>
      <c r="G640" s="35"/>
      <c r="H640" s="35"/>
      <c r="I640" s="61"/>
      <c r="J640" s="101"/>
      <c r="K640" s="101"/>
      <c r="L640" s="101"/>
      <c r="M640" s="35"/>
      <c r="N640" s="35"/>
      <c r="O640" s="61"/>
    </row>
    <row r="641" spans="1:15" ht="13.5" customHeight="1" x14ac:dyDescent="0.2">
      <c r="A641" s="35"/>
      <c r="B641" s="35"/>
      <c r="C641" s="35"/>
      <c r="D641" s="35"/>
      <c r="E641" s="35"/>
      <c r="F641" s="66"/>
      <c r="G641" s="35"/>
      <c r="H641" s="35"/>
      <c r="I641" s="61"/>
      <c r="J641" s="101"/>
      <c r="K641" s="101"/>
      <c r="L641" s="101"/>
      <c r="M641" s="35"/>
      <c r="N641" s="35"/>
      <c r="O641" s="61"/>
    </row>
    <row r="642" spans="1:15" ht="13.5" customHeight="1" x14ac:dyDescent="0.2">
      <c r="A642" s="35"/>
      <c r="B642" s="35"/>
      <c r="C642" s="35"/>
      <c r="D642" s="35"/>
      <c r="E642" s="35"/>
      <c r="F642" s="66"/>
      <c r="G642" s="35"/>
      <c r="H642" s="35"/>
      <c r="I642" s="61"/>
      <c r="J642" s="101"/>
      <c r="K642" s="101"/>
      <c r="L642" s="101"/>
      <c r="M642" s="35"/>
      <c r="N642" s="35"/>
      <c r="O642" s="61"/>
    </row>
    <row r="643" spans="1:15" ht="13.5" customHeight="1" x14ac:dyDescent="0.2">
      <c r="A643" s="35"/>
      <c r="B643" s="35"/>
      <c r="C643" s="35"/>
      <c r="D643" s="35"/>
      <c r="E643" s="35"/>
      <c r="F643" s="66"/>
      <c r="G643" s="35"/>
      <c r="H643" s="35"/>
      <c r="I643" s="61"/>
      <c r="J643" s="101"/>
      <c r="K643" s="101"/>
      <c r="L643" s="101"/>
      <c r="M643" s="35"/>
      <c r="N643" s="35"/>
      <c r="O643" s="61"/>
    </row>
    <row r="644" spans="1:15" ht="13.5" customHeight="1" x14ac:dyDescent="0.2">
      <c r="A644" s="35"/>
      <c r="B644" s="35"/>
      <c r="C644" s="35"/>
      <c r="D644" s="35"/>
      <c r="E644" s="35"/>
      <c r="F644" s="66"/>
      <c r="G644" s="35"/>
      <c r="H644" s="35"/>
      <c r="I644" s="61"/>
      <c r="J644" s="101"/>
      <c r="K644" s="101"/>
      <c r="L644" s="101"/>
      <c r="M644" s="35"/>
      <c r="N644" s="35"/>
      <c r="O644" s="61"/>
    </row>
    <row r="645" spans="1:15" ht="13.5" customHeight="1" x14ac:dyDescent="0.2">
      <c r="A645" s="35"/>
      <c r="B645" s="35"/>
      <c r="C645" s="35"/>
      <c r="D645" s="35"/>
      <c r="E645" s="35"/>
      <c r="F645" s="66"/>
      <c r="G645" s="35"/>
      <c r="H645" s="35"/>
      <c r="I645" s="61"/>
      <c r="J645" s="101"/>
      <c r="K645" s="101"/>
      <c r="L645" s="101"/>
      <c r="M645" s="35"/>
      <c r="N645" s="35"/>
      <c r="O645" s="61"/>
    </row>
    <row r="646" spans="1:15" ht="13.5" customHeight="1" x14ac:dyDescent="0.2">
      <c r="A646" s="35"/>
      <c r="B646" s="35"/>
      <c r="C646" s="35"/>
      <c r="D646" s="35"/>
      <c r="E646" s="35"/>
      <c r="F646" s="66"/>
      <c r="G646" s="35"/>
      <c r="H646" s="35"/>
      <c r="I646" s="61"/>
      <c r="J646" s="101"/>
      <c r="K646" s="101"/>
      <c r="L646" s="101"/>
      <c r="M646" s="35"/>
      <c r="N646" s="35"/>
      <c r="O646" s="61"/>
    </row>
    <row r="647" spans="1:15" ht="13.5" customHeight="1" x14ac:dyDescent="0.2">
      <c r="A647" s="35"/>
      <c r="B647" s="35"/>
      <c r="C647" s="35"/>
      <c r="D647" s="35"/>
      <c r="E647" s="35"/>
      <c r="F647" s="66"/>
      <c r="G647" s="35"/>
      <c r="H647" s="35"/>
      <c r="I647" s="61"/>
      <c r="J647" s="101"/>
      <c r="K647" s="101"/>
      <c r="L647" s="101"/>
      <c r="M647" s="35"/>
      <c r="N647" s="35"/>
      <c r="O647" s="61"/>
    </row>
    <row r="648" spans="1:15" ht="13.5" customHeight="1" x14ac:dyDescent="0.2">
      <c r="A648" s="35"/>
      <c r="B648" s="35"/>
      <c r="C648" s="35"/>
      <c r="D648" s="35"/>
      <c r="E648" s="35"/>
      <c r="F648" s="66"/>
      <c r="G648" s="35"/>
      <c r="H648" s="35"/>
      <c r="I648" s="61"/>
      <c r="J648" s="101"/>
      <c r="K648" s="101"/>
      <c r="L648" s="101"/>
      <c r="M648" s="35"/>
      <c r="N648" s="35"/>
      <c r="O648" s="61"/>
    </row>
    <row r="649" spans="1:15" ht="13.5" customHeight="1" x14ac:dyDescent="0.2">
      <c r="A649" s="35"/>
      <c r="B649" s="35"/>
      <c r="C649" s="35"/>
      <c r="D649" s="35"/>
      <c r="E649" s="35"/>
      <c r="F649" s="66"/>
      <c r="G649" s="35"/>
      <c r="H649" s="35"/>
      <c r="I649" s="61"/>
      <c r="J649" s="101"/>
      <c r="K649" s="101"/>
      <c r="L649" s="101"/>
      <c r="M649" s="35"/>
      <c r="N649" s="35"/>
      <c r="O649" s="61"/>
    </row>
    <row r="650" spans="1:15" ht="13.5" customHeight="1" x14ac:dyDescent="0.2">
      <c r="A650" s="35"/>
      <c r="B650" s="35"/>
      <c r="C650" s="35"/>
      <c r="D650" s="35"/>
      <c r="E650" s="35"/>
      <c r="F650" s="66"/>
      <c r="G650" s="35"/>
      <c r="H650" s="35"/>
      <c r="I650" s="61"/>
      <c r="J650" s="101"/>
      <c r="K650" s="101"/>
      <c r="L650" s="101"/>
      <c r="M650" s="35"/>
      <c r="N650" s="35"/>
      <c r="O650" s="61"/>
    </row>
    <row r="651" spans="1:15" ht="13.5" customHeight="1" x14ac:dyDescent="0.2">
      <c r="A651" s="35"/>
      <c r="B651" s="35"/>
      <c r="C651" s="35"/>
      <c r="D651" s="35"/>
      <c r="E651" s="35"/>
      <c r="F651" s="66"/>
      <c r="G651" s="35"/>
      <c r="H651" s="35"/>
      <c r="I651" s="61"/>
      <c r="J651" s="101"/>
      <c r="K651" s="101"/>
      <c r="L651" s="101"/>
      <c r="M651" s="35"/>
      <c r="N651" s="35"/>
      <c r="O651" s="61"/>
    </row>
    <row r="652" spans="1:15" ht="13.5" customHeight="1" x14ac:dyDescent="0.2">
      <c r="A652" s="35"/>
      <c r="B652" s="35"/>
      <c r="C652" s="35"/>
      <c r="D652" s="35"/>
      <c r="E652" s="35"/>
      <c r="F652" s="66"/>
      <c r="G652" s="35"/>
      <c r="H652" s="35"/>
      <c r="I652" s="61"/>
      <c r="J652" s="101"/>
      <c r="K652" s="101"/>
      <c r="L652" s="101"/>
      <c r="M652" s="35"/>
      <c r="N652" s="35"/>
      <c r="O652" s="61"/>
    </row>
    <row r="653" spans="1:15" ht="13.5" customHeight="1" x14ac:dyDescent="0.2">
      <c r="A653" s="35"/>
      <c r="B653" s="35"/>
      <c r="C653" s="35"/>
      <c r="D653" s="35"/>
      <c r="E653" s="35"/>
      <c r="F653" s="66"/>
      <c r="G653" s="35"/>
      <c r="H653" s="35"/>
      <c r="I653" s="61"/>
      <c r="J653" s="101"/>
      <c r="K653" s="101"/>
      <c r="L653" s="101"/>
      <c r="M653" s="35"/>
      <c r="N653" s="35"/>
      <c r="O653" s="61"/>
    </row>
    <row r="654" spans="1:15" ht="13.5" customHeight="1" x14ac:dyDescent="0.2">
      <c r="A654" s="35"/>
      <c r="B654" s="35"/>
      <c r="C654" s="35"/>
      <c r="D654" s="35"/>
      <c r="E654" s="35"/>
      <c r="F654" s="66"/>
      <c r="G654" s="35"/>
      <c r="H654" s="35"/>
      <c r="I654" s="61"/>
      <c r="J654" s="101"/>
      <c r="K654" s="101"/>
      <c r="L654" s="101"/>
      <c r="M654" s="35"/>
      <c r="N654" s="35"/>
      <c r="O654" s="61"/>
    </row>
    <row r="655" spans="1:15" ht="13.5" customHeight="1" x14ac:dyDescent="0.2">
      <c r="A655" s="35"/>
      <c r="B655" s="35"/>
      <c r="C655" s="35"/>
      <c r="D655" s="35"/>
      <c r="E655" s="35"/>
      <c r="F655" s="66"/>
      <c r="G655" s="35"/>
      <c r="H655" s="35"/>
      <c r="I655" s="61"/>
      <c r="J655" s="101"/>
      <c r="K655" s="101"/>
      <c r="L655" s="101"/>
      <c r="M655" s="35"/>
      <c r="N655" s="35"/>
      <c r="O655" s="61"/>
    </row>
    <row r="656" spans="1:15" ht="13.5" customHeight="1" x14ac:dyDescent="0.2">
      <c r="A656" s="35"/>
      <c r="B656" s="35"/>
      <c r="C656" s="35"/>
      <c r="D656" s="35"/>
      <c r="E656" s="35"/>
      <c r="F656" s="66"/>
      <c r="G656" s="35"/>
      <c r="H656" s="35"/>
      <c r="I656" s="61"/>
      <c r="J656" s="101"/>
      <c r="K656" s="101"/>
      <c r="L656" s="101"/>
      <c r="M656" s="35"/>
      <c r="N656" s="35"/>
      <c r="O656" s="61"/>
    </row>
    <row r="657" spans="1:15" ht="13.5" customHeight="1" x14ac:dyDescent="0.2">
      <c r="A657" s="35"/>
      <c r="B657" s="35"/>
      <c r="C657" s="35"/>
      <c r="D657" s="35"/>
      <c r="E657" s="35"/>
      <c r="F657" s="66"/>
      <c r="G657" s="35"/>
      <c r="H657" s="35"/>
      <c r="I657" s="61"/>
      <c r="J657" s="101"/>
      <c r="K657" s="101"/>
      <c r="L657" s="101"/>
      <c r="M657" s="35"/>
      <c r="N657" s="35"/>
      <c r="O657" s="61"/>
    </row>
    <row r="658" spans="1:15" ht="13.5" customHeight="1" x14ac:dyDescent="0.2">
      <c r="A658" s="35"/>
      <c r="B658" s="35"/>
      <c r="C658" s="35"/>
      <c r="D658" s="35"/>
      <c r="E658" s="35"/>
      <c r="F658" s="66"/>
      <c r="G658" s="35"/>
      <c r="H658" s="35"/>
      <c r="I658" s="61"/>
      <c r="J658" s="101"/>
      <c r="K658" s="101"/>
      <c r="L658" s="101"/>
      <c r="M658" s="35"/>
      <c r="N658" s="35"/>
      <c r="O658" s="61"/>
    </row>
    <row r="659" spans="1:15" ht="13.5" customHeight="1" x14ac:dyDescent="0.2">
      <c r="A659" s="35"/>
      <c r="B659" s="35"/>
      <c r="C659" s="35"/>
      <c r="D659" s="35"/>
      <c r="E659" s="35"/>
      <c r="F659" s="66"/>
      <c r="G659" s="35"/>
      <c r="H659" s="35"/>
      <c r="I659" s="61"/>
      <c r="J659" s="101"/>
      <c r="K659" s="101"/>
      <c r="L659" s="101"/>
      <c r="M659" s="35"/>
      <c r="N659" s="35"/>
      <c r="O659" s="61"/>
    </row>
    <row r="660" spans="1:15" ht="13.5" customHeight="1" x14ac:dyDescent="0.2">
      <c r="A660" s="35"/>
      <c r="B660" s="35"/>
      <c r="C660" s="35"/>
      <c r="D660" s="35"/>
      <c r="E660" s="35"/>
      <c r="F660" s="66"/>
      <c r="G660" s="35"/>
      <c r="H660" s="35"/>
      <c r="I660" s="61"/>
      <c r="J660" s="101"/>
      <c r="K660" s="101"/>
      <c r="L660" s="101"/>
      <c r="M660" s="35"/>
      <c r="N660" s="35"/>
      <c r="O660" s="61"/>
    </row>
    <row r="661" spans="1:15" ht="13.5" customHeight="1" x14ac:dyDescent="0.2">
      <c r="A661" s="35"/>
      <c r="B661" s="35"/>
      <c r="C661" s="35"/>
      <c r="D661" s="35"/>
      <c r="E661" s="35"/>
      <c r="F661" s="66"/>
      <c r="G661" s="35"/>
      <c r="H661" s="35"/>
      <c r="I661" s="61"/>
      <c r="J661" s="101"/>
      <c r="K661" s="101"/>
      <c r="L661" s="101"/>
      <c r="M661" s="35"/>
      <c r="N661" s="35"/>
      <c r="O661" s="61"/>
    </row>
    <row r="662" spans="1:15" ht="13.5" customHeight="1" x14ac:dyDescent="0.2">
      <c r="A662" s="35"/>
      <c r="B662" s="35"/>
      <c r="C662" s="35"/>
      <c r="D662" s="35"/>
      <c r="E662" s="35"/>
      <c r="F662" s="66"/>
      <c r="G662" s="35"/>
      <c r="H662" s="35"/>
      <c r="I662" s="61"/>
      <c r="J662" s="101"/>
      <c r="K662" s="101"/>
      <c r="L662" s="101"/>
      <c r="M662" s="35"/>
      <c r="N662" s="35"/>
      <c r="O662" s="61"/>
    </row>
    <row r="663" spans="1:15" ht="13.5" customHeight="1" x14ac:dyDescent="0.2">
      <c r="A663" s="35"/>
      <c r="B663" s="35"/>
      <c r="C663" s="35"/>
      <c r="D663" s="35"/>
      <c r="E663" s="35"/>
      <c r="F663" s="66"/>
      <c r="G663" s="35"/>
      <c r="H663" s="35"/>
      <c r="I663" s="61"/>
      <c r="J663" s="101"/>
      <c r="K663" s="101"/>
      <c r="L663" s="101"/>
      <c r="M663" s="35"/>
      <c r="N663" s="35"/>
      <c r="O663" s="61"/>
    </row>
    <row r="664" spans="1:15" ht="13.5" customHeight="1" x14ac:dyDescent="0.2">
      <c r="A664" s="35"/>
      <c r="B664" s="35"/>
      <c r="C664" s="35"/>
      <c r="D664" s="35"/>
      <c r="E664" s="35"/>
      <c r="F664" s="66"/>
      <c r="G664" s="35"/>
      <c r="H664" s="35"/>
      <c r="I664" s="61"/>
      <c r="J664" s="101"/>
      <c r="K664" s="101"/>
      <c r="L664" s="101"/>
      <c r="M664" s="35"/>
      <c r="N664" s="35"/>
      <c r="O664" s="61"/>
    </row>
    <row r="665" spans="1:15" ht="13.5" customHeight="1" x14ac:dyDescent="0.2">
      <c r="A665" s="35"/>
      <c r="B665" s="35"/>
      <c r="C665" s="35"/>
      <c r="D665" s="35"/>
      <c r="E665" s="35"/>
      <c r="F665" s="66"/>
      <c r="G665" s="35"/>
      <c r="H665" s="35"/>
      <c r="I665" s="61"/>
      <c r="J665" s="101"/>
      <c r="K665" s="101"/>
      <c r="L665" s="101"/>
      <c r="M665" s="35"/>
      <c r="N665" s="35"/>
      <c r="O665" s="61"/>
    </row>
    <row r="666" spans="1:15" ht="13.5" customHeight="1" x14ac:dyDescent="0.2">
      <c r="A666" s="35"/>
      <c r="B666" s="35"/>
      <c r="C666" s="35"/>
      <c r="D666" s="35"/>
      <c r="E666" s="35"/>
      <c r="F666" s="66"/>
      <c r="G666" s="35"/>
      <c r="H666" s="35"/>
      <c r="I666" s="61"/>
      <c r="J666" s="101"/>
      <c r="K666" s="101"/>
      <c r="L666" s="101"/>
      <c r="M666" s="35"/>
      <c r="N666" s="35"/>
      <c r="O666" s="61"/>
    </row>
    <row r="667" spans="1:15" ht="13.5" customHeight="1" x14ac:dyDescent="0.2">
      <c r="A667" s="35"/>
      <c r="B667" s="35"/>
      <c r="C667" s="35"/>
      <c r="D667" s="35"/>
      <c r="E667" s="35"/>
      <c r="F667" s="66"/>
      <c r="G667" s="35"/>
      <c r="H667" s="35"/>
      <c r="I667" s="61"/>
      <c r="J667" s="101"/>
      <c r="K667" s="101"/>
      <c r="L667" s="101"/>
      <c r="M667" s="35"/>
      <c r="N667" s="35"/>
      <c r="O667" s="61"/>
    </row>
    <row r="668" spans="1:15" ht="13.5" customHeight="1" x14ac:dyDescent="0.2">
      <c r="A668" s="35"/>
      <c r="B668" s="35"/>
      <c r="C668" s="35"/>
      <c r="D668" s="35"/>
      <c r="E668" s="35"/>
      <c r="F668" s="66"/>
      <c r="G668" s="35"/>
      <c r="H668" s="35"/>
      <c r="I668" s="61"/>
      <c r="J668" s="101"/>
      <c r="K668" s="101"/>
      <c r="L668" s="101"/>
      <c r="M668" s="35"/>
      <c r="N668" s="35"/>
      <c r="O668" s="61"/>
    </row>
    <row r="669" spans="1:15" ht="13.5" customHeight="1" x14ac:dyDescent="0.2">
      <c r="A669" s="35"/>
      <c r="B669" s="35"/>
      <c r="C669" s="35"/>
      <c r="D669" s="35"/>
      <c r="E669" s="35"/>
      <c r="F669" s="66"/>
      <c r="G669" s="35"/>
      <c r="H669" s="35"/>
      <c r="I669" s="61"/>
      <c r="J669" s="101"/>
      <c r="K669" s="101"/>
      <c r="L669" s="101"/>
      <c r="M669" s="35"/>
      <c r="N669" s="35"/>
      <c r="O669" s="61"/>
    </row>
    <row r="670" spans="1:15" ht="13.5" customHeight="1" x14ac:dyDescent="0.2">
      <c r="A670" s="35"/>
      <c r="B670" s="35"/>
      <c r="C670" s="35"/>
      <c r="D670" s="35"/>
      <c r="E670" s="35"/>
      <c r="F670" s="66"/>
      <c r="G670" s="35"/>
      <c r="H670" s="35"/>
      <c r="I670" s="61"/>
      <c r="J670" s="101"/>
      <c r="K670" s="101"/>
      <c r="L670" s="101"/>
      <c r="M670" s="35"/>
      <c r="N670" s="35"/>
      <c r="O670" s="61"/>
    </row>
    <row r="671" spans="1:15" ht="13.5" customHeight="1" x14ac:dyDescent="0.2">
      <c r="A671" s="35"/>
      <c r="B671" s="35"/>
      <c r="C671" s="35"/>
      <c r="D671" s="35"/>
      <c r="E671" s="35"/>
      <c r="F671" s="66"/>
      <c r="G671" s="35"/>
      <c r="H671" s="35"/>
      <c r="I671" s="61"/>
      <c r="J671" s="101"/>
      <c r="K671" s="101"/>
      <c r="L671" s="101"/>
      <c r="M671" s="35"/>
      <c r="N671" s="35"/>
      <c r="O671" s="61"/>
    </row>
    <row r="672" spans="1:15" ht="13.5" customHeight="1" x14ac:dyDescent="0.2">
      <c r="A672" s="35"/>
      <c r="B672" s="35"/>
      <c r="C672" s="35"/>
      <c r="D672" s="35"/>
      <c r="E672" s="35"/>
      <c r="F672" s="66"/>
      <c r="G672" s="35"/>
      <c r="H672" s="35"/>
      <c r="I672" s="61"/>
      <c r="J672" s="101"/>
      <c r="K672" s="101"/>
      <c r="L672" s="101"/>
      <c r="M672" s="35"/>
      <c r="N672" s="35"/>
      <c r="O672" s="61"/>
    </row>
    <row r="673" spans="1:15" ht="13.5" customHeight="1" x14ac:dyDescent="0.2">
      <c r="A673" s="35"/>
      <c r="B673" s="35"/>
      <c r="C673" s="35"/>
      <c r="D673" s="35"/>
      <c r="E673" s="35"/>
      <c r="F673" s="66"/>
      <c r="G673" s="35"/>
      <c r="H673" s="35"/>
      <c r="I673" s="61"/>
      <c r="J673" s="101"/>
      <c r="K673" s="101"/>
      <c r="L673" s="101"/>
      <c r="M673" s="35"/>
      <c r="N673" s="35"/>
      <c r="O673" s="61"/>
    </row>
    <row r="674" spans="1:15" ht="13.5" customHeight="1" x14ac:dyDescent="0.2">
      <c r="A674" s="35"/>
      <c r="B674" s="35"/>
      <c r="C674" s="35"/>
      <c r="D674" s="35"/>
      <c r="E674" s="35"/>
      <c r="F674" s="66"/>
      <c r="G674" s="35"/>
      <c r="H674" s="35"/>
      <c r="I674" s="61"/>
      <c r="J674" s="101"/>
      <c r="K674" s="101"/>
      <c r="L674" s="101"/>
      <c r="M674" s="35"/>
      <c r="N674" s="35"/>
      <c r="O674" s="61"/>
    </row>
    <row r="675" spans="1:15" ht="13.5" customHeight="1" x14ac:dyDescent="0.2">
      <c r="A675" s="35"/>
      <c r="B675" s="35"/>
      <c r="C675" s="35"/>
      <c r="D675" s="35"/>
      <c r="E675" s="35"/>
      <c r="F675" s="66"/>
      <c r="G675" s="35"/>
      <c r="H675" s="35"/>
      <c r="I675" s="61"/>
      <c r="J675" s="101"/>
      <c r="K675" s="101"/>
      <c r="L675" s="101"/>
      <c r="M675" s="35"/>
      <c r="N675" s="35"/>
      <c r="O675" s="61"/>
    </row>
    <row r="676" spans="1:15" ht="13.5" customHeight="1" x14ac:dyDescent="0.2">
      <c r="A676" s="35"/>
      <c r="B676" s="35"/>
      <c r="C676" s="35"/>
      <c r="D676" s="35"/>
      <c r="E676" s="35"/>
      <c r="F676" s="66"/>
      <c r="G676" s="35"/>
      <c r="H676" s="35"/>
      <c r="I676" s="61"/>
      <c r="J676" s="101"/>
      <c r="K676" s="101"/>
      <c r="L676" s="101"/>
      <c r="M676" s="35"/>
      <c r="N676" s="35"/>
      <c r="O676" s="61"/>
    </row>
    <row r="677" spans="1:15" ht="13.5" customHeight="1" x14ac:dyDescent="0.2">
      <c r="A677" s="35"/>
      <c r="B677" s="35"/>
      <c r="C677" s="35"/>
      <c r="D677" s="35"/>
      <c r="E677" s="35"/>
      <c r="F677" s="66"/>
      <c r="G677" s="35"/>
      <c r="H677" s="35"/>
      <c r="I677" s="61"/>
      <c r="J677" s="101"/>
      <c r="K677" s="101"/>
      <c r="L677" s="101"/>
      <c r="M677" s="35"/>
      <c r="N677" s="35"/>
      <c r="O677" s="61"/>
    </row>
    <row r="678" spans="1:15" ht="13.5" customHeight="1" x14ac:dyDescent="0.2">
      <c r="A678" s="35"/>
      <c r="B678" s="35"/>
      <c r="C678" s="35"/>
      <c r="D678" s="35"/>
      <c r="E678" s="35"/>
      <c r="F678" s="66"/>
      <c r="G678" s="35"/>
      <c r="H678" s="35"/>
      <c r="I678" s="61"/>
      <c r="J678" s="101"/>
      <c r="K678" s="101"/>
      <c r="L678" s="101"/>
      <c r="M678" s="35"/>
      <c r="N678" s="35"/>
      <c r="O678" s="61"/>
    </row>
    <row r="679" spans="1:15" ht="13.5" customHeight="1" x14ac:dyDescent="0.2">
      <c r="A679" s="35"/>
      <c r="B679" s="35"/>
      <c r="C679" s="35"/>
      <c r="D679" s="35"/>
      <c r="E679" s="35"/>
      <c r="F679" s="66"/>
      <c r="G679" s="35"/>
      <c r="H679" s="35"/>
      <c r="I679" s="61"/>
      <c r="J679" s="101"/>
      <c r="K679" s="101"/>
      <c r="L679" s="101"/>
      <c r="M679" s="35"/>
      <c r="N679" s="35"/>
      <c r="O679" s="61"/>
    </row>
    <row r="680" spans="1:15" ht="13.5" customHeight="1" x14ac:dyDescent="0.2">
      <c r="A680" s="35"/>
      <c r="B680" s="35"/>
      <c r="C680" s="35"/>
      <c r="D680" s="35"/>
      <c r="E680" s="35"/>
      <c r="F680" s="66"/>
      <c r="G680" s="35"/>
      <c r="H680" s="35"/>
      <c r="I680" s="61"/>
      <c r="J680" s="101"/>
      <c r="K680" s="101"/>
      <c r="L680" s="101"/>
      <c r="M680" s="35"/>
      <c r="N680" s="35"/>
      <c r="O680" s="61"/>
    </row>
    <row r="681" spans="1:15" ht="13.5" customHeight="1" x14ac:dyDescent="0.2">
      <c r="A681" s="35"/>
      <c r="B681" s="35"/>
      <c r="C681" s="35"/>
      <c r="D681" s="35"/>
      <c r="E681" s="35"/>
      <c r="F681" s="66"/>
      <c r="G681" s="35"/>
      <c r="H681" s="35"/>
      <c r="I681" s="61"/>
      <c r="J681" s="101"/>
      <c r="K681" s="101"/>
      <c r="L681" s="101"/>
      <c r="M681" s="35"/>
      <c r="N681" s="35"/>
      <c r="O681" s="61"/>
    </row>
    <row r="682" spans="1:15" ht="13.5" customHeight="1" x14ac:dyDescent="0.2">
      <c r="A682" s="35"/>
      <c r="B682" s="35"/>
      <c r="C682" s="35"/>
      <c r="D682" s="35"/>
      <c r="E682" s="35"/>
      <c r="F682" s="66"/>
      <c r="G682" s="35"/>
      <c r="H682" s="35"/>
      <c r="I682" s="61"/>
      <c r="J682" s="101"/>
      <c r="K682" s="101"/>
      <c r="L682" s="101"/>
      <c r="M682" s="35"/>
      <c r="N682" s="35"/>
      <c r="O682" s="61"/>
    </row>
    <row r="683" spans="1:15" ht="13.5" customHeight="1" x14ac:dyDescent="0.2">
      <c r="A683" s="35"/>
      <c r="B683" s="35"/>
      <c r="C683" s="35"/>
      <c r="D683" s="35"/>
      <c r="E683" s="35"/>
      <c r="F683" s="66"/>
      <c r="G683" s="35"/>
      <c r="H683" s="35"/>
      <c r="I683" s="61"/>
      <c r="J683" s="101"/>
      <c r="K683" s="101"/>
      <c r="L683" s="101"/>
      <c r="M683" s="35"/>
      <c r="N683" s="35"/>
      <c r="O683" s="61"/>
    </row>
    <row r="684" spans="1:15" ht="13.5" customHeight="1" x14ac:dyDescent="0.2">
      <c r="A684" s="35"/>
      <c r="B684" s="35"/>
      <c r="C684" s="35"/>
      <c r="D684" s="35"/>
      <c r="E684" s="35"/>
      <c r="F684" s="66"/>
      <c r="G684" s="35"/>
      <c r="H684" s="35"/>
      <c r="I684" s="61"/>
      <c r="J684" s="101"/>
      <c r="K684" s="101"/>
      <c r="L684" s="101"/>
      <c r="M684" s="35"/>
      <c r="N684" s="35"/>
      <c r="O684" s="61"/>
    </row>
    <row r="685" spans="1:15" ht="13.5" customHeight="1" x14ac:dyDescent="0.2">
      <c r="A685" s="35"/>
      <c r="B685" s="35"/>
      <c r="C685" s="35"/>
      <c r="D685" s="35"/>
      <c r="E685" s="35"/>
      <c r="F685" s="66"/>
      <c r="G685" s="35"/>
      <c r="H685" s="35"/>
      <c r="I685" s="61"/>
      <c r="J685" s="101"/>
      <c r="K685" s="101"/>
      <c r="L685" s="101"/>
      <c r="M685" s="35"/>
      <c r="N685" s="35"/>
      <c r="O685" s="61"/>
    </row>
    <row r="686" spans="1:15" ht="13.5" customHeight="1" x14ac:dyDescent="0.2">
      <c r="A686" s="35"/>
      <c r="B686" s="35"/>
      <c r="C686" s="35"/>
      <c r="D686" s="35"/>
      <c r="E686" s="35"/>
      <c r="F686" s="66"/>
      <c r="G686" s="35"/>
      <c r="H686" s="35"/>
      <c r="I686" s="61"/>
      <c r="J686" s="101"/>
      <c r="K686" s="101"/>
      <c r="L686" s="101"/>
      <c r="M686" s="35"/>
      <c r="N686" s="35"/>
      <c r="O686" s="61"/>
    </row>
    <row r="687" spans="1:15" ht="13.5" customHeight="1" x14ac:dyDescent="0.2">
      <c r="A687" s="35"/>
      <c r="B687" s="35"/>
      <c r="C687" s="35"/>
      <c r="D687" s="35"/>
      <c r="E687" s="35"/>
      <c r="F687" s="66"/>
      <c r="G687" s="35"/>
      <c r="H687" s="35"/>
      <c r="I687" s="61"/>
      <c r="J687" s="101"/>
      <c r="K687" s="101"/>
      <c r="L687" s="101"/>
      <c r="M687" s="35"/>
      <c r="N687" s="35"/>
      <c r="O687" s="61"/>
    </row>
    <row r="688" spans="1:15" ht="13.5" customHeight="1" x14ac:dyDescent="0.2">
      <c r="A688" s="35"/>
      <c r="B688" s="35"/>
      <c r="C688" s="35"/>
      <c r="D688" s="35"/>
      <c r="E688" s="35"/>
      <c r="F688" s="66"/>
      <c r="G688" s="35"/>
      <c r="H688" s="35"/>
      <c r="I688" s="61"/>
      <c r="J688" s="101"/>
      <c r="K688" s="101"/>
      <c r="L688" s="101"/>
      <c r="M688" s="35"/>
      <c r="N688" s="35"/>
      <c r="O688" s="61"/>
    </row>
    <row r="689" spans="1:15" ht="13.5" customHeight="1" x14ac:dyDescent="0.2">
      <c r="A689" s="35"/>
      <c r="B689" s="35"/>
      <c r="C689" s="35"/>
      <c r="D689" s="35"/>
      <c r="E689" s="35"/>
      <c r="F689" s="66"/>
      <c r="G689" s="35"/>
      <c r="H689" s="35"/>
      <c r="I689" s="61"/>
      <c r="J689" s="101"/>
      <c r="K689" s="101"/>
      <c r="L689" s="101"/>
      <c r="M689" s="35"/>
      <c r="N689" s="35"/>
      <c r="O689" s="61"/>
    </row>
    <row r="690" spans="1:15" ht="13.5" customHeight="1" x14ac:dyDescent="0.2">
      <c r="A690" s="35"/>
      <c r="B690" s="35"/>
      <c r="C690" s="35"/>
      <c r="D690" s="35"/>
      <c r="E690" s="35"/>
      <c r="F690" s="66"/>
      <c r="G690" s="35"/>
      <c r="H690" s="35"/>
      <c r="I690" s="61"/>
      <c r="J690" s="101"/>
      <c r="K690" s="101"/>
      <c r="L690" s="101"/>
      <c r="M690" s="35"/>
      <c r="N690" s="35"/>
      <c r="O690" s="61"/>
    </row>
    <row r="691" spans="1:15" ht="13.5" customHeight="1" x14ac:dyDescent="0.2">
      <c r="A691" s="35"/>
      <c r="B691" s="35"/>
      <c r="C691" s="35"/>
      <c r="D691" s="35"/>
      <c r="E691" s="35"/>
      <c r="F691" s="66"/>
      <c r="G691" s="35"/>
      <c r="H691" s="35"/>
      <c r="I691" s="61"/>
      <c r="J691" s="101"/>
      <c r="K691" s="101"/>
      <c r="L691" s="101"/>
      <c r="M691" s="35"/>
      <c r="N691" s="35"/>
      <c r="O691" s="61"/>
    </row>
    <row r="692" spans="1:15" ht="13.5" customHeight="1" x14ac:dyDescent="0.2">
      <c r="A692" s="35"/>
      <c r="B692" s="35"/>
      <c r="C692" s="35"/>
      <c r="D692" s="35"/>
      <c r="E692" s="35"/>
      <c r="F692" s="66"/>
      <c r="G692" s="35"/>
      <c r="H692" s="35"/>
      <c r="I692" s="61"/>
      <c r="J692" s="101"/>
      <c r="K692" s="101"/>
      <c r="L692" s="101"/>
      <c r="M692" s="35"/>
      <c r="N692" s="35"/>
      <c r="O692" s="61"/>
    </row>
    <row r="693" spans="1:15" ht="13.5" customHeight="1" x14ac:dyDescent="0.2">
      <c r="A693" s="35"/>
      <c r="B693" s="35"/>
      <c r="C693" s="35"/>
      <c r="D693" s="35"/>
      <c r="E693" s="35"/>
      <c r="F693" s="66"/>
      <c r="G693" s="35"/>
      <c r="H693" s="35"/>
      <c r="I693" s="61"/>
      <c r="J693" s="101"/>
      <c r="K693" s="101"/>
      <c r="L693" s="101"/>
      <c r="M693" s="35"/>
      <c r="N693" s="35"/>
      <c r="O693" s="61"/>
    </row>
    <row r="694" spans="1:15" ht="13.5" customHeight="1" x14ac:dyDescent="0.2">
      <c r="A694" s="35"/>
      <c r="B694" s="35"/>
      <c r="C694" s="35"/>
      <c r="D694" s="35"/>
      <c r="E694" s="35"/>
      <c r="F694" s="66"/>
      <c r="G694" s="35"/>
      <c r="H694" s="35"/>
      <c r="I694" s="61"/>
      <c r="J694" s="101"/>
      <c r="K694" s="101"/>
      <c r="L694" s="101"/>
      <c r="M694" s="35"/>
      <c r="N694" s="35"/>
      <c r="O694" s="61"/>
    </row>
    <row r="695" spans="1:15" ht="13.5" customHeight="1" x14ac:dyDescent="0.2">
      <c r="A695" s="35"/>
      <c r="B695" s="35"/>
      <c r="C695" s="35"/>
      <c r="D695" s="35"/>
      <c r="E695" s="35"/>
      <c r="F695" s="66"/>
      <c r="G695" s="35"/>
      <c r="H695" s="35"/>
      <c r="I695" s="61"/>
      <c r="J695" s="101"/>
      <c r="K695" s="101"/>
      <c r="L695" s="101"/>
      <c r="M695" s="35"/>
      <c r="N695" s="35"/>
      <c r="O695" s="61"/>
    </row>
    <row r="696" spans="1:15" ht="13.5" customHeight="1" x14ac:dyDescent="0.2">
      <c r="A696" s="35"/>
      <c r="B696" s="35"/>
      <c r="C696" s="35"/>
      <c r="D696" s="35"/>
      <c r="E696" s="35"/>
      <c r="F696" s="66"/>
      <c r="G696" s="35"/>
      <c r="H696" s="35"/>
      <c r="I696" s="61"/>
      <c r="J696" s="101"/>
      <c r="K696" s="101"/>
      <c r="L696" s="101"/>
      <c r="M696" s="35"/>
      <c r="N696" s="35"/>
      <c r="O696" s="61"/>
    </row>
    <row r="697" spans="1:15" ht="13.5" customHeight="1" x14ac:dyDescent="0.2">
      <c r="A697" s="35"/>
      <c r="B697" s="35"/>
      <c r="C697" s="35"/>
      <c r="D697" s="35"/>
      <c r="E697" s="35"/>
      <c r="F697" s="66"/>
      <c r="G697" s="35"/>
      <c r="H697" s="35"/>
      <c r="I697" s="61"/>
      <c r="J697" s="101"/>
      <c r="K697" s="101"/>
      <c r="L697" s="101"/>
      <c r="M697" s="35"/>
      <c r="N697" s="35"/>
      <c r="O697" s="61"/>
    </row>
    <row r="698" spans="1:15" ht="13.5" customHeight="1" x14ac:dyDescent="0.2">
      <c r="A698" s="35"/>
      <c r="B698" s="35"/>
      <c r="C698" s="35"/>
      <c r="D698" s="35"/>
      <c r="E698" s="35"/>
      <c r="F698" s="66"/>
      <c r="G698" s="35"/>
      <c r="H698" s="35"/>
      <c r="I698" s="61"/>
      <c r="J698" s="101"/>
      <c r="K698" s="101"/>
      <c r="L698" s="101"/>
      <c r="M698" s="35"/>
      <c r="N698" s="35"/>
      <c r="O698" s="61"/>
    </row>
    <row r="699" spans="1:15" ht="13.5" customHeight="1" x14ac:dyDescent="0.2">
      <c r="A699" s="35"/>
      <c r="B699" s="35"/>
      <c r="C699" s="35"/>
      <c r="D699" s="35"/>
      <c r="E699" s="35"/>
      <c r="F699" s="66"/>
      <c r="G699" s="35"/>
      <c r="H699" s="35"/>
      <c r="I699" s="61"/>
      <c r="J699" s="101"/>
      <c r="K699" s="101"/>
      <c r="L699" s="101"/>
      <c r="M699" s="35"/>
      <c r="N699" s="35"/>
      <c r="O699" s="61"/>
    </row>
    <row r="700" spans="1:15" ht="13.5" customHeight="1" x14ac:dyDescent="0.2">
      <c r="A700" s="35"/>
      <c r="B700" s="35"/>
      <c r="C700" s="35"/>
      <c r="D700" s="35"/>
      <c r="E700" s="35"/>
      <c r="F700" s="66"/>
      <c r="G700" s="35"/>
      <c r="H700" s="35"/>
      <c r="I700" s="61"/>
      <c r="J700" s="101"/>
      <c r="K700" s="101"/>
      <c r="L700" s="101"/>
      <c r="M700" s="35"/>
      <c r="N700" s="35"/>
      <c r="O700" s="61"/>
    </row>
    <row r="701" spans="1:15" ht="13.5" customHeight="1" x14ac:dyDescent="0.2">
      <c r="A701" s="35"/>
      <c r="B701" s="35"/>
      <c r="C701" s="35"/>
      <c r="D701" s="35"/>
      <c r="E701" s="35"/>
      <c r="F701" s="66"/>
      <c r="G701" s="35"/>
      <c r="H701" s="35"/>
      <c r="I701" s="61"/>
      <c r="J701" s="101"/>
      <c r="K701" s="101"/>
      <c r="L701" s="101"/>
      <c r="M701" s="35"/>
      <c r="N701" s="35"/>
      <c r="O701" s="61"/>
    </row>
    <row r="702" spans="1:15" ht="13.5" customHeight="1" x14ac:dyDescent="0.2">
      <c r="A702" s="35"/>
      <c r="B702" s="35"/>
      <c r="C702" s="35"/>
      <c r="D702" s="35"/>
      <c r="E702" s="35"/>
      <c r="F702" s="66"/>
      <c r="G702" s="35"/>
      <c r="H702" s="35"/>
      <c r="I702" s="61"/>
      <c r="J702" s="101"/>
      <c r="K702" s="101"/>
      <c r="L702" s="101"/>
      <c r="M702" s="35"/>
      <c r="N702" s="35"/>
      <c r="O702" s="61"/>
    </row>
    <row r="703" spans="1:15" ht="13.5" customHeight="1" x14ac:dyDescent="0.2">
      <c r="A703" s="35"/>
      <c r="B703" s="35"/>
      <c r="C703" s="35"/>
      <c r="D703" s="35"/>
      <c r="E703" s="35"/>
      <c r="F703" s="66"/>
      <c r="G703" s="35"/>
      <c r="H703" s="35"/>
      <c r="I703" s="61"/>
      <c r="J703" s="101"/>
      <c r="K703" s="101"/>
      <c r="L703" s="101"/>
      <c r="M703" s="35"/>
      <c r="N703" s="35"/>
      <c r="O703" s="61"/>
    </row>
    <row r="704" spans="1:15" ht="13.5" customHeight="1" x14ac:dyDescent="0.2">
      <c r="A704" s="35"/>
      <c r="B704" s="35"/>
      <c r="C704" s="35"/>
      <c r="D704" s="35"/>
      <c r="E704" s="35"/>
      <c r="F704" s="66"/>
      <c r="G704" s="35"/>
      <c r="H704" s="35"/>
      <c r="I704" s="61"/>
      <c r="J704" s="101"/>
      <c r="K704" s="101"/>
      <c r="L704" s="101"/>
      <c r="M704" s="35"/>
      <c r="N704" s="35"/>
      <c r="O704" s="61"/>
    </row>
    <row r="705" spans="1:15" ht="13.5" customHeight="1" x14ac:dyDescent="0.2">
      <c r="A705" s="35"/>
      <c r="B705" s="35"/>
      <c r="C705" s="35"/>
      <c r="D705" s="35"/>
      <c r="E705" s="35"/>
      <c r="F705" s="66"/>
      <c r="G705" s="35"/>
      <c r="H705" s="35"/>
      <c r="I705" s="61"/>
      <c r="J705" s="101"/>
      <c r="K705" s="101"/>
      <c r="L705" s="101"/>
      <c r="M705" s="35"/>
      <c r="N705" s="35"/>
      <c r="O705" s="61"/>
    </row>
    <row r="706" spans="1:15" ht="13.5" customHeight="1" x14ac:dyDescent="0.2">
      <c r="A706" s="35"/>
      <c r="B706" s="35"/>
      <c r="C706" s="35"/>
      <c r="D706" s="35"/>
      <c r="E706" s="35"/>
      <c r="F706" s="66"/>
      <c r="G706" s="35"/>
      <c r="H706" s="35"/>
      <c r="I706" s="61"/>
      <c r="J706" s="101"/>
      <c r="K706" s="101"/>
      <c r="L706" s="101"/>
      <c r="M706" s="35"/>
      <c r="N706" s="35"/>
      <c r="O706" s="61"/>
    </row>
    <row r="707" spans="1:15" ht="13.5" customHeight="1" x14ac:dyDescent="0.2">
      <c r="A707" s="35"/>
      <c r="B707" s="35"/>
      <c r="C707" s="35"/>
      <c r="D707" s="35"/>
      <c r="E707" s="35"/>
      <c r="F707" s="66"/>
      <c r="G707" s="35"/>
      <c r="H707" s="35"/>
      <c r="I707" s="61"/>
      <c r="J707" s="101"/>
      <c r="K707" s="101"/>
      <c r="L707" s="101"/>
      <c r="M707" s="35"/>
      <c r="N707" s="35"/>
      <c r="O707" s="61"/>
    </row>
    <row r="708" spans="1:15" ht="13.5" customHeight="1" x14ac:dyDescent="0.2">
      <c r="A708" s="35"/>
      <c r="B708" s="35"/>
      <c r="C708" s="35"/>
      <c r="D708" s="35"/>
      <c r="E708" s="35"/>
      <c r="F708" s="66"/>
      <c r="G708" s="35"/>
      <c r="H708" s="35"/>
      <c r="I708" s="61"/>
      <c r="J708" s="101"/>
      <c r="K708" s="101"/>
      <c r="L708" s="101"/>
      <c r="M708" s="35"/>
      <c r="N708" s="35"/>
      <c r="O708" s="61"/>
    </row>
    <row r="709" spans="1:15" ht="13.5" customHeight="1" x14ac:dyDescent="0.2">
      <c r="A709" s="35"/>
      <c r="B709" s="35"/>
      <c r="C709" s="35"/>
      <c r="D709" s="35"/>
      <c r="E709" s="35"/>
      <c r="F709" s="66"/>
      <c r="G709" s="35"/>
      <c r="H709" s="35"/>
      <c r="I709" s="61"/>
      <c r="J709" s="101"/>
      <c r="K709" s="101"/>
      <c r="L709" s="101"/>
      <c r="M709" s="35"/>
      <c r="N709" s="35"/>
      <c r="O709" s="61"/>
    </row>
    <row r="710" spans="1:15" ht="13.5" customHeight="1" x14ac:dyDescent="0.2">
      <c r="A710" s="35"/>
      <c r="B710" s="35"/>
      <c r="C710" s="35"/>
      <c r="D710" s="35"/>
      <c r="E710" s="35"/>
      <c r="F710" s="66"/>
      <c r="G710" s="35"/>
      <c r="H710" s="35"/>
      <c r="I710" s="61"/>
      <c r="J710" s="101"/>
      <c r="K710" s="101"/>
      <c r="L710" s="101"/>
      <c r="M710" s="35"/>
      <c r="N710" s="35"/>
      <c r="O710" s="61"/>
    </row>
    <row r="711" spans="1:15" ht="13.5" customHeight="1" x14ac:dyDescent="0.2">
      <c r="A711" s="35"/>
      <c r="B711" s="35"/>
      <c r="C711" s="35"/>
      <c r="D711" s="35"/>
      <c r="E711" s="35"/>
      <c r="F711" s="66"/>
      <c r="G711" s="35"/>
      <c r="H711" s="35"/>
      <c r="I711" s="61"/>
      <c r="J711" s="101"/>
      <c r="K711" s="101"/>
      <c r="L711" s="101"/>
      <c r="M711" s="35"/>
      <c r="N711" s="35"/>
      <c r="O711" s="61"/>
    </row>
    <row r="712" spans="1:15" ht="13.5" customHeight="1" x14ac:dyDescent="0.2">
      <c r="A712" s="35"/>
      <c r="B712" s="35"/>
      <c r="C712" s="35"/>
      <c r="D712" s="35"/>
      <c r="E712" s="35"/>
      <c r="F712" s="66"/>
      <c r="G712" s="35"/>
      <c r="H712" s="35"/>
      <c r="I712" s="61"/>
      <c r="J712" s="101"/>
      <c r="K712" s="101"/>
      <c r="L712" s="101"/>
      <c r="M712" s="35"/>
      <c r="N712" s="35"/>
      <c r="O712" s="61"/>
    </row>
    <row r="713" spans="1:15" ht="13.5" customHeight="1" x14ac:dyDescent="0.2">
      <c r="A713" s="35"/>
      <c r="B713" s="35"/>
      <c r="C713" s="35"/>
      <c r="D713" s="35"/>
      <c r="E713" s="35"/>
      <c r="F713" s="66"/>
      <c r="G713" s="35"/>
      <c r="H713" s="35"/>
      <c r="I713" s="61"/>
      <c r="J713" s="101"/>
      <c r="K713" s="101"/>
      <c r="L713" s="101"/>
      <c r="M713" s="35"/>
      <c r="N713" s="35"/>
      <c r="O713" s="61"/>
    </row>
    <row r="714" spans="1:15" ht="13.5" customHeight="1" x14ac:dyDescent="0.2">
      <c r="A714" s="35"/>
      <c r="B714" s="35"/>
      <c r="C714" s="35"/>
      <c r="D714" s="35"/>
      <c r="E714" s="35"/>
      <c r="F714" s="66"/>
      <c r="G714" s="35"/>
      <c r="H714" s="35"/>
      <c r="I714" s="61"/>
      <c r="J714" s="101"/>
      <c r="K714" s="101"/>
      <c r="L714" s="101"/>
      <c r="M714" s="35"/>
      <c r="N714" s="35"/>
      <c r="O714" s="61"/>
    </row>
    <row r="715" spans="1:15" ht="13.5" customHeight="1" x14ac:dyDescent="0.2">
      <c r="A715" s="35"/>
      <c r="B715" s="35"/>
      <c r="C715" s="35"/>
      <c r="D715" s="35"/>
      <c r="E715" s="35"/>
      <c r="F715" s="66"/>
      <c r="G715" s="35"/>
      <c r="H715" s="35"/>
      <c r="I715" s="61"/>
      <c r="J715" s="101"/>
      <c r="K715" s="101"/>
      <c r="L715" s="101"/>
      <c r="M715" s="35"/>
      <c r="N715" s="35"/>
      <c r="O715" s="61"/>
    </row>
    <row r="716" spans="1:15" ht="13.5" customHeight="1" x14ac:dyDescent="0.2">
      <c r="A716" s="35"/>
      <c r="B716" s="35"/>
      <c r="C716" s="35"/>
      <c r="D716" s="35"/>
      <c r="E716" s="35"/>
      <c r="F716" s="66"/>
      <c r="G716" s="35"/>
      <c r="H716" s="35"/>
      <c r="I716" s="61"/>
      <c r="J716" s="101"/>
      <c r="K716" s="101"/>
      <c r="L716" s="101"/>
      <c r="M716" s="35"/>
      <c r="N716" s="35"/>
      <c r="O716" s="61"/>
    </row>
    <row r="717" spans="1:15" ht="13.5" customHeight="1" x14ac:dyDescent="0.2">
      <c r="A717" s="35"/>
      <c r="B717" s="35"/>
      <c r="C717" s="35"/>
      <c r="D717" s="35"/>
      <c r="E717" s="35"/>
      <c r="F717" s="66"/>
      <c r="G717" s="35"/>
      <c r="H717" s="35"/>
      <c r="I717" s="61"/>
      <c r="J717" s="101"/>
      <c r="K717" s="101"/>
      <c r="L717" s="101"/>
      <c r="M717" s="35"/>
      <c r="N717" s="35"/>
      <c r="O717" s="61"/>
    </row>
    <row r="718" spans="1:15" ht="13.5" customHeight="1" x14ac:dyDescent="0.2">
      <c r="A718" s="35"/>
      <c r="B718" s="35"/>
      <c r="C718" s="35"/>
      <c r="D718" s="35"/>
      <c r="E718" s="35"/>
      <c r="F718" s="66"/>
      <c r="G718" s="35"/>
      <c r="H718" s="35"/>
      <c r="I718" s="61"/>
      <c r="J718" s="101"/>
      <c r="K718" s="101"/>
      <c r="L718" s="101"/>
      <c r="M718" s="35"/>
      <c r="N718" s="35"/>
      <c r="O718" s="61"/>
    </row>
    <row r="719" spans="1:15" ht="13.5" customHeight="1" x14ac:dyDescent="0.2">
      <c r="A719" s="35"/>
      <c r="B719" s="35"/>
      <c r="C719" s="35"/>
      <c r="D719" s="35"/>
      <c r="E719" s="35"/>
      <c r="F719" s="66"/>
      <c r="G719" s="35"/>
      <c r="H719" s="35"/>
      <c r="I719" s="61"/>
      <c r="J719" s="101"/>
      <c r="K719" s="101"/>
      <c r="L719" s="101"/>
      <c r="M719" s="35"/>
      <c r="N719" s="35"/>
      <c r="O719" s="61"/>
    </row>
    <row r="720" spans="1:15" ht="13.5" customHeight="1" x14ac:dyDescent="0.2">
      <c r="A720" s="35"/>
      <c r="B720" s="35"/>
      <c r="C720" s="35"/>
      <c r="D720" s="35"/>
      <c r="E720" s="35"/>
      <c r="F720" s="66"/>
      <c r="G720" s="35"/>
      <c r="H720" s="35"/>
      <c r="I720" s="61"/>
      <c r="J720" s="101"/>
      <c r="K720" s="101"/>
      <c r="L720" s="101"/>
      <c r="M720" s="35"/>
      <c r="N720" s="35"/>
      <c r="O720" s="61"/>
    </row>
    <row r="721" spans="1:15" ht="13.5" customHeight="1" x14ac:dyDescent="0.2">
      <c r="A721" s="35"/>
      <c r="B721" s="35"/>
      <c r="C721" s="35"/>
      <c r="D721" s="35"/>
      <c r="E721" s="35"/>
      <c r="F721" s="66"/>
      <c r="G721" s="35"/>
      <c r="H721" s="35"/>
      <c r="I721" s="61"/>
      <c r="J721" s="101"/>
      <c r="K721" s="101"/>
      <c r="L721" s="101"/>
      <c r="M721" s="35"/>
      <c r="N721" s="35"/>
      <c r="O721" s="61"/>
    </row>
    <row r="722" spans="1:15" ht="13.5" customHeight="1" x14ac:dyDescent="0.2">
      <c r="A722" s="35"/>
      <c r="B722" s="35"/>
      <c r="C722" s="35"/>
      <c r="D722" s="35"/>
      <c r="E722" s="35"/>
      <c r="F722" s="66"/>
      <c r="G722" s="35"/>
      <c r="H722" s="35"/>
      <c r="I722" s="61"/>
      <c r="J722" s="101"/>
      <c r="K722" s="101"/>
      <c r="L722" s="101"/>
      <c r="M722" s="35"/>
      <c r="N722" s="35"/>
      <c r="O722" s="61"/>
    </row>
    <row r="723" spans="1:15" ht="13.5" customHeight="1" x14ac:dyDescent="0.2">
      <c r="A723" s="35"/>
      <c r="B723" s="35"/>
      <c r="C723" s="35"/>
      <c r="D723" s="35"/>
      <c r="E723" s="35"/>
      <c r="F723" s="66"/>
      <c r="G723" s="35"/>
      <c r="H723" s="35"/>
      <c r="I723" s="61"/>
      <c r="J723" s="101"/>
      <c r="K723" s="101"/>
      <c r="L723" s="101"/>
      <c r="M723" s="35"/>
      <c r="N723" s="35"/>
      <c r="O723" s="61"/>
    </row>
    <row r="724" spans="1:15" ht="13.5" customHeight="1" x14ac:dyDescent="0.2">
      <c r="A724" s="35"/>
      <c r="B724" s="35"/>
      <c r="C724" s="35"/>
      <c r="D724" s="35"/>
      <c r="E724" s="35"/>
      <c r="F724" s="66"/>
      <c r="G724" s="35"/>
      <c r="H724" s="35"/>
      <c r="I724" s="61"/>
      <c r="J724" s="101"/>
      <c r="K724" s="101"/>
      <c r="L724" s="101"/>
      <c r="M724" s="35"/>
      <c r="N724" s="35"/>
      <c r="O724" s="61"/>
    </row>
    <row r="725" spans="1:15" ht="13.5" customHeight="1" x14ac:dyDescent="0.2">
      <c r="A725" s="35"/>
      <c r="B725" s="35"/>
      <c r="C725" s="35"/>
      <c r="D725" s="35"/>
      <c r="E725" s="35"/>
      <c r="F725" s="66"/>
      <c r="G725" s="35"/>
      <c r="H725" s="35"/>
      <c r="I725" s="61"/>
      <c r="J725" s="101"/>
      <c r="K725" s="101"/>
      <c r="L725" s="101"/>
      <c r="M725" s="35"/>
      <c r="N725" s="35"/>
      <c r="O725" s="61"/>
    </row>
    <row r="726" spans="1:15" ht="13.5" customHeight="1" x14ac:dyDescent="0.2">
      <c r="A726" s="35"/>
      <c r="B726" s="35"/>
      <c r="C726" s="35"/>
      <c r="D726" s="35"/>
      <c r="E726" s="35"/>
      <c r="F726" s="66"/>
      <c r="G726" s="35"/>
      <c r="H726" s="35"/>
      <c r="I726" s="61"/>
      <c r="J726" s="101"/>
      <c r="K726" s="101"/>
      <c r="L726" s="101"/>
      <c r="M726" s="35"/>
      <c r="N726" s="35"/>
      <c r="O726" s="61"/>
    </row>
    <row r="727" spans="1:15" ht="13.5" customHeight="1" x14ac:dyDescent="0.2">
      <c r="A727" s="35"/>
      <c r="B727" s="35"/>
      <c r="C727" s="35"/>
      <c r="D727" s="35"/>
      <c r="E727" s="35"/>
      <c r="F727" s="66"/>
      <c r="G727" s="35"/>
      <c r="H727" s="35"/>
      <c r="I727" s="61"/>
      <c r="J727" s="101"/>
      <c r="K727" s="101"/>
      <c r="L727" s="101"/>
      <c r="M727" s="35"/>
      <c r="N727" s="35"/>
      <c r="O727" s="61"/>
    </row>
    <row r="728" spans="1:15" ht="13.5" customHeight="1" x14ac:dyDescent="0.2">
      <c r="A728" s="35"/>
      <c r="B728" s="35"/>
      <c r="C728" s="35"/>
      <c r="D728" s="35"/>
      <c r="E728" s="35"/>
      <c r="F728" s="66"/>
      <c r="G728" s="35"/>
      <c r="H728" s="35"/>
      <c r="I728" s="61"/>
      <c r="J728" s="101"/>
      <c r="K728" s="101"/>
      <c r="L728" s="101"/>
      <c r="M728" s="35"/>
      <c r="N728" s="35"/>
      <c r="O728" s="61"/>
    </row>
    <row r="729" spans="1:15" ht="13.5" customHeight="1" x14ac:dyDescent="0.2">
      <c r="A729" s="35"/>
      <c r="B729" s="35"/>
      <c r="C729" s="35"/>
      <c r="D729" s="35"/>
      <c r="E729" s="35"/>
      <c r="F729" s="66"/>
      <c r="G729" s="35"/>
      <c r="H729" s="35"/>
      <c r="I729" s="61"/>
      <c r="J729" s="101"/>
      <c r="K729" s="101"/>
      <c r="L729" s="101"/>
      <c r="M729" s="35"/>
      <c r="N729" s="35"/>
      <c r="O729" s="61"/>
    </row>
    <row r="730" spans="1:15" ht="13.5" customHeight="1" x14ac:dyDescent="0.2">
      <c r="A730" s="35"/>
      <c r="B730" s="35"/>
      <c r="C730" s="35"/>
      <c r="D730" s="35"/>
      <c r="E730" s="35"/>
      <c r="F730" s="66"/>
      <c r="G730" s="35"/>
      <c r="H730" s="35"/>
      <c r="I730" s="61"/>
      <c r="J730" s="101"/>
      <c r="K730" s="101"/>
      <c r="L730" s="101"/>
      <c r="M730" s="35"/>
      <c r="N730" s="35"/>
      <c r="O730" s="61"/>
    </row>
    <row r="731" spans="1:15" ht="13.5" customHeight="1" x14ac:dyDescent="0.2">
      <c r="A731" s="35"/>
      <c r="B731" s="35"/>
      <c r="C731" s="35"/>
      <c r="D731" s="35"/>
      <c r="E731" s="35"/>
      <c r="F731" s="66"/>
      <c r="G731" s="35"/>
      <c r="H731" s="35"/>
      <c r="I731" s="61"/>
      <c r="J731" s="101"/>
      <c r="K731" s="101"/>
      <c r="L731" s="101"/>
      <c r="M731" s="35"/>
      <c r="N731" s="35"/>
      <c r="O731" s="61"/>
    </row>
    <row r="732" spans="1:15" ht="13.5" customHeight="1" x14ac:dyDescent="0.2">
      <c r="A732" s="35"/>
      <c r="B732" s="35"/>
      <c r="C732" s="35"/>
      <c r="D732" s="35"/>
      <c r="E732" s="35"/>
      <c r="F732" s="66"/>
      <c r="G732" s="35"/>
      <c r="H732" s="35"/>
      <c r="I732" s="61"/>
      <c r="J732" s="101"/>
      <c r="K732" s="101"/>
      <c r="L732" s="101"/>
      <c r="M732" s="35"/>
      <c r="N732" s="35"/>
      <c r="O732" s="61"/>
    </row>
    <row r="733" spans="1:15" ht="13.5" customHeight="1" x14ac:dyDescent="0.2">
      <c r="A733" s="35"/>
      <c r="B733" s="35"/>
      <c r="C733" s="35"/>
      <c r="D733" s="35"/>
      <c r="E733" s="35"/>
      <c r="F733" s="66"/>
      <c r="G733" s="35"/>
      <c r="H733" s="35"/>
      <c r="I733" s="61"/>
      <c r="J733" s="101"/>
      <c r="K733" s="101"/>
      <c r="L733" s="101"/>
      <c r="M733" s="35"/>
      <c r="N733" s="35"/>
      <c r="O733" s="61"/>
    </row>
    <row r="734" spans="1:15" ht="13.5" customHeight="1" x14ac:dyDescent="0.2">
      <c r="A734" s="35"/>
      <c r="B734" s="35"/>
      <c r="C734" s="35"/>
      <c r="D734" s="35"/>
      <c r="E734" s="35"/>
      <c r="F734" s="66"/>
      <c r="G734" s="35"/>
      <c r="H734" s="35"/>
      <c r="I734" s="61"/>
      <c r="J734" s="101"/>
      <c r="K734" s="101"/>
      <c r="L734" s="101"/>
      <c r="M734" s="35"/>
      <c r="N734" s="35"/>
      <c r="O734" s="61"/>
    </row>
    <row r="735" spans="1:15" ht="13.5" customHeight="1" x14ac:dyDescent="0.2">
      <c r="A735" s="35"/>
      <c r="B735" s="35"/>
      <c r="C735" s="35"/>
      <c r="D735" s="35"/>
      <c r="E735" s="35"/>
      <c r="F735" s="66"/>
      <c r="G735" s="35"/>
      <c r="H735" s="35"/>
      <c r="I735" s="61"/>
      <c r="J735" s="101"/>
      <c r="K735" s="101"/>
      <c r="L735" s="101"/>
      <c r="M735" s="35"/>
      <c r="N735" s="35"/>
      <c r="O735" s="61"/>
    </row>
    <row r="736" spans="1:15" ht="13.5" customHeight="1" x14ac:dyDescent="0.2">
      <c r="A736" s="35"/>
      <c r="B736" s="35"/>
      <c r="C736" s="35"/>
      <c r="D736" s="35"/>
      <c r="E736" s="35"/>
      <c r="F736" s="66"/>
      <c r="G736" s="35"/>
      <c r="H736" s="35"/>
      <c r="I736" s="61"/>
      <c r="J736" s="101"/>
      <c r="K736" s="101"/>
      <c r="L736" s="101"/>
      <c r="M736" s="35"/>
      <c r="N736" s="35"/>
      <c r="O736" s="61"/>
    </row>
    <row r="737" spans="1:15" ht="13.5" customHeight="1" x14ac:dyDescent="0.2">
      <c r="A737" s="35"/>
      <c r="B737" s="35"/>
      <c r="C737" s="35"/>
      <c r="D737" s="35"/>
      <c r="E737" s="35"/>
      <c r="F737" s="66"/>
      <c r="G737" s="35"/>
      <c r="H737" s="35"/>
      <c r="I737" s="61"/>
      <c r="J737" s="101"/>
      <c r="K737" s="101"/>
      <c r="L737" s="101"/>
      <c r="M737" s="35"/>
      <c r="N737" s="35"/>
      <c r="O737" s="61"/>
    </row>
    <row r="738" spans="1:15" ht="13.5" customHeight="1" x14ac:dyDescent="0.2">
      <c r="A738" s="35"/>
      <c r="B738" s="35"/>
      <c r="C738" s="35"/>
      <c r="D738" s="35"/>
      <c r="E738" s="35"/>
      <c r="F738" s="66"/>
      <c r="G738" s="35"/>
      <c r="H738" s="35"/>
      <c r="I738" s="61"/>
      <c r="J738" s="101"/>
      <c r="K738" s="101"/>
      <c r="L738" s="101"/>
      <c r="M738" s="35"/>
      <c r="N738" s="35"/>
      <c r="O738" s="61"/>
    </row>
    <row r="739" spans="1:15" ht="13.5" customHeight="1" x14ac:dyDescent="0.2">
      <c r="A739" s="35"/>
      <c r="B739" s="35"/>
      <c r="C739" s="35"/>
      <c r="D739" s="35"/>
      <c r="E739" s="35"/>
      <c r="F739" s="66"/>
      <c r="G739" s="35"/>
      <c r="H739" s="35"/>
      <c r="I739" s="61"/>
      <c r="J739" s="101"/>
      <c r="K739" s="101"/>
      <c r="L739" s="101"/>
      <c r="M739" s="35"/>
      <c r="N739" s="35"/>
      <c r="O739" s="61"/>
    </row>
    <row r="740" spans="1:15" ht="13.5" customHeight="1" x14ac:dyDescent="0.2">
      <c r="A740" s="35"/>
      <c r="B740" s="35"/>
      <c r="C740" s="35"/>
      <c r="D740" s="35"/>
      <c r="E740" s="35"/>
      <c r="F740" s="66"/>
      <c r="G740" s="35"/>
      <c r="H740" s="35"/>
      <c r="I740" s="61"/>
      <c r="J740" s="101"/>
      <c r="K740" s="101"/>
      <c r="L740" s="101"/>
      <c r="M740" s="35"/>
      <c r="N740" s="35"/>
      <c r="O740" s="61"/>
    </row>
    <row r="741" spans="1:15" ht="13.5" customHeight="1" x14ac:dyDescent="0.2">
      <c r="A741" s="35"/>
      <c r="B741" s="35"/>
      <c r="C741" s="35"/>
      <c r="D741" s="35"/>
      <c r="E741" s="35"/>
      <c r="F741" s="66"/>
      <c r="G741" s="35"/>
      <c r="H741" s="35"/>
      <c r="I741" s="61"/>
      <c r="J741" s="101"/>
      <c r="K741" s="101"/>
      <c r="L741" s="101"/>
      <c r="M741" s="35"/>
      <c r="N741" s="35"/>
      <c r="O741" s="61"/>
    </row>
    <row r="742" spans="1:15" ht="13.5" customHeight="1" x14ac:dyDescent="0.2">
      <c r="A742" s="35"/>
      <c r="B742" s="35"/>
      <c r="C742" s="35"/>
      <c r="D742" s="35"/>
      <c r="E742" s="35"/>
      <c r="F742" s="66"/>
      <c r="G742" s="35"/>
      <c r="H742" s="35"/>
      <c r="I742" s="61"/>
      <c r="J742" s="101"/>
      <c r="K742" s="101"/>
      <c r="L742" s="101"/>
      <c r="M742" s="35"/>
      <c r="N742" s="35"/>
      <c r="O742" s="61"/>
    </row>
    <row r="743" spans="1:15" ht="13.5" customHeight="1" x14ac:dyDescent="0.2">
      <c r="A743" s="35"/>
      <c r="B743" s="35"/>
      <c r="C743" s="35"/>
      <c r="D743" s="35"/>
      <c r="E743" s="35"/>
      <c r="F743" s="66"/>
      <c r="G743" s="35"/>
      <c r="H743" s="35"/>
      <c r="I743" s="61"/>
      <c r="J743" s="101"/>
      <c r="K743" s="101"/>
      <c r="L743" s="101"/>
      <c r="M743" s="35"/>
      <c r="N743" s="35"/>
      <c r="O743" s="61"/>
    </row>
    <row r="744" spans="1:15" ht="13.5" customHeight="1" x14ac:dyDescent="0.2">
      <c r="A744" s="35"/>
      <c r="B744" s="35"/>
      <c r="C744" s="35"/>
      <c r="D744" s="35"/>
      <c r="E744" s="35"/>
      <c r="F744" s="66"/>
      <c r="G744" s="35"/>
      <c r="H744" s="35"/>
      <c r="I744" s="61"/>
      <c r="J744" s="101"/>
      <c r="K744" s="101"/>
      <c r="L744" s="101"/>
      <c r="M744" s="35"/>
      <c r="N744" s="35"/>
      <c r="O744" s="61"/>
    </row>
    <row r="745" spans="1:15" ht="13.5" customHeight="1" x14ac:dyDescent="0.2">
      <c r="A745" s="35"/>
      <c r="B745" s="35"/>
      <c r="C745" s="35"/>
      <c r="D745" s="35"/>
      <c r="E745" s="35"/>
      <c r="F745" s="66"/>
      <c r="G745" s="35"/>
      <c r="H745" s="35"/>
      <c r="I745" s="61"/>
      <c r="J745" s="101"/>
      <c r="K745" s="101"/>
      <c r="L745" s="101"/>
      <c r="M745" s="35"/>
      <c r="N745" s="35"/>
      <c r="O745" s="61"/>
    </row>
    <row r="746" spans="1:15" ht="13.5" customHeight="1" x14ac:dyDescent="0.2">
      <c r="A746" s="35"/>
      <c r="B746" s="35"/>
      <c r="C746" s="35"/>
      <c r="D746" s="35"/>
      <c r="E746" s="35"/>
      <c r="F746" s="66"/>
      <c r="G746" s="35"/>
      <c r="H746" s="35"/>
      <c r="I746" s="61"/>
      <c r="J746" s="101"/>
      <c r="K746" s="101"/>
      <c r="L746" s="101"/>
      <c r="M746" s="35"/>
      <c r="N746" s="35"/>
      <c r="O746" s="61"/>
    </row>
    <row r="747" spans="1:15" ht="13.5" customHeight="1" x14ac:dyDescent="0.2">
      <c r="A747" s="35"/>
      <c r="B747" s="35"/>
      <c r="C747" s="35"/>
      <c r="D747" s="35"/>
      <c r="E747" s="35"/>
      <c r="F747" s="66"/>
      <c r="G747" s="35"/>
      <c r="H747" s="35"/>
      <c r="I747" s="61"/>
      <c r="J747" s="101"/>
      <c r="K747" s="101"/>
      <c r="L747" s="101"/>
      <c r="M747" s="35"/>
      <c r="N747" s="35"/>
      <c r="O747" s="61"/>
    </row>
    <row r="748" spans="1:15" ht="13.5" customHeight="1" x14ac:dyDescent="0.2">
      <c r="A748" s="35"/>
      <c r="B748" s="35"/>
      <c r="C748" s="35"/>
      <c r="D748" s="35"/>
      <c r="E748" s="35"/>
      <c r="F748" s="66"/>
      <c r="G748" s="35"/>
      <c r="H748" s="35"/>
      <c r="I748" s="61"/>
      <c r="J748" s="101"/>
      <c r="K748" s="101"/>
      <c r="L748" s="101"/>
      <c r="M748" s="35"/>
      <c r="N748" s="35"/>
      <c r="O748" s="61"/>
    </row>
    <row r="749" spans="1:15" ht="13.5" customHeight="1" x14ac:dyDescent="0.2">
      <c r="A749" s="35"/>
      <c r="B749" s="35"/>
      <c r="C749" s="35"/>
      <c r="D749" s="35"/>
      <c r="E749" s="35"/>
      <c r="F749" s="66"/>
      <c r="G749" s="35"/>
      <c r="H749" s="35"/>
      <c r="I749" s="61"/>
      <c r="J749" s="101"/>
      <c r="K749" s="101"/>
      <c r="L749" s="101"/>
      <c r="M749" s="35"/>
      <c r="N749" s="35"/>
      <c r="O749" s="61"/>
    </row>
    <row r="750" spans="1:15" ht="13.5" customHeight="1" x14ac:dyDescent="0.2">
      <c r="A750" s="35"/>
      <c r="B750" s="35"/>
      <c r="C750" s="35"/>
      <c r="D750" s="35"/>
      <c r="E750" s="35"/>
      <c r="F750" s="66"/>
      <c r="G750" s="35"/>
      <c r="H750" s="35"/>
      <c r="I750" s="61"/>
      <c r="J750" s="101"/>
      <c r="K750" s="101"/>
      <c r="L750" s="101"/>
      <c r="M750" s="35"/>
      <c r="N750" s="35"/>
      <c r="O750" s="61"/>
    </row>
    <row r="751" spans="1:15" ht="13.5" customHeight="1" x14ac:dyDescent="0.2">
      <c r="A751" s="35"/>
      <c r="B751" s="35"/>
      <c r="C751" s="35"/>
      <c r="D751" s="35"/>
      <c r="E751" s="35"/>
      <c r="F751" s="66"/>
      <c r="G751" s="35"/>
      <c r="H751" s="35"/>
      <c r="I751" s="61"/>
      <c r="J751" s="101"/>
      <c r="K751" s="101"/>
      <c r="L751" s="101"/>
      <c r="M751" s="35"/>
      <c r="N751" s="35"/>
      <c r="O751" s="61"/>
    </row>
    <row r="752" spans="1:15" ht="13.5" customHeight="1" x14ac:dyDescent="0.2">
      <c r="A752" s="35"/>
      <c r="B752" s="35"/>
      <c r="C752" s="35"/>
      <c r="D752" s="35"/>
      <c r="E752" s="35"/>
      <c r="F752" s="66"/>
      <c r="G752" s="35"/>
      <c r="H752" s="35"/>
      <c r="I752" s="61"/>
      <c r="J752" s="101"/>
      <c r="K752" s="101"/>
      <c r="L752" s="101"/>
      <c r="M752" s="35"/>
      <c r="N752" s="35"/>
      <c r="O752" s="61"/>
    </row>
    <row r="753" spans="1:15" ht="13.5" customHeight="1" x14ac:dyDescent="0.2">
      <c r="A753" s="35"/>
      <c r="B753" s="35"/>
      <c r="C753" s="35"/>
      <c r="D753" s="35"/>
      <c r="E753" s="35"/>
      <c r="F753" s="66"/>
      <c r="G753" s="35"/>
      <c r="H753" s="35"/>
      <c r="I753" s="61"/>
      <c r="J753" s="101"/>
      <c r="K753" s="101"/>
      <c r="L753" s="101"/>
      <c r="M753" s="35"/>
      <c r="N753" s="35"/>
      <c r="O753" s="61"/>
    </row>
    <row r="754" spans="1:15" ht="13.5" customHeight="1" x14ac:dyDescent="0.2">
      <c r="A754" s="35"/>
      <c r="B754" s="35"/>
      <c r="C754" s="35"/>
      <c r="D754" s="35"/>
      <c r="E754" s="35"/>
      <c r="F754" s="66"/>
      <c r="G754" s="35"/>
      <c r="H754" s="35"/>
      <c r="I754" s="61"/>
      <c r="J754" s="101"/>
      <c r="K754" s="101"/>
      <c r="L754" s="101"/>
      <c r="M754" s="35"/>
      <c r="N754" s="35"/>
      <c r="O754" s="61"/>
    </row>
    <row r="755" spans="1:15" ht="13.5" customHeight="1" x14ac:dyDescent="0.2">
      <c r="A755" s="35"/>
      <c r="B755" s="35"/>
      <c r="C755" s="35"/>
      <c r="D755" s="35"/>
      <c r="E755" s="35"/>
      <c r="F755" s="66"/>
      <c r="G755" s="35"/>
      <c r="H755" s="35"/>
      <c r="I755" s="61"/>
      <c r="J755" s="101"/>
      <c r="K755" s="101"/>
      <c r="L755" s="101"/>
      <c r="M755" s="35"/>
      <c r="N755" s="35"/>
      <c r="O755" s="61"/>
    </row>
    <row r="756" spans="1:15" ht="13.5" customHeight="1" x14ac:dyDescent="0.2">
      <c r="A756" s="35"/>
      <c r="B756" s="35"/>
      <c r="C756" s="35"/>
      <c r="D756" s="35"/>
      <c r="E756" s="35"/>
      <c r="F756" s="66"/>
      <c r="G756" s="35"/>
      <c r="H756" s="35"/>
      <c r="I756" s="61"/>
      <c r="J756" s="101"/>
      <c r="K756" s="101"/>
      <c r="L756" s="101"/>
      <c r="M756" s="35"/>
      <c r="N756" s="35"/>
      <c r="O756" s="61"/>
    </row>
    <row r="757" spans="1:15" ht="13.5" customHeight="1" x14ac:dyDescent="0.2">
      <c r="A757" s="35"/>
      <c r="B757" s="35"/>
      <c r="C757" s="35"/>
      <c r="D757" s="35"/>
      <c r="E757" s="35"/>
      <c r="F757" s="66"/>
      <c r="G757" s="35"/>
      <c r="H757" s="35"/>
      <c r="I757" s="61"/>
      <c r="J757" s="101"/>
      <c r="K757" s="101"/>
      <c r="L757" s="101"/>
      <c r="M757" s="35"/>
      <c r="N757" s="35"/>
      <c r="O757" s="61"/>
    </row>
    <row r="758" spans="1:15" ht="13.5" customHeight="1" x14ac:dyDescent="0.2">
      <c r="A758" s="35"/>
      <c r="B758" s="35"/>
      <c r="C758" s="35"/>
      <c r="D758" s="35"/>
      <c r="E758" s="35"/>
      <c r="F758" s="66"/>
      <c r="G758" s="35"/>
      <c r="H758" s="35"/>
      <c r="I758" s="61"/>
      <c r="J758" s="101"/>
      <c r="K758" s="101"/>
      <c r="L758" s="101"/>
      <c r="M758" s="35"/>
      <c r="N758" s="35"/>
      <c r="O758" s="61"/>
    </row>
    <row r="759" spans="1:15" ht="13.5" customHeight="1" x14ac:dyDescent="0.2">
      <c r="A759" s="35"/>
      <c r="B759" s="35"/>
      <c r="C759" s="35"/>
      <c r="D759" s="35"/>
      <c r="E759" s="35"/>
      <c r="F759" s="66"/>
      <c r="G759" s="35"/>
      <c r="H759" s="35"/>
      <c r="I759" s="61"/>
      <c r="J759" s="101"/>
      <c r="K759" s="101"/>
      <c r="L759" s="101"/>
      <c r="M759" s="35"/>
      <c r="N759" s="35"/>
      <c r="O759" s="61"/>
    </row>
    <row r="760" spans="1:15" ht="13.5" customHeight="1" x14ac:dyDescent="0.2">
      <c r="A760" s="35"/>
      <c r="B760" s="35"/>
      <c r="C760" s="35"/>
      <c r="D760" s="35"/>
      <c r="E760" s="35"/>
      <c r="F760" s="66"/>
      <c r="G760" s="35"/>
      <c r="H760" s="35"/>
      <c r="I760" s="61"/>
      <c r="J760" s="101"/>
      <c r="K760" s="101"/>
      <c r="L760" s="101"/>
      <c r="M760" s="35"/>
      <c r="N760" s="35"/>
      <c r="O760" s="61"/>
    </row>
    <row r="761" spans="1:15" ht="13.5" customHeight="1" x14ac:dyDescent="0.2">
      <c r="A761" s="35"/>
      <c r="B761" s="35"/>
      <c r="C761" s="35"/>
      <c r="D761" s="35"/>
      <c r="E761" s="35"/>
      <c r="F761" s="66"/>
      <c r="G761" s="35"/>
      <c r="H761" s="35"/>
      <c r="I761" s="61"/>
      <c r="J761" s="101"/>
      <c r="K761" s="101"/>
      <c r="L761" s="101"/>
      <c r="M761" s="35"/>
      <c r="N761" s="35"/>
      <c r="O761" s="61"/>
    </row>
    <row r="762" spans="1:15" ht="13.5" customHeight="1" x14ac:dyDescent="0.2">
      <c r="A762" s="35"/>
      <c r="B762" s="35"/>
      <c r="C762" s="35"/>
      <c r="D762" s="35"/>
      <c r="E762" s="35"/>
      <c r="F762" s="66"/>
      <c r="G762" s="35"/>
      <c r="H762" s="35"/>
      <c r="I762" s="61"/>
      <c r="J762" s="101"/>
      <c r="K762" s="101"/>
      <c r="L762" s="101"/>
      <c r="M762" s="35"/>
      <c r="N762" s="35"/>
      <c r="O762" s="61"/>
    </row>
    <row r="763" spans="1:15" ht="13.5" customHeight="1" x14ac:dyDescent="0.2">
      <c r="A763" s="35"/>
      <c r="B763" s="35"/>
      <c r="C763" s="35"/>
      <c r="D763" s="35"/>
      <c r="E763" s="35"/>
      <c r="F763" s="66"/>
      <c r="G763" s="35"/>
      <c r="H763" s="35"/>
      <c r="I763" s="61"/>
      <c r="J763" s="101"/>
      <c r="K763" s="101"/>
      <c r="L763" s="101"/>
      <c r="M763" s="35"/>
      <c r="N763" s="35"/>
      <c r="O763" s="61"/>
    </row>
    <row r="764" spans="1:15" ht="13.5" customHeight="1" x14ac:dyDescent="0.2">
      <c r="A764" s="35"/>
      <c r="B764" s="35"/>
      <c r="C764" s="35"/>
      <c r="D764" s="35"/>
      <c r="E764" s="35"/>
      <c r="F764" s="66"/>
      <c r="G764" s="35"/>
      <c r="H764" s="35"/>
      <c r="I764" s="61"/>
      <c r="J764" s="101"/>
      <c r="K764" s="101"/>
      <c r="L764" s="101"/>
      <c r="M764" s="35"/>
      <c r="N764" s="35"/>
      <c r="O764" s="61"/>
    </row>
    <row r="765" spans="1:15" ht="13.5" customHeight="1" x14ac:dyDescent="0.2">
      <c r="A765" s="35"/>
      <c r="B765" s="35"/>
      <c r="C765" s="35"/>
      <c r="D765" s="35"/>
      <c r="E765" s="35"/>
      <c r="F765" s="66"/>
      <c r="G765" s="35"/>
      <c r="H765" s="35"/>
      <c r="I765" s="61"/>
      <c r="J765" s="101"/>
      <c r="K765" s="101"/>
      <c r="L765" s="101"/>
      <c r="M765" s="35"/>
      <c r="N765" s="35"/>
      <c r="O765" s="61"/>
    </row>
    <row r="766" spans="1:15" ht="13.5" customHeight="1" x14ac:dyDescent="0.2">
      <c r="A766" s="35"/>
      <c r="B766" s="35"/>
      <c r="C766" s="35"/>
      <c r="D766" s="35"/>
      <c r="E766" s="35"/>
      <c r="F766" s="66"/>
      <c r="G766" s="35"/>
      <c r="H766" s="35"/>
      <c r="I766" s="61"/>
      <c r="J766" s="101"/>
      <c r="K766" s="101"/>
      <c r="L766" s="101"/>
      <c r="M766" s="35"/>
      <c r="N766" s="35"/>
      <c r="O766" s="61"/>
    </row>
    <row r="767" spans="1:15" ht="13.5" customHeight="1" x14ac:dyDescent="0.2">
      <c r="A767" s="35"/>
      <c r="B767" s="35"/>
      <c r="C767" s="35"/>
      <c r="D767" s="35"/>
      <c r="E767" s="35"/>
      <c r="F767" s="66"/>
      <c r="G767" s="35"/>
      <c r="H767" s="35"/>
      <c r="I767" s="61"/>
      <c r="J767" s="101"/>
      <c r="K767" s="101"/>
      <c r="L767" s="101"/>
      <c r="M767" s="35"/>
      <c r="N767" s="35"/>
      <c r="O767" s="61"/>
    </row>
    <row r="768" spans="1:15" ht="13.5" customHeight="1" x14ac:dyDescent="0.2">
      <c r="A768" s="35"/>
      <c r="B768" s="35"/>
      <c r="C768" s="35"/>
      <c r="D768" s="35"/>
      <c r="E768" s="35"/>
      <c r="F768" s="66"/>
      <c r="G768" s="35"/>
      <c r="H768" s="35"/>
      <c r="I768" s="61"/>
      <c r="J768" s="101"/>
      <c r="K768" s="101"/>
      <c r="L768" s="101"/>
      <c r="M768" s="35"/>
      <c r="N768" s="35"/>
      <c r="O768" s="61"/>
    </row>
    <row r="769" spans="1:15" ht="13.5" customHeight="1" x14ac:dyDescent="0.2">
      <c r="A769" s="35"/>
      <c r="B769" s="35"/>
      <c r="C769" s="35"/>
      <c r="D769" s="35"/>
      <c r="E769" s="35"/>
      <c r="F769" s="66"/>
      <c r="G769" s="35"/>
      <c r="H769" s="35"/>
      <c r="I769" s="61"/>
      <c r="J769" s="101"/>
      <c r="K769" s="101"/>
      <c r="L769" s="101"/>
      <c r="M769" s="35"/>
      <c r="N769" s="35"/>
      <c r="O769" s="61"/>
    </row>
    <row r="770" spans="1:15" ht="13.5" customHeight="1" x14ac:dyDescent="0.2">
      <c r="A770" s="35"/>
      <c r="B770" s="35"/>
      <c r="C770" s="35"/>
      <c r="D770" s="35"/>
      <c r="E770" s="35"/>
      <c r="F770" s="66"/>
      <c r="G770" s="35"/>
      <c r="H770" s="35"/>
      <c r="I770" s="61"/>
      <c r="J770" s="101"/>
      <c r="K770" s="101"/>
      <c r="L770" s="101"/>
      <c r="M770" s="35"/>
      <c r="N770" s="35"/>
      <c r="O770" s="61"/>
    </row>
    <row r="771" spans="1:15" ht="13.5" customHeight="1" x14ac:dyDescent="0.2">
      <c r="A771" s="35"/>
      <c r="B771" s="35"/>
      <c r="C771" s="35"/>
      <c r="D771" s="35"/>
      <c r="E771" s="35"/>
      <c r="F771" s="66"/>
      <c r="G771" s="35"/>
      <c r="H771" s="35"/>
      <c r="I771" s="61"/>
      <c r="J771" s="101"/>
      <c r="K771" s="101"/>
      <c r="L771" s="101"/>
      <c r="M771" s="35"/>
      <c r="N771" s="35"/>
      <c r="O771" s="61"/>
    </row>
    <row r="772" spans="1:15" ht="13.5" customHeight="1" x14ac:dyDescent="0.2">
      <c r="A772" s="35"/>
      <c r="B772" s="35"/>
      <c r="C772" s="35"/>
      <c r="D772" s="35"/>
      <c r="E772" s="35"/>
      <c r="F772" s="66"/>
      <c r="G772" s="35"/>
      <c r="H772" s="35"/>
      <c r="I772" s="61"/>
      <c r="J772" s="101"/>
      <c r="K772" s="101"/>
      <c r="L772" s="101"/>
      <c r="M772" s="35"/>
      <c r="N772" s="35"/>
      <c r="O772" s="61"/>
    </row>
    <row r="773" spans="1:15" ht="13.5" customHeight="1" x14ac:dyDescent="0.2">
      <c r="A773" s="35"/>
      <c r="B773" s="35"/>
      <c r="C773" s="35"/>
      <c r="D773" s="35"/>
      <c r="E773" s="35"/>
      <c r="F773" s="66"/>
      <c r="G773" s="35"/>
      <c r="H773" s="35"/>
      <c r="I773" s="61"/>
      <c r="J773" s="101"/>
      <c r="K773" s="101"/>
      <c r="L773" s="101"/>
      <c r="M773" s="35"/>
      <c r="N773" s="35"/>
      <c r="O773" s="61"/>
    </row>
    <row r="774" spans="1:15" ht="13.5" customHeight="1" x14ac:dyDescent="0.2">
      <c r="A774" s="35"/>
      <c r="B774" s="35"/>
      <c r="C774" s="35"/>
      <c r="D774" s="35"/>
      <c r="E774" s="35"/>
      <c r="F774" s="66"/>
      <c r="G774" s="35"/>
      <c r="H774" s="35"/>
      <c r="I774" s="61"/>
      <c r="J774" s="101"/>
      <c r="K774" s="101"/>
      <c r="L774" s="101"/>
      <c r="M774" s="35"/>
      <c r="N774" s="35"/>
      <c r="O774" s="61"/>
    </row>
    <row r="775" spans="1:15" ht="13.5" customHeight="1" x14ac:dyDescent="0.2">
      <c r="A775" s="35"/>
      <c r="B775" s="35"/>
      <c r="C775" s="35"/>
      <c r="D775" s="35"/>
      <c r="E775" s="35"/>
      <c r="F775" s="66"/>
      <c r="G775" s="35"/>
      <c r="H775" s="35"/>
      <c r="I775" s="61"/>
      <c r="J775" s="101"/>
      <c r="K775" s="101"/>
      <c r="L775" s="101"/>
      <c r="M775" s="35"/>
      <c r="N775" s="35"/>
      <c r="O775" s="61"/>
    </row>
    <row r="776" spans="1:15" ht="13.5" customHeight="1" x14ac:dyDescent="0.2">
      <c r="A776" s="35"/>
      <c r="B776" s="35"/>
      <c r="C776" s="35"/>
      <c r="D776" s="35"/>
      <c r="E776" s="35"/>
      <c r="F776" s="66"/>
      <c r="G776" s="35"/>
      <c r="H776" s="35"/>
      <c r="I776" s="61"/>
      <c r="J776" s="101"/>
      <c r="K776" s="101"/>
      <c r="L776" s="101"/>
      <c r="M776" s="35"/>
      <c r="N776" s="35"/>
      <c r="O776" s="61"/>
    </row>
    <row r="777" spans="1:15" ht="13.5" customHeight="1" x14ac:dyDescent="0.2">
      <c r="A777" s="35"/>
      <c r="B777" s="35"/>
      <c r="C777" s="35"/>
      <c r="D777" s="35"/>
      <c r="E777" s="35"/>
      <c r="F777" s="66"/>
      <c r="G777" s="35"/>
      <c r="H777" s="35"/>
      <c r="I777" s="61"/>
      <c r="J777" s="101"/>
      <c r="K777" s="101"/>
      <c r="L777" s="101"/>
      <c r="M777" s="35"/>
      <c r="N777" s="35"/>
      <c r="O777" s="61"/>
    </row>
    <row r="778" spans="1:15" ht="13.5" customHeight="1" x14ac:dyDescent="0.2">
      <c r="A778" s="35"/>
      <c r="B778" s="35"/>
      <c r="C778" s="35"/>
      <c r="D778" s="35"/>
      <c r="E778" s="35"/>
      <c r="F778" s="66"/>
      <c r="G778" s="35"/>
      <c r="H778" s="35"/>
      <c r="I778" s="61"/>
      <c r="J778" s="101"/>
      <c r="K778" s="101"/>
      <c r="L778" s="101"/>
      <c r="M778" s="35"/>
      <c r="N778" s="35"/>
      <c r="O778" s="61"/>
    </row>
    <row r="779" spans="1:15" ht="13.5" customHeight="1" x14ac:dyDescent="0.2">
      <c r="A779" s="35"/>
      <c r="B779" s="35"/>
      <c r="C779" s="35"/>
      <c r="D779" s="35"/>
      <c r="E779" s="35"/>
      <c r="F779" s="66"/>
      <c r="G779" s="35"/>
      <c r="H779" s="35"/>
      <c r="I779" s="61"/>
      <c r="J779" s="101"/>
      <c r="K779" s="101"/>
      <c r="L779" s="101"/>
      <c r="M779" s="35"/>
      <c r="N779" s="35"/>
      <c r="O779" s="61"/>
    </row>
    <row r="780" spans="1:15" ht="13.5" customHeight="1" x14ac:dyDescent="0.2">
      <c r="A780" s="35"/>
      <c r="B780" s="35"/>
      <c r="C780" s="35"/>
      <c r="D780" s="35"/>
      <c r="E780" s="35"/>
      <c r="F780" s="66"/>
      <c r="G780" s="35"/>
      <c r="H780" s="35"/>
      <c r="I780" s="61"/>
      <c r="J780" s="101"/>
      <c r="K780" s="101"/>
      <c r="L780" s="101"/>
      <c r="M780" s="35"/>
      <c r="N780" s="35"/>
      <c r="O780" s="61"/>
    </row>
    <row r="781" spans="1:15" ht="13.5" customHeight="1" x14ac:dyDescent="0.2">
      <c r="A781" s="35"/>
      <c r="B781" s="35"/>
      <c r="C781" s="35"/>
      <c r="D781" s="35"/>
      <c r="E781" s="35"/>
      <c r="F781" s="66"/>
      <c r="G781" s="35"/>
      <c r="H781" s="35"/>
      <c r="I781" s="61"/>
      <c r="J781" s="101"/>
      <c r="K781" s="101"/>
      <c r="L781" s="101"/>
      <c r="M781" s="35"/>
      <c r="N781" s="35"/>
      <c r="O781" s="61"/>
    </row>
    <row r="782" spans="1:15" ht="13.5" customHeight="1" x14ac:dyDescent="0.2">
      <c r="A782" s="35"/>
      <c r="B782" s="35"/>
      <c r="C782" s="35"/>
      <c r="D782" s="35"/>
      <c r="E782" s="35"/>
      <c r="F782" s="66"/>
      <c r="G782" s="35"/>
      <c r="H782" s="35"/>
      <c r="I782" s="61"/>
      <c r="J782" s="101"/>
      <c r="K782" s="101"/>
      <c r="L782" s="101"/>
      <c r="M782" s="35"/>
      <c r="N782" s="35"/>
      <c r="O782" s="61"/>
    </row>
    <row r="783" spans="1:15" ht="13.5" customHeight="1" x14ac:dyDescent="0.2">
      <c r="A783" s="35"/>
      <c r="B783" s="35"/>
      <c r="C783" s="35"/>
      <c r="D783" s="35"/>
      <c r="E783" s="35"/>
      <c r="F783" s="66"/>
      <c r="G783" s="35"/>
      <c r="H783" s="35"/>
      <c r="I783" s="61"/>
      <c r="J783" s="101"/>
      <c r="K783" s="101"/>
      <c r="L783" s="101"/>
      <c r="M783" s="35"/>
      <c r="N783" s="35"/>
      <c r="O783" s="61"/>
    </row>
    <row r="784" spans="1:15" ht="13.5" customHeight="1" x14ac:dyDescent="0.2">
      <c r="A784" s="35"/>
      <c r="B784" s="35"/>
      <c r="C784" s="35"/>
      <c r="D784" s="35"/>
      <c r="E784" s="35"/>
      <c r="F784" s="66"/>
      <c r="G784" s="35"/>
      <c r="H784" s="35"/>
      <c r="I784" s="61"/>
      <c r="J784" s="101"/>
      <c r="K784" s="101"/>
      <c r="L784" s="101"/>
      <c r="M784" s="35"/>
      <c r="N784" s="35"/>
      <c r="O784" s="61"/>
    </row>
    <row r="785" spans="1:15" ht="13.5" customHeight="1" x14ac:dyDescent="0.2">
      <c r="A785" s="35"/>
      <c r="B785" s="35"/>
      <c r="C785" s="35"/>
      <c r="D785" s="35"/>
      <c r="E785" s="35"/>
      <c r="F785" s="66"/>
      <c r="G785" s="35"/>
      <c r="H785" s="35"/>
      <c r="I785" s="61"/>
      <c r="J785" s="101"/>
      <c r="K785" s="101"/>
      <c r="L785" s="101"/>
      <c r="M785" s="35"/>
      <c r="N785" s="35"/>
      <c r="O785" s="61"/>
    </row>
    <row r="786" spans="1:15" ht="13.5" customHeight="1" x14ac:dyDescent="0.2">
      <c r="A786" s="35"/>
      <c r="B786" s="35"/>
      <c r="C786" s="35"/>
      <c r="D786" s="35"/>
      <c r="E786" s="35"/>
      <c r="F786" s="66"/>
      <c r="G786" s="35"/>
      <c r="H786" s="35"/>
      <c r="I786" s="61"/>
      <c r="J786" s="101"/>
      <c r="K786" s="101"/>
      <c r="L786" s="101"/>
      <c r="M786" s="35"/>
      <c r="N786" s="35"/>
      <c r="O786" s="61"/>
    </row>
    <row r="787" spans="1:15" ht="13.5" customHeight="1" x14ac:dyDescent="0.2">
      <c r="A787" s="35"/>
      <c r="B787" s="35"/>
      <c r="C787" s="35"/>
      <c r="D787" s="35"/>
      <c r="E787" s="35"/>
      <c r="F787" s="66"/>
      <c r="G787" s="35"/>
      <c r="H787" s="35"/>
      <c r="I787" s="61"/>
      <c r="J787" s="101"/>
      <c r="K787" s="101"/>
      <c r="L787" s="101"/>
      <c r="M787" s="35"/>
      <c r="N787" s="35"/>
      <c r="O787" s="61"/>
    </row>
    <row r="788" spans="1:15" ht="13.5" customHeight="1" x14ac:dyDescent="0.2">
      <c r="A788" s="35"/>
      <c r="B788" s="35"/>
      <c r="C788" s="35"/>
      <c r="D788" s="35"/>
      <c r="E788" s="35"/>
      <c r="F788" s="66"/>
      <c r="G788" s="35"/>
      <c r="H788" s="35"/>
      <c r="I788" s="61"/>
      <c r="J788" s="101"/>
      <c r="K788" s="101"/>
      <c r="L788" s="101"/>
      <c r="M788" s="35"/>
      <c r="N788" s="35"/>
      <c r="O788" s="61"/>
    </row>
    <row r="789" spans="1:15" ht="13.5" customHeight="1" x14ac:dyDescent="0.2">
      <c r="A789" s="35"/>
      <c r="B789" s="35"/>
      <c r="C789" s="35"/>
      <c r="D789" s="35"/>
      <c r="E789" s="35"/>
      <c r="F789" s="66"/>
      <c r="G789" s="35"/>
      <c r="H789" s="35"/>
      <c r="I789" s="61"/>
      <c r="J789" s="101"/>
      <c r="K789" s="101"/>
      <c r="L789" s="101"/>
      <c r="M789" s="35"/>
      <c r="N789" s="35"/>
      <c r="O789" s="61"/>
    </row>
    <row r="790" spans="1:15" ht="13.5" customHeight="1" x14ac:dyDescent="0.2">
      <c r="A790" s="35"/>
      <c r="B790" s="35"/>
      <c r="C790" s="35"/>
      <c r="D790" s="35"/>
      <c r="E790" s="35"/>
      <c r="F790" s="66"/>
      <c r="G790" s="35"/>
      <c r="H790" s="35"/>
      <c r="I790" s="61"/>
      <c r="J790" s="101"/>
      <c r="K790" s="101"/>
      <c r="L790" s="101"/>
      <c r="M790" s="35"/>
      <c r="N790" s="35"/>
      <c r="O790" s="61"/>
    </row>
    <row r="791" spans="1:15" ht="13.5" customHeight="1" x14ac:dyDescent="0.2">
      <c r="A791" s="35"/>
      <c r="B791" s="35"/>
      <c r="C791" s="35"/>
      <c r="D791" s="35"/>
      <c r="E791" s="35"/>
      <c r="F791" s="66"/>
      <c r="G791" s="35"/>
      <c r="H791" s="35"/>
      <c r="I791" s="61"/>
      <c r="J791" s="101"/>
      <c r="K791" s="101"/>
      <c r="L791" s="101"/>
      <c r="M791" s="35"/>
      <c r="N791" s="35"/>
      <c r="O791" s="61"/>
    </row>
    <row r="792" spans="1:15" ht="13.5" customHeight="1" x14ac:dyDescent="0.2">
      <c r="A792" s="35"/>
      <c r="B792" s="35"/>
      <c r="C792" s="35"/>
      <c r="D792" s="35"/>
      <c r="E792" s="35"/>
      <c r="F792" s="66"/>
      <c r="G792" s="35"/>
      <c r="H792" s="35"/>
      <c r="I792" s="61"/>
      <c r="J792" s="101"/>
      <c r="K792" s="101"/>
      <c r="L792" s="101"/>
      <c r="M792" s="35"/>
      <c r="N792" s="35"/>
      <c r="O792" s="61"/>
    </row>
    <row r="793" spans="1:15" ht="13.5" customHeight="1" x14ac:dyDescent="0.2">
      <c r="A793" s="35"/>
      <c r="B793" s="35"/>
      <c r="C793" s="35"/>
      <c r="D793" s="35"/>
      <c r="E793" s="35"/>
      <c r="F793" s="66"/>
      <c r="G793" s="35"/>
      <c r="H793" s="35"/>
      <c r="I793" s="61"/>
      <c r="J793" s="101"/>
      <c r="K793" s="101"/>
      <c r="L793" s="101"/>
      <c r="M793" s="35"/>
      <c r="N793" s="35"/>
      <c r="O793" s="61"/>
    </row>
    <row r="794" spans="1:15" ht="13.5" customHeight="1" x14ac:dyDescent="0.2">
      <c r="A794" s="35"/>
      <c r="B794" s="35"/>
      <c r="C794" s="35"/>
      <c r="D794" s="35"/>
      <c r="E794" s="35"/>
      <c r="F794" s="66"/>
      <c r="G794" s="35"/>
      <c r="H794" s="35"/>
      <c r="I794" s="61"/>
      <c r="J794" s="101"/>
      <c r="K794" s="101"/>
      <c r="L794" s="101"/>
      <c r="M794" s="35"/>
      <c r="N794" s="35"/>
      <c r="O794" s="61"/>
    </row>
    <row r="795" spans="1:15" ht="13.5" customHeight="1" x14ac:dyDescent="0.2">
      <c r="A795" s="35"/>
      <c r="B795" s="35"/>
      <c r="C795" s="35"/>
      <c r="D795" s="35"/>
      <c r="E795" s="35"/>
      <c r="F795" s="66"/>
      <c r="G795" s="35"/>
      <c r="H795" s="35"/>
      <c r="I795" s="61"/>
      <c r="J795" s="101"/>
      <c r="K795" s="101"/>
      <c r="L795" s="101"/>
      <c r="M795" s="35"/>
      <c r="N795" s="35"/>
      <c r="O795" s="61"/>
    </row>
    <row r="796" spans="1:15" ht="13.5" customHeight="1" x14ac:dyDescent="0.2">
      <c r="A796" s="35"/>
      <c r="B796" s="35"/>
      <c r="C796" s="35"/>
      <c r="D796" s="35"/>
      <c r="E796" s="35"/>
      <c r="F796" s="66"/>
      <c r="G796" s="35"/>
      <c r="H796" s="35"/>
      <c r="I796" s="61"/>
      <c r="J796" s="101"/>
      <c r="K796" s="101"/>
      <c r="L796" s="101"/>
      <c r="M796" s="35"/>
      <c r="N796" s="35"/>
      <c r="O796" s="61"/>
    </row>
    <row r="797" spans="1:15" ht="13.5" customHeight="1" x14ac:dyDescent="0.2">
      <c r="A797" s="35"/>
      <c r="B797" s="35"/>
      <c r="C797" s="35"/>
      <c r="D797" s="35"/>
      <c r="E797" s="35"/>
      <c r="F797" s="66"/>
      <c r="G797" s="35"/>
      <c r="H797" s="35"/>
      <c r="I797" s="61"/>
      <c r="J797" s="101"/>
      <c r="K797" s="101"/>
      <c r="L797" s="101"/>
      <c r="M797" s="35"/>
      <c r="N797" s="35"/>
      <c r="O797" s="61"/>
    </row>
    <row r="798" spans="1:15" ht="13.5" customHeight="1" x14ac:dyDescent="0.2">
      <c r="A798" s="35"/>
      <c r="B798" s="35"/>
      <c r="C798" s="35"/>
      <c r="D798" s="35"/>
      <c r="E798" s="35"/>
      <c r="F798" s="66"/>
      <c r="G798" s="35"/>
      <c r="H798" s="35"/>
      <c r="I798" s="61"/>
      <c r="J798" s="101"/>
      <c r="K798" s="101"/>
      <c r="L798" s="101"/>
      <c r="M798" s="35"/>
      <c r="N798" s="35"/>
      <c r="O798" s="61"/>
    </row>
    <row r="799" spans="1:15" ht="13.5" customHeight="1" x14ac:dyDescent="0.2">
      <c r="A799" s="35"/>
      <c r="B799" s="35"/>
      <c r="C799" s="35"/>
      <c r="D799" s="35"/>
      <c r="E799" s="35"/>
      <c r="F799" s="66"/>
      <c r="G799" s="35"/>
      <c r="H799" s="35"/>
      <c r="I799" s="61"/>
      <c r="J799" s="101"/>
      <c r="K799" s="101"/>
      <c r="L799" s="101"/>
      <c r="M799" s="35"/>
      <c r="N799" s="35"/>
      <c r="O799" s="61"/>
    </row>
    <row r="800" spans="1:15" ht="13.5" customHeight="1" x14ac:dyDescent="0.2">
      <c r="A800" s="35"/>
      <c r="B800" s="35"/>
      <c r="C800" s="35"/>
      <c r="D800" s="35"/>
      <c r="E800" s="35"/>
      <c r="F800" s="66"/>
      <c r="G800" s="35"/>
      <c r="H800" s="35"/>
      <c r="I800" s="61"/>
      <c r="J800" s="101"/>
      <c r="K800" s="101"/>
      <c r="L800" s="101"/>
      <c r="M800" s="35"/>
      <c r="N800" s="35"/>
      <c r="O800" s="61"/>
    </row>
    <row r="801" spans="1:15" ht="13.5" customHeight="1" x14ac:dyDescent="0.2">
      <c r="A801" s="35"/>
      <c r="B801" s="35"/>
      <c r="C801" s="35"/>
      <c r="D801" s="35"/>
      <c r="E801" s="35"/>
      <c r="F801" s="66"/>
      <c r="G801" s="35"/>
      <c r="H801" s="35"/>
      <c r="I801" s="61"/>
      <c r="J801" s="101"/>
      <c r="K801" s="101"/>
      <c r="L801" s="101"/>
      <c r="M801" s="35"/>
      <c r="N801" s="35"/>
      <c r="O801" s="61"/>
    </row>
    <row r="802" spans="1:15" ht="13.5" customHeight="1" x14ac:dyDescent="0.2">
      <c r="A802" s="35"/>
      <c r="B802" s="35"/>
      <c r="C802" s="35"/>
      <c r="D802" s="35"/>
      <c r="E802" s="35"/>
      <c r="F802" s="66"/>
      <c r="G802" s="35"/>
      <c r="H802" s="35"/>
      <c r="I802" s="61"/>
      <c r="J802" s="101"/>
      <c r="K802" s="101"/>
      <c r="L802" s="101"/>
      <c r="M802" s="35"/>
      <c r="N802" s="35"/>
      <c r="O802" s="61"/>
    </row>
    <row r="803" spans="1:15" ht="13.5" customHeight="1" x14ac:dyDescent="0.2">
      <c r="A803" s="35"/>
      <c r="B803" s="35"/>
      <c r="C803" s="35"/>
      <c r="D803" s="35"/>
      <c r="E803" s="35"/>
      <c r="F803" s="66"/>
      <c r="G803" s="35"/>
      <c r="H803" s="35"/>
      <c r="I803" s="61"/>
      <c r="J803" s="101"/>
      <c r="K803" s="101"/>
      <c r="L803" s="101"/>
      <c r="M803" s="35"/>
      <c r="N803" s="35"/>
      <c r="O803" s="61"/>
    </row>
    <row r="804" spans="1:15" ht="13.5" customHeight="1" x14ac:dyDescent="0.2">
      <c r="A804" s="35"/>
      <c r="B804" s="35"/>
      <c r="C804" s="35"/>
      <c r="D804" s="35"/>
      <c r="E804" s="35"/>
      <c r="F804" s="66"/>
      <c r="G804" s="35"/>
      <c r="H804" s="35"/>
      <c r="I804" s="61"/>
      <c r="J804" s="101"/>
      <c r="K804" s="101"/>
      <c r="L804" s="101"/>
      <c r="M804" s="35"/>
      <c r="N804" s="35"/>
      <c r="O804" s="61"/>
    </row>
    <row r="805" spans="1:15" ht="13.5" customHeight="1" x14ac:dyDescent="0.2">
      <c r="A805" s="35"/>
      <c r="B805" s="35"/>
      <c r="C805" s="35"/>
      <c r="D805" s="35"/>
      <c r="E805" s="35"/>
      <c r="F805" s="66"/>
      <c r="G805" s="35"/>
      <c r="H805" s="35"/>
      <c r="I805" s="61"/>
      <c r="J805" s="101"/>
      <c r="K805" s="101"/>
      <c r="L805" s="101"/>
      <c r="M805" s="35"/>
      <c r="N805" s="35"/>
      <c r="O805" s="61"/>
    </row>
    <row r="806" spans="1:15" ht="13.5" customHeight="1" x14ac:dyDescent="0.2">
      <c r="A806" s="35"/>
      <c r="B806" s="35"/>
      <c r="C806" s="35"/>
      <c r="D806" s="35"/>
      <c r="E806" s="35"/>
      <c r="F806" s="66"/>
      <c r="G806" s="35"/>
      <c r="H806" s="35"/>
      <c r="I806" s="61"/>
      <c r="J806" s="101"/>
      <c r="K806" s="101"/>
      <c r="L806" s="101"/>
      <c r="M806" s="35"/>
      <c r="N806" s="35"/>
      <c r="O806" s="61"/>
    </row>
    <row r="807" spans="1:15" ht="13.5" customHeight="1" x14ac:dyDescent="0.2">
      <c r="A807" s="35"/>
      <c r="B807" s="35"/>
      <c r="C807" s="35"/>
      <c r="D807" s="35"/>
      <c r="E807" s="35"/>
      <c r="F807" s="66"/>
      <c r="G807" s="35"/>
      <c r="H807" s="35"/>
      <c r="I807" s="61"/>
      <c r="J807" s="101"/>
      <c r="K807" s="101"/>
      <c r="L807" s="101"/>
      <c r="M807" s="35"/>
      <c r="N807" s="35"/>
      <c r="O807" s="61"/>
    </row>
    <row r="808" spans="1:15" ht="13.5" customHeight="1" x14ac:dyDescent="0.2">
      <c r="A808" s="35"/>
      <c r="B808" s="35"/>
      <c r="C808" s="35"/>
      <c r="D808" s="35"/>
      <c r="E808" s="35"/>
      <c r="F808" s="66"/>
      <c r="G808" s="35"/>
      <c r="H808" s="35"/>
      <c r="I808" s="61"/>
      <c r="J808" s="101"/>
      <c r="K808" s="101"/>
      <c r="L808" s="101"/>
      <c r="M808" s="35"/>
      <c r="N808" s="35"/>
      <c r="O808" s="61"/>
    </row>
    <row r="809" spans="1:15" ht="13.5" customHeight="1" x14ac:dyDescent="0.2">
      <c r="A809" s="35"/>
      <c r="B809" s="35"/>
      <c r="C809" s="35"/>
      <c r="D809" s="35"/>
      <c r="E809" s="35"/>
      <c r="F809" s="66"/>
      <c r="G809" s="35"/>
      <c r="H809" s="35"/>
      <c r="I809" s="61"/>
      <c r="J809" s="101"/>
      <c r="K809" s="101"/>
      <c r="L809" s="101"/>
      <c r="M809" s="35"/>
      <c r="N809" s="35"/>
      <c r="O809" s="61"/>
    </row>
    <row r="810" spans="1:15" ht="13.5" customHeight="1" x14ac:dyDescent="0.2">
      <c r="A810" s="35"/>
      <c r="B810" s="35"/>
      <c r="C810" s="35"/>
      <c r="D810" s="35"/>
      <c r="E810" s="35"/>
      <c r="F810" s="66"/>
      <c r="G810" s="35"/>
      <c r="H810" s="35"/>
      <c r="I810" s="61"/>
      <c r="J810" s="101"/>
      <c r="K810" s="101"/>
      <c r="L810" s="101"/>
      <c r="M810" s="35"/>
      <c r="N810" s="35"/>
      <c r="O810" s="61"/>
    </row>
    <row r="811" spans="1:15" ht="13.5" customHeight="1" x14ac:dyDescent="0.2">
      <c r="A811" s="35"/>
      <c r="B811" s="35"/>
      <c r="C811" s="35"/>
      <c r="D811" s="35"/>
      <c r="E811" s="35"/>
      <c r="F811" s="66"/>
      <c r="G811" s="35"/>
      <c r="H811" s="35"/>
      <c r="I811" s="61"/>
      <c r="J811" s="101"/>
      <c r="K811" s="101"/>
      <c r="L811" s="101"/>
      <c r="M811" s="35"/>
      <c r="N811" s="35"/>
      <c r="O811" s="61"/>
    </row>
    <row r="812" spans="1:15" ht="13.5" customHeight="1" x14ac:dyDescent="0.2">
      <c r="A812" s="35"/>
      <c r="B812" s="35"/>
      <c r="C812" s="35"/>
      <c r="D812" s="35"/>
      <c r="E812" s="35"/>
      <c r="F812" s="66"/>
      <c r="G812" s="35"/>
      <c r="H812" s="35"/>
      <c r="I812" s="61"/>
      <c r="J812" s="101"/>
      <c r="K812" s="101"/>
      <c r="L812" s="101"/>
      <c r="M812" s="35"/>
      <c r="N812" s="35"/>
      <c r="O812" s="61"/>
    </row>
    <row r="813" spans="1:15" ht="13.5" customHeight="1" x14ac:dyDescent="0.2">
      <c r="A813" s="35"/>
      <c r="B813" s="35"/>
      <c r="C813" s="35"/>
      <c r="D813" s="35"/>
      <c r="E813" s="35"/>
      <c r="F813" s="66"/>
      <c r="G813" s="35"/>
      <c r="H813" s="35"/>
      <c r="I813" s="61"/>
      <c r="J813" s="101"/>
      <c r="K813" s="101"/>
      <c r="L813" s="101"/>
      <c r="M813" s="35"/>
      <c r="N813" s="35"/>
      <c r="O813" s="61"/>
    </row>
    <row r="814" spans="1:15" ht="13.5" customHeight="1" x14ac:dyDescent="0.2">
      <c r="A814" s="35"/>
      <c r="B814" s="35"/>
      <c r="C814" s="35"/>
      <c r="D814" s="35"/>
      <c r="E814" s="35"/>
      <c r="F814" s="66"/>
      <c r="G814" s="35"/>
      <c r="H814" s="35"/>
      <c r="I814" s="61"/>
      <c r="J814" s="101"/>
      <c r="K814" s="101"/>
      <c r="L814" s="101"/>
      <c r="M814" s="35"/>
      <c r="N814" s="35"/>
      <c r="O814" s="61"/>
    </row>
    <row r="815" spans="1:15" ht="13.5" customHeight="1" x14ac:dyDescent="0.2">
      <c r="A815" s="35"/>
      <c r="B815" s="35"/>
      <c r="C815" s="35"/>
      <c r="D815" s="35"/>
      <c r="E815" s="35"/>
      <c r="F815" s="66"/>
      <c r="G815" s="35"/>
      <c r="H815" s="35"/>
      <c r="I815" s="61"/>
      <c r="J815" s="101"/>
      <c r="K815" s="101"/>
      <c r="L815" s="101"/>
      <c r="M815" s="35"/>
      <c r="N815" s="35"/>
      <c r="O815" s="61"/>
    </row>
    <row r="816" spans="1:15" ht="13.5" customHeight="1" x14ac:dyDescent="0.2">
      <c r="A816" s="35"/>
      <c r="B816" s="35"/>
      <c r="C816" s="35"/>
      <c r="D816" s="35"/>
      <c r="E816" s="35"/>
      <c r="F816" s="66"/>
      <c r="G816" s="35"/>
      <c r="H816" s="35"/>
      <c r="I816" s="61"/>
      <c r="J816" s="101"/>
      <c r="K816" s="101"/>
      <c r="L816" s="101"/>
      <c r="M816" s="35"/>
      <c r="N816" s="35"/>
      <c r="O816" s="61"/>
    </row>
    <row r="817" spans="1:15" ht="13.5" customHeight="1" x14ac:dyDescent="0.2">
      <c r="A817" s="35"/>
      <c r="B817" s="35"/>
      <c r="C817" s="35"/>
      <c r="D817" s="35"/>
      <c r="E817" s="35"/>
      <c r="F817" s="66"/>
      <c r="G817" s="35"/>
      <c r="H817" s="35"/>
      <c r="I817" s="61"/>
      <c r="J817" s="101"/>
      <c r="K817" s="101"/>
      <c r="L817" s="101"/>
      <c r="M817" s="35"/>
      <c r="N817" s="35"/>
      <c r="O817" s="61"/>
    </row>
    <row r="818" spans="1:15" ht="13.5" customHeight="1" x14ac:dyDescent="0.2">
      <c r="A818" s="35"/>
      <c r="B818" s="35"/>
      <c r="C818" s="35"/>
      <c r="D818" s="35"/>
      <c r="E818" s="35"/>
      <c r="F818" s="66"/>
      <c r="G818" s="35"/>
      <c r="H818" s="35"/>
      <c r="I818" s="61"/>
      <c r="J818" s="101"/>
      <c r="K818" s="101"/>
      <c r="L818" s="101"/>
      <c r="M818" s="35"/>
      <c r="N818" s="35"/>
      <c r="O818" s="61"/>
    </row>
    <row r="819" spans="1:15" ht="13.5" customHeight="1" x14ac:dyDescent="0.2">
      <c r="A819" s="35"/>
      <c r="B819" s="35"/>
      <c r="C819" s="35"/>
      <c r="D819" s="35"/>
      <c r="E819" s="35"/>
      <c r="F819" s="66"/>
      <c r="G819" s="35"/>
      <c r="H819" s="35"/>
      <c r="I819" s="61"/>
      <c r="J819" s="101"/>
      <c r="K819" s="101"/>
      <c r="L819" s="101"/>
      <c r="M819" s="35"/>
      <c r="N819" s="35"/>
      <c r="O819" s="61"/>
    </row>
    <row r="820" spans="1:15" ht="13.5" customHeight="1" x14ac:dyDescent="0.2">
      <c r="A820" s="35"/>
      <c r="B820" s="35"/>
      <c r="C820" s="35"/>
      <c r="D820" s="35"/>
      <c r="E820" s="35"/>
      <c r="F820" s="66"/>
      <c r="G820" s="35"/>
      <c r="H820" s="35"/>
      <c r="I820" s="61"/>
      <c r="J820" s="101"/>
      <c r="K820" s="101"/>
      <c r="L820" s="101"/>
      <c r="M820" s="35"/>
      <c r="N820" s="35"/>
      <c r="O820" s="61"/>
    </row>
    <row r="821" spans="1:15" ht="13.5" customHeight="1" x14ac:dyDescent="0.2">
      <c r="A821" s="35"/>
      <c r="B821" s="35"/>
      <c r="C821" s="35"/>
      <c r="D821" s="35"/>
      <c r="E821" s="35"/>
      <c r="F821" s="66"/>
      <c r="G821" s="35"/>
      <c r="H821" s="35"/>
      <c r="I821" s="61"/>
      <c r="J821" s="101"/>
      <c r="K821" s="101"/>
      <c r="L821" s="101"/>
      <c r="M821" s="35"/>
      <c r="N821" s="35"/>
      <c r="O821" s="61"/>
    </row>
    <row r="822" spans="1:15" ht="13.5" customHeight="1" x14ac:dyDescent="0.2">
      <c r="A822" s="35"/>
      <c r="B822" s="35"/>
      <c r="C822" s="35"/>
      <c r="D822" s="35"/>
      <c r="E822" s="35"/>
      <c r="F822" s="66"/>
      <c r="G822" s="35"/>
      <c r="H822" s="35"/>
      <c r="I822" s="61"/>
      <c r="J822" s="101"/>
      <c r="K822" s="101"/>
      <c r="L822" s="101"/>
      <c r="M822" s="35"/>
      <c r="N822" s="35"/>
      <c r="O822" s="61"/>
    </row>
    <row r="823" spans="1:15" ht="13.5" customHeight="1" x14ac:dyDescent="0.2">
      <c r="A823" s="35"/>
      <c r="B823" s="35"/>
      <c r="C823" s="35"/>
      <c r="D823" s="35"/>
      <c r="E823" s="35"/>
      <c r="F823" s="66"/>
      <c r="G823" s="35"/>
      <c r="H823" s="35"/>
      <c r="I823" s="61"/>
      <c r="J823" s="101"/>
      <c r="K823" s="101"/>
      <c r="L823" s="101"/>
      <c r="M823" s="35"/>
      <c r="N823" s="35"/>
      <c r="O823" s="61"/>
    </row>
    <row r="824" spans="1:15" ht="13.5" customHeight="1" x14ac:dyDescent="0.2">
      <c r="A824" s="35"/>
      <c r="B824" s="35"/>
      <c r="C824" s="35"/>
      <c r="D824" s="35"/>
      <c r="E824" s="35"/>
      <c r="F824" s="66"/>
      <c r="G824" s="35"/>
      <c r="H824" s="35"/>
      <c r="I824" s="61"/>
      <c r="J824" s="101"/>
      <c r="K824" s="101"/>
      <c r="L824" s="101"/>
      <c r="M824" s="35"/>
      <c r="N824" s="35"/>
      <c r="O824" s="61"/>
    </row>
    <row r="825" spans="1:15" ht="13.5" customHeight="1" x14ac:dyDescent="0.2">
      <c r="A825" s="35"/>
      <c r="B825" s="35"/>
      <c r="C825" s="35"/>
      <c r="D825" s="35"/>
      <c r="E825" s="35"/>
      <c r="F825" s="66"/>
      <c r="G825" s="35"/>
      <c r="H825" s="35"/>
      <c r="I825" s="61"/>
      <c r="J825" s="101"/>
      <c r="K825" s="101"/>
      <c r="L825" s="101"/>
      <c r="M825" s="35"/>
      <c r="N825" s="35"/>
      <c r="O825" s="61"/>
    </row>
    <row r="826" spans="1:15" ht="13.5" customHeight="1" x14ac:dyDescent="0.2">
      <c r="A826" s="35"/>
      <c r="B826" s="35"/>
      <c r="C826" s="35"/>
      <c r="D826" s="35"/>
      <c r="E826" s="35"/>
      <c r="F826" s="66"/>
      <c r="G826" s="35"/>
      <c r="H826" s="35"/>
      <c r="I826" s="61"/>
      <c r="J826" s="101"/>
      <c r="K826" s="101"/>
      <c r="L826" s="101"/>
      <c r="M826" s="35"/>
      <c r="N826" s="35"/>
      <c r="O826" s="61"/>
    </row>
    <row r="827" spans="1:15" ht="13.5" customHeight="1" x14ac:dyDescent="0.2">
      <c r="A827" s="35"/>
      <c r="B827" s="35"/>
      <c r="C827" s="35"/>
      <c r="D827" s="35"/>
      <c r="E827" s="35"/>
      <c r="F827" s="66"/>
      <c r="G827" s="35"/>
      <c r="H827" s="35"/>
      <c r="I827" s="61"/>
      <c r="J827" s="101"/>
      <c r="K827" s="101"/>
      <c r="L827" s="101"/>
      <c r="M827" s="35"/>
      <c r="N827" s="35"/>
      <c r="O827" s="61"/>
    </row>
    <row r="828" spans="1:15" ht="13.5" customHeight="1" x14ac:dyDescent="0.2">
      <c r="A828" s="35"/>
      <c r="B828" s="35"/>
      <c r="C828" s="35"/>
      <c r="D828" s="35"/>
      <c r="E828" s="35"/>
      <c r="F828" s="66"/>
      <c r="G828" s="35"/>
      <c r="H828" s="35"/>
      <c r="I828" s="61"/>
      <c r="J828" s="101"/>
      <c r="K828" s="101"/>
      <c r="L828" s="101"/>
      <c r="M828" s="35"/>
      <c r="N828" s="35"/>
      <c r="O828" s="61"/>
    </row>
    <row r="829" spans="1:15" ht="13.5" customHeight="1" x14ac:dyDescent="0.2">
      <c r="A829" s="35"/>
      <c r="B829" s="35"/>
      <c r="C829" s="35"/>
      <c r="D829" s="35"/>
      <c r="E829" s="35"/>
      <c r="F829" s="66"/>
      <c r="G829" s="35"/>
      <c r="H829" s="35"/>
      <c r="I829" s="61"/>
      <c r="J829" s="101"/>
      <c r="K829" s="101"/>
      <c r="L829" s="101"/>
      <c r="M829" s="35"/>
      <c r="N829" s="35"/>
      <c r="O829" s="61"/>
    </row>
    <row r="830" spans="1:15" ht="13.5" customHeight="1" x14ac:dyDescent="0.2">
      <c r="A830" s="35"/>
      <c r="B830" s="35"/>
      <c r="C830" s="35"/>
      <c r="D830" s="35"/>
      <c r="E830" s="35"/>
      <c r="F830" s="66"/>
      <c r="G830" s="35"/>
      <c r="H830" s="35"/>
      <c r="I830" s="61"/>
      <c r="J830" s="101"/>
      <c r="K830" s="101"/>
      <c r="L830" s="101"/>
      <c r="M830" s="35"/>
      <c r="N830" s="35"/>
      <c r="O830" s="61"/>
    </row>
    <row r="831" spans="1:15" ht="13.5" customHeight="1" x14ac:dyDescent="0.2">
      <c r="A831" s="35"/>
      <c r="B831" s="35"/>
      <c r="C831" s="35"/>
      <c r="D831" s="35"/>
      <c r="E831" s="35"/>
      <c r="F831" s="66"/>
      <c r="G831" s="35"/>
      <c r="H831" s="35"/>
      <c r="I831" s="61"/>
      <c r="J831" s="101"/>
      <c r="K831" s="101"/>
      <c r="L831" s="101"/>
      <c r="M831" s="35"/>
      <c r="N831" s="35"/>
      <c r="O831" s="61"/>
    </row>
    <row r="832" spans="1:15" ht="13.5" customHeight="1" x14ac:dyDescent="0.2">
      <c r="A832" s="35"/>
      <c r="B832" s="35"/>
      <c r="C832" s="35"/>
      <c r="D832" s="35"/>
      <c r="E832" s="35"/>
      <c r="F832" s="66"/>
      <c r="G832" s="35"/>
      <c r="H832" s="35"/>
      <c r="I832" s="61"/>
      <c r="J832" s="101"/>
      <c r="K832" s="101"/>
      <c r="L832" s="101"/>
      <c r="M832" s="35"/>
      <c r="N832" s="35"/>
      <c r="O832" s="61"/>
    </row>
    <row r="833" spans="1:15" ht="13.5" customHeight="1" x14ac:dyDescent="0.2">
      <c r="A833" s="35"/>
      <c r="B833" s="35"/>
      <c r="C833" s="35"/>
      <c r="D833" s="35"/>
      <c r="E833" s="35"/>
      <c r="F833" s="66"/>
      <c r="G833" s="35"/>
      <c r="H833" s="35"/>
      <c r="I833" s="61"/>
      <c r="J833" s="101"/>
      <c r="K833" s="101"/>
      <c r="L833" s="101"/>
      <c r="M833" s="35"/>
      <c r="N833" s="35"/>
      <c r="O833" s="61"/>
    </row>
    <row r="834" spans="1:15" ht="13.5" customHeight="1" x14ac:dyDescent="0.2">
      <c r="A834" s="35"/>
      <c r="B834" s="35"/>
      <c r="C834" s="35"/>
      <c r="D834" s="35"/>
      <c r="E834" s="35"/>
      <c r="F834" s="66"/>
      <c r="G834" s="35"/>
      <c r="H834" s="35"/>
      <c r="I834" s="61"/>
      <c r="J834" s="101"/>
      <c r="K834" s="101"/>
      <c r="L834" s="101"/>
      <c r="M834" s="35"/>
      <c r="N834" s="35"/>
      <c r="O834" s="61"/>
    </row>
    <row r="835" spans="1:15" ht="13.5" customHeight="1" x14ac:dyDescent="0.2">
      <c r="A835" s="35"/>
      <c r="B835" s="35"/>
      <c r="C835" s="35"/>
      <c r="D835" s="35"/>
      <c r="E835" s="35"/>
      <c r="F835" s="66"/>
      <c r="G835" s="35"/>
      <c r="H835" s="35"/>
      <c r="I835" s="61"/>
      <c r="J835" s="101"/>
      <c r="K835" s="101"/>
      <c r="L835" s="101"/>
      <c r="M835" s="35"/>
      <c r="N835" s="35"/>
      <c r="O835" s="61"/>
    </row>
    <row r="836" spans="1:15" ht="13.5" customHeight="1" x14ac:dyDescent="0.2">
      <c r="A836" s="35"/>
      <c r="B836" s="35"/>
      <c r="C836" s="35"/>
      <c r="D836" s="35"/>
      <c r="E836" s="35"/>
      <c r="F836" s="66"/>
      <c r="G836" s="35"/>
      <c r="H836" s="35"/>
      <c r="I836" s="61"/>
      <c r="J836" s="101"/>
      <c r="K836" s="101"/>
      <c r="L836" s="101"/>
      <c r="M836" s="35"/>
      <c r="N836" s="35"/>
      <c r="O836" s="61"/>
    </row>
    <row r="837" spans="1:15" ht="13.5" customHeight="1" x14ac:dyDescent="0.2">
      <c r="A837" s="35"/>
      <c r="B837" s="35"/>
      <c r="C837" s="35"/>
      <c r="D837" s="35"/>
      <c r="E837" s="35"/>
      <c r="F837" s="66"/>
      <c r="G837" s="35"/>
      <c r="H837" s="35"/>
      <c r="I837" s="61"/>
      <c r="J837" s="101"/>
      <c r="K837" s="101"/>
      <c r="L837" s="101"/>
      <c r="M837" s="35"/>
      <c r="N837" s="35"/>
      <c r="O837" s="61"/>
    </row>
    <row r="838" spans="1:15" ht="13.5" customHeight="1" x14ac:dyDescent="0.2">
      <c r="A838" s="35"/>
      <c r="B838" s="35"/>
      <c r="C838" s="35"/>
      <c r="D838" s="35"/>
      <c r="E838" s="35"/>
      <c r="F838" s="66"/>
      <c r="G838" s="35"/>
      <c r="H838" s="35"/>
      <c r="I838" s="61"/>
      <c r="J838" s="101"/>
      <c r="K838" s="101"/>
      <c r="L838" s="101"/>
      <c r="M838" s="35"/>
      <c r="N838" s="35"/>
      <c r="O838" s="61"/>
    </row>
    <row r="839" spans="1:15" ht="13.5" customHeight="1" x14ac:dyDescent="0.2">
      <c r="A839" s="35"/>
      <c r="B839" s="35"/>
      <c r="C839" s="35"/>
      <c r="D839" s="35"/>
      <c r="E839" s="35"/>
      <c r="F839" s="66"/>
      <c r="G839" s="35"/>
      <c r="H839" s="35"/>
      <c r="I839" s="61"/>
      <c r="J839" s="101"/>
      <c r="K839" s="101"/>
      <c r="L839" s="101"/>
      <c r="M839" s="35"/>
      <c r="N839" s="35"/>
      <c r="O839" s="61"/>
    </row>
    <row r="840" spans="1:15" ht="13.5" customHeight="1" x14ac:dyDescent="0.2">
      <c r="A840" s="35"/>
      <c r="B840" s="35"/>
      <c r="C840" s="35"/>
      <c r="D840" s="35"/>
      <c r="E840" s="35"/>
      <c r="F840" s="66"/>
      <c r="G840" s="35"/>
      <c r="H840" s="35"/>
      <c r="I840" s="61"/>
      <c r="J840" s="101"/>
      <c r="K840" s="101"/>
      <c r="L840" s="101"/>
      <c r="M840" s="35"/>
      <c r="N840" s="35"/>
      <c r="O840" s="61"/>
    </row>
    <row r="841" spans="1:15" ht="13.5" customHeight="1" x14ac:dyDescent="0.2">
      <c r="A841" s="35"/>
      <c r="B841" s="35"/>
      <c r="C841" s="35"/>
      <c r="D841" s="35"/>
      <c r="E841" s="35"/>
      <c r="F841" s="66"/>
      <c r="G841" s="35"/>
      <c r="H841" s="35"/>
      <c r="I841" s="61"/>
      <c r="J841" s="101"/>
      <c r="K841" s="101"/>
      <c r="L841" s="101"/>
      <c r="M841" s="35"/>
      <c r="N841" s="35"/>
      <c r="O841" s="61"/>
    </row>
    <row r="842" spans="1:15" ht="13.5" customHeight="1" x14ac:dyDescent="0.2">
      <c r="A842" s="35"/>
      <c r="B842" s="35"/>
      <c r="C842" s="35"/>
      <c r="D842" s="35"/>
      <c r="E842" s="35"/>
      <c r="F842" s="66"/>
      <c r="G842" s="35"/>
      <c r="H842" s="35"/>
      <c r="I842" s="61"/>
      <c r="J842" s="101"/>
      <c r="K842" s="101"/>
      <c r="L842" s="101"/>
      <c r="M842" s="35"/>
      <c r="N842" s="35"/>
      <c r="O842" s="61"/>
    </row>
    <row r="843" spans="1:15" ht="13.5" customHeight="1" x14ac:dyDescent="0.2">
      <c r="A843" s="35"/>
      <c r="B843" s="35"/>
      <c r="C843" s="35"/>
      <c r="D843" s="35"/>
      <c r="E843" s="35"/>
      <c r="F843" s="66"/>
      <c r="G843" s="35"/>
      <c r="H843" s="35"/>
      <c r="I843" s="61"/>
      <c r="J843" s="101"/>
      <c r="K843" s="101"/>
      <c r="L843" s="101"/>
      <c r="M843" s="35"/>
      <c r="N843" s="35"/>
      <c r="O843" s="61"/>
    </row>
    <row r="844" spans="1:15" ht="13.5" customHeight="1" x14ac:dyDescent="0.2">
      <c r="A844" s="35"/>
      <c r="B844" s="35"/>
      <c r="C844" s="35"/>
      <c r="D844" s="35"/>
      <c r="E844" s="35"/>
      <c r="F844" s="66"/>
      <c r="G844" s="35"/>
      <c r="H844" s="35"/>
      <c r="I844" s="61"/>
      <c r="J844" s="101"/>
      <c r="K844" s="101"/>
      <c r="L844" s="101"/>
      <c r="M844" s="35"/>
      <c r="N844" s="35"/>
      <c r="O844" s="61"/>
    </row>
    <row r="845" spans="1:15" ht="13.5" customHeight="1" x14ac:dyDescent="0.2">
      <c r="A845" s="35"/>
      <c r="B845" s="35"/>
      <c r="C845" s="35"/>
      <c r="D845" s="35"/>
      <c r="E845" s="35"/>
      <c r="F845" s="66"/>
      <c r="G845" s="35"/>
      <c r="H845" s="35"/>
      <c r="I845" s="61"/>
      <c r="J845" s="101"/>
      <c r="K845" s="101"/>
      <c r="L845" s="101"/>
      <c r="M845" s="35"/>
      <c r="N845" s="35"/>
      <c r="O845" s="61"/>
    </row>
    <row r="846" spans="1:15" ht="13.5" customHeight="1" x14ac:dyDescent="0.2">
      <c r="A846" s="35"/>
      <c r="B846" s="35"/>
      <c r="C846" s="35"/>
      <c r="D846" s="35"/>
      <c r="E846" s="35"/>
      <c r="F846" s="66"/>
      <c r="G846" s="35"/>
      <c r="H846" s="35"/>
      <c r="I846" s="61"/>
      <c r="J846" s="101"/>
      <c r="K846" s="101"/>
      <c r="L846" s="101"/>
      <c r="M846" s="35"/>
      <c r="N846" s="35"/>
      <c r="O846" s="61"/>
    </row>
    <row r="847" spans="1:15" ht="13.5" customHeight="1" x14ac:dyDescent="0.2">
      <c r="A847" s="35"/>
      <c r="B847" s="35"/>
      <c r="C847" s="35"/>
      <c r="D847" s="35"/>
      <c r="E847" s="35"/>
      <c r="F847" s="66"/>
      <c r="G847" s="35"/>
      <c r="H847" s="35"/>
      <c r="I847" s="61"/>
      <c r="J847" s="101"/>
      <c r="K847" s="101"/>
      <c r="L847" s="101"/>
      <c r="M847" s="35"/>
      <c r="N847" s="35"/>
      <c r="O847" s="61"/>
    </row>
    <row r="848" spans="1:15" ht="13.5" customHeight="1" x14ac:dyDescent="0.2">
      <c r="A848" s="35"/>
      <c r="B848" s="35"/>
      <c r="C848" s="35"/>
      <c r="D848" s="35"/>
      <c r="E848" s="35"/>
      <c r="F848" s="66"/>
      <c r="G848" s="35"/>
      <c r="H848" s="35"/>
      <c r="I848" s="61"/>
      <c r="J848" s="101"/>
      <c r="K848" s="101"/>
      <c r="L848" s="101"/>
      <c r="M848" s="35"/>
      <c r="N848" s="35"/>
      <c r="O848" s="61"/>
    </row>
    <row r="849" spans="1:15" ht="13.5" customHeight="1" x14ac:dyDescent="0.2">
      <c r="A849" s="35"/>
      <c r="B849" s="35"/>
      <c r="C849" s="35"/>
      <c r="D849" s="35"/>
      <c r="E849" s="35"/>
      <c r="F849" s="66"/>
      <c r="G849" s="35"/>
      <c r="H849" s="35"/>
      <c r="I849" s="61"/>
      <c r="J849" s="101"/>
      <c r="K849" s="101"/>
      <c r="L849" s="101"/>
      <c r="M849" s="35"/>
      <c r="N849" s="35"/>
      <c r="O849" s="61"/>
    </row>
    <row r="850" spans="1:15" ht="13.5" customHeight="1" x14ac:dyDescent="0.2">
      <c r="A850" s="35"/>
      <c r="B850" s="35"/>
      <c r="C850" s="35"/>
      <c r="D850" s="35"/>
      <c r="E850" s="35"/>
      <c r="F850" s="66"/>
      <c r="G850" s="35"/>
      <c r="H850" s="35"/>
      <c r="I850" s="61"/>
      <c r="J850" s="101"/>
      <c r="K850" s="101"/>
      <c r="L850" s="101"/>
      <c r="M850" s="35"/>
      <c r="N850" s="35"/>
      <c r="O850" s="61"/>
    </row>
    <row r="851" spans="1:15" ht="13.5" customHeight="1" x14ac:dyDescent="0.2">
      <c r="A851" s="35"/>
      <c r="B851" s="35"/>
      <c r="C851" s="35"/>
      <c r="D851" s="35"/>
      <c r="E851" s="35"/>
      <c r="F851" s="66"/>
      <c r="G851" s="35"/>
      <c r="H851" s="35"/>
      <c r="I851" s="61"/>
      <c r="J851" s="101"/>
      <c r="K851" s="101"/>
      <c r="L851" s="101"/>
      <c r="M851" s="35"/>
      <c r="N851" s="35"/>
      <c r="O851" s="61"/>
    </row>
    <row r="852" spans="1:15" ht="13.5" customHeight="1" x14ac:dyDescent="0.2">
      <c r="A852" s="35"/>
      <c r="B852" s="35"/>
      <c r="C852" s="35"/>
      <c r="D852" s="35"/>
      <c r="E852" s="35"/>
      <c r="F852" s="66"/>
      <c r="G852" s="35"/>
      <c r="H852" s="35"/>
      <c r="I852" s="61"/>
      <c r="J852" s="101"/>
      <c r="K852" s="101"/>
      <c r="L852" s="101"/>
      <c r="M852" s="35"/>
      <c r="N852" s="35"/>
      <c r="O852" s="61"/>
    </row>
    <row r="853" spans="1:15" ht="13.5" customHeight="1" x14ac:dyDescent="0.2">
      <c r="A853" s="35"/>
      <c r="B853" s="35"/>
      <c r="C853" s="35"/>
      <c r="D853" s="35"/>
      <c r="E853" s="35"/>
      <c r="F853" s="66"/>
      <c r="G853" s="35"/>
      <c r="H853" s="35"/>
      <c r="I853" s="61"/>
      <c r="J853" s="101"/>
      <c r="K853" s="101"/>
      <c r="L853" s="101"/>
      <c r="M853" s="35"/>
      <c r="N853" s="35"/>
      <c r="O853" s="61"/>
    </row>
    <row r="854" spans="1:15" ht="13.5" customHeight="1" x14ac:dyDescent="0.2">
      <c r="A854" s="35"/>
      <c r="B854" s="35"/>
      <c r="C854" s="35"/>
      <c r="D854" s="35"/>
      <c r="E854" s="35"/>
      <c r="F854" s="66"/>
      <c r="G854" s="35"/>
      <c r="H854" s="35"/>
      <c r="I854" s="61"/>
      <c r="J854" s="101"/>
      <c r="K854" s="101"/>
      <c r="L854" s="101"/>
      <c r="M854" s="35"/>
      <c r="N854" s="35"/>
      <c r="O854" s="61"/>
    </row>
    <row r="855" spans="1:15" ht="13.5" customHeight="1" x14ac:dyDescent="0.2">
      <c r="A855" s="35"/>
      <c r="B855" s="35"/>
      <c r="C855" s="35"/>
      <c r="D855" s="35"/>
      <c r="E855" s="35"/>
      <c r="F855" s="66"/>
      <c r="G855" s="35"/>
      <c r="H855" s="35"/>
      <c r="I855" s="61"/>
      <c r="J855" s="101"/>
      <c r="K855" s="101"/>
      <c r="L855" s="101"/>
      <c r="M855" s="35"/>
      <c r="N855" s="35"/>
      <c r="O855" s="61"/>
    </row>
    <row r="856" spans="1:15" ht="13.5" customHeight="1" x14ac:dyDescent="0.2">
      <c r="A856" s="35"/>
      <c r="B856" s="35"/>
      <c r="C856" s="35"/>
      <c r="D856" s="35"/>
      <c r="E856" s="35"/>
      <c r="F856" s="66"/>
      <c r="G856" s="35"/>
      <c r="H856" s="35"/>
      <c r="I856" s="61"/>
      <c r="J856" s="101"/>
      <c r="K856" s="101"/>
      <c r="L856" s="101"/>
      <c r="M856" s="35"/>
      <c r="N856" s="35"/>
      <c r="O856" s="61"/>
    </row>
    <row r="857" spans="1:15" ht="13.5" customHeight="1" x14ac:dyDescent="0.2">
      <c r="A857" s="35"/>
      <c r="B857" s="35"/>
      <c r="C857" s="35"/>
      <c r="D857" s="35"/>
      <c r="E857" s="35"/>
      <c r="F857" s="66"/>
      <c r="G857" s="35"/>
      <c r="H857" s="35"/>
      <c r="I857" s="61"/>
      <c r="J857" s="101"/>
      <c r="K857" s="101"/>
      <c r="L857" s="101"/>
      <c r="M857" s="35"/>
      <c r="N857" s="35"/>
      <c r="O857" s="61"/>
    </row>
    <row r="858" spans="1:15" ht="13.5" customHeight="1" x14ac:dyDescent="0.2">
      <c r="A858" s="35"/>
      <c r="B858" s="35"/>
      <c r="C858" s="35"/>
      <c r="D858" s="35"/>
      <c r="E858" s="35"/>
      <c r="F858" s="66"/>
      <c r="G858" s="35"/>
      <c r="H858" s="35"/>
      <c r="I858" s="61"/>
      <c r="J858" s="101"/>
      <c r="K858" s="101"/>
      <c r="L858" s="101"/>
      <c r="M858" s="35"/>
      <c r="N858" s="35"/>
      <c r="O858" s="61"/>
    </row>
    <row r="859" spans="1:15" ht="13.5" customHeight="1" x14ac:dyDescent="0.2">
      <c r="A859" s="35"/>
      <c r="B859" s="35"/>
      <c r="C859" s="35"/>
      <c r="D859" s="35"/>
      <c r="E859" s="35"/>
      <c r="F859" s="66"/>
      <c r="G859" s="35"/>
      <c r="H859" s="35"/>
      <c r="I859" s="61"/>
      <c r="J859" s="101"/>
      <c r="K859" s="101"/>
      <c r="L859" s="101"/>
      <c r="M859" s="35"/>
      <c r="N859" s="35"/>
      <c r="O859" s="61"/>
    </row>
    <row r="860" spans="1:15" ht="13.5" customHeight="1" x14ac:dyDescent="0.2">
      <c r="A860" s="35"/>
      <c r="B860" s="35"/>
      <c r="C860" s="35"/>
      <c r="D860" s="35"/>
      <c r="E860" s="35"/>
      <c r="F860" s="66"/>
      <c r="G860" s="35"/>
      <c r="H860" s="35"/>
      <c r="I860" s="61"/>
      <c r="J860" s="101"/>
      <c r="K860" s="101"/>
      <c r="L860" s="101"/>
      <c r="M860" s="35"/>
      <c r="N860" s="35"/>
      <c r="O860" s="61"/>
    </row>
    <row r="861" spans="1:15" ht="13.5" customHeight="1" x14ac:dyDescent="0.2">
      <c r="A861" s="35"/>
      <c r="B861" s="35"/>
      <c r="C861" s="35"/>
      <c r="D861" s="35"/>
      <c r="E861" s="35"/>
      <c r="F861" s="66"/>
      <c r="G861" s="35"/>
      <c r="H861" s="35"/>
      <c r="I861" s="61"/>
      <c r="J861" s="101"/>
      <c r="K861" s="101"/>
      <c r="L861" s="101"/>
      <c r="M861" s="35"/>
      <c r="N861" s="35"/>
      <c r="O861" s="61"/>
    </row>
    <row r="862" spans="1:15" ht="13.5" customHeight="1" x14ac:dyDescent="0.2">
      <c r="A862" s="35"/>
      <c r="B862" s="35"/>
      <c r="C862" s="35"/>
      <c r="D862" s="35"/>
      <c r="E862" s="35"/>
      <c r="F862" s="66"/>
      <c r="G862" s="35"/>
      <c r="H862" s="35"/>
      <c r="I862" s="61"/>
      <c r="J862" s="101"/>
      <c r="K862" s="101"/>
      <c r="L862" s="101"/>
      <c r="M862" s="35"/>
      <c r="N862" s="35"/>
      <c r="O862" s="61"/>
    </row>
    <row r="863" spans="1:15" ht="13.5" customHeight="1" x14ac:dyDescent="0.2">
      <c r="A863" s="35"/>
      <c r="B863" s="35"/>
      <c r="C863" s="35"/>
      <c r="D863" s="35"/>
      <c r="E863" s="35"/>
      <c r="F863" s="66"/>
      <c r="G863" s="35"/>
      <c r="H863" s="35"/>
      <c r="I863" s="61"/>
      <c r="J863" s="101"/>
      <c r="K863" s="101"/>
      <c r="L863" s="101"/>
      <c r="M863" s="35"/>
      <c r="N863" s="35"/>
      <c r="O863" s="61"/>
    </row>
    <row r="864" spans="1:15" ht="13.5" customHeight="1" x14ac:dyDescent="0.2">
      <c r="A864" s="35"/>
      <c r="B864" s="35"/>
      <c r="C864" s="35"/>
      <c r="D864" s="35"/>
      <c r="E864" s="35"/>
      <c r="F864" s="66"/>
      <c r="G864" s="35"/>
      <c r="H864" s="35"/>
      <c r="I864" s="61"/>
      <c r="J864" s="101"/>
      <c r="K864" s="101"/>
      <c r="L864" s="101"/>
      <c r="M864" s="35"/>
      <c r="N864" s="35"/>
      <c r="O864" s="61"/>
    </row>
    <row r="865" spans="1:15" ht="13.5" customHeight="1" x14ac:dyDescent="0.2">
      <c r="A865" s="35"/>
      <c r="B865" s="35"/>
      <c r="C865" s="35"/>
      <c r="D865" s="35"/>
      <c r="E865" s="35"/>
      <c r="F865" s="66"/>
      <c r="G865" s="35"/>
      <c r="H865" s="35"/>
      <c r="I865" s="61"/>
      <c r="J865" s="101"/>
      <c r="K865" s="101"/>
      <c r="L865" s="101"/>
      <c r="M865" s="35"/>
      <c r="N865" s="35"/>
      <c r="O865" s="61"/>
    </row>
    <row r="866" spans="1:15" ht="13.5" customHeight="1" x14ac:dyDescent="0.2">
      <c r="A866" s="35"/>
      <c r="B866" s="35"/>
      <c r="C866" s="35"/>
      <c r="D866" s="35"/>
      <c r="E866" s="35"/>
      <c r="F866" s="66"/>
      <c r="G866" s="35"/>
      <c r="H866" s="35"/>
      <c r="I866" s="61"/>
      <c r="J866" s="101"/>
      <c r="K866" s="101"/>
      <c r="L866" s="101"/>
      <c r="M866" s="35"/>
      <c r="N866" s="35"/>
      <c r="O866" s="61"/>
    </row>
    <row r="867" spans="1:15" ht="13.5" customHeight="1" x14ac:dyDescent="0.2">
      <c r="A867" s="35"/>
      <c r="B867" s="35"/>
      <c r="C867" s="35"/>
      <c r="D867" s="35"/>
      <c r="E867" s="35"/>
      <c r="F867" s="66"/>
      <c r="G867" s="35"/>
      <c r="H867" s="35"/>
      <c r="I867" s="61"/>
      <c r="J867" s="101"/>
      <c r="K867" s="101"/>
      <c r="L867" s="101"/>
      <c r="M867" s="35"/>
      <c r="N867" s="35"/>
      <c r="O867" s="61"/>
    </row>
    <row r="868" spans="1:15" ht="13.5" customHeight="1" x14ac:dyDescent="0.2">
      <c r="A868" s="35"/>
      <c r="B868" s="35"/>
      <c r="C868" s="35"/>
      <c r="D868" s="35"/>
      <c r="E868" s="35"/>
      <c r="F868" s="66"/>
      <c r="G868" s="35"/>
      <c r="H868" s="35"/>
      <c r="I868" s="61"/>
      <c r="J868" s="101"/>
      <c r="K868" s="101"/>
      <c r="L868" s="101"/>
      <c r="M868" s="35"/>
      <c r="N868" s="35"/>
      <c r="O868" s="61"/>
    </row>
    <row r="869" spans="1:15" ht="13.5" customHeight="1" x14ac:dyDescent="0.2">
      <c r="A869" s="35"/>
      <c r="B869" s="35"/>
      <c r="C869" s="35"/>
      <c r="D869" s="35"/>
      <c r="E869" s="35"/>
      <c r="F869" s="66"/>
      <c r="G869" s="35"/>
      <c r="H869" s="35"/>
      <c r="I869" s="61"/>
      <c r="J869" s="101"/>
      <c r="K869" s="101"/>
      <c r="L869" s="101"/>
      <c r="M869" s="35"/>
      <c r="N869" s="35"/>
      <c r="O869" s="61"/>
    </row>
    <row r="870" spans="1:15" ht="13.5" customHeight="1" x14ac:dyDescent="0.2">
      <c r="A870" s="35"/>
      <c r="B870" s="35"/>
      <c r="C870" s="35"/>
      <c r="D870" s="35"/>
      <c r="E870" s="35"/>
      <c r="F870" s="66"/>
      <c r="G870" s="35"/>
      <c r="H870" s="35"/>
      <c r="I870" s="61"/>
      <c r="J870" s="101"/>
      <c r="K870" s="101"/>
      <c r="L870" s="101"/>
      <c r="M870" s="35"/>
      <c r="N870" s="35"/>
      <c r="O870" s="61"/>
    </row>
    <row r="871" spans="1:15" ht="13.5" customHeight="1" x14ac:dyDescent="0.2">
      <c r="A871" s="35"/>
      <c r="B871" s="35"/>
      <c r="C871" s="35"/>
      <c r="D871" s="35"/>
      <c r="E871" s="35"/>
      <c r="F871" s="66"/>
      <c r="G871" s="35"/>
      <c r="H871" s="35"/>
      <c r="I871" s="61"/>
      <c r="J871" s="101"/>
      <c r="K871" s="101"/>
      <c r="L871" s="101"/>
      <c r="M871" s="35"/>
      <c r="N871" s="35"/>
      <c r="O871" s="61"/>
    </row>
    <row r="872" spans="1:15" ht="13.5" customHeight="1" x14ac:dyDescent="0.2">
      <c r="A872" s="35"/>
      <c r="B872" s="35"/>
      <c r="C872" s="35"/>
      <c r="D872" s="35"/>
      <c r="E872" s="35"/>
      <c r="F872" s="66"/>
      <c r="G872" s="35"/>
      <c r="H872" s="35"/>
      <c r="I872" s="61"/>
      <c r="J872" s="101"/>
      <c r="K872" s="101"/>
      <c r="L872" s="101"/>
      <c r="M872" s="35"/>
      <c r="N872" s="35"/>
      <c r="O872" s="61"/>
    </row>
    <row r="873" spans="1:15" ht="13.5" customHeight="1" x14ac:dyDescent="0.2">
      <c r="A873" s="35"/>
      <c r="B873" s="35"/>
      <c r="C873" s="35"/>
      <c r="D873" s="35"/>
      <c r="E873" s="35"/>
      <c r="F873" s="66"/>
      <c r="G873" s="35"/>
      <c r="H873" s="35"/>
      <c r="I873" s="61"/>
      <c r="J873" s="101"/>
      <c r="K873" s="101"/>
      <c r="L873" s="101"/>
      <c r="M873" s="35"/>
      <c r="N873" s="35"/>
      <c r="O873" s="61"/>
    </row>
    <row r="874" spans="1:15" ht="13.5" customHeight="1" x14ac:dyDescent="0.2">
      <c r="A874" s="35"/>
      <c r="B874" s="35"/>
      <c r="C874" s="35"/>
      <c r="D874" s="35"/>
      <c r="E874" s="35"/>
      <c r="F874" s="66"/>
      <c r="G874" s="35"/>
      <c r="H874" s="35"/>
      <c r="I874" s="61"/>
      <c r="J874" s="101"/>
      <c r="K874" s="101"/>
      <c r="L874" s="101"/>
      <c r="M874" s="35"/>
      <c r="N874" s="35"/>
      <c r="O874" s="61"/>
    </row>
    <row r="875" spans="1:15" ht="13.5" customHeight="1" x14ac:dyDescent="0.2">
      <c r="A875" s="35"/>
      <c r="B875" s="35"/>
      <c r="C875" s="35"/>
      <c r="D875" s="35"/>
      <c r="E875" s="35"/>
      <c r="F875" s="66"/>
      <c r="G875" s="35"/>
      <c r="H875" s="35"/>
      <c r="I875" s="61"/>
      <c r="J875" s="101"/>
      <c r="K875" s="101"/>
      <c r="L875" s="101"/>
      <c r="M875" s="35"/>
      <c r="N875" s="35"/>
      <c r="O875" s="61"/>
    </row>
    <row r="876" spans="1:15" ht="13.5" customHeight="1" x14ac:dyDescent="0.2">
      <c r="A876" s="35"/>
      <c r="B876" s="35"/>
      <c r="C876" s="35"/>
      <c r="D876" s="35"/>
      <c r="E876" s="35"/>
      <c r="F876" s="66"/>
      <c r="G876" s="35"/>
      <c r="H876" s="35"/>
      <c r="I876" s="61"/>
      <c r="J876" s="101"/>
      <c r="K876" s="101"/>
      <c r="L876" s="101"/>
      <c r="M876" s="35"/>
      <c r="N876" s="35"/>
      <c r="O876" s="61"/>
    </row>
    <row r="877" spans="1:15" ht="13.5" customHeight="1" x14ac:dyDescent="0.2">
      <c r="A877" s="35"/>
      <c r="B877" s="35"/>
      <c r="C877" s="35"/>
      <c r="D877" s="35"/>
      <c r="E877" s="35"/>
      <c r="F877" s="66"/>
      <c r="G877" s="35"/>
      <c r="H877" s="35"/>
      <c r="I877" s="61"/>
      <c r="J877" s="101"/>
      <c r="K877" s="101"/>
      <c r="L877" s="101"/>
      <c r="M877" s="35"/>
      <c r="N877" s="35"/>
      <c r="O877" s="61"/>
    </row>
    <row r="878" spans="1:15" ht="13.5" customHeight="1" x14ac:dyDescent="0.2">
      <c r="A878" s="35"/>
      <c r="B878" s="35"/>
      <c r="C878" s="35"/>
      <c r="D878" s="35"/>
      <c r="E878" s="35"/>
      <c r="F878" s="66"/>
      <c r="G878" s="35"/>
      <c r="H878" s="35"/>
      <c r="I878" s="61"/>
      <c r="J878" s="101"/>
      <c r="K878" s="101"/>
      <c r="L878" s="101"/>
      <c r="M878" s="35"/>
      <c r="N878" s="35"/>
      <c r="O878" s="61"/>
    </row>
    <row r="879" spans="1:15" ht="13.5" customHeight="1" x14ac:dyDescent="0.2">
      <c r="A879" s="35"/>
      <c r="B879" s="35"/>
      <c r="C879" s="35"/>
      <c r="D879" s="35"/>
      <c r="E879" s="35"/>
      <c r="F879" s="66"/>
      <c r="G879" s="35"/>
      <c r="H879" s="35"/>
      <c r="I879" s="61"/>
      <c r="J879" s="101"/>
      <c r="K879" s="101"/>
      <c r="L879" s="101"/>
      <c r="M879" s="35"/>
      <c r="N879" s="35"/>
      <c r="O879" s="61"/>
    </row>
    <row r="880" spans="1:15" ht="13.5" customHeight="1" x14ac:dyDescent="0.2">
      <c r="A880" s="35"/>
      <c r="B880" s="35"/>
      <c r="C880" s="35"/>
      <c r="D880" s="35"/>
      <c r="E880" s="35"/>
      <c r="F880" s="66"/>
      <c r="G880" s="35"/>
      <c r="H880" s="35"/>
      <c r="I880" s="61"/>
      <c r="J880" s="101"/>
      <c r="K880" s="101"/>
      <c r="L880" s="101"/>
      <c r="M880" s="35"/>
      <c r="N880" s="35"/>
      <c r="O880" s="61"/>
    </row>
    <row r="881" spans="1:15" ht="13.5" customHeight="1" x14ac:dyDescent="0.2">
      <c r="A881" s="35"/>
      <c r="B881" s="35"/>
      <c r="C881" s="35"/>
      <c r="D881" s="35"/>
      <c r="E881" s="35"/>
      <c r="F881" s="66"/>
      <c r="G881" s="35"/>
      <c r="H881" s="35"/>
      <c r="I881" s="61"/>
      <c r="J881" s="101"/>
      <c r="K881" s="101"/>
      <c r="L881" s="101"/>
      <c r="M881" s="35"/>
      <c r="N881" s="35"/>
      <c r="O881" s="61"/>
    </row>
    <row r="882" spans="1:15" ht="13.5" customHeight="1" x14ac:dyDescent="0.2">
      <c r="A882" s="35"/>
      <c r="B882" s="35"/>
      <c r="C882" s="35"/>
      <c r="D882" s="35"/>
      <c r="E882" s="35"/>
      <c r="F882" s="66"/>
      <c r="G882" s="35"/>
      <c r="H882" s="35"/>
      <c r="I882" s="61"/>
      <c r="J882" s="101"/>
      <c r="K882" s="101"/>
      <c r="L882" s="101"/>
      <c r="M882" s="35"/>
      <c r="N882" s="35"/>
      <c r="O882" s="61"/>
    </row>
    <row r="883" spans="1:15" ht="13.5" customHeight="1" x14ac:dyDescent="0.2">
      <c r="A883" s="35"/>
      <c r="B883" s="35"/>
      <c r="C883" s="35"/>
      <c r="D883" s="35"/>
      <c r="E883" s="35"/>
      <c r="F883" s="66"/>
      <c r="G883" s="35"/>
      <c r="H883" s="35"/>
      <c r="I883" s="61"/>
      <c r="J883" s="101"/>
      <c r="K883" s="101"/>
      <c r="L883" s="101"/>
      <c r="M883" s="35"/>
      <c r="N883" s="35"/>
      <c r="O883" s="61"/>
    </row>
    <row r="884" spans="1:15" ht="13.5" customHeight="1" x14ac:dyDescent="0.2">
      <c r="A884" s="35"/>
      <c r="B884" s="35"/>
      <c r="C884" s="35"/>
      <c r="D884" s="35"/>
      <c r="E884" s="35"/>
      <c r="F884" s="66"/>
      <c r="G884" s="35"/>
      <c r="H884" s="35"/>
      <c r="I884" s="61"/>
      <c r="J884" s="101"/>
      <c r="K884" s="101"/>
      <c r="L884" s="101"/>
      <c r="M884" s="35"/>
      <c r="N884" s="35"/>
      <c r="O884" s="61"/>
    </row>
    <row r="885" spans="1:15" ht="13.5" customHeight="1" x14ac:dyDescent="0.2">
      <c r="A885" s="35"/>
      <c r="B885" s="35"/>
      <c r="C885" s="35"/>
      <c r="D885" s="35"/>
      <c r="E885" s="35"/>
      <c r="F885" s="66"/>
      <c r="G885" s="35"/>
      <c r="H885" s="35"/>
      <c r="I885" s="61"/>
      <c r="J885" s="101"/>
      <c r="K885" s="101"/>
      <c r="L885" s="101"/>
      <c r="M885" s="35"/>
      <c r="N885" s="35"/>
      <c r="O885" s="61"/>
    </row>
    <row r="886" spans="1:15" ht="13.5" customHeight="1" x14ac:dyDescent="0.2">
      <c r="A886" s="35"/>
      <c r="B886" s="35"/>
      <c r="C886" s="35"/>
      <c r="D886" s="35"/>
      <c r="E886" s="35"/>
      <c r="F886" s="66"/>
      <c r="G886" s="35"/>
      <c r="H886" s="35"/>
      <c r="I886" s="61"/>
      <c r="J886" s="101"/>
      <c r="K886" s="101"/>
      <c r="L886" s="101"/>
      <c r="M886" s="35"/>
      <c r="N886" s="35"/>
      <c r="O886" s="61"/>
    </row>
    <row r="887" spans="1:15" ht="13.5" customHeight="1" x14ac:dyDescent="0.2">
      <c r="A887" s="35"/>
      <c r="B887" s="35"/>
      <c r="C887" s="35"/>
      <c r="D887" s="35"/>
      <c r="E887" s="35"/>
      <c r="F887" s="66"/>
      <c r="G887" s="35"/>
      <c r="H887" s="35"/>
      <c r="I887" s="61"/>
      <c r="J887" s="101"/>
      <c r="K887" s="101"/>
      <c r="L887" s="101"/>
      <c r="M887" s="35"/>
      <c r="N887" s="35"/>
      <c r="O887" s="61"/>
    </row>
    <row r="888" spans="1:15" ht="13.5" customHeight="1" x14ac:dyDescent="0.2">
      <c r="A888" s="35"/>
      <c r="B888" s="35"/>
      <c r="C888" s="35"/>
      <c r="D888" s="35"/>
      <c r="E888" s="35"/>
      <c r="F888" s="66"/>
      <c r="G888" s="35"/>
      <c r="H888" s="35"/>
      <c r="I888" s="61"/>
      <c r="J888" s="101"/>
      <c r="K888" s="101"/>
      <c r="L888" s="101"/>
      <c r="M888" s="35"/>
      <c r="N888" s="35"/>
      <c r="O888" s="61"/>
    </row>
    <row r="889" spans="1:15" ht="13.5" customHeight="1" x14ac:dyDescent="0.2">
      <c r="A889" s="35"/>
      <c r="B889" s="35"/>
      <c r="C889" s="35"/>
      <c r="D889" s="35"/>
      <c r="E889" s="35"/>
      <c r="F889" s="66"/>
      <c r="G889" s="35"/>
      <c r="H889" s="35"/>
      <c r="I889" s="61"/>
      <c r="J889" s="101"/>
      <c r="K889" s="101"/>
      <c r="L889" s="101"/>
      <c r="M889" s="35"/>
      <c r="N889" s="35"/>
      <c r="O889" s="61"/>
    </row>
    <row r="890" spans="1:15" ht="13.5" customHeight="1" x14ac:dyDescent="0.2">
      <c r="A890" s="35"/>
      <c r="B890" s="35"/>
      <c r="C890" s="35"/>
      <c r="D890" s="35"/>
      <c r="E890" s="35"/>
      <c r="F890" s="66"/>
      <c r="G890" s="35"/>
      <c r="H890" s="35"/>
      <c r="I890" s="61"/>
      <c r="J890" s="101"/>
      <c r="K890" s="101"/>
      <c r="L890" s="101"/>
      <c r="M890" s="35"/>
      <c r="N890" s="35"/>
      <c r="O890" s="61"/>
    </row>
    <row r="891" spans="1:15" ht="13.5" customHeight="1" x14ac:dyDescent="0.2">
      <c r="A891" s="35"/>
      <c r="B891" s="35"/>
      <c r="C891" s="35"/>
      <c r="D891" s="35"/>
      <c r="E891" s="35"/>
      <c r="F891" s="66"/>
      <c r="G891" s="35"/>
      <c r="H891" s="35"/>
      <c r="I891" s="61"/>
      <c r="J891" s="101"/>
      <c r="K891" s="101"/>
      <c r="L891" s="101"/>
      <c r="M891" s="35"/>
      <c r="N891" s="35"/>
      <c r="O891" s="61"/>
    </row>
    <row r="892" spans="1:15" ht="13.5" customHeight="1" x14ac:dyDescent="0.2">
      <c r="A892" s="35"/>
      <c r="B892" s="35"/>
      <c r="C892" s="35"/>
      <c r="D892" s="35"/>
      <c r="E892" s="35"/>
      <c r="F892" s="66"/>
      <c r="G892" s="35"/>
      <c r="H892" s="35"/>
      <c r="I892" s="61"/>
      <c r="J892" s="101"/>
      <c r="K892" s="101"/>
      <c r="L892" s="101"/>
      <c r="M892" s="35"/>
      <c r="N892" s="35"/>
      <c r="O892" s="61"/>
    </row>
    <row r="893" spans="1:15" ht="13.5" customHeight="1" x14ac:dyDescent="0.2">
      <c r="A893" s="35"/>
      <c r="B893" s="35"/>
      <c r="C893" s="35"/>
      <c r="D893" s="35"/>
      <c r="E893" s="35"/>
      <c r="F893" s="66"/>
      <c r="G893" s="35"/>
      <c r="H893" s="35"/>
      <c r="I893" s="61"/>
      <c r="J893" s="101"/>
      <c r="K893" s="101"/>
      <c r="L893" s="101"/>
      <c r="M893" s="35"/>
      <c r="N893" s="35"/>
      <c r="O893" s="61"/>
    </row>
    <row r="894" spans="1:15" ht="13.5" customHeight="1" x14ac:dyDescent="0.2">
      <c r="A894" s="35"/>
      <c r="B894" s="35"/>
      <c r="C894" s="35"/>
      <c r="D894" s="35"/>
      <c r="E894" s="35"/>
      <c r="F894" s="66"/>
      <c r="G894" s="35"/>
      <c r="H894" s="35"/>
      <c r="I894" s="61"/>
      <c r="J894" s="101"/>
      <c r="K894" s="101"/>
      <c r="L894" s="101"/>
      <c r="M894" s="35"/>
      <c r="N894" s="35"/>
      <c r="O894" s="61"/>
    </row>
    <row r="895" spans="1:15" ht="13.5" customHeight="1" x14ac:dyDescent="0.2">
      <c r="A895" s="35"/>
      <c r="B895" s="35"/>
      <c r="C895" s="35"/>
      <c r="D895" s="35"/>
      <c r="E895" s="35"/>
      <c r="F895" s="66"/>
      <c r="G895" s="35"/>
      <c r="H895" s="35"/>
      <c r="I895" s="61"/>
      <c r="J895" s="101"/>
      <c r="K895" s="101"/>
      <c r="L895" s="101"/>
      <c r="M895" s="35"/>
      <c r="N895" s="35"/>
      <c r="O895" s="61"/>
    </row>
    <row r="896" spans="1:15" ht="13.5" customHeight="1" x14ac:dyDescent="0.2">
      <c r="A896" s="35"/>
      <c r="B896" s="35"/>
      <c r="C896" s="35"/>
      <c r="D896" s="35"/>
      <c r="E896" s="35"/>
      <c r="F896" s="66"/>
      <c r="G896" s="35"/>
      <c r="H896" s="35"/>
      <c r="I896" s="61"/>
      <c r="J896" s="101"/>
      <c r="K896" s="101"/>
      <c r="L896" s="101"/>
      <c r="M896" s="35"/>
      <c r="N896" s="35"/>
      <c r="O896" s="61"/>
    </row>
    <row r="897" spans="1:15" ht="13.5" customHeight="1" x14ac:dyDescent="0.2">
      <c r="A897" s="35"/>
      <c r="B897" s="35"/>
      <c r="C897" s="35"/>
      <c r="D897" s="35"/>
      <c r="E897" s="35"/>
      <c r="F897" s="66"/>
      <c r="G897" s="35"/>
      <c r="H897" s="35"/>
      <c r="I897" s="61"/>
      <c r="J897" s="101"/>
      <c r="K897" s="101"/>
      <c r="L897" s="101"/>
      <c r="M897" s="35"/>
      <c r="N897" s="35"/>
      <c r="O897" s="61"/>
    </row>
    <row r="898" spans="1:15" ht="13.5" customHeight="1" x14ac:dyDescent="0.2">
      <c r="A898" s="35"/>
      <c r="B898" s="35"/>
      <c r="C898" s="35"/>
      <c r="D898" s="35"/>
      <c r="E898" s="35"/>
      <c r="F898" s="66"/>
      <c r="G898" s="35"/>
      <c r="H898" s="35"/>
      <c r="I898" s="61"/>
      <c r="J898" s="101"/>
      <c r="K898" s="101"/>
      <c r="L898" s="101"/>
      <c r="M898" s="35"/>
      <c r="N898" s="35"/>
      <c r="O898" s="61"/>
    </row>
    <row r="899" spans="1:15" ht="13.5" customHeight="1" x14ac:dyDescent="0.2">
      <c r="A899" s="35"/>
      <c r="B899" s="35"/>
      <c r="C899" s="35"/>
      <c r="D899" s="35"/>
      <c r="E899" s="35"/>
      <c r="F899" s="66"/>
      <c r="G899" s="35"/>
      <c r="H899" s="35"/>
      <c r="I899" s="61"/>
      <c r="J899" s="101"/>
      <c r="K899" s="101"/>
      <c r="L899" s="101"/>
      <c r="M899" s="35"/>
      <c r="N899" s="35"/>
      <c r="O899" s="61"/>
    </row>
    <row r="900" spans="1:15" ht="13.5" customHeight="1" x14ac:dyDescent="0.2">
      <c r="A900" s="35"/>
      <c r="B900" s="35"/>
      <c r="C900" s="35"/>
      <c r="D900" s="35"/>
      <c r="E900" s="35"/>
      <c r="F900" s="66"/>
      <c r="G900" s="35"/>
      <c r="H900" s="35"/>
      <c r="I900" s="61"/>
      <c r="J900" s="101"/>
      <c r="K900" s="101"/>
      <c r="L900" s="101"/>
      <c r="M900" s="35"/>
      <c r="N900" s="35"/>
      <c r="O900" s="61"/>
    </row>
    <row r="901" spans="1:15" ht="13.5" customHeight="1" x14ac:dyDescent="0.2">
      <c r="A901" s="35"/>
      <c r="B901" s="35"/>
      <c r="C901" s="35"/>
      <c r="D901" s="35"/>
      <c r="E901" s="35"/>
      <c r="F901" s="66"/>
      <c r="G901" s="35"/>
      <c r="H901" s="35"/>
      <c r="I901" s="61"/>
      <c r="J901" s="101"/>
      <c r="K901" s="101"/>
      <c r="L901" s="101"/>
      <c r="M901" s="35"/>
      <c r="N901" s="35"/>
      <c r="O901" s="61"/>
    </row>
    <row r="902" spans="1:15" ht="13.5" customHeight="1" x14ac:dyDescent="0.2">
      <c r="A902" s="35"/>
      <c r="B902" s="35"/>
      <c r="C902" s="35"/>
      <c r="D902" s="35"/>
      <c r="E902" s="35"/>
      <c r="F902" s="66"/>
      <c r="G902" s="35"/>
      <c r="H902" s="35"/>
      <c r="I902" s="61"/>
      <c r="J902" s="101"/>
      <c r="K902" s="101"/>
      <c r="L902" s="101"/>
      <c r="M902" s="35"/>
      <c r="N902" s="35"/>
      <c r="O902" s="61"/>
    </row>
    <row r="903" spans="1:15" ht="13.5" customHeight="1" x14ac:dyDescent="0.2">
      <c r="A903" s="35"/>
      <c r="B903" s="35"/>
      <c r="C903" s="35"/>
      <c r="D903" s="35"/>
      <c r="E903" s="35"/>
      <c r="F903" s="66"/>
      <c r="G903" s="35"/>
      <c r="H903" s="35"/>
      <c r="I903" s="61"/>
      <c r="J903" s="101"/>
      <c r="K903" s="101"/>
      <c r="L903" s="101"/>
      <c r="M903" s="35"/>
      <c r="N903" s="35"/>
      <c r="O903" s="61"/>
    </row>
    <row r="904" spans="1:15" ht="13.5" customHeight="1" x14ac:dyDescent="0.2">
      <c r="A904" s="35"/>
      <c r="B904" s="35"/>
      <c r="C904" s="35"/>
      <c r="D904" s="35"/>
      <c r="E904" s="35"/>
      <c r="F904" s="66"/>
      <c r="G904" s="35"/>
      <c r="H904" s="35"/>
      <c r="I904" s="61"/>
      <c r="J904" s="101"/>
      <c r="K904" s="101"/>
      <c r="L904" s="101"/>
      <c r="M904" s="35"/>
      <c r="N904" s="35"/>
      <c r="O904" s="61"/>
    </row>
    <row r="905" spans="1:15" ht="13.5" customHeight="1" x14ac:dyDescent="0.2">
      <c r="A905" s="35"/>
      <c r="B905" s="35"/>
      <c r="C905" s="35"/>
      <c r="D905" s="35"/>
      <c r="E905" s="35"/>
      <c r="F905" s="66"/>
      <c r="G905" s="35"/>
      <c r="H905" s="35"/>
      <c r="I905" s="61"/>
      <c r="J905" s="101"/>
      <c r="K905" s="101"/>
      <c r="L905" s="101"/>
      <c r="M905" s="35"/>
      <c r="N905" s="35"/>
      <c r="O905" s="61"/>
    </row>
    <row r="906" spans="1:15" ht="13.5" customHeight="1" x14ac:dyDescent="0.2">
      <c r="A906" s="35"/>
      <c r="B906" s="35"/>
      <c r="C906" s="35"/>
      <c r="D906" s="35"/>
      <c r="E906" s="35"/>
      <c r="F906" s="66"/>
      <c r="G906" s="35"/>
      <c r="H906" s="35"/>
      <c r="I906" s="61"/>
      <c r="J906" s="101"/>
      <c r="K906" s="101"/>
      <c r="L906" s="101"/>
      <c r="M906" s="35"/>
      <c r="N906" s="35"/>
      <c r="O906" s="61"/>
    </row>
    <row r="907" spans="1:15" ht="13.5" customHeight="1" x14ac:dyDescent="0.2">
      <c r="A907" s="35"/>
      <c r="B907" s="35"/>
      <c r="C907" s="35"/>
      <c r="D907" s="35"/>
      <c r="E907" s="35"/>
      <c r="F907" s="66"/>
      <c r="G907" s="35"/>
      <c r="H907" s="35"/>
      <c r="I907" s="61"/>
      <c r="J907" s="101"/>
      <c r="K907" s="101"/>
      <c r="L907" s="101"/>
      <c r="M907" s="35"/>
      <c r="N907" s="35"/>
      <c r="O907" s="61"/>
    </row>
    <row r="908" spans="1:15" ht="13.5" customHeight="1" x14ac:dyDescent="0.2">
      <c r="A908" s="35"/>
      <c r="B908" s="35"/>
      <c r="C908" s="35"/>
      <c r="D908" s="35"/>
      <c r="E908" s="35"/>
      <c r="F908" s="66"/>
      <c r="G908" s="35"/>
      <c r="H908" s="35"/>
      <c r="I908" s="61"/>
      <c r="J908" s="101"/>
      <c r="K908" s="101"/>
      <c r="L908" s="101"/>
      <c r="M908" s="35"/>
      <c r="N908" s="35"/>
      <c r="O908" s="61"/>
    </row>
    <row r="909" spans="1:15" ht="13.5" customHeight="1" x14ac:dyDescent="0.2">
      <c r="A909" s="35"/>
      <c r="B909" s="35"/>
      <c r="C909" s="35"/>
      <c r="D909" s="35"/>
      <c r="E909" s="35"/>
      <c r="F909" s="66"/>
      <c r="G909" s="35"/>
      <c r="H909" s="35"/>
      <c r="I909" s="61"/>
      <c r="J909" s="101"/>
      <c r="K909" s="101"/>
      <c r="L909" s="101"/>
      <c r="M909" s="35"/>
      <c r="N909" s="35"/>
      <c r="O909" s="61"/>
    </row>
    <row r="910" spans="1:15" ht="13.5" customHeight="1" x14ac:dyDescent="0.2">
      <c r="A910" s="35"/>
      <c r="B910" s="35"/>
      <c r="C910" s="35"/>
      <c r="D910" s="35"/>
      <c r="E910" s="35"/>
      <c r="F910" s="66"/>
      <c r="G910" s="35"/>
      <c r="H910" s="35"/>
      <c r="I910" s="61"/>
      <c r="J910" s="101"/>
      <c r="K910" s="101"/>
      <c r="L910" s="101"/>
      <c r="M910" s="35"/>
      <c r="N910" s="35"/>
      <c r="O910" s="61"/>
    </row>
    <row r="911" spans="1:15" ht="13.5" customHeight="1" x14ac:dyDescent="0.2">
      <c r="A911" s="35"/>
      <c r="B911" s="35"/>
      <c r="C911" s="35"/>
      <c r="D911" s="35"/>
      <c r="E911" s="35"/>
      <c r="F911" s="66"/>
      <c r="G911" s="35"/>
      <c r="H911" s="35"/>
      <c r="I911" s="61"/>
      <c r="J911" s="101"/>
      <c r="K911" s="101"/>
      <c r="L911" s="101"/>
      <c r="M911" s="35"/>
      <c r="N911" s="35"/>
      <c r="O911" s="61"/>
    </row>
    <row r="912" spans="1:15" ht="13.5" customHeight="1" x14ac:dyDescent="0.2">
      <c r="A912" s="35"/>
      <c r="B912" s="35"/>
      <c r="C912" s="35"/>
      <c r="D912" s="35"/>
      <c r="E912" s="35"/>
      <c r="F912" s="66"/>
      <c r="G912" s="35"/>
      <c r="H912" s="35"/>
      <c r="I912" s="61"/>
      <c r="J912" s="101"/>
      <c r="K912" s="101"/>
      <c r="L912" s="101"/>
      <c r="M912" s="35"/>
      <c r="N912" s="35"/>
      <c r="O912" s="61"/>
    </row>
    <row r="913" spans="1:15" ht="13.5" customHeight="1" x14ac:dyDescent="0.2">
      <c r="A913" s="35"/>
      <c r="B913" s="35"/>
      <c r="C913" s="35"/>
      <c r="D913" s="35"/>
      <c r="E913" s="35"/>
      <c r="F913" s="66"/>
      <c r="G913" s="35"/>
      <c r="H913" s="35"/>
      <c r="I913" s="61"/>
      <c r="J913" s="101"/>
      <c r="K913" s="101"/>
      <c r="L913" s="101"/>
      <c r="M913" s="35"/>
      <c r="N913" s="35"/>
      <c r="O913" s="61"/>
    </row>
    <row r="914" spans="1:15" ht="13.5" customHeight="1" x14ac:dyDescent="0.2">
      <c r="A914" s="35"/>
      <c r="B914" s="35"/>
      <c r="C914" s="35"/>
      <c r="D914" s="35"/>
      <c r="E914" s="35"/>
      <c r="F914" s="66"/>
      <c r="G914" s="35"/>
      <c r="H914" s="35"/>
      <c r="I914" s="61"/>
      <c r="J914" s="101"/>
      <c r="K914" s="101"/>
      <c r="L914" s="101"/>
      <c r="M914" s="35"/>
      <c r="N914" s="35"/>
      <c r="O914" s="61"/>
    </row>
    <row r="915" spans="1:15" ht="13.5" customHeight="1" x14ac:dyDescent="0.2">
      <c r="A915" s="35"/>
      <c r="B915" s="35"/>
      <c r="C915" s="35"/>
      <c r="D915" s="35"/>
      <c r="E915" s="35"/>
      <c r="F915" s="66"/>
      <c r="G915" s="35"/>
      <c r="H915" s="35"/>
      <c r="I915" s="61"/>
      <c r="J915" s="101"/>
      <c r="K915" s="101"/>
      <c r="L915" s="101"/>
      <c r="M915" s="35"/>
      <c r="N915" s="35"/>
      <c r="O915" s="61"/>
    </row>
    <row r="916" spans="1:15" ht="13.5" customHeight="1" x14ac:dyDescent="0.2">
      <c r="A916" s="35"/>
      <c r="B916" s="35"/>
      <c r="C916" s="35"/>
      <c r="D916" s="35"/>
      <c r="E916" s="35"/>
      <c r="F916" s="66"/>
      <c r="G916" s="35"/>
      <c r="H916" s="35"/>
      <c r="I916" s="61"/>
      <c r="J916" s="101"/>
      <c r="K916" s="101"/>
      <c r="L916" s="101"/>
      <c r="M916" s="35"/>
      <c r="N916" s="35"/>
      <c r="O916" s="61"/>
    </row>
    <row r="917" spans="1:15" ht="13.5" customHeight="1" x14ac:dyDescent="0.2">
      <c r="A917" s="35"/>
      <c r="B917" s="35"/>
      <c r="C917" s="35"/>
      <c r="D917" s="35"/>
      <c r="E917" s="35"/>
      <c r="F917" s="66"/>
      <c r="G917" s="35"/>
      <c r="H917" s="35"/>
      <c r="I917" s="61"/>
      <c r="J917" s="101"/>
      <c r="K917" s="101"/>
      <c r="L917" s="101"/>
      <c r="M917" s="35"/>
      <c r="N917" s="35"/>
      <c r="O917" s="61"/>
    </row>
    <row r="918" spans="1:15" ht="13.5" customHeight="1" x14ac:dyDescent="0.2">
      <c r="A918" s="35"/>
      <c r="B918" s="35"/>
      <c r="C918" s="35"/>
      <c r="D918" s="35"/>
      <c r="E918" s="35"/>
      <c r="F918" s="66"/>
      <c r="G918" s="35"/>
      <c r="H918" s="35"/>
      <c r="I918" s="61"/>
      <c r="J918" s="101"/>
      <c r="K918" s="101"/>
      <c r="L918" s="101"/>
      <c r="M918" s="35"/>
      <c r="N918" s="35"/>
      <c r="O918" s="61"/>
    </row>
    <row r="919" spans="1:15" ht="13.5" customHeight="1" x14ac:dyDescent="0.2">
      <c r="A919" s="35"/>
      <c r="B919" s="35"/>
      <c r="C919" s="35"/>
      <c r="D919" s="35"/>
      <c r="E919" s="35"/>
      <c r="F919" s="66"/>
      <c r="G919" s="35"/>
      <c r="H919" s="35"/>
      <c r="I919" s="61"/>
      <c r="J919" s="101"/>
      <c r="K919" s="101"/>
      <c r="L919" s="101"/>
      <c r="M919" s="35"/>
      <c r="N919" s="35"/>
      <c r="O919" s="61"/>
    </row>
    <row r="920" spans="1:15" ht="13.5" customHeight="1" x14ac:dyDescent="0.2">
      <c r="A920" s="35"/>
      <c r="B920" s="35"/>
      <c r="C920" s="35"/>
      <c r="D920" s="35"/>
      <c r="E920" s="35"/>
      <c r="F920" s="66"/>
      <c r="G920" s="35"/>
      <c r="H920" s="35"/>
      <c r="I920" s="61"/>
      <c r="J920" s="101"/>
      <c r="K920" s="101"/>
      <c r="L920" s="101"/>
      <c r="M920" s="35"/>
      <c r="N920" s="35"/>
      <c r="O920" s="61"/>
    </row>
    <row r="921" spans="1:15" ht="13.5" customHeight="1" x14ac:dyDescent="0.2">
      <c r="A921" s="35"/>
      <c r="B921" s="35"/>
      <c r="C921" s="35"/>
      <c r="D921" s="35"/>
      <c r="E921" s="35"/>
      <c r="F921" s="66"/>
      <c r="G921" s="35"/>
      <c r="H921" s="35"/>
      <c r="I921" s="61"/>
      <c r="J921" s="101"/>
      <c r="K921" s="101"/>
      <c r="L921" s="101"/>
      <c r="M921" s="35"/>
      <c r="N921" s="35"/>
      <c r="O921" s="61"/>
    </row>
    <row r="922" spans="1:15" ht="13.5" customHeight="1" x14ac:dyDescent="0.2">
      <c r="A922" s="35"/>
      <c r="B922" s="35"/>
      <c r="C922" s="35"/>
      <c r="D922" s="35"/>
      <c r="E922" s="35"/>
      <c r="F922" s="66"/>
      <c r="G922" s="35"/>
      <c r="H922" s="35"/>
      <c r="I922" s="61"/>
      <c r="J922" s="101"/>
      <c r="K922" s="101"/>
      <c r="L922" s="101"/>
      <c r="M922" s="35"/>
      <c r="N922" s="35"/>
      <c r="O922" s="61"/>
    </row>
    <row r="923" spans="1:15" ht="13.5" customHeight="1" x14ac:dyDescent="0.2">
      <c r="A923" s="35"/>
      <c r="B923" s="35"/>
      <c r="C923" s="35"/>
      <c r="D923" s="35"/>
      <c r="E923" s="35"/>
      <c r="F923" s="66"/>
      <c r="G923" s="35"/>
      <c r="H923" s="35"/>
      <c r="I923" s="61"/>
      <c r="J923" s="101"/>
      <c r="K923" s="101"/>
      <c r="L923" s="101"/>
      <c r="M923" s="35"/>
      <c r="N923" s="35"/>
      <c r="O923" s="61"/>
    </row>
    <row r="924" spans="1:15" ht="13.5" customHeight="1" x14ac:dyDescent="0.2">
      <c r="A924" s="35"/>
      <c r="B924" s="35"/>
      <c r="C924" s="35"/>
      <c r="D924" s="35"/>
      <c r="E924" s="35"/>
      <c r="F924" s="66"/>
      <c r="G924" s="35"/>
      <c r="H924" s="35"/>
      <c r="I924" s="61"/>
      <c r="J924" s="101"/>
      <c r="K924" s="101"/>
      <c r="L924" s="101"/>
      <c r="M924" s="35"/>
      <c r="N924" s="35"/>
      <c r="O924" s="61"/>
    </row>
    <row r="925" spans="1:15" ht="13.5" customHeight="1" x14ac:dyDescent="0.2">
      <c r="A925" s="35"/>
      <c r="B925" s="35"/>
      <c r="C925" s="35"/>
      <c r="D925" s="35"/>
      <c r="E925" s="35"/>
      <c r="F925" s="66"/>
      <c r="G925" s="35"/>
      <c r="H925" s="35"/>
      <c r="I925" s="61"/>
      <c r="J925" s="101"/>
      <c r="K925" s="101"/>
      <c r="L925" s="101"/>
      <c r="M925" s="35"/>
      <c r="N925" s="35"/>
      <c r="O925" s="61"/>
    </row>
    <row r="926" spans="1:15" ht="13.5" customHeight="1" x14ac:dyDescent="0.2">
      <c r="A926" s="35"/>
      <c r="B926" s="35"/>
      <c r="C926" s="35"/>
      <c r="D926" s="35"/>
      <c r="E926" s="35"/>
      <c r="F926" s="66"/>
      <c r="G926" s="35"/>
      <c r="H926" s="35"/>
      <c r="I926" s="61"/>
      <c r="J926" s="101"/>
      <c r="K926" s="101"/>
      <c r="L926" s="101"/>
      <c r="M926" s="35"/>
      <c r="N926" s="35"/>
      <c r="O926" s="61"/>
    </row>
    <row r="927" spans="1:15" ht="13.5" customHeight="1" x14ac:dyDescent="0.2">
      <c r="A927" s="35"/>
      <c r="B927" s="35"/>
      <c r="C927" s="35"/>
      <c r="D927" s="35"/>
      <c r="E927" s="35"/>
      <c r="F927" s="66"/>
      <c r="G927" s="35"/>
      <c r="H927" s="35"/>
      <c r="I927" s="61"/>
      <c r="J927" s="101"/>
      <c r="K927" s="101"/>
      <c r="L927" s="101"/>
      <c r="M927" s="35"/>
      <c r="N927" s="35"/>
      <c r="O927" s="61"/>
    </row>
    <row r="928" spans="1:15" ht="13.5" customHeight="1" x14ac:dyDescent="0.2">
      <c r="A928" s="35"/>
      <c r="B928" s="35"/>
      <c r="C928" s="35"/>
      <c r="D928" s="35"/>
      <c r="E928" s="35"/>
      <c r="F928" s="66"/>
      <c r="G928" s="35"/>
      <c r="H928" s="35"/>
      <c r="I928" s="61"/>
      <c r="J928" s="101"/>
      <c r="K928" s="101"/>
      <c r="L928" s="101"/>
      <c r="M928" s="35"/>
      <c r="N928" s="35"/>
      <c r="O928" s="61"/>
    </row>
    <row r="929" spans="1:15" ht="13.5" customHeight="1" x14ac:dyDescent="0.2">
      <c r="A929" s="35"/>
      <c r="B929" s="35"/>
      <c r="C929" s="35"/>
      <c r="D929" s="35"/>
      <c r="E929" s="35"/>
      <c r="F929" s="66"/>
      <c r="G929" s="35"/>
      <c r="H929" s="35"/>
      <c r="I929" s="61"/>
      <c r="J929" s="101"/>
      <c r="K929" s="101"/>
      <c r="L929" s="101"/>
      <c r="M929" s="35"/>
      <c r="N929" s="35"/>
      <c r="O929" s="61"/>
    </row>
    <row r="930" spans="1:15" ht="13.5" customHeight="1" x14ac:dyDescent="0.2">
      <c r="A930" s="35"/>
      <c r="B930" s="35"/>
      <c r="C930" s="35"/>
      <c r="D930" s="35"/>
      <c r="E930" s="35"/>
      <c r="F930" s="66"/>
      <c r="G930" s="35"/>
      <c r="H930" s="35"/>
      <c r="I930" s="61"/>
      <c r="J930" s="101"/>
      <c r="K930" s="101"/>
      <c r="L930" s="101"/>
      <c r="M930" s="35"/>
      <c r="N930" s="35"/>
      <c r="O930" s="61"/>
    </row>
    <row r="931" spans="1:15" ht="13.5" customHeight="1" x14ac:dyDescent="0.2">
      <c r="A931" s="35"/>
      <c r="B931" s="35"/>
      <c r="C931" s="35"/>
      <c r="D931" s="35"/>
      <c r="E931" s="35"/>
      <c r="F931" s="66"/>
      <c r="G931" s="35"/>
      <c r="H931" s="35"/>
      <c r="I931" s="61"/>
      <c r="J931" s="101"/>
      <c r="K931" s="101"/>
      <c r="L931" s="101"/>
      <c r="M931" s="35"/>
      <c r="N931" s="35"/>
      <c r="O931" s="61"/>
    </row>
    <row r="932" spans="1:15" ht="13.5" customHeight="1" x14ac:dyDescent="0.2">
      <c r="A932" s="35"/>
      <c r="B932" s="35"/>
      <c r="C932" s="35"/>
      <c r="D932" s="35"/>
      <c r="E932" s="35"/>
      <c r="F932" s="66"/>
      <c r="G932" s="35"/>
      <c r="H932" s="35"/>
      <c r="I932" s="61"/>
      <c r="J932" s="101"/>
      <c r="K932" s="101"/>
      <c r="L932" s="101"/>
      <c r="M932" s="35"/>
      <c r="N932" s="35"/>
      <c r="O932" s="61"/>
    </row>
    <row r="933" spans="1:15" ht="13.5" customHeight="1" x14ac:dyDescent="0.2">
      <c r="A933" s="35"/>
      <c r="B933" s="35"/>
      <c r="C933" s="35"/>
      <c r="D933" s="35"/>
      <c r="E933" s="35"/>
      <c r="F933" s="66"/>
      <c r="G933" s="35"/>
      <c r="H933" s="35"/>
      <c r="I933" s="61"/>
      <c r="J933" s="101"/>
      <c r="K933" s="101"/>
      <c r="L933" s="101"/>
      <c r="M933" s="35"/>
      <c r="N933" s="35"/>
      <c r="O933" s="61"/>
    </row>
    <row r="934" spans="1:15" ht="13.5" customHeight="1" x14ac:dyDescent="0.2">
      <c r="A934" s="35"/>
      <c r="B934" s="35"/>
      <c r="C934" s="35"/>
      <c r="D934" s="35"/>
      <c r="E934" s="35"/>
      <c r="F934" s="66"/>
      <c r="G934" s="35"/>
      <c r="H934" s="35"/>
      <c r="I934" s="61"/>
      <c r="J934" s="101"/>
      <c r="K934" s="101"/>
      <c r="L934" s="101"/>
      <c r="M934" s="35"/>
      <c r="N934" s="35"/>
      <c r="O934" s="61"/>
    </row>
    <row r="935" spans="1:15" ht="13.5" customHeight="1" x14ac:dyDescent="0.2">
      <c r="A935" s="35"/>
      <c r="B935" s="35"/>
      <c r="C935" s="35"/>
      <c r="D935" s="35"/>
      <c r="E935" s="35"/>
      <c r="F935" s="66"/>
      <c r="G935" s="35"/>
      <c r="H935" s="35"/>
      <c r="I935" s="61"/>
      <c r="J935" s="101"/>
      <c r="K935" s="101"/>
      <c r="L935" s="101"/>
      <c r="M935" s="35"/>
      <c r="N935" s="35"/>
      <c r="O935" s="61"/>
    </row>
    <row r="936" spans="1:15" ht="13.5" customHeight="1" x14ac:dyDescent="0.2">
      <c r="A936" s="35"/>
      <c r="B936" s="35"/>
      <c r="C936" s="35"/>
      <c r="D936" s="35"/>
      <c r="E936" s="35"/>
      <c r="F936" s="66"/>
      <c r="G936" s="35"/>
      <c r="H936" s="35"/>
      <c r="I936" s="61"/>
      <c r="J936" s="101"/>
      <c r="K936" s="101"/>
      <c r="L936" s="101"/>
      <c r="M936" s="35"/>
      <c r="N936" s="35"/>
      <c r="O936" s="61"/>
    </row>
    <row r="937" spans="1:15" ht="13.5" customHeight="1" x14ac:dyDescent="0.2">
      <c r="A937" s="35"/>
      <c r="B937" s="35"/>
      <c r="C937" s="35"/>
      <c r="D937" s="35"/>
      <c r="E937" s="35"/>
      <c r="F937" s="66"/>
      <c r="G937" s="35"/>
      <c r="H937" s="35"/>
      <c r="I937" s="61"/>
      <c r="J937" s="101"/>
      <c r="K937" s="101"/>
      <c r="L937" s="101"/>
      <c r="M937" s="35"/>
      <c r="N937" s="35"/>
      <c r="O937" s="61"/>
    </row>
    <row r="938" spans="1:15" ht="13.5" customHeight="1" x14ac:dyDescent="0.2">
      <c r="A938" s="35"/>
      <c r="B938" s="35"/>
      <c r="C938" s="35"/>
      <c r="D938" s="35"/>
      <c r="E938" s="35"/>
      <c r="F938" s="66"/>
      <c r="G938" s="35"/>
      <c r="H938" s="35"/>
      <c r="I938" s="61"/>
      <c r="J938" s="101"/>
      <c r="K938" s="101"/>
      <c r="L938" s="101"/>
      <c r="M938" s="35"/>
      <c r="N938" s="35"/>
      <c r="O938" s="61"/>
    </row>
    <row r="939" spans="1:15" ht="13.5" customHeight="1" x14ac:dyDescent="0.2">
      <c r="A939" s="35"/>
      <c r="B939" s="35"/>
      <c r="C939" s="35"/>
      <c r="D939" s="35"/>
      <c r="E939" s="35"/>
      <c r="F939" s="66"/>
      <c r="G939" s="35"/>
      <c r="H939" s="35"/>
      <c r="I939" s="61"/>
      <c r="J939" s="101"/>
      <c r="K939" s="101"/>
      <c r="L939" s="101"/>
      <c r="M939" s="35"/>
      <c r="N939" s="35"/>
      <c r="O939" s="61"/>
    </row>
    <row r="940" spans="1:15" ht="13.5" customHeight="1" x14ac:dyDescent="0.2">
      <c r="A940" s="35"/>
      <c r="B940" s="35"/>
      <c r="C940" s="35"/>
      <c r="D940" s="35"/>
      <c r="E940" s="35"/>
      <c r="F940" s="66"/>
      <c r="G940" s="35"/>
      <c r="H940" s="35"/>
      <c r="I940" s="61"/>
      <c r="J940" s="101"/>
      <c r="K940" s="101"/>
      <c r="L940" s="101"/>
      <c r="M940" s="35"/>
      <c r="N940" s="35"/>
      <c r="O940" s="61"/>
    </row>
    <row r="941" spans="1:15" ht="13.5" customHeight="1" x14ac:dyDescent="0.2">
      <c r="A941" s="35"/>
      <c r="B941" s="35"/>
      <c r="C941" s="35"/>
      <c r="D941" s="35"/>
      <c r="E941" s="35"/>
      <c r="F941" s="66"/>
      <c r="G941" s="35"/>
      <c r="H941" s="35"/>
      <c r="I941" s="61"/>
      <c r="J941" s="101"/>
      <c r="K941" s="101"/>
      <c r="L941" s="101"/>
      <c r="M941" s="35"/>
      <c r="N941" s="35"/>
      <c r="O941" s="61"/>
    </row>
    <row r="942" spans="1:15" ht="13.5" customHeight="1" x14ac:dyDescent="0.2">
      <c r="A942" s="35"/>
      <c r="B942" s="35"/>
      <c r="C942" s="35"/>
      <c r="D942" s="35"/>
      <c r="E942" s="35"/>
      <c r="F942" s="66"/>
      <c r="G942" s="35"/>
      <c r="H942" s="35"/>
      <c r="I942" s="61"/>
      <c r="J942" s="101"/>
      <c r="K942" s="101"/>
      <c r="L942" s="101"/>
      <c r="M942" s="35"/>
      <c r="N942" s="35"/>
      <c r="O942" s="61"/>
    </row>
    <row r="943" spans="1:15" ht="13.5" customHeight="1" x14ac:dyDescent="0.2">
      <c r="A943" s="35"/>
      <c r="B943" s="35"/>
      <c r="C943" s="35"/>
      <c r="D943" s="35"/>
      <c r="E943" s="35"/>
      <c r="F943" s="66"/>
      <c r="G943" s="35"/>
      <c r="H943" s="35"/>
      <c r="I943" s="61"/>
      <c r="J943" s="101"/>
      <c r="K943" s="101"/>
      <c r="L943" s="101"/>
      <c r="M943" s="35"/>
      <c r="N943" s="35"/>
      <c r="O943" s="61"/>
    </row>
    <row r="944" spans="1:15" ht="13.5" customHeight="1" x14ac:dyDescent="0.2">
      <c r="A944" s="35"/>
      <c r="B944" s="35"/>
      <c r="C944" s="35"/>
      <c r="D944" s="35"/>
      <c r="E944" s="35"/>
      <c r="F944" s="66"/>
      <c r="G944" s="35"/>
      <c r="H944" s="35"/>
      <c r="I944" s="61"/>
      <c r="J944" s="101"/>
      <c r="K944" s="101"/>
      <c r="L944" s="101"/>
      <c r="M944" s="35"/>
      <c r="N944" s="35"/>
      <c r="O944" s="61"/>
    </row>
    <row r="945" spans="1:15" ht="13.5" customHeight="1" x14ac:dyDescent="0.2">
      <c r="A945" s="35"/>
      <c r="B945" s="35"/>
      <c r="C945" s="35"/>
      <c r="D945" s="35"/>
      <c r="E945" s="35"/>
      <c r="F945" s="66"/>
      <c r="G945" s="35"/>
      <c r="H945" s="35"/>
      <c r="I945" s="61"/>
      <c r="J945" s="101"/>
      <c r="K945" s="101"/>
      <c r="L945" s="101"/>
      <c r="M945" s="35"/>
      <c r="N945" s="35"/>
      <c r="O945" s="61"/>
    </row>
    <row r="946" spans="1:15" ht="13.5" customHeight="1" x14ac:dyDescent="0.2">
      <c r="A946" s="35"/>
      <c r="B946" s="35"/>
      <c r="C946" s="35"/>
      <c r="D946" s="35"/>
      <c r="E946" s="35"/>
      <c r="F946" s="66"/>
      <c r="G946" s="35"/>
      <c r="H946" s="35"/>
      <c r="I946" s="61"/>
      <c r="J946" s="101"/>
      <c r="K946" s="101"/>
      <c r="L946" s="101"/>
      <c r="M946" s="35"/>
      <c r="N946" s="35"/>
      <c r="O946" s="61"/>
    </row>
    <row r="947" spans="1:15" ht="13.5" customHeight="1" x14ac:dyDescent="0.2">
      <c r="A947" s="35"/>
      <c r="B947" s="35"/>
      <c r="C947" s="35"/>
      <c r="D947" s="35"/>
      <c r="E947" s="35"/>
      <c r="F947" s="66"/>
      <c r="G947" s="35"/>
      <c r="H947" s="35"/>
      <c r="I947" s="61"/>
      <c r="J947" s="101"/>
      <c r="K947" s="101"/>
      <c r="L947" s="101"/>
      <c r="M947" s="35"/>
      <c r="N947" s="35"/>
      <c r="O947" s="61"/>
    </row>
    <row r="948" spans="1:15" ht="13.5" customHeight="1" x14ac:dyDescent="0.2">
      <c r="A948" s="35"/>
      <c r="B948" s="35"/>
      <c r="C948" s="35"/>
      <c r="D948" s="35"/>
      <c r="E948" s="35"/>
      <c r="F948" s="66"/>
      <c r="G948" s="35"/>
      <c r="H948" s="35"/>
      <c r="I948" s="61"/>
      <c r="J948" s="101"/>
      <c r="K948" s="101"/>
      <c r="L948" s="101"/>
      <c r="M948" s="35"/>
      <c r="N948" s="35"/>
      <c r="O948" s="61"/>
    </row>
    <row r="949" spans="1:15" ht="13.5" customHeight="1" x14ac:dyDescent="0.2">
      <c r="A949" s="35"/>
      <c r="B949" s="35"/>
      <c r="C949" s="35"/>
      <c r="D949" s="35"/>
      <c r="E949" s="35"/>
      <c r="F949" s="66"/>
      <c r="G949" s="35"/>
      <c r="H949" s="35"/>
      <c r="I949" s="61"/>
      <c r="J949" s="101"/>
      <c r="K949" s="101"/>
      <c r="L949" s="101"/>
      <c r="M949" s="35"/>
      <c r="N949" s="35"/>
      <c r="O949" s="61"/>
    </row>
    <row r="950" spans="1:15" ht="13.5" customHeight="1" x14ac:dyDescent="0.2">
      <c r="A950" s="35"/>
      <c r="B950" s="35"/>
      <c r="C950" s="35"/>
      <c r="D950" s="35"/>
      <c r="E950" s="35"/>
      <c r="F950" s="66"/>
      <c r="G950" s="35"/>
      <c r="H950" s="35"/>
      <c r="I950" s="61"/>
      <c r="J950" s="101"/>
      <c r="K950" s="101"/>
      <c r="L950" s="101"/>
      <c r="M950" s="35"/>
      <c r="N950" s="35"/>
      <c r="O950" s="61"/>
    </row>
    <row r="951" spans="1:15" ht="13.5" customHeight="1" x14ac:dyDescent="0.2">
      <c r="A951" s="35"/>
      <c r="B951" s="35"/>
      <c r="C951" s="35"/>
      <c r="D951" s="35"/>
      <c r="E951" s="35"/>
      <c r="F951" s="66"/>
      <c r="G951" s="35"/>
      <c r="H951" s="35"/>
      <c r="I951" s="61"/>
      <c r="J951" s="101"/>
      <c r="K951" s="101"/>
      <c r="L951" s="101"/>
      <c r="M951" s="35"/>
      <c r="N951" s="35"/>
      <c r="O951" s="61"/>
    </row>
    <row r="952" spans="1:15" ht="13.5" customHeight="1" x14ac:dyDescent="0.2">
      <c r="A952" s="35"/>
      <c r="B952" s="35"/>
      <c r="C952" s="35"/>
      <c r="D952" s="35"/>
      <c r="E952" s="35"/>
      <c r="F952" s="66"/>
      <c r="G952" s="35"/>
      <c r="H952" s="35"/>
      <c r="I952" s="61"/>
      <c r="J952" s="101"/>
      <c r="K952" s="101"/>
      <c r="L952" s="101"/>
      <c r="M952" s="35"/>
      <c r="N952" s="35"/>
      <c r="O952" s="61"/>
    </row>
    <row r="953" spans="1:15" ht="13.5" customHeight="1" x14ac:dyDescent="0.2">
      <c r="A953" s="35"/>
      <c r="B953" s="35"/>
      <c r="C953" s="35"/>
      <c r="D953" s="35"/>
      <c r="E953" s="35"/>
      <c r="F953" s="66"/>
      <c r="G953" s="35"/>
      <c r="H953" s="35"/>
      <c r="I953" s="61"/>
      <c r="J953" s="101"/>
      <c r="K953" s="101"/>
      <c r="L953" s="101"/>
      <c r="M953" s="35"/>
      <c r="N953" s="35"/>
      <c r="O953" s="61"/>
    </row>
    <row r="954" spans="1:15" ht="13.5" customHeight="1" x14ac:dyDescent="0.2">
      <c r="A954" s="35"/>
      <c r="B954" s="35"/>
      <c r="C954" s="35"/>
      <c r="D954" s="35"/>
      <c r="E954" s="35"/>
      <c r="F954" s="66"/>
      <c r="G954" s="35"/>
      <c r="H954" s="35"/>
      <c r="I954" s="61"/>
      <c r="J954" s="101"/>
      <c r="K954" s="101"/>
      <c r="L954" s="101"/>
      <c r="M954" s="35"/>
      <c r="N954" s="35"/>
      <c r="O954" s="61"/>
    </row>
    <row r="955" spans="1:15" ht="13.5" customHeight="1" x14ac:dyDescent="0.2">
      <c r="A955" s="35"/>
      <c r="B955" s="35"/>
      <c r="C955" s="35"/>
      <c r="D955" s="35"/>
      <c r="E955" s="35"/>
      <c r="F955" s="66"/>
      <c r="G955" s="35"/>
      <c r="H955" s="35"/>
      <c r="I955" s="61"/>
      <c r="J955" s="101"/>
      <c r="K955" s="101"/>
      <c r="L955" s="101"/>
      <c r="M955" s="35"/>
      <c r="N955" s="35"/>
      <c r="O955" s="61"/>
    </row>
    <row r="956" spans="1:15" ht="13.5" customHeight="1" x14ac:dyDescent="0.2">
      <c r="A956" s="35"/>
      <c r="B956" s="35"/>
      <c r="C956" s="35"/>
      <c r="D956" s="35"/>
      <c r="E956" s="35"/>
      <c r="F956" s="66"/>
      <c r="G956" s="35"/>
      <c r="H956" s="35"/>
      <c r="I956" s="61"/>
      <c r="J956" s="101"/>
      <c r="K956" s="101"/>
      <c r="L956" s="101"/>
      <c r="M956" s="35"/>
      <c r="N956" s="35"/>
      <c r="O956" s="61"/>
    </row>
    <row r="957" spans="1:15" ht="13.5" customHeight="1" x14ac:dyDescent="0.2">
      <c r="A957" s="35"/>
      <c r="B957" s="35"/>
      <c r="C957" s="35"/>
      <c r="D957" s="35"/>
      <c r="E957" s="35"/>
      <c r="F957" s="66"/>
      <c r="G957" s="35"/>
      <c r="H957" s="35"/>
      <c r="I957" s="61"/>
      <c r="J957" s="101"/>
      <c r="K957" s="101"/>
      <c r="L957" s="101"/>
      <c r="M957" s="35"/>
      <c r="N957" s="35"/>
      <c r="O957" s="61"/>
    </row>
    <row r="958" spans="1:15" ht="13.5" customHeight="1" x14ac:dyDescent="0.2">
      <c r="A958" s="35"/>
      <c r="B958" s="35"/>
      <c r="C958" s="35"/>
      <c r="D958" s="35"/>
      <c r="E958" s="35"/>
      <c r="F958" s="66"/>
      <c r="G958" s="35"/>
      <c r="H958" s="35"/>
      <c r="I958" s="61"/>
      <c r="J958" s="101"/>
      <c r="K958" s="101"/>
      <c r="L958" s="101"/>
      <c r="M958" s="35"/>
      <c r="N958" s="35"/>
      <c r="O958" s="61"/>
    </row>
    <row r="959" spans="1:15" ht="13.5" customHeight="1" x14ac:dyDescent="0.2">
      <c r="A959" s="35"/>
      <c r="B959" s="35"/>
      <c r="C959" s="35"/>
      <c r="D959" s="35"/>
      <c r="E959" s="35"/>
      <c r="F959" s="66"/>
      <c r="G959" s="35"/>
      <c r="H959" s="35"/>
      <c r="I959" s="61"/>
      <c r="J959" s="101"/>
      <c r="K959" s="101"/>
      <c r="L959" s="101"/>
      <c r="M959" s="35"/>
      <c r="N959" s="35"/>
      <c r="O959" s="61"/>
    </row>
    <row r="960" spans="1:15" ht="13.5" customHeight="1" x14ac:dyDescent="0.2">
      <c r="A960" s="35"/>
      <c r="B960" s="35"/>
      <c r="C960" s="35"/>
      <c r="D960" s="35"/>
      <c r="E960" s="35"/>
      <c r="F960" s="66"/>
      <c r="G960" s="35"/>
      <c r="H960" s="35"/>
      <c r="I960" s="61"/>
      <c r="J960" s="101"/>
      <c r="K960" s="101"/>
      <c r="L960" s="101"/>
      <c r="M960" s="35"/>
      <c r="N960" s="35"/>
      <c r="O960" s="61"/>
    </row>
    <row r="961" spans="1:15" ht="13.5" customHeight="1" x14ac:dyDescent="0.2">
      <c r="A961" s="35"/>
      <c r="B961" s="35"/>
      <c r="C961" s="35"/>
      <c r="D961" s="35"/>
      <c r="E961" s="35"/>
      <c r="F961" s="66"/>
      <c r="G961" s="35"/>
      <c r="H961" s="35"/>
      <c r="I961" s="61"/>
      <c r="J961" s="101"/>
      <c r="K961" s="101"/>
      <c r="L961" s="101"/>
      <c r="M961" s="35"/>
      <c r="N961" s="35"/>
      <c r="O961" s="61"/>
    </row>
    <row r="962" spans="1:15" ht="13.5" customHeight="1" x14ac:dyDescent="0.2">
      <c r="A962" s="35"/>
      <c r="B962" s="35"/>
      <c r="C962" s="35"/>
      <c r="D962" s="35"/>
      <c r="E962" s="35"/>
      <c r="F962" s="66"/>
      <c r="G962" s="35"/>
      <c r="H962" s="35"/>
      <c r="I962" s="61"/>
      <c r="J962" s="101"/>
      <c r="K962" s="101"/>
      <c r="L962" s="101"/>
      <c r="M962" s="35"/>
      <c r="N962" s="35"/>
      <c r="O962" s="61"/>
    </row>
    <row r="963" spans="1:15" ht="13.5" customHeight="1" x14ac:dyDescent="0.2">
      <c r="A963" s="35"/>
      <c r="B963" s="35"/>
      <c r="C963" s="35"/>
      <c r="D963" s="35"/>
      <c r="E963" s="35"/>
      <c r="F963" s="66"/>
      <c r="G963" s="35"/>
      <c r="H963" s="35"/>
      <c r="I963" s="61"/>
      <c r="J963" s="101"/>
      <c r="K963" s="101"/>
      <c r="L963" s="101"/>
      <c r="M963" s="35"/>
      <c r="N963" s="35"/>
      <c r="O963" s="61"/>
    </row>
    <row r="964" spans="1:15" ht="13.5" customHeight="1" x14ac:dyDescent="0.2">
      <c r="A964" s="35"/>
      <c r="B964" s="35"/>
      <c r="C964" s="35"/>
      <c r="D964" s="35"/>
      <c r="E964" s="35"/>
      <c r="F964" s="66"/>
      <c r="G964" s="35"/>
      <c r="H964" s="35"/>
      <c r="I964" s="61"/>
      <c r="J964" s="101"/>
      <c r="K964" s="101"/>
      <c r="L964" s="101"/>
      <c r="M964" s="35"/>
      <c r="N964" s="35"/>
      <c r="O964" s="61"/>
    </row>
    <row r="965" spans="1:15" ht="13.5" customHeight="1" x14ac:dyDescent="0.2">
      <c r="A965" s="35"/>
      <c r="B965" s="35"/>
      <c r="C965" s="35"/>
      <c r="D965" s="35"/>
      <c r="E965" s="35"/>
      <c r="F965" s="66"/>
      <c r="G965" s="35"/>
      <c r="H965" s="35"/>
      <c r="I965" s="61"/>
      <c r="J965" s="101"/>
      <c r="K965" s="101"/>
      <c r="L965" s="101"/>
      <c r="M965" s="35"/>
      <c r="N965" s="35"/>
      <c r="O965" s="61"/>
    </row>
    <row r="966" spans="1:15" ht="13.5" customHeight="1" x14ac:dyDescent="0.2">
      <c r="A966" s="35"/>
      <c r="B966" s="35"/>
      <c r="C966" s="35"/>
      <c r="D966" s="35"/>
      <c r="E966" s="35"/>
      <c r="F966" s="66"/>
      <c r="G966" s="35"/>
      <c r="H966" s="35"/>
      <c r="I966" s="61"/>
      <c r="J966" s="101"/>
      <c r="K966" s="101"/>
      <c r="L966" s="101"/>
      <c r="M966" s="35"/>
      <c r="N966" s="35"/>
      <c r="O966" s="61"/>
    </row>
    <row r="967" spans="1:15" ht="13.5" customHeight="1" x14ac:dyDescent="0.2">
      <c r="A967" s="35"/>
      <c r="B967" s="35"/>
      <c r="C967" s="35"/>
      <c r="D967" s="35"/>
      <c r="E967" s="35"/>
      <c r="F967" s="66"/>
      <c r="G967" s="35"/>
      <c r="H967" s="35"/>
      <c r="I967" s="61"/>
      <c r="J967" s="101"/>
      <c r="K967" s="101"/>
      <c r="L967" s="101"/>
      <c r="M967" s="35"/>
      <c r="N967" s="35"/>
      <c r="O967" s="61"/>
    </row>
    <row r="968" spans="1:15" ht="13.5" customHeight="1" x14ac:dyDescent="0.2">
      <c r="A968" s="35"/>
      <c r="B968" s="35"/>
      <c r="C968" s="35"/>
      <c r="D968" s="35"/>
      <c r="E968" s="35"/>
      <c r="F968" s="66"/>
      <c r="G968" s="35"/>
      <c r="H968" s="35"/>
      <c r="I968" s="61"/>
      <c r="J968" s="101"/>
      <c r="K968" s="101"/>
      <c r="L968" s="101"/>
      <c r="M968" s="35"/>
      <c r="N968" s="35"/>
      <c r="O968" s="61"/>
    </row>
    <row r="969" spans="1:15" ht="13.5" customHeight="1" x14ac:dyDescent="0.2">
      <c r="A969" s="35"/>
      <c r="B969" s="35"/>
      <c r="C969" s="35"/>
      <c r="D969" s="35"/>
      <c r="E969" s="35"/>
      <c r="F969" s="66"/>
      <c r="G969" s="35"/>
      <c r="H969" s="35"/>
      <c r="I969" s="61"/>
      <c r="J969" s="101"/>
      <c r="K969" s="101"/>
      <c r="L969" s="101"/>
      <c r="M969" s="35"/>
      <c r="N969" s="35"/>
      <c r="O969" s="61"/>
    </row>
    <row r="970" spans="1:15" ht="13.5" customHeight="1" x14ac:dyDescent="0.2">
      <c r="A970" s="35"/>
      <c r="B970" s="35"/>
      <c r="C970" s="35"/>
      <c r="D970" s="35"/>
      <c r="E970" s="35"/>
      <c r="F970" s="66"/>
      <c r="G970" s="35"/>
      <c r="H970" s="35"/>
      <c r="I970" s="61"/>
      <c r="J970" s="101"/>
      <c r="K970" s="101"/>
      <c r="L970" s="101"/>
      <c r="M970" s="35"/>
      <c r="N970" s="35"/>
      <c r="O970" s="61"/>
    </row>
    <row r="971" spans="1:15" ht="13.5" customHeight="1" x14ac:dyDescent="0.2">
      <c r="A971" s="35"/>
      <c r="B971" s="35"/>
      <c r="C971" s="35"/>
      <c r="D971" s="35"/>
      <c r="E971" s="35"/>
      <c r="F971" s="66"/>
      <c r="G971" s="35"/>
      <c r="H971" s="35"/>
      <c r="I971" s="61"/>
      <c r="J971" s="101"/>
      <c r="K971" s="101"/>
      <c r="L971" s="101"/>
      <c r="M971" s="35"/>
      <c r="N971" s="35"/>
      <c r="O971" s="61"/>
    </row>
    <row r="972" spans="1:15" ht="13.5" customHeight="1" x14ac:dyDescent="0.2">
      <c r="A972" s="35"/>
      <c r="B972" s="35"/>
      <c r="C972" s="35"/>
      <c r="D972" s="35"/>
      <c r="E972" s="35"/>
      <c r="F972" s="66"/>
      <c r="G972" s="35"/>
      <c r="H972" s="35"/>
      <c r="I972" s="61"/>
      <c r="J972" s="101"/>
      <c r="K972" s="101"/>
      <c r="L972" s="101"/>
      <c r="M972" s="35"/>
      <c r="N972" s="35"/>
      <c r="O972" s="61"/>
    </row>
    <row r="973" spans="1:15" ht="13.5" customHeight="1" x14ac:dyDescent="0.2">
      <c r="A973" s="35"/>
      <c r="B973" s="35"/>
      <c r="C973" s="35"/>
      <c r="D973" s="35"/>
      <c r="E973" s="35"/>
      <c r="F973" s="66"/>
      <c r="G973" s="35"/>
      <c r="H973" s="35"/>
      <c r="I973" s="61"/>
      <c r="J973" s="101"/>
      <c r="K973" s="101"/>
      <c r="L973" s="101"/>
      <c r="M973" s="35"/>
      <c r="N973" s="35"/>
      <c r="O973" s="61"/>
    </row>
    <row r="974" spans="1:15" ht="13.5" customHeight="1" x14ac:dyDescent="0.2">
      <c r="A974" s="35"/>
      <c r="B974" s="35"/>
      <c r="C974" s="35"/>
      <c r="D974" s="35"/>
      <c r="E974" s="35"/>
      <c r="F974" s="66"/>
      <c r="G974" s="35"/>
      <c r="H974" s="35"/>
      <c r="I974" s="61"/>
      <c r="J974" s="101"/>
      <c r="K974" s="101"/>
      <c r="L974" s="101"/>
      <c r="M974" s="35"/>
      <c r="N974" s="35"/>
      <c r="O974" s="61"/>
    </row>
    <row r="975" spans="1:15" ht="13.5" customHeight="1" x14ac:dyDescent="0.2">
      <c r="A975" s="35"/>
      <c r="B975" s="35"/>
      <c r="C975" s="35"/>
      <c r="D975" s="35"/>
      <c r="E975" s="35"/>
      <c r="F975" s="66"/>
      <c r="G975" s="35"/>
      <c r="H975" s="35"/>
      <c r="I975" s="61"/>
      <c r="J975" s="101"/>
      <c r="K975" s="101"/>
      <c r="L975" s="101"/>
      <c r="M975" s="35"/>
      <c r="N975" s="35"/>
      <c r="O975" s="61"/>
    </row>
    <row r="976" spans="1:15" ht="13.5" customHeight="1" x14ac:dyDescent="0.2">
      <c r="A976" s="35"/>
      <c r="B976" s="35"/>
      <c r="C976" s="35"/>
      <c r="D976" s="35"/>
      <c r="E976" s="35"/>
      <c r="F976" s="66"/>
      <c r="G976" s="35"/>
      <c r="H976" s="35"/>
      <c r="I976" s="61"/>
      <c r="J976" s="101"/>
      <c r="K976" s="101"/>
      <c r="L976" s="101"/>
      <c r="M976" s="35"/>
      <c r="N976" s="35"/>
      <c r="O976" s="61"/>
    </row>
    <row r="977" spans="1:15" ht="13.5" customHeight="1" x14ac:dyDescent="0.2">
      <c r="A977" s="35"/>
      <c r="B977" s="35"/>
      <c r="C977" s="35"/>
      <c r="D977" s="35"/>
      <c r="E977" s="35"/>
      <c r="F977" s="66"/>
      <c r="G977" s="35"/>
      <c r="H977" s="35"/>
      <c r="I977" s="61"/>
      <c r="J977" s="101"/>
      <c r="K977" s="101"/>
      <c r="L977" s="101"/>
      <c r="M977" s="35"/>
      <c r="N977" s="35"/>
      <c r="O977" s="61"/>
    </row>
    <row r="978" spans="1:15" ht="13.5" customHeight="1" x14ac:dyDescent="0.2">
      <c r="A978" s="35"/>
      <c r="B978" s="35"/>
      <c r="C978" s="35"/>
      <c r="D978" s="35"/>
      <c r="E978" s="35"/>
      <c r="F978" s="66"/>
      <c r="G978" s="35"/>
      <c r="H978" s="35"/>
      <c r="I978" s="61"/>
      <c r="J978" s="101"/>
      <c r="K978" s="101"/>
      <c r="L978" s="101"/>
      <c r="M978" s="35"/>
      <c r="N978" s="35"/>
      <c r="O978" s="61"/>
    </row>
    <row r="979" spans="1:15" ht="13.5" customHeight="1" x14ac:dyDescent="0.2">
      <c r="A979" s="35"/>
      <c r="B979" s="35"/>
      <c r="C979" s="35"/>
      <c r="D979" s="35"/>
      <c r="E979" s="35"/>
      <c r="F979" s="66"/>
      <c r="G979" s="35"/>
      <c r="H979" s="35"/>
      <c r="I979" s="61"/>
      <c r="J979" s="101"/>
      <c r="K979" s="101"/>
      <c r="L979" s="101"/>
      <c r="M979" s="35"/>
      <c r="N979" s="35"/>
      <c r="O979" s="61"/>
    </row>
    <row r="980" spans="1:15" ht="13.5" customHeight="1" x14ac:dyDescent="0.2">
      <c r="A980" s="35"/>
      <c r="B980" s="35"/>
      <c r="C980" s="35"/>
      <c r="D980" s="35"/>
      <c r="E980" s="35"/>
      <c r="F980" s="66"/>
      <c r="G980" s="35"/>
      <c r="H980" s="35"/>
      <c r="I980" s="61"/>
      <c r="J980" s="101"/>
      <c r="K980" s="101"/>
      <c r="L980" s="101"/>
      <c r="M980" s="35"/>
      <c r="N980" s="35"/>
      <c r="O980" s="61"/>
    </row>
    <row r="981" spans="1:15" ht="13.5" customHeight="1" x14ac:dyDescent="0.2">
      <c r="A981" s="35"/>
      <c r="B981" s="35"/>
      <c r="C981" s="35"/>
      <c r="D981" s="35"/>
      <c r="E981" s="35"/>
      <c r="F981" s="66"/>
      <c r="G981" s="35"/>
      <c r="H981" s="35"/>
      <c r="I981" s="61"/>
      <c r="J981" s="101"/>
      <c r="K981" s="101"/>
      <c r="L981" s="101"/>
      <c r="M981" s="35"/>
      <c r="N981" s="35"/>
      <c r="O981" s="61"/>
    </row>
    <row r="982" spans="1:15" ht="13.5" customHeight="1" x14ac:dyDescent="0.2">
      <c r="A982" s="35"/>
      <c r="B982" s="35"/>
      <c r="C982" s="35"/>
      <c r="D982" s="35"/>
      <c r="E982" s="35"/>
      <c r="F982" s="66"/>
      <c r="G982" s="35"/>
      <c r="H982" s="35"/>
      <c r="I982" s="61"/>
      <c r="J982" s="101"/>
      <c r="K982" s="101"/>
      <c r="L982" s="101"/>
      <c r="M982" s="35"/>
      <c r="N982" s="35"/>
      <c r="O982" s="61"/>
    </row>
    <row r="983" spans="1:15" ht="13.5" customHeight="1" x14ac:dyDescent="0.2">
      <c r="A983" s="35"/>
      <c r="B983" s="35"/>
      <c r="C983" s="35"/>
      <c r="D983" s="35"/>
      <c r="E983" s="35"/>
      <c r="F983" s="66"/>
      <c r="G983" s="35"/>
      <c r="H983" s="35"/>
      <c r="I983" s="61"/>
      <c r="J983" s="101"/>
      <c r="K983" s="101"/>
      <c r="L983" s="101"/>
      <c r="M983" s="35"/>
      <c r="N983" s="35"/>
      <c r="O983" s="61"/>
    </row>
    <row r="984" spans="1:15" ht="13.5" customHeight="1" x14ac:dyDescent="0.2">
      <c r="A984" s="35"/>
      <c r="B984" s="35"/>
      <c r="C984" s="35"/>
      <c r="D984" s="35"/>
      <c r="E984" s="35"/>
      <c r="F984" s="66"/>
      <c r="G984" s="35"/>
      <c r="H984" s="35"/>
      <c r="I984" s="61"/>
      <c r="J984" s="101"/>
      <c r="K984" s="101"/>
      <c r="L984" s="101"/>
      <c r="M984" s="35"/>
      <c r="N984" s="35"/>
      <c r="O984" s="61"/>
    </row>
    <row r="985" spans="1:15" ht="13.5" customHeight="1" x14ac:dyDescent="0.2">
      <c r="A985" s="35"/>
      <c r="B985" s="35"/>
      <c r="C985" s="35"/>
      <c r="D985" s="35"/>
      <c r="E985" s="35"/>
      <c r="F985" s="66"/>
      <c r="G985" s="35"/>
      <c r="H985" s="35"/>
      <c r="I985" s="61"/>
      <c r="J985" s="101"/>
      <c r="K985" s="101"/>
      <c r="L985" s="101"/>
      <c r="M985" s="35"/>
      <c r="N985" s="35"/>
      <c r="O985" s="61"/>
    </row>
    <row r="986" spans="1:15" ht="13.5" customHeight="1" x14ac:dyDescent="0.2">
      <c r="A986" s="35"/>
      <c r="B986" s="35"/>
      <c r="C986" s="35"/>
      <c r="D986" s="35"/>
      <c r="E986" s="35"/>
      <c r="F986" s="66"/>
      <c r="G986" s="35"/>
      <c r="H986" s="35"/>
      <c r="I986" s="61"/>
      <c r="J986" s="101"/>
      <c r="K986" s="101"/>
      <c r="L986" s="101"/>
      <c r="M986" s="35"/>
      <c r="N986" s="35"/>
      <c r="O986" s="61"/>
    </row>
    <row r="987" spans="1:15" ht="13.5" customHeight="1" x14ac:dyDescent="0.2">
      <c r="A987" s="35"/>
      <c r="B987" s="35"/>
      <c r="C987" s="35"/>
      <c r="D987" s="35"/>
      <c r="E987" s="35"/>
      <c r="F987" s="66"/>
      <c r="G987" s="35"/>
      <c r="H987" s="35"/>
      <c r="I987" s="61"/>
      <c r="J987" s="101"/>
      <c r="K987" s="101"/>
      <c r="L987" s="101"/>
      <c r="M987" s="35"/>
      <c r="N987" s="35"/>
      <c r="O987" s="61"/>
    </row>
    <row r="988" spans="1:15" ht="13.5" customHeight="1" x14ac:dyDescent="0.2">
      <c r="A988" s="35"/>
      <c r="B988" s="35"/>
      <c r="C988" s="35"/>
      <c r="D988" s="35"/>
      <c r="E988" s="35"/>
      <c r="F988" s="66"/>
      <c r="G988" s="35"/>
      <c r="H988" s="35"/>
      <c r="I988" s="61"/>
      <c r="J988" s="101"/>
      <c r="K988" s="101"/>
      <c r="L988" s="101"/>
      <c r="M988" s="35"/>
      <c r="N988" s="35"/>
      <c r="O988" s="61"/>
    </row>
    <row r="989" spans="1:15" ht="13.5" customHeight="1" x14ac:dyDescent="0.2">
      <c r="A989" s="35"/>
      <c r="B989" s="35"/>
      <c r="C989" s="35"/>
      <c r="D989" s="35"/>
      <c r="E989" s="35"/>
      <c r="F989" s="66"/>
      <c r="G989" s="35"/>
      <c r="H989" s="35"/>
      <c r="I989" s="61"/>
      <c r="J989" s="101"/>
      <c r="K989" s="101"/>
      <c r="L989" s="101"/>
      <c r="M989" s="35"/>
      <c r="N989" s="35"/>
      <c r="O989" s="61"/>
    </row>
    <row r="990" spans="1:15" ht="13.5" customHeight="1" x14ac:dyDescent="0.2">
      <c r="A990" s="35"/>
      <c r="B990" s="35"/>
      <c r="C990" s="35"/>
      <c r="D990" s="35"/>
      <c r="E990" s="35"/>
      <c r="F990" s="66"/>
      <c r="G990" s="35"/>
      <c r="H990" s="35"/>
      <c r="I990" s="61"/>
      <c r="J990" s="101"/>
      <c r="K990" s="101"/>
      <c r="L990" s="101"/>
      <c r="M990" s="35"/>
      <c r="N990" s="35"/>
      <c r="O990" s="61"/>
    </row>
    <row r="991" spans="1:15" ht="13.5" customHeight="1" x14ac:dyDescent="0.2">
      <c r="A991" s="35"/>
      <c r="B991" s="35"/>
      <c r="C991" s="35"/>
      <c r="D991" s="35"/>
      <c r="E991" s="35"/>
      <c r="F991" s="66"/>
      <c r="G991" s="35"/>
      <c r="H991" s="35"/>
      <c r="I991" s="61"/>
      <c r="J991" s="101"/>
      <c r="K991" s="101"/>
      <c r="L991" s="101"/>
      <c r="M991" s="35"/>
      <c r="N991" s="35"/>
      <c r="O991" s="61"/>
    </row>
    <row r="992" spans="1:15" ht="13.5" customHeight="1" x14ac:dyDescent="0.2">
      <c r="A992" s="35"/>
      <c r="B992" s="35"/>
      <c r="C992" s="35"/>
      <c r="D992" s="35"/>
      <c r="E992" s="35"/>
      <c r="F992" s="66"/>
      <c r="G992" s="35"/>
      <c r="H992" s="35"/>
      <c r="I992" s="61"/>
      <c r="J992" s="101"/>
      <c r="K992" s="101"/>
      <c r="L992" s="101"/>
      <c r="M992" s="35"/>
      <c r="N992" s="35"/>
      <c r="O992" s="61"/>
    </row>
    <row r="993" spans="1:15" ht="13.5" customHeight="1" x14ac:dyDescent="0.2">
      <c r="A993" s="35"/>
      <c r="B993" s="35"/>
      <c r="C993" s="35"/>
      <c r="D993" s="35"/>
      <c r="E993" s="35"/>
      <c r="F993" s="66"/>
      <c r="G993" s="35"/>
      <c r="H993" s="35"/>
      <c r="I993" s="61"/>
      <c r="J993" s="101"/>
      <c r="K993" s="101"/>
      <c r="L993" s="101"/>
      <c r="M993" s="35"/>
      <c r="N993" s="35"/>
      <c r="O993" s="61"/>
    </row>
    <row r="994" spans="1:15" ht="13.5" customHeight="1" x14ac:dyDescent="0.2">
      <c r="A994" s="35"/>
      <c r="B994" s="35"/>
      <c r="C994" s="35"/>
      <c r="D994" s="35"/>
      <c r="E994" s="35"/>
      <c r="F994" s="66"/>
      <c r="G994" s="35"/>
      <c r="H994" s="35"/>
      <c r="I994" s="61"/>
      <c r="J994" s="101"/>
      <c r="K994" s="101"/>
      <c r="L994" s="101"/>
      <c r="M994" s="35"/>
      <c r="N994" s="35"/>
      <c r="O994" s="61"/>
    </row>
    <row r="995" spans="1:15" ht="13.5" customHeight="1" x14ac:dyDescent="0.2">
      <c r="A995" s="35"/>
      <c r="B995" s="35"/>
      <c r="C995" s="35"/>
      <c r="D995" s="35"/>
      <c r="E995" s="35"/>
      <c r="F995" s="66"/>
      <c r="G995" s="35"/>
      <c r="H995" s="35"/>
      <c r="I995" s="61"/>
      <c r="J995" s="101"/>
      <c r="K995" s="101"/>
      <c r="L995" s="101"/>
      <c r="M995" s="35"/>
      <c r="N995" s="35"/>
      <c r="O995" s="61"/>
    </row>
    <row r="996" spans="1:15" ht="13.5" customHeight="1" x14ac:dyDescent="0.2">
      <c r="A996" s="35"/>
      <c r="B996" s="35"/>
      <c r="C996" s="35"/>
      <c r="D996" s="35"/>
      <c r="E996" s="35"/>
      <c r="F996" s="66"/>
      <c r="G996" s="35"/>
      <c r="H996" s="35"/>
      <c r="I996" s="61"/>
      <c r="J996" s="101"/>
      <c r="K996" s="101"/>
      <c r="L996" s="101"/>
      <c r="M996" s="35"/>
      <c r="N996" s="35"/>
      <c r="O996" s="61"/>
    </row>
    <row r="997" spans="1:15" ht="13.5" customHeight="1" x14ac:dyDescent="0.2">
      <c r="A997" s="35"/>
      <c r="B997" s="35"/>
      <c r="C997" s="35"/>
      <c r="D997" s="35"/>
      <c r="E997" s="35"/>
      <c r="F997" s="66"/>
      <c r="G997" s="35"/>
      <c r="H997" s="35"/>
      <c r="I997" s="61"/>
      <c r="J997" s="101"/>
      <c r="K997" s="101"/>
      <c r="L997" s="101"/>
      <c r="M997" s="35"/>
      <c r="N997" s="35"/>
      <c r="O997" s="61"/>
    </row>
    <row r="998" spans="1:15" ht="13.5" customHeight="1" x14ac:dyDescent="0.2">
      <c r="A998" s="35"/>
      <c r="B998" s="35"/>
      <c r="C998" s="35"/>
      <c r="D998" s="35"/>
      <c r="E998" s="35"/>
      <c r="F998" s="66"/>
      <c r="G998" s="35"/>
      <c r="H998" s="35"/>
      <c r="I998" s="61"/>
      <c r="J998" s="101"/>
      <c r="K998" s="101"/>
      <c r="L998" s="101"/>
      <c r="M998" s="35"/>
      <c r="N998" s="35"/>
      <c r="O998" s="61"/>
    </row>
    <row r="999" spans="1:15" ht="13.5" customHeight="1" x14ac:dyDescent="0.2">
      <c r="A999" s="35"/>
      <c r="B999" s="35"/>
      <c r="C999" s="35"/>
      <c r="D999" s="35"/>
      <c r="E999" s="35"/>
      <c r="F999" s="66"/>
      <c r="G999" s="35"/>
      <c r="H999" s="35"/>
      <c r="I999" s="61"/>
      <c r="J999" s="101"/>
      <c r="K999" s="101"/>
      <c r="L999" s="101"/>
      <c r="M999" s="35"/>
      <c r="N999" s="35"/>
      <c r="O999" s="61"/>
    </row>
  </sheetData>
  <sheetProtection algorithmName="SHA-512" hashValue="SA05OHuv9nf77mVLSagSxdiR7+a3yxThm2m/o5HnWkhNft1KhhFhwrdma017/ysq+a4rxgbC3XrGXQlOIvjE8Q==" saltValue="hsCNMXLUfOlfSZd28GB+Bg==" spinCount="100000" sheet="1" objects="1" scenarios="1"/>
  <protectedRanges>
    <protectedRange sqref="C4" name="Ticker"/>
  </protectedRanges>
  <mergeCells count="5">
    <mergeCell ref="C13:I13"/>
    <mergeCell ref="E9:I9"/>
    <mergeCell ref="D5:I7"/>
    <mergeCell ref="D4:I4"/>
    <mergeCell ref="E10:I10"/>
  </mergeCells>
  <dataValidations count="1">
    <dataValidation type="list" allowBlank="1" showInputMessage="1" showErrorMessage="1" sqref="B50" xr:uid="{443C1F5C-378B-476B-970A-4346CE18620C}">
      <formula1>$I$59:$I$66</formula1>
    </dataValidation>
  </dataValidations>
  <hyperlinks>
    <hyperlink ref="E10" r:id="rId1" location=":~:text=The%20FORECAST.,Exponential%20Smoothing%20(ETS)%20algorithm.&amp;amp;text=target_date%20is%20a%20date%20for,to%20predict%20a%20new%20value." xr:uid="{99663BD5-F8BD-4015-B618-4060EFE04458}"/>
  </hyperlinks>
  <pageMargins left="0.7" right="0.7" top="0.75" bottom="0.75" header="0.3" footer="0.3"/>
  <pageSetup paperSize="9" orientation="portrait" r:id="rId2"/>
  <drawing r:id="rId3"/>
  <legacyDrawing r:id="rId4"/>
  <tableParts count="2">
    <tablePart r:id="rId5"/>
    <tablePart r:id="rId6"/>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D17EF1-AC65-4F3B-82B8-C4738C37CFC3}">
  <dimension ref="A1:E7"/>
  <sheetViews>
    <sheetView workbookViewId="0">
      <selection activeCell="D14" sqref="D14"/>
    </sheetView>
  </sheetViews>
  <sheetFormatPr defaultRowHeight="12.75" x14ac:dyDescent="0.2"/>
  <cols>
    <col min="1" max="1" width="11.140625" customWidth="1"/>
    <col min="2" max="2" width="9.28515625" customWidth="1"/>
    <col min="3" max="3" width="10.85546875" customWidth="1"/>
    <col min="4" max="4" width="26.140625" customWidth="1"/>
    <col min="5" max="5" width="25.85546875" customWidth="1"/>
  </cols>
  <sheetData>
    <row r="1" spans="1:5" x14ac:dyDescent="0.2">
      <c r="A1" t="s">
        <v>509</v>
      </c>
      <c r="B1" t="s">
        <v>510</v>
      </c>
      <c r="C1" t="s">
        <v>500</v>
      </c>
      <c r="D1" t="s">
        <v>511</v>
      </c>
      <c r="E1" t="s">
        <v>512</v>
      </c>
    </row>
    <row r="2" spans="1:5" x14ac:dyDescent="0.2">
      <c r="A2">
        <v>2018</v>
      </c>
      <c r="B2" s="96">
        <v>65286</v>
      </c>
    </row>
    <row r="3" spans="1:5" x14ac:dyDescent="0.2">
      <c r="A3">
        <v>2019</v>
      </c>
      <c r="B3" s="96">
        <v>65903</v>
      </c>
    </row>
    <row r="4" spans="1:5" x14ac:dyDescent="0.2">
      <c r="A4">
        <v>2020</v>
      </c>
      <c r="B4" s="96">
        <v>56803</v>
      </c>
      <c r="C4" s="96">
        <v>56803</v>
      </c>
      <c r="D4" s="96">
        <v>56803</v>
      </c>
      <c r="E4" s="96">
        <v>56803</v>
      </c>
    </row>
    <row r="5" spans="1:5" x14ac:dyDescent="0.2">
      <c r="A5">
        <v>2021</v>
      </c>
      <c r="C5" s="96">
        <f>_xlfn.FORECAST.ETS(A5,$B$2:$B$4,$A$2:$A$4,1,1)</f>
        <v>53816.931541500002</v>
      </c>
      <c r="D5" s="96">
        <f>C5-_xlfn.FORECAST.ETS.CONFINT(A5,$B$2:$B$4,$A$2:$A$4,0.95,1,1)</f>
        <v>48211.319788928944</v>
      </c>
      <c r="E5" s="96">
        <f>C5+_xlfn.FORECAST.ETS.CONFINT(A5,$B$2:$B$4,$A$2:$A$4,0.95,1,1)</f>
        <v>59422.54329407106</v>
      </c>
    </row>
    <row r="6" spans="1:5" x14ac:dyDescent="0.2">
      <c r="A6">
        <v>2022</v>
      </c>
      <c r="C6" s="96">
        <f>_xlfn.FORECAST.ETS(A6,$B$2:$B$4,$A$2:$A$4,1,1)</f>
        <v>49960.705733000003</v>
      </c>
      <c r="D6" s="96">
        <f>C6-_xlfn.FORECAST.ETS.CONFINT(A6,$B$2:$B$4,$A$2:$A$4,0.95,1,1)</f>
        <v>44245.177698336876</v>
      </c>
      <c r="E6" s="96">
        <f>C6+_xlfn.FORECAST.ETS.CONFINT(A6,$B$2:$B$4,$A$2:$A$4,0.95,1,1)</f>
        <v>55676.233767663129</v>
      </c>
    </row>
    <row r="7" spans="1:5" x14ac:dyDescent="0.2">
      <c r="A7">
        <v>2023</v>
      </c>
      <c r="C7" s="96">
        <f>_xlfn.FORECAST.ETS(A7,$B$2:$B$4,$A$2:$A$4,1,1)</f>
        <v>46104.479924500003</v>
      </c>
      <c r="D7" s="96">
        <f>C7-_xlfn.FORECAST.ETS.CONFINT(A7,$B$2:$B$4,$A$2:$A$4,0.95,1,1)</f>
        <v>40149.839849091702</v>
      </c>
      <c r="E7" s="96">
        <f>C7+_xlfn.FORECAST.ETS.CONFINT(A7,$B$2:$B$4,$A$2:$A$4,0.95,1,1)</f>
        <v>52059.119999908304</v>
      </c>
    </row>
  </sheetData>
  <pageMargins left="0.7" right="0.7" top="0.75" bottom="0.75" header="0.3" footer="0.3"/>
  <drawing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E817B8-C883-4E31-AF6A-2215FF19A827}">
  <dimension ref="A1:E7"/>
  <sheetViews>
    <sheetView workbookViewId="0">
      <selection activeCell="B2" sqref="B2"/>
    </sheetView>
  </sheetViews>
  <sheetFormatPr defaultRowHeight="12.75" x14ac:dyDescent="0.2"/>
  <cols>
    <col min="1" max="1" width="11.140625" customWidth="1"/>
    <col min="2" max="2" width="9.28515625" customWidth="1"/>
    <col min="3" max="3" width="10.85546875" customWidth="1"/>
    <col min="4" max="4" width="26.140625" customWidth="1"/>
    <col min="5" max="5" width="25.85546875" customWidth="1"/>
  </cols>
  <sheetData>
    <row r="1" spans="1:5" x14ac:dyDescent="0.2">
      <c r="A1" t="s">
        <v>509</v>
      </c>
      <c r="B1" t="s">
        <v>510</v>
      </c>
      <c r="C1" t="s">
        <v>500</v>
      </c>
      <c r="D1" t="s">
        <v>511</v>
      </c>
      <c r="E1" t="s">
        <v>512</v>
      </c>
    </row>
    <row r="2" spans="1:5" x14ac:dyDescent="0.2">
      <c r="A2">
        <v>2018</v>
      </c>
      <c r="B2" s="96">
        <v>54224</v>
      </c>
    </row>
    <row r="3" spans="1:5" x14ac:dyDescent="0.2">
      <c r="A3">
        <v>2019</v>
      </c>
      <c r="B3" s="96">
        <v>54982</v>
      </c>
    </row>
    <row r="4" spans="1:5" x14ac:dyDescent="0.2">
      <c r="A4">
        <v>2020</v>
      </c>
      <c r="B4" s="96">
        <v>45870</v>
      </c>
      <c r="C4" s="96">
        <v>45870</v>
      </c>
      <c r="D4" s="96">
        <v>45870</v>
      </c>
      <c r="E4" s="96">
        <v>45870</v>
      </c>
    </row>
    <row r="5" spans="1:5" x14ac:dyDescent="0.2">
      <c r="A5">
        <v>2021</v>
      </c>
      <c r="C5" s="96">
        <f>_xlfn.FORECAST.ETS(A5,$B$2:$B$4,$A$2:$A$4,1,1)</f>
        <v>42968.199065000001</v>
      </c>
      <c r="D5" s="96">
        <f>C5-_xlfn.FORECAST.ETS.CONFINT(A5,$B$2:$B$4,$A$2:$A$4,0.95,1,1)</f>
        <v>37274.323589248605</v>
      </c>
      <c r="E5" s="96">
        <f>C5+_xlfn.FORECAST.ETS.CONFINT(A5,$B$2:$B$4,$A$2:$A$4,0.95,1,1)</f>
        <v>48662.074540751397</v>
      </c>
    </row>
    <row r="6" spans="1:5" x14ac:dyDescent="0.2">
      <c r="A6">
        <v>2022</v>
      </c>
      <c r="C6" s="96">
        <f>_xlfn.FORECAST.ETS(A6,$B$2:$B$4,$A$2:$A$4,1,1)</f>
        <v>39182.539629999999</v>
      </c>
      <c r="D6" s="96">
        <f>C6-_xlfn.FORECAST.ETS.CONFINT(A6,$B$2:$B$4,$A$2:$A$4,0.95,1,1)</f>
        <v>33377.017174290922</v>
      </c>
      <c r="E6" s="96">
        <f>C6+_xlfn.FORECAST.ETS.CONFINT(A6,$B$2:$B$4,$A$2:$A$4,0.95,1,1)</f>
        <v>44988.062085709076</v>
      </c>
    </row>
    <row r="7" spans="1:5" x14ac:dyDescent="0.2">
      <c r="A7">
        <v>2023</v>
      </c>
      <c r="C7" s="96">
        <f>_xlfn.FORECAST.ETS(A7,$B$2:$B$4,$A$2:$A$4,1,1)</f>
        <v>35396.880195000005</v>
      </c>
      <c r="D7" s="96">
        <f>C7-_xlfn.FORECAST.ETS.CONFINT(A7,$B$2:$B$4,$A$2:$A$4,0.95,1,1)</f>
        <v>29348.480735878882</v>
      </c>
      <c r="E7" s="96">
        <f>C7+_xlfn.FORECAST.ETS.CONFINT(A7,$B$2:$B$4,$A$2:$A$4,0.95,1,1)</f>
        <v>41445.279654121128</v>
      </c>
    </row>
  </sheetData>
  <pageMargins left="0.7" right="0.7" top="0.75" bottom="0.75" header="0.3" footer="0.3"/>
  <drawing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90EF06-66C9-49E8-9D1D-9A7E7DBEEA32}">
  <sheetPr>
    <tabColor theme="7" tint="0.59999389629810485"/>
  </sheetPr>
  <dimension ref="A1:BU992"/>
  <sheetViews>
    <sheetView topLeftCell="A4" zoomScale="85" zoomScaleNormal="85" workbookViewId="0">
      <selection activeCell="C3" sqref="C3"/>
    </sheetView>
  </sheetViews>
  <sheetFormatPr defaultColWidth="17.28515625" defaultRowHeight="12.75" outlineLevelRow="1" x14ac:dyDescent="0.2"/>
  <cols>
    <col min="1" max="1" width="4.28515625" customWidth="1"/>
    <col min="2" max="2" width="45.5703125" customWidth="1"/>
    <col min="3" max="8" width="18.42578125" customWidth="1"/>
    <col min="9" max="9" width="2.5703125" customWidth="1"/>
    <col min="10" max="10" width="18.42578125" bestFit="1" customWidth="1"/>
    <col min="11" max="13" width="18" bestFit="1" customWidth="1"/>
    <col min="14" max="16" width="9.140625" customWidth="1"/>
    <col min="17" max="73" width="17.28515625" style="27"/>
  </cols>
  <sheetData>
    <row r="1" spans="1:16" ht="33.75" x14ac:dyDescent="0.5">
      <c r="A1" s="22"/>
      <c r="B1" s="52" t="s">
        <v>552</v>
      </c>
      <c r="C1" s="20"/>
      <c r="D1" s="20"/>
      <c r="E1" s="20"/>
      <c r="F1" s="20"/>
      <c r="G1" s="23"/>
      <c r="H1" s="22"/>
      <c r="I1" s="22"/>
      <c r="J1" s="22"/>
      <c r="K1" s="23"/>
      <c r="L1" s="23"/>
      <c r="M1" s="23"/>
      <c r="N1" s="23"/>
      <c r="O1" s="23"/>
      <c r="P1" s="23"/>
    </row>
    <row r="2" spans="1:16" ht="13.5" customHeight="1" x14ac:dyDescent="0.35">
      <c r="A2" s="22"/>
      <c r="B2" s="23"/>
      <c r="C2" s="23"/>
      <c r="D2" s="23"/>
      <c r="E2" s="23"/>
      <c r="F2" s="23"/>
      <c r="G2" s="66"/>
      <c r="H2" s="33"/>
      <c r="I2" s="33"/>
      <c r="J2" s="33"/>
      <c r="K2" s="23"/>
      <c r="L2" s="23"/>
      <c r="M2" s="23"/>
      <c r="N2" s="23"/>
      <c r="O2" s="23"/>
      <c r="P2" s="23"/>
    </row>
    <row r="3" spans="1:16" ht="13.5" customHeight="1" x14ac:dyDescent="0.35">
      <c r="A3" s="22"/>
      <c r="B3" s="148" t="s">
        <v>0</v>
      </c>
      <c r="C3" s="109" t="s">
        <v>115</v>
      </c>
      <c r="D3" s="204" t="s">
        <v>527</v>
      </c>
      <c r="E3" s="205"/>
      <c r="F3" s="205"/>
      <c r="G3" s="205"/>
      <c r="H3" s="205"/>
      <c r="I3" s="205"/>
      <c r="J3" s="27"/>
      <c r="K3" s="23"/>
      <c r="L3" s="23"/>
      <c r="M3" s="23"/>
      <c r="N3" s="23"/>
      <c r="O3" s="23"/>
      <c r="P3" s="23"/>
    </row>
    <row r="4" spans="1:16" ht="13.5" customHeight="1" x14ac:dyDescent="0.35">
      <c r="A4" s="22"/>
      <c r="B4" s="51" t="s">
        <v>487</v>
      </c>
      <c r="C4" s="110" t="str">
        <f>+HLOOKUP(C3,PivotFacts!4:5,2,FALSE)</f>
        <v>CITIGROUP INC</v>
      </c>
      <c r="D4" s="180"/>
      <c r="E4" s="180"/>
      <c r="F4" s="180"/>
      <c r="G4" s="180"/>
      <c r="H4" s="180"/>
      <c r="I4" s="180"/>
      <c r="J4" s="27"/>
      <c r="K4" s="23"/>
      <c r="L4" s="23"/>
      <c r="M4" s="23"/>
      <c r="N4" s="23"/>
      <c r="O4" s="23"/>
      <c r="P4" s="23"/>
    </row>
    <row r="5" spans="1:16" ht="13.5" customHeight="1" x14ac:dyDescent="0.35">
      <c r="A5" s="22"/>
      <c r="B5" s="148" t="s">
        <v>2</v>
      </c>
      <c r="C5" s="110">
        <v>2020</v>
      </c>
      <c r="D5" s="28"/>
      <c r="E5" s="33"/>
      <c r="F5" s="33"/>
      <c r="G5" s="33"/>
      <c r="H5" s="27"/>
      <c r="I5" s="27"/>
      <c r="J5" s="27"/>
      <c r="K5" s="23"/>
      <c r="L5" s="23"/>
      <c r="M5" s="23"/>
      <c r="N5" s="23"/>
      <c r="O5" s="23"/>
      <c r="P5" s="23"/>
    </row>
    <row r="6" spans="1:16" ht="13.5" customHeight="1" x14ac:dyDescent="0.35">
      <c r="A6" s="22"/>
      <c r="B6" s="148" t="s">
        <v>3</v>
      </c>
      <c r="C6" s="110" t="s">
        <v>531</v>
      </c>
      <c r="D6" s="20"/>
      <c r="E6" s="22"/>
      <c r="F6" s="22"/>
      <c r="G6" s="33"/>
      <c r="H6" s="27"/>
      <c r="I6" s="27"/>
      <c r="J6" s="27"/>
      <c r="K6" s="23"/>
      <c r="L6" s="23"/>
      <c r="M6" s="23"/>
      <c r="N6" s="23"/>
      <c r="O6" s="23"/>
      <c r="P6" s="23"/>
    </row>
    <row r="7" spans="1:16" ht="13.5" customHeight="1" x14ac:dyDescent="0.35">
      <c r="A7" s="22"/>
      <c r="B7" s="148" t="s">
        <v>4</v>
      </c>
      <c r="C7" s="111">
        <v>1000000</v>
      </c>
      <c r="D7" s="20"/>
      <c r="E7" s="22"/>
      <c r="F7" s="22"/>
      <c r="G7" s="33"/>
      <c r="H7" s="27"/>
      <c r="I7" s="27"/>
      <c r="J7" s="27"/>
      <c r="K7" s="23"/>
      <c r="L7" s="23"/>
      <c r="M7" s="23"/>
      <c r="N7" s="23"/>
      <c r="O7" s="23"/>
      <c r="P7" s="23"/>
    </row>
    <row r="8" spans="1:16" ht="13.5" customHeight="1" x14ac:dyDescent="0.35">
      <c r="A8" s="22"/>
      <c r="B8" s="20"/>
      <c r="C8" s="149"/>
      <c r="D8" s="149"/>
      <c r="E8" s="149"/>
      <c r="F8" s="149"/>
      <c r="G8" s="66"/>
      <c r="H8" s="27"/>
      <c r="I8" s="27"/>
      <c r="J8" s="27"/>
      <c r="K8" s="23"/>
      <c r="L8" s="23"/>
      <c r="M8" s="23"/>
      <c r="N8" s="23"/>
      <c r="O8" s="23"/>
      <c r="P8" s="23"/>
    </row>
    <row r="9" spans="1:16" ht="13.5" customHeight="1" x14ac:dyDescent="0.35">
      <c r="A9" s="22"/>
      <c r="B9" s="20"/>
      <c r="C9" s="202" t="str">
        <f>+C3&amp;", "&amp;(C4)</f>
        <v>C, CITIGROUP INC</v>
      </c>
      <c r="D9" s="202"/>
      <c r="E9" s="202"/>
      <c r="F9" s="23"/>
      <c r="G9" s="33"/>
      <c r="H9" s="27"/>
      <c r="I9" s="27"/>
      <c r="J9" s="27"/>
      <c r="K9" s="23"/>
      <c r="L9" s="23"/>
      <c r="M9" s="23"/>
      <c r="N9" s="23"/>
      <c r="O9" s="23"/>
      <c r="P9" s="23"/>
    </row>
    <row r="10" spans="1:16" ht="13.5" hidden="1" customHeight="1" outlineLevel="1" x14ac:dyDescent="0.35">
      <c r="A10" s="22"/>
      <c r="B10" s="150" t="s">
        <v>8</v>
      </c>
      <c r="C10" s="151">
        <f t="shared" ref="C10:D10" si="0">D10-1</f>
        <v>2018</v>
      </c>
      <c r="D10" s="151">
        <f t="shared" si="0"/>
        <v>2019</v>
      </c>
      <c r="E10" s="152">
        <f>$C$5</f>
        <v>2020</v>
      </c>
      <c r="F10" s="23"/>
      <c r="G10" s="33"/>
      <c r="H10" s="27"/>
      <c r="I10" s="27"/>
      <c r="J10" s="27"/>
      <c r="K10" s="23"/>
      <c r="L10" s="23"/>
      <c r="M10" s="23"/>
      <c r="N10" s="23"/>
      <c r="O10" s="23"/>
      <c r="P10" s="23"/>
    </row>
    <row r="11" spans="1:16" ht="13.5" hidden="1" customHeight="1" outlineLevel="1" x14ac:dyDescent="0.35">
      <c r="A11" s="22"/>
      <c r="B11" s="20" t="s">
        <v>493</v>
      </c>
      <c r="C11" s="24" t="e">
        <f>C15-C14-C13-C12</f>
        <v>#REF!</v>
      </c>
      <c r="D11" s="24" t="e">
        <f t="shared" ref="D11:E11" si="1">D15-D14-D13-D12</f>
        <v>#REF!</v>
      </c>
      <c r="E11" s="153" t="e">
        <f t="shared" si="1"/>
        <v>#REF!</v>
      </c>
      <c r="F11" s="24"/>
      <c r="G11" s="33"/>
      <c r="H11" s="27"/>
      <c r="I11" s="27"/>
      <c r="J11" s="27"/>
      <c r="K11" s="23"/>
      <c r="L11" s="23"/>
      <c r="M11" s="23"/>
      <c r="N11" s="23"/>
      <c r="O11" s="23"/>
      <c r="P11" s="23"/>
    </row>
    <row r="12" spans="1:16" ht="13.5" hidden="1" customHeight="1" outlineLevel="1" x14ac:dyDescent="0.35">
      <c r="A12" s="19" t="s">
        <v>9</v>
      </c>
      <c r="B12" s="20" t="s">
        <v>10</v>
      </c>
      <c r="C12" s="154" t="e">
        <f>GETPIVOTDATA("Value",[1]PivotFacts!$A$8,"Ticker",$C$3,"Year",C$10,"Account",$B12)/$C$7</f>
        <v>#REF!</v>
      </c>
      <c r="D12" s="154" t="e">
        <f>GETPIVOTDATA("Value",[1]PivotFacts!$A$8,"Ticker",$C$3,"Year",D$10,"Account",$B12)/$C$7</f>
        <v>#REF!</v>
      </c>
      <c r="E12" s="153" t="e">
        <f>GETPIVOTDATA("Value",[1]PivotFacts!$A$8,"Ticker",$C$3,"Year",E$10,"Account",$B12)/$C$7</f>
        <v>#REF!</v>
      </c>
      <c r="F12" s="20"/>
      <c r="G12" s="45"/>
      <c r="H12" s="27"/>
      <c r="I12" s="27"/>
      <c r="J12" s="27"/>
      <c r="K12" s="23"/>
      <c r="L12" s="23"/>
      <c r="M12" s="23"/>
      <c r="N12" s="23"/>
      <c r="O12" s="23"/>
      <c r="P12" s="23"/>
    </row>
    <row r="13" spans="1:16" ht="13.5" hidden="1" customHeight="1" outlineLevel="1" x14ac:dyDescent="0.35">
      <c r="A13" s="19"/>
      <c r="B13" s="20" t="s">
        <v>11</v>
      </c>
      <c r="C13" s="154" t="e">
        <f>GETPIVOTDATA("Value",[1]PivotFacts!$A$8,"Ticker",$C$3,"Year",C$10,"Account",$B13)/$C$7</f>
        <v>#REF!</v>
      </c>
      <c r="D13" s="154" t="e">
        <f>GETPIVOTDATA("Value",[1]PivotFacts!$A$8,"Ticker",$C$3,"Year",D$10,"Account",$B13)/$C$7</f>
        <v>#REF!</v>
      </c>
      <c r="E13" s="153" t="e">
        <f>GETPIVOTDATA("Value",[1]PivotFacts!$A$8,"Ticker",$C$3,"Year",E$10,"Account",$B13)/$C$7</f>
        <v>#REF!</v>
      </c>
      <c r="F13" s="20"/>
      <c r="G13" s="45"/>
      <c r="H13" s="27"/>
      <c r="I13" s="27"/>
      <c r="J13" s="27"/>
      <c r="K13" s="23"/>
      <c r="L13" s="23"/>
      <c r="M13" s="23"/>
      <c r="N13" s="23"/>
      <c r="O13" s="23"/>
      <c r="P13" s="23"/>
    </row>
    <row r="14" spans="1:16" ht="13.5" hidden="1" customHeight="1" outlineLevel="1" x14ac:dyDescent="0.35">
      <c r="A14" s="19"/>
      <c r="B14" s="20" t="s">
        <v>12</v>
      </c>
      <c r="C14" s="155" t="e">
        <f>GETPIVOTDATA("Value",[1]PivotFacts!$A$8,"Ticker",$C$3,"Year",C$10,"Account",$B14)/$C$7</f>
        <v>#REF!</v>
      </c>
      <c r="D14" s="155" t="e">
        <f>GETPIVOTDATA("Value",[1]PivotFacts!$A$8,"Ticker",$C$3,"Year",D$10,"Account",$B14)/$C$7</f>
        <v>#REF!</v>
      </c>
      <c r="E14" s="156" t="e">
        <f>GETPIVOTDATA("Value",[1]PivotFacts!$A$8,"Ticker",$C$3,"Year",E$10,"Account",$B14)/$C$7</f>
        <v>#REF!</v>
      </c>
      <c r="F14" s="21"/>
      <c r="G14" s="45"/>
      <c r="H14" s="27"/>
      <c r="I14" s="27"/>
      <c r="J14" s="27"/>
      <c r="K14" s="23"/>
      <c r="L14" s="23"/>
      <c r="M14" s="23"/>
      <c r="N14" s="23"/>
      <c r="O14" s="23"/>
      <c r="P14" s="23"/>
    </row>
    <row r="15" spans="1:16" ht="13.5" hidden="1" customHeight="1" outlineLevel="1" x14ac:dyDescent="0.35">
      <c r="A15" s="19"/>
      <c r="B15" s="20" t="s">
        <v>13</v>
      </c>
      <c r="C15" s="154" t="e">
        <f>GETPIVOTDATA("Value",[1]PivotFacts!$A$8,"Ticker",$C$3,"Year",C$10,"Account",$B15)/$C$7</f>
        <v>#REF!</v>
      </c>
      <c r="D15" s="154" t="e">
        <f>GETPIVOTDATA("Value",[1]PivotFacts!$A$8,"Ticker",$C$3,"Year",D$10,"Account",$B15)/$C$7</f>
        <v>#REF!</v>
      </c>
      <c r="E15" s="153" t="e">
        <f>GETPIVOTDATA("Value",[1]PivotFacts!$A$8,"Ticker",$C$3,"Year",E$10,"Account",$B15)/$C$7</f>
        <v>#REF!</v>
      </c>
      <c r="F15" s="20"/>
      <c r="G15" s="45"/>
      <c r="H15" s="27"/>
      <c r="I15" s="27"/>
      <c r="J15" s="27"/>
      <c r="K15" s="23"/>
      <c r="L15" s="23"/>
      <c r="M15" s="23"/>
      <c r="N15" s="23"/>
      <c r="O15" s="23"/>
      <c r="P15" s="23"/>
    </row>
    <row r="16" spans="1:16" ht="13.5" hidden="1" customHeight="1" outlineLevel="1" x14ac:dyDescent="0.35">
      <c r="A16" s="19"/>
      <c r="B16" s="20" t="s">
        <v>14</v>
      </c>
      <c r="C16" s="155" t="e">
        <f>GETPIVOTDATA("Value",[1]PivotFacts!$A$8,"Ticker",$C$3,"Year",C$10,"Account",$B16)/$C$7</f>
        <v>#REF!</v>
      </c>
      <c r="D16" s="155" t="e">
        <f>GETPIVOTDATA("Value",[1]PivotFacts!$A$8,"Ticker",$C$3,"Year",D$10,"Account",$B16)/$C$7</f>
        <v>#REF!</v>
      </c>
      <c r="E16" s="156" t="e">
        <f>GETPIVOTDATA("Value",[1]PivotFacts!$A$8,"Ticker",$C$3,"Year",E$10,"Account",$B16)/$C$7</f>
        <v>#REF!</v>
      </c>
      <c r="F16" s="21"/>
      <c r="G16" s="45"/>
      <c r="H16" s="27"/>
      <c r="I16" s="27"/>
      <c r="J16" s="27"/>
      <c r="K16" s="23"/>
      <c r="L16" s="23"/>
      <c r="M16" s="23"/>
      <c r="N16" s="23"/>
      <c r="O16" s="23"/>
      <c r="P16" s="23"/>
    </row>
    <row r="17" spans="1:16" ht="13.5" hidden="1" customHeight="1" outlineLevel="1" x14ac:dyDescent="0.35">
      <c r="A17" s="19"/>
      <c r="B17" s="20" t="s">
        <v>15</v>
      </c>
      <c r="C17" s="155" t="e">
        <f>GETPIVOTDATA("Value",[1]PivotFacts!$A$8,"Ticker",$C$3,"Year",C$10,"Account",$B17)/$C$7</f>
        <v>#REF!</v>
      </c>
      <c r="D17" s="155" t="e">
        <f>GETPIVOTDATA("Value",[1]PivotFacts!$A$8,"Ticker",$C$3,"Year",D$10,"Account",$B17)/$C$7</f>
        <v>#REF!</v>
      </c>
      <c r="E17" s="156" t="e">
        <f>GETPIVOTDATA("Value",[1]PivotFacts!$A$8,"Ticker",$C$3,"Year",E$10,"Account",$B17)/$C$7</f>
        <v>#REF!</v>
      </c>
      <c r="F17" s="21"/>
      <c r="G17" s="45"/>
      <c r="H17" s="27"/>
      <c r="I17" s="27"/>
      <c r="J17" s="27"/>
      <c r="K17" s="23"/>
      <c r="L17" s="23"/>
      <c r="M17" s="23"/>
      <c r="N17" s="23"/>
      <c r="O17" s="23"/>
      <c r="P17" s="23"/>
    </row>
    <row r="18" spans="1:16" ht="13.5" hidden="1" customHeight="1" outlineLevel="1" x14ac:dyDescent="0.35">
      <c r="A18" s="19"/>
      <c r="B18" s="20" t="s">
        <v>16</v>
      </c>
      <c r="C18" s="154" t="e">
        <f>GETPIVOTDATA("Value",[1]PivotFacts!$A$8,"Ticker",$C$3,"Year",C$10,"Account",$B18)/$C$7</f>
        <v>#REF!</v>
      </c>
      <c r="D18" s="154" t="e">
        <f>GETPIVOTDATA("Value",[1]PivotFacts!$A$8,"Ticker",$C$3,"Year",D$10,"Account",$B18)/$C$7</f>
        <v>#REF!</v>
      </c>
      <c r="E18" s="153" t="e">
        <f>GETPIVOTDATA("Value",[1]PivotFacts!$A$8,"Ticker",$C$3,"Year",E$10,"Account",$B18)/$C$7</f>
        <v>#REF!</v>
      </c>
      <c r="F18" s="20"/>
      <c r="G18" s="45"/>
      <c r="H18" s="27"/>
      <c r="I18" s="27"/>
      <c r="J18" s="27"/>
      <c r="K18" s="23"/>
      <c r="L18" s="23"/>
      <c r="M18" s="23"/>
      <c r="N18" s="23"/>
      <c r="O18" s="23"/>
      <c r="P18" s="23"/>
    </row>
    <row r="19" spans="1:16" ht="13.5" hidden="1" customHeight="1" outlineLevel="1" x14ac:dyDescent="0.35">
      <c r="A19" s="19"/>
      <c r="B19" s="20" t="s">
        <v>17</v>
      </c>
      <c r="C19" s="155" t="e">
        <f>GETPIVOTDATA("Value",[1]PivotFacts!$A$8,"Ticker",$C$3,"Year",C$10,"Account",$B19)/$C$7</f>
        <v>#REF!</v>
      </c>
      <c r="D19" s="155" t="e">
        <f>GETPIVOTDATA("Value",[1]PivotFacts!$A$8,"Ticker",$C$3,"Year",D$10,"Account",$B19)/$C$7</f>
        <v>#REF!</v>
      </c>
      <c r="E19" s="156" t="e">
        <f>GETPIVOTDATA("Value",[1]PivotFacts!$A$8,"Ticker",$C$3,"Year",E$10,"Account",$B19)/$C$7</f>
        <v>#REF!</v>
      </c>
      <c r="F19" s="21"/>
      <c r="G19" s="45"/>
      <c r="H19" s="27"/>
      <c r="I19" s="27"/>
      <c r="J19" s="27"/>
      <c r="K19" s="23"/>
      <c r="L19" s="23"/>
      <c r="M19" s="23"/>
      <c r="N19" s="23"/>
      <c r="O19" s="23"/>
      <c r="P19" s="23"/>
    </row>
    <row r="20" spans="1:16" ht="13.5" hidden="1" customHeight="1" outlineLevel="1" x14ac:dyDescent="0.35">
      <c r="A20" s="19"/>
      <c r="B20" s="20" t="s">
        <v>18</v>
      </c>
      <c r="C20" s="155" t="e">
        <f>GETPIVOTDATA("Value",[1]PivotFacts!$A$8,"Ticker",$C$3,"Year",C$10,"Account",$B20)/$C$7</f>
        <v>#REF!</v>
      </c>
      <c r="D20" s="155" t="e">
        <f>GETPIVOTDATA("Value",[1]PivotFacts!$A$8,"Ticker",$C$3,"Year",D$10,"Account",$B20)/$C$7</f>
        <v>#REF!</v>
      </c>
      <c r="E20" s="156" t="e">
        <f>GETPIVOTDATA("Value",[1]PivotFacts!$A$8,"Ticker",$C$3,"Year",E$10,"Account",$B20)/$C$7</f>
        <v>#REF!</v>
      </c>
      <c r="F20" s="21"/>
      <c r="G20" s="45"/>
      <c r="H20" s="27"/>
      <c r="I20" s="27"/>
      <c r="J20" s="27"/>
      <c r="K20" s="23"/>
      <c r="L20" s="23"/>
      <c r="M20" s="23"/>
      <c r="N20" s="23"/>
      <c r="O20" s="23"/>
      <c r="P20" s="23"/>
    </row>
    <row r="21" spans="1:16" ht="13.5" hidden="1" customHeight="1" outlineLevel="1" x14ac:dyDescent="0.35">
      <c r="A21" s="19"/>
      <c r="B21" s="20" t="s">
        <v>492</v>
      </c>
      <c r="C21" s="157" t="e">
        <f>C22-C20</f>
        <v>#REF!</v>
      </c>
      <c r="D21" s="157" t="e">
        <f>D22-D20</f>
        <v>#REF!</v>
      </c>
      <c r="E21" s="158" t="e">
        <f>E22-E20</f>
        <v>#REF!</v>
      </c>
      <c r="F21" s="21"/>
      <c r="G21" s="45"/>
      <c r="H21" s="27"/>
      <c r="I21" s="27"/>
      <c r="J21" s="27"/>
      <c r="K21" s="23"/>
      <c r="L21" s="23"/>
      <c r="M21" s="23"/>
      <c r="N21" s="23"/>
      <c r="O21" s="23"/>
      <c r="P21" s="23"/>
    </row>
    <row r="22" spans="1:16" ht="13.5" hidden="1" customHeight="1" outlineLevel="1" x14ac:dyDescent="0.35">
      <c r="A22" s="19"/>
      <c r="B22" s="20" t="s">
        <v>19</v>
      </c>
      <c r="C22" s="155" t="e">
        <f>GETPIVOTDATA("Value",[1]PivotFacts!$A$8,"Ticker",$C$3,"Year",C$10,"Account",$B22)/$C$7</f>
        <v>#REF!</v>
      </c>
      <c r="D22" s="155" t="e">
        <f>GETPIVOTDATA("Value",[1]PivotFacts!$A$8,"Ticker",$C$3,"Year",D$10,"Account",$B22)/$C$7</f>
        <v>#REF!</v>
      </c>
      <c r="E22" s="156" t="e">
        <f>GETPIVOTDATA("Value",[1]PivotFacts!$A$8,"Ticker",$C$3,"Year",E$10,"Account",$B22)/$C$7</f>
        <v>#REF!</v>
      </c>
      <c r="F22" s="21"/>
      <c r="G22" s="45"/>
      <c r="H22" s="27"/>
      <c r="I22" s="27"/>
      <c r="J22" s="27"/>
      <c r="K22" s="23"/>
      <c r="L22" s="23"/>
      <c r="M22" s="23"/>
      <c r="N22" s="23"/>
      <c r="O22" s="23"/>
      <c r="P22" s="23"/>
    </row>
    <row r="23" spans="1:16" ht="13.5" customHeight="1" collapsed="1" x14ac:dyDescent="0.35">
      <c r="A23" s="19"/>
      <c r="B23" s="20"/>
      <c r="C23" s="159"/>
      <c r="D23" s="159"/>
      <c r="E23" s="153"/>
      <c r="F23" s="20"/>
      <c r="G23" s="45"/>
      <c r="H23" s="27"/>
      <c r="I23" s="27"/>
      <c r="J23" s="27"/>
      <c r="K23" s="23"/>
      <c r="L23" s="23"/>
      <c r="M23" s="23"/>
      <c r="N23" s="23"/>
      <c r="O23" s="23"/>
      <c r="P23" s="23"/>
    </row>
    <row r="24" spans="1:16" ht="13.5" customHeight="1" x14ac:dyDescent="0.35">
      <c r="A24" s="22"/>
      <c r="B24" s="133" t="s">
        <v>20</v>
      </c>
      <c r="C24" s="185">
        <f t="shared" ref="C24:D24" si="2">D24-1</f>
        <v>2018</v>
      </c>
      <c r="D24" s="185">
        <f t="shared" si="2"/>
        <v>2019</v>
      </c>
      <c r="E24" s="186">
        <f>$C$5</f>
        <v>2020</v>
      </c>
      <c r="F24" s="23"/>
      <c r="G24" s="33"/>
      <c r="H24" s="27"/>
      <c r="I24" s="27"/>
      <c r="J24" s="27"/>
      <c r="K24" s="23"/>
      <c r="L24" s="23"/>
      <c r="M24" s="23"/>
      <c r="N24" s="23"/>
      <c r="O24" s="23"/>
      <c r="P24" s="23"/>
    </row>
    <row r="25" spans="1:16" ht="13.5" customHeight="1" x14ac:dyDescent="0.35">
      <c r="A25" s="19"/>
      <c r="B25" s="20" t="s">
        <v>480</v>
      </c>
      <c r="C25" s="154">
        <f>GETPIVOTDATA("Value",PivotFacts!$A$8,"Ticker",$C$3,"Year",C$10,"Account",$B25)/$C$7</f>
        <v>72854</v>
      </c>
      <c r="D25" s="154">
        <f>GETPIVOTDATA("Value",PivotFacts!$A$8,"Ticker",$C$3,"Year",D$10,"Account",$B25)/$C$7</f>
        <v>74286</v>
      </c>
      <c r="E25" s="154">
        <f>GETPIVOTDATA("Value",PivotFacts!$A$8,"Ticker",$C$3,"Year",E$10,"Account",$B25)/$C$7</f>
        <v>74298</v>
      </c>
      <c r="F25" s="154"/>
      <c r="G25" s="45"/>
      <c r="H25" s="27"/>
      <c r="I25" s="27"/>
      <c r="J25" s="27"/>
      <c r="K25" s="23"/>
      <c r="L25" s="23"/>
      <c r="M25" s="23"/>
      <c r="N25" s="23"/>
      <c r="O25" s="23"/>
      <c r="P25" s="23"/>
    </row>
    <row r="26" spans="1:16" ht="13.5" customHeight="1" x14ac:dyDescent="0.35">
      <c r="A26" s="19"/>
      <c r="B26" s="20" t="s">
        <v>21</v>
      </c>
      <c r="C26" s="154">
        <f>GETPIVOTDATA("Value",PivotFacts!$A$8,"Ticker",$C$3,"Year",C$10,"Account",$B26)/$C$7</f>
        <v>7568</v>
      </c>
      <c r="D26" s="154">
        <f>GETPIVOTDATA("Value",PivotFacts!$A$8,"Ticker",$C$3,"Year",D$10,"Account",$B26)/$C$7</f>
        <v>8383</v>
      </c>
      <c r="E26" s="154">
        <f>GETPIVOTDATA("Value",PivotFacts!$A$8,"Ticker",$C$3,"Year",E$10,"Account",$B26)/$C$7</f>
        <v>17495</v>
      </c>
      <c r="F26" s="155"/>
      <c r="G26" s="45"/>
      <c r="H26" s="27"/>
      <c r="I26" s="27"/>
      <c r="J26" s="27"/>
      <c r="K26" s="23"/>
      <c r="L26" s="23"/>
      <c r="M26" s="23"/>
      <c r="N26" s="23"/>
      <c r="O26" s="23"/>
      <c r="P26" s="23"/>
    </row>
    <row r="27" spans="1:16" ht="13.5" customHeight="1" x14ac:dyDescent="0.35">
      <c r="A27" s="19"/>
      <c r="B27" s="20"/>
      <c r="C27" s="155">
        <f>C25-C26</f>
        <v>65286</v>
      </c>
      <c r="D27" s="155">
        <f t="shared" ref="D27:E27" si="3">D25-D26</f>
        <v>65903</v>
      </c>
      <c r="E27" s="182">
        <f t="shared" si="3"/>
        <v>56803</v>
      </c>
      <c r="F27" s="155"/>
      <c r="G27" s="45"/>
      <c r="H27" s="27"/>
      <c r="I27" s="27"/>
      <c r="J27" s="27"/>
      <c r="K27" s="23"/>
      <c r="L27" s="23"/>
      <c r="M27" s="23"/>
      <c r="N27" s="23"/>
      <c r="O27" s="23"/>
      <c r="P27" s="23"/>
    </row>
    <row r="28" spans="1:16" ht="13.5" customHeight="1" x14ac:dyDescent="0.35">
      <c r="A28" s="19"/>
      <c r="B28" s="20" t="s">
        <v>22</v>
      </c>
      <c r="C28" s="154">
        <f>GETPIVOTDATA("Value",PivotFacts!$A$8,"Ticker",$C$3,"Year",C$10,"Account",$B28)/$C$7</f>
        <v>24266</v>
      </c>
      <c r="D28" s="154">
        <f>GETPIVOTDATA("Value",PivotFacts!$A$8,"Ticker",$C$3,"Year",D$10,"Account",$B28)/$C$7</f>
        <v>29163</v>
      </c>
      <c r="E28" s="154">
        <f>GETPIVOTDATA("Value",PivotFacts!$A$8,"Ticker",$C$3,"Year",E$10,"Account",$B28)/$C$7</f>
        <v>14541</v>
      </c>
      <c r="F28" s="154"/>
      <c r="G28" s="45"/>
      <c r="H28" s="27"/>
      <c r="I28" s="27"/>
      <c r="J28" s="27"/>
      <c r="K28" s="23"/>
      <c r="L28" s="23"/>
      <c r="M28" s="23"/>
      <c r="N28" s="23"/>
      <c r="O28" s="23"/>
      <c r="P28" s="23"/>
    </row>
    <row r="29" spans="1:16" ht="13.5" customHeight="1" x14ac:dyDescent="0.35">
      <c r="A29" s="19"/>
      <c r="B29" s="20" t="s">
        <v>23</v>
      </c>
      <c r="C29" s="155">
        <f>GETPIVOTDATA("Value",PivotFacts!$A$8,"Ticker",$C$3,"Year",C$10,"Account",$B29)/$C$7</f>
        <v>5357</v>
      </c>
      <c r="D29" s="155">
        <f>GETPIVOTDATA("Value",PivotFacts!$A$8,"Ticker",$C$3,"Year",D$10,"Account",$B29)/$C$7</f>
        <v>4430</v>
      </c>
      <c r="E29" s="155">
        <f>GETPIVOTDATA("Value",PivotFacts!$A$8,"Ticker",$C$3,"Year",E$10,"Account",$B29)/$C$7</f>
        <v>2525</v>
      </c>
      <c r="F29" s="155"/>
      <c r="G29" s="45"/>
      <c r="H29" s="27"/>
      <c r="I29" s="27"/>
      <c r="J29" s="27"/>
      <c r="K29" s="23"/>
      <c r="L29" s="23"/>
      <c r="M29" s="23"/>
      <c r="N29" s="23"/>
      <c r="O29" s="23"/>
      <c r="P29" s="23"/>
    </row>
    <row r="30" spans="1:16" ht="13.5" customHeight="1" x14ac:dyDescent="0.35">
      <c r="A30" s="19"/>
      <c r="B30" s="20" t="s">
        <v>24</v>
      </c>
      <c r="C30" s="183">
        <f>GETPIVOTDATA("Value",PivotFacts!$A$8,"Ticker",$C$3,"Year",C$10,"Account",$B30)/$C$7</f>
        <v>18080</v>
      </c>
      <c r="D30" s="183">
        <f>GETPIVOTDATA("Value",PivotFacts!$A$8,"Ticker",$C$3,"Year",D$10,"Account",$B30)/$C$7</f>
        <v>19467</v>
      </c>
      <c r="E30" s="183">
        <f>GETPIVOTDATA("Value",PivotFacts!$A$8,"Ticker",$C$3,"Year",E$10,"Account",$B30)/$C$7</f>
        <v>11087</v>
      </c>
      <c r="F30" s="155"/>
      <c r="G30" s="45"/>
      <c r="H30" s="27"/>
      <c r="I30" s="27"/>
      <c r="J30" s="27"/>
      <c r="K30" s="23"/>
      <c r="L30" s="23"/>
      <c r="M30" s="23"/>
      <c r="N30" s="23"/>
      <c r="O30" s="23"/>
      <c r="P30" s="23"/>
    </row>
    <row r="31" spans="1:16" ht="13.5" customHeight="1" x14ac:dyDescent="0.35">
      <c r="A31" s="19"/>
      <c r="B31" s="20"/>
      <c r="C31" s="154">
        <f>C27-C29-C33</f>
        <v>18088</v>
      </c>
      <c r="D31" s="154">
        <f>D27-D29-D33</f>
        <v>19471</v>
      </c>
      <c r="E31" s="181">
        <f>E27-E29-E33</f>
        <v>11107</v>
      </c>
      <c r="F31" s="20"/>
      <c r="G31" s="28"/>
      <c r="H31" s="27"/>
      <c r="I31" s="27"/>
      <c r="J31" s="27"/>
      <c r="K31" s="23"/>
      <c r="L31" s="23"/>
      <c r="M31" s="23"/>
      <c r="N31" s="23"/>
      <c r="O31" s="23"/>
      <c r="P31" s="23"/>
    </row>
    <row r="32" spans="1:16" ht="13.5" customHeight="1" x14ac:dyDescent="0.35">
      <c r="A32" s="19"/>
      <c r="B32" s="28"/>
      <c r="C32" s="160"/>
      <c r="D32" s="161"/>
      <c r="E32" s="161"/>
      <c r="F32" s="20"/>
      <c r="G32" s="28"/>
      <c r="H32" s="27"/>
      <c r="I32" s="27"/>
      <c r="J32" s="27"/>
      <c r="K32" s="23"/>
      <c r="L32" s="23"/>
      <c r="M32" s="23"/>
      <c r="N32" s="23"/>
      <c r="O32" s="23"/>
      <c r="P32" s="23"/>
    </row>
    <row r="33" spans="1:16" ht="13.5" customHeight="1" x14ac:dyDescent="0.35">
      <c r="A33" s="22"/>
      <c r="B33" s="184" t="s">
        <v>458</v>
      </c>
      <c r="C33" s="154">
        <f>GETPIVOTDATA("Value",PivotFacts!$A$8,"Ticker",$C$3,"Year",C$10,"Account",$B33)/$C$7</f>
        <v>41841</v>
      </c>
      <c r="D33" s="154">
        <f>GETPIVOTDATA("Value",PivotFacts!$A$8,"Ticker",$C$3,"Year",D$10,"Account",$B33)/$C$7</f>
        <v>42002</v>
      </c>
      <c r="E33" s="154">
        <f>GETPIVOTDATA("Value",PivotFacts!$A$8,"Ticker",$C$3,"Year",E$10,"Account",$B33)/$C$7</f>
        <v>43171</v>
      </c>
      <c r="F33" s="23"/>
      <c r="G33" s="66"/>
      <c r="H33" s="33"/>
      <c r="I33" s="33"/>
      <c r="J33" s="27"/>
      <c r="K33" s="23"/>
      <c r="L33" s="23"/>
      <c r="M33" s="23"/>
      <c r="N33" s="66"/>
      <c r="O33" s="66"/>
      <c r="P33" s="66"/>
    </row>
    <row r="34" spans="1:16" ht="13.5" customHeight="1" x14ac:dyDescent="0.35">
      <c r="A34" s="22"/>
      <c r="B34" s="184"/>
      <c r="C34" s="154"/>
      <c r="D34" s="154"/>
      <c r="E34" s="154"/>
      <c r="F34" s="23"/>
      <c r="G34" s="23"/>
      <c r="H34" s="22"/>
      <c r="I34" s="22"/>
      <c r="J34" s="27"/>
      <c r="K34" s="23"/>
      <c r="L34" s="23"/>
      <c r="M34" s="23"/>
      <c r="N34" s="66"/>
      <c r="O34" s="66"/>
      <c r="P34" s="66"/>
    </row>
    <row r="35" spans="1:16" ht="13.5" customHeight="1" x14ac:dyDescent="0.35">
      <c r="A35" s="22"/>
      <c r="B35" s="184"/>
      <c r="C35" s="162"/>
      <c r="D35" s="78"/>
      <c r="E35" s="23"/>
      <c r="F35" s="23"/>
      <c r="G35" s="23"/>
      <c r="H35" s="22"/>
      <c r="I35" s="22"/>
      <c r="J35" s="27"/>
      <c r="K35" s="23"/>
      <c r="L35" s="23"/>
      <c r="M35" s="23"/>
      <c r="N35" s="66"/>
      <c r="O35" s="66"/>
      <c r="P35" s="66"/>
    </row>
    <row r="36" spans="1:16" ht="13.5" customHeight="1" x14ac:dyDescent="0.35">
      <c r="A36" s="22"/>
      <c r="B36" s="79" t="s">
        <v>502</v>
      </c>
      <c r="C36" s="39" t="s">
        <v>499</v>
      </c>
      <c r="D36" s="39" t="s">
        <v>499</v>
      </c>
      <c r="E36" s="39" t="s">
        <v>499</v>
      </c>
      <c r="F36" s="121" t="s">
        <v>500</v>
      </c>
      <c r="G36" s="121" t="s">
        <v>500</v>
      </c>
      <c r="H36" s="122" t="s">
        <v>500</v>
      </c>
      <c r="I36" s="22"/>
      <c r="J36" s="27"/>
      <c r="K36" s="23"/>
      <c r="L36" s="23"/>
      <c r="M36" s="23"/>
      <c r="N36" s="66"/>
      <c r="O36" s="66"/>
      <c r="P36" s="66"/>
    </row>
    <row r="37" spans="1:16" ht="13.5" customHeight="1" x14ac:dyDescent="0.35">
      <c r="A37" s="22"/>
      <c r="B37" s="78" t="s">
        <v>501</v>
      </c>
      <c r="C37" s="187">
        <v>2018</v>
      </c>
      <c r="D37" s="187">
        <v>2019</v>
      </c>
      <c r="E37" s="187">
        <v>2020</v>
      </c>
      <c r="F37" s="187">
        <v>2021</v>
      </c>
      <c r="G37" s="187">
        <v>2022</v>
      </c>
      <c r="H37" s="187">
        <v>2023</v>
      </c>
      <c r="I37" s="22"/>
      <c r="J37" s="27"/>
      <c r="K37" s="23"/>
      <c r="L37" s="23"/>
      <c r="M37" s="23"/>
      <c r="N37" s="66"/>
      <c r="O37" s="27"/>
      <c r="P37" s="27"/>
    </row>
    <row r="38" spans="1:16" ht="13.5" customHeight="1" x14ac:dyDescent="0.35">
      <c r="A38" s="22"/>
      <c r="B38" s="78"/>
      <c r="C38" s="78"/>
      <c r="D38" s="78"/>
      <c r="E38" s="66"/>
      <c r="F38" s="66"/>
      <c r="G38" s="66"/>
      <c r="H38" s="66"/>
      <c r="I38" s="22"/>
      <c r="J38" s="33"/>
      <c r="K38" s="23"/>
      <c r="L38" s="23"/>
      <c r="M38" s="23"/>
      <c r="N38" s="66"/>
      <c r="O38" s="27"/>
      <c r="P38" s="27"/>
    </row>
    <row r="39" spans="1:16" ht="13.5" customHeight="1" x14ac:dyDescent="0.35">
      <c r="A39" s="22"/>
      <c r="B39" s="79" t="s">
        <v>532</v>
      </c>
      <c r="C39" s="164">
        <f>C25</f>
        <v>72854</v>
      </c>
      <c r="D39" s="164">
        <f t="shared" ref="D39:E39" si="4">D25</f>
        <v>74286</v>
      </c>
      <c r="E39" s="164">
        <f t="shared" si="4"/>
        <v>74298</v>
      </c>
      <c r="F39" s="188">
        <f>E39*(1+F50)</f>
        <v>74298</v>
      </c>
      <c r="G39" s="188">
        <f t="shared" ref="G39:H39" si="5">F39*(1+G50)</f>
        <v>75040.98</v>
      </c>
      <c r="H39" s="188">
        <f t="shared" si="5"/>
        <v>75791.38979999999</v>
      </c>
      <c r="I39" s="22"/>
      <c r="J39" s="33"/>
      <c r="K39" s="23"/>
      <c r="L39" s="23"/>
      <c r="M39" s="23"/>
      <c r="N39" s="66"/>
      <c r="O39" s="27"/>
      <c r="P39" s="27"/>
    </row>
    <row r="40" spans="1:16" ht="13.5" customHeight="1" x14ac:dyDescent="0.35">
      <c r="A40" s="22"/>
      <c r="B40" s="78" t="s">
        <v>533</v>
      </c>
      <c r="C40" s="165">
        <f>-C26</f>
        <v>-7568</v>
      </c>
      <c r="D40" s="165">
        <f>-D26</f>
        <v>-8383</v>
      </c>
      <c r="E40" s="165">
        <f>-E26</f>
        <v>-17495</v>
      </c>
      <c r="F40" s="189">
        <f>-F39*F51</f>
        <v>-17460.03</v>
      </c>
      <c r="G40" s="189">
        <f t="shared" ref="G40:H40" si="6">-G39*G51</f>
        <v>-8254.5077999999994</v>
      </c>
      <c r="H40" s="189">
        <f t="shared" si="6"/>
        <v>-8337.0528779999986</v>
      </c>
      <c r="I40" s="22"/>
      <c r="J40" s="22"/>
      <c r="K40" s="23"/>
      <c r="L40" s="23"/>
      <c r="M40" s="23"/>
      <c r="N40" s="66"/>
      <c r="O40" s="27"/>
      <c r="P40" s="27"/>
    </row>
    <row r="41" spans="1:16" ht="13.5" customHeight="1" x14ac:dyDescent="0.35">
      <c r="A41" s="23"/>
      <c r="B41" s="79" t="s">
        <v>534</v>
      </c>
      <c r="C41" s="166">
        <f>C39+C40</f>
        <v>65286</v>
      </c>
      <c r="D41" s="166">
        <f>D39+D40</f>
        <v>65903</v>
      </c>
      <c r="E41" s="166">
        <f>E39+E40</f>
        <v>56803</v>
      </c>
      <c r="F41" s="190">
        <f t="shared" ref="F41:H41" si="7">F39+F40</f>
        <v>56837.97</v>
      </c>
      <c r="G41" s="190">
        <f t="shared" si="7"/>
        <v>66786.472199999989</v>
      </c>
      <c r="H41" s="190">
        <f t="shared" si="7"/>
        <v>67454.336921999988</v>
      </c>
      <c r="I41" s="22"/>
      <c r="J41" s="22"/>
      <c r="K41" s="23"/>
      <c r="L41" s="23"/>
      <c r="M41" s="23"/>
      <c r="N41" s="66"/>
      <c r="O41" s="27"/>
      <c r="P41" s="27"/>
    </row>
    <row r="42" spans="1:16" ht="13.5" customHeight="1" x14ac:dyDescent="0.35">
      <c r="A42" s="23"/>
      <c r="B42" s="184" t="s">
        <v>535</v>
      </c>
      <c r="C42" s="165">
        <f>-(C33-C28)</f>
        <v>-17575</v>
      </c>
      <c r="D42" s="165">
        <f>-(D33-D28)</f>
        <v>-12839</v>
      </c>
      <c r="E42" s="165">
        <f>-(E33-E28)</f>
        <v>-28630</v>
      </c>
      <c r="F42" s="189">
        <f>-F39*F53</f>
        <v>-28604.73</v>
      </c>
      <c r="G42" s="189">
        <f t="shared" ref="G42:H42" si="8">-G39*G53</f>
        <v>-15008.196</v>
      </c>
      <c r="H42" s="189">
        <f t="shared" si="8"/>
        <v>-15158.277959999999</v>
      </c>
      <c r="I42" s="22"/>
      <c r="J42" s="23"/>
      <c r="K42" s="23"/>
      <c r="L42" s="23"/>
      <c r="M42" s="23"/>
      <c r="N42" s="66"/>
      <c r="O42" s="27"/>
      <c r="P42" s="27"/>
    </row>
    <row r="43" spans="1:16" ht="13.5" customHeight="1" x14ac:dyDescent="0.35">
      <c r="A43" s="23"/>
      <c r="B43" s="79" t="s">
        <v>536</v>
      </c>
      <c r="C43" s="167">
        <f t="shared" ref="C43:E43" si="9">SUM(C41:C42)</f>
        <v>47711</v>
      </c>
      <c r="D43" s="167">
        <f t="shared" si="9"/>
        <v>53064</v>
      </c>
      <c r="E43" s="167">
        <f t="shared" si="9"/>
        <v>28173</v>
      </c>
      <c r="F43" s="191">
        <f>SUM(F41:F42)</f>
        <v>28233.24</v>
      </c>
      <c r="G43" s="191">
        <f t="shared" ref="G43:H43" si="10">SUM(G41:G42)</f>
        <v>51778.276199999993</v>
      </c>
      <c r="H43" s="191">
        <f t="shared" si="10"/>
        <v>52296.058961999988</v>
      </c>
      <c r="I43" s="22"/>
      <c r="J43" s="23"/>
      <c r="K43" s="23"/>
      <c r="L43" s="23"/>
      <c r="M43" s="23"/>
      <c r="N43" s="66"/>
      <c r="O43" s="27"/>
      <c r="P43" s="27"/>
    </row>
    <row r="44" spans="1:16" ht="13.5" customHeight="1" x14ac:dyDescent="0.35">
      <c r="A44" s="23"/>
      <c r="B44" s="78" t="s">
        <v>537</v>
      </c>
      <c r="C44" s="165">
        <f>-C28</f>
        <v>-24266</v>
      </c>
      <c r="D44" s="165">
        <f>-D28</f>
        <v>-29163</v>
      </c>
      <c r="E44" s="165">
        <f>-E28</f>
        <v>-14541</v>
      </c>
      <c r="F44" s="189">
        <f>-F43*F55</f>
        <v>-14681.284800000001</v>
      </c>
      <c r="G44" s="189">
        <f t="shared" ref="G44:H44" si="11">-G43*G55</f>
        <v>-27442.486385999997</v>
      </c>
      <c r="H44" s="189">
        <f t="shared" si="11"/>
        <v>-27716.911249859993</v>
      </c>
      <c r="I44" s="22"/>
      <c r="J44" s="23"/>
      <c r="K44" s="23"/>
      <c r="L44" s="23"/>
      <c r="M44" s="23"/>
      <c r="N44" s="66"/>
      <c r="O44" s="27"/>
      <c r="P44" s="27"/>
    </row>
    <row r="45" spans="1:16" ht="13.5" customHeight="1" x14ac:dyDescent="0.35">
      <c r="A45" s="23"/>
      <c r="B45" s="78" t="s">
        <v>538</v>
      </c>
      <c r="C45" s="166">
        <f>C43+C44</f>
        <v>23445</v>
      </c>
      <c r="D45" s="166">
        <f t="shared" ref="D45:H45" si="12">D43+D44</f>
        <v>23901</v>
      </c>
      <c r="E45" s="166">
        <f t="shared" si="12"/>
        <v>13632</v>
      </c>
      <c r="F45" s="190">
        <f t="shared" si="12"/>
        <v>13551.9552</v>
      </c>
      <c r="G45" s="190">
        <f t="shared" si="12"/>
        <v>24335.789813999996</v>
      </c>
      <c r="H45" s="190">
        <f t="shared" si="12"/>
        <v>24579.147712139995</v>
      </c>
      <c r="I45" s="22"/>
      <c r="J45" s="23"/>
      <c r="K45" s="23"/>
      <c r="L45" s="23"/>
      <c r="M45" s="23"/>
      <c r="N45" s="66"/>
      <c r="O45" s="27"/>
      <c r="P45" s="27"/>
    </row>
    <row r="46" spans="1:16" ht="13.5" customHeight="1" x14ac:dyDescent="0.35">
      <c r="A46" s="23"/>
      <c r="B46" s="78" t="s">
        <v>539</v>
      </c>
      <c r="C46" s="164">
        <f>-C29</f>
        <v>-5357</v>
      </c>
      <c r="D46" s="164">
        <f>-D29</f>
        <v>-4430</v>
      </c>
      <c r="E46" s="164">
        <f>-E29</f>
        <v>-2525</v>
      </c>
      <c r="F46" s="190">
        <f>-F43*F56</f>
        <v>-2540.9915999999998</v>
      </c>
      <c r="G46" s="190">
        <f t="shared" ref="G46:H46" si="13">-G43*G56</f>
        <v>-5177.82762</v>
      </c>
      <c r="H46" s="190">
        <f t="shared" si="13"/>
        <v>-5229.6058961999988</v>
      </c>
      <c r="I46" s="22"/>
      <c r="J46" s="23"/>
      <c r="K46" s="23"/>
      <c r="L46" s="23"/>
      <c r="M46" s="23"/>
      <c r="N46" s="66"/>
      <c r="O46" s="66"/>
      <c r="P46" s="66"/>
    </row>
    <row r="47" spans="1:16" ht="13.5" customHeight="1" thickBot="1" x14ac:dyDescent="0.4">
      <c r="A47" s="23"/>
      <c r="B47" s="79" t="s">
        <v>25</v>
      </c>
      <c r="C47" s="168">
        <f>C45+C46</f>
        <v>18088</v>
      </c>
      <c r="D47" s="168">
        <f t="shared" ref="D47" si="14">D45+D46</f>
        <v>19471</v>
      </c>
      <c r="E47" s="168">
        <f>E45+E46</f>
        <v>11107</v>
      </c>
      <c r="F47" s="192">
        <f>F45+F46</f>
        <v>11010.963600000001</v>
      </c>
      <c r="G47" s="192">
        <f t="shared" ref="G47:H47" si="15">G45+G46</f>
        <v>19157.962193999996</v>
      </c>
      <c r="H47" s="192">
        <f t="shared" si="15"/>
        <v>19349.541815939996</v>
      </c>
      <c r="I47" s="22"/>
      <c r="J47" s="23"/>
      <c r="K47" s="23"/>
      <c r="L47" s="23"/>
      <c r="M47" s="23"/>
      <c r="N47" s="23"/>
      <c r="O47" s="23"/>
      <c r="P47" s="23"/>
    </row>
    <row r="48" spans="1:16" ht="13.5" customHeight="1" thickTop="1" x14ac:dyDescent="0.35">
      <c r="A48" s="23"/>
      <c r="B48" s="66"/>
      <c r="C48" s="23"/>
      <c r="D48" s="23"/>
      <c r="E48" s="23"/>
      <c r="F48" s="23"/>
      <c r="G48" s="23"/>
      <c r="H48" s="23"/>
      <c r="I48" s="22"/>
      <c r="J48" s="23"/>
      <c r="K48" s="23"/>
      <c r="L48" s="23"/>
      <c r="M48" s="23"/>
      <c r="N48" s="23"/>
      <c r="O48" s="23"/>
      <c r="P48" s="23"/>
    </row>
    <row r="49" spans="1:18" ht="13.5" customHeight="1" x14ac:dyDescent="0.35">
      <c r="A49" s="23"/>
      <c r="B49" s="133" t="s">
        <v>553</v>
      </c>
      <c r="C49" s="163">
        <v>2018</v>
      </c>
      <c r="D49" s="163">
        <v>2019</v>
      </c>
      <c r="E49" s="163">
        <v>2020</v>
      </c>
      <c r="F49" s="163">
        <v>2021</v>
      </c>
      <c r="G49" s="163">
        <v>2022</v>
      </c>
      <c r="H49" s="163">
        <v>2023</v>
      </c>
      <c r="I49" s="22"/>
      <c r="J49" s="169" t="s">
        <v>540</v>
      </c>
      <c r="K49" s="169" t="s">
        <v>541</v>
      </c>
      <c r="L49" s="169" t="s">
        <v>542</v>
      </c>
      <c r="M49" s="170" t="s">
        <v>543</v>
      </c>
      <c r="N49" s="23"/>
      <c r="O49" s="23"/>
      <c r="P49" s="23"/>
      <c r="Q49" s="66"/>
      <c r="R49" s="66"/>
    </row>
    <row r="50" spans="1:18" ht="13.5" customHeight="1" x14ac:dyDescent="0.35">
      <c r="A50" s="23"/>
      <c r="B50" s="78" t="s">
        <v>503</v>
      </c>
      <c r="C50" s="171">
        <v>0</v>
      </c>
      <c r="D50" s="171">
        <f>(D39-C39)/C39</f>
        <v>1.9655749855876137E-2</v>
      </c>
      <c r="E50" s="171">
        <f>(E39-D39)/D39</f>
        <v>1.61537840239076E-4</v>
      </c>
      <c r="F50" s="172">
        <v>0</v>
      </c>
      <c r="G50" s="172">
        <v>0.01</v>
      </c>
      <c r="H50" s="172">
        <v>0.01</v>
      </c>
      <c r="I50" s="22"/>
      <c r="J50" s="173">
        <f>AVERAGE(C50:D50)</f>
        <v>9.8278749279380687E-3</v>
      </c>
      <c r="K50" s="173">
        <f>AVERAGE(C50:E50)</f>
        <v>6.6057625653717375E-3</v>
      </c>
      <c r="L50" s="174">
        <f>D50</f>
        <v>1.9655749855876137E-2</v>
      </c>
      <c r="M50" s="174">
        <f>(E50-D50)/D50</f>
        <v>-0.9917816495720827</v>
      </c>
      <c r="N50" s="23"/>
      <c r="O50" s="23"/>
      <c r="P50" s="23"/>
      <c r="Q50" s="66"/>
      <c r="R50" s="66"/>
    </row>
    <row r="51" spans="1:18" ht="13.5" customHeight="1" x14ac:dyDescent="0.35">
      <c r="A51" s="23"/>
      <c r="B51" s="66" t="s">
        <v>544</v>
      </c>
      <c r="C51" s="171">
        <f>ABS(C40)/C39</f>
        <v>0.10387899085842919</v>
      </c>
      <c r="D51" s="171">
        <f>ABS(D40)/D39</f>
        <v>0.11284764289368118</v>
      </c>
      <c r="E51" s="171">
        <f>ABS(E40)/E39</f>
        <v>0.23547067215806616</v>
      </c>
      <c r="F51" s="172">
        <v>0.23499999999999999</v>
      </c>
      <c r="G51" s="172">
        <v>0.11</v>
      </c>
      <c r="H51" s="172">
        <v>0.11</v>
      </c>
      <c r="I51" s="22"/>
      <c r="J51" s="173">
        <f t="shared" ref="J51:J54" si="16">AVERAGE(C51:D51)</f>
        <v>0.10836331687605519</v>
      </c>
      <c r="K51" s="173">
        <f t="shared" ref="K51:K54" si="17">AVERAGE(C51:E51)</f>
        <v>0.15073243530339217</v>
      </c>
      <c r="L51" s="174">
        <f>(D51-C51)/C51</f>
        <v>8.6337496746333037E-2</v>
      </c>
      <c r="M51" s="174">
        <f t="shared" ref="M51:M56" si="18">(E51-D51)/D51</f>
        <v>1.0866246393813792</v>
      </c>
      <c r="N51" s="23"/>
      <c r="O51" s="23"/>
      <c r="P51" s="23"/>
      <c r="Q51" s="66"/>
      <c r="R51" s="66"/>
    </row>
    <row r="52" spans="1:18" ht="13.5" customHeight="1" x14ac:dyDescent="0.35">
      <c r="A52" s="23"/>
      <c r="B52" s="78" t="s">
        <v>504</v>
      </c>
      <c r="C52" s="171">
        <f>C41/C39</f>
        <v>0.89612100914157078</v>
      </c>
      <c r="D52" s="171">
        <f>D41/D39</f>
        <v>0.88715235710631879</v>
      </c>
      <c r="E52" s="171">
        <f>E41/E39</f>
        <v>0.76452932784193384</v>
      </c>
      <c r="F52" s="172">
        <v>0.76500000000000001</v>
      </c>
      <c r="G52" s="172">
        <v>0.89</v>
      </c>
      <c r="H52" s="172">
        <v>0.89</v>
      </c>
      <c r="I52" s="22"/>
      <c r="J52" s="173">
        <f t="shared" si="16"/>
        <v>0.89163668312394484</v>
      </c>
      <c r="K52" s="173">
        <f t="shared" si="17"/>
        <v>0.84926756469660791</v>
      </c>
      <c r="L52" s="174">
        <f>(D52-C52)/C52</f>
        <v>-1.0008304619309629E-2</v>
      </c>
      <c r="M52" s="174">
        <f t="shared" si="18"/>
        <v>-0.13822093610206063</v>
      </c>
      <c r="N52" s="66"/>
      <c r="O52" s="66"/>
      <c r="P52" s="66"/>
      <c r="Q52" s="66"/>
      <c r="R52" s="66"/>
    </row>
    <row r="53" spans="1:18" ht="13.5" customHeight="1" x14ac:dyDescent="0.35">
      <c r="B53" s="78" t="s">
        <v>545</v>
      </c>
      <c r="C53" s="171">
        <f>ABS(C42)/C39</f>
        <v>0.24123589645043511</v>
      </c>
      <c r="D53" s="171">
        <f>ABS(D42)/D39</f>
        <v>0.17283202756912475</v>
      </c>
      <c r="E53" s="171">
        <f t="shared" ref="E53" si="19">ABS(E42)/E39</f>
        <v>0.3853401168268325</v>
      </c>
      <c r="F53" s="172">
        <v>0.38500000000000001</v>
      </c>
      <c r="G53" s="172">
        <v>0.2</v>
      </c>
      <c r="H53" s="172">
        <v>0.2</v>
      </c>
      <c r="I53" s="22"/>
      <c r="J53" s="173">
        <f t="shared" si="16"/>
        <v>0.20703396200977991</v>
      </c>
      <c r="K53" s="173">
        <f t="shared" si="17"/>
        <v>0.26646934694879748</v>
      </c>
      <c r="L53" s="174">
        <f>(D53-C53)/C53</f>
        <v>-0.28355592964318549</v>
      </c>
      <c r="M53" s="174">
        <f t="shared" si="18"/>
        <v>1.22956428994455</v>
      </c>
      <c r="N53" s="66"/>
      <c r="O53" s="66"/>
      <c r="P53" s="66"/>
      <c r="Q53" s="66"/>
      <c r="R53" s="66"/>
    </row>
    <row r="54" spans="1:18" ht="13.5" customHeight="1" x14ac:dyDescent="0.35">
      <c r="A54" s="23"/>
      <c r="B54" s="78" t="s">
        <v>546</v>
      </c>
      <c r="C54" s="171">
        <f>C43/C39</f>
        <v>0.6548851126911357</v>
      </c>
      <c r="D54" s="171">
        <f>D43/D39</f>
        <v>0.71432032953719404</v>
      </c>
      <c r="E54" s="171">
        <f>E43/E39</f>
        <v>0.37918921101510134</v>
      </c>
      <c r="F54" s="172">
        <v>0.38</v>
      </c>
      <c r="G54" s="172">
        <v>0.69</v>
      </c>
      <c r="H54" s="172">
        <v>0.69</v>
      </c>
      <c r="I54" s="22"/>
      <c r="J54" s="173">
        <f t="shared" si="16"/>
        <v>0.68460272111416487</v>
      </c>
      <c r="K54" s="173">
        <f t="shared" si="17"/>
        <v>0.58279821774781038</v>
      </c>
      <c r="L54" s="174">
        <f>(D54-C54)/C54</f>
        <v>9.0756707847304288E-2</v>
      </c>
      <c r="M54" s="174">
        <f t="shared" si="18"/>
        <v>-0.46916082976278045</v>
      </c>
      <c r="N54" s="66"/>
      <c r="O54" s="66"/>
      <c r="P54" s="66"/>
      <c r="Q54" s="66"/>
      <c r="R54" s="66"/>
    </row>
    <row r="55" spans="1:18" ht="13.5" customHeight="1" x14ac:dyDescent="0.2">
      <c r="A55" s="23"/>
      <c r="B55" s="23" t="s">
        <v>547</v>
      </c>
      <c r="C55" s="175">
        <f>ABS(C44)/C43</f>
        <v>0.50860388589633421</v>
      </c>
      <c r="D55" s="175">
        <f>ABS(D44)/D43</f>
        <v>0.54958163726820441</v>
      </c>
      <c r="E55" s="175">
        <f>ABS(E44)/E43</f>
        <v>0.51613246725588324</v>
      </c>
      <c r="F55" s="176">
        <v>0.52</v>
      </c>
      <c r="G55" s="176">
        <v>0.53</v>
      </c>
      <c r="H55" s="176">
        <v>0.53</v>
      </c>
      <c r="I55" s="23"/>
      <c r="J55" s="173">
        <f>AVERAGE(C55:D55)</f>
        <v>0.52909276158226937</v>
      </c>
      <c r="K55" s="173">
        <f>AVERAGE(C55:E55)</f>
        <v>0.52477266347347395</v>
      </c>
      <c r="L55" s="174">
        <f>D55</f>
        <v>0.54958163726820441</v>
      </c>
      <c r="M55" s="174">
        <f t="shared" si="18"/>
        <v>-6.0862968745801556E-2</v>
      </c>
      <c r="N55" s="27"/>
      <c r="O55" s="27"/>
      <c r="P55" s="27"/>
    </row>
    <row r="56" spans="1:18" ht="13.5" customHeight="1" x14ac:dyDescent="0.2">
      <c r="A56" s="23"/>
      <c r="B56" s="23" t="s">
        <v>548</v>
      </c>
      <c r="C56" s="175">
        <f t="shared" ref="C56" si="20">ABS(C46)/C43</f>
        <v>0.1122801869589822</v>
      </c>
      <c r="D56" s="175">
        <f>ABS(D46)/D43</f>
        <v>8.3484094678124524E-2</v>
      </c>
      <c r="E56" s="175">
        <f>ABS(E46)/E43</f>
        <v>8.9624818088240507E-2</v>
      </c>
      <c r="F56" s="176">
        <v>0.09</v>
      </c>
      <c r="G56" s="176">
        <v>0.1</v>
      </c>
      <c r="H56" s="176">
        <v>0.1</v>
      </c>
      <c r="I56" s="23"/>
      <c r="J56" s="173">
        <f t="shared" ref="J56" si="21">AVERAGE(C56:D56)</f>
        <v>9.788214081855337E-2</v>
      </c>
      <c r="K56" s="173">
        <f t="shared" ref="K56" si="22">AVERAGE(C56:E56)</f>
        <v>9.5129699908449092E-2</v>
      </c>
      <c r="L56" s="174">
        <f>(D56-C56)/C56</f>
        <v>-0.25646637274818007</v>
      </c>
      <c r="M56" s="174">
        <f t="shared" si="18"/>
        <v>7.3555608811375753E-2</v>
      </c>
      <c r="N56" s="27"/>
      <c r="O56" s="27"/>
      <c r="P56" s="27"/>
    </row>
    <row r="57" spans="1:18" ht="13.5" customHeight="1" x14ac:dyDescent="0.2">
      <c r="A57" s="23"/>
      <c r="B57" s="162"/>
      <c r="C57" s="177"/>
      <c r="D57" s="177"/>
      <c r="E57" s="212" t="s">
        <v>549</v>
      </c>
      <c r="F57" s="212"/>
      <c r="G57" s="23"/>
      <c r="H57" s="23"/>
      <c r="I57" s="23"/>
      <c r="J57" s="23"/>
      <c r="K57" s="23"/>
      <c r="L57" s="23"/>
      <c r="M57" s="66"/>
      <c r="N57" s="66"/>
      <c r="O57" s="66"/>
      <c r="P57" s="66"/>
    </row>
    <row r="58" spans="1:18" ht="13.5" customHeight="1" x14ac:dyDescent="0.2">
      <c r="A58" s="23"/>
      <c r="B58" s="23"/>
      <c r="C58" s="23"/>
      <c r="D58" s="23"/>
      <c r="E58" s="23"/>
      <c r="F58" s="23"/>
      <c r="G58" s="23"/>
      <c r="H58" s="23"/>
      <c r="I58" s="23"/>
      <c r="J58" s="23"/>
      <c r="K58" s="23"/>
      <c r="L58" s="23"/>
      <c r="M58" s="27"/>
      <c r="N58" s="27"/>
      <c r="O58" s="27"/>
      <c r="P58" s="27"/>
    </row>
    <row r="59" spans="1:18" ht="13.5" customHeight="1" x14ac:dyDescent="0.2">
      <c r="A59" s="23"/>
      <c r="B59" s="178" t="s">
        <v>550</v>
      </c>
      <c r="C59" s="179"/>
      <c r="D59" s="179"/>
      <c r="E59" s="179"/>
      <c r="F59" s="179"/>
      <c r="G59" s="179"/>
      <c r="H59" s="179"/>
      <c r="I59" s="23"/>
      <c r="J59" s="23"/>
      <c r="K59" s="23"/>
      <c r="L59" s="23"/>
      <c r="M59" s="27"/>
      <c r="N59" s="27"/>
      <c r="O59" s="27"/>
      <c r="P59" s="27"/>
    </row>
    <row r="60" spans="1:18" ht="13.5" customHeight="1" x14ac:dyDescent="0.2">
      <c r="A60" s="23"/>
      <c r="B60" s="179" t="s">
        <v>551</v>
      </c>
      <c r="C60" s="179"/>
      <c r="D60" s="179"/>
      <c r="E60" s="179"/>
      <c r="F60" s="179"/>
      <c r="G60" s="179"/>
      <c r="H60" s="179"/>
      <c r="I60" s="23"/>
      <c r="J60" s="23"/>
      <c r="K60" s="23"/>
      <c r="L60" s="23"/>
      <c r="M60" s="27"/>
      <c r="N60" s="27"/>
      <c r="O60" s="27"/>
      <c r="P60" s="27"/>
    </row>
    <row r="61" spans="1:18" ht="13.5" customHeight="1" x14ac:dyDescent="0.2">
      <c r="A61" s="23"/>
      <c r="B61" s="23"/>
      <c r="C61" s="23"/>
      <c r="D61" s="23"/>
      <c r="E61" s="23"/>
      <c r="F61" s="23"/>
      <c r="G61" s="23"/>
      <c r="H61" s="23"/>
      <c r="I61" s="23"/>
      <c r="J61" s="23"/>
      <c r="K61" s="23"/>
      <c r="L61" s="23"/>
      <c r="M61" s="27"/>
      <c r="N61" s="27"/>
      <c r="O61" s="27"/>
      <c r="P61" s="27"/>
    </row>
    <row r="62" spans="1:18" ht="13.5" customHeight="1" x14ac:dyDescent="0.2">
      <c r="A62" s="23"/>
      <c r="B62" s="23"/>
      <c r="C62" s="23"/>
      <c r="D62" s="23"/>
      <c r="E62" s="23"/>
      <c r="F62" s="23"/>
      <c r="G62" s="23"/>
      <c r="H62" s="23"/>
      <c r="I62" s="23"/>
      <c r="J62" s="23"/>
      <c r="K62" s="23"/>
      <c r="L62" s="23"/>
      <c r="M62" s="66"/>
      <c r="N62" s="66"/>
      <c r="O62" s="66"/>
      <c r="P62" s="66"/>
    </row>
    <row r="63" spans="1:18" ht="13.5" customHeight="1" x14ac:dyDescent="0.2">
      <c r="A63" s="23"/>
      <c r="B63" s="23"/>
      <c r="C63" s="23"/>
      <c r="D63" s="23"/>
      <c r="E63" s="23"/>
      <c r="F63" s="23"/>
      <c r="G63" s="23"/>
      <c r="H63" s="23"/>
      <c r="I63" s="23"/>
      <c r="J63" s="23"/>
      <c r="K63" s="23"/>
      <c r="L63" s="23"/>
      <c r="M63" s="66"/>
      <c r="N63" s="66"/>
      <c r="O63" s="66"/>
      <c r="P63" s="66"/>
    </row>
    <row r="64" spans="1:18" ht="13.5" customHeight="1" x14ac:dyDescent="0.2">
      <c r="A64" s="23"/>
      <c r="B64" s="23"/>
      <c r="C64" s="23"/>
      <c r="D64" s="23"/>
      <c r="E64" s="23"/>
      <c r="F64" s="23"/>
      <c r="G64" s="23"/>
      <c r="H64" s="23"/>
      <c r="I64" s="23"/>
      <c r="J64" s="23"/>
      <c r="K64" s="23"/>
      <c r="L64" s="23"/>
      <c r="M64" s="66"/>
      <c r="N64" s="66"/>
      <c r="O64" s="66"/>
      <c r="P64" s="66"/>
    </row>
    <row r="65" spans="1:16" ht="13.5" customHeight="1" x14ac:dyDescent="0.2">
      <c r="A65" s="23"/>
      <c r="B65" s="23"/>
      <c r="C65" s="23"/>
      <c r="D65" s="23"/>
      <c r="E65" s="23"/>
      <c r="F65" s="23"/>
      <c r="G65" s="23"/>
      <c r="H65" s="23"/>
      <c r="I65" s="23"/>
      <c r="J65" s="23"/>
      <c r="K65" s="23"/>
      <c r="L65" s="23"/>
      <c r="M65" s="66"/>
      <c r="N65" s="66"/>
      <c r="O65" s="66"/>
      <c r="P65" s="66"/>
    </row>
    <row r="66" spans="1:16" ht="13.5" customHeight="1" x14ac:dyDescent="0.2">
      <c r="A66" s="23"/>
      <c r="B66" s="23"/>
      <c r="C66" s="23"/>
      <c r="D66" s="23"/>
      <c r="E66" s="23"/>
      <c r="F66" s="23"/>
      <c r="G66" s="23"/>
      <c r="H66" s="23"/>
      <c r="I66" s="23"/>
      <c r="J66" s="23"/>
      <c r="K66" s="23"/>
      <c r="L66" s="23"/>
      <c r="M66" s="66"/>
      <c r="N66" s="66"/>
      <c r="O66" s="66"/>
      <c r="P66" s="66"/>
    </row>
    <row r="67" spans="1:16" ht="13.5" customHeight="1" x14ac:dyDescent="0.2">
      <c r="A67" s="23"/>
      <c r="B67" s="23"/>
      <c r="C67" s="23"/>
      <c r="D67" s="23"/>
      <c r="E67" s="23"/>
      <c r="F67" s="23"/>
      <c r="G67" s="23"/>
      <c r="H67" s="23"/>
      <c r="I67" s="23"/>
      <c r="J67" s="23"/>
      <c r="K67" s="23"/>
      <c r="L67" s="23"/>
      <c r="M67" s="66"/>
      <c r="N67" s="66"/>
      <c r="O67" s="66"/>
      <c r="P67" s="66"/>
    </row>
    <row r="68" spans="1:16" ht="13.5" customHeight="1" x14ac:dyDescent="0.2">
      <c r="A68" s="23"/>
      <c r="B68" s="23"/>
      <c r="C68" s="23"/>
      <c r="D68" s="23"/>
      <c r="E68" s="23"/>
      <c r="F68" s="23"/>
      <c r="G68" s="23"/>
      <c r="H68" s="23"/>
      <c r="I68" s="23"/>
      <c r="J68" s="23"/>
      <c r="K68" s="23"/>
      <c r="L68" s="23"/>
      <c r="M68" s="66"/>
      <c r="N68" s="66"/>
      <c r="O68" s="66"/>
      <c r="P68" s="66"/>
    </row>
    <row r="69" spans="1:16" ht="13.5" customHeight="1" x14ac:dyDescent="0.2">
      <c r="A69" s="23"/>
      <c r="B69" s="23"/>
      <c r="C69" s="23"/>
      <c r="D69" s="23"/>
      <c r="E69" s="23"/>
      <c r="F69" s="23"/>
      <c r="G69" s="23"/>
      <c r="H69" s="23"/>
      <c r="I69" s="23"/>
      <c r="J69" s="23"/>
      <c r="K69" s="23"/>
      <c r="L69" s="23"/>
      <c r="M69" s="23"/>
      <c r="N69" s="23"/>
      <c r="O69" s="23"/>
      <c r="P69" s="23"/>
    </row>
    <row r="70" spans="1:16" ht="13.5" customHeight="1" x14ac:dyDescent="0.2">
      <c r="A70" s="23"/>
      <c r="B70" s="23"/>
      <c r="C70" s="23"/>
      <c r="D70" s="23"/>
      <c r="E70" s="23"/>
      <c r="F70" s="23"/>
      <c r="G70" s="23"/>
      <c r="H70" s="23"/>
      <c r="I70" s="23"/>
      <c r="J70" s="23"/>
      <c r="K70" s="23"/>
      <c r="L70" s="23"/>
      <c r="M70" s="23"/>
      <c r="N70" s="23"/>
      <c r="O70" s="23"/>
      <c r="P70" s="23"/>
    </row>
    <row r="71" spans="1:16" ht="13.5" customHeight="1" x14ac:dyDescent="0.2">
      <c r="A71" s="23"/>
      <c r="B71" s="23"/>
      <c r="C71" s="23"/>
      <c r="D71" s="23"/>
      <c r="E71" s="23"/>
      <c r="F71" s="23"/>
      <c r="G71" s="23"/>
      <c r="H71" s="23"/>
      <c r="I71" s="23"/>
      <c r="J71" s="23"/>
      <c r="K71" s="23"/>
      <c r="L71" s="23"/>
      <c r="M71" s="23"/>
      <c r="N71" s="23"/>
      <c r="O71" s="23"/>
      <c r="P71" s="23"/>
    </row>
    <row r="72" spans="1:16" ht="13.5" customHeight="1" x14ac:dyDescent="0.2">
      <c r="A72" s="23"/>
      <c r="B72" s="23"/>
      <c r="C72" s="23"/>
      <c r="D72" s="23"/>
      <c r="E72" s="23"/>
      <c r="F72" s="23"/>
      <c r="G72" s="23"/>
      <c r="H72" s="23"/>
      <c r="I72" s="23"/>
      <c r="J72" s="23"/>
      <c r="K72" s="23"/>
      <c r="L72" s="23"/>
      <c r="M72" s="23"/>
      <c r="N72" s="23"/>
      <c r="O72" s="23"/>
      <c r="P72" s="23"/>
    </row>
    <row r="73" spans="1:16" ht="13.5" customHeight="1" x14ac:dyDescent="0.2">
      <c r="A73" s="23"/>
      <c r="B73" s="23"/>
      <c r="C73" s="23"/>
      <c r="D73" s="23"/>
      <c r="E73" s="23"/>
      <c r="F73" s="23"/>
      <c r="G73" s="23"/>
      <c r="H73" s="23"/>
      <c r="I73" s="23"/>
      <c r="J73" s="23"/>
      <c r="K73" s="23"/>
      <c r="L73" s="23"/>
      <c r="M73" s="23"/>
      <c r="N73" s="23"/>
      <c r="O73" s="23"/>
      <c r="P73" s="23"/>
    </row>
    <row r="74" spans="1:16" ht="13.5" customHeight="1" x14ac:dyDescent="0.2">
      <c r="A74" s="23"/>
      <c r="B74" s="23"/>
      <c r="C74" s="23"/>
      <c r="D74" s="23"/>
      <c r="E74" s="23"/>
      <c r="F74" s="23"/>
      <c r="G74" s="23"/>
      <c r="H74" s="23"/>
      <c r="I74" s="23"/>
      <c r="J74" s="23"/>
      <c r="K74" s="23"/>
      <c r="L74" s="23"/>
      <c r="M74" s="23"/>
      <c r="N74" s="23"/>
      <c r="O74" s="23"/>
      <c r="P74" s="23"/>
    </row>
    <row r="75" spans="1:16" ht="13.5" customHeight="1" x14ac:dyDescent="0.2">
      <c r="A75" s="23"/>
      <c r="B75" s="23"/>
      <c r="C75" s="23"/>
      <c r="D75" s="23"/>
      <c r="E75" s="23"/>
      <c r="F75" s="23"/>
      <c r="G75" s="23"/>
      <c r="H75" s="23"/>
      <c r="I75" s="23"/>
      <c r="J75" s="23"/>
      <c r="K75" s="23"/>
      <c r="L75" s="23"/>
      <c r="M75" s="23"/>
      <c r="N75" s="23"/>
      <c r="O75" s="23"/>
      <c r="P75" s="23"/>
    </row>
    <row r="76" spans="1:16" ht="13.5" customHeight="1" x14ac:dyDescent="0.2">
      <c r="A76" s="23"/>
      <c r="B76" s="23"/>
      <c r="C76" s="23"/>
      <c r="D76" s="23"/>
      <c r="E76" s="23"/>
      <c r="F76" s="23"/>
      <c r="G76" s="23"/>
      <c r="H76" s="23"/>
      <c r="I76" s="23"/>
      <c r="J76" s="23"/>
      <c r="K76" s="23"/>
      <c r="L76" s="23"/>
      <c r="M76" s="23"/>
      <c r="N76" s="23"/>
      <c r="O76" s="23"/>
      <c r="P76" s="23"/>
    </row>
    <row r="77" spans="1:16" ht="13.5" customHeight="1" x14ac:dyDescent="0.2">
      <c r="A77" s="23"/>
      <c r="B77" s="23"/>
      <c r="C77" s="23"/>
      <c r="D77" s="23"/>
      <c r="E77" s="23"/>
      <c r="F77" s="23"/>
      <c r="G77" s="23"/>
      <c r="H77" s="23"/>
      <c r="I77" s="23"/>
      <c r="J77" s="23"/>
      <c r="K77" s="23"/>
      <c r="L77" s="23"/>
      <c r="M77" s="23"/>
      <c r="N77" s="23"/>
      <c r="O77" s="23"/>
      <c r="P77" s="23"/>
    </row>
    <row r="78" spans="1:16" ht="13.5" customHeight="1" x14ac:dyDescent="0.2">
      <c r="A78" s="23"/>
      <c r="B78" s="23"/>
      <c r="C78" s="23"/>
      <c r="D78" s="23"/>
      <c r="E78" s="23"/>
      <c r="F78" s="23"/>
      <c r="G78" s="23"/>
      <c r="H78" s="23"/>
      <c r="I78" s="23"/>
      <c r="J78" s="23"/>
      <c r="K78" s="23"/>
      <c r="L78" s="23"/>
      <c r="M78" s="23"/>
      <c r="N78" s="23"/>
      <c r="O78" s="23"/>
      <c r="P78" s="23"/>
    </row>
    <row r="79" spans="1:16" ht="13.5" customHeight="1" x14ac:dyDescent="0.2">
      <c r="A79" s="23"/>
      <c r="B79" s="23"/>
      <c r="C79" s="23"/>
      <c r="D79" s="23"/>
      <c r="E79" s="23"/>
      <c r="F79" s="23"/>
      <c r="G79" s="23"/>
      <c r="H79" s="23"/>
      <c r="I79" s="23"/>
      <c r="J79" s="23"/>
      <c r="K79" s="23"/>
      <c r="L79" s="23"/>
      <c r="M79" s="23"/>
      <c r="N79" s="23"/>
      <c r="O79" s="23"/>
      <c r="P79" s="23"/>
    </row>
    <row r="80" spans="1:16" ht="13.5" customHeight="1" x14ac:dyDescent="0.2">
      <c r="A80" s="23"/>
      <c r="B80" s="23"/>
      <c r="C80" s="23"/>
      <c r="D80" s="23"/>
      <c r="E80" s="23"/>
      <c r="F80" s="23"/>
      <c r="G80" s="23"/>
      <c r="H80" s="23"/>
      <c r="I80" s="23"/>
      <c r="J80" s="23"/>
      <c r="K80" s="23"/>
      <c r="L80" s="23"/>
      <c r="M80" s="23"/>
      <c r="N80" s="23"/>
      <c r="O80" s="23"/>
      <c r="P80" s="23"/>
    </row>
    <row r="81" spans="1:16" ht="13.5" customHeight="1" x14ac:dyDescent="0.2">
      <c r="A81" s="23"/>
      <c r="B81" s="23"/>
      <c r="C81" s="23"/>
      <c r="D81" s="23"/>
      <c r="E81" s="23"/>
      <c r="F81" s="23"/>
      <c r="G81" s="23"/>
      <c r="H81" s="23"/>
      <c r="I81" s="23"/>
      <c r="J81" s="23"/>
      <c r="K81" s="23"/>
      <c r="L81" s="23"/>
      <c r="M81" s="23"/>
      <c r="N81" s="23"/>
      <c r="O81" s="23"/>
      <c r="P81" s="23"/>
    </row>
    <row r="82" spans="1:16" ht="13.5" customHeight="1" x14ac:dyDescent="0.2">
      <c r="A82" s="23"/>
      <c r="B82" s="23"/>
      <c r="C82" s="23"/>
      <c r="D82" s="23"/>
      <c r="E82" s="23"/>
      <c r="F82" s="23"/>
      <c r="G82" s="23"/>
      <c r="H82" s="23"/>
      <c r="I82" s="23"/>
      <c r="J82" s="23"/>
      <c r="K82" s="23"/>
      <c r="L82" s="23"/>
      <c r="M82" s="23"/>
      <c r="N82" s="23"/>
      <c r="O82" s="23"/>
      <c r="P82" s="23"/>
    </row>
    <row r="83" spans="1:16" ht="13.5" customHeight="1" x14ac:dyDescent="0.2">
      <c r="A83" s="23"/>
      <c r="B83" s="23"/>
      <c r="C83" s="23"/>
      <c r="D83" s="23"/>
      <c r="E83" s="23"/>
      <c r="F83" s="23"/>
      <c r="G83" s="23"/>
      <c r="H83" s="23"/>
      <c r="I83" s="23"/>
      <c r="J83" s="23"/>
      <c r="K83" s="23"/>
      <c r="L83" s="23"/>
      <c r="M83" s="23"/>
      <c r="N83" s="23"/>
      <c r="O83" s="23"/>
      <c r="P83" s="23"/>
    </row>
    <row r="84" spans="1:16" ht="13.5" customHeight="1" x14ac:dyDescent="0.2">
      <c r="A84" s="23"/>
      <c r="B84" s="23"/>
      <c r="C84" s="23"/>
      <c r="D84" s="23"/>
      <c r="E84" s="23"/>
      <c r="F84" s="23"/>
      <c r="G84" s="23"/>
      <c r="H84" s="23"/>
      <c r="I84" s="23"/>
      <c r="J84" s="23"/>
      <c r="K84" s="23"/>
      <c r="L84" s="23"/>
      <c r="M84" s="23"/>
      <c r="N84" s="23"/>
      <c r="O84" s="23"/>
      <c r="P84" s="23"/>
    </row>
    <row r="85" spans="1:16" ht="13.5" customHeight="1" x14ac:dyDescent="0.2">
      <c r="A85" s="23"/>
      <c r="B85" s="23"/>
      <c r="C85" s="23"/>
      <c r="D85" s="23"/>
      <c r="E85" s="23"/>
      <c r="F85" s="23"/>
      <c r="G85" s="23"/>
      <c r="H85" s="23"/>
      <c r="I85" s="23"/>
      <c r="J85" s="23"/>
      <c r="K85" s="23"/>
      <c r="L85" s="23"/>
      <c r="M85" s="23"/>
      <c r="N85" s="23"/>
      <c r="O85" s="23"/>
      <c r="P85" s="23"/>
    </row>
    <row r="86" spans="1:16" ht="13.5" customHeight="1" x14ac:dyDescent="0.2">
      <c r="A86" s="23"/>
      <c r="B86" s="23"/>
      <c r="C86" s="23"/>
      <c r="D86" s="23"/>
      <c r="E86" s="23"/>
      <c r="F86" s="23"/>
      <c r="G86" s="23"/>
      <c r="H86" s="23"/>
      <c r="I86" s="23"/>
      <c r="J86" s="23"/>
      <c r="K86" s="23"/>
      <c r="L86" s="23"/>
      <c r="M86" s="23"/>
      <c r="N86" s="23"/>
      <c r="O86" s="23"/>
      <c r="P86" s="23"/>
    </row>
    <row r="87" spans="1:16" ht="13.5" customHeight="1" x14ac:dyDescent="0.2">
      <c r="A87" s="23"/>
      <c r="B87" s="23"/>
      <c r="C87" s="23"/>
      <c r="D87" s="23"/>
      <c r="E87" s="23"/>
      <c r="F87" s="23"/>
      <c r="G87" s="23"/>
      <c r="H87" s="23"/>
      <c r="I87" s="23"/>
      <c r="J87" s="23"/>
      <c r="K87" s="23"/>
      <c r="L87" s="23"/>
      <c r="M87" s="23"/>
      <c r="N87" s="23"/>
      <c r="O87" s="23"/>
      <c r="P87" s="23"/>
    </row>
    <row r="88" spans="1:16" ht="13.5" customHeight="1" x14ac:dyDescent="0.2">
      <c r="A88" s="23"/>
      <c r="B88" s="23"/>
      <c r="C88" s="23"/>
      <c r="D88" s="23"/>
      <c r="E88" s="23"/>
      <c r="F88" s="23"/>
      <c r="G88" s="23"/>
      <c r="H88" s="23"/>
      <c r="I88" s="23"/>
      <c r="J88" s="23"/>
      <c r="K88" s="23"/>
      <c r="L88" s="23"/>
      <c r="M88" s="23"/>
      <c r="N88" s="23"/>
      <c r="O88" s="23"/>
      <c r="P88" s="23"/>
    </row>
    <row r="89" spans="1:16" ht="13.5" customHeight="1" x14ac:dyDescent="0.2">
      <c r="A89" s="23"/>
      <c r="B89" s="23"/>
      <c r="C89" s="23"/>
      <c r="D89" s="23"/>
      <c r="E89" s="23"/>
      <c r="F89" s="23"/>
      <c r="G89" s="23"/>
      <c r="H89" s="23"/>
      <c r="I89" s="23"/>
      <c r="J89" s="23"/>
      <c r="K89" s="23"/>
      <c r="L89" s="23"/>
      <c r="M89" s="23"/>
      <c r="N89" s="23"/>
      <c r="O89" s="23"/>
      <c r="P89" s="23"/>
    </row>
    <row r="90" spans="1:16" ht="13.5" customHeight="1" x14ac:dyDescent="0.2">
      <c r="A90" s="23"/>
      <c r="B90" s="23"/>
      <c r="C90" s="23"/>
      <c r="D90" s="23"/>
      <c r="E90" s="23"/>
      <c r="F90" s="23"/>
      <c r="G90" s="23"/>
      <c r="H90" s="23"/>
      <c r="I90" s="23"/>
      <c r="J90" s="23"/>
      <c r="K90" s="23"/>
      <c r="L90" s="23"/>
      <c r="M90" s="23"/>
      <c r="N90" s="23"/>
      <c r="O90" s="23"/>
      <c r="P90" s="23"/>
    </row>
    <row r="91" spans="1:16" ht="13.5" customHeight="1" x14ac:dyDescent="0.2">
      <c r="A91" s="23"/>
      <c r="B91" s="23"/>
      <c r="C91" s="23"/>
      <c r="D91" s="23"/>
      <c r="E91" s="23"/>
      <c r="F91" s="23"/>
      <c r="G91" s="23"/>
      <c r="H91" s="23"/>
      <c r="I91" s="23"/>
      <c r="J91" s="23"/>
      <c r="K91" s="23"/>
      <c r="L91" s="23"/>
      <c r="M91" s="23"/>
      <c r="N91" s="23"/>
      <c r="O91" s="23"/>
      <c r="P91" s="23"/>
    </row>
    <row r="92" spans="1:16" ht="13.5" customHeight="1" x14ac:dyDescent="0.2">
      <c r="A92" s="23"/>
      <c r="B92" s="23"/>
      <c r="C92" s="23"/>
      <c r="D92" s="23"/>
      <c r="E92" s="23"/>
      <c r="F92" s="23"/>
      <c r="G92" s="23"/>
      <c r="H92" s="23"/>
      <c r="I92" s="23"/>
      <c r="J92" s="23"/>
      <c r="K92" s="23"/>
      <c r="L92" s="23"/>
      <c r="M92" s="23"/>
      <c r="N92" s="23"/>
      <c r="O92" s="23"/>
      <c r="P92" s="23"/>
    </row>
    <row r="93" spans="1:16" ht="13.5" customHeight="1" x14ac:dyDescent="0.2">
      <c r="A93" s="23"/>
      <c r="B93" s="23"/>
      <c r="C93" s="23"/>
      <c r="D93" s="23"/>
      <c r="E93" s="23"/>
      <c r="F93" s="23"/>
      <c r="G93" s="23"/>
      <c r="H93" s="23"/>
      <c r="I93" s="23"/>
      <c r="J93" s="23"/>
      <c r="K93" s="23"/>
      <c r="L93" s="23"/>
      <c r="M93" s="23"/>
      <c r="N93" s="23"/>
      <c r="O93" s="23"/>
      <c r="P93" s="23"/>
    </row>
    <row r="94" spans="1:16" ht="13.5" customHeight="1" x14ac:dyDescent="0.2">
      <c r="A94" s="23"/>
      <c r="B94" s="23"/>
      <c r="C94" s="23"/>
      <c r="D94" s="23"/>
      <c r="E94" s="23"/>
      <c r="F94" s="23"/>
      <c r="G94" s="23"/>
      <c r="H94" s="23"/>
      <c r="I94" s="23"/>
      <c r="J94" s="23"/>
      <c r="K94" s="23"/>
      <c r="L94" s="23"/>
      <c r="M94" s="23"/>
      <c r="N94" s="23"/>
      <c r="O94" s="23"/>
      <c r="P94" s="23"/>
    </row>
    <row r="95" spans="1:16" ht="13.5" customHeight="1" x14ac:dyDescent="0.2">
      <c r="A95" s="23"/>
      <c r="B95" s="23"/>
      <c r="C95" s="23"/>
      <c r="D95" s="23"/>
      <c r="E95" s="23"/>
      <c r="F95" s="23"/>
      <c r="G95" s="23"/>
      <c r="H95" s="23"/>
      <c r="I95" s="23"/>
      <c r="J95" s="23"/>
      <c r="K95" s="23"/>
      <c r="L95" s="23"/>
      <c r="M95" s="23"/>
      <c r="N95" s="23"/>
      <c r="O95" s="23"/>
      <c r="P95" s="23"/>
    </row>
    <row r="96" spans="1:16" ht="13.5" customHeight="1" x14ac:dyDescent="0.2">
      <c r="A96" s="23"/>
      <c r="B96" s="23"/>
      <c r="C96" s="23"/>
      <c r="D96" s="23"/>
      <c r="E96" s="23"/>
      <c r="F96" s="23"/>
      <c r="G96" s="23"/>
      <c r="H96" s="23"/>
      <c r="I96" s="23"/>
      <c r="J96" s="23"/>
      <c r="K96" s="23"/>
      <c r="L96" s="23"/>
      <c r="M96" s="23"/>
      <c r="N96" s="23"/>
      <c r="O96" s="23"/>
      <c r="P96" s="23"/>
    </row>
    <row r="97" spans="1:16" ht="13.5" customHeight="1" x14ac:dyDescent="0.2">
      <c r="A97" s="23"/>
      <c r="B97" s="23"/>
      <c r="C97" s="23"/>
      <c r="D97" s="23"/>
      <c r="E97" s="23"/>
      <c r="F97" s="23"/>
      <c r="G97" s="23"/>
      <c r="H97" s="23"/>
      <c r="I97" s="23"/>
      <c r="J97" s="23"/>
      <c r="K97" s="23"/>
      <c r="L97" s="23"/>
      <c r="M97" s="23"/>
      <c r="N97" s="23"/>
      <c r="O97" s="23"/>
      <c r="P97" s="23"/>
    </row>
    <row r="98" spans="1:16" ht="13.5" customHeight="1" x14ac:dyDescent="0.2">
      <c r="A98" s="23"/>
      <c r="B98" s="23"/>
      <c r="C98" s="23"/>
      <c r="D98" s="23"/>
      <c r="E98" s="23"/>
      <c r="F98" s="23"/>
      <c r="G98" s="23"/>
      <c r="H98" s="23"/>
      <c r="I98" s="23"/>
      <c r="J98" s="23"/>
      <c r="K98" s="23"/>
      <c r="L98" s="23"/>
      <c r="M98" s="23"/>
      <c r="N98" s="23"/>
      <c r="O98" s="23"/>
      <c r="P98" s="23"/>
    </row>
    <row r="99" spans="1:16" ht="13.5" customHeight="1" x14ac:dyDescent="0.2">
      <c r="A99" s="23"/>
      <c r="B99" s="23"/>
      <c r="C99" s="23"/>
      <c r="D99" s="23"/>
      <c r="E99" s="23"/>
      <c r="F99" s="23"/>
      <c r="G99" s="23"/>
      <c r="H99" s="23"/>
      <c r="I99" s="23"/>
      <c r="J99" s="23"/>
      <c r="K99" s="23"/>
      <c r="L99" s="23"/>
      <c r="M99" s="23"/>
      <c r="N99" s="23"/>
      <c r="O99" s="23"/>
      <c r="P99" s="23"/>
    </row>
    <row r="100" spans="1:16" ht="13.5" customHeight="1" x14ac:dyDescent="0.2">
      <c r="A100" s="23"/>
      <c r="B100" s="23"/>
      <c r="C100" s="23"/>
      <c r="D100" s="23"/>
      <c r="E100" s="23"/>
      <c r="F100" s="23"/>
      <c r="G100" s="23"/>
      <c r="H100" s="23"/>
      <c r="I100" s="23"/>
      <c r="J100" s="23"/>
      <c r="K100" s="23"/>
      <c r="L100" s="23"/>
      <c r="M100" s="23"/>
      <c r="N100" s="23"/>
      <c r="O100" s="23"/>
      <c r="P100" s="23"/>
    </row>
    <row r="101" spans="1:16" ht="13.5" customHeight="1" x14ac:dyDescent="0.2">
      <c r="A101" s="23"/>
      <c r="B101" s="23"/>
      <c r="C101" s="23"/>
      <c r="D101" s="23"/>
      <c r="E101" s="23"/>
      <c r="F101" s="23"/>
      <c r="G101" s="23"/>
      <c r="H101" s="23"/>
      <c r="I101" s="23"/>
      <c r="J101" s="23"/>
      <c r="K101" s="23"/>
      <c r="L101" s="23"/>
      <c r="M101" s="23"/>
      <c r="N101" s="23"/>
      <c r="O101" s="23"/>
      <c r="P101" s="23"/>
    </row>
    <row r="102" spans="1:16" ht="13.5" customHeight="1" x14ac:dyDescent="0.2">
      <c r="A102" s="23"/>
      <c r="B102" s="23"/>
      <c r="C102" s="23"/>
      <c r="D102" s="23"/>
      <c r="E102" s="23"/>
      <c r="F102" s="23"/>
      <c r="G102" s="23"/>
      <c r="H102" s="23"/>
      <c r="I102" s="23"/>
      <c r="J102" s="23"/>
      <c r="K102" s="23"/>
      <c r="L102" s="23"/>
      <c r="M102" s="23"/>
      <c r="N102" s="23"/>
      <c r="O102" s="23"/>
      <c r="P102" s="23"/>
    </row>
    <row r="103" spans="1:16" ht="13.5" customHeight="1" x14ac:dyDescent="0.2">
      <c r="A103" s="23"/>
      <c r="B103" s="23"/>
      <c r="C103" s="23"/>
      <c r="D103" s="23"/>
      <c r="E103" s="23"/>
      <c r="F103" s="23"/>
      <c r="G103" s="23"/>
      <c r="H103" s="23"/>
      <c r="I103" s="23"/>
      <c r="J103" s="23"/>
      <c r="K103" s="23"/>
      <c r="L103" s="23"/>
      <c r="M103" s="23"/>
      <c r="N103" s="23"/>
      <c r="O103" s="23"/>
      <c r="P103" s="23"/>
    </row>
    <row r="104" spans="1:16" ht="13.5" customHeight="1" x14ac:dyDescent="0.2">
      <c r="A104" s="23"/>
      <c r="B104" s="23"/>
      <c r="C104" s="23"/>
      <c r="D104" s="23"/>
      <c r="E104" s="23"/>
      <c r="F104" s="23"/>
      <c r="G104" s="23"/>
      <c r="H104" s="23"/>
      <c r="I104" s="23"/>
      <c r="J104" s="23"/>
      <c r="K104" s="23"/>
      <c r="L104" s="23"/>
      <c r="M104" s="23"/>
      <c r="N104" s="23"/>
      <c r="O104" s="23"/>
      <c r="P104" s="23"/>
    </row>
    <row r="105" spans="1:16" ht="13.5" customHeight="1" x14ac:dyDescent="0.2">
      <c r="A105" s="23"/>
      <c r="B105" s="23"/>
      <c r="C105" s="23"/>
      <c r="D105" s="23"/>
      <c r="E105" s="23"/>
      <c r="F105" s="23"/>
      <c r="G105" s="23"/>
      <c r="H105" s="23"/>
      <c r="I105" s="23"/>
      <c r="J105" s="23"/>
      <c r="K105" s="23"/>
      <c r="L105" s="23"/>
      <c r="M105" s="23"/>
      <c r="N105" s="23"/>
      <c r="O105" s="23"/>
      <c r="P105" s="23"/>
    </row>
    <row r="106" spans="1:16" ht="13.5" customHeight="1" x14ac:dyDescent="0.2">
      <c r="A106" s="23"/>
      <c r="B106" s="23"/>
      <c r="C106" s="23"/>
      <c r="D106" s="23"/>
      <c r="E106" s="23"/>
      <c r="F106" s="23"/>
      <c r="G106" s="23"/>
      <c r="H106" s="23"/>
      <c r="I106" s="23"/>
      <c r="J106" s="23"/>
      <c r="K106" s="23"/>
      <c r="L106" s="23"/>
      <c r="M106" s="23"/>
      <c r="N106" s="23"/>
      <c r="O106" s="23"/>
      <c r="P106" s="23"/>
    </row>
    <row r="107" spans="1:16" ht="13.5" customHeight="1" x14ac:dyDescent="0.2">
      <c r="A107" s="23"/>
      <c r="B107" s="23"/>
      <c r="C107" s="23"/>
      <c r="D107" s="23"/>
      <c r="E107" s="23"/>
      <c r="F107" s="23"/>
      <c r="G107" s="23"/>
      <c r="H107" s="23"/>
      <c r="I107" s="23"/>
      <c r="J107" s="23"/>
      <c r="K107" s="23"/>
      <c r="L107" s="23"/>
      <c r="M107" s="23"/>
      <c r="N107" s="23"/>
      <c r="O107" s="23"/>
      <c r="P107" s="23"/>
    </row>
    <row r="108" spans="1:16" ht="13.5" customHeight="1" x14ac:dyDescent="0.2">
      <c r="A108" s="23"/>
      <c r="B108" s="23"/>
      <c r="C108" s="23"/>
      <c r="D108" s="23"/>
      <c r="E108" s="23"/>
      <c r="F108" s="23"/>
      <c r="G108" s="23"/>
      <c r="H108" s="23"/>
      <c r="I108" s="23"/>
      <c r="J108" s="23"/>
      <c r="K108" s="23"/>
      <c r="L108" s="23"/>
      <c r="M108" s="23"/>
      <c r="N108" s="23"/>
      <c r="O108" s="23"/>
      <c r="P108" s="23"/>
    </row>
    <row r="109" spans="1:16" ht="13.5" customHeight="1" x14ac:dyDescent="0.2">
      <c r="A109" s="23"/>
      <c r="B109" s="23"/>
      <c r="C109" s="23"/>
      <c r="D109" s="23"/>
      <c r="E109" s="23"/>
      <c r="F109" s="23"/>
      <c r="G109" s="23"/>
      <c r="H109" s="23"/>
      <c r="I109" s="23"/>
      <c r="J109" s="23"/>
      <c r="K109" s="23"/>
      <c r="L109" s="23"/>
      <c r="M109" s="23"/>
      <c r="N109" s="23"/>
      <c r="O109" s="23"/>
      <c r="P109" s="23"/>
    </row>
    <row r="110" spans="1:16" ht="13.5" customHeight="1" x14ac:dyDescent="0.2">
      <c r="A110" s="23"/>
      <c r="B110" s="23"/>
      <c r="C110" s="23"/>
      <c r="D110" s="23"/>
      <c r="E110" s="23"/>
      <c r="F110" s="23"/>
      <c r="G110" s="23"/>
      <c r="H110" s="23"/>
      <c r="I110" s="23"/>
      <c r="J110" s="23"/>
      <c r="K110" s="23"/>
      <c r="L110" s="23"/>
      <c r="M110" s="23"/>
      <c r="N110" s="23"/>
      <c r="O110" s="23"/>
      <c r="P110" s="23"/>
    </row>
    <row r="111" spans="1:16" ht="13.5" customHeight="1" x14ac:dyDescent="0.2">
      <c r="A111" s="23"/>
      <c r="B111" s="23"/>
      <c r="C111" s="23"/>
      <c r="D111" s="23"/>
      <c r="E111" s="23"/>
      <c r="F111" s="23"/>
      <c r="G111" s="23"/>
      <c r="H111" s="23"/>
      <c r="I111" s="23"/>
      <c r="J111" s="23"/>
      <c r="K111" s="23"/>
      <c r="L111" s="23"/>
      <c r="M111" s="23"/>
      <c r="N111" s="23"/>
      <c r="O111" s="23"/>
      <c r="P111" s="23"/>
    </row>
    <row r="112" spans="1:16" ht="13.5" customHeight="1" x14ac:dyDescent="0.2">
      <c r="A112" s="23"/>
      <c r="B112" s="23"/>
      <c r="C112" s="23"/>
      <c r="D112" s="23"/>
      <c r="E112" s="23"/>
      <c r="F112" s="23"/>
      <c r="G112" s="23"/>
      <c r="H112" s="23"/>
      <c r="I112" s="23"/>
      <c r="J112" s="23"/>
      <c r="K112" s="23"/>
      <c r="L112" s="23"/>
      <c r="M112" s="23"/>
      <c r="N112" s="23"/>
      <c r="O112" s="23"/>
      <c r="P112" s="23"/>
    </row>
    <row r="113" spans="1:16" ht="13.5" customHeight="1" x14ac:dyDescent="0.2">
      <c r="A113" s="23"/>
      <c r="B113" s="23"/>
      <c r="C113" s="23"/>
      <c r="D113" s="23"/>
      <c r="E113" s="23"/>
      <c r="F113" s="23"/>
      <c r="G113" s="23"/>
      <c r="H113" s="23"/>
      <c r="I113" s="23"/>
      <c r="J113" s="23"/>
      <c r="K113" s="23"/>
      <c r="L113" s="23"/>
      <c r="M113" s="23"/>
      <c r="N113" s="23"/>
      <c r="O113" s="23"/>
      <c r="P113" s="23"/>
    </row>
    <row r="114" spans="1:16" ht="13.5" customHeight="1" x14ac:dyDescent="0.2">
      <c r="A114" s="23"/>
      <c r="B114" s="23"/>
      <c r="C114" s="23"/>
      <c r="D114" s="23"/>
      <c r="E114" s="23"/>
      <c r="F114" s="23"/>
      <c r="G114" s="23"/>
      <c r="H114" s="23"/>
      <c r="I114" s="23"/>
      <c r="J114" s="23"/>
      <c r="K114" s="23"/>
      <c r="L114" s="23"/>
      <c r="M114" s="23"/>
      <c r="N114" s="23"/>
      <c r="O114" s="23"/>
      <c r="P114" s="23"/>
    </row>
    <row r="115" spans="1:16" ht="13.5" customHeight="1" x14ac:dyDescent="0.2">
      <c r="A115" s="23"/>
      <c r="B115" s="23"/>
      <c r="C115" s="23"/>
      <c r="D115" s="23"/>
      <c r="E115" s="23"/>
      <c r="F115" s="23"/>
      <c r="G115" s="23"/>
      <c r="H115" s="23"/>
      <c r="I115" s="23"/>
      <c r="J115" s="23"/>
      <c r="K115" s="23"/>
      <c r="L115" s="23"/>
      <c r="M115" s="23"/>
      <c r="N115" s="23"/>
      <c r="O115" s="23"/>
      <c r="P115" s="23"/>
    </row>
    <row r="116" spans="1:16" ht="13.5" customHeight="1" x14ac:dyDescent="0.2">
      <c r="A116" s="23"/>
      <c r="B116" s="23"/>
      <c r="C116" s="23"/>
      <c r="D116" s="23"/>
      <c r="E116" s="23"/>
      <c r="F116" s="23"/>
      <c r="G116" s="23"/>
      <c r="H116" s="23"/>
      <c r="I116" s="23"/>
      <c r="J116" s="23"/>
      <c r="K116" s="23"/>
      <c r="L116" s="23"/>
      <c r="M116" s="23"/>
      <c r="N116" s="23"/>
      <c r="O116" s="23"/>
      <c r="P116" s="23"/>
    </row>
    <row r="117" spans="1:16" ht="13.5" customHeight="1" x14ac:dyDescent="0.2">
      <c r="A117" s="23"/>
      <c r="B117" s="23"/>
      <c r="C117" s="23"/>
      <c r="D117" s="23"/>
      <c r="E117" s="23"/>
      <c r="F117" s="23"/>
      <c r="G117" s="23"/>
      <c r="H117" s="23"/>
      <c r="I117" s="23"/>
      <c r="J117" s="23"/>
      <c r="K117" s="23"/>
      <c r="L117" s="23"/>
      <c r="M117" s="23"/>
      <c r="N117" s="23"/>
      <c r="O117" s="23"/>
      <c r="P117" s="23"/>
    </row>
    <row r="118" spans="1:16" ht="13.5" customHeight="1" x14ac:dyDescent="0.2">
      <c r="A118" s="23"/>
      <c r="B118" s="23"/>
      <c r="C118" s="23"/>
      <c r="D118" s="23"/>
      <c r="E118" s="23"/>
      <c r="F118" s="23"/>
      <c r="G118" s="23"/>
      <c r="H118" s="23"/>
      <c r="I118" s="23"/>
      <c r="J118" s="23"/>
      <c r="K118" s="23"/>
      <c r="L118" s="23"/>
      <c r="M118" s="23"/>
      <c r="N118" s="23"/>
      <c r="O118" s="23"/>
      <c r="P118" s="23"/>
    </row>
    <row r="119" spans="1:16" ht="13.5" customHeight="1" x14ac:dyDescent="0.2">
      <c r="A119" s="23"/>
      <c r="B119" s="23"/>
      <c r="C119" s="23"/>
      <c r="D119" s="23"/>
      <c r="E119" s="23"/>
      <c r="F119" s="23"/>
      <c r="G119" s="23"/>
      <c r="H119" s="23"/>
      <c r="I119" s="23"/>
      <c r="J119" s="23"/>
      <c r="K119" s="23"/>
      <c r="L119" s="23"/>
      <c r="M119" s="23"/>
      <c r="N119" s="23"/>
      <c r="O119" s="23"/>
      <c r="P119" s="23"/>
    </row>
    <row r="120" spans="1:16" ht="13.5" customHeight="1" x14ac:dyDescent="0.2">
      <c r="A120" s="23"/>
      <c r="B120" s="23"/>
      <c r="C120" s="23"/>
      <c r="D120" s="23"/>
      <c r="E120" s="23"/>
      <c r="F120" s="23"/>
      <c r="G120" s="23"/>
      <c r="H120" s="23"/>
      <c r="I120" s="23"/>
      <c r="J120" s="23"/>
      <c r="K120" s="23"/>
      <c r="L120" s="23"/>
      <c r="M120" s="23"/>
      <c r="N120" s="23"/>
      <c r="O120" s="23"/>
      <c r="P120" s="23"/>
    </row>
    <row r="121" spans="1:16" ht="13.5" customHeight="1" x14ac:dyDescent="0.2">
      <c r="A121" s="23"/>
      <c r="B121" s="23"/>
      <c r="C121" s="23"/>
      <c r="D121" s="23"/>
      <c r="E121" s="23"/>
      <c r="F121" s="23"/>
      <c r="G121" s="23"/>
      <c r="H121" s="23"/>
      <c r="I121" s="23"/>
      <c r="J121" s="23"/>
      <c r="K121" s="23"/>
      <c r="L121" s="23"/>
      <c r="M121" s="23"/>
      <c r="N121" s="23"/>
      <c r="O121" s="23"/>
      <c r="P121" s="23"/>
    </row>
    <row r="122" spans="1:16" ht="13.5" customHeight="1" x14ac:dyDescent="0.2">
      <c r="A122" s="23"/>
      <c r="B122" s="23"/>
      <c r="C122" s="23"/>
      <c r="D122" s="23"/>
      <c r="E122" s="23"/>
      <c r="F122" s="23"/>
      <c r="G122" s="23"/>
      <c r="H122" s="23"/>
      <c r="I122" s="23"/>
      <c r="J122" s="23"/>
      <c r="K122" s="23"/>
      <c r="L122" s="23"/>
      <c r="M122" s="23"/>
      <c r="N122" s="23"/>
      <c r="O122" s="23"/>
      <c r="P122" s="23"/>
    </row>
    <row r="123" spans="1:16" ht="13.5" customHeight="1" x14ac:dyDescent="0.2">
      <c r="A123" s="23"/>
      <c r="B123" s="23"/>
      <c r="C123" s="23"/>
      <c r="D123" s="23"/>
      <c r="E123" s="23"/>
      <c r="F123" s="23"/>
      <c r="G123" s="23"/>
      <c r="H123" s="23"/>
      <c r="I123" s="23"/>
      <c r="J123" s="23"/>
      <c r="K123" s="23"/>
      <c r="L123" s="23"/>
      <c r="M123" s="23"/>
      <c r="N123" s="23"/>
      <c r="O123" s="23"/>
      <c r="P123" s="23"/>
    </row>
    <row r="124" spans="1:16" ht="13.5" customHeight="1" x14ac:dyDescent="0.2">
      <c r="A124" s="23"/>
      <c r="B124" s="23"/>
      <c r="C124" s="23"/>
      <c r="D124" s="23"/>
      <c r="E124" s="23"/>
      <c r="F124" s="23"/>
      <c r="G124" s="23"/>
      <c r="H124" s="23"/>
      <c r="I124" s="23"/>
      <c r="J124" s="23"/>
      <c r="K124" s="23"/>
      <c r="L124" s="23"/>
      <c r="M124" s="23"/>
      <c r="N124" s="23"/>
      <c r="O124" s="23"/>
      <c r="P124" s="23"/>
    </row>
    <row r="125" spans="1:16" ht="13.5" customHeight="1" x14ac:dyDescent="0.2">
      <c r="A125" s="23"/>
      <c r="B125" s="23"/>
      <c r="C125" s="23"/>
      <c r="D125" s="23"/>
      <c r="E125" s="23"/>
      <c r="F125" s="23"/>
      <c r="G125" s="23"/>
      <c r="H125" s="23"/>
      <c r="I125" s="23"/>
      <c r="J125" s="23"/>
      <c r="K125" s="23"/>
      <c r="L125" s="23"/>
      <c r="M125" s="23"/>
      <c r="N125" s="23"/>
      <c r="O125" s="23"/>
      <c r="P125" s="23"/>
    </row>
    <row r="126" spans="1:16" ht="13.5" customHeight="1" x14ac:dyDescent="0.2">
      <c r="A126" s="23"/>
      <c r="B126" s="23"/>
      <c r="C126" s="23"/>
      <c r="D126" s="23"/>
      <c r="E126" s="23"/>
      <c r="F126" s="23"/>
      <c r="G126" s="23"/>
      <c r="H126" s="23"/>
      <c r="I126" s="23"/>
      <c r="J126" s="23"/>
      <c r="K126" s="23"/>
      <c r="L126" s="23"/>
      <c r="M126" s="23"/>
      <c r="N126" s="23"/>
      <c r="O126" s="23"/>
      <c r="P126" s="23"/>
    </row>
    <row r="127" spans="1:16" ht="13.5" customHeight="1" x14ac:dyDescent="0.2">
      <c r="A127" s="23"/>
      <c r="B127" s="23"/>
      <c r="C127" s="23"/>
      <c r="D127" s="23"/>
      <c r="E127" s="23"/>
      <c r="F127" s="23"/>
      <c r="G127" s="23"/>
      <c r="H127" s="23"/>
      <c r="I127" s="23"/>
      <c r="J127" s="23"/>
      <c r="K127" s="23"/>
      <c r="L127" s="23"/>
      <c r="M127" s="23"/>
      <c r="N127" s="23"/>
      <c r="O127" s="23"/>
      <c r="P127" s="23"/>
    </row>
    <row r="128" spans="1:16" ht="13.5" customHeight="1" x14ac:dyDescent="0.2">
      <c r="A128" s="23"/>
      <c r="B128" s="23"/>
      <c r="C128" s="23"/>
      <c r="D128" s="23"/>
      <c r="E128" s="23"/>
      <c r="F128" s="23"/>
      <c r="G128" s="23"/>
      <c r="H128" s="23"/>
      <c r="I128" s="23"/>
      <c r="J128" s="23"/>
      <c r="K128" s="23"/>
      <c r="L128" s="23"/>
      <c r="M128" s="23"/>
      <c r="N128" s="23"/>
      <c r="O128" s="23"/>
      <c r="P128" s="23"/>
    </row>
    <row r="129" spans="1:16" ht="13.5" customHeight="1" x14ac:dyDescent="0.2">
      <c r="A129" s="23"/>
      <c r="B129" s="23"/>
      <c r="C129" s="23"/>
      <c r="D129" s="23"/>
      <c r="E129" s="23"/>
      <c r="F129" s="23"/>
      <c r="G129" s="23"/>
      <c r="H129" s="23"/>
      <c r="I129" s="23"/>
      <c r="J129" s="23"/>
      <c r="K129" s="23"/>
      <c r="L129" s="23"/>
      <c r="M129" s="23"/>
      <c r="N129" s="23"/>
      <c r="O129" s="23"/>
      <c r="P129" s="23"/>
    </row>
    <row r="130" spans="1:16" ht="13.5" customHeight="1" x14ac:dyDescent="0.2">
      <c r="A130" s="23"/>
      <c r="B130" s="23"/>
      <c r="C130" s="23"/>
      <c r="D130" s="23"/>
      <c r="E130" s="23"/>
      <c r="F130" s="23"/>
      <c r="G130" s="23"/>
      <c r="H130" s="23"/>
      <c r="I130" s="23"/>
      <c r="J130" s="23"/>
      <c r="K130" s="23"/>
      <c r="L130" s="23"/>
      <c r="M130" s="23"/>
      <c r="N130" s="23"/>
      <c r="O130" s="23"/>
      <c r="P130" s="23"/>
    </row>
    <row r="131" spans="1:16" ht="13.5" customHeight="1" x14ac:dyDescent="0.2">
      <c r="A131" s="23"/>
      <c r="B131" s="23"/>
      <c r="C131" s="23"/>
      <c r="D131" s="23"/>
      <c r="E131" s="23"/>
      <c r="F131" s="23"/>
      <c r="G131" s="23"/>
      <c r="H131" s="23"/>
      <c r="I131" s="23"/>
      <c r="J131" s="23"/>
      <c r="K131" s="23"/>
      <c r="L131" s="23"/>
      <c r="M131" s="23"/>
      <c r="N131" s="23"/>
      <c r="O131" s="23"/>
      <c r="P131" s="23"/>
    </row>
    <row r="132" spans="1:16" ht="13.5" customHeight="1" x14ac:dyDescent="0.2">
      <c r="A132" s="23"/>
      <c r="B132" s="23"/>
      <c r="C132" s="23"/>
      <c r="D132" s="23"/>
      <c r="E132" s="23"/>
      <c r="F132" s="23"/>
      <c r="G132" s="23"/>
      <c r="H132" s="23"/>
      <c r="I132" s="23"/>
      <c r="J132" s="23"/>
      <c r="K132" s="23"/>
      <c r="L132" s="23"/>
      <c r="M132" s="23"/>
      <c r="N132" s="23"/>
      <c r="O132" s="23"/>
      <c r="P132" s="23"/>
    </row>
    <row r="133" spans="1:16" ht="13.5" customHeight="1" x14ac:dyDescent="0.2">
      <c r="A133" s="23"/>
      <c r="B133" s="23"/>
      <c r="C133" s="23"/>
      <c r="D133" s="23"/>
      <c r="E133" s="23"/>
      <c r="F133" s="23"/>
      <c r="G133" s="23"/>
      <c r="H133" s="23"/>
      <c r="I133" s="23"/>
      <c r="J133" s="23"/>
      <c r="K133" s="23"/>
      <c r="L133" s="23"/>
      <c r="M133" s="23"/>
      <c r="N133" s="23"/>
      <c r="O133" s="23"/>
      <c r="P133" s="23"/>
    </row>
    <row r="134" spans="1:16" ht="13.5" customHeight="1" x14ac:dyDescent="0.2">
      <c r="A134" s="23"/>
      <c r="B134" s="23"/>
      <c r="C134" s="23"/>
      <c r="D134" s="23"/>
      <c r="E134" s="23"/>
      <c r="F134" s="23"/>
      <c r="G134" s="23"/>
      <c r="H134" s="23"/>
      <c r="I134" s="23"/>
      <c r="J134" s="23"/>
      <c r="K134" s="23"/>
      <c r="L134" s="23"/>
      <c r="M134" s="23"/>
      <c r="N134" s="23"/>
      <c r="O134" s="23"/>
      <c r="P134" s="23"/>
    </row>
    <row r="135" spans="1:16" ht="13.5" customHeight="1" x14ac:dyDescent="0.2">
      <c r="A135" s="23"/>
      <c r="B135" s="23"/>
      <c r="C135" s="23"/>
      <c r="D135" s="23"/>
      <c r="E135" s="23"/>
      <c r="F135" s="23"/>
      <c r="G135" s="23"/>
      <c r="H135" s="23"/>
      <c r="I135" s="23"/>
      <c r="J135" s="23"/>
      <c r="K135" s="23"/>
      <c r="L135" s="23"/>
      <c r="M135" s="23"/>
      <c r="N135" s="23"/>
      <c r="O135" s="23"/>
      <c r="P135" s="23"/>
    </row>
    <row r="136" spans="1:16" ht="13.5" customHeight="1" x14ac:dyDescent="0.2">
      <c r="A136" s="23"/>
      <c r="B136" s="23"/>
      <c r="C136" s="23"/>
      <c r="D136" s="23"/>
      <c r="E136" s="23"/>
      <c r="F136" s="23"/>
      <c r="G136" s="23"/>
      <c r="H136" s="23"/>
      <c r="I136" s="23"/>
      <c r="J136" s="23"/>
      <c r="K136" s="23"/>
      <c r="L136" s="23"/>
      <c r="M136" s="23"/>
      <c r="N136" s="23"/>
      <c r="O136" s="23"/>
      <c r="P136" s="23"/>
    </row>
    <row r="137" spans="1:16" ht="13.5" customHeight="1" x14ac:dyDescent="0.2">
      <c r="A137" s="23"/>
      <c r="B137" s="23"/>
      <c r="C137" s="23"/>
      <c r="D137" s="23"/>
      <c r="E137" s="23"/>
      <c r="F137" s="23"/>
      <c r="G137" s="23"/>
      <c r="H137" s="23"/>
      <c r="I137" s="23"/>
      <c r="J137" s="23"/>
      <c r="K137" s="23"/>
      <c r="L137" s="23"/>
      <c r="M137" s="23"/>
      <c r="N137" s="23"/>
      <c r="O137" s="23"/>
      <c r="P137" s="23"/>
    </row>
    <row r="138" spans="1:16" ht="13.5" customHeight="1" x14ac:dyDescent="0.2">
      <c r="A138" s="23"/>
      <c r="B138" s="23"/>
      <c r="C138" s="23"/>
      <c r="D138" s="23"/>
      <c r="E138" s="23"/>
      <c r="F138" s="23"/>
      <c r="G138" s="23"/>
      <c r="H138" s="23"/>
      <c r="I138" s="23"/>
      <c r="J138" s="23"/>
      <c r="K138" s="23"/>
      <c r="L138" s="23"/>
      <c r="M138" s="23"/>
      <c r="N138" s="23"/>
      <c r="O138" s="23"/>
      <c r="P138" s="23"/>
    </row>
    <row r="139" spans="1:16" ht="13.5" customHeight="1" x14ac:dyDescent="0.2">
      <c r="A139" s="23"/>
      <c r="B139" s="23"/>
      <c r="C139" s="23"/>
      <c r="D139" s="23"/>
      <c r="E139" s="23"/>
      <c r="F139" s="23"/>
      <c r="G139" s="23"/>
      <c r="H139" s="23"/>
      <c r="I139" s="23"/>
      <c r="J139" s="23"/>
      <c r="K139" s="23"/>
      <c r="L139" s="23"/>
      <c r="M139" s="23"/>
      <c r="N139" s="23"/>
      <c r="O139" s="23"/>
      <c r="P139" s="23"/>
    </row>
    <row r="140" spans="1:16" ht="13.5" customHeight="1" x14ac:dyDescent="0.2">
      <c r="A140" s="23"/>
      <c r="B140" s="23"/>
      <c r="C140" s="23"/>
      <c r="D140" s="23"/>
      <c r="E140" s="23"/>
      <c r="F140" s="23"/>
      <c r="G140" s="23"/>
      <c r="H140" s="23"/>
      <c r="I140" s="23"/>
      <c r="J140" s="23"/>
      <c r="K140" s="23"/>
      <c r="L140" s="23"/>
      <c r="M140" s="23"/>
      <c r="N140" s="23"/>
      <c r="O140" s="23"/>
      <c r="P140" s="23"/>
    </row>
    <row r="141" spans="1:16" ht="13.5" customHeight="1" x14ac:dyDescent="0.2">
      <c r="A141" s="23"/>
      <c r="B141" s="23"/>
      <c r="C141" s="23"/>
      <c r="D141" s="23"/>
      <c r="E141" s="23"/>
      <c r="F141" s="23"/>
      <c r="G141" s="23"/>
      <c r="H141" s="23"/>
      <c r="I141" s="23"/>
      <c r="J141" s="23"/>
      <c r="K141" s="23"/>
      <c r="L141" s="23"/>
      <c r="M141" s="23"/>
      <c r="N141" s="23"/>
      <c r="O141" s="23"/>
      <c r="P141" s="23"/>
    </row>
    <row r="142" spans="1:16" ht="13.5" customHeight="1" x14ac:dyDescent="0.2">
      <c r="A142" s="23"/>
      <c r="B142" s="23"/>
      <c r="C142" s="23"/>
      <c r="D142" s="23"/>
      <c r="E142" s="23"/>
      <c r="F142" s="23"/>
      <c r="G142" s="23"/>
      <c r="H142" s="23"/>
      <c r="I142" s="23"/>
      <c r="J142" s="23"/>
      <c r="K142" s="23"/>
      <c r="L142" s="23"/>
      <c r="M142" s="23"/>
      <c r="N142" s="23"/>
      <c r="O142" s="23"/>
      <c r="P142" s="23"/>
    </row>
    <row r="143" spans="1:16" ht="13.5" customHeight="1" x14ac:dyDescent="0.2">
      <c r="A143" s="23"/>
      <c r="B143" s="23"/>
      <c r="C143" s="23"/>
      <c r="D143" s="23"/>
      <c r="E143" s="23"/>
      <c r="F143" s="23"/>
      <c r="G143" s="23"/>
      <c r="H143" s="23"/>
      <c r="I143" s="23"/>
      <c r="J143" s="23"/>
      <c r="K143" s="23"/>
      <c r="L143" s="23"/>
      <c r="M143" s="23"/>
      <c r="N143" s="23"/>
      <c r="O143" s="23"/>
      <c r="P143" s="23"/>
    </row>
    <row r="144" spans="1:16" ht="13.5" customHeight="1" x14ac:dyDescent="0.2">
      <c r="A144" s="23"/>
      <c r="B144" s="23"/>
      <c r="C144" s="23"/>
      <c r="D144" s="23"/>
      <c r="E144" s="23"/>
      <c r="F144" s="23"/>
      <c r="G144" s="23"/>
      <c r="H144" s="23"/>
      <c r="I144" s="23"/>
      <c r="J144" s="23"/>
      <c r="K144" s="23"/>
      <c r="L144" s="23"/>
      <c r="M144" s="23"/>
      <c r="N144" s="23"/>
      <c r="O144" s="23"/>
      <c r="P144" s="23"/>
    </row>
    <row r="145" spans="1:16" ht="13.5" customHeight="1" x14ac:dyDescent="0.2">
      <c r="A145" s="23"/>
      <c r="B145" s="23"/>
      <c r="C145" s="23"/>
      <c r="D145" s="23"/>
      <c r="E145" s="23"/>
      <c r="F145" s="23"/>
      <c r="G145" s="23"/>
      <c r="H145" s="23"/>
      <c r="I145" s="23"/>
      <c r="J145" s="23"/>
      <c r="K145" s="23"/>
      <c r="L145" s="23"/>
      <c r="M145" s="23"/>
      <c r="N145" s="23"/>
      <c r="O145" s="23"/>
      <c r="P145" s="23"/>
    </row>
    <row r="146" spans="1:16" ht="13.5" customHeight="1" x14ac:dyDescent="0.2">
      <c r="A146" s="23"/>
      <c r="B146" s="23"/>
      <c r="C146" s="23"/>
      <c r="D146" s="23"/>
      <c r="E146" s="23"/>
      <c r="F146" s="23"/>
      <c r="G146" s="23"/>
      <c r="H146" s="23"/>
      <c r="I146" s="23"/>
      <c r="J146" s="23"/>
      <c r="K146" s="23"/>
      <c r="L146" s="23"/>
      <c r="M146" s="23"/>
      <c r="N146" s="23"/>
      <c r="O146" s="23"/>
      <c r="P146" s="23"/>
    </row>
    <row r="147" spans="1:16" ht="13.5" customHeight="1" x14ac:dyDescent="0.2">
      <c r="A147" s="23"/>
      <c r="B147" s="23"/>
      <c r="C147" s="23"/>
      <c r="D147" s="23"/>
      <c r="E147" s="23"/>
      <c r="F147" s="23"/>
      <c r="G147" s="23"/>
      <c r="H147" s="23"/>
      <c r="I147" s="23"/>
      <c r="J147" s="23"/>
      <c r="K147" s="23"/>
      <c r="L147" s="23"/>
      <c r="M147" s="23"/>
      <c r="N147" s="23"/>
      <c r="O147" s="23"/>
      <c r="P147" s="23"/>
    </row>
    <row r="148" spans="1:16" ht="13.5" customHeight="1" x14ac:dyDescent="0.2">
      <c r="A148" s="23"/>
      <c r="B148" s="23"/>
      <c r="C148" s="23"/>
      <c r="D148" s="23"/>
      <c r="E148" s="23"/>
      <c r="F148" s="23"/>
      <c r="G148" s="23"/>
      <c r="H148" s="23"/>
      <c r="I148" s="23"/>
      <c r="J148" s="23"/>
      <c r="K148" s="23"/>
      <c r="L148" s="23"/>
      <c r="M148" s="23"/>
      <c r="N148" s="23"/>
      <c r="O148" s="23"/>
      <c r="P148" s="23"/>
    </row>
    <row r="149" spans="1:16" ht="13.5" customHeight="1" x14ac:dyDescent="0.2">
      <c r="A149" s="23"/>
      <c r="B149" s="23"/>
      <c r="C149" s="23"/>
      <c r="D149" s="23"/>
      <c r="E149" s="23"/>
      <c r="F149" s="23"/>
      <c r="G149" s="23"/>
      <c r="H149" s="23"/>
      <c r="I149" s="23"/>
      <c r="J149" s="23"/>
      <c r="K149" s="23"/>
      <c r="L149" s="23"/>
      <c r="M149" s="23"/>
      <c r="N149" s="23"/>
      <c r="O149" s="23"/>
      <c r="P149" s="23"/>
    </row>
    <row r="150" spans="1:16" ht="13.5" customHeight="1" x14ac:dyDescent="0.2">
      <c r="A150" s="23"/>
      <c r="B150" s="23"/>
      <c r="C150" s="23"/>
      <c r="D150" s="23"/>
      <c r="E150" s="23"/>
      <c r="F150" s="23"/>
      <c r="G150" s="23"/>
      <c r="H150" s="23"/>
      <c r="I150" s="23"/>
      <c r="J150" s="23"/>
      <c r="K150" s="23"/>
      <c r="L150" s="23"/>
      <c r="M150" s="23"/>
      <c r="N150" s="23"/>
      <c r="O150" s="23"/>
      <c r="P150" s="23"/>
    </row>
    <row r="151" spans="1:16" ht="13.5" customHeight="1" x14ac:dyDescent="0.2">
      <c r="A151" s="23"/>
      <c r="B151" s="23"/>
      <c r="C151" s="23"/>
      <c r="D151" s="23"/>
      <c r="E151" s="23"/>
      <c r="F151" s="23"/>
      <c r="G151" s="23"/>
      <c r="H151" s="23"/>
      <c r="I151" s="23"/>
      <c r="J151" s="23"/>
      <c r="K151" s="23"/>
      <c r="L151" s="23"/>
      <c r="M151" s="23"/>
      <c r="N151" s="23"/>
      <c r="O151" s="23"/>
      <c r="P151" s="23"/>
    </row>
    <row r="152" spans="1:16" ht="13.5" customHeight="1" x14ac:dyDescent="0.2">
      <c r="A152" s="23"/>
      <c r="B152" s="23"/>
      <c r="C152" s="23"/>
      <c r="D152" s="23"/>
      <c r="E152" s="23"/>
      <c r="F152" s="23"/>
      <c r="G152" s="23"/>
      <c r="H152" s="23"/>
      <c r="I152" s="23"/>
      <c r="J152" s="23"/>
      <c r="K152" s="23"/>
      <c r="L152" s="23"/>
      <c r="M152" s="23"/>
      <c r="N152" s="23"/>
      <c r="O152" s="23"/>
      <c r="P152" s="23"/>
    </row>
    <row r="153" spans="1:16" ht="13.5" customHeight="1" x14ac:dyDescent="0.2">
      <c r="A153" s="23"/>
      <c r="B153" s="23"/>
      <c r="C153" s="23"/>
      <c r="D153" s="23"/>
      <c r="E153" s="23"/>
      <c r="F153" s="23"/>
      <c r="G153" s="23"/>
      <c r="H153" s="23"/>
      <c r="I153" s="23"/>
      <c r="J153" s="23"/>
      <c r="K153" s="23"/>
      <c r="L153" s="23"/>
      <c r="M153" s="23"/>
      <c r="N153" s="23"/>
      <c r="O153" s="23"/>
      <c r="P153" s="23"/>
    </row>
    <row r="154" spans="1:16" ht="13.5" customHeight="1" x14ac:dyDescent="0.2">
      <c r="A154" s="23"/>
      <c r="B154" s="23"/>
      <c r="C154" s="23"/>
      <c r="D154" s="23"/>
      <c r="E154" s="23"/>
      <c r="F154" s="23"/>
      <c r="G154" s="23"/>
      <c r="H154" s="23"/>
      <c r="I154" s="23"/>
      <c r="J154" s="23"/>
      <c r="K154" s="23"/>
      <c r="L154" s="23"/>
      <c r="M154" s="23"/>
      <c r="N154" s="23"/>
      <c r="O154" s="23"/>
      <c r="P154" s="23"/>
    </row>
    <row r="155" spans="1:16" ht="13.5" customHeight="1" x14ac:dyDescent="0.2">
      <c r="A155" s="23"/>
      <c r="B155" s="23"/>
      <c r="C155" s="23"/>
      <c r="D155" s="23"/>
      <c r="E155" s="23"/>
      <c r="F155" s="23"/>
      <c r="G155" s="23"/>
      <c r="H155" s="23"/>
      <c r="I155" s="23"/>
      <c r="J155" s="23"/>
      <c r="K155" s="23"/>
      <c r="L155" s="23"/>
      <c r="M155" s="23"/>
      <c r="N155" s="23"/>
      <c r="O155" s="23"/>
      <c r="P155" s="23"/>
    </row>
    <row r="156" spans="1:16" ht="13.5" customHeight="1" x14ac:dyDescent="0.2">
      <c r="A156" s="23"/>
      <c r="B156" s="23"/>
      <c r="C156" s="23"/>
      <c r="D156" s="23"/>
      <c r="E156" s="23"/>
      <c r="F156" s="23"/>
      <c r="G156" s="23"/>
      <c r="H156" s="23"/>
      <c r="I156" s="23"/>
      <c r="J156" s="23"/>
      <c r="K156" s="23"/>
      <c r="L156" s="23"/>
      <c r="M156" s="23"/>
      <c r="N156" s="23"/>
      <c r="O156" s="23"/>
      <c r="P156" s="23"/>
    </row>
    <row r="157" spans="1:16" ht="13.5" customHeight="1" x14ac:dyDescent="0.2">
      <c r="A157" s="23"/>
      <c r="B157" s="23"/>
      <c r="C157" s="23"/>
      <c r="D157" s="23"/>
      <c r="E157" s="23"/>
      <c r="F157" s="23"/>
      <c r="G157" s="23"/>
      <c r="H157" s="23"/>
      <c r="I157" s="23"/>
      <c r="J157" s="23"/>
      <c r="K157" s="23"/>
      <c r="L157" s="23"/>
      <c r="M157" s="23"/>
      <c r="N157" s="23"/>
      <c r="O157" s="23"/>
      <c r="P157" s="23"/>
    </row>
    <row r="158" spans="1:16" ht="13.5" customHeight="1" x14ac:dyDescent="0.2">
      <c r="A158" s="23"/>
      <c r="B158" s="23"/>
      <c r="C158" s="23"/>
      <c r="D158" s="23"/>
      <c r="E158" s="23"/>
      <c r="F158" s="23"/>
      <c r="G158" s="23"/>
      <c r="H158" s="23"/>
      <c r="I158" s="23"/>
      <c r="J158" s="23"/>
      <c r="K158" s="23"/>
      <c r="L158" s="23"/>
      <c r="M158" s="23"/>
      <c r="N158" s="23"/>
      <c r="O158" s="23"/>
      <c r="P158" s="23"/>
    </row>
    <row r="159" spans="1:16" ht="13.5" customHeight="1" x14ac:dyDescent="0.2">
      <c r="A159" s="23"/>
      <c r="B159" s="23"/>
      <c r="C159" s="23"/>
      <c r="D159" s="23"/>
      <c r="E159" s="23"/>
      <c r="F159" s="23"/>
      <c r="G159" s="23"/>
      <c r="H159" s="23"/>
      <c r="I159" s="23"/>
      <c r="J159" s="23"/>
      <c r="K159" s="23"/>
      <c r="L159" s="23"/>
      <c r="M159" s="23"/>
      <c r="N159" s="23"/>
      <c r="O159" s="23"/>
      <c r="P159" s="23"/>
    </row>
    <row r="160" spans="1:16" ht="13.5" customHeight="1" x14ac:dyDescent="0.2">
      <c r="A160" s="23"/>
      <c r="B160" s="23"/>
      <c r="C160" s="23"/>
      <c r="D160" s="23"/>
      <c r="E160" s="23"/>
      <c r="F160" s="23"/>
      <c r="G160" s="23"/>
      <c r="H160" s="23"/>
      <c r="I160" s="23"/>
      <c r="J160" s="23"/>
      <c r="K160" s="23"/>
      <c r="L160" s="23"/>
      <c r="M160" s="23"/>
      <c r="N160" s="23"/>
      <c r="O160" s="23"/>
      <c r="P160" s="23"/>
    </row>
    <row r="161" spans="1:16" ht="13.5" customHeight="1" x14ac:dyDescent="0.2">
      <c r="A161" s="23"/>
      <c r="B161" s="23"/>
      <c r="C161" s="23"/>
      <c r="D161" s="23"/>
      <c r="E161" s="23"/>
      <c r="F161" s="23"/>
      <c r="G161" s="23"/>
      <c r="H161" s="23"/>
      <c r="I161" s="23"/>
      <c r="J161" s="23"/>
      <c r="K161" s="23"/>
      <c r="L161" s="23"/>
      <c r="M161" s="23"/>
      <c r="N161" s="23"/>
      <c r="O161" s="23"/>
      <c r="P161" s="23"/>
    </row>
    <row r="162" spans="1:16" ht="13.5" customHeight="1" x14ac:dyDescent="0.2">
      <c r="A162" s="23"/>
      <c r="B162" s="23"/>
      <c r="C162" s="23"/>
      <c r="D162" s="23"/>
      <c r="E162" s="23"/>
      <c r="F162" s="23"/>
      <c r="G162" s="23"/>
      <c r="H162" s="23"/>
      <c r="I162" s="23"/>
      <c r="J162" s="23"/>
      <c r="K162" s="23"/>
      <c r="L162" s="23"/>
      <c r="M162" s="23"/>
      <c r="N162" s="23"/>
      <c r="O162" s="23"/>
      <c r="P162" s="23"/>
    </row>
    <row r="163" spans="1:16" ht="13.5" customHeight="1" x14ac:dyDescent="0.2">
      <c r="A163" s="23"/>
      <c r="B163" s="23"/>
      <c r="C163" s="23"/>
      <c r="D163" s="23"/>
      <c r="E163" s="23"/>
      <c r="F163" s="23"/>
      <c r="G163" s="23"/>
      <c r="H163" s="23"/>
      <c r="I163" s="23"/>
      <c r="J163" s="23"/>
      <c r="K163" s="23"/>
      <c r="L163" s="23"/>
      <c r="M163" s="23"/>
      <c r="N163" s="23"/>
      <c r="O163" s="23"/>
      <c r="P163" s="23"/>
    </row>
    <row r="164" spans="1:16" ht="13.5" customHeight="1" x14ac:dyDescent="0.2">
      <c r="A164" s="23"/>
      <c r="B164" s="23"/>
      <c r="C164" s="23"/>
      <c r="D164" s="23"/>
      <c r="E164" s="23"/>
      <c r="F164" s="23"/>
      <c r="G164" s="23"/>
      <c r="H164" s="23"/>
      <c r="I164" s="23"/>
      <c r="J164" s="23"/>
      <c r="K164" s="23"/>
      <c r="L164" s="23"/>
      <c r="M164" s="23"/>
      <c r="N164" s="23"/>
      <c r="O164" s="23"/>
      <c r="P164" s="23"/>
    </row>
    <row r="165" spans="1:16" ht="13.5" customHeight="1" x14ac:dyDescent="0.2">
      <c r="A165" s="23"/>
      <c r="B165" s="23"/>
      <c r="C165" s="23"/>
      <c r="D165" s="23"/>
      <c r="E165" s="23"/>
      <c r="F165" s="23"/>
      <c r="G165" s="23"/>
      <c r="H165" s="23"/>
      <c r="I165" s="23"/>
      <c r="J165" s="23"/>
      <c r="K165" s="23"/>
      <c r="L165" s="23"/>
      <c r="M165" s="23"/>
      <c r="N165" s="23"/>
      <c r="O165" s="23"/>
      <c r="P165" s="23"/>
    </row>
    <row r="166" spans="1:16" ht="13.5" customHeight="1" x14ac:dyDescent="0.2">
      <c r="A166" s="23"/>
      <c r="B166" s="23"/>
      <c r="C166" s="23"/>
      <c r="D166" s="23"/>
      <c r="E166" s="23"/>
      <c r="F166" s="23"/>
      <c r="G166" s="23"/>
      <c r="H166" s="23"/>
      <c r="I166" s="23"/>
      <c r="J166" s="23"/>
      <c r="K166" s="23"/>
      <c r="L166" s="23"/>
      <c r="M166" s="23"/>
      <c r="N166" s="23"/>
      <c r="O166" s="23"/>
      <c r="P166" s="23"/>
    </row>
    <row r="167" spans="1:16" ht="13.5" customHeight="1" x14ac:dyDescent="0.2">
      <c r="A167" s="23"/>
      <c r="B167" s="23"/>
      <c r="C167" s="23"/>
      <c r="D167" s="23"/>
      <c r="E167" s="23"/>
      <c r="F167" s="23"/>
      <c r="G167" s="23"/>
      <c r="H167" s="23"/>
      <c r="I167" s="23"/>
      <c r="J167" s="23"/>
      <c r="K167" s="23"/>
      <c r="L167" s="23"/>
      <c r="M167" s="23"/>
      <c r="N167" s="23"/>
      <c r="O167" s="23"/>
      <c r="P167" s="23"/>
    </row>
    <row r="168" spans="1:16" ht="13.5" customHeight="1" x14ac:dyDescent="0.2">
      <c r="A168" s="23"/>
      <c r="B168" s="23"/>
      <c r="C168" s="23"/>
      <c r="D168" s="23"/>
      <c r="E168" s="23"/>
      <c r="F168" s="23"/>
      <c r="G168" s="23"/>
      <c r="H168" s="23"/>
      <c r="I168" s="23"/>
      <c r="J168" s="23"/>
      <c r="K168" s="23"/>
      <c r="L168" s="23"/>
      <c r="M168" s="23"/>
      <c r="N168" s="23"/>
      <c r="O168" s="23"/>
      <c r="P168" s="23"/>
    </row>
    <row r="169" spans="1:16" ht="13.5" customHeight="1" x14ac:dyDescent="0.2">
      <c r="A169" s="23"/>
      <c r="B169" s="23"/>
      <c r="C169" s="23"/>
      <c r="D169" s="23"/>
      <c r="E169" s="23"/>
      <c r="F169" s="23"/>
      <c r="G169" s="23"/>
      <c r="H169" s="23"/>
      <c r="I169" s="23"/>
      <c r="J169" s="23"/>
      <c r="K169" s="23"/>
      <c r="L169" s="23"/>
      <c r="M169" s="23"/>
      <c r="N169" s="23"/>
      <c r="O169" s="23"/>
      <c r="P169" s="23"/>
    </row>
    <row r="170" spans="1:16" ht="13.5" customHeight="1" x14ac:dyDescent="0.2">
      <c r="A170" s="23"/>
      <c r="B170" s="23"/>
      <c r="C170" s="23"/>
      <c r="D170" s="23"/>
      <c r="E170" s="23"/>
      <c r="F170" s="23"/>
      <c r="G170" s="23"/>
      <c r="H170" s="23"/>
      <c r="I170" s="23"/>
      <c r="J170" s="23"/>
      <c r="K170" s="23"/>
      <c r="L170" s="23"/>
      <c r="M170" s="23"/>
      <c r="N170" s="23"/>
      <c r="O170" s="23"/>
      <c r="P170" s="23"/>
    </row>
    <row r="171" spans="1:16" ht="13.5" customHeight="1" x14ac:dyDescent="0.2">
      <c r="A171" s="23"/>
      <c r="B171" s="23"/>
      <c r="C171" s="23"/>
      <c r="D171" s="23"/>
      <c r="E171" s="23"/>
      <c r="F171" s="23"/>
      <c r="G171" s="23"/>
      <c r="H171" s="23"/>
      <c r="I171" s="23"/>
      <c r="J171" s="23"/>
      <c r="K171" s="23"/>
      <c r="L171" s="23"/>
      <c r="M171" s="23"/>
      <c r="N171" s="23"/>
      <c r="O171" s="23"/>
      <c r="P171" s="23"/>
    </row>
    <row r="172" spans="1:16" ht="13.5" customHeight="1" x14ac:dyDescent="0.2">
      <c r="A172" s="23"/>
      <c r="B172" s="23"/>
      <c r="C172" s="23"/>
      <c r="D172" s="23"/>
      <c r="E172" s="23"/>
      <c r="F172" s="23"/>
      <c r="G172" s="23"/>
      <c r="H172" s="23"/>
      <c r="I172" s="23"/>
      <c r="J172" s="23"/>
      <c r="K172" s="23"/>
      <c r="L172" s="23"/>
      <c r="M172" s="23"/>
      <c r="N172" s="23"/>
      <c r="O172" s="23"/>
      <c r="P172" s="23"/>
    </row>
    <row r="173" spans="1:16" ht="13.5" customHeight="1" x14ac:dyDescent="0.2">
      <c r="A173" s="23"/>
      <c r="B173" s="23"/>
      <c r="C173" s="23"/>
      <c r="D173" s="23"/>
      <c r="E173" s="23"/>
      <c r="F173" s="23"/>
      <c r="G173" s="23"/>
      <c r="H173" s="23"/>
      <c r="I173" s="23"/>
      <c r="J173" s="23"/>
      <c r="K173" s="23"/>
      <c r="L173" s="23"/>
      <c r="M173" s="23"/>
      <c r="N173" s="23"/>
      <c r="O173" s="23"/>
      <c r="P173" s="23"/>
    </row>
    <row r="174" spans="1:16" ht="13.5" customHeight="1" x14ac:dyDescent="0.2">
      <c r="A174" s="23"/>
      <c r="B174" s="23"/>
      <c r="C174" s="23"/>
      <c r="D174" s="23"/>
      <c r="E174" s="23"/>
      <c r="F174" s="23"/>
      <c r="G174" s="23"/>
      <c r="H174" s="23"/>
      <c r="I174" s="23"/>
      <c r="J174" s="23"/>
      <c r="K174" s="23"/>
      <c r="L174" s="23"/>
      <c r="M174" s="23"/>
      <c r="N174" s="23"/>
      <c r="O174" s="23"/>
      <c r="P174" s="23"/>
    </row>
    <row r="175" spans="1:16" ht="13.5" customHeight="1" x14ac:dyDescent="0.2">
      <c r="A175" s="23"/>
      <c r="B175" s="23"/>
      <c r="C175" s="23"/>
      <c r="D175" s="23"/>
      <c r="E175" s="23"/>
      <c r="F175" s="23"/>
      <c r="G175" s="23"/>
      <c r="H175" s="23"/>
      <c r="I175" s="23"/>
      <c r="J175" s="23"/>
      <c r="K175" s="23"/>
      <c r="L175" s="23"/>
      <c r="M175" s="23"/>
      <c r="N175" s="23"/>
      <c r="O175" s="23"/>
      <c r="P175" s="23"/>
    </row>
    <row r="176" spans="1:16" ht="13.5" customHeight="1" x14ac:dyDescent="0.2">
      <c r="A176" s="23"/>
      <c r="B176" s="23"/>
      <c r="C176" s="23"/>
      <c r="D176" s="23"/>
      <c r="E176" s="23"/>
      <c r="F176" s="23"/>
      <c r="G176" s="23"/>
      <c r="H176" s="23"/>
      <c r="I176" s="23"/>
      <c r="J176" s="23"/>
      <c r="K176" s="23"/>
      <c r="L176" s="23"/>
      <c r="M176" s="23"/>
      <c r="N176" s="23"/>
      <c r="O176" s="23"/>
      <c r="P176" s="23"/>
    </row>
    <row r="177" spans="1:16" ht="13.5" customHeight="1" x14ac:dyDescent="0.2">
      <c r="A177" s="23"/>
      <c r="B177" s="23"/>
      <c r="C177" s="23"/>
      <c r="D177" s="23"/>
      <c r="E177" s="23"/>
      <c r="F177" s="23"/>
      <c r="G177" s="23"/>
      <c r="H177" s="23"/>
      <c r="I177" s="23"/>
      <c r="J177" s="23"/>
      <c r="K177" s="23"/>
      <c r="L177" s="23"/>
      <c r="M177" s="23"/>
      <c r="N177" s="23"/>
      <c r="O177" s="23"/>
      <c r="P177" s="23"/>
    </row>
    <row r="178" spans="1:16" ht="13.5" customHeight="1" x14ac:dyDescent="0.2">
      <c r="A178" s="23"/>
      <c r="B178" s="23"/>
      <c r="C178" s="23"/>
      <c r="D178" s="23"/>
      <c r="E178" s="23"/>
      <c r="F178" s="23"/>
      <c r="G178" s="23"/>
      <c r="H178" s="23"/>
      <c r="I178" s="23"/>
      <c r="J178" s="23"/>
      <c r="K178" s="23"/>
      <c r="L178" s="23"/>
      <c r="M178" s="23"/>
      <c r="N178" s="23"/>
      <c r="O178" s="23"/>
      <c r="P178" s="23"/>
    </row>
    <row r="179" spans="1:16" ht="13.5" customHeight="1" x14ac:dyDescent="0.2">
      <c r="A179" s="23"/>
      <c r="B179" s="23"/>
      <c r="C179" s="23"/>
      <c r="D179" s="23"/>
      <c r="E179" s="23"/>
      <c r="F179" s="23"/>
      <c r="G179" s="23"/>
      <c r="H179" s="23"/>
      <c r="I179" s="23"/>
      <c r="J179" s="23"/>
      <c r="K179" s="23"/>
      <c r="L179" s="23"/>
      <c r="M179" s="23"/>
      <c r="N179" s="23"/>
      <c r="O179" s="23"/>
      <c r="P179" s="23"/>
    </row>
    <row r="180" spans="1:16" ht="13.5" customHeight="1" x14ac:dyDescent="0.2">
      <c r="A180" s="23"/>
      <c r="B180" s="23"/>
      <c r="C180" s="23"/>
      <c r="D180" s="23"/>
      <c r="E180" s="23"/>
      <c r="F180" s="23"/>
      <c r="G180" s="23"/>
      <c r="H180" s="23"/>
      <c r="I180" s="23"/>
      <c r="J180" s="23"/>
      <c r="K180" s="23"/>
      <c r="L180" s="23"/>
      <c r="M180" s="23"/>
      <c r="N180" s="23"/>
      <c r="O180" s="23"/>
      <c r="P180" s="23"/>
    </row>
    <row r="181" spans="1:16" ht="13.5" customHeight="1" x14ac:dyDescent="0.2">
      <c r="A181" s="23"/>
      <c r="B181" s="23"/>
      <c r="C181" s="23"/>
      <c r="D181" s="23"/>
      <c r="E181" s="23"/>
      <c r="F181" s="23"/>
      <c r="G181" s="23"/>
      <c r="H181" s="23"/>
      <c r="I181" s="23"/>
      <c r="J181" s="23"/>
      <c r="K181" s="23"/>
      <c r="L181" s="23"/>
      <c r="M181" s="23"/>
      <c r="N181" s="23"/>
      <c r="O181" s="23"/>
      <c r="P181" s="23"/>
    </row>
    <row r="182" spans="1:16" ht="13.5" customHeight="1" x14ac:dyDescent="0.2">
      <c r="A182" s="23"/>
      <c r="B182" s="23"/>
      <c r="C182" s="23"/>
      <c r="D182" s="23"/>
      <c r="E182" s="23"/>
      <c r="F182" s="23"/>
      <c r="G182" s="23"/>
      <c r="H182" s="23"/>
      <c r="I182" s="23"/>
      <c r="J182" s="23"/>
      <c r="K182" s="23"/>
      <c r="L182" s="23"/>
      <c r="M182" s="23"/>
      <c r="N182" s="23"/>
      <c r="O182" s="23"/>
      <c r="P182" s="23"/>
    </row>
    <row r="183" spans="1:16" ht="13.5" customHeight="1" x14ac:dyDescent="0.2">
      <c r="A183" s="23"/>
      <c r="B183" s="23"/>
      <c r="C183" s="23"/>
      <c r="D183" s="23"/>
      <c r="E183" s="23"/>
      <c r="F183" s="23"/>
      <c r="G183" s="23"/>
      <c r="H183" s="23"/>
      <c r="I183" s="23"/>
      <c r="J183" s="23"/>
      <c r="K183" s="23"/>
      <c r="L183" s="23"/>
      <c r="M183" s="23"/>
      <c r="N183" s="23"/>
      <c r="O183" s="23"/>
      <c r="P183" s="23"/>
    </row>
    <row r="184" spans="1:16" ht="13.5" customHeight="1" x14ac:dyDescent="0.2">
      <c r="A184" s="23"/>
      <c r="B184" s="23"/>
      <c r="C184" s="23"/>
      <c r="D184" s="23"/>
      <c r="E184" s="23"/>
      <c r="F184" s="23"/>
      <c r="G184" s="23"/>
      <c r="H184" s="23"/>
      <c r="I184" s="23"/>
      <c r="J184" s="23"/>
      <c r="K184" s="23"/>
      <c r="L184" s="23"/>
      <c r="M184" s="23"/>
      <c r="N184" s="23"/>
      <c r="O184" s="23"/>
      <c r="P184" s="23"/>
    </row>
    <row r="185" spans="1:16" ht="13.5" customHeight="1" x14ac:dyDescent="0.2">
      <c r="A185" s="23"/>
      <c r="B185" s="23"/>
      <c r="C185" s="23"/>
      <c r="D185" s="23"/>
      <c r="E185" s="23"/>
      <c r="F185" s="23"/>
      <c r="G185" s="23"/>
      <c r="H185" s="23"/>
      <c r="I185" s="23"/>
      <c r="J185" s="23"/>
      <c r="K185" s="23"/>
      <c r="L185" s="23"/>
      <c r="M185" s="23"/>
      <c r="N185" s="23"/>
      <c r="O185" s="23"/>
      <c r="P185" s="23"/>
    </row>
    <row r="186" spans="1:16" ht="13.5" customHeight="1" x14ac:dyDescent="0.2">
      <c r="A186" s="23"/>
      <c r="B186" s="23"/>
      <c r="C186" s="23"/>
      <c r="D186" s="23"/>
      <c r="E186" s="23"/>
      <c r="F186" s="23"/>
      <c r="G186" s="23"/>
      <c r="H186" s="23"/>
      <c r="I186" s="23"/>
      <c r="J186" s="23"/>
      <c r="K186" s="23"/>
      <c r="L186" s="23"/>
      <c r="M186" s="23"/>
      <c r="N186" s="23"/>
      <c r="O186" s="23"/>
      <c r="P186" s="23"/>
    </row>
    <row r="187" spans="1:16" ht="13.5" customHeight="1" x14ac:dyDescent="0.2">
      <c r="A187" s="23"/>
      <c r="B187" s="23"/>
      <c r="C187" s="23"/>
      <c r="D187" s="23"/>
      <c r="E187" s="23"/>
      <c r="F187" s="23"/>
      <c r="G187" s="23"/>
      <c r="H187" s="23"/>
      <c r="I187" s="23"/>
      <c r="J187" s="23"/>
      <c r="K187" s="23"/>
      <c r="L187" s="23"/>
      <c r="M187" s="23"/>
      <c r="N187" s="23"/>
      <c r="O187" s="23"/>
      <c r="P187" s="23"/>
    </row>
    <row r="188" spans="1:16" ht="13.5" customHeight="1" x14ac:dyDescent="0.2">
      <c r="A188" s="23"/>
      <c r="B188" s="23"/>
      <c r="C188" s="23"/>
      <c r="D188" s="23"/>
      <c r="E188" s="23"/>
      <c r="F188" s="23"/>
      <c r="G188" s="23"/>
      <c r="H188" s="23"/>
      <c r="I188" s="23"/>
      <c r="J188" s="23"/>
      <c r="K188" s="23"/>
      <c r="L188" s="23"/>
      <c r="M188" s="23"/>
      <c r="N188" s="23"/>
      <c r="O188" s="23"/>
      <c r="P188" s="23"/>
    </row>
    <row r="189" spans="1:16" ht="13.5" customHeight="1" x14ac:dyDescent="0.2">
      <c r="A189" s="23"/>
      <c r="B189" s="23"/>
      <c r="C189" s="23"/>
      <c r="D189" s="23"/>
      <c r="E189" s="23"/>
      <c r="F189" s="23"/>
      <c r="G189" s="23"/>
      <c r="H189" s="23"/>
      <c r="I189" s="23"/>
      <c r="J189" s="23"/>
      <c r="K189" s="23"/>
      <c r="L189" s="23"/>
      <c r="M189" s="23"/>
      <c r="N189" s="23"/>
      <c r="O189" s="23"/>
      <c r="P189" s="23"/>
    </row>
    <row r="190" spans="1:16" ht="13.5" customHeight="1" x14ac:dyDescent="0.2">
      <c r="A190" s="23"/>
      <c r="B190" s="23"/>
      <c r="C190" s="23"/>
      <c r="D190" s="23"/>
      <c r="E190" s="23"/>
      <c r="F190" s="23"/>
      <c r="G190" s="23"/>
      <c r="H190" s="23"/>
      <c r="I190" s="23"/>
      <c r="J190" s="23"/>
      <c r="K190" s="23"/>
      <c r="L190" s="23"/>
      <c r="M190" s="23"/>
      <c r="N190" s="23"/>
      <c r="O190" s="23"/>
      <c r="P190" s="23"/>
    </row>
    <row r="191" spans="1:16" ht="13.5" customHeight="1" x14ac:dyDescent="0.2">
      <c r="A191" s="23"/>
      <c r="B191" s="23"/>
      <c r="C191" s="23"/>
      <c r="D191" s="23"/>
      <c r="E191" s="23"/>
      <c r="F191" s="23"/>
      <c r="G191" s="23"/>
      <c r="H191" s="23"/>
      <c r="I191" s="23"/>
      <c r="J191" s="23"/>
      <c r="K191" s="23"/>
      <c r="L191" s="23"/>
      <c r="M191" s="23"/>
      <c r="N191" s="23"/>
      <c r="O191" s="23"/>
      <c r="P191" s="23"/>
    </row>
    <row r="192" spans="1:16" ht="13.5" customHeight="1" x14ac:dyDescent="0.2">
      <c r="A192" s="23"/>
      <c r="B192" s="23"/>
      <c r="C192" s="23"/>
      <c r="D192" s="23"/>
      <c r="E192" s="23"/>
      <c r="F192" s="23"/>
      <c r="G192" s="23"/>
      <c r="H192" s="23"/>
      <c r="I192" s="23"/>
      <c r="J192" s="23"/>
      <c r="K192" s="23"/>
      <c r="L192" s="23"/>
      <c r="M192" s="23"/>
      <c r="N192" s="23"/>
      <c r="O192" s="23"/>
      <c r="P192" s="23"/>
    </row>
    <row r="193" spans="1:16" ht="13.5" customHeight="1" x14ac:dyDescent="0.2">
      <c r="A193" s="23"/>
      <c r="B193" s="23"/>
      <c r="C193" s="23"/>
      <c r="D193" s="23"/>
      <c r="E193" s="23"/>
      <c r="F193" s="23"/>
      <c r="G193" s="23"/>
      <c r="H193" s="23"/>
      <c r="I193" s="23"/>
      <c r="J193" s="23"/>
      <c r="K193" s="23"/>
      <c r="L193" s="23"/>
      <c r="M193" s="23"/>
      <c r="N193" s="23"/>
      <c r="O193" s="23"/>
      <c r="P193" s="23"/>
    </row>
    <row r="194" spans="1:16" ht="13.5" customHeight="1" x14ac:dyDescent="0.2">
      <c r="A194" s="23"/>
      <c r="B194" s="23"/>
      <c r="C194" s="23"/>
      <c r="D194" s="23"/>
      <c r="E194" s="23"/>
      <c r="F194" s="23"/>
      <c r="G194" s="23"/>
      <c r="H194" s="23"/>
      <c r="I194" s="23"/>
      <c r="J194" s="23"/>
      <c r="K194" s="23"/>
      <c r="L194" s="23"/>
      <c r="M194" s="23"/>
      <c r="N194" s="23"/>
      <c r="O194" s="23"/>
      <c r="P194" s="23"/>
    </row>
    <row r="195" spans="1:16" ht="13.5" customHeight="1" x14ac:dyDescent="0.2">
      <c r="A195" s="23"/>
      <c r="B195" s="23"/>
      <c r="C195" s="23"/>
      <c r="D195" s="23"/>
      <c r="E195" s="23"/>
      <c r="F195" s="23"/>
      <c r="G195" s="23"/>
      <c r="H195" s="23"/>
      <c r="I195" s="23"/>
      <c r="J195" s="23"/>
      <c r="K195" s="23"/>
      <c r="L195" s="23"/>
      <c r="M195" s="23"/>
      <c r="N195" s="23"/>
      <c r="O195" s="23"/>
      <c r="P195" s="23"/>
    </row>
    <row r="196" spans="1:16" ht="13.5" customHeight="1" x14ac:dyDescent="0.2">
      <c r="A196" s="23"/>
      <c r="B196" s="23"/>
      <c r="C196" s="23"/>
      <c r="D196" s="23"/>
      <c r="E196" s="23"/>
      <c r="F196" s="23"/>
      <c r="G196" s="23"/>
      <c r="H196" s="23"/>
      <c r="I196" s="23"/>
      <c r="J196" s="23"/>
      <c r="K196" s="23"/>
      <c r="L196" s="23"/>
      <c r="M196" s="23"/>
      <c r="N196" s="23"/>
      <c r="O196" s="23"/>
      <c r="P196" s="23"/>
    </row>
    <row r="197" spans="1:16" ht="13.5" customHeight="1" x14ac:dyDescent="0.2">
      <c r="A197" s="23"/>
      <c r="B197" s="23"/>
      <c r="C197" s="23"/>
      <c r="D197" s="23"/>
      <c r="E197" s="23"/>
      <c r="F197" s="23"/>
      <c r="G197" s="23"/>
      <c r="H197" s="23"/>
      <c r="I197" s="23"/>
      <c r="J197" s="23"/>
      <c r="K197" s="23"/>
      <c r="L197" s="23"/>
      <c r="M197" s="23"/>
      <c r="N197" s="23"/>
      <c r="O197" s="23"/>
      <c r="P197" s="23"/>
    </row>
    <row r="198" spans="1:16" ht="13.5" customHeight="1" x14ac:dyDescent="0.2">
      <c r="A198" s="23"/>
      <c r="B198" s="23"/>
      <c r="C198" s="23"/>
      <c r="D198" s="23"/>
      <c r="E198" s="23"/>
      <c r="F198" s="23"/>
      <c r="G198" s="23"/>
      <c r="H198" s="23"/>
      <c r="I198" s="23"/>
      <c r="J198" s="23"/>
      <c r="K198" s="23"/>
      <c r="L198" s="23"/>
      <c r="M198" s="23"/>
      <c r="N198" s="23"/>
      <c r="O198" s="23"/>
      <c r="P198" s="23"/>
    </row>
    <row r="199" spans="1:16" ht="13.5" customHeight="1" x14ac:dyDescent="0.2">
      <c r="A199" s="23"/>
      <c r="B199" s="23"/>
      <c r="C199" s="23"/>
      <c r="D199" s="23"/>
      <c r="E199" s="23"/>
      <c r="F199" s="23"/>
      <c r="G199" s="23"/>
      <c r="H199" s="23"/>
      <c r="I199" s="23"/>
      <c r="J199" s="23"/>
      <c r="K199" s="23"/>
      <c r="L199" s="23"/>
      <c r="M199" s="23"/>
      <c r="N199" s="23"/>
      <c r="O199" s="23"/>
      <c r="P199" s="23"/>
    </row>
    <row r="200" spans="1:16" ht="13.5" customHeight="1" x14ac:dyDescent="0.2">
      <c r="A200" s="23"/>
      <c r="B200" s="23"/>
      <c r="C200" s="23"/>
      <c r="D200" s="23"/>
      <c r="E200" s="23"/>
      <c r="F200" s="23"/>
      <c r="G200" s="23"/>
      <c r="H200" s="23"/>
      <c r="I200" s="23"/>
      <c r="J200" s="23"/>
      <c r="K200" s="23"/>
      <c r="L200" s="23"/>
      <c r="M200" s="23"/>
      <c r="N200" s="23"/>
      <c r="O200" s="23"/>
      <c r="P200" s="23"/>
    </row>
    <row r="201" spans="1:16" ht="13.5" customHeight="1" x14ac:dyDescent="0.2">
      <c r="A201" s="23"/>
      <c r="B201" s="23"/>
      <c r="C201" s="23"/>
      <c r="D201" s="23"/>
      <c r="E201" s="23"/>
      <c r="F201" s="23"/>
      <c r="G201" s="23"/>
      <c r="H201" s="23"/>
      <c r="I201" s="23"/>
      <c r="J201" s="23"/>
      <c r="K201" s="23"/>
      <c r="L201" s="23"/>
      <c r="M201" s="23"/>
      <c r="N201" s="23"/>
      <c r="O201" s="23"/>
      <c r="P201" s="23"/>
    </row>
    <row r="202" spans="1:16" ht="13.5" customHeight="1" x14ac:dyDescent="0.2">
      <c r="A202" s="23"/>
      <c r="B202" s="23"/>
      <c r="C202" s="23"/>
      <c r="D202" s="23"/>
      <c r="E202" s="23"/>
      <c r="F202" s="23"/>
      <c r="G202" s="23"/>
      <c r="H202" s="23"/>
      <c r="I202" s="23"/>
      <c r="J202" s="23"/>
      <c r="K202" s="23"/>
      <c r="L202" s="23"/>
      <c r="M202" s="23"/>
      <c r="N202" s="23"/>
      <c r="O202" s="23"/>
      <c r="P202" s="23"/>
    </row>
    <row r="203" spans="1:16" ht="13.5" customHeight="1" x14ac:dyDescent="0.2">
      <c r="A203" s="23"/>
      <c r="B203" s="23"/>
      <c r="C203" s="23"/>
      <c r="D203" s="23"/>
      <c r="E203" s="23"/>
      <c r="F203" s="23"/>
      <c r="G203" s="23"/>
      <c r="H203" s="23"/>
      <c r="I203" s="23"/>
      <c r="J203" s="23"/>
      <c r="K203" s="23"/>
      <c r="L203" s="23"/>
      <c r="M203" s="23"/>
      <c r="N203" s="23"/>
      <c r="O203" s="23"/>
      <c r="P203" s="23"/>
    </row>
    <row r="204" spans="1:16" ht="13.5" customHeight="1" x14ac:dyDescent="0.2">
      <c r="A204" s="23"/>
      <c r="B204" s="23"/>
      <c r="C204" s="23"/>
      <c r="D204" s="23"/>
      <c r="E204" s="23"/>
      <c r="F204" s="23"/>
      <c r="G204" s="23"/>
      <c r="H204" s="23"/>
      <c r="I204" s="23"/>
      <c r="J204" s="23"/>
      <c r="K204" s="23"/>
      <c r="L204" s="23"/>
      <c r="M204" s="23"/>
      <c r="N204" s="23"/>
      <c r="O204" s="23"/>
      <c r="P204" s="23"/>
    </row>
    <row r="205" spans="1:16" ht="13.5" customHeight="1" x14ac:dyDescent="0.2">
      <c r="A205" s="23"/>
      <c r="B205" s="23"/>
      <c r="C205" s="23"/>
      <c r="D205" s="23"/>
      <c r="E205" s="23"/>
      <c r="F205" s="23"/>
      <c r="G205" s="23"/>
      <c r="H205" s="23"/>
      <c r="I205" s="23"/>
      <c r="J205" s="23"/>
      <c r="K205" s="23"/>
      <c r="L205" s="23"/>
      <c r="M205" s="23"/>
      <c r="N205" s="23"/>
      <c r="O205" s="23"/>
      <c r="P205" s="23"/>
    </row>
    <row r="206" spans="1:16" ht="13.5" customHeight="1" x14ac:dyDescent="0.2">
      <c r="A206" s="23"/>
      <c r="B206" s="23"/>
      <c r="C206" s="23"/>
      <c r="D206" s="23"/>
      <c r="E206" s="23"/>
      <c r="F206" s="23"/>
      <c r="G206" s="23"/>
      <c r="H206" s="23"/>
      <c r="I206" s="23"/>
      <c r="J206" s="23"/>
      <c r="K206" s="23"/>
      <c r="L206" s="23"/>
      <c r="M206" s="23"/>
      <c r="N206" s="23"/>
      <c r="O206" s="23"/>
      <c r="P206" s="23"/>
    </row>
    <row r="207" spans="1:16" ht="13.5" customHeight="1" x14ac:dyDescent="0.2">
      <c r="A207" s="23"/>
      <c r="B207" s="23"/>
      <c r="C207" s="23"/>
      <c r="D207" s="23"/>
      <c r="E207" s="23"/>
      <c r="F207" s="23"/>
      <c r="G207" s="23"/>
      <c r="H207" s="23"/>
      <c r="I207" s="23"/>
      <c r="J207" s="23"/>
      <c r="K207" s="23"/>
      <c r="L207" s="23"/>
      <c r="M207" s="23"/>
      <c r="N207" s="23"/>
      <c r="O207" s="23"/>
      <c r="P207" s="23"/>
    </row>
    <row r="208" spans="1:16" ht="13.5" customHeight="1" x14ac:dyDescent="0.2">
      <c r="A208" s="23"/>
      <c r="B208" s="23"/>
      <c r="C208" s="23"/>
      <c r="D208" s="23"/>
      <c r="E208" s="23"/>
      <c r="F208" s="23"/>
      <c r="G208" s="23"/>
      <c r="H208" s="23"/>
      <c r="I208" s="23"/>
      <c r="J208" s="23"/>
      <c r="K208" s="23"/>
      <c r="L208" s="23"/>
      <c r="M208" s="23"/>
      <c r="N208" s="23"/>
      <c r="O208" s="23"/>
      <c r="P208" s="23"/>
    </row>
    <row r="209" spans="1:16" ht="13.5" customHeight="1" x14ac:dyDescent="0.2">
      <c r="A209" s="23"/>
      <c r="B209" s="23"/>
      <c r="C209" s="23"/>
      <c r="D209" s="23"/>
      <c r="E209" s="23"/>
      <c r="F209" s="23"/>
      <c r="G209" s="23"/>
      <c r="H209" s="23"/>
      <c r="I209" s="23"/>
      <c r="J209" s="23"/>
      <c r="K209" s="23"/>
      <c r="L209" s="23"/>
      <c r="M209" s="23"/>
      <c r="N209" s="23"/>
      <c r="O209" s="23"/>
      <c r="P209" s="23"/>
    </row>
    <row r="210" spans="1:16" ht="13.5" customHeight="1" x14ac:dyDescent="0.2">
      <c r="A210" s="23"/>
      <c r="B210" s="23"/>
      <c r="C210" s="23"/>
      <c r="D210" s="23"/>
      <c r="E210" s="23"/>
      <c r="F210" s="23"/>
      <c r="G210" s="23"/>
      <c r="H210" s="23"/>
      <c r="I210" s="23"/>
      <c r="J210" s="23"/>
      <c r="K210" s="23"/>
      <c r="L210" s="23"/>
      <c r="M210" s="23"/>
      <c r="N210" s="23"/>
      <c r="O210" s="23"/>
      <c r="P210" s="23"/>
    </row>
    <row r="211" spans="1:16" ht="13.5" customHeight="1" x14ac:dyDescent="0.2">
      <c r="A211" s="23"/>
      <c r="B211" s="23"/>
      <c r="C211" s="23"/>
      <c r="D211" s="23"/>
      <c r="E211" s="23"/>
      <c r="F211" s="23"/>
      <c r="G211" s="23"/>
      <c r="H211" s="23"/>
      <c r="I211" s="23"/>
      <c r="J211" s="23"/>
      <c r="K211" s="23"/>
      <c r="L211" s="23"/>
      <c r="M211" s="23"/>
      <c r="N211" s="23"/>
      <c r="O211" s="23"/>
      <c r="P211" s="23"/>
    </row>
    <row r="212" spans="1:16" ht="13.5" customHeight="1" x14ac:dyDescent="0.2">
      <c r="A212" s="23"/>
      <c r="B212" s="23"/>
      <c r="C212" s="23"/>
      <c r="D212" s="23"/>
      <c r="E212" s="23"/>
      <c r="F212" s="23"/>
      <c r="G212" s="23"/>
      <c r="H212" s="23"/>
      <c r="I212" s="23"/>
      <c r="J212" s="23"/>
      <c r="K212" s="23"/>
      <c r="L212" s="23"/>
      <c r="M212" s="23"/>
      <c r="N212" s="23"/>
      <c r="O212" s="23"/>
      <c r="P212" s="23"/>
    </row>
    <row r="213" spans="1:16" ht="13.5" customHeight="1" x14ac:dyDescent="0.2">
      <c r="A213" s="23"/>
      <c r="B213" s="23"/>
      <c r="C213" s="23"/>
      <c r="D213" s="23"/>
      <c r="E213" s="23"/>
      <c r="F213" s="23"/>
      <c r="G213" s="23"/>
      <c r="H213" s="23"/>
      <c r="I213" s="23"/>
      <c r="J213" s="23"/>
      <c r="K213" s="23"/>
      <c r="L213" s="23"/>
      <c r="M213" s="23"/>
      <c r="N213" s="23"/>
      <c r="O213" s="23"/>
      <c r="P213" s="23"/>
    </row>
    <row r="214" spans="1:16" ht="13.5" customHeight="1" x14ac:dyDescent="0.2">
      <c r="A214" s="23"/>
      <c r="B214" s="23"/>
      <c r="C214" s="23"/>
      <c r="D214" s="23"/>
      <c r="E214" s="23"/>
      <c r="F214" s="23"/>
      <c r="G214" s="23"/>
      <c r="H214" s="23"/>
      <c r="I214" s="23"/>
      <c r="J214" s="23"/>
      <c r="K214" s="23"/>
      <c r="L214" s="23"/>
      <c r="M214" s="23"/>
      <c r="N214" s="23"/>
      <c r="O214" s="23"/>
      <c r="P214" s="23"/>
    </row>
    <row r="215" spans="1:16" ht="13.5" customHeight="1" x14ac:dyDescent="0.2">
      <c r="A215" s="23"/>
      <c r="B215" s="23"/>
      <c r="C215" s="23"/>
      <c r="D215" s="23"/>
      <c r="E215" s="23"/>
      <c r="F215" s="23"/>
      <c r="G215" s="23"/>
      <c r="H215" s="23"/>
      <c r="I215" s="23"/>
      <c r="J215" s="23"/>
      <c r="K215" s="23"/>
      <c r="L215" s="23"/>
      <c r="M215" s="23"/>
      <c r="N215" s="23"/>
      <c r="O215" s="23"/>
      <c r="P215" s="23"/>
    </row>
    <row r="216" spans="1:16" ht="13.5" customHeight="1" x14ac:dyDescent="0.2">
      <c r="A216" s="23"/>
      <c r="B216" s="23"/>
      <c r="C216" s="23"/>
      <c r="D216" s="23"/>
      <c r="E216" s="23"/>
      <c r="F216" s="23"/>
      <c r="G216" s="23"/>
      <c r="H216" s="23"/>
      <c r="I216" s="23"/>
      <c r="J216" s="23"/>
      <c r="K216" s="23"/>
      <c r="L216" s="23"/>
      <c r="M216" s="23"/>
      <c r="N216" s="23"/>
      <c r="O216" s="23"/>
      <c r="P216" s="23"/>
    </row>
    <row r="217" spans="1:16" ht="13.5" customHeight="1" x14ac:dyDescent="0.2">
      <c r="A217" s="23"/>
      <c r="B217" s="23"/>
      <c r="C217" s="23"/>
      <c r="D217" s="23"/>
      <c r="E217" s="23"/>
      <c r="F217" s="23"/>
      <c r="G217" s="23"/>
      <c r="H217" s="23"/>
      <c r="I217" s="23"/>
      <c r="J217" s="23"/>
      <c r="K217" s="23"/>
      <c r="L217" s="23"/>
      <c r="M217" s="23"/>
      <c r="N217" s="23"/>
      <c r="O217" s="23"/>
      <c r="P217" s="23"/>
    </row>
    <row r="218" spans="1:16" ht="13.5" customHeight="1" x14ac:dyDescent="0.2">
      <c r="A218" s="23"/>
      <c r="B218" s="23"/>
      <c r="C218" s="23"/>
      <c r="D218" s="23"/>
      <c r="E218" s="23"/>
      <c r="F218" s="23"/>
      <c r="G218" s="23"/>
      <c r="H218" s="23"/>
      <c r="I218" s="23"/>
      <c r="J218" s="23"/>
      <c r="K218" s="23"/>
      <c r="L218" s="23"/>
      <c r="M218" s="23"/>
      <c r="N218" s="23"/>
      <c r="O218" s="23"/>
      <c r="P218" s="23"/>
    </row>
    <row r="219" spans="1:16" ht="13.5" customHeight="1" x14ac:dyDescent="0.2">
      <c r="A219" s="23"/>
      <c r="B219" s="23"/>
      <c r="C219" s="23"/>
      <c r="D219" s="23"/>
      <c r="E219" s="23"/>
      <c r="F219" s="23"/>
      <c r="G219" s="23"/>
      <c r="H219" s="23"/>
      <c r="I219" s="23"/>
      <c r="J219" s="23"/>
      <c r="K219" s="23"/>
      <c r="L219" s="23"/>
      <c r="M219" s="23"/>
      <c r="N219" s="23"/>
      <c r="O219" s="23"/>
      <c r="P219" s="23"/>
    </row>
    <row r="220" spans="1:16" ht="13.5" customHeight="1" x14ac:dyDescent="0.2">
      <c r="A220" s="23"/>
      <c r="B220" s="23"/>
      <c r="C220" s="23"/>
      <c r="D220" s="23"/>
      <c r="E220" s="23"/>
      <c r="F220" s="23"/>
      <c r="G220" s="23"/>
      <c r="H220" s="23"/>
      <c r="I220" s="23"/>
      <c r="J220" s="23"/>
      <c r="K220" s="23"/>
      <c r="L220" s="23"/>
      <c r="M220" s="23"/>
      <c r="N220" s="23"/>
      <c r="O220" s="23"/>
      <c r="P220" s="23"/>
    </row>
    <row r="221" spans="1:16" ht="13.5" customHeight="1" x14ac:dyDescent="0.2">
      <c r="A221" s="23"/>
      <c r="B221" s="23"/>
      <c r="C221" s="23"/>
      <c r="D221" s="23"/>
      <c r="E221" s="23"/>
      <c r="F221" s="23"/>
      <c r="G221" s="23"/>
      <c r="H221" s="23"/>
      <c r="I221" s="23"/>
      <c r="J221" s="23"/>
      <c r="K221" s="23"/>
      <c r="L221" s="23"/>
      <c r="M221" s="23"/>
      <c r="N221" s="23"/>
      <c r="O221" s="23"/>
      <c r="P221" s="23"/>
    </row>
    <row r="222" spans="1:16" ht="13.5" customHeight="1" x14ac:dyDescent="0.2">
      <c r="A222" s="23"/>
      <c r="B222" s="23"/>
      <c r="C222" s="23"/>
      <c r="D222" s="23"/>
      <c r="E222" s="23"/>
      <c r="F222" s="23"/>
      <c r="G222" s="23"/>
      <c r="H222" s="23"/>
      <c r="I222" s="23"/>
      <c r="J222" s="23"/>
      <c r="K222" s="23"/>
      <c r="L222" s="23"/>
      <c r="M222" s="23"/>
      <c r="N222" s="23"/>
      <c r="O222" s="23"/>
      <c r="P222" s="23"/>
    </row>
    <row r="223" spans="1:16" ht="13.5" customHeight="1" x14ac:dyDescent="0.2">
      <c r="A223" s="23"/>
      <c r="B223" s="23"/>
      <c r="C223" s="23"/>
      <c r="D223" s="23"/>
      <c r="E223" s="23"/>
      <c r="F223" s="23"/>
      <c r="G223" s="23"/>
      <c r="H223" s="23"/>
      <c r="I223" s="23"/>
      <c r="J223" s="23"/>
      <c r="K223" s="23"/>
      <c r="L223" s="23"/>
      <c r="M223" s="23"/>
      <c r="N223" s="23"/>
      <c r="O223" s="23"/>
      <c r="P223" s="23"/>
    </row>
    <row r="224" spans="1:16" ht="13.5" customHeight="1" x14ac:dyDescent="0.2">
      <c r="A224" s="23"/>
      <c r="B224" s="23"/>
      <c r="C224" s="23"/>
      <c r="D224" s="23"/>
      <c r="E224" s="23"/>
      <c r="F224" s="23"/>
      <c r="G224" s="23"/>
      <c r="H224" s="23"/>
      <c r="I224" s="23"/>
      <c r="J224" s="23"/>
      <c r="K224" s="23"/>
      <c r="L224" s="23"/>
      <c r="M224" s="23"/>
      <c r="N224" s="23"/>
      <c r="O224" s="23"/>
      <c r="P224" s="23"/>
    </row>
    <row r="225" spans="1:16" ht="13.5" customHeight="1" x14ac:dyDescent="0.2">
      <c r="A225" s="23"/>
      <c r="B225" s="23"/>
      <c r="C225" s="23"/>
      <c r="D225" s="23"/>
      <c r="E225" s="23"/>
      <c r="F225" s="23"/>
      <c r="G225" s="23"/>
      <c r="H225" s="23"/>
      <c r="I225" s="23"/>
      <c r="J225" s="23"/>
      <c r="K225" s="23"/>
      <c r="L225" s="23"/>
      <c r="M225" s="23"/>
      <c r="N225" s="23"/>
      <c r="O225" s="23"/>
      <c r="P225" s="23"/>
    </row>
    <row r="226" spans="1:16" ht="13.5" customHeight="1" x14ac:dyDescent="0.2">
      <c r="A226" s="23"/>
      <c r="B226" s="23"/>
      <c r="C226" s="23"/>
      <c r="D226" s="23"/>
      <c r="E226" s="23"/>
      <c r="F226" s="23"/>
      <c r="G226" s="23"/>
      <c r="H226" s="23"/>
      <c r="I226" s="23"/>
      <c r="J226" s="23"/>
      <c r="K226" s="23"/>
      <c r="L226" s="23"/>
      <c r="M226" s="23"/>
      <c r="N226" s="23"/>
      <c r="O226" s="23"/>
      <c r="P226" s="23"/>
    </row>
    <row r="227" spans="1:16" ht="13.5" customHeight="1" x14ac:dyDescent="0.2">
      <c r="A227" s="23"/>
      <c r="B227" s="23"/>
      <c r="C227" s="23"/>
      <c r="D227" s="23"/>
      <c r="E227" s="23"/>
      <c r="F227" s="23"/>
      <c r="G227" s="23"/>
      <c r="H227" s="23"/>
      <c r="I227" s="23"/>
      <c r="J227" s="23"/>
      <c r="K227" s="23"/>
      <c r="L227" s="23"/>
      <c r="M227" s="23"/>
      <c r="N227" s="23"/>
      <c r="O227" s="23"/>
      <c r="P227" s="23"/>
    </row>
    <row r="228" spans="1:16" ht="13.5" customHeight="1" x14ac:dyDescent="0.2">
      <c r="A228" s="23"/>
      <c r="B228" s="23"/>
      <c r="C228" s="23"/>
      <c r="D228" s="23"/>
      <c r="E228" s="23"/>
      <c r="F228" s="23"/>
      <c r="G228" s="23"/>
      <c r="H228" s="23"/>
      <c r="I228" s="23"/>
      <c r="J228" s="23"/>
      <c r="K228" s="23"/>
      <c r="L228" s="23"/>
      <c r="M228" s="23"/>
      <c r="N228" s="23"/>
      <c r="O228" s="23"/>
      <c r="P228" s="23"/>
    </row>
    <row r="229" spans="1:16" ht="13.5" customHeight="1" x14ac:dyDescent="0.2">
      <c r="A229" s="23"/>
      <c r="B229" s="23"/>
      <c r="C229" s="23"/>
      <c r="D229" s="23"/>
      <c r="E229" s="23"/>
      <c r="F229" s="23"/>
      <c r="G229" s="23"/>
      <c r="H229" s="23"/>
      <c r="I229" s="23"/>
      <c r="J229" s="23"/>
      <c r="K229" s="23"/>
      <c r="L229" s="23"/>
      <c r="M229" s="23"/>
      <c r="N229" s="23"/>
      <c r="O229" s="23"/>
      <c r="P229" s="23"/>
    </row>
    <row r="230" spans="1:16" ht="13.5" customHeight="1" x14ac:dyDescent="0.2">
      <c r="A230" s="23"/>
      <c r="B230" s="23"/>
      <c r="C230" s="23"/>
      <c r="D230" s="23"/>
      <c r="E230" s="23"/>
      <c r="F230" s="23"/>
      <c r="G230" s="23"/>
      <c r="H230" s="23"/>
      <c r="I230" s="23"/>
      <c r="J230" s="23"/>
      <c r="K230" s="23"/>
      <c r="L230" s="23"/>
      <c r="M230" s="23"/>
      <c r="N230" s="23"/>
      <c r="O230" s="23"/>
      <c r="P230" s="23"/>
    </row>
    <row r="231" spans="1:16" ht="13.5" customHeight="1" x14ac:dyDescent="0.2">
      <c r="A231" s="23"/>
      <c r="B231" s="23"/>
      <c r="C231" s="23"/>
      <c r="D231" s="23"/>
      <c r="E231" s="23"/>
      <c r="F231" s="23"/>
      <c r="G231" s="23"/>
      <c r="H231" s="23"/>
      <c r="I231" s="23"/>
      <c r="J231" s="23"/>
      <c r="K231" s="23"/>
      <c r="L231" s="23"/>
      <c r="M231" s="23"/>
      <c r="N231" s="23"/>
      <c r="O231" s="23"/>
      <c r="P231" s="23"/>
    </row>
    <row r="232" spans="1:16" ht="13.5" customHeight="1" x14ac:dyDescent="0.2">
      <c r="A232" s="23"/>
      <c r="B232" s="23"/>
      <c r="C232" s="23"/>
      <c r="D232" s="23"/>
      <c r="E232" s="23"/>
      <c r="F232" s="23"/>
      <c r="G232" s="23"/>
      <c r="H232" s="23"/>
      <c r="I232" s="23"/>
      <c r="J232" s="23"/>
      <c r="K232" s="23"/>
      <c r="L232" s="23"/>
      <c r="M232" s="23"/>
      <c r="N232" s="23"/>
      <c r="O232" s="23"/>
      <c r="P232" s="23"/>
    </row>
    <row r="233" spans="1:16" ht="13.5" customHeight="1" x14ac:dyDescent="0.2">
      <c r="A233" s="23"/>
      <c r="B233" s="23"/>
      <c r="C233" s="23"/>
      <c r="D233" s="23"/>
      <c r="E233" s="23"/>
      <c r="F233" s="23"/>
      <c r="G233" s="23"/>
      <c r="H233" s="23"/>
      <c r="I233" s="23"/>
      <c r="J233" s="23"/>
      <c r="K233" s="23"/>
      <c r="L233" s="23"/>
      <c r="M233" s="23"/>
      <c r="N233" s="23"/>
      <c r="O233" s="23"/>
      <c r="P233" s="23"/>
    </row>
    <row r="234" spans="1:16" ht="13.5" customHeight="1" x14ac:dyDescent="0.2">
      <c r="A234" s="23"/>
      <c r="B234" s="23"/>
      <c r="C234" s="23"/>
      <c r="D234" s="23"/>
      <c r="E234" s="23"/>
      <c r="F234" s="23"/>
      <c r="G234" s="23"/>
      <c r="H234" s="23"/>
      <c r="I234" s="23"/>
      <c r="J234" s="23"/>
      <c r="K234" s="23"/>
      <c r="L234" s="23"/>
      <c r="M234" s="23"/>
      <c r="N234" s="23"/>
      <c r="O234" s="23"/>
      <c r="P234" s="23"/>
    </row>
    <row r="235" spans="1:16" ht="13.5" customHeight="1" x14ac:dyDescent="0.2">
      <c r="A235" s="23"/>
      <c r="B235" s="23"/>
      <c r="C235" s="23"/>
      <c r="D235" s="23"/>
      <c r="E235" s="23"/>
      <c r="F235" s="23"/>
      <c r="G235" s="23"/>
      <c r="H235" s="23"/>
      <c r="I235" s="23"/>
      <c r="J235" s="23"/>
      <c r="K235" s="23"/>
      <c r="L235" s="23"/>
      <c r="M235" s="23"/>
      <c r="N235" s="23"/>
      <c r="O235" s="23"/>
      <c r="P235" s="23"/>
    </row>
    <row r="236" spans="1:16" ht="13.5" customHeight="1" x14ac:dyDescent="0.2">
      <c r="A236" s="23"/>
      <c r="B236" s="23"/>
      <c r="C236" s="23"/>
      <c r="D236" s="23"/>
      <c r="E236" s="23"/>
      <c r="F236" s="23"/>
      <c r="G236" s="23"/>
      <c r="H236" s="23"/>
      <c r="I236" s="23"/>
      <c r="J236" s="23"/>
      <c r="K236" s="23"/>
      <c r="L236" s="23"/>
      <c r="M236" s="23"/>
      <c r="N236" s="23"/>
      <c r="O236" s="23"/>
      <c r="P236" s="23"/>
    </row>
    <row r="237" spans="1:16" ht="13.5" customHeight="1" x14ac:dyDescent="0.2">
      <c r="A237" s="23"/>
      <c r="B237" s="23"/>
      <c r="C237" s="23"/>
      <c r="D237" s="23"/>
      <c r="E237" s="23"/>
      <c r="F237" s="23"/>
      <c r="G237" s="23"/>
      <c r="H237" s="23"/>
      <c r="I237" s="23"/>
      <c r="J237" s="23"/>
      <c r="K237" s="23"/>
      <c r="L237" s="23"/>
      <c r="M237" s="23"/>
      <c r="N237" s="23"/>
      <c r="O237" s="23"/>
      <c r="P237" s="23"/>
    </row>
    <row r="238" spans="1:16" ht="13.5" customHeight="1" x14ac:dyDescent="0.2">
      <c r="A238" s="23"/>
      <c r="B238" s="23"/>
      <c r="C238" s="23"/>
      <c r="D238" s="23"/>
      <c r="E238" s="23"/>
      <c r="F238" s="23"/>
      <c r="G238" s="23"/>
      <c r="H238" s="23"/>
      <c r="I238" s="23"/>
      <c r="J238" s="23"/>
      <c r="K238" s="23"/>
      <c r="L238" s="23"/>
      <c r="M238" s="23"/>
      <c r="N238" s="23"/>
      <c r="O238" s="23"/>
      <c r="P238" s="23"/>
    </row>
    <row r="239" spans="1:16" ht="13.5" customHeight="1" x14ac:dyDescent="0.2">
      <c r="A239" s="23"/>
      <c r="B239" s="23"/>
      <c r="C239" s="23"/>
      <c r="D239" s="23"/>
      <c r="E239" s="23"/>
      <c r="F239" s="23"/>
      <c r="G239" s="23"/>
      <c r="H239" s="23"/>
      <c r="I239" s="23"/>
      <c r="J239" s="23"/>
      <c r="K239" s="23"/>
      <c r="L239" s="23"/>
      <c r="M239" s="23"/>
      <c r="N239" s="23"/>
      <c r="O239" s="23"/>
      <c r="P239" s="23"/>
    </row>
    <row r="240" spans="1:16" ht="13.5" customHeight="1" x14ac:dyDescent="0.2">
      <c r="A240" s="23"/>
      <c r="B240" s="23"/>
      <c r="C240" s="23"/>
      <c r="D240" s="23"/>
      <c r="E240" s="23"/>
      <c r="F240" s="23"/>
      <c r="G240" s="23"/>
      <c r="H240" s="23"/>
      <c r="I240" s="23"/>
      <c r="J240" s="23"/>
      <c r="K240" s="23"/>
      <c r="L240" s="23"/>
      <c r="M240" s="23"/>
      <c r="N240" s="23"/>
      <c r="O240" s="23"/>
      <c r="P240" s="23"/>
    </row>
    <row r="241" spans="1:16" ht="13.5" customHeight="1" x14ac:dyDescent="0.2">
      <c r="A241" s="23"/>
      <c r="B241" s="23"/>
      <c r="C241" s="23"/>
      <c r="D241" s="23"/>
      <c r="E241" s="23"/>
      <c r="F241" s="23"/>
      <c r="G241" s="23"/>
      <c r="H241" s="23"/>
      <c r="I241" s="23"/>
      <c r="J241" s="23"/>
      <c r="K241" s="23"/>
      <c r="L241" s="23"/>
      <c r="M241" s="23"/>
      <c r="N241" s="23"/>
      <c r="O241" s="23"/>
      <c r="P241" s="23"/>
    </row>
    <row r="242" spans="1:16" ht="13.5" customHeight="1" x14ac:dyDescent="0.2">
      <c r="A242" s="23"/>
      <c r="B242" s="23"/>
      <c r="C242" s="23"/>
      <c r="D242" s="23"/>
      <c r="E242" s="23"/>
      <c r="F242" s="23"/>
      <c r="G242" s="23"/>
      <c r="H242" s="23"/>
      <c r="I242" s="23"/>
      <c r="J242" s="23"/>
      <c r="K242" s="23"/>
      <c r="L242" s="23"/>
      <c r="M242" s="23"/>
      <c r="N242" s="23"/>
      <c r="O242" s="23"/>
      <c r="P242" s="23"/>
    </row>
    <row r="243" spans="1:16" ht="13.5" customHeight="1" x14ac:dyDescent="0.2">
      <c r="A243" s="23"/>
      <c r="B243" s="23"/>
      <c r="C243" s="23"/>
      <c r="D243" s="23"/>
      <c r="E243" s="23"/>
      <c r="F243" s="23"/>
      <c r="G243" s="23"/>
      <c r="H243" s="23"/>
      <c r="I243" s="23"/>
      <c r="J243" s="23"/>
      <c r="K243" s="23"/>
      <c r="L243" s="23"/>
      <c r="M243" s="23"/>
      <c r="N243" s="23"/>
      <c r="O243" s="23"/>
      <c r="P243" s="23"/>
    </row>
    <row r="244" spans="1:16" ht="13.5" customHeight="1" x14ac:dyDescent="0.2">
      <c r="A244" s="23"/>
      <c r="B244" s="23"/>
      <c r="C244" s="23"/>
      <c r="D244" s="23"/>
      <c r="E244" s="23"/>
      <c r="F244" s="23"/>
      <c r="G244" s="23"/>
      <c r="H244" s="23"/>
      <c r="I244" s="23"/>
      <c r="J244" s="23"/>
      <c r="K244" s="23"/>
      <c r="L244" s="23"/>
      <c r="M244" s="23"/>
      <c r="N244" s="23"/>
      <c r="O244" s="23"/>
      <c r="P244" s="23"/>
    </row>
    <row r="245" spans="1:16" ht="13.5" customHeight="1" x14ac:dyDescent="0.2">
      <c r="A245" s="23"/>
      <c r="B245" s="23"/>
      <c r="C245" s="23"/>
      <c r="D245" s="23"/>
      <c r="E245" s="23"/>
      <c r="F245" s="23"/>
      <c r="G245" s="23"/>
      <c r="H245" s="23"/>
      <c r="I245" s="23"/>
      <c r="J245" s="23"/>
      <c r="K245" s="23"/>
      <c r="L245" s="23"/>
      <c r="M245" s="23"/>
      <c r="N245" s="23"/>
      <c r="O245" s="23"/>
      <c r="P245" s="23"/>
    </row>
    <row r="246" spans="1:16" ht="13.5" customHeight="1" x14ac:dyDescent="0.2">
      <c r="A246" s="23"/>
      <c r="B246" s="23"/>
      <c r="C246" s="23"/>
      <c r="D246" s="23"/>
      <c r="E246" s="23"/>
      <c r="F246" s="23"/>
      <c r="G246" s="23"/>
      <c r="H246" s="23"/>
      <c r="I246" s="23"/>
      <c r="J246" s="23"/>
      <c r="K246" s="23"/>
      <c r="L246" s="23"/>
      <c r="M246" s="23"/>
      <c r="N246" s="23"/>
      <c r="O246" s="23"/>
      <c r="P246" s="23"/>
    </row>
    <row r="247" spans="1:16" ht="13.5" customHeight="1" x14ac:dyDescent="0.2">
      <c r="A247" s="23"/>
      <c r="B247" s="23"/>
      <c r="C247" s="23"/>
      <c r="D247" s="23"/>
      <c r="E247" s="23"/>
      <c r="F247" s="23"/>
      <c r="G247" s="23"/>
      <c r="H247" s="23"/>
      <c r="I247" s="23"/>
      <c r="J247" s="23"/>
      <c r="K247" s="23"/>
      <c r="L247" s="23"/>
      <c r="M247" s="23"/>
      <c r="N247" s="23"/>
      <c r="O247" s="23"/>
      <c r="P247" s="23"/>
    </row>
    <row r="248" spans="1:16" ht="13.5" customHeight="1" x14ac:dyDescent="0.2">
      <c r="A248" s="23"/>
      <c r="B248" s="23"/>
      <c r="C248" s="23"/>
      <c r="D248" s="23"/>
      <c r="E248" s="23"/>
      <c r="F248" s="23"/>
      <c r="G248" s="23"/>
      <c r="H248" s="23"/>
      <c r="I248" s="23"/>
      <c r="J248" s="23"/>
      <c r="K248" s="23"/>
      <c r="L248" s="23"/>
      <c r="M248" s="23"/>
      <c r="N248" s="23"/>
      <c r="O248" s="23"/>
      <c r="P248" s="23"/>
    </row>
    <row r="249" spans="1:16" ht="13.5" customHeight="1" x14ac:dyDescent="0.2">
      <c r="A249" s="23"/>
      <c r="B249" s="23"/>
      <c r="C249" s="23"/>
      <c r="D249" s="23"/>
      <c r="E249" s="23"/>
      <c r="F249" s="23"/>
      <c r="G249" s="23"/>
      <c r="H249" s="23"/>
      <c r="I249" s="23"/>
      <c r="J249" s="23"/>
      <c r="K249" s="23"/>
      <c r="L249" s="23"/>
      <c r="M249" s="23"/>
      <c r="N249" s="23"/>
      <c r="O249" s="23"/>
      <c r="P249" s="23"/>
    </row>
    <row r="250" spans="1:16" ht="13.5" customHeight="1" x14ac:dyDescent="0.2">
      <c r="A250" s="23"/>
      <c r="B250" s="23"/>
      <c r="C250" s="23"/>
      <c r="D250" s="23"/>
      <c r="E250" s="23"/>
      <c r="F250" s="23"/>
      <c r="G250" s="23"/>
      <c r="H250" s="23"/>
      <c r="I250" s="23"/>
      <c r="J250" s="23"/>
      <c r="K250" s="23"/>
      <c r="L250" s="23"/>
      <c r="M250" s="23"/>
      <c r="N250" s="23"/>
      <c r="O250" s="23"/>
      <c r="P250" s="23"/>
    </row>
    <row r="251" spans="1:16" ht="13.5" customHeight="1" x14ac:dyDescent="0.2">
      <c r="A251" s="23"/>
      <c r="B251" s="23"/>
      <c r="C251" s="23"/>
      <c r="D251" s="23"/>
      <c r="E251" s="23"/>
      <c r="F251" s="23"/>
      <c r="G251" s="23"/>
      <c r="H251" s="23"/>
      <c r="I251" s="23"/>
      <c r="J251" s="23"/>
      <c r="K251" s="23"/>
      <c r="L251" s="23"/>
      <c r="M251" s="23"/>
      <c r="N251" s="23"/>
      <c r="O251" s="23"/>
      <c r="P251" s="23"/>
    </row>
    <row r="252" spans="1:16" ht="13.5" customHeight="1" x14ac:dyDescent="0.2">
      <c r="A252" s="23"/>
      <c r="B252" s="23"/>
      <c r="C252" s="23"/>
      <c r="D252" s="23"/>
      <c r="E252" s="23"/>
      <c r="F252" s="23"/>
      <c r="G252" s="23"/>
      <c r="H252" s="23"/>
      <c r="I252" s="23"/>
      <c r="J252" s="23"/>
      <c r="K252" s="23"/>
      <c r="L252" s="23"/>
      <c r="M252" s="23"/>
      <c r="N252" s="23"/>
      <c r="O252" s="23"/>
      <c r="P252" s="23"/>
    </row>
    <row r="253" spans="1:16" ht="13.5" customHeight="1" x14ac:dyDescent="0.2">
      <c r="A253" s="23"/>
      <c r="B253" s="23"/>
      <c r="C253" s="23"/>
      <c r="D253" s="23"/>
      <c r="E253" s="23"/>
      <c r="F253" s="23"/>
      <c r="G253" s="23"/>
      <c r="H253" s="23"/>
      <c r="I253" s="23"/>
      <c r="J253" s="23"/>
      <c r="K253" s="23"/>
      <c r="L253" s="23"/>
      <c r="M253" s="23"/>
      <c r="N253" s="23"/>
      <c r="O253" s="23"/>
      <c r="P253" s="23"/>
    </row>
    <row r="254" spans="1:16" ht="13.5" customHeight="1" x14ac:dyDescent="0.2">
      <c r="A254" s="23"/>
      <c r="B254" s="23"/>
      <c r="C254" s="23"/>
      <c r="D254" s="23"/>
      <c r="E254" s="23"/>
      <c r="F254" s="23"/>
      <c r="G254" s="23"/>
      <c r="H254" s="23"/>
      <c r="I254" s="23"/>
      <c r="J254" s="23"/>
      <c r="K254" s="23"/>
      <c r="L254" s="23"/>
      <c r="M254" s="23"/>
      <c r="N254" s="23"/>
      <c r="O254" s="23"/>
      <c r="P254" s="23"/>
    </row>
    <row r="255" spans="1:16" ht="13.5" customHeight="1" x14ac:dyDescent="0.2">
      <c r="A255" s="23"/>
      <c r="B255" s="23"/>
      <c r="C255" s="23"/>
      <c r="D255" s="23"/>
      <c r="E255" s="23"/>
      <c r="F255" s="23"/>
      <c r="G255" s="23"/>
      <c r="H255" s="23"/>
      <c r="I255" s="23"/>
      <c r="J255" s="23"/>
      <c r="K255" s="23"/>
      <c r="L255" s="23"/>
      <c r="M255" s="23"/>
      <c r="N255" s="23"/>
      <c r="O255" s="23"/>
      <c r="P255" s="23"/>
    </row>
    <row r="256" spans="1:16" ht="13.5" customHeight="1" x14ac:dyDescent="0.2">
      <c r="A256" s="23"/>
      <c r="B256" s="23"/>
      <c r="C256" s="23"/>
      <c r="D256" s="23"/>
      <c r="E256" s="23"/>
      <c r="F256" s="23"/>
      <c r="G256" s="23"/>
      <c r="H256" s="23"/>
      <c r="I256" s="23"/>
      <c r="J256" s="23"/>
      <c r="K256" s="23"/>
      <c r="L256" s="23"/>
      <c r="M256" s="23"/>
      <c r="N256" s="23"/>
      <c r="O256" s="23"/>
      <c r="P256" s="23"/>
    </row>
    <row r="257" spans="1:16" ht="13.5" customHeight="1" x14ac:dyDescent="0.2">
      <c r="A257" s="23"/>
      <c r="B257" s="23"/>
      <c r="C257" s="23"/>
      <c r="D257" s="23"/>
      <c r="E257" s="23"/>
      <c r="F257" s="23"/>
      <c r="G257" s="23"/>
      <c r="H257" s="23"/>
      <c r="I257" s="23"/>
      <c r="J257" s="23"/>
      <c r="K257" s="23"/>
      <c r="L257" s="23"/>
      <c r="M257" s="23"/>
      <c r="N257" s="23"/>
      <c r="O257" s="23"/>
      <c r="P257" s="23"/>
    </row>
    <row r="258" spans="1:16" ht="13.5" customHeight="1" x14ac:dyDescent="0.2">
      <c r="A258" s="23"/>
      <c r="B258" s="23"/>
      <c r="C258" s="23"/>
      <c r="D258" s="23"/>
      <c r="E258" s="23"/>
      <c r="F258" s="23"/>
      <c r="G258" s="23"/>
      <c r="H258" s="23"/>
      <c r="I258" s="23"/>
      <c r="J258" s="23"/>
      <c r="K258" s="23"/>
      <c r="L258" s="23"/>
      <c r="M258" s="23"/>
      <c r="N258" s="23"/>
      <c r="O258" s="23"/>
      <c r="P258" s="23"/>
    </row>
    <row r="259" spans="1:16" ht="13.5" customHeight="1" x14ac:dyDescent="0.2">
      <c r="A259" s="23"/>
      <c r="B259" s="23"/>
      <c r="C259" s="23"/>
      <c r="D259" s="23"/>
      <c r="E259" s="23"/>
      <c r="F259" s="23"/>
      <c r="G259" s="23"/>
      <c r="H259" s="23"/>
      <c r="I259" s="23"/>
      <c r="J259" s="23"/>
      <c r="K259" s="23"/>
      <c r="L259" s="23"/>
      <c r="M259" s="23"/>
      <c r="N259" s="23"/>
      <c r="O259" s="23"/>
      <c r="P259" s="23"/>
    </row>
    <row r="260" spans="1:16" ht="13.5" customHeight="1" x14ac:dyDescent="0.2">
      <c r="A260" s="23"/>
      <c r="B260" s="23"/>
      <c r="C260" s="23"/>
      <c r="D260" s="23"/>
      <c r="E260" s="23"/>
      <c r="F260" s="23"/>
      <c r="G260" s="23"/>
      <c r="H260" s="23"/>
      <c r="I260" s="23"/>
      <c r="J260" s="23"/>
      <c r="K260" s="23"/>
      <c r="L260" s="23"/>
      <c r="M260" s="23"/>
      <c r="N260" s="23"/>
      <c r="O260" s="23"/>
      <c r="P260" s="23"/>
    </row>
    <row r="261" spans="1:16" ht="13.5" customHeight="1" x14ac:dyDescent="0.2">
      <c r="A261" s="23"/>
      <c r="B261" s="23"/>
      <c r="C261" s="23"/>
      <c r="D261" s="23"/>
      <c r="E261" s="23"/>
      <c r="F261" s="23"/>
      <c r="G261" s="23"/>
      <c r="H261" s="23"/>
      <c r="I261" s="23"/>
      <c r="J261" s="23"/>
      <c r="K261" s="23"/>
      <c r="L261" s="23"/>
      <c r="M261" s="23"/>
      <c r="N261" s="23"/>
      <c r="O261" s="23"/>
      <c r="P261" s="23"/>
    </row>
    <row r="262" spans="1:16" ht="13.5" customHeight="1" x14ac:dyDescent="0.2">
      <c r="A262" s="23"/>
      <c r="B262" s="23"/>
      <c r="C262" s="23"/>
      <c r="D262" s="23"/>
      <c r="E262" s="23"/>
      <c r="F262" s="23"/>
      <c r="G262" s="23"/>
      <c r="H262" s="23"/>
      <c r="I262" s="23"/>
      <c r="J262" s="23"/>
      <c r="K262" s="23"/>
      <c r="L262" s="23"/>
      <c r="M262" s="23"/>
      <c r="N262" s="23"/>
      <c r="O262" s="23"/>
      <c r="P262" s="23"/>
    </row>
    <row r="263" spans="1:16" ht="13.5" customHeight="1" x14ac:dyDescent="0.2">
      <c r="A263" s="23"/>
      <c r="B263" s="23"/>
      <c r="C263" s="23"/>
      <c r="D263" s="23"/>
      <c r="E263" s="23"/>
      <c r="F263" s="23"/>
      <c r="G263" s="23"/>
      <c r="H263" s="23"/>
      <c r="I263" s="23"/>
      <c r="J263" s="23"/>
      <c r="K263" s="23"/>
      <c r="L263" s="23"/>
      <c r="M263" s="23"/>
      <c r="N263" s="23"/>
      <c r="O263" s="23"/>
      <c r="P263" s="23"/>
    </row>
    <row r="264" spans="1:16" ht="13.5" customHeight="1" x14ac:dyDescent="0.2">
      <c r="A264" s="23"/>
      <c r="B264" s="23"/>
      <c r="C264" s="23"/>
      <c r="D264" s="23"/>
      <c r="E264" s="23"/>
      <c r="F264" s="23"/>
      <c r="G264" s="23"/>
      <c r="H264" s="23"/>
      <c r="I264" s="23"/>
      <c r="J264" s="23"/>
      <c r="K264" s="23"/>
      <c r="L264" s="23"/>
      <c r="M264" s="23"/>
      <c r="N264" s="23"/>
      <c r="O264" s="23"/>
      <c r="P264" s="23"/>
    </row>
    <row r="265" spans="1:16" ht="13.5" customHeight="1" x14ac:dyDescent="0.2">
      <c r="A265" s="23"/>
      <c r="B265" s="23"/>
      <c r="C265" s="23"/>
      <c r="D265" s="23"/>
      <c r="E265" s="23"/>
      <c r="F265" s="23"/>
      <c r="G265" s="23"/>
      <c r="H265" s="23"/>
      <c r="I265" s="23"/>
      <c r="J265" s="23"/>
      <c r="K265" s="23"/>
      <c r="L265" s="23"/>
      <c r="M265" s="23"/>
      <c r="N265" s="23"/>
      <c r="O265" s="23"/>
      <c r="P265" s="23"/>
    </row>
    <row r="266" spans="1:16" ht="13.5" customHeight="1" x14ac:dyDescent="0.2">
      <c r="A266" s="23"/>
      <c r="B266" s="23"/>
      <c r="C266" s="23"/>
      <c r="D266" s="23"/>
      <c r="E266" s="23"/>
      <c r="F266" s="23"/>
      <c r="G266" s="23"/>
      <c r="H266" s="23"/>
      <c r="I266" s="23"/>
      <c r="J266" s="23"/>
      <c r="K266" s="23"/>
      <c r="L266" s="23"/>
      <c r="M266" s="23"/>
      <c r="N266" s="23"/>
      <c r="O266" s="23"/>
      <c r="P266" s="23"/>
    </row>
    <row r="267" spans="1:16" ht="13.5" customHeight="1" x14ac:dyDescent="0.2">
      <c r="A267" s="23"/>
      <c r="B267" s="23"/>
      <c r="C267" s="23"/>
      <c r="D267" s="23"/>
      <c r="E267" s="23"/>
      <c r="F267" s="23"/>
      <c r="G267" s="23"/>
      <c r="H267" s="23"/>
      <c r="I267" s="23"/>
      <c r="J267" s="23"/>
      <c r="K267" s="23"/>
      <c r="L267" s="23"/>
      <c r="M267" s="23"/>
      <c r="N267" s="23"/>
      <c r="O267" s="23"/>
      <c r="P267" s="23"/>
    </row>
    <row r="268" spans="1:16" ht="13.5" customHeight="1" x14ac:dyDescent="0.2">
      <c r="A268" s="23"/>
      <c r="B268" s="23"/>
      <c r="C268" s="23"/>
      <c r="D268" s="23"/>
      <c r="E268" s="23"/>
      <c r="F268" s="23"/>
      <c r="G268" s="23"/>
      <c r="H268" s="23"/>
      <c r="I268" s="23"/>
      <c r="J268" s="23"/>
      <c r="K268" s="23"/>
      <c r="L268" s="23"/>
      <c r="M268" s="23"/>
      <c r="N268" s="23"/>
      <c r="O268" s="23"/>
      <c r="P268" s="23"/>
    </row>
    <row r="269" spans="1:16" ht="13.5" customHeight="1" x14ac:dyDescent="0.2">
      <c r="A269" s="23"/>
      <c r="B269" s="23"/>
      <c r="C269" s="23"/>
      <c r="D269" s="23"/>
      <c r="E269" s="23"/>
      <c r="F269" s="23"/>
      <c r="G269" s="23"/>
      <c r="H269" s="23"/>
      <c r="I269" s="23"/>
      <c r="J269" s="23"/>
      <c r="K269" s="23"/>
      <c r="L269" s="23"/>
      <c r="M269" s="23"/>
      <c r="N269" s="23"/>
      <c r="O269" s="23"/>
      <c r="P269" s="23"/>
    </row>
    <row r="270" spans="1:16" ht="13.5" customHeight="1" x14ac:dyDescent="0.2">
      <c r="A270" s="23"/>
      <c r="B270" s="23"/>
      <c r="C270" s="23"/>
      <c r="D270" s="23"/>
      <c r="E270" s="23"/>
      <c r="F270" s="23"/>
      <c r="G270" s="23"/>
      <c r="H270" s="23"/>
      <c r="I270" s="23"/>
      <c r="J270" s="23"/>
      <c r="K270" s="23"/>
      <c r="L270" s="23"/>
      <c r="M270" s="23"/>
      <c r="N270" s="23"/>
      <c r="O270" s="23"/>
      <c r="P270" s="23"/>
    </row>
    <row r="271" spans="1:16" ht="13.5" customHeight="1" x14ac:dyDescent="0.2">
      <c r="A271" s="23"/>
      <c r="B271" s="23"/>
      <c r="C271" s="23"/>
      <c r="D271" s="23"/>
      <c r="E271" s="23"/>
      <c r="F271" s="23"/>
      <c r="G271" s="23"/>
      <c r="H271" s="23"/>
      <c r="I271" s="23"/>
      <c r="J271" s="23"/>
      <c r="K271" s="23"/>
      <c r="L271" s="23"/>
      <c r="M271" s="23"/>
      <c r="N271" s="23"/>
      <c r="O271" s="23"/>
      <c r="P271" s="23"/>
    </row>
    <row r="272" spans="1:16" ht="13.5" customHeight="1" x14ac:dyDescent="0.2">
      <c r="A272" s="23"/>
      <c r="B272" s="23"/>
      <c r="C272" s="23"/>
      <c r="D272" s="23"/>
      <c r="E272" s="23"/>
      <c r="F272" s="23"/>
      <c r="G272" s="23"/>
      <c r="H272" s="23"/>
      <c r="I272" s="23"/>
      <c r="J272" s="23"/>
      <c r="K272" s="23"/>
      <c r="L272" s="23"/>
      <c r="M272" s="23"/>
      <c r="N272" s="23"/>
      <c r="O272" s="23"/>
      <c r="P272" s="23"/>
    </row>
    <row r="273" spans="1:16" ht="13.5" customHeight="1" x14ac:dyDescent="0.2">
      <c r="A273" s="23"/>
      <c r="B273" s="23"/>
      <c r="C273" s="23"/>
      <c r="D273" s="23"/>
      <c r="E273" s="23"/>
      <c r="F273" s="23"/>
      <c r="G273" s="23"/>
      <c r="H273" s="23"/>
      <c r="I273" s="23"/>
      <c r="J273" s="23"/>
      <c r="K273" s="23"/>
      <c r="L273" s="23"/>
      <c r="M273" s="23"/>
      <c r="N273" s="23"/>
      <c r="O273" s="23"/>
      <c r="P273" s="23"/>
    </row>
    <row r="274" spans="1:16" ht="13.5" customHeight="1" x14ac:dyDescent="0.2">
      <c r="A274" s="23"/>
      <c r="B274" s="23"/>
      <c r="C274" s="23"/>
      <c r="D274" s="23"/>
      <c r="E274" s="23"/>
      <c r="F274" s="23"/>
      <c r="G274" s="23"/>
      <c r="H274" s="23"/>
      <c r="I274" s="23"/>
      <c r="J274" s="23"/>
      <c r="K274" s="23"/>
      <c r="L274" s="23"/>
      <c r="M274" s="23"/>
      <c r="N274" s="23"/>
      <c r="O274" s="23"/>
      <c r="P274" s="23"/>
    </row>
    <row r="275" spans="1:16" ht="13.5" customHeight="1" x14ac:dyDescent="0.2">
      <c r="A275" s="23"/>
      <c r="B275" s="23"/>
      <c r="C275" s="23"/>
      <c r="D275" s="23"/>
      <c r="E275" s="23"/>
      <c r="F275" s="23"/>
      <c r="G275" s="23"/>
      <c r="H275" s="23"/>
      <c r="I275" s="23"/>
      <c r="J275" s="23"/>
      <c r="K275" s="23"/>
      <c r="L275" s="23"/>
      <c r="M275" s="23"/>
      <c r="N275" s="23"/>
      <c r="O275" s="23"/>
      <c r="P275" s="23"/>
    </row>
    <row r="276" spans="1:16" ht="13.5" customHeight="1" x14ac:dyDescent="0.2">
      <c r="A276" s="23"/>
      <c r="B276" s="23"/>
      <c r="C276" s="23"/>
      <c r="D276" s="23"/>
      <c r="E276" s="23"/>
      <c r="F276" s="23"/>
      <c r="G276" s="23"/>
      <c r="H276" s="23"/>
      <c r="I276" s="23"/>
      <c r="J276" s="23"/>
      <c r="K276" s="23"/>
      <c r="L276" s="23"/>
      <c r="M276" s="23"/>
      <c r="N276" s="23"/>
      <c r="O276" s="23"/>
      <c r="P276" s="23"/>
    </row>
    <row r="277" spans="1:16" ht="13.5" customHeight="1" x14ac:dyDescent="0.2">
      <c r="A277" s="23"/>
      <c r="B277" s="23"/>
      <c r="C277" s="23"/>
      <c r="D277" s="23"/>
      <c r="E277" s="23"/>
      <c r="F277" s="23"/>
      <c r="G277" s="23"/>
      <c r="H277" s="23"/>
      <c r="I277" s="23"/>
      <c r="J277" s="23"/>
      <c r="K277" s="23"/>
      <c r="L277" s="23"/>
      <c r="M277" s="23"/>
      <c r="N277" s="23"/>
      <c r="O277" s="23"/>
      <c r="P277" s="23"/>
    </row>
    <row r="278" spans="1:16" ht="13.5" customHeight="1" x14ac:dyDescent="0.2">
      <c r="A278" s="23"/>
      <c r="B278" s="23"/>
      <c r="C278" s="23"/>
      <c r="D278" s="23"/>
      <c r="E278" s="23"/>
      <c r="F278" s="23"/>
      <c r="G278" s="23"/>
      <c r="H278" s="23"/>
      <c r="I278" s="23"/>
      <c r="J278" s="23"/>
      <c r="K278" s="23"/>
      <c r="L278" s="23"/>
      <c r="M278" s="23"/>
      <c r="N278" s="23"/>
      <c r="O278" s="23"/>
      <c r="P278" s="23"/>
    </row>
    <row r="279" spans="1:16" ht="13.5" customHeight="1" x14ac:dyDescent="0.2">
      <c r="A279" s="23"/>
      <c r="B279" s="23"/>
      <c r="C279" s="23"/>
      <c r="D279" s="23"/>
      <c r="E279" s="23"/>
      <c r="F279" s="23"/>
      <c r="G279" s="23"/>
      <c r="H279" s="23"/>
      <c r="I279" s="23"/>
      <c r="J279" s="23"/>
      <c r="K279" s="23"/>
      <c r="L279" s="23"/>
      <c r="M279" s="23"/>
      <c r="N279" s="23"/>
      <c r="O279" s="23"/>
      <c r="P279" s="23"/>
    </row>
    <row r="280" spans="1:16" ht="13.5" customHeight="1" x14ac:dyDescent="0.2">
      <c r="A280" s="23"/>
      <c r="B280" s="23"/>
      <c r="C280" s="23"/>
      <c r="D280" s="23"/>
      <c r="E280" s="23"/>
      <c r="F280" s="23"/>
      <c r="G280" s="23"/>
      <c r="H280" s="23"/>
      <c r="I280" s="23"/>
      <c r="J280" s="23"/>
      <c r="K280" s="23"/>
      <c r="L280" s="23"/>
      <c r="M280" s="23"/>
      <c r="N280" s="23"/>
      <c r="O280" s="23"/>
      <c r="P280" s="23"/>
    </row>
    <row r="281" spans="1:16" ht="13.5" customHeight="1" x14ac:dyDescent="0.2">
      <c r="A281" s="23"/>
      <c r="B281" s="23"/>
      <c r="C281" s="23"/>
      <c r="D281" s="23"/>
      <c r="E281" s="23"/>
      <c r="F281" s="23"/>
      <c r="G281" s="23"/>
      <c r="H281" s="23"/>
      <c r="I281" s="23"/>
      <c r="J281" s="23"/>
      <c r="K281" s="23"/>
      <c r="L281" s="23"/>
      <c r="M281" s="23"/>
      <c r="N281" s="23"/>
      <c r="O281" s="23"/>
      <c r="P281" s="23"/>
    </row>
    <row r="282" spans="1:16" ht="13.5" customHeight="1" x14ac:dyDescent="0.2">
      <c r="A282" s="23"/>
      <c r="B282" s="23"/>
      <c r="C282" s="23"/>
      <c r="D282" s="23"/>
      <c r="E282" s="23"/>
      <c r="F282" s="23"/>
      <c r="G282" s="23"/>
      <c r="H282" s="23"/>
      <c r="I282" s="23"/>
      <c r="J282" s="23"/>
      <c r="K282" s="23"/>
      <c r="L282" s="23"/>
      <c r="M282" s="23"/>
      <c r="N282" s="23"/>
      <c r="O282" s="23"/>
      <c r="P282" s="23"/>
    </row>
    <row r="283" spans="1:16" ht="13.5" customHeight="1" x14ac:dyDescent="0.2">
      <c r="A283" s="23"/>
      <c r="B283" s="23"/>
      <c r="C283" s="23"/>
      <c r="D283" s="23"/>
      <c r="E283" s="23"/>
      <c r="F283" s="23"/>
      <c r="G283" s="23"/>
      <c r="H283" s="23"/>
      <c r="I283" s="23"/>
      <c r="J283" s="23"/>
      <c r="K283" s="23"/>
      <c r="L283" s="23"/>
      <c r="M283" s="23"/>
      <c r="N283" s="23"/>
      <c r="O283" s="23"/>
      <c r="P283" s="23"/>
    </row>
    <row r="284" spans="1:16" ht="13.5" customHeight="1" x14ac:dyDescent="0.2">
      <c r="A284" s="23"/>
      <c r="B284" s="23"/>
      <c r="C284" s="23"/>
      <c r="D284" s="23"/>
      <c r="E284" s="23"/>
      <c r="F284" s="23"/>
      <c r="G284" s="23"/>
      <c r="H284" s="23"/>
      <c r="I284" s="23"/>
      <c r="J284" s="23"/>
      <c r="K284" s="23"/>
      <c r="L284" s="23"/>
      <c r="M284" s="23"/>
      <c r="N284" s="23"/>
      <c r="O284" s="23"/>
      <c r="P284" s="23"/>
    </row>
    <row r="285" spans="1:16" ht="13.5" customHeight="1" x14ac:dyDescent="0.2">
      <c r="A285" s="23"/>
      <c r="B285" s="23"/>
      <c r="C285" s="23"/>
      <c r="D285" s="23"/>
      <c r="E285" s="23"/>
      <c r="F285" s="23"/>
      <c r="G285" s="23"/>
      <c r="H285" s="23"/>
      <c r="I285" s="23"/>
      <c r="J285" s="23"/>
      <c r="K285" s="23"/>
      <c r="L285" s="23"/>
      <c r="M285" s="23"/>
      <c r="N285" s="23"/>
      <c r="O285" s="23"/>
      <c r="P285" s="23"/>
    </row>
    <row r="286" spans="1:16" ht="13.5" customHeight="1" x14ac:dyDescent="0.2">
      <c r="A286" s="23"/>
      <c r="B286" s="23"/>
      <c r="C286" s="23"/>
      <c r="D286" s="23"/>
      <c r="E286" s="23"/>
      <c r="F286" s="23"/>
      <c r="G286" s="23"/>
      <c r="H286" s="23"/>
      <c r="I286" s="23"/>
      <c r="J286" s="23"/>
      <c r="K286" s="23"/>
      <c r="L286" s="23"/>
      <c r="M286" s="23"/>
      <c r="N286" s="23"/>
      <c r="O286" s="23"/>
      <c r="P286" s="23"/>
    </row>
    <row r="287" spans="1:16" ht="13.5" customHeight="1" x14ac:dyDescent="0.2">
      <c r="A287" s="23"/>
      <c r="B287" s="23"/>
      <c r="C287" s="23"/>
      <c r="D287" s="23"/>
      <c r="E287" s="23"/>
      <c r="F287" s="23"/>
      <c r="G287" s="23"/>
      <c r="H287" s="23"/>
      <c r="I287" s="23"/>
      <c r="J287" s="23"/>
      <c r="K287" s="23"/>
      <c r="L287" s="23"/>
      <c r="M287" s="23"/>
      <c r="N287" s="23"/>
      <c r="O287" s="23"/>
      <c r="P287" s="23"/>
    </row>
    <row r="288" spans="1:16" ht="13.5" customHeight="1" x14ac:dyDescent="0.2">
      <c r="A288" s="23"/>
      <c r="B288" s="23"/>
      <c r="C288" s="23"/>
      <c r="D288" s="23"/>
      <c r="E288" s="23"/>
      <c r="F288" s="23"/>
      <c r="G288" s="23"/>
      <c r="H288" s="23"/>
      <c r="I288" s="23"/>
      <c r="J288" s="23"/>
      <c r="K288" s="23"/>
      <c r="L288" s="23"/>
      <c r="M288" s="23"/>
      <c r="N288" s="23"/>
      <c r="O288" s="23"/>
      <c r="P288" s="23"/>
    </row>
    <row r="289" spans="1:16" ht="13.5" customHeight="1" x14ac:dyDescent="0.2">
      <c r="A289" s="23"/>
      <c r="B289" s="23"/>
      <c r="C289" s="23"/>
      <c r="D289" s="23"/>
      <c r="E289" s="23"/>
      <c r="F289" s="23"/>
      <c r="G289" s="23"/>
      <c r="H289" s="23"/>
      <c r="I289" s="23"/>
      <c r="J289" s="23"/>
      <c r="K289" s="23"/>
      <c r="L289" s="23"/>
      <c r="M289" s="23"/>
      <c r="N289" s="23"/>
      <c r="O289" s="23"/>
      <c r="P289" s="23"/>
    </row>
    <row r="290" spans="1:16" ht="13.5" customHeight="1" x14ac:dyDescent="0.2">
      <c r="A290" s="23"/>
      <c r="B290" s="23"/>
      <c r="C290" s="23"/>
      <c r="D290" s="23"/>
      <c r="E290" s="23"/>
      <c r="F290" s="23"/>
      <c r="G290" s="23"/>
      <c r="H290" s="23"/>
      <c r="I290" s="23"/>
      <c r="J290" s="23"/>
      <c r="K290" s="23"/>
      <c r="L290" s="23"/>
      <c r="M290" s="23"/>
      <c r="N290" s="23"/>
      <c r="O290" s="23"/>
      <c r="P290" s="23"/>
    </row>
    <row r="291" spans="1:16" ht="13.5" customHeight="1" x14ac:dyDescent="0.2">
      <c r="A291" s="23"/>
      <c r="B291" s="23"/>
      <c r="C291" s="23"/>
      <c r="D291" s="23"/>
      <c r="E291" s="23"/>
      <c r="F291" s="23"/>
      <c r="G291" s="23"/>
      <c r="H291" s="23"/>
      <c r="I291" s="23"/>
      <c r="J291" s="23"/>
      <c r="K291" s="23"/>
      <c r="L291" s="23"/>
      <c r="M291" s="23"/>
      <c r="N291" s="23"/>
      <c r="O291" s="23"/>
      <c r="P291" s="23"/>
    </row>
    <row r="292" spans="1:16" ht="13.5" customHeight="1" x14ac:dyDescent="0.2">
      <c r="A292" s="23"/>
      <c r="B292" s="23"/>
      <c r="C292" s="23"/>
      <c r="D292" s="23"/>
      <c r="E292" s="23"/>
      <c r="F292" s="23"/>
      <c r="G292" s="23"/>
      <c r="H292" s="23"/>
      <c r="I292" s="23"/>
      <c r="J292" s="23"/>
      <c r="K292" s="23"/>
      <c r="L292" s="23"/>
      <c r="M292" s="23"/>
      <c r="N292" s="23"/>
      <c r="O292" s="23"/>
      <c r="P292" s="23"/>
    </row>
    <row r="293" spans="1:16" ht="13.5" customHeight="1" x14ac:dyDescent="0.2">
      <c r="A293" s="23"/>
      <c r="B293" s="23"/>
      <c r="C293" s="23"/>
      <c r="D293" s="23"/>
      <c r="E293" s="23"/>
      <c r="F293" s="23"/>
      <c r="G293" s="23"/>
      <c r="H293" s="23"/>
      <c r="I293" s="23"/>
      <c r="J293" s="23"/>
      <c r="K293" s="23"/>
      <c r="L293" s="23"/>
      <c r="M293" s="23"/>
      <c r="N293" s="23"/>
      <c r="O293" s="23"/>
      <c r="P293" s="23"/>
    </row>
    <row r="294" spans="1:16" ht="13.5" customHeight="1" x14ac:dyDescent="0.2">
      <c r="A294" s="23"/>
      <c r="B294" s="23"/>
      <c r="C294" s="23"/>
      <c r="D294" s="23"/>
      <c r="E294" s="23"/>
      <c r="F294" s="23"/>
      <c r="G294" s="23"/>
      <c r="H294" s="23"/>
      <c r="I294" s="23"/>
      <c r="J294" s="23"/>
      <c r="K294" s="23"/>
      <c r="L294" s="23"/>
      <c r="M294" s="23"/>
      <c r="N294" s="23"/>
      <c r="O294" s="23"/>
      <c r="P294" s="23"/>
    </row>
    <row r="295" spans="1:16" ht="13.5" customHeight="1" x14ac:dyDescent="0.2">
      <c r="A295" s="23"/>
      <c r="B295" s="23"/>
      <c r="C295" s="23"/>
      <c r="D295" s="23"/>
      <c r="E295" s="23"/>
      <c r="F295" s="23"/>
      <c r="G295" s="23"/>
      <c r="H295" s="23"/>
      <c r="I295" s="23"/>
      <c r="J295" s="23"/>
      <c r="K295" s="23"/>
      <c r="L295" s="23"/>
      <c r="M295" s="23"/>
      <c r="N295" s="23"/>
      <c r="O295" s="23"/>
      <c r="P295" s="23"/>
    </row>
    <row r="296" spans="1:16" ht="13.5" customHeight="1" x14ac:dyDescent="0.2">
      <c r="A296" s="23"/>
      <c r="B296" s="23"/>
      <c r="C296" s="23"/>
      <c r="D296" s="23"/>
      <c r="E296" s="23"/>
      <c r="F296" s="23"/>
      <c r="G296" s="23"/>
      <c r="H296" s="23"/>
      <c r="I296" s="23"/>
      <c r="J296" s="23"/>
      <c r="K296" s="23"/>
      <c r="L296" s="23"/>
      <c r="M296" s="23"/>
      <c r="N296" s="23"/>
      <c r="O296" s="23"/>
      <c r="P296" s="23"/>
    </row>
    <row r="297" spans="1:16" ht="13.5" customHeight="1" x14ac:dyDescent="0.2">
      <c r="A297" s="23"/>
      <c r="B297" s="23"/>
      <c r="C297" s="23"/>
      <c r="D297" s="23"/>
      <c r="E297" s="23"/>
      <c r="F297" s="23"/>
      <c r="G297" s="23"/>
      <c r="H297" s="23"/>
      <c r="I297" s="23"/>
      <c r="J297" s="23"/>
      <c r="K297" s="23"/>
      <c r="L297" s="23"/>
      <c r="M297" s="23"/>
      <c r="N297" s="23"/>
      <c r="O297" s="23"/>
      <c r="P297" s="23"/>
    </row>
    <row r="298" spans="1:16" ht="13.5" customHeight="1" x14ac:dyDescent="0.2">
      <c r="A298" s="23"/>
      <c r="B298" s="23"/>
      <c r="C298" s="23"/>
      <c r="D298" s="23"/>
      <c r="E298" s="23"/>
      <c r="F298" s="23"/>
      <c r="G298" s="23"/>
      <c r="H298" s="23"/>
      <c r="I298" s="23"/>
      <c r="J298" s="23"/>
      <c r="K298" s="23"/>
      <c r="L298" s="23"/>
      <c r="M298" s="23"/>
      <c r="N298" s="23"/>
      <c r="O298" s="23"/>
      <c r="P298" s="23"/>
    </row>
    <row r="299" spans="1:16" ht="13.5" customHeight="1" x14ac:dyDescent="0.2">
      <c r="A299" s="23"/>
      <c r="B299" s="23"/>
      <c r="C299" s="23"/>
      <c r="D299" s="23"/>
      <c r="E299" s="23"/>
      <c r="F299" s="23"/>
      <c r="G299" s="23"/>
      <c r="H299" s="23"/>
      <c r="I299" s="23"/>
      <c r="J299" s="23"/>
      <c r="K299" s="23"/>
      <c r="L299" s="23"/>
      <c r="M299" s="23"/>
      <c r="N299" s="23"/>
      <c r="O299" s="23"/>
      <c r="P299" s="23"/>
    </row>
    <row r="300" spans="1:16" ht="13.5" customHeight="1" x14ac:dyDescent="0.2">
      <c r="A300" s="23"/>
      <c r="B300" s="23"/>
      <c r="C300" s="23"/>
      <c r="D300" s="23"/>
      <c r="E300" s="23"/>
      <c r="F300" s="23"/>
      <c r="G300" s="23"/>
      <c r="H300" s="23"/>
      <c r="I300" s="23"/>
      <c r="J300" s="23"/>
      <c r="K300" s="23"/>
      <c r="L300" s="23"/>
      <c r="M300" s="23"/>
      <c r="N300" s="23"/>
      <c r="O300" s="23"/>
      <c r="P300" s="23"/>
    </row>
    <row r="301" spans="1:16" ht="13.5" customHeight="1" x14ac:dyDescent="0.2">
      <c r="A301" s="23"/>
      <c r="B301" s="23"/>
      <c r="C301" s="23"/>
      <c r="D301" s="23"/>
      <c r="E301" s="23"/>
      <c r="F301" s="23"/>
      <c r="G301" s="23"/>
      <c r="H301" s="23"/>
      <c r="I301" s="23"/>
      <c r="J301" s="23"/>
      <c r="K301" s="23"/>
      <c r="L301" s="23"/>
      <c r="M301" s="23"/>
      <c r="N301" s="23"/>
      <c r="O301" s="23"/>
      <c r="P301" s="23"/>
    </row>
    <row r="302" spans="1:16" ht="13.5" customHeight="1" x14ac:dyDescent="0.2">
      <c r="A302" s="23"/>
      <c r="B302" s="23"/>
      <c r="C302" s="23"/>
      <c r="D302" s="23"/>
      <c r="E302" s="23"/>
      <c r="F302" s="23"/>
      <c r="G302" s="23"/>
      <c r="H302" s="23"/>
      <c r="I302" s="23"/>
      <c r="J302" s="23"/>
      <c r="K302" s="23"/>
      <c r="L302" s="23"/>
      <c r="M302" s="23"/>
      <c r="N302" s="23"/>
      <c r="O302" s="23"/>
      <c r="P302" s="23"/>
    </row>
    <row r="303" spans="1:16" ht="13.5" customHeight="1" x14ac:dyDescent="0.2">
      <c r="A303" s="23"/>
      <c r="B303" s="23"/>
      <c r="C303" s="23"/>
      <c r="D303" s="23"/>
      <c r="E303" s="23"/>
      <c r="F303" s="23"/>
      <c r="G303" s="23"/>
      <c r="H303" s="23"/>
      <c r="I303" s="23"/>
      <c r="J303" s="23"/>
      <c r="K303" s="23"/>
      <c r="L303" s="23"/>
      <c r="M303" s="23"/>
      <c r="N303" s="23"/>
      <c r="O303" s="23"/>
      <c r="P303" s="23"/>
    </row>
    <row r="304" spans="1:16" ht="13.5" customHeight="1" x14ac:dyDescent="0.2">
      <c r="A304" s="23"/>
      <c r="B304" s="23"/>
      <c r="C304" s="23"/>
      <c r="D304" s="23"/>
      <c r="E304" s="23"/>
      <c r="F304" s="23"/>
      <c r="G304" s="23"/>
      <c r="H304" s="23"/>
      <c r="I304" s="23"/>
      <c r="J304" s="23"/>
      <c r="K304" s="23"/>
      <c r="L304" s="23"/>
      <c r="M304" s="23"/>
      <c r="N304" s="23"/>
      <c r="O304" s="23"/>
      <c r="P304" s="23"/>
    </row>
    <row r="305" spans="1:16" ht="13.5" customHeight="1" x14ac:dyDescent="0.2">
      <c r="A305" s="23"/>
      <c r="B305" s="23"/>
      <c r="C305" s="23"/>
      <c r="D305" s="23"/>
      <c r="E305" s="23"/>
      <c r="F305" s="23"/>
      <c r="G305" s="23"/>
      <c r="H305" s="23"/>
      <c r="I305" s="23"/>
      <c r="J305" s="23"/>
      <c r="K305" s="23"/>
      <c r="L305" s="23"/>
      <c r="M305" s="23"/>
      <c r="N305" s="23"/>
      <c r="O305" s="23"/>
      <c r="P305" s="23"/>
    </row>
    <row r="306" spans="1:16" ht="13.5" customHeight="1" x14ac:dyDescent="0.2">
      <c r="A306" s="23"/>
      <c r="B306" s="23"/>
      <c r="C306" s="23"/>
      <c r="D306" s="23"/>
      <c r="E306" s="23"/>
      <c r="F306" s="23"/>
      <c r="G306" s="23"/>
      <c r="H306" s="23"/>
      <c r="I306" s="23"/>
      <c r="J306" s="23"/>
      <c r="K306" s="23"/>
      <c r="L306" s="23"/>
      <c r="M306" s="23"/>
      <c r="N306" s="23"/>
      <c r="O306" s="23"/>
      <c r="P306" s="23"/>
    </row>
    <row r="307" spans="1:16" ht="13.5" customHeight="1" x14ac:dyDescent="0.2">
      <c r="A307" s="23"/>
      <c r="B307" s="23"/>
      <c r="C307" s="23"/>
      <c r="D307" s="23"/>
      <c r="E307" s="23"/>
      <c r="F307" s="23"/>
      <c r="G307" s="23"/>
      <c r="H307" s="23"/>
      <c r="I307" s="23"/>
      <c r="J307" s="23"/>
      <c r="K307" s="23"/>
      <c r="L307" s="23"/>
      <c r="M307" s="23"/>
      <c r="N307" s="23"/>
      <c r="O307" s="23"/>
      <c r="P307" s="23"/>
    </row>
    <row r="308" spans="1:16" ht="13.5" customHeight="1" x14ac:dyDescent="0.2">
      <c r="A308" s="23"/>
      <c r="B308" s="23"/>
      <c r="C308" s="23"/>
      <c r="D308" s="23"/>
      <c r="E308" s="23"/>
      <c r="F308" s="23"/>
      <c r="G308" s="23"/>
      <c r="H308" s="23"/>
      <c r="I308" s="23"/>
      <c r="J308" s="23"/>
      <c r="K308" s="23"/>
      <c r="L308" s="23"/>
      <c r="M308" s="23"/>
      <c r="N308" s="23"/>
      <c r="O308" s="23"/>
      <c r="P308" s="23"/>
    </row>
    <row r="309" spans="1:16" ht="13.5" customHeight="1" x14ac:dyDescent="0.2">
      <c r="A309" s="23"/>
      <c r="B309" s="23"/>
      <c r="C309" s="23"/>
      <c r="D309" s="23"/>
      <c r="E309" s="23"/>
      <c r="F309" s="23"/>
      <c r="G309" s="23"/>
      <c r="H309" s="23"/>
      <c r="I309" s="23"/>
      <c r="J309" s="23"/>
      <c r="K309" s="23"/>
      <c r="L309" s="23"/>
      <c r="M309" s="23"/>
      <c r="N309" s="23"/>
      <c r="O309" s="23"/>
      <c r="P309" s="23"/>
    </row>
    <row r="310" spans="1:16" ht="13.5" customHeight="1" x14ac:dyDescent="0.2">
      <c r="A310" s="23"/>
      <c r="B310" s="23"/>
      <c r="C310" s="23"/>
      <c r="D310" s="23"/>
      <c r="E310" s="23"/>
      <c r="F310" s="23"/>
      <c r="G310" s="23"/>
      <c r="H310" s="23"/>
      <c r="I310" s="23"/>
      <c r="J310" s="23"/>
      <c r="K310" s="23"/>
      <c r="L310" s="23"/>
      <c r="M310" s="23"/>
      <c r="N310" s="23"/>
      <c r="O310" s="23"/>
      <c r="P310" s="23"/>
    </row>
    <row r="311" spans="1:16" ht="13.5" customHeight="1" x14ac:dyDescent="0.2">
      <c r="A311" s="23"/>
      <c r="B311" s="23"/>
      <c r="C311" s="23"/>
      <c r="D311" s="23"/>
      <c r="E311" s="23"/>
      <c r="F311" s="23"/>
      <c r="G311" s="23"/>
      <c r="H311" s="23"/>
      <c r="I311" s="23"/>
      <c r="J311" s="23"/>
      <c r="K311" s="23"/>
      <c r="L311" s="23"/>
      <c r="M311" s="23"/>
      <c r="N311" s="23"/>
      <c r="O311" s="23"/>
      <c r="P311" s="23"/>
    </row>
    <row r="312" spans="1:16" ht="13.5" customHeight="1" x14ac:dyDescent="0.2">
      <c r="A312" s="23"/>
      <c r="B312" s="23"/>
      <c r="C312" s="23"/>
      <c r="D312" s="23"/>
      <c r="E312" s="23"/>
      <c r="F312" s="23"/>
      <c r="G312" s="23"/>
      <c r="H312" s="23"/>
      <c r="I312" s="23"/>
      <c r="J312" s="23"/>
      <c r="K312" s="23"/>
      <c r="L312" s="23"/>
      <c r="M312" s="23"/>
      <c r="N312" s="23"/>
      <c r="O312" s="23"/>
      <c r="P312" s="23"/>
    </row>
    <row r="313" spans="1:16" ht="13.5" customHeight="1" x14ac:dyDescent="0.2">
      <c r="A313" s="23"/>
      <c r="B313" s="23"/>
      <c r="C313" s="23"/>
      <c r="D313" s="23"/>
      <c r="E313" s="23"/>
      <c r="F313" s="23"/>
      <c r="G313" s="23"/>
      <c r="H313" s="23"/>
      <c r="I313" s="23"/>
      <c r="J313" s="23"/>
      <c r="K313" s="23"/>
      <c r="L313" s="23"/>
      <c r="M313" s="23"/>
      <c r="N313" s="23"/>
      <c r="O313" s="23"/>
      <c r="P313" s="23"/>
    </row>
    <row r="314" spans="1:16" ht="13.5" customHeight="1" x14ac:dyDescent="0.2">
      <c r="A314" s="23"/>
      <c r="B314" s="23"/>
      <c r="C314" s="23"/>
      <c r="D314" s="23"/>
      <c r="E314" s="23"/>
      <c r="F314" s="23"/>
      <c r="G314" s="23"/>
      <c r="H314" s="23"/>
      <c r="I314" s="23"/>
      <c r="J314" s="23"/>
      <c r="K314" s="23"/>
      <c r="L314" s="23"/>
      <c r="M314" s="23"/>
      <c r="N314" s="23"/>
      <c r="O314" s="23"/>
      <c r="P314" s="23"/>
    </row>
    <row r="315" spans="1:16" ht="13.5" customHeight="1" x14ac:dyDescent="0.2">
      <c r="A315" s="23"/>
      <c r="B315" s="23"/>
      <c r="C315" s="23"/>
      <c r="D315" s="23"/>
      <c r="E315" s="23"/>
      <c r="F315" s="23"/>
      <c r="G315" s="23"/>
      <c r="H315" s="23"/>
      <c r="I315" s="23"/>
      <c r="J315" s="23"/>
      <c r="K315" s="23"/>
      <c r="L315" s="23"/>
      <c r="M315" s="23"/>
      <c r="N315" s="23"/>
      <c r="O315" s="23"/>
      <c r="P315" s="23"/>
    </row>
    <row r="316" spans="1:16" ht="13.5" customHeight="1" x14ac:dyDescent="0.2">
      <c r="A316" s="23"/>
      <c r="B316" s="23"/>
      <c r="C316" s="23"/>
      <c r="D316" s="23"/>
      <c r="E316" s="23"/>
      <c r="F316" s="23"/>
      <c r="G316" s="23"/>
      <c r="H316" s="23"/>
      <c r="I316" s="23"/>
      <c r="J316" s="23"/>
      <c r="K316" s="23"/>
      <c r="L316" s="23"/>
      <c r="M316" s="23"/>
      <c r="N316" s="23"/>
      <c r="O316" s="23"/>
      <c r="P316" s="23"/>
    </row>
    <row r="317" spans="1:16" ht="13.5" customHeight="1" x14ac:dyDescent="0.2">
      <c r="A317" s="23"/>
      <c r="B317" s="23"/>
      <c r="C317" s="23"/>
      <c r="D317" s="23"/>
      <c r="E317" s="23"/>
      <c r="F317" s="23"/>
      <c r="G317" s="23"/>
      <c r="H317" s="23"/>
      <c r="I317" s="23"/>
      <c r="J317" s="23"/>
      <c r="K317" s="23"/>
      <c r="L317" s="23"/>
      <c r="M317" s="23"/>
      <c r="N317" s="23"/>
      <c r="O317" s="23"/>
      <c r="P317" s="23"/>
    </row>
    <row r="318" spans="1:16" ht="13.5" customHeight="1" x14ac:dyDescent="0.2">
      <c r="A318" s="23"/>
      <c r="B318" s="23"/>
      <c r="C318" s="23"/>
      <c r="D318" s="23"/>
      <c r="E318" s="23"/>
      <c r="F318" s="23"/>
      <c r="G318" s="23"/>
      <c r="H318" s="23"/>
      <c r="I318" s="23"/>
      <c r="J318" s="23"/>
      <c r="K318" s="23"/>
      <c r="L318" s="23"/>
      <c r="M318" s="23"/>
      <c r="N318" s="23"/>
      <c r="O318" s="23"/>
      <c r="P318" s="23"/>
    </row>
    <row r="319" spans="1:16" ht="13.5" customHeight="1" x14ac:dyDescent="0.2">
      <c r="A319" s="23"/>
      <c r="B319" s="23"/>
      <c r="C319" s="23"/>
      <c r="D319" s="23"/>
      <c r="E319" s="23"/>
      <c r="F319" s="23"/>
      <c r="G319" s="23"/>
      <c r="H319" s="23"/>
      <c r="I319" s="23"/>
      <c r="J319" s="23"/>
      <c r="K319" s="23"/>
      <c r="L319" s="23"/>
      <c r="M319" s="23"/>
      <c r="N319" s="23"/>
      <c r="O319" s="23"/>
      <c r="P319" s="23"/>
    </row>
    <row r="320" spans="1:16" ht="13.5" customHeight="1" x14ac:dyDescent="0.2">
      <c r="A320" s="23"/>
      <c r="B320" s="23"/>
      <c r="C320" s="23"/>
      <c r="D320" s="23"/>
      <c r="E320" s="23"/>
      <c r="F320" s="23"/>
      <c r="G320" s="23"/>
      <c r="H320" s="23"/>
      <c r="I320" s="23"/>
      <c r="J320" s="23"/>
      <c r="K320" s="23"/>
      <c r="L320" s="23"/>
      <c r="M320" s="23"/>
      <c r="N320" s="23"/>
      <c r="O320" s="23"/>
      <c r="P320" s="23"/>
    </row>
    <row r="321" spans="1:16" ht="13.5" customHeight="1" x14ac:dyDescent="0.2">
      <c r="A321" s="23"/>
      <c r="B321" s="23"/>
      <c r="C321" s="23"/>
      <c r="D321" s="23"/>
      <c r="E321" s="23"/>
      <c r="F321" s="23"/>
      <c r="G321" s="23"/>
      <c r="H321" s="23"/>
      <c r="I321" s="23"/>
      <c r="J321" s="23"/>
      <c r="K321" s="23"/>
      <c r="L321" s="23"/>
      <c r="M321" s="23"/>
      <c r="N321" s="23"/>
      <c r="O321" s="23"/>
      <c r="P321" s="23"/>
    </row>
    <row r="322" spans="1:16" ht="13.5" customHeight="1" x14ac:dyDescent="0.2">
      <c r="A322" s="23"/>
      <c r="B322" s="23"/>
      <c r="C322" s="23"/>
      <c r="D322" s="23"/>
      <c r="E322" s="23"/>
      <c r="F322" s="23"/>
      <c r="G322" s="23"/>
      <c r="H322" s="23"/>
      <c r="I322" s="23"/>
      <c r="J322" s="23"/>
      <c r="K322" s="23"/>
      <c r="L322" s="23"/>
      <c r="M322" s="23"/>
      <c r="N322" s="23"/>
      <c r="O322" s="23"/>
      <c r="P322" s="23"/>
    </row>
    <row r="323" spans="1:16" ht="13.5" customHeight="1" x14ac:dyDescent="0.2">
      <c r="A323" s="23"/>
      <c r="B323" s="23"/>
      <c r="C323" s="23"/>
      <c r="D323" s="23"/>
      <c r="E323" s="23"/>
      <c r="F323" s="23"/>
      <c r="G323" s="23"/>
      <c r="H323" s="23"/>
      <c r="I323" s="23"/>
      <c r="J323" s="23"/>
      <c r="K323" s="23"/>
      <c r="L323" s="23"/>
      <c r="M323" s="23"/>
      <c r="N323" s="23"/>
      <c r="O323" s="23"/>
      <c r="P323" s="23"/>
    </row>
    <row r="324" spans="1:16" ht="13.5" customHeight="1" x14ac:dyDescent="0.2">
      <c r="A324" s="23"/>
      <c r="B324" s="23"/>
      <c r="C324" s="23"/>
      <c r="D324" s="23"/>
      <c r="E324" s="23"/>
      <c r="F324" s="23"/>
      <c r="G324" s="23"/>
      <c r="H324" s="23"/>
      <c r="I324" s="23"/>
      <c r="J324" s="23"/>
      <c r="K324" s="23"/>
      <c r="L324" s="23"/>
      <c r="M324" s="23"/>
      <c r="N324" s="23"/>
      <c r="O324" s="23"/>
      <c r="P324" s="23"/>
    </row>
    <row r="325" spans="1:16" ht="13.5" customHeight="1" x14ac:dyDescent="0.2">
      <c r="A325" s="23"/>
      <c r="B325" s="23"/>
      <c r="C325" s="23"/>
      <c r="D325" s="23"/>
      <c r="E325" s="23"/>
      <c r="F325" s="23"/>
      <c r="G325" s="23"/>
      <c r="H325" s="23"/>
      <c r="I325" s="23"/>
      <c r="J325" s="23"/>
      <c r="K325" s="23"/>
      <c r="L325" s="23"/>
      <c r="M325" s="23"/>
      <c r="N325" s="23"/>
      <c r="O325" s="23"/>
      <c r="P325" s="23"/>
    </row>
    <row r="326" spans="1:16" ht="13.5" customHeight="1" x14ac:dyDescent="0.2">
      <c r="A326" s="23"/>
      <c r="B326" s="23"/>
      <c r="C326" s="23"/>
      <c r="D326" s="23"/>
      <c r="E326" s="23"/>
      <c r="F326" s="23"/>
      <c r="G326" s="23"/>
      <c r="H326" s="23"/>
      <c r="I326" s="23"/>
      <c r="J326" s="23"/>
      <c r="K326" s="23"/>
      <c r="L326" s="23"/>
      <c r="M326" s="23"/>
      <c r="N326" s="23"/>
      <c r="O326" s="23"/>
      <c r="P326" s="23"/>
    </row>
    <row r="327" spans="1:16" ht="13.5" customHeight="1" x14ac:dyDescent="0.2">
      <c r="A327" s="23"/>
      <c r="B327" s="23"/>
      <c r="C327" s="23"/>
      <c r="D327" s="23"/>
      <c r="E327" s="23"/>
      <c r="F327" s="23"/>
      <c r="G327" s="23"/>
      <c r="H327" s="23"/>
      <c r="I327" s="23"/>
      <c r="J327" s="23"/>
      <c r="K327" s="23"/>
      <c r="L327" s="23"/>
      <c r="M327" s="23"/>
      <c r="N327" s="23"/>
      <c r="O327" s="23"/>
      <c r="P327" s="23"/>
    </row>
    <row r="328" spans="1:16" ht="13.5" customHeight="1" x14ac:dyDescent="0.2">
      <c r="A328" s="23"/>
      <c r="B328" s="23"/>
      <c r="C328" s="23"/>
      <c r="D328" s="23"/>
      <c r="E328" s="23"/>
      <c r="F328" s="23"/>
      <c r="G328" s="23"/>
      <c r="H328" s="23"/>
      <c r="I328" s="23"/>
      <c r="J328" s="23"/>
      <c r="K328" s="23"/>
      <c r="L328" s="23"/>
      <c r="M328" s="23"/>
      <c r="N328" s="23"/>
      <c r="O328" s="23"/>
      <c r="P328" s="23"/>
    </row>
    <row r="329" spans="1:16" ht="13.5" customHeight="1" x14ac:dyDescent="0.2">
      <c r="A329" s="23"/>
      <c r="B329" s="23"/>
      <c r="C329" s="23"/>
      <c r="D329" s="23"/>
      <c r="E329" s="23"/>
      <c r="F329" s="23"/>
      <c r="G329" s="23"/>
      <c r="H329" s="23"/>
      <c r="I329" s="23"/>
      <c r="J329" s="23"/>
      <c r="K329" s="23"/>
      <c r="L329" s="23"/>
      <c r="M329" s="23"/>
      <c r="N329" s="23"/>
      <c r="O329" s="23"/>
      <c r="P329" s="23"/>
    </row>
    <row r="330" spans="1:16" ht="13.5" customHeight="1" x14ac:dyDescent="0.2">
      <c r="A330" s="23"/>
      <c r="B330" s="23"/>
      <c r="C330" s="23"/>
      <c r="D330" s="23"/>
      <c r="E330" s="23"/>
      <c r="F330" s="23"/>
      <c r="G330" s="23"/>
      <c r="H330" s="23"/>
      <c r="I330" s="23"/>
      <c r="J330" s="23"/>
      <c r="K330" s="23"/>
      <c r="L330" s="23"/>
      <c r="M330" s="23"/>
      <c r="N330" s="23"/>
      <c r="O330" s="23"/>
      <c r="P330" s="23"/>
    </row>
    <row r="331" spans="1:16" ht="13.5" customHeight="1" x14ac:dyDescent="0.2">
      <c r="A331" s="23"/>
      <c r="B331" s="23"/>
      <c r="C331" s="23"/>
      <c r="D331" s="23"/>
      <c r="E331" s="23"/>
      <c r="F331" s="23"/>
      <c r="G331" s="23"/>
      <c r="H331" s="23"/>
      <c r="I331" s="23"/>
      <c r="J331" s="23"/>
      <c r="K331" s="23"/>
      <c r="L331" s="23"/>
      <c r="M331" s="23"/>
      <c r="N331" s="23"/>
      <c r="O331" s="23"/>
      <c r="P331" s="23"/>
    </row>
    <row r="332" spans="1:16" ht="13.5" customHeight="1" x14ac:dyDescent="0.2">
      <c r="A332" s="23"/>
      <c r="B332" s="23"/>
      <c r="C332" s="23"/>
      <c r="D332" s="23"/>
      <c r="E332" s="23"/>
      <c r="F332" s="23"/>
      <c r="G332" s="23"/>
      <c r="H332" s="23"/>
      <c r="I332" s="23"/>
      <c r="J332" s="23"/>
      <c r="K332" s="23"/>
      <c r="L332" s="23"/>
      <c r="M332" s="23"/>
      <c r="N332" s="23"/>
      <c r="O332" s="23"/>
      <c r="P332" s="23"/>
    </row>
    <row r="333" spans="1:16" ht="13.5" customHeight="1" x14ac:dyDescent="0.2">
      <c r="A333" s="23"/>
      <c r="B333" s="23"/>
      <c r="C333" s="23"/>
      <c r="D333" s="23"/>
      <c r="E333" s="23"/>
      <c r="F333" s="23"/>
      <c r="G333" s="23"/>
      <c r="H333" s="23"/>
      <c r="I333" s="23"/>
      <c r="J333" s="23"/>
      <c r="K333" s="23"/>
      <c r="L333" s="23"/>
      <c r="M333" s="23"/>
      <c r="N333" s="23"/>
      <c r="O333" s="23"/>
      <c r="P333" s="23"/>
    </row>
    <row r="334" spans="1:16" ht="13.5" customHeight="1" x14ac:dyDescent="0.2">
      <c r="A334" s="23"/>
      <c r="B334" s="23"/>
      <c r="C334" s="23"/>
      <c r="D334" s="23"/>
      <c r="E334" s="23"/>
      <c r="F334" s="23"/>
      <c r="G334" s="23"/>
      <c r="H334" s="23"/>
      <c r="I334" s="23"/>
      <c r="J334" s="23"/>
      <c r="K334" s="23"/>
      <c r="L334" s="23"/>
      <c r="M334" s="23"/>
      <c r="N334" s="23"/>
      <c r="O334" s="23"/>
      <c r="P334" s="23"/>
    </row>
    <row r="335" spans="1:16" ht="13.5" customHeight="1" x14ac:dyDescent="0.2">
      <c r="A335" s="23"/>
      <c r="B335" s="23"/>
      <c r="C335" s="23"/>
      <c r="D335" s="23"/>
      <c r="E335" s="23"/>
      <c r="F335" s="23"/>
      <c r="G335" s="23"/>
      <c r="H335" s="23"/>
      <c r="I335" s="23"/>
      <c r="J335" s="23"/>
      <c r="K335" s="23"/>
      <c r="L335" s="23"/>
      <c r="M335" s="23"/>
      <c r="N335" s="23"/>
      <c r="O335" s="23"/>
      <c r="P335" s="23"/>
    </row>
    <row r="336" spans="1:16" ht="13.5" customHeight="1" x14ac:dyDescent="0.2">
      <c r="A336" s="23"/>
      <c r="B336" s="23"/>
      <c r="C336" s="23"/>
      <c r="D336" s="23"/>
      <c r="E336" s="23"/>
      <c r="F336" s="23"/>
      <c r="G336" s="23"/>
      <c r="H336" s="23"/>
      <c r="I336" s="23"/>
      <c r="J336" s="23"/>
      <c r="K336" s="23"/>
      <c r="L336" s="23"/>
      <c r="M336" s="23"/>
      <c r="N336" s="23"/>
      <c r="O336" s="23"/>
      <c r="P336" s="23"/>
    </row>
    <row r="337" spans="1:16" ht="13.5" customHeight="1" x14ac:dyDescent="0.2">
      <c r="A337" s="23"/>
      <c r="B337" s="23"/>
      <c r="C337" s="23"/>
      <c r="D337" s="23"/>
      <c r="E337" s="23"/>
      <c r="F337" s="23"/>
      <c r="G337" s="23"/>
      <c r="H337" s="23"/>
      <c r="I337" s="23"/>
      <c r="J337" s="23"/>
      <c r="K337" s="23"/>
      <c r="L337" s="23"/>
      <c r="M337" s="23"/>
      <c r="N337" s="23"/>
      <c r="O337" s="23"/>
      <c r="P337" s="23"/>
    </row>
    <row r="338" spans="1:16" ht="13.5" customHeight="1" x14ac:dyDescent="0.2">
      <c r="A338" s="23"/>
      <c r="B338" s="23"/>
      <c r="C338" s="23"/>
      <c r="D338" s="23"/>
      <c r="E338" s="23"/>
      <c r="F338" s="23"/>
      <c r="G338" s="23"/>
      <c r="H338" s="23"/>
      <c r="I338" s="23"/>
      <c r="J338" s="23"/>
      <c r="K338" s="23"/>
      <c r="L338" s="23"/>
      <c r="M338" s="23"/>
      <c r="N338" s="23"/>
      <c r="O338" s="23"/>
      <c r="P338" s="23"/>
    </row>
    <row r="339" spans="1:16" ht="13.5" customHeight="1" x14ac:dyDescent="0.2">
      <c r="A339" s="23"/>
      <c r="B339" s="23"/>
      <c r="C339" s="23"/>
      <c r="D339" s="23"/>
      <c r="E339" s="23"/>
      <c r="F339" s="23"/>
      <c r="G339" s="23"/>
      <c r="H339" s="23"/>
      <c r="I339" s="23"/>
      <c r="J339" s="23"/>
      <c r="K339" s="23"/>
      <c r="L339" s="23"/>
      <c r="M339" s="23"/>
      <c r="N339" s="23"/>
      <c r="O339" s="23"/>
      <c r="P339" s="23"/>
    </row>
    <row r="340" spans="1:16" ht="13.5" customHeight="1" x14ac:dyDescent="0.2">
      <c r="A340" s="23"/>
      <c r="B340" s="23"/>
      <c r="C340" s="23"/>
      <c r="D340" s="23"/>
      <c r="E340" s="23"/>
      <c r="F340" s="23"/>
      <c r="G340" s="23"/>
      <c r="H340" s="23"/>
      <c r="I340" s="23"/>
      <c r="J340" s="23"/>
      <c r="K340" s="23"/>
      <c r="L340" s="23"/>
      <c r="M340" s="23"/>
      <c r="N340" s="23"/>
      <c r="O340" s="23"/>
      <c r="P340" s="23"/>
    </row>
    <row r="341" spans="1:16" ht="13.5" customHeight="1" x14ac:dyDescent="0.2">
      <c r="A341" s="23"/>
      <c r="B341" s="23"/>
      <c r="C341" s="23"/>
      <c r="D341" s="23"/>
      <c r="E341" s="23"/>
      <c r="F341" s="23"/>
      <c r="G341" s="23"/>
      <c r="H341" s="23"/>
      <c r="I341" s="23"/>
      <c r="J341" s="23"/>
      <c r="K341" s="23"/>
      <c r="L341" s="23"/>
      <c r="M341" s="23"/>
      <c r="N341" s="23"/>
      <c r="O341" s="23"/>
      <c r="P341" s="23"/>
    </row>
    <row r="342" spans="1:16" ht="13.5" customHeight="1" x14ac:dyDescent="0.2">
      <c r="A342" s="23"/>
      <c r="B342" s="23"/>
      <c r="C342" s="23"/>
      <c r="D342" s="23"/>
      <c r="E342" s="23"/>
      <c r="F342" s="23"/>
      <c r="G342" s="23"/>
      <c r="H342" s="23"/>
      <c r="I342" s="23"/>
      <c r="J342" s="23"/>
      <c r="K342" s="23"/>
      <c r="L342" s="23"/>
      <c r="M342" s="23"/>
      <c r="N342" s="23"/>
      <c r="O342" s="23"/>
      <c r="P342" s="23"/>
    </row>
    <row r="343" spans="1:16" ht="13.5" customHeight="1" x14ac:dyDescent="0.2">
      <c r="A343" s="23"/>
      <c r="B343" s="23"/>
      <c r="C343" s="23"/>
      <c r="D343" s="23"/>
      <c r="E343" s="23"/>
      <c r="F343" s="23"/>
      <c r="G343" s="23"/>
      <c r="H343" s="23"/>
      <c r="I343" s="23"/>
      <c r="J343" s="23"/>
      <c r="K343" s="23"/>
      <c r="L343" s="23"/>
      <c r="M343" s="23"/>
      <c r="N343" s="23"/>
      <c r="O343" s="23"/>
      <c r="P343" s="23"/>
    </row>
    <row r="344" spans="1:16" ht="13.5" customHeight="1" x14ac:dyDescent="0.2">
      <c r="A344" s="23"/>
      <c r="B344" s="23"/>
      <c r="C344" s="23"/>
      <c r="D344" s="23"/>
      <c r="E344" s="23"/>
      <c r="F344" s="23"/>
      <c r="G344" s="23"/>
      <c r="H344" s="23"/>
      <c r="I344" s="23"/>
      <c r="J344" s="23"/>
      <c r="K344" s="23"/>
      <c r="L344" s="23"/>
      <c r="M344" s="23"/>
      <c r="N344" s="23"/>
      <c r="O344" s="23"/>
      <c r="P344" s="23"/>
    </row>
    <row r="345" spans="1:16" ht="13.5" customHeight="1" x14ac:dyDescent="0.2">
      <c r="A345" s="23"/>
      <c r="B345" s="23"/>
      <c r="C345" s="23"/>
      <c r="D345" s="23"/>
      <c r="E345" s="23"/>
      <c r="F345" s="23"/>
      <c r="G345" s="23"/>
      <c r="H345" s="23"/>
      <c r="I345" s="23"/>
      <c r="J345" s="23"/>
      <c r="K345" s="23"/>
      <c r="L345" s="23"/>
      <c r="M345" s="23"/>
      <c r="N345" s="23"/>
      <c r="O345" s="23"/>
      <c r="P345" s="23"/>
    </row>
    <row r="346" spans="1:16" ht="13.5" customHeight="1" x14ac:dyDescent="0.2">
      <c r="A346" s="23"/>
      <c r="B346" s="23"/>
      <c r="C346" s="23"/>
      <c r="D346" s="23"/>
      <c r="E346" s="23"/>
      <c r="F346" s="23"/>
      <c r="G346" s="23"/>
      <c r="H346" s="23"/>
      <c r="I346" s="23"/>
      <c r="J346" s="23"/>
      <c r="K346" s="23"/>
      <c r="L346" s="23"/>
      <c r="M346" s="23"/>
      <c r="N346" s="23"/>
      <c r="O346" s="23"/>
      <c r="P346" s="23"/>
    </row>
    <row r="347" spans="1:16" ht="13.5" customHeight="1" x14ac:dyDescent="0.2">
      <c r="A347" s="23"/>
      <c r="B347" s="23"/>
      <c r="C347" s="23"/>
      <c r="D347" s="23"/>
      <c r="E347" s="23"/>
      <c r="F347" s="23"/>
      <c r="G347" s="23"/>
      <c r="H347" s="23"/>
      <c r="I347" s="23"/>
      <c r="J347" s="23"/>
      <c r="K347" s="23"/>
      <c r="L347" s="23"/>
      <c r="M347" s="23"/>
      <c r="N347" s="23"/>
      <c r="O347" s="23"/>
      <c r="P347" s="23"/>
    </row>
    <row r="348" spans="1:16" ht="13.5" customHeight="1" x14ac:dyDescent="0.2">
      <c r="A348" s="23"/>
      <c r="B348" s="23"/>
      <c r="C348" s="23"/>
      <c r="D348" s="23"/>
      <c r="E348" s="23"/>
      <c r="F348" s="23"/>
      <c r="G348" s="23"/>
      <c r="H348" s="23"/>
      <c r="I348" s="23"/>
      <c r="J348" s="23"/>
      <c r="K348" s="23"/>
      <c r="L348" s="23"/>
      <c r="M348" s="23"/>
      <c r="N348" s="23"/>
      <c r="O348" s="23"/>
      <c r="P348" s="23"/>
    </row>
    <row r="349" spans="1:16" ht="13.5" customHeight="1" x14ac:dyDescent="0.2">
      <c r="A349" s="23"/>
      <c r="B349" s="23"/>
      <c r="C349" s="23"/>
      <c r="D349" s="23"/>
      <c r="E349" s="23"/>
      <c r="F349" s="23"/>
      <c r="G349" s="23"/>
      <c r="H349" s="23"/>
      <c r="I349" s="23"/>
      <c r="J349" s="23"/>
      <c r="K349" s="23"/>
      <c r="L349" s="23"/>
      <c r="M349" s="23"/>
      <c r="N349" s="23"/>
      <c r="O349" s="23"/>
      <c r="P349" s="23"/>
    </row>
    <row r="350" spans="1:16" ht="13.5" customHeight="1" x14ac:dyDescent="0.2">
      <c r="A350" s="23"/>
      <c r="B350" s="23"/>
      <c r="C350" s="23"/>
      <c r="D350" s="23"/>
      <c r="E350" s="23"/>
      <c r="F350" s="23"/>
      <c r="G350" s="23"/>
      <c r="H350" s="23"/>
      <c r="I350" s="23"/>
      <c r="J350" s="23"/>
      <c r="K350" s="23"/>
      <c r="L350" s="23"/>
      <c r="M350" s="23"/>
      <c r="N350" s="23"/>
      <c r="O350" s="23"/>
      <c r="P350" s="23"/>
    </row>
    <row r="351" spans="1:16" ht="13.5" customHeight="1" x14ac:dyDescent="0.2">
      <c r="A351" s="23"/>
      <c r="B351" s="23"/>
      <c r="C351" s="23"/>
      <c r="D351" s="23"/>
      <c r="E351" s="23"/>
      <c r="F351" s="23"/>
      <c r="G351" s="23"/>
      <c r="H351" s="23"/>
      <c r="I351" s="23"/>
      <c r="J351" s="23"/>
      <c r="K351" s="23"/>
      <c r="L351" s="23"/>
      <c r="M351" s="23"/>
      <c r="N351" s="23"/>
      <c r="O351" s="23"/>
      <c r="P351" s="23"/>
    </row>
    <row r="352" spans="1:16" ht="13.5" customHeight="1" x14ac:dyDescent="0.2">
      <c r="A352" s="23"/>
      <c r="B352" s="23"/>
      <c r="C352" s="23"/>
      <c r="D352" s="23"/>
      <c r="E352" s="23"/>
      <c r="F352" s="23"/>
      <c r="G352" s="23"/>
      <c r="H352" s="23"/>
      <c r="I352" s="23"/>
      <c r="J352" s="23"/>
      <c r="K352" s="23"/>
      <c r="L352" s="23"/>
      <c r="M352" s="23"/>
      <c r="N352" s="23"/>
      <c r="O352" s="23"/>
      <c r="P352" s="23"/>
    </row>
    <row r="353" spans="1:16" ht="13.5" customHeight="1" x14ac:dyDescent="0.2">
      <c r="A353" s="23"/>
      <c r="B353" s="23"/>
      <c r="C353" s="23"/>
      <c r="D353" s="23"/>
      <c r="E353" s="23"/>
      <c r="F353" s="23"/>
      <c r="G353" s="23"/>
      <c r="H353" s="23"/>
      <c r="I353" s="23"/>
      <c r="J353" s="23"/>
      <c r="K353" s="23"/>
      <c r="L353" s="23"/>
      <c r="M353" s="23"/>
      <c r="N353" s="23"/>
      <c r="O353" s="23"/>
      <c r="P353" s="23"/>
    </row>
    <row r="354" spans="1:16" ht="13.5" customHeight="1" x14ac:dyDescent="0.2">
      <c r="A354" s="23"/>
      <c r="B354" s="23"/>
      <c r="C354" s="23"/>
      <c r="D354" s="23"/>
      <c r="E354" s="23"/>
      <c r="F354" s="23"/>
      <c r="G354" s="23"/>
      <c r="H354" s="23"/>
      <c r="I354" s="23"/>
      <c r="J354" s="23"/>
      <c r="K354" s="23"/>
      <c r="L354" s="23"/>
      <c r="M354" s="23"/>
      <c r="N354" s="23"/>
      <c r="O354" s="23"/>
      <c r="P354" s="23"/>
    </row>
    <row r="355" spans="1:16" ht="13.5" customHeight="1" x14ac:dyDescent="0.2">
      <c r="A355" s="23"/>
      <c r="B355" s="23"/>
      <c r="C355" s="23"/>
      <c r="D355" s="23"/>
      <c r="E355" s="23"/>
      <c r="F355" s="23"/>
      <c r="G355" s="23"/>
      <c r="H355" s="23"/>
      <c r="I355" s="23"/>
      <c r="J355" s="23"/>
      <c r="K355" s="23"/>
      <c r="L355" s="23"/>
      <c r="M355" s="23"/>
      <c r="N355" s="23"/>
      <c r="O355" s="23"/>
      <c r="P355" s="23"/>
    </row>
    <row r="356" spans="1:16" ht="13.5" customHeight="1" x14ac:dyDescent="0.2">
      <c r="A356" s="23"/>
      <c r="B356" s="23"/>
      <c r="C356" s="23"/>
      <c r="D356" s="23"/>
      <c r="E356" s="23"/>
      <c r="F356" s="23"/>
      <c r="G356" s="23"/>
      <c r="H356" s="23"/>
      <c r="I356" s="23"/>
      <c r="J356" s="23"/>
      <c r="K356" s="23"/>
      <c r="L356" s="23"/>
      <c r="M356" s="23"/>
      <c r="N356" s="23"/>
      <c r="O356" s="23"/>
      <c r="P356" s="23"/>
    </row>
    <row r="357" spans="1:16" ht="13.5" customHeight="1" x14ac:dyDescent="0.2">
      <c r="A357" s="23"/>
      <c r="B357" s="23"/>
      <c r="C357" s="23"/>
      <c r="D357" s="23"/>
      <c r="E357" s="23"/>
      <c r="F357" s="23"/>
      <c r="G357" s="23"/>
      <c r="H357" s="23"/>
      <c r="I357" s="23"/>
      <c r="J357" s="23"/>
      <c r="K357" s="23"/>
      <c r="L357" s="23"/>
      <c r="M357" s="23"/>
      <c r="N357" s="23"/>
      <c r="O357" s="23"/>
      <c r="P357" s="23"/>
    </row>
    <row r="358" spans="1:16" ht="13.5" customHeight="1" x14ac:dyDescent="0.2">
      <c r="A358" s="23"/>
      <c r="B358" s="23"/>
      <c r="C358" s="23"/>
      <c r="D358" s="23"/>
      <c r="E358" s="23"/>
      <c r="F358" s="23"/>
      <c r="G358" s="23"/>
      <c r="H358" s="23"/>
      <c r="I358" s="23"/>
      <c r="J358" s="23"/>
      <c r="K358" s="23"/>
      <c r="L358" s="23"/>
      <c r="M358" s="23"/>
      <c r="N358" s="23"/>
      <c r="O358" s="23"/>
      <c r="P358" s="23"/>
    </row>
    <row r="359" spans="1:16" ht="13.5" customHeight="1" x14ac:dyDescent="0.2">
      <c r="A359" s="23"/>
      <c r="B359" s="23"/>
      <c r="C359" s="23"/>
      <c r="D359" s="23"/>
      <c r="E359" s="23"/>
      <c r="F359" s="23"/>
      <c r="G359" s="23"/>
      <c r="H359" s="23"/>
      <c r="I359" s="23"/>
      <c r="J359" s="23"/>
      <c r="K359" s="23"/>
      <c r="L359" s="23"/>
      <c r="M359" s="23"/>
      <c r="N359" s="23"/>
      <c r="O359" s="23"/>
      <c r="P359" s="23"/>
    </row>
    <row r="360" spans="1:16" ht="13.5" customHeight="1" x14ac:dyDescent="0.2">
      <c r="A360" s="23"/>
      <c r="B360" s="23"/>
      <c r="C360" s="23"/>
      <c r="D360" s="23"/>
      <c r="E360" s="23"/>
      <c r="F360" s="23"/>
      <c r="G360" s="23"/>
      <c r="H360" s="23"/>
      <c r="I360" s="23"/>
      <c r="J360" s="23"/>
      <c r="K360" s="23"/>
      <c r="L360" s="23"/>
      <c r="M360" s="23"/>
      <c r="N360" s="23"/>
      <c r="O360" s="23"/>
      <c r="P360" s="23"/>
    </row>
    <row r="361" spans="1:16" ht="13.5" customHeight="1" x14ac:dyDescent="0.2">
      <c r="A361" s="23"/>
      <c r="B361" s="23"/>
      <c r="C361" s="23"/>
      <c r="D361" s="23"/>
      <c r="E361" s="23"/>
      <c r="F361" s="23"/>
      <c r="G361" s="23"/>
      <c r="H361" s="23"/>
      <c r="I361" s="23"/>
      <c r="J361" s="23"/>
      <c r="K361" s="23"/>
      <c r="L361" s="23"/>
      <c r="M361" s="23"/>
      <c r="N361" s="23"/>
      <c r="O361" s="23"/>
      <c r="P361" s="23"/>
    </row>
    <row r="362" spans="1:16" ht="13.5" customHeight="1" x14ac:dyDescent="0.2">
      <c r="A362" s="23"/>
      <c r="B362" s="23"/>
      <c r="C362" s="23"/>
      <c r="D362" s="23"/>
      <c r="E362" s="23"/>
      <c r="F362" s="23"/>
      <c r="G362" s="23"/>
      <c r="H362" s="23"/>
      <c r="I362" s="23"/>
      <c r="J362" s="23"/>
      <c r="K362" s="23"/>
      <c r="L362" s="23"/>
      <c r="M362" s="23"/>
      <c r="N362" s="23"/>
      <c r="O362" s="23"/>
      <c r="P362" s="23"/>
    </row>
    <row r="363" spans="1:16" ht="13.5" customHeight="1" x14ac:dyDescent="0.2">
      <c r="A363" s="23"/>
      <c r="B363" s="23"/>
      <c r="C363" s="23"/>
      <c r="D363" s="23"/>
      <c r="E363" s="23"/>
      <c r="F363" s="23"/>
      <c r="G363" s="23"/>
      <c r="H363" s="23"/>
      <c r="I363" s="23"/>
      <c r="J363" s="23"/>
      <c r="K363" s="23"/>
      <c r="L363" s="23"/>
      <c r="M363" s="23"/>
      <c r="N363" s="23"/>
      <c r="O363" s="23"/>
      <c r="P363" s="23"/>
    </row>
    <row r="364" spans="1:16" ht="13.5" customHeight="1" x14ac:dyDescent="0.2">
      <c r="A364" s="23"/>
      <c r="B364" s="23"/>
      <c r="C364" s="23"/>
      <c r="D364" s="23"/>
      <c r="E364" s="23"/>
      <c r="F364" s="23"/>
      <c r="G364" s="23"/>
      <c r="H364" s="23"/>
      <c r="I364" s="23"/>
      <c r="J364" s="23"/>
      <c r="K364" s="23"/>
      <c r="L364" s="23"/>
      <c r="M364" s="23"/>
      <c r="N364" s="23"/>
      <c r="O364" s="23"/>
      <c r="P364" s="23"/>
    </row>
    <row r="365" spans="1:16" ht="13.5" customHeight="1" x14ac:dyDescent="0.2">
      <c r="A365" s="23"/>
      <c r="B365" s="23"/>
      <c r="C365" s="23"/>
      <c r="D365" s="23"/>
      <c r="E365" s="23"/>
      <c r="F365" s="23"/>
      <c r="G365" s="23"/>
      <c r="H365" s="23"/>
      <c r="I365" s="23"/>
      <c r="J365" s="23"/>
      <c r="K365" s="23"/>
      <c r="L365" s="23"/>
      <c r="M365" s="23"/>
      <c r="N365" s="23"/>
      <c r="O365" s="23"/>
      <c r="P365" s="23"/>
    </row>
    <row r="366" spans="1:16" ht="13.5" customHeight="1" x14ac:dyDescent="0.2">
      <c r="A366" s="23"/>
      <c r="B366" s="23"/>
      <c r="C366" s="23"/>
      <c r="D366" s="23"/>
      <c r="E366" s="23"/>
      <c r="F366" s="23"/>
      <c r="G366" s="23"/>
      <c r="H366" s="23"/>
      <c r="I366" s="23"/>
      <c r="J366" s="23"/>
      <c r="K366" s="23"/>
      <c r="L366" s="23"/>
      <c r="M366" s="23"/>
      <c r="N366" s="23"/>
      <c r="O366" s="23"/>
      <c r="P366" s="23"/>
    </row>
    <row r="367" spans="1:16" ht="13.5" customHeight="1" x14ac:dyDescent="0.2">
      <c r="A367" s="23"/>
      <c r="B367" s="23"/>
      <c r="C367" s="23"/>
      <c r="D367" s="23"/>
      <c r="E367" s="23"/>
      <c r="F367" s="23"/>
      <c r="G367" s="23"/>
      <c r="H367" s="23"/>
      <c r="I367" s="23"/>
      <c r="J367" s="23"/>
      <c r="K367" s="23"/>
      <c r="L367" s="23"/>
      <c r="M367" s="23"/>
      <c r="N367" s="23"/>
      <c r="O367" s="23"/>
      <c r="P367" s="23"/>
    </row>
    <row r="368" spans="1:16" ht="13.5" customHeight="1" x14ac:dyDescent="0.2">
      <c r="A368" s="23"/>
      <c r="B368" s="23"/>
      <c r="C368" s="23"/>
      <c r="D368" s="23"/>
      <c r="E368" s="23"/>
      <c r="F368" s="23"/>
      <c r="G368" s="23"/>
      <c r="H368" s="23"/>
      <c r="I368" s="23"/>
      <c r="J368" s="23"/>
      <c r="K368" s="23"/>
      <c r="L368" s="23"/>
      <c r="M368" s="23"/>
      <c r="N368" s="23"/>
      <c r="O368" s="23"/>
      <c r="P368" s="23"/>
    </row>
    <row r="369" spans="1:16" ht="13.5" customHeight="1" x14ac:dyDescent="0.2">
      <c r="A369" s="23"/>
      <c r="B369" s="23"/>
      <c r="C369" s="23"/>
      <c r="D369" s="23"/>
      <c r="E369" s="23"/>
      <c r="F369" s="23"/>
      <c r="G369" s="23"/>
      <c r="H369" s="23"/>
      <c r="I369" s="23"/>
      <c r="J369" s="23"/>
      <c r="K369" s="23"/>
      <c r="L369" s="23"/>
      <c r="M369" s="23"/>
      <c r="N369" s="23"/>
      <c r="O369" s="23"/>
      <c r="P369" s="23"/>
    </row>
    <row r="370" spans="1:16" ht="13.5" customHeight="1" x14ac:dyDescent="0.2">
      <c r="A370" s="23"/>
      <c r="B370" s="23"/>
      <c r="C370" s="23"/>
      <c r="D370" s="23"/>
      <c r="E370" s="23"/>
      <c r="F370" s="23"/>
      <c r="G370" s="23"/>
      <c r="H370" s="23"/>
      <c r="I370" s="23"/>
      <c r="J370" s="23"/>
      <c r="K370" s="23"/>
      <c r="L370" s="23"/>
      <c r="M370" s="23"/>
      <c r="N370" s="23"/>
      <c r="O370" s="23"/>
      <c r="P370" s="23"/>
    </row>
    <row r="371" spans="1:16" ht="13.5" customHeight="1" x14ac:dyDescent="0.2">
      <c r="A371" s="23"/>
      <c r="B371" s="23"/>
      <c r="C371" s="23"/>
      <c r="D371" s="23"/>
      <c r="E371" s="23"/>
      <c r="F371" s="23"/>
      <c r="G371" s="23"/>
      <c r="H371" s="23"/>
      <c r="I371" s="23"/>
      <c r="J371" s="23"/>
      <c r="K371" s="23"/>
      <c r="L371" s="23"/>
      <c r="M371" s="23"/>
      <c r="N371" s="23"/>
      <c r="O371" s="23"/>
      <c r="P371" s="23"/>
    </row>
    <row r="372" spans="1:16" ht="13.5" customHeight="1" x14ac:dyDescent="0.2">
      <c r="A372" s="23"/>
      <c r="B372" s="23"/>
      <c r="C372" s="23"/>
      <c r="D372" s="23"/>
      <c r="E372" s="23"/>
      <c r="F372" s="23"/>
      <c r="G372" s="23"/>
      <c r="H372" s="23"/>
      <c r="I372" s="23"/>
      <c r="J372" s="23"/>
      <c r="K372" s="23"/>
      <c r="L372" s="23"/>
      <c r="M372" s="23"/>
      <c r="N372" s="23"/>
      <c r="O372" s="23"/>
      <c r="P372" s="23"/>
    </row>
    <row r="373" spans="1:16" ht="13.5" customHeight="1" x14ac:dyDescent="0.2">
      <c r="A373" s="23"/>
      <c r="B373" s="23"/>
      <c r="C373" s="23"/>
      <c r="D373" s="23"/>
      <c r="E373" s="23"/>
      <c r="F373" s="23"/>
      <c r="G373" s="23"/>
      <c r="H373" s="23"/>
      <c r="I373" s="23"/>
      <c r="J373" s="23"/>
      <c r="K373" s="23"/>
      <c r="L373" s="23"/>
      <c r="M373" s="23"/>
      <c r="N373" s="23"/>
      <c r="O373" s="23"/>
      <c r="P373" s="23"/>
    </row>
    <row r="374" spans="1:16" ht="13.5" customHeight="1" x14ac:dyDescent="0.2">
      <c r="A374" s="23"/>
      <c r="B374" s="23"/>
      <c r="C374" s="23"/>
      <c r="D374" s="23"/>
      <c r="E374" s="23"/>
      <c r="F374" s="23"/>
      <c r="G374" s="23"/>
      <c r="H374" s="23"/>
      <c r="I374" s="23"/>
      <c r="J374" s="23"/>
      <c r="K374" s="23"/>
      <c r="L374" s="23"/>
      <c r="M374" s="23"/>
      <c r="N374" s="23"/>
      <c r="O374" s="23"/>
      <c r="P374" s="23"/>
    </row>
    <row r="375" spans="1:16" ht="13.5" customHeight="1" x14ac:dyDescent="0.2">
      <c r="A375" s="23"/>
      <c r="B375" s="23"/>
      <c r="C375" s="23"/>
      <c r="D375" s="23"/>
      <c r="E375" s="23"/>
      <c r="F375" s="23"/>
      <c r="G375" s="23"/>
      <c r="H375" s="23"/>
      <c r="I375" s="23"/>
      <c r="J375" s="23"/>
      <c r="K375" s="23"/>
      <c r="L375" s="23"/>
      <c r="M375" s="23"/>
      <c r="N375" s="23"/>
      <c r="O375" s="23"/>
      <c r="P375" s="23"/>
    </row>
    <row r="376" spans="1:16" ht="13.5" customHeight="1" x14ac:dyDescent="0.2">
      <c r="A376" s="23"/>
      <c r="B376" s="23"/>
      <c r="C376" s="23"/>
      <c r="D376" s="23"/>
      <c r="E376" s="23"/>
      <c r="F376" s="23"/>
      <c r="G376" s="23"/>
      <c r="H376" s="23"/>
      <c r="I376" s="23"/>
      <c r="J376" s="23"/>
      <c r="K376" s="23"/>
      <c r="L376" s="23"/>
      <c r="M376" s="23"/>
      <c r="N376" s="23"/>
      <c r="O376" s="23"/>
      <c r="P376" s="23"/>
    </row>
    <row r="377" spans="1:16" ht="13.5" customHeight="1" x14ac:dyDescent="0.2">
      <c r="A377" s="23"/>
      <c r="B377" s="23"/>
      <c r="C377" s="23"/>
      <c r="D377" s="23"/>
      <c r="E377" s="23"/>
      <c r="F377" s="23"/>
      <c r="G377" s="23"/>
      <c r="H377" s="23"/>
      <c r="I377" s="23"/>
      <c r="J377" s="23"/>
      <c r="K377" s="23"/>
      <c r="L377" s="23"/>
      <c r="M377" s="23"/>
      <c r="N377" s="23"/>
      <c r="O377" s="23"/>
      <c r="P377" s="23"/>
    </row>
    <row r="378" spans="1:16" ht="13.5" customHeight="1" x14ac:dyDescent="0.2">
      <c r="A378" s="23"/>
      <c r="B378" s="23"/>
      <c r="C378" s="23"/>
      <c r="D378" s="23"/>
      <c r="E378" s="23"/>
      <c r="F378" s="23"/>
      <c r="G378" s="23"/>
      <c r="H378" s="23"/>
      <c r="I378" s="23"/>
      <c r="J378" s="23"/>
      <c r="K378" s="23"/>
      <c r="L378" s="23"/>
      <c r="M378" s="23"/>
      <c r="N378" s="23"/>
      <c r="O378" s="23"/>
      <c r="P378" s="23"/>
    </row>
    <row r="379" spans="1:16" ht="13.5" customHeight="1" x14ac:dyDescent="0.2">
      <c r="A379" s="23"/>
      <c r="B379" s="23"/>
      <c r="C379" s="23"/>
      <c r="D379" s="23"/>
      <c r="E379" s="23"/>
      <c r="F379" s="23"/>
      <c r="G379" s="23"/>
      <c r="H379" s="23"/>
      <c r="I379" s="23"/>
      <c r="J379" s="23"/>
      <c r="K379" s="23"/>
      <c r="L379" s="23"/>
      <c r="M379" s="23"/>
      <c r="N379" s="23"/>
      <c r="O379" s="23"/>
      <c r="P379" s="23"/>
    </row>
    <row r="380" spans="1:16" ht="13.5" customHeight="1" x14ac:dyDescent="0.2">
      <c r="A380" s="23"/>
      <c r="B380" s="23"/>
      <c r="C380" s="23"/>
      <c r="D380" s="23"/>
      <c r="E380" s="23"/>
      <c r="F380" s="23"/>
      <c r="G380" s="23"/>
      <c r="H380" s="23"/>
      <c r="I380" s="23"/>
      <c r="J380" s="23"/>
      <c r="K380" s="23"/>
      <c r="L380" s="23"/>
      <c r="M380" s="23"/>
      <c r="N380" s="23"/>
      <c r="O380" s="23"/>
      <c r="P380" s="23"/>
    </row>
    <row r="381" spans="1:16" ht="13.5" customHeight="1" x14ac:dyDescent="0.2">
      <c r="A381" s="23"/>
      <c r="B381" s="23"/>
      <c r="C381" s="23"/>
      <c r="D381" s="23"/>
      <c r="E381" s="23"/>
      <c r="F381" s="23"/>
      <c r="G381" s="23"/>
      <c r="H381" s="23"/>
      <c r="I381" s="23"/>
      <c r="J381" s="23"/>
      <c r="K381" s="23"/>
      <c r="L381" s="23"/>
      <c r="M381" s="23"/>
      <c r="N381" s="23"/>
      <c r="O381" s="23"/>
      <c r="P381" s="23"/>
    </row>
    <row r="382" spans="1:16" ht="13.5" customHeight="1" x14ac:dyDescent="0.2">
      <c r="A382" s="23"/>
      <c r="B382" s="23"/>
      <c r="C382" s="23"/>
      <c r="D382" s="23"/>
      <c r="E382" s="23"/>
      <c r="F382" s="23"/>
      <c r="G382" s="23"/>
      <c r="H382" s="23"/>
      <c r="I382" s="23"/>
      <c r="J382" s="23"/>
      <c r="K382" s="23"/>
      <c r="L382" s="23"/>
      <c r="M382" s="23"/>
      <c r="N382" s="23"/>
      <c r="O382" s="23"/>
      <c r="P382" s="23"/>
    </row>
    <row r="383" spans="1:16" ht="13.5" customHeight="1" x14ac:dyDescent="0.2">
      <c r="A383" s="23"/>
      <c r="B383" s="23"/>
      <c r="C383" s="23"/>
      <c r="D383" s="23"/>
      <c r="E383" s="23"/>
      <c r="F383" s="23"/>
      <c r="G383" s="23"/>
      <c r="H383" s="23"/>
      <c r="I383" s="23"/>
      <c r="J383" s="23"/>
      <c r="K383" s="23"/>
      <c r="L383" s="23"/>
      <c r="M383" s="23"/>
      <c r="N383" s="23"/>
      <c r="O383" s="23"/>
      <c r="P383" s="23"/>
    </row>
    <row r="384" spans="1:16" ht="13.5" customHeight="1" x14ac:dyDescent="0.2">
      <c r="A384" s="23"/>
      <c r="B384" s="23"/>
      <c r="C384" s="23"/>
      <c r="D384" s="23"/>
      <c r="E384" s="23"/>
      <c r="F384" s="23"/>
      <c r="G384" s="23"/>
      <c r="H384" s="23"/>
      <c r="I384" s="23"/>
      <c r="J384" s="23"/>
      <c r="K384" s="23"/>
      <c r="L384" s="23"/>
      <c r="M384" s="23"/>
      <c r="N384" s="23"/>
      <c r="O384" s="23"/>
      <c r="P384" s="23"/>
    </row>
    <row r="385" spans="1:16" ht="13.5" customHeight="1" x14ac:dyDescent="0.2">
      <c r="A385" s="23"/>
      <c r="B385" s="23"/>
      <c r="C385" s="23"/>
      <c r="D385" s="23"/>
      <c r="E385" s="23"/>
      <c r="F385" s="23"/>
      <c r="G385" s="23"/>
      <c r="H385" s="23"/>
      <c r="I385" s="23"/>
      <c r="J385" s="23"/>
      <c r="K385" s="23"/>
      <c r="L385" s="23"/>
      <c r="M385" s="23"/>
      <c r="N385" s="23"/>
      <c r="O385" s="23"/>
      <c r="P385" s="23"/>
    </row>
    <row r="386" spans="1:16" ht="13.5" customHeight="1" x14ac:dyDescent="0.2">
      <c r="A386" s="23"/>
      <c r="B386" s="23"/>
      <c r="C386" s="23"/>
      <c r="D386" s="23"/>
      <c r="E386" s="23"/>
      <c r="F386" s="23"/>
      <c r="G386" s="23"/>
      <c r="H386" s="23"/>
      <c r="I386" s="23"/>
      <c r="J386" s="23"/>
      <c r="K386" s="23"/>
      <c r="L386" s="23"/>
      <c r="M386" s="23"/>
      <c r="N386" s="23"/>
      <c r="O386" s="23"/>
      <c r="P386" s="23"/>
    </row>
    <row r="387" spans="1:16" ht="13.5" customHeight="1" x14ac:dyDescent="0.2">
      <c r="A387" s="23"/>
      <c r="B387" s="23"/>
      <c r="C387" s="23"/>
      <c r="D387" s="23"/>
      <c r="E387" s="23"/>
      <c r="F387" s="23"/>
      <c r="G387" s="23"/>
      <c r="H387" s="23"/>
      <c r="I387" s="23"/>
      <c r="J387" s="23"/>
      <c r="K387" s="23"/>
      <c r="L387" s="23"/>
      <c r="M387" s="23"/>
      <c r="N387" s="23"/>
      <c r="O387" s="23"/>
      <c r="P387" s="23"/>
    </row>
    <row r="388" spans="1:16" ht="13.5" customHeight="1" x14ac:dyDescent="0.2">
      <c r="A388" s="23"/>
      <c r="B388" s="23"/>
      <c r="C388" s="23"/>
      <c r="D388" s="23"/>
      <c r="E388" s="23"/>
      <c r="F388" s="23"/>
      <c r="G388" s="23"/>
      <c r="H388" s="23"/>
      <c r="I388" s="23"/>
      <c r="J388" s="23"/>
      <c r="K388" s="23"/>
      <c r="L388" s="23"/>
      <c r="M388" s="23"/>
      <c r="N388" s="23"/>
      <c r="O388" s="23"/>
      <c r="P388" s="23"/>
    </row>
    <row r="389" spans="1:16" ht="13.5" customHeight="1" x14ac:dyDescent="0.2">
      <c r="A389" s="23"/>
      <c r="B389" s="23"/>
      <c r="C389" s="23"/>
      <c r="D389" s="23"/>
      <c r="E389" s="23"/>
      <c r="F389" s="23"/>
      <c r="G389" s="23"/>
      <c r="H389" s="23"/>
      <c r="I389" s="23"/>
      <c r="J389" s="23"/>
      <c r="K389" s="23"/>
      <c r="L389" s="23"/>
      <c r="M389" s="23"/>
      <c r="N389" s="23"/>
      <c r="O389" s="23"/>
      <c r="P389" s="23"/>
    </row>
    <row r="390" spans="1:16" ht="13.5" customHeight="1" x14ac:dyDescent="0.2">
      <c r="A390" s="23"/>
      <c r="B390" s="23"/>
      <c r="C390" s="23"/>
      <c r="D390" s="23"/>
      <c r="E390" s="23"/>
      <c r="F390" s="23"/>
      <c r="G390" s="23"/>
      <c r="H390" s="23"/>
      <c r="I390" s="23"/>
      <c r="J390" s="23"/>
      <c r="K390" s="23"/>
      <c r="L390" s="23"/>
      <c r="M390" s="23"/>
      <c r="N390" s="23"/>
      <c r="O390" s="23"/>
      <c r="P390" s="23"/>
    </row>
    <row r="391" spans="1:16" ht="13.5" customHeight="1" x14ac:dyDescent="0.2">
      <c r="A391" s="23"/>
      <c r="B391" s="23"/>
      <c r="C391" s="23"/>
      <c r="D391" s="23"/>
      <c r="E391" s="23"/>
      <c r="F391" s="23"/>
      <c r="G391" s="23"/>
      <c r="H391" s="23"/>
      <c r="I391" s="23"/>
      <c r="J391" s="23"/>
      <c r="K391" s="23"/>
      <c r="L391" s="23"/>
      <c r="M391" s="23"/>
      <c r="N391" s="23"/>
      <c r="O391" s="23"/>
      <c r="P391" s="23"/>
    </row>
    <row r="392" spans="1:16" ht="13.5" customHeight="1" x14ac:dyDescent="0.2">
      <c r="A392" s="23"/>
      <c r="B392" s="23"/>
      <c r="C392" s="23"/>
      <c r="D392" s="23"/>
      <c r="E392" s="23"/>
      <c r="F392" s="23"/>
      <c r="G392" s="23"/>
      <c r="H392" s="23"/>
      <c r="I392" s="23"/>
      <c r="J392" s="23"/>
      <c r="K392" s="23"/>
      <c r="L392" s="23"/>
      <c r="M392" s="23"/>
      <c r="N392" s="23"/>
      <c r="O392" s="23"/>
      <c r="P392" s="23"/>
    </row>
    <row r="393" spans="1:16" ht="13.5" customHeight="1" x14ac:dyDescent="0.2">
      <c r="A393" s="23"/>
      <c r="B393" s="23"/>
      <c r="C393" s="23"/>
      <c r="D393" s="23"/>
      <c r="E393" s="23"/>
      <c r="F393" s="23"/>
      <c r="G393" s="23"/>
      <c r="H393" s="23"/>
      <c r="I393" s="23"/>
      <c r="J393" s="23"/>
      <c r="K393" s="23"/>
      <c r="L393" s="23"/>
      <c r="M393" s="23"/>
      <c r="N393" s="23"/>
      <c r="O393" s="23"/>
      <c r="P393" s="23"/>
    </row>
    <row r="394" spans="1:16" ht="13.5" customHeight="1" x14ac:dyDescent="0.2">
      <c r="A394" s="23"/>
      <c r="B394" s="23"/>
      <c r="C394" s="23"/>
      <c r="D394" s="23"/>
      <c r="E394" s="23"/>
      <c r="F394" s="23"/>
      <c r="G394" s="23"/>
      <c r="H394" s="23"/>
      <c r="I394" s="23"/>
      <c r="J394" s="23"/>
      <c r="K394" s="23"/>
      <c r="L394" s="23"/>
      <c r="M394" s="23"/>
      <c r="N394" s="23"/>
      <c r="O394" s="23"/>
      <c r="P394" s="23"/>
    </row>
    <row r="395" spans="1:16" ht="13.5" customHeight="1" x14ac:dyDescent="0.2">
      <c r="A395" s="23"/>
      <c r="B395" s="23"/>
      <c r="C395" s="23"/>
      <c r="D395" s="23"/>
      <c r="E395" s="23"/>
      <c r="F395" s="23"/>
      <c r="G395" s="23"/>
      <c r="H395" s="23"/>
      <c r="I395" s="23"/>
      <c r="J395" s="23"/>
      <c r="K395" s="23"/>
      <c r="L395" s="23"/>
      <c r="M395" s="23"/>
      <c r="N395" s="23"/>
      <c r="O395" s="23"/>
      <c r="P395" s="23"/>
    </row>
    <row r="396" spans="1:16" ht="13.5" customHeight="1" x14ac:dyDescent="0.2">
      <c r="A396" s="23"/>
      <c r="B396" s="23"/>
      <c r="C396" s="23"/>
      <c r="D396" s="23"/>
      <c r="E396" s="23"/>
      <c r="F396" s="23"/>
      <c r="G396" s="23"/>
      <c r="H396" s="23"/>
      <c r="I396" s="23"/>
      <c r="J396" s="23"/>
      <c r="K396" s="23"/>
      <c r="L396" s="23"/>
      <c r="M396" s="23"/>
      <c r="N396" s="23"/>
      <c r="O396" s="23"/>
      <c r="P396" s="23"/>
    </row>
    <row r="397" spans="1:16" ht="13.5" customHeight="1" x14ac:dyDescent="0.2">
      <c r="A397" s="23"/>
      <c r="B397" s="23"/>
      <c r="C397" s="23"/>
      <c r="D397" s="23"/>
      <c r="E397" s="23"/>
      <c r="F397" s="23"/>
      <c r="G397" s="23"/>
      <c r="H397" s="23"/>
      <c r="I397" s="23"/>
      <c r="J397" s="23"/>
      <c r="K397" s="23"/>
      <c r="L397" s="23"/>
      <c r="M397" s="23"/>
      <c r="N397" s="23"/>
      <c r="O397" s="23"/>
      <c r="P397" s="23"/>
    </row>
    <row r="398" spans="1:16" ht="13.5" customHeight="1" x14ac:dyDescent="0.2">
      <c r="A398" s="23"/>
      <c r="B398" s="23"/>
      <c r="C398" s="23"/>
      <c r="D398" s="23"/>
      <c r="E398" s="23"/>
      <c r="F398" s="23"/>
      <c r="G398" s="23"/>
      <c r="H398" s="23"/>
      <c r="I398" s="23"/>
      <c r="J398" s="23"/>
      <c r="K398" s="23"/>
      <c r="L398" s="23"/>
      <c r="M398" s="23"/>
      <c r="N398" s="23"/>
      <c r="O398" s="23"/>
      <c r="P398" s="23"/>
    </row>
    <row r="399" spans="1:16" ht="13.5" customHeight="1" x14ac:dyDescent="0.2">
      <c r="A399" s="23"/>
      <c r="B399" s="23"/>
      <c r="C399" s="23"/>
      <c r="D399" s="23"/>
      <c r="E399" s="23"/>
      <c r="F399" s="23"/>
      <c r="G399" s="23"/>
      <c r="H399" s="23"/>
      <c r="I399" s="23"/>
      <c r="J399" s="23"/>
      <c r="K399" s="23"/>
      <c r="L399" s="23"/>
      <c r="M399" s="23"/>
      <c r="N399" s="23"/>
      <c r="O399" s="23"/>
      <c r="P399" s="23"/>
    </row>
    <row r="400" spans="1:16" ht="13.5" customHeight="1" x14ac:dyDescent="0.2">
      <c r="A400" s="23"/>
      <c r="B400" s="23"/>
      <c r="C400" s="23"/>
      <c r="D400" s="23"/>
      <c r="E400" s="23"/>
      <c r="F400" s="23"/>
      <c r="G400" s="23"/>
      <c r="H400" s="23"/>
      <c r="I400" s="23"/>
      <c r="J400" s="23"/>
      <c r="K400" s="23"/>
      <c r="L400" s="23"/>
      <c r="M400" s="23"/>
      <c r="N400" s="23"/>
      <c r="O400" s="23"/>
      <c r="P400" s="23"/>
    </row>
    <row r="401" spans="1:16" ht="13.5" customHeight="1" x14ac:dyDescent="0.2">
      <c r="A401" s="23"/>
      <c r="B401" s="23"/>
      <c r="C401" s="23"/>
      <c r="D401" s="23"/>
      <c r="E401" s="23"/>
      <c r="F401" s="23"/>
      <c r="G401" s="23"/>
      <c r="H401" s="23"/>
      <c r="I401" s="23"/>
      <c r="J401" s="23"/>
      <c r="K401" s="23"/>
      <c r="L401" s="23"/>
      <c r="M401" s="23"/>
      <c r="N401" s="23"/>
      <c r="O401" s="23"/>
      <c r="P401" s="23"/>
    </row>
    <row r="402" spans="1:16" ht="13.5" customHeight="1" x14ac:dyDescent="0.2">
      <c r="A402" s="23"/>
      <c r="B402" s="23"/>
      <c r="C402" s="23"/>
      <c r="D402" s="23"/>
      <c r="E402" s="23"/>
      <c r="F402" s="23"/>
      <c r="G402" s="23"/>
      <c r="H402" s="23"/>
      <c r="I402" s="23"/>
      <c r="J402" s="23"/>
      <c r="K402" s="23"/>
      <c r="L402" s="23"/>
      <c r="M402" s="23"/>
      <c r="N402" s="23"/>
      <c r="O402" s="23"/>
      <c r="P402" s="23"/>
    </row>
    <row r="403" spans="1:16" ht="13.5" customHeight="1" x14ac:dyDescent="0.2">
      <c r="A403" s="23"/>
      <c r="B403" s="23"/>
      <c r="C403" s="23"/>
      <c r="D403" s="23"/>
      <c r="E403" s="23"/>
      <c r="F403" s="23"/>
      <c r="G403" s="23"/>
      <c r="H403" s="23"/>
      <c r="I403" s="23"/>
      <c r="J403" s="23"/>
      <c r="K403" s="23"/>
      <c r="L403" s="23"/>
      <c r="M403" s="23"/>
      <c r="N403" s="23"/>
      <c r="O403" s="23"/>
      <c r="P403" s="23"/>
    </row>
    <row r="404" spans="1:16" ht="13.5" customHeight="1" x14ac:dyDescent="0.2">
      <c r="A404" s="23"/>
      <c r="B404" s="23"/>
      <c r="C404" s="23"/>
      <c r="D404" s="23"/>
      <c r="E404" s="23"/>
      <c r="F404" s="23"/>
      <c r="G404" s="23"/>
      <c r="H404" s="23"/>
      <c r="I404" s="23"/>
      <c r="J404" s="23"/>
      <c r="K404" s="23"/>
      <c r="L404" s="23"/>
      <c r="M404" s="23"/>
      <c r="N404" s="23"/>
      <c r="O404" s="23"/>
      <c r="P404" s="23"/>
    </row>
    <row r="405" spans="1:16" ht="13.5" customHeight="1" x14ac:dyDescent="0.2">
      <c r="A405" s="23"/>
      <c r="B405" s="23"/>
      <c r="C405" s="23"/>
      <c r="D405" s="23"/>
      <c r="E405" s="23"/>
      <c r="F405" s="23"/>
      <c r="G405" s="23"/>
      <c r="H405" s="23"/>
      <c r="I405" s="23"/>
      <c r="J405" s="23"/>
      <c r="K405" s="23"/>
      <c r="L405" s="23"/>
      <c r="M405" s="23"/>
      <c r="N405" s="23"/>
      <c r="O405" s="23"/>
      <c r="P405" s="23"/>
    </row>
    <row r="406" spans="1:16" ht="13.5" customHeight="1" x14ac:dyDescent="0.2">
      <c r="A406" s="23"/>
      <c r="B406" s="23"/>
      <c r="C406" s="23"/>
      <c r="D406" s="23"/>
      <c r="E406" s="23"/>
      <c r="F406" s="23"/>
      <c r="G406" s="23"/>
      <c r="H406" s="23"/>
      <c r="I406" s="23"/>
      <c r="J406" s="23"/>
      <c r="K406" s="23"/>
      <c r="L406" s="23"/>
      <c r="M406" s="23"/>
      <c r="N406" s="23"/>
      <c r="O406" s="23"/>
      <c r="P406" s="23"/>
    </row>
    <row r="407" spans="1:16" ht="13.5" customHeight="1" x14ac:dyDescent="0.2">
      <c r="A407" s="23"/>
      <c r="B407" s="23"/>
      <c r="C407" s="23"/>
      <c r="D407" s="23"/>
      <c r="E407" s="23"/>
      <c r="F407" s="23"/>
      <c r="G407" s="23"/>
      <c r="H407" s="23"/>
      <c r="I407" s="23"/>
      <c r="J407" s="23"/>
      <c r="K407" s="23"/>
      <c r="L407" s="23"/>
      <c r="M407" s="23"/>
      <c r="N407" s="23"/>
      <c r="O407" s="23"/>
      <c r="P407" s="23"/>
    </row>
    <row r="408" spans="1:16" ht="13.5" customHeight="1" x14ac:dyDescent="0.2">
      <c r="A408" s="23"/>
      <c r="B408" s="23"/>
      <c r="C408" s="23"/>
      <c r="D408" s="23"/>
      <c r="E408" s="23"/>
      <c r="F408" s="23"/>
      <c r="G408" s="23"/>
      <c r="H408" s="23"/>
      <c r="I408" s="23"/>
      <c r="J408" s="23"/>
      <c r="K408" s="23"/>
      <c r="L408" s="23"/>
      <c r="M408" s="23"/>
      <c r="N408" s="23"/>
      <c r="O408" s="23"/>
      <c r="P408" s="23"/>
    </row>
    <row r="409" spans="1:16" ht="13.5" customHeight="1" x14ac:dyDescent="0.2">
      <c r="A409" s="23"/>
      <c r="B409" s="23"/>
      <c r="C409" s="23"/>
      <c r="D409" s="23"/>
      <c r="E409" s="23"/>
      <c r="F409" s="23"/>
      <c r="G409" s="23"/>
      <c r="H409" s="23"/>
      <c r="I409" s="23"/>
      <c r="J409" s="23"/>
      <c r="K409" s="23"/>
      <c r="L409" s="23"/>
      <c r="M409" s="23"/>
      <c r="N409" s="23"/>
      <c r="O409" s="23"/>
      <c r="P409" s="23"/>
    </row>
    <row r="410" spans="1:16" ht="13.5" customHeight="1" x14ac:dyDescent="0.2">
      <c r="A410" s="23"/>
      <c r="B410" s="23"/>
      <c r="C410" s="23"/>
      <c r="D410" s="23"/>
      <c r="E410" s="23"/>
      <c r="F410" s="23"/>
      <c r="G410" s="23"/>
      <c r="H410" s="23"/>
      <c r="I410" s="23"/>
      <c r="J410" s="23"/>
      <c r="K410" s="23"/>
      <c r="L410" s="23"/>
      <c r="M410" s="23"/>
      <c r="N410" s="23"/>
      <c r="O410" s="23"/>
      <c r="P410" s="23"/>
    </row>
    <row r="411" spans="1:16" ht="13.5" customHeight="1" x14ac:dyDescent="0.2">
      <c r="A411" s="23"/>
      <c r="B411" s="23"/>
      <c r="C411" s="23"/>
      <c r="D411" s="23"/>
      <c r="E411" s="23"/>
      <c r="F411" s="23"/>
      <c r="G411" s="23"/>
      <c r="H411" s="23"/>
      <c r="I411" s="23"/>
      <c r="J411" s="23"/>
      <c r="K411" s="23"/>
      <c r="L411" s="23"/>
      <c r="M411" s="23"/>
      <c r="N411" s="23"/>
      <c r="O411" s="23"/>
      <c r="P411" s="23"/>
    </row>
    <row r="412" spans="1:16" ht="13.5" customHeight="1" x14ac:dyDescent="0.2">
      <c r="A412" s="23"/>
      <c r="B412" s="23"/>
      <c r="C412" s="23"/>
      <c r="D412" s="23"/>
      <c r="E412" s="23"/>
      <c r="F412" s="23"/>
      <c r="G412" s="23"/>
      <c r="H412" s="23"/>
      <c r="I412" s="23"/>
      <c r="J412" s="23"/>
      <c r="K412" s="23"/>
      <c r="L412" s="23"/>
      <c r="M412" s="23"/>
      <c r="N412" s="23"/>
      <c r="O412" s="23"/>
      <c r="P412" s="23"/>
    </row>
    <row r="413" spans="1:16" ht="13.5" customHeight="1" x14ac:dyDescent="0.2">
      <c r="A413" s="23"/>
      <c r="B413" s="23"/>
      <c r="C413" s="23"/>
      <c r="D413" s="23"/>
      <c r="E413" s="23"/>
      <c r="F413" s="23"/>
      <c r="G413" s="23"/>
      <c r="H413" s="23"/>
      <c r="I413" s="23"/>
      <c r="J413" s="23"/>
      <c r="K413" s="23"/>
      <c r="L413" s="23"/>
      <c r="M413" s="23"/>
      <c r="N413" s="23"/>
      <c r="O413" s="23"/>
      <c r="P413" s="23"/>
    </row>
    <row r="414" spans="1:16" ht="13.5" customHeight="1" x14ac:dyDescent="0.2">
      <c r="A414" s="23"/>
      <c r="B414" s="23"/>
      <c r="C414" s="23"/>
      <c r="D414" s="23"/>
      <c r="E414" s="23"/>
      <c r="F414" s="23"/>
      <c r="G414" s="23"/>
      <c r="H414" s="23"/>
      <c r="I414" s="23"/>
      <c r="J414" s="23"/>
      <c r="K414" s="23"/>
      <c r="L414" s="23"/>
      <c r="M414" s="23"/>
      <c r="N414" s="23"/>
      <c r="O414" s="23"/>
      <c r="P414" s="23"/>
    </row>
    <row r="415" spans="1:16" ht="13.5" customHeight="1" x14ac:dyDescent="0.2">
      <c r="A415" s="23"/>
      <c r="B415" s="23"/>
      <c r="C415" s="23"/>
      <c r="D415" s="23"/>
      <c r="E415" s="23"/>
      <c r="F415" s="23"/>
      <c r="G415" s="23"/>
      <c r="H415" s="23"/>
      <c r="I415" s="23"/>
      <c r="J415" s="23"/>
      <c r="K415" s="23"/>
      <c r="L415" s="23"/>
      <c r="M415" s="23"/>
      <c r="N415" s="23"/>
      <c r="O415" s="23"/>
      <c r="P415" s="23"/>
    </row>
    <row r="416" spans="1:16" ht="13.5" customHeight="1" x14ac:dyDescent="0.2">
      <c r="A416" s="23"/>
      <c r="B416" s="23"/>
      <c r="C416" s="23"/>
      <c r="D416" s="23"/>
      <c r="E416" s="23"/>
      <c r="F416" s="23"/>
      <c r="G416" s="23"/>
      <c r="H416" s="23"/>
      <c r="I416" s="23"/>
      <c r="J416" s="23"/>
      <c r="K416" s="23"/>
      <c r="L416" s="23"/>
      <c r="M416" s="23"/>
      <c r="N416" s="23"/>
      <c r="O416" s="23"/>
      <c r="P416" s="23"/>
    </row>
    <row r="417" spans="1:16" ht="13.5" customHeight="1" x14ac:dyDescent="0.2">
      <c r="A417" s="23"/>
      <c r="B417" s="23"/>
      <c r="C417" s="23"/>
      <c r="D417" s="23"/>
      <c r="E417" s="23"/>
      <c r="F417" s="23"/>
      <c r="G417" s="23"/>
      <c r="H417" s="23"/>
      <c r="I417" s="23"/>
      <c r="J417" s="23"/>
      <c r="K417" s="23"/>
      <c r="L417" s="23"/>
      <c r="M417" s="23"/>
      <c r="N417" s="23"/>
      <c r="O417" s="23"/>
      <c r="P417" s="23"/>
    </row>
    <row r="418" spans="1:16" ht="13.5" customHeight="1" x14ac:dyDescent="0.2">
      <c r="A418" s="23"/>
      <c r="B418" s="23"/>
      <c r="C418" s="23"/>
      <c r="D418" s="23"/>
      <c r="E418" s="23"/>
      <c r="F418" s="23"/>
      <c r="G418" s="23"/>
      <c r="H418" s="23"/>
      <c r="I418" s="23"/>
      <c r="J418" s="23"/>
      <c r="K418" s="23"/>
      <c r="L418" s="23"/>
      <c r="M418" s="23"/>
      <c r="N418" s="23"/>
      <c r="O418" s="23"/>
      <c r="P418" s="23"/>
    </row>
    <row r="419" spans="1:16" ht="13.5" customHeight="1" x14ac:dyDescent="0.2">
      <c r="A419" s="23"/>
      <c r="B419" s="23"/>
      <c r="C419" s="23"/>
      <c r="D419" s="23"/>
      <c r="E419" s="23"/>
      <c r="F419" s="23"/>
      <c r="G419" s="23"/>
      <c r="H419" s="23"/>
      <c r="I419" s="23"/>
      <c r="J419" s="23"/>
      <c r="K419" s="23"/>
      <c r="L419" s="23"/>
      <c r="M419" s="23"/>
      <c r="N419" s="23"/>
      <c r="O419" s="23"/>
      <c r="P419" s="23"/>
    </row>
    <row r="420" spans="1:16" ht="13.5" customHeight="1" x14ac:dyDescent="0.2">
      <c r="A420" s="23"/>
      <c r="B420" s="23"/>
      <c r="C420" s="23"/>
      <c r="D420" s="23"/>
      <c r="E420" s="23"/>
      <c r="F420" s="23"/>
      <c r="G420" s="23"/>
      <c r="H420" s="23"/>
      <c r="I420" s="23"/>
      <c r="J420" s="23"/>
      <c r="K420" s="23"/>
      <c r="L420" s="23"/>
      <c r="M420" s="23"/>
      <c r="N420" s="23"/>
      <c r="O420" s="23"/>
      <c r="P420" s="23"/>
    </row>
    <row r="421" spans="1:16" ht="13.5" customHeight="1" x14ac:dyDescent="0.2">
      <c r="A421" s="23"/>
      <c r="B421" s="23"/>
      <c r="C421" s="23"/>
      <c r="D421" s="23"/>
      <c r="E421" s="23"/>
      <c r="F421" s="23"/>
      <c r="G421" s="23"/>
      <c r="H421" s="23"/>
      <c r="I421" s="23"/>
      <c r="J421" s="23"/>
      <c r="K421" s="23"/>
      <c r="L421" s="23"/>
      <c r="M421" s="23"/>
      <c r="N421" s="23"/>
      <c r="O421" s="23"/>
      <c r="P421" s="23"/>
    </row>
    <row r="422" spans="1:16" ht="13.5" customHeight="1" x14ac:dyDescent="0.2">
      <c r="A422" s="23"/>
      <c r="B422" s="23"/>
      <c r="C422" s="23"/>
      <c r="D422" s="23"/>
      <c r="E422" s="23"/>
      <c r="F422" s="23"/>
      <c r="G422" s="23"/>
      <c r="H422" s="23"/>
      <c r="I422" s="23"/>
      <c r="J422" s="23"/>
      <c r="K422" s="23"/>
      <c r="L422" s="23"/>
      <c r="M422" s="23"/>
      <c r="N422" s="23"/>
      <c r="O422" s="23"/>
      <c r="P422" s="23"/>
    </row>
    <row r="423" spans="1:16" ht="13.5" customHeight="1" x14ac:dyDescent="0.2">
      <c r="A423" s="23"/>
      <c r="B423" s="23"/>
      <c r="C423" s="23"/>
      <c r="D423" s="23"/>
      <c r="E423" s="23"/>
      <c r="F423" s="23"/>
      <c r="G423" s="23"/>
      <c r="H423" s="23"/>
      <c r="I423" s="23"/>
      <c r="J423" s="23"/>
      <c r="K423" s="23"/>
      <c r="L423" s="23"/>
      <c r="M423" s="23"/>
      <c r="N423" s="23"/>
      <c r="O423" s="23"/>
      <c r="P423" s="23"/>
    </row>
    <row r="424" spans="1:16" ht="13.5" customHeight="1" x14ac:dyDescent="0.2">
      <c r="A424" s="23"/>
      <c r="B424" s="23"/>
      <c r="C424" s="23"/>
      <c r="D424" s="23"/>
      <c r="E424" s="23"/>
      <c r="F424" s="23"/>
      <c r="G424" s="23"/>
      <c r="H424" s="23"/>
      <c r="I424" s="23"/>
      <c r="J424" s="23"/>
      <c r="K424" s="23"/>
      <c r="L424" s="23"/>
      <c r="M424" s="23"/>
      <c r="N424" s="23"/>
      <c r="O424" s="23"/>
      <c r="P424" s="23"/>
    </row>
    <row r="425" spans="1:16" ht="13.5" customHeight="1" x14ac:dyDescent="0.2">
      <c r="A425" s="23"/>
      <c r="B425" s="23"/>
      <c r="C425" s="23"/>
      <c r="D425" s="23"/>
      <c r="E425" s="23"/>
      <c r="F425" s="23"/>
      <c r="G425" s="23"/>
      <c r="H425" s="23"/>
      <c r="I425" s="23"/>
      <c r="J425" s="23"/>
      <c r="K425" s="23"/>
      <c r="L425" s="23"/>
      <c r="M425" s="23"/>
      <c r="N425" s="23"/>
      <c r="O425" s="23"/>
      <c r="P425" s="23"/>
    </row>
    <row r="426" spans="1:16" ht="13.5" customHeight="1" x14ac:dyDescent="0.2">
      <c r="A426" s="23"/>
      <c r="B426" s="23"/>
      <c r="C426" s="23"/>
      <c r="D426" s="23"/>
      <c r="E426" s="23"/>
      <c r="F426" s="23"/>
      <c r="G426" s="23"/>
      <c r="H426" s="23"/>
      <c r="I426" s="23"/>
      <c r="J426" s="23"/>
      <c r="K426" s="23"/>
      <c r="L426" s="23"/>
      <c r="M426" s="23"/>
      <c r="N426" s="23"/>
      <c r="O426" s="23"/>
      <c r="P426" s="23"/>
    </row>
    <row r="427" spans="1:16" ht="13.5" customHeight="1" x14ac:dyDescent="0.2">
      <c r="A427" s="23"/>
      <c r="B427" s="23"/>
      <c r="C427" s="23"/>
      <c r="D427" s="23"/>
      <c r="E427" s="23"/>
      <c r="F427" s="23"/>
      <c r="G427" s="23"/>
      <c r="H427" s="23"/>
      <c r="I427" s="23"/>
      <c r="J427" s="23"/>
      <c r="K427" s="23"/>
      <c r="L427" s="23"/>
      <c r="M427" s="23"/>
      <c r="N427" s="23"/>
      <c r="O427" s="23"/>
      <c r="P427" s="23"/>
    </row>
    <row r="428" spans="1:16" ht="13.5" customHeight="1" x14ac:dyDescent="0.2">
      <c r="A428" s="23"/>
      <c r="B428" s="23"/>
      <c r="C428" s="23"/>
      <c r="D428" s="23"/>
      <c r="E428" s="23"/>
      <c r="F428" s="23"/>
      <c r="G428" s="23"/>
      <c r="H428" s="23"/>
      <c r="I428" s="23"/>
      <c r="J428" s="23"/>
      <c r="K428" s="23"/>
      <c r="L428" s="23"/>
      <c r="M428" s="23"/>
      <c r="N428" s="23"/>
      <c r="O428" s="23"/>
      <c r="P428" s="23"/>
    </row>
    <row r="429" spans="1:16" ht="13.5" customHeight="1" x14ac:dyDescent="0.2">
      <c r="A429" s="23"/>
      <c r="B429" s="23"/>
      <c r="C429" s="23"/>
      <c r="D429" s="23"/>
      <c r="E429" s="23"/>
      <c r="F429" s="23"/>
      <c r="G429" s="23"/>
      <c r="H429" s="23"/>
      <c r="I429" s="23"/>
      <c r="J429" s="23"/>
      <c r="K429" s="23"/>
      <c r="L429" s="23"/>
      <c r="M429" s="23"/>
      <c r="N429" s="23"/>
      <c r="O429" s="23"/>
      <c r="P429" s="23"/>
    </row>
    <row r="430" spans="1:16" ht="13.5" customHeight="1" x14ac:dyDescent="0.2">
      <c r="A430" s="23"/>
      <c r="B430" s="23"/>
      <c r="C430" s="23"/>
      <c r="D430" s="23"/>
      <c r="E430" s="23"/>
      <c r="F430" s="23"/>
      <c r="G430" s="23"/>
      <c r="H430" s="23"/>
      <c r="I430" s="23"/>
      <c r="J430" s="23"/>
      <c r="K430" s="23"/>
      <c r="L430" s="23"/>
      <c r="M430" s="23"/>
      <c r="N430" s="23"/>
      <c r="O430" s="23"/>
      <c r="P430" s="23"/>
    </row>
    <row r="431" spans="1:16" ht="13.5" customHeight="1" x14ac:dyDescent="0.2">
      <c r="A431" s="23"/>
      <c r="B431" s="23"/>
      <c r="C431" s="23"/>
      <c r="D431" s="23"/>
      <c r="E431" s="23"/>
      <c r="F431" s="23"/>
      <c r="G431" s="23"/>
      <c r="H431" s="23"/>
      <c r="I431" s="23"/>
      <c r="J431" s="23"/>
      <c r="K431" s="23"/>
      <c r="L431" s="23"/>
      <c r="M431" s="23"/>
      <c r="N431" s="23"/>
      <c r="O431" s="23"/>
      <c r="P431" s="23"/>
    </row>
    <row r="432" spans="1:16" ht="13.5" customHeight="1" x14ac:dyDescent="0.2">
      <c r="A432" s="23"/>
      <c r="B432" s="23"/>
      <c r="C432" s="23"/>
      <c r="D432" s="23"/>
      <c r="E432" s="23"/>
      <c r="F432" s="23"/>
      <c r="G432" s="23"/>
      <c r="H432" s="23"/>
      <c r="I432" s="23"/>
      <c r="J432" s="23"/>
      <c r="K432" s="23"/>
      <c r="L432" s="23"/>
      <c r="M432" s="23"/>
      <c r="N432" s="23"/>
      <c r="O432" s="23"/>
      <c r="P432" s="23"/>
    </row>
    <row r="433" spans="1:16" ht="13.5" customHeight="1" x14ac:dyDescent="0.2">
      <c r="A433" s="23"/>
      <c r="B433" s="23"/>
      <c r="C433" s="23"/>
      <c r="D433" s="23"/>
      <c r="E433" s="23"/>
      <c r="F433" s="23"/>
      <c r="G433" s="23"/>
      <c r="H433" s="23"/>
      <c r="I433" s="23"/>
      <c r="J433" s="23"/>
      <c r="K433" s="23"/>
      <c r="L433" s="23"/>
      <c r="M433" s="23"/>
      <c r="N433" s="23"/>
      <c r="O433" s="23"/>
      <c r="P433" s="23"/>
    </row>
    <row r="434" spans="1:16" ht="13.5" customHeight="1" x14ac:dyDescent="0.2">
      <c r="A434" s="23"/>
      <c r="B434" s="23"/>
      <c r="C434" s="23"/>
      <c r="D434" s="23"/>
      <c r="E434" s="23"/>
      <c r="F434" s="23"/>
      <c r="G434" s="23"/>
      <c r="H434" s="23"/>
      <c r="I434" s="23"/>
      <c r="J434" s="23"/>
      <c r="K434" s="23"/>
      <c r="L434" s="23"/>
      <c r="M434" s="23"/>
      <c r="N434" s="23"/>
      <c r="O434" s="23"/>
      <c r="P434" s="23"/>
    </row>
    <row r="435" spans="1:16" ht="13.5" customHeight="1" x14ac:dyDescent="0.2">
      <c r="A435" s="23"/>
      <c r="B435" s="23"/>
      <c r="C435" s="23"/>
      <c r="D435" s="23"/>
      <c r="E435" s="23"/>
      <c r="F435" s="23"/>
      <c r="G435" s="23"/>
      <c r="H435" s="23"/>
      <c r="I435" s="23"/>
      <c r="J435" s="23"/>
      <c r="K435" s="23"/>
      <c r="L435" s="23"/>
      <c r="M435" s="23"/>
      <c r="N435" s="23"/>
      <c r="O435" s="23"/>
      <c r="P435" s="23"/>
    </row>
    <row r="436" spans="1:16" ht="13.5" customHeight="1" x14ac:dyDescent="0.2">
      <c r="A436" s="23"/>
      <c r="B436" s="23"/>
      <c r="C436" s="23"/>
      <c r="D436" s="23"/>
      <c r="E436" s="23"/>
      <c r="F436" s="23"/>
      <c r="G436" s="23"/>
      <c r="H436" s="23"/>
      <c r="I436" s="23"/>
      <c r="J436" s="23"/>
      <c r="K436" s="23"/>
      <c r="L436" s="23"/>
      <c r="M436" s="23"/>
      <c r="N436" s="23"/>
      <c r="O436" s="23"/>
      <c r="P436" s="23"/>
    </row>
    <row r="437" spans="1:16" ht="13.5" customHeight="1" x14ac:dyDescent="0.2">
      <c r="A437" s="23"/>
      <c r="B437" s="23"/>
      <c r="C437" s="23"/>
      <c r="D437" s="23"/>
      <c r="E437" s="23"/>
      <c r="F437" s="23"/>
      <c r="G437" s="23"/>
      <c r="H437" s="23"/>
      <c r="I437" s="23"/>
      <c r="J437" s="23"/>
      <c r="K437" s="23"/>
      <c r="L437" s="23"/>
      <c r="M437" s="23"/>
      <c r="N437" s="23"/>
      <c r="O437" s="23"/>
      <c r="P437" s="23"/>
    </row>
    <row r="438" spans="1:16" ht="13.5" customHeight="1" x14ac:dyDescent="0.2">
      <c r="A438" s="23"/>
      <c r="B438" s="23"/>
      <c r="C438" s="23"/>
      <c r="D438" s="23"/>
      <c r="E438" s="23"/>
      <c r="F438" s="23"/>
      <c r="G438" s="23"/>
      <c r="H438" s="23"/>
      <c r="I438" s="23"/>
      <c r="J438" s="23"/>
      <c r="K438" s="23"/>
      <c r="L438" s="23"/>
      <c r="M438" s="23"/>
      <c r="N438" s="23"/>
      <c r="O438" s="23"/>
      <c r="P438" s="23"/>
    </row>
    <row r="439" spans="1:16" ht="13.5" customHeight="1" x14ac:dyDescent="0.2">
      <c r="A439" s="23"/>
      <c r="B439" s="23"/>
      <c r="C439" s="23"/>
      <c r="D439" s="23"/>
      <c r="E439" s="23"/>
      <c r="F439" s="23"/>
      <c r="G439" s="23"/>
      <c r="H439" s="23"/>
      <c r="I439" s="23"/>
      <c r="J439" s="23"/>
      <c r="K439" s="23"/>
      <c r="L439" s="23"/>
      <c r="M439" s="23"/>
      <c r="N439" s="23"/>
      <c r="O439" s="23"/>
      <c r="P439" s="23"/>
    </row>
    <row r="440" spans="1:16" ht="13.5" customHeight="1" x14ac:dyDescent="0.2">
      <c r="A440" s="23"/>
      <c r="B440" s="23"/>
      <c r="C440" s="23"/>
      <c r="D440" s="23"/>
      <c r="E440" s="23"/>
      <c r="F440" s="23"/>
      <c r="G440" s="23"/>
      <c r="H440" s="23"/>
      <c r="I440" s="23"/>
      <c r="J440" s="23"/>
      <c r="K440" s="23"/>
      <c r="L440" s="23"/>
      <c r="M440" s="23"/>
      <c r="N440" s="23"/>
      <c r="O440" s="23"/>
      <c r="P440" s="23"/>
    </row>
    <row r="441" spans="1:16" ht="13.5" customHeight="1" x14ac:dyDescent="0.2">
      <c r="A441" s="23"/>
      <c r="B441" s="23"/>
      <c r="C441" s="23"/>
      <c r="D441" s="23"/>
      <c r="E441" s="23"/>
      <c r="F441" s="23"/>
      <c r="G441" s="23"/>
      <c r="H441" s="23"/>
      <c r="I441" s="23"/>
      <c r="J441" s="23"/>
      <c r="K441" s="23"/>
      <c r="L441" s="23"/>
      <c r="M441" s="23"/>
      <c r="N441" s="23"/>
      <c r="O441" s="23"/>
      <c r="P441" s="23"/>
    </row>
    <row r="442" spans="1:16" ht="13.5" customHeight="1" x14ac:dyDescent="0.2">
      <c r="A442" s="23"/>
      <c r="B442" s="23"/>
      <c r="C442" s="23"/>
      <c r="D442" s="23"/>
      <c r="E442" s="23"/>
      <c r="F442" s="23"/>
      <c r="G442" s="23"/>
      <c r="H442" s="23"/>
      <c r="I442" s="23"/>
      <c r="J442" s="23"/>
      <c r="K442" s="23"/>
      <c r="L442" s="23"/>
      <c r="M442" s="23"/>
      <c r="N442" s="23"/>
      <c r="O442" s="23"/>
      <c r="P442" s="23"/>
    </row>
    <row r="443" spans="1:16" ht="13.5" customHeight="1" x14ac:dyDescent="0.2">
      <c r="A443" s="23"/>
      <c r="B443" s="23"/>
      <c r="C443" s="23"/>
      <c r="D443" s="23"/>
      <c r="E443" s="23"/>
      <c r="F443" s="23"/>
      <c r="G443" s="23"/>
      <c r="H443" s="23"/>
      <c r="I443" s="23"/>
      <c r="J443" s="23"/>
      <c r="K443" s="23"/>
      <c r="L443" s="23"/>
      <c r="M443" s="23"/>
      <c r="N443" s="23"/>
      <c r="O443" s="23"/>
      <c r="P443" s="23"/>
    </row>
    <row r="444" spans="1:16" ht="13.5" customHeight="1" x14ac:dyDescent="0.2">
      <c r="A444" s="23"/>
      <c r="B444" s="23"/>
      <c r="C444" s="23"/>
      <c r="D444" s="23"/>
      <c r="E444" s="23"/>
      <c r="F444" s="23"/>
      <c r="G444" s="23"/>
      <c r="H444" s="23"/>
      <c r="I444" s="23"/>
      <c r="J444" s="23"/>
      <c r="K444" s="23"/>
      <c r="L444" s="23"/>
      <c r="M444" s="23"/>
      <c r="N444" s="23"/>
      <c r="O444" s="23"/>
      <c r="P444" s="23"/>
    </row>
    <row r="445" spans="1:16" ht="13.5" customHeight="1" x14ac:dyDescent="0.2">
      <c r="A445" s="23"/>
      <c r="B445" s="23"/>
      <c r="C445" s="23"/>
      <c r="D445" s="23"/>
      <c r="E445" s="23"/>
      <c r="F445" s="23"/>
      <c r="G445" s="23"/>
      <c r="H445" s="23"/>
      <c r="I445" s="23"/>
      <c r="J445" s="23"/>
      <c r="K445" s="23"/>
      <c r="L445" s="23"/>
      <c r="M445" s="23"/>
      <c r="N445" s="23"/>
      <c r="O445" s="23"/>
      <c r="P445" s="23"/>
    </row>
    <row r="446" spans="1:16" ht="13.5" customHeight="1" x14ac:dyDescent="0.2">
      <c r="A446" s="23"/>
      <c r="B446" s="23"/>
      <c r="C446" s="23"/>
      <c r="D446" s="23"/>
      <c r="E446" s="23"/>
      <c r="F446" s="23"/>
      <c r="G446" s="23"/>
      <c r="H446" s="23"/>
      <c r="I446" s="23"/>
      <c r="J446" s="23"/>
      <c r="K446" s="23"/>
      <c r="L446" s="23"/>
      <c r="M446" s="23"/>
      <c r="N446" s="23"/>
      <c r="O446" s="23"/>
      <c r="P446" s="23"/>
    </row>
    <row r="447" spans="1:16" ht="13.5" customHeight="1" x14ac:dyDescent="0.2">
      <c r="A447" s="23"/>
      <c r="B447" s="23"/>
      <c r="C447" s="23"/>
      <c r="D447" s="23"/>
      <c r="E447" s="23"/>
      <c r="F447" s="23"/>
      <c r="G447" s="23"/>
      <c r="H447" s="23"/>
      <c r="I447" s="23"/>
      <c r="J447" s="23"/>
      <c r="K447" s="23"/>
      <c r="L447" s="23"/>
      <c r="M447" s="23"/>
      <c r="N447" s="23"/>
      <c r="O447" s="23"/>
      <c r="P447" s="23"/>
    </row>
    <row r="448" spans="1:16" ht="13.5" customHeight="1" x14ac:dyDescent="0.2">
      <c r="A448" s="23"/>
      <c r="B448" s="23"/>
      <c r="C448" s="23"/>
      <c r="D448" s="23"/>
      <c r="E448" s="23"/>
      <c r="F448" s="23"/>
      <c r="G448" s="23"/>
      <c r="H448" s="23"/>
      <c r="I448" s="23"/>
      <c r="J448" s="23"/>
      <c r="K448" s="23"/>
      <c r="L448" s="23"/>
      <c r="M448" s="23"/>
      <c r="N448" s="23"/>
      <c r="O448" s="23"/>
      <c r="P448" s="23"/>
    </row>
    <row r="449" spans="1:16" ht="13.5" customHeight="1" x14ac:dyDescent="0.2">
      <c r="A449" s="23"/>
      <c r="B449" s="23"/>
      <c r="C449" s="23"/>
      <c r="D449" s="23"/>
      <c r="E449" s="23"/>
      <c r="F449" s="23"/>
      <c r="G449" s="23"/>
      <c r="H449" s="23"/>
      <c r="I449" s="23"/>
      <c r="J449" s="23"/>
      <c r="K449" s="23"/>
      <c r="L449" s="23"/>
      <c r="M449" s="23"/>
      <c r="N449" s="23"/>
      <c r="O449" s="23"/>
      <c r="P449" s="23"/>
    </row>
    <row r="450" spans="1:16" ht="13.5" customHeight="1" x14ac:dyDescent="0.2">
      <c r="A450" s="23"/>
      <c r="B450" s="23"/>
      <c r="C450" s="23"/>
      <c r="D450" s="23"/>
      <c r="E450" s="23"/>
      <c r="F450" s="23"/>
      <c r="G450" s="23"/>
      <c r="H450" s="23"/>
      <c r="I450" s="23"/>
      <c r="J450" s="23"/>
      <c r="K450" s="23"/>
      <c r="L450" s="23"/>
      <c r="M450" s="23"/>
      <c r="N450" s="23"/>
      <c r="O450" s="23"/>
      <c r="P450" s="23"/>
    </row>
    <row r="451" spans="1:16" ht="13.5" customHeight="1" x14ac:dyDescent="0.2">
      <c r="A451" s="23"/>
      <c r="B451" s="23"/>
      <c r="C451" s="23"/>
      <c r="D451" s="23"/>
      <c r="E451" s="23"/>
      <c r="F451" s="23"/>
      <c r="G451" s="23"/>
      <c r="H451" s="23"/>
      <c r="I451" s="23"/>
      <c r="J451" s="23"/>
      <c r="K451" s="23"/>
      <c r="L451" s="23"/>
      <c r="M451" s="23"/>
      <c r="N451" s="23"/>
      <c r="O451" s="23"/>
      <c r="P451" s="23"/>
    </row>
    <row r="452" spans="1:16" ht="13.5" customHeight="1" x14ac:dyDescent="0.2">
      <c r="A452" s="23"/>
      <c r="B452" s="23"/>
      <c r="C452" s="23"/>
      <c r="D452" s="23"/>
      <c r="E452" s="23"/>
      <c r="F452" s="23"/>
      <c r="G452" s="23"/>
      <c r="H452" s="23"/>
      <c r="I452" s="23"/>
      <c r="J452" s="23"/>
      <c r="K452" s="23"/>
      <c r="L452" s="23"/>
      <c r="M452" s="23"/>
      <c r="N452" s="23"/>
      <c r="O452" s="23"/>
      <c r="P452" s="23"/>
    </row>
    <row r="453" spans="1:16" ht="13.5" customHeight="1" x14ac:dyDescent="0.2">
      <c r="A453" s="23"/>
      <c r="B453" s="23"/>
      <c r="C453" s="23"/>
      <c r="D453" s="23"/>
      <c r="E453" s="23"/>
      <c r="F453" s="23"/>
      <c r="G453" s="23"/>
      <c r="H453" s="23"/>
      <c r="I453" s="23"/>
      <c r="J453" s="23"/>
      <c r="K453" s="23"/>
      <c r="L453" s="23"/>
      <c r="M453" s="23"/>
      <c r="N453" s="23"/>
      <c r="O453" s="23"/>
      <c r="P453" s="23"/>
    </row>
    <row r="454" spans="1:16" ht="13.5" customHeight="1" x14ac:dyDescent="0.2">
      <c r="A454" s="23"/>
      <c r="B454" s="23"/>
      <c r="C454" s="23"/>
      <c r="D454" s="23"/>
      <c r="E454" s="23"/>
      <c r="F454" s="23"/>
      <c r="G454" s="23"/>
      <c r="H454" s="23"/>
      <c r="I454" s="23"/>
      <c r="J454" s="23"/>
      <c r="K454" s="23"/>
      <c r="L454" s="23"/>
      <c r="M454" s="23"/>
      <c r="N454" s="23"/>
      <c r="O454" s="23"/>
      <c r="P454" s="23"/>
    </row>
    <row r="455" spans="1:16" ht="13.5" customHeight="1" x14ac:dyDescent="0.2">
      <c r="A455" s="23"/>
      <c r="B455" s="23"/>
      <c r="C455" s="23"/>
      <c r="D455" s="23"/>
      <c r="E455" s="23"/>
      <c r="F455" s="23"/>
      <c r="G455" s="23"/>
      <c r="H455" s="23"/>
      <c r="I455" s="23"/>
      <c r="J455" s="23"/>
      <c r="K455" s="23"/>
      <c r="L455" s="23"/>
      <c r="M455" s="23"/>
      <c r="N455" s="23"/>
      <c r="O455" s="23"/>
      <c r="P455" s="23"/>
    </row>
    <row r="456" spans="1:16" ht="13.5" customHeight="1" x14ac:dyDescent="0.2">
      <c r="A456" s="23"/>
      <c r="B456" s="23"/>
      <c r="C456" s="23"/>
      <c r="D456" s="23"/>
      <c r="E456" s="23"/>
      <c r="F456" s="23"/>
      <c r="G456" s="23"/>
      <c r="H456" s="23"/>
      <c r="I456" s="23"/>
      <c r="J456" s="23"/>
      <c r="K456" s="23"/>
      <c r="L456" s="23"/>
      <c r="M456" s="23"/>
      <c r="N456" s="23"/>
      <c r="O456" s="23"/>
      <c r="P456" s="23"/>
    </row>
    <row r="457" spans="1:16" ht="13.5" customHeight="1" x14ac:dyDescent="0.2">
      <c r="A457" s="23"/>
      <c r="B457" s="23"/>
      <c r="C457" s="23"/>
      <c r="D457" s="23"/>
      <c r="E457" s="23"/>
      <c r="F457" s="23"/>
      <c r="G457" s="23"/>
      <c r="H457" s="23"/>
      <c r="I457" s="23"/>
      <c r="J457" s="23"/>
      <c r="K457" s="23"/>
      <c r="L457" s="23"/>
      <c r="M457" s="23"/>
      <c r="N457" s="23"/>
      <c r="O457" s="23"/>
      <c r="P457" s="23"/>
    </row>
    <row r="458" spans="1:16" ht="13.5" customHeight="1" x14ac:dyDescent="0.2">
      <c r="A458" s="23"/>
      <c r="B458" s="23"/>
      <c r="C458" s="23"/>
      <c r="D458" s="23"/>
      <c r="E458" s="23"/>
      <c r="F458" s="23"/>
      <c r="G458" s="23"/>
      <c r="H458" s="23"/>
      <c r="I458" s="23"/>
      <c r="J458" s="23"/>
      <c r="K458" s="23"/>
      <c r="L458" s="23"/>
      <c r="M458" s="23"/>
      <c r="N458" s="23"/>
      <c r="O458" s="23"/>
      <c r="P458" s="23"/>
    </row>
    <row r="459" spans="1:16" ht="13.5" customHeight="1" x14ac:dyDescent="0.2">
      <c r="A459" s="23"/>
      <c r="B459" s="23"/>
      <c r="C459" s="23"/>
      <c r="D459" s="23"/>
      <c r="E459" s="23"/>
      <c r="F459" s="23"/>
      <c r="G459" s="23"/>
      <c r="H459" s="23"/>
      <c r="I459" s="23"/>
      <c r="J459" s="23"/>
      <c r="K459" s="23"/>
      <c r="L459" s="23"/>
      <c r="M459" s="23"/>
      <c r="N459" s="23"/>
      <c r="O459" s="23"/>
      <c r="P459" s="23"/>
    </row>
    <row r="460" spans="1:16" ht="13.5" customHeight="1" x14ac:dyDescent="0.2">
      <c r="A460" s="23"/>
      <c r="B460" s="23"/>
      <c r="C460" s="23"/>
      <c r="D460" s="23"/>
      <c r="E460" s="23"/>
      <c r="F460" s="23"/>
      <c r="G460" s="23"/>
      <c r="H460" s="23"/>
      <c r="I460" s="23"/>
      <c r="J460" s="23"/>
      <c r="K460" s="23"/>
      <c r="L460" s="23"/>
      <c r="M460" s="23"/>
      <c r="N460" s="23"/>
      <c r="O460" s="23"/>
      <c r="P460" s="23"/>
    </row>
    <row r="461" spans="1:16" ht="13.5" customHeight="1" x14ac:dyDescent="0.2">
      <c r="A461" s="23"/>
      <c r="B461" s="23"/>
      <c r="C461" s="23"/>
      <c r="D461" s="23"/>
      <c r="E461" s="23"/>
      <c r="F461" s="23"/>
      <c r="G461" s="23"/>
      <c r="H461" s="23"/>
      <c r="I461" s="23"/>
      <c r="J461" s="23"/>
      <c r="K461" s="23"/>
      <c r="L461" s="23"/>
      <c r="M461" s="23"/>
      <c r="N461" s="23"/>
      <c r="O461" s="23"/>
      <c r="P461" s="23"/>
    </row>
    <row r="462" spans="1:16" ht="13.5" customHeight="1" x14ac:dyDescent="0.2">
      <c r="A462" s="23"/>
      <c r="B462" s="23"/>
      <c r="C462" s="23"/>
      <c r="D462" s="23"/>
      <c r="E462" s="23"/>
      <c r="F462" s="23"/>
      <c r="G462" s="23"/>
      <c r="H462" s="23"/>
      <c r="I462" s="23"/>
      <c r="J462" s="23"/>
      <c r="K462" s="23"/>
      <c r="L462" s="23"/>
      <c r="M462" s="23"/>
      <c r="N462" s="23"/>
      <c r="O462" s="23"/>
      <c r="P462" s="23"/>
    </row>
    <row r="463" spans="1:16" ht="13.5" customHeight="1" x14ac:dyDescent="0.2">
      <c r="A463" s="23"/>
      <c r="B463" s="23"/>
      <c r="C463" s="23"/>
      <c r="D463" s="23"/>
      <c r="E463" s="23"/>
      <c r="F463" s="23"/>
      <c r="G463" s="23"/>
      <c r="H463" s="23"/>
      <c r="I463" s="23"/>
      <c r="J463" s="23"/>
      <c r="K463" s="23"/>
      <c r="L463" s="23"/>
      <c r="M463" s="23"/>
      <c r="N463" s="23"/>
      <c r="O463" s="23"/>
      <c r="P463" s="23"/>
    </row>
    <row r="464" spans="1:16" ht="13.5" customHeight="1" x14ac:dyDescent="0.2">
      <c r="A464" s="23"/>
      <c r="B464" s="23"/>
      <c r="C464" s="23"/>
      <c r="D464" s="23"/>
      <c r="E464" s="23"/>
      <c r="F464" s="23"/>
      <c r="G464" s="23"/>
      <c r="H464" s="23"/>
      <c r="I464" s="23"/>
      <c r="J464" s="23"/>
      <c r="K464" s="23"/>
      <c r="L464" s="23"/>
      <c r="M464" s="23"/>
      <c r="N464" s="23"/>
      <c r="O464" s="23"/>
      <c r="P464" s="23"/>
    </row>
    <row r="465" spans="1:16" ht="13.5" customHeight="1" x14ac:dyDescent="0.2">
      <c r="A465" s="23"/>
      <c r="B465" s="23"/>
      <c r="C465" s="23"/>
      <c r="D465" s="23"/>
      <c r="E465" s="23"/>
      <c r="F465" s="23"/>
      <c r="G465" s="23"/>
      <c r="H465" s="23"/>
      <c r="I465" s="23"/>
      <c r="J465" s="23"/>
      <c r="K465" s="23"/>
      <c r="L465" s="23"/>
      <c r="M465" s="23"/>
      <c r="N465" s="23"/>
      <c r="O465" s="23"/>
      <c r="P465" s="23"/>
    </row>
    <row r="466" spans="1:16" ht="13.5" customHeight="1" x14ac:dyDescent="0.2">
      <c r="A466" s="23"/>
      <c r="B466" s="23"/>
      <c r="C466" s="23"/>
      <c r="D466" s="23"/>
      <c r="E466" s="23"/>
      <c r="F466" s="23"/>
      <c r="G466" s="23"/>
      <c r="H466" s="23"/>
      <c r="I466" s="23"/>
      <c r="J466" s="23"/>
      <c r="K466" s="23"/>
      <c r="L466" s="23"/>
      <c r="M466" s="23"/>
      <c r="N466" s="23"/>
      <c r="O466" s="23"/>
      <c r="P466" s="23"/>
    </row>
    <row r="467" spans="1:16" ht="13.5" customHeight="1" x14ac:dyDescent="0.2">
      <c r="A467" s="23"/>
      <c r="B467" s="23"/>
      <c r="C467" s="23"/>
      <c r="D467" s="23"/>
      <c r="E467" s="23"/>
      <c r="F467" s="23"/>
      <c r="G467" s="23"/>
      <c r="H467" s="23"/>
      <c r="I467" s="23"/>
      <c r="J467" s="23"/>
      <c r="K467" s="23"/>
      <c r="L467" s="23"/>
      <c r="M467" s="23"/>
      <c r="N467" s="23"/>
      <c r="O467" s="23"/>
      <c r="P467" s="23"/>
    </row>
    <row r="468" spans="1:16" ht="13.5" customHeight="1" x14ac:dyDescent="0.2">
      <c r="A468" s="23"/>
      <c r="B468" s="23"/>
      <c r="C468" s="23"/>
      <c r="D468" s="23"/>
      <c r="E468" s="23"/>
      <c r="F468" s="23"/>
      <c r="G468" s="23"/>
      <c r="H468" s="23"/>
      <c r="I468" s="23"/>
      <c r="J468" s="23"/>
      <c r="K468" s="23"/>
      <c r="L468" s="23"/>
      <c r="M468" s="23"/>
      <c r="N468" s="23"/>
      <c r="O468" s="23"/>
      <c r="P468" s="23"/>
    </row>
    <row r="469" spans="1:16" ht="13.5" customHeight="1" x14ac:dyDescent="0.2">
      <c r="A469" s="23"/>
      <c r="B469" s="23"/>
      <c r="C469" s="23"/>
      <c r="D469" s="23"/>
      <c r="E469" s="23"/>
      <c r="F469" s="23"/>
      <c r="G469" s="23"/>
      <c r="H469" s="23"/>
      <c r="I469" s="23"/>
      <c r="J469" s="23"/>
      <c r="K469" s="23"/>
      <c r="L469" s="23"/>
      <c r="M469" s="23"/>
      <c r="N469" s="23"/>
      <c r="O469" s="23"/>
      <c r="P469" s="23"/>
    </row>
    <row r="470" spans="1:16" ht="13.5" customHeight="1" x14ac:dyDescent="0.2">
      <c r="A470" s="23"/>
      <c r="B470" s="23"/>
      <c r="C470" s="23"/>
      <c r="D470" s="23"/>
      <c r="E470" s="23"/>
      <c r="F470" s="23"/>
      <c r="G470" s="23"/>
      <c r="H470" s="23"/>
      <c r="I470" s="23"/>
      <c r="J470" s="23"/>
      <c r="K470" s="23"/>
      <c r="L470" s="23"/>
      <c r="M470" s="23"/>
      <c r="N470" s="23"/>
      <c r="O470" s="23"/>
      <c r="P470" s="23"/>
    </row>
    <row r="471" spans="1:16" ht="13.5" customHeight="1" x14ac:dyDescent="0.2">
      <c r="A471" s="23"/>
      <c r="B471" s="23"/>
      <c r="C471" s="23"/>
      <c r="D471" s="23"/>
      <c r="E471" s="23"/>
      <c r="F471" s="23"/>
      <c r="G471" s="23"/>
      <c r="H471" s="23"/>
      <c r="I471" s="23"/>
      <c r="J471" s="23"/>
      <c r="K471" s="23"/>
      <c r="L471" s="23"/>
      <c r="M471" s="23"/>
      <c r="N471" s="23"/>
      <c r="O471" s="23"/>
      <c r="P471" s="23"/>
    </row>
    <row r="472" spans="1:16" ht="13.5" customHeight="1" x14ac:dyDescent="0.2">
      <c r="A472" s="23"/>
      <c r="B472" s="23"/>
      <c r="C472" s="23"/>
      <c r="D472" s="23"/>
      <c r="E472" s="23"/>
      <c r="F472" s="23"/>
      <c r="G472" s="23"/>
      <c r="H472" s="23"/>
      <c r="I472" s="23"/>
      <c r="J472" s="23"/>
      <c r="K472" s="23"/>
      <c r="L472" s="23"/>
      <c r="M472" s="23"/>
      <c r="N472" s="23"/>
      <c r="O472" s="23"/>
      <c r="P472" s="23"/>
    </row>
    <row r="473" spans="1:16" ht="13.5" customHeight="1" x14ac:dyDescent="0.2">
      <c r="A473" s="23"/>
      <c r="B473" s="23"/>
      <c r="C473" s="23"/>
      <c r="D473" s="23"/>
      <c r="E473" s="23"/>
      <c r="F473" s="23"/>
      <c r="G473" s="23"/>
      <c r="H473" s="23"/>
      <c r="I473" s="23"/>
      <c r="J473" s="23"/>
      <c r="K473" s="23"/>
      <c r="L473" s="23"/>
      <c r="M473" s="23"/>
      <c r="N473" s="23"/>
      <c r="O473" s="23"/>
      <c r="P473" s="23"/>
    </row>
    <row r="474" spans="1:16" ht="13.5" customHeight="1" x14ac:dyDescent="0.2">
      <c r="A474" s="23"/>
      <c r="B474" s="23"/>
      <c r="C474" s="23"/>
      <c r="D474" s="23"/>
      <c r="E474" s="23"/>
      <c r="F474" s="23"/>
      <c r="G474" s="23"/>
      <c r="H474" s="23"/>
      <c r="I474" s="23"/>
      <c r="J474" s="23"/>
      <c r="K474" s="23"/>
      <c r="L474" s="23"/>
      <c r="M474" s="23"/>
      <c r="N474" s="23"/>
      <c r="O474" s="23"/>
      <c r="P474" s="23"/>
    </row>
    <row r="475" spans="1:16" ht="13.5" customHeight="1" x14ac:dyDescent="0.2">
      <c r="A475" s="23"/>
      <c r="B475" s="23"/>
      <c r="C475" s="23"/>
      <c r="D475" s="23"/>
      <c r="E475" s="23"/>
      <c r="F475" s="23"/>
      <c r="G475" s="23"/>
      <c r="H475" s="23"/>
      <c r="I475" s="23"/>
      <c r="J475" s="23"/>
      <c r="K475" s="23"/>
      <c r="L475" s="23"/>
      <c r="M475" s="23"/>
      <c r="N475" s="23"/>
      <c r="O475" s="23"/>
      <c r="P475" s="23"/>
    </row>
    <row r="476" spans="1:16" ht="13.5" customHeight="1" x14ac:dyDescent="0.2">
      <c r="A476" s="23"/>
      <c r="B476" s="23"/>
      <c r="C476" s="23"/>
      <c r="D476" s="23"/>
      <c r="E476" s="23"/>
      <c r="F476" s="23"/>
      <c r="G476" s="23"/>
      <c r="H476" s="23"/>
      <c r="I476" s="23"/>
      <c r="J476" s="23"/>
      <c r="K476" s="23"/>
      <c r="L476" s="23"/>
      <c r="M476" s="23"/>
      <c r="N476" s="23"/>
      <c r="O476" s="23"/>
      <c r="P476" s="23"/>
    </row>
    <row r="477" spans="1:16" ht="13.5" customHeight="1" x14ac:dyDescent="0.2">
      <c r="A477" s="23"/>
      <c r="B477" s="23"/>
      <c r="C477" s="23"/>
      <c r="D477" s="23"/>
      <c r="E477" s="23"/>
      <c r="F477" s="23"/>
      <c r="G477" s="23"/>
      <c r="H477" s="23"/>
      <c r="I477" s="23"/>
      <c r="J477" s="23"/>
      <c r="K477" s="23"/>
      <c r="L477" s="23"/>
      <c r="M477" s="23"/>
      <c r="N477" s="23"/>
      <c r="O477" s="23"/>
      <c r="P477" s="23"/>
    </row>
    <row r="478" spans="1:16" ht="13.5" customHeight="1" x14ac:dyDescent="0.2">
      <c r="A478" s="23"/>
      <c r="B478" s="23"/>
      <c r="C478" s="23"/>
      <c r="D478" s="23"/>
      <c r="E478" s="23"/>
      <c r="F478" s="23"/>
      <c r="G478" s="23"/>
      <c r="H478" s="23"/>
      <c r="I478" s="23"/>
      <c r="J478" s="23"/>
      <c r="K478" s="23"/>
      <c r="L478" s="23"/>
      <c r="M478" s="23"/>
      <c r="N478" s="23"/>
      <c r="O478" s="23"/>
      <c r="P478" s="23"/>
    </row>
    <row r="479" spans="1:16" ht="13.5" customHeight="1" x14ac:dyDescent="0.2">
      <c r="A479" s="23"/>
      <c r="B479" s="23"/>
      <c r="C479" s="23"/>
      <c r="D479" s="23"/>
      <c r="E479" s="23"/>
      <c r="F479" s="23"/>
      <c r="G479" s="23"/>
      <c r="H479" s="23"/>
      <c r="I479" s="23"/>
      <c r="J479" s="23"/>
      <c r="K479" s="23"/>
      <c r="L479" s="23"/>
      <c r="M479" s="23"/>
      <c r="N479" s="23"/>
      <c r="O479" s="23"/>
      <c r="P479" s="23"/>
    </row>
    <row r="480" spans="1:16" ht="13.5" customHeight="1" x14ac:dyDescent="0.2">
      <c r="A480" s="23"/>
      <c r="B480" s="23"/>
      <c r="C480" s="23"/>
      <c r="D480" s="23"/>
      <c r="E480" s="23"/>
      <c r="F480" s="23"/>
      <c r="G480" s="23"/>
      <c r="H480" s="23"/>
      <c r="I480" s="23"/>
      <c r="J480" s="23"/>
      <c r="K480" s="23"/>
      <c r="L480" s="23"/>
      <c r="M480" s="23"/>
      <c r="N480" s="23"/>
      <c r="O480" s="23"/>
      <c r="P480" s="23"/>
    </row>
    <row r="481" spans="1:16" ht="13.5" customHeight="1" x14ac:dyDescent="0.2">
      <c r="A481" s="23"/>
      <c r="B481" s="23"/>
      <c r="C481" s="23"/>
      <c r="D481" s="23"/>
      <c r="E481" s="23"/>
      <c r="F481" s="23"/>
      <c r="G481" s="23"/>
      <c r="H481" s="23"/>
      <c r="I481" s="23"/>
      <c r="J481" s="23"/>
      <c r="K481" s="23"/>
      <c r="L481" s="23"/>
      <c r="M481" s="23"/>
      <c r="N481" s="23"/>
      <c r="O481" s="23"/>
      <c r="P481" s="23"/>
    </row>
    <row r="482" spans="1:16" ht="13.5" customHeight="1" x14ac:dyDescent="0.2">
      <c r="A482" s="23"/>
      <c r="B482" s="23"/>
      <c r="C482" s="23"/>
      <c r="D482" s="23"/>
      <c r="E482" s="23"/>
      <c r="F482" s="23"/>
      <c r="G482" s="23"/>
      <c r="H482" s="23"/>
      <c r="I482" s="23"/>
      <c r="J482" s="23"/>
      <c r="K482" s="23"/>
      <c r="L482" s="23"/>
      <c r="M482" s="23"/>
      <c r="N482" s="23"/>
      <c r="O482" s="23"/>
      <c r="P482" s="23"/>
    </row>
    <row r="483" spans="1:16" ht="13.5" customHeight="1" x14ac:dyDescent="0.2">
      <c r="A483" s="23"/>
      <c r="B483" s="23"/>
      <c r="C483" s="23"/>
      <c r="D483" s="23"/>
      <c r="E483" s="23"/>
      <c r="F483" s="23"/>
      <c r="G483" s="23"/>
      <c r="H483" s="23"/>
      <c r="I483" s="23"/>
      <c r="J483" s="23"/>
      <c r="K483" s="23"/>
      <c r="L483" s="23"/>
      <c r="M483" s="23"/>
      <c r="N483" s="23"/>
      <c r="O483" s="23"/>
      <c r="P483" s="23"/>
    </row>
    <row r="484" spans="1:16" ht="13.5" customHeight="1" x14ac:dyDescent="0.2">
      <c r="A484" s="23"/>
      <c r="B484" s="23"/>
      <c r="C484" s="23"/>
      <c r="D484" s="23"/>
      <c r="E484" s="23"/>
      <c r="F484" s="23"/>
      <c r="G484" s="23"/>
      <c r="H484" s="23"/>
      <c r="I484" s="23"/>
      <c r="J484" s="23"/>
      <c r="K484" s="23"/>
      <c r="L484" s="23"/>
      <c r="M484" s="23"/>
      <c r="N484" s="23"/>
      <c r="O484" s="23"/>
      <c r="P484" s="23"/>
    </row>
    <row r="485" spans="1:16" ht="13.5" customHeight="1" x14ac:dyDescent="0.2">
      <c r="A485" s="23"/>
      <c r="B485" s="23"/>
      <c r="C485" s="23"/>
      <c r="D485" s="23"/>
      <c r="E485" s="23"/>
      <c r="F485" s="23"/>
      <c r="G485" s="23"/>
      <c r="H485" s="23"/>
      <c r="I485" s="23"/>
      <c r="J485" s="23"/>
      <c r="K485" s="23"/>
      <c r="L485" s="23"/>
      <c r="M485" s="23"/>
      <c r="N485" s="23"/>
      <c r="O485" s="23"/>
      <c r="P485" s="23"/>
    </row>
    <row r="486" spans="1:16" ht="13.5" customHeight="1" x14ac:dyDescent="0.2">
      <c r="A486" s="23"/>
      <c r="B486" s="23"/>
      <c r="C486" s="23"/>
      <c r="D486" s="23"/>
      <c r="E486" s="23"/>
      <c r="F486" s="23"/>
      <c r="G486" s="23"/>
      <c r="H486" s="23"/>
      <c r="I486" s="23"/>
      <c r="J486" s="23"/>
      <c r="K486" s="23"/>
      <c r="L486" s="23"/>
      <c r="M486" s="23"/>
      <c r="N486" s="23"/>
      <c r="O486" s="23"/>
      <c r="P486" s="23"/>
    </row>
    <row r="487" spans="1:16" ht="13.5" customHeight="1" x14ac:dyDescent="0.2">
      <c r="A487" s="23"/>
      <c r="B487" s="23"/>
      <c r="C487" s="23"/>
      <c r="D487" s="23"/>
      <c r="E487" s="23"/>
      <c r="F487" s="23"/>
      <c r="G487" s="23"/>
      <c r="H487" s="23"/>
      <c r="I487" s="23"/>
      <c r="J487" s="23"/>
      <c r="K487" s="23"/>
      <c r="L487" s="23"/>
      <c r="M487" s="23"/>
      <c r="N487" s="23"/>
      <c r="O487" s="23"/>
      <c r="P487" s="23"/>
    </row>
    <row r="488" spans="1:16" ht="13.5" customHeight="1" x14ac:dyDescent="0.2">
      <c r="A488" s="23"/>
      <c r="B488" s="23"/>
      <c r="C488" s="23"/>
      <c r="D488" s="23"/>
      <c r="E488" s="23"/>
      <c r="F488" s="23"/>
      <c r="G488" s="23"/>
      <c r="H488" s="23"/>
      <c r="I488" s="23"/>
      <c r="J488" s="23"/>
      <c r="K488" s="23"/>
      <c r="L488" s="23"/>
      <c r="M488" s="23"/>
      <c r="N488" s="23"/>
      <c r="O488" s="23"/>
      <c r="P488" s="23"/>
    </row>
    <row r="489" spans="1:16" ht="13.5" customHeight="1" x14ac:dyDescent="0.2">
      <c r="A489" s="23"/>
      <c r="B489" s="23"/>
      <c r="C489" s="23"/>
      <c r="D489" s="23"/>
      <c r="E489" s="23"/>
      <c r="F489" s="23"/>
      <c r="G489" s="23"/>
      <c r="H489" s="23"/>
      <c r="I489" s="23"/>
      <c r="J489" s="23"/>
      <c r="K489" s="23"/>
      <c r="L489" s="23"/>
      <c r="M489" s="23"/>
      <c r="N489" s="23"/>
      <c r="O489" s="23"/>
      <c r="P489" s="23"/>
    </row>
    <row r="490" spans="1:16" ht="13.5" customHeight="1" x14ac:dyDescent="0.2">
      <c r="A490" s="23"/>
      <c r="B490" s="23"/>
      <c r="C490" s="23"/>
      <c r="D490" s="23"/>
      <c r="E490" s="23"/>
      <c r="F490" s="23"/>
      <c r="G490" s="23"/>
      <c r="H490" s="23"/>
      <c r="I490" s="23"/>
      <c r="J490" s="23"/>
      <c r="K490" s="23"/>
      <c r="L490" s="23"/>
      <c r="M490" s="23"/>
      <c r="N490" s="23"/>
      <c r="O490" s="23"/>
      <c r="P490" s="23"/>
    </row>
    <row r="491" spans="1:16" ht="13.5" customHeight="1" x14ac:dyDescent="0.2">
      <c r="A491" s="23"/>
      <c r="B491" s="23"/>
      <c r="C491" s="23"/>
      <c r="D491" s="23"/>
      <c r="E491" s="23"/>
      <c r="F491" s="23"/>
      <c r="G491" s="23"/>
      <c r="H491" s="23"/>
      <c r="I491" s="23"/>
      <c r="J491" s="23"/>
      <c r="K491" s="23"/>
      <c r="L491" s="23"/>
      <c r="M491" s="23"/>
      <c r="N491" s="23"/>
      <c r="O491" s="23"/>
      <c r="P491" s="23"/>
    </row>
    <row r="492" spans="1:16" ht="13.5" customHeight="1" x14ac:dyDescent="0.2">
      <c r="A492" s="23"/>
      <c r="B492" s="23"/>
      <c r="C492" s="23"/>
      <c r="D492" s="23"/>
      <c r="E492" s="23"/>
      <c r="F492" s="23"/>
      <c r="G492" s="23"/>
      <c r="H492" s="23"/>
      <c r="I492" s="23"/>
      <c r="J492" s="23"/>
      <c r="K492" s="23"/>
      <c r="L492" s="23"/>
      <c r="M492" s="23"/>
      <c r="N492" s="23"/>
      <c r="O492" s="23"/>
      <c r="P492" s="23"/>
    </row>
    <row r="493" spans="1:16" ht="13.5" customHeight="1" x14ac:dyDescent="0.2">
      <c r="A493" s="23"/>
      <c r="B493" s="23"/>
      <c r="C493" s="23"/>
      <c r="D493" s="23"/>
      <c r="E493" s="23"/>
      <c r="F493" s="23"/>
      <c r="G493" s="23"/>
      <c r="H493" s="23"/>
      <c r="I493" s="23"/>
      <c r="J493" s="23"/>
      <c r="K493" s="23"/>
      <c r="L493" s="23"/>
      <c r="M493" s="23"/>
      <c r="N493" s="23"/>
      <c r="O493" s="23"/>
      <c r="P493" s="23"/>
    </row>
    <row r="494" spans="1:16" ht="13.5" customHeight="1" x14ac:dyDescent="0.2">
      <c r="A494" s="23"/>
      <c r="B494" s="23"/>
      <c r="C494" s="23"/>
      <c r="D494" s="23"/>
      <c r="E494" s="23"/>
      <c r="F494" s="23"/>
      <c r="G494" s="23"/>
      <c r="H494" s="23"/>
      <c r="I494" s="23"/>
      <c r="J494" s="23"/>
      <c r="K494" s="23"/>
      <c r="L494" s="23"/>
      <c r="M494" s="23"/>
      <c r="N494" s="23"/>
      <c r="O494" s="23"/>
      <c r="P494" s="23"/>
    </row>
    <row r="495" spans="1:16" ht="13.5" customHeight="1" x14ac:dyDescent="0.2">
      <c r="A495" s="23"/>
      <c r="B495" s="23"/>
      <c r="C495" s="23"/>
      <c r="D495" s="23"/>
      <c r="E495" s="23"/>
      <c r="F495" s="23"/>
      <c r="G495" s="23"/>
      <c r="H495" s="23"/>
      <c r="I495" s="23"/>
      <c r="J495" s="23"/>
      <c r="K495" s="23"/>
      <c r="L495" s="23"/>
      <c r="M495" s="23"/>
      <c r="N495" s="23"/>
      <c r="O495" s="23"/>
      <c r="P495" s="23"/>
    </row>
    <row r="496" spans="1:16" ht="13.5" customHeight="1" x14ac:dyDescent="0.2">
      <c r="A496" s="23"/>
      <c r="B496" s="23"/>
      <c r="C496" s="23"/>
      <c r="D496" s="23"/>
      <c r="E496" s="23"/>
      <c r="F496" s="23"/>
      <c r="G496" s="23"/>
      <c r="H496" s="23"/>
      <c r="I496" s="23"/>
      <c r="J496" s="23"/>
      <c r="K496" s="23"/>
      <c r="L496" s="23"/>
      <c r="M496" s="23"/>
      <c r="N496" s="23"/>
      <c r="O496" s="23"/>
      <c r="P496" s="23"/>
    </row>
    <row r="497" spans="1:16" ht="13.5" customHeight="1" x14ac:dyDescent="0.2">
      <c r="A497" s="23"/>
      <c r="B497" s="23"/>
      <c r="C497" s="23"/>
      <c r="D497" s="23"/>
      <c r="E497" s="23"/>
      <c r="F497" s="23"/>
      <c r="G497" s="23"/>
      <c r="H497" s="23"/>
      <c r="I497" s="23"/>
      <c r="J497" s="23"/>
      <c r="K497" s="23"/>
      <c r="L497" s="23"/>
      <c r="M497" s="23"/>
      <c r="N497" s="23"/>
      <c r="O497" s="23"/>
      <c r="P497" s="23"/>
    </row>
    <row r="498" spans="1:16" ht="13.5" customHeight="1" x14ac:dyDescent="0.2">
      <c r="A498" s="23"/>
      <c r="B498" s="23"/>
      <c r="C498" s="23"/>
      <c r="D498" s="23"/>
      <c r="E498" s="23"/>
      <c r="F498" s="23"/>
      <c r="G498" s="23"/>
      <c r="H498" s="23"/>
      <c r="I498" s="23"/>
      <c r="J498" s="23"/>
      <c r="K498" s="23"/>
      <c r="L498" s="23"/>
      <c r="M498" s="23"/>
      <c r="N498" s="23"/>
      <c r="O498" s="23"/>
      <c r="P498" s="23"/>
    </row>
    <row r="499" spans="1:16" ht="13.5" customHeight="1" x14ac:dyDescent="0.2">
      <c r="A499" s="23"/>
      <c r="B499" s="23"/>
      <c r="C499" s="23"/>
      <c r="D499" s="23"/>
      <c r="E499" s="23"/>
      <c r="F499" s="23"/>
      <c r="G499" s="23"/>
      <c r="H499" s="23"/>
      <c r="I499" s="23"/>
      <c r="J499" s="23"/>
      <c r="K499" s="23"/>
      <c r="L499" s="23"/>
      <c r="M499" s="23"/>
      <c r="N499" s="23"/>
      <c r="O499" s="23"/>
      <c r="P499" s="23"/>
    </row>
    <row r="500" spans="1:16" ht="13.5" customHeight="1" x14ac:dyDescent="0.2">
      <c r="A500" s="23"/>
      <c r="B500" s="23"/>
      <c r="C500" s="23"/>
      <c r="D500" s="23"/>
      <c r="E500" s="23"/>
      <c r="F500" s="23"/>
      <c r="G500" s="23"/>
      <c r="H500" s="23"/>
      <c r="I500" s="23"/>
      <c r="J500" s="23"/>
      <c r="K500" s="23"/>
      <c r="L500" s="23"/>
      <c r="M500" s="23"/>
      <c r="N500" s="23"/>
      <c r="O500" s="23"/>
      <c r="P500" s="23"/>
    </row>
    <row r="501" spans="1:16" ht="13.5" customHeight="1" x14ac:dyDescent="0.2">
      <c r="A501" s="23"/>
      <c r="B501" s="23"/>
      <c r="C501" s="23"/>
      <c r="D501" s="23"/>
      <c r="E501" s="23"/>
      <c r="F501" s="23"/>
      <c r="G501" s="23"/>
      <c r="H501" s="23"/>
      <c r="I501" s="23"/>
      <c r="J501" s="23"/>
      <c r="K501" s="23"/>
      <c r="L501" s="23"/>
      <c r="M501" s="23"/>
      <c r="N501" s="23"/>
      <c r="O501" s="23"/>
      <c r="P501" s="23"/>
    </row>
    <row r="502" spans="1:16" ht="13.5" customHeight="1" x14ac:dyDescent="0.2">
      <c r="A502" s="23"/>
      <c r="B502" s="23"/>
      <c r="C502" s="23"/>
      <c r="D502" s="23"/>
      <c r="E502" s="23"/>
      <c r="F502" s="23"/>
      <c r="G502" s="23"/>
      <c r="H502" s="23"/>
      <c r="I502" s="23"/>
      <c r="J502" s="23"/>
      <c r="K502" s="23"/>
      <c r="L502" s="23"/>
      <c r="M502" s="23"/>
      <c r="N502" s="23"/>
      <c r="O502" s="23"/>
      <c r="P502" s="23"/>
    </row>
    <row r="503" spans="1:16" ht="13.5" customHeight="1" x14ac:dyDescent="0.2">
      <c r="A503" s="23"/>
      <c r="B503" s="23"/>
      <c r="C503" s="23"/>
      <c r="D503" s="23"/>
      <c r="E503" s="23"/>
      <c r="F503" s="23"/>
      <c r="G503" s="23"/>
      <c r="H503" s="23"/>
      <c r="I503" s="23"/>
      <c r="J503" s="23"/>
      <c r="K503" s="23"/>
      <c r="L503" s="23"/>
      <c r="M503" s="23"/>
      <c r="N503" s="23"/>
      <c r="O503" s="23"/>
      <c r="P503" s="23"/>
    </row>
    <row r="504" spans="1:16" ht="13.5" customHeight="1" x14ac:dyDescent="0.2">
      <c r="A504" s="23"/>
      <c r="B504" s="23"/>
      <c r="C504" s="23"/>
      <c r="D504" s="23"/>
      <c r="E504" s="23"/>
      <c r="F504" s="23"/>
      <c r="G504" s="23"/>
      <c r="H504" s="23"/>
      <c r="I504" s="23"/>
      <c r="J504" s="23"/>
      <c r="K504" s="23"/>
      <c r="L504" s="23"/>
      <c r="M504" s="23"/>
      <c r="N504" s="23"/>
      <c r="O504" s="23"/>
      <c r="P504" s="23"/>
    </row>
    <row r="505" spans="1:16" ht="13.5" customHeight="1" x14ac:dyDescent="0.2">
      <c r="A505" s="23"/>
      <c r="B505" s="23"/>
      <c r="C505" s="23"/>
      <c r="D505" s="23"/>
      <c r="E505" s="23"/>
      <c r="F505" s="23"/>
      <c r="G505" s="23"/>
      <c r="H505" s="23"/>
      <c r="I505" s="23"/>
      <c r="J505" s="23"/>
      <c r="K505" s="23"/>
      <c r="L505" s="23"/>
      <c r="M505" s="23"/>
      <c r="N505" s="23"/>
      <c r="O505" s="23"/>
      <c r="P505" s="23"/>
    </row>
    <row r="506" spans="1:16" ht="13.5" customHeight="1" x14ac:dyDescent="0.2">
      <c r="A506" s="23"/>
      <c r="B506" s="23"/>
      <c r="C506" s="23"/>
      <c r="D506" s="23"/>
      <c r="E506" s="23"/>
      <c r="F506" s="23"/>
      <c r="G506" s="23"/>
      <c r="H506" s="23"/>
      <c r="I506" s="23"/>
      <c r="J506" s="23"/>
      <c r="K506" s="23"/>
      <c r="L506" s="23"/>
      <c r="M506" s="23"/>
      <c r="N506" s="23"/>
      <c r="O506" s="23"/>
      <c r="P506" s="23"/>
    </row>
    <row r="507" spans="1:16" ht="13.5" customHeight="1" x14ac:dyDescent="0.2">
      <c r="A507" s="23"/>
      <c r="B507" s="23"/>
      <c r="C507" s="23"/>
      <c r="D507" s="23"/>
      <c r="E507" s="23"/>
      <c r="F507" s="23"/>
      <c r="G507" s="23"/>
      <c r="H507" s="23"/>
      <c r="I507" s="23"/>
      <c r="J507" s="23"/>
      <c r="K507" s="23"/>
      <c r="L507" s="23"/>
      <c r="M507" s="23"/>
      <c r="N507" s="23"/>
      <c r="O507" s="23"/>
      <c r="P507" s="23"/>
    </row>
    <row r="508" spans="1:16" ht="13.5" customHeight="1" x14ac:dyDescent="0.2">
      <c r="A508" s="23"/>
      <c r="B508" s="23"/>
      <c r="C508" s="23"/>
      <c r="D508" s="23"/>
      <c r="E508" s="23"/>
      <c r="F508" s="23"/>
      <c r="G508" s="23"/>
      <c r="H508" s="23"/>
      <c r="I508" s="23"/>
      <c r="J508" s="23"/>
      <c r="K508" s="23"/>
      <c r="L508" s="23"/>
      <c r="M508" s="23"/>
      <c r="N508" s="23"/>
      <c r="O508" s="23"/>
      <c r="P508" s="23"/>
    </row>
    <row r="509" spans="1:16" ht="13.5" customHeight="1" x14ac:dyDescent="0.2">
      <c r="A509" s="23"/>
      <c r="B509" s="23"/>
      <c r="C509" s="23"/>
      <c r="D509" s="23"/>
      <c r="E509" s="23"/>
      <c r="F509" s="23"/>
      <c r="G509" s="23"/>
      <c r="H509" s="23"/>
      <c r="I509" s="23"/>
      <c r="J509" s="23"/>
      <c r="K509" s="23"/>
      <c r="L509" s="23"/>
      <c r="M509" s="23"/>
      <c r="N509" s="23"/>
      <c r="O509" s="23"/>
      <c r="P509" s="23"/>
    </row>
    <row r="510" spans="1:16" ht="13.5" customHeight="1" x14ac:dyDescent="0.2">
      <c r="A510" s="23"/>
      <c r="B510" s="23"/>
      <c r="C510" s="23"/>
      <c r="D510" s="23"/>
      <c r="E510" s="23"/>
      <c r="F510" s="23"/>
      <c r="G510" s="23"/>
      <c r="H510" s="23"/>
      <c r="I510" s="23"/>
      <c r="J510" s="23"/>
      <c r="K510" s="23"/>
      <c r="L510" s="23"/>
      <c r="M510" s="23"/>
      <c r="N510" s="23"/>
      <c r="O510" s="23"/>
      <c r="P510" s="23"/>
    </row>
    <row r="511" spans="1:16" ht="13.5" customHeight="1" x14ac:dyDescent="0.2">
      <c r="A511" s="23"/>
      <c r="B511" s="23"/>
      <c r="C511" s="23"/>
      <c r="D511" s="23"/>
      <c r="E511" s="23"/>
      <c r="F511" s="23"/>
      <c r="G511" s="23"/>
      <c r="H511" s="23"/>
      <c r="I511" s="23"/>
      <c r="J511" s="23"/>
      <c r="K511" s="23"/>
      <c r="L511" s="23"/>
      <c r="M511" s="23"/>
      <c r="N511" s="23"/>
      <c r="O511" s="23"/>
      <c r="P511" s="23"/>
    </row>
    <row r="512" spans="1:16" ht="13.5" customHeight="1" x14ac:dyDescent="0.2">
      <c r="A512" s="23"/>
      <c r="B512" s="23"/>
      <c r="C512" s="23"/>
      <c r="D512" s="23"/>
      <c r="E512" s="23"/>
      <c r="F512" s="23"/>
      <c r="G512" s="23"/>
      <c r="H512" s="23"/>
      <c r="I512" s="23"/>
      <c r="J512" s="23"/>
      <c r="K512" s="23"/>
      <c r="L512" s="23"/>
      <c r="M512" s="23"/>
      <c r="N512" s="23"/>
      <c r="O512" s="23"/>
      <c r="P512" s="23"/>
    </row>
    <row r="513" spans="1:16" ht="13.5" customHeight="1" x14ac:dyDescent="0.2">
      <c r="A513" s="23"/>
      <c r="B513" s="23"/>
      <c r="C513" s="23"/>
      <c r="D513" s="23"/>
      <c r="E513" s="23"/>
      <c r="F513" s="23"/>
      <c r="G513" s="23"/>
      <c r="H513" s="23"/>
      <c r="I513" s="23"/>
      <c r="J513" s="23"/>
      <c r="K513" s="23"/>
      <c r="L513" s="23"/>
      <c r="M513" s="23"/>
      <c r="N513" s="23"/>
      <c r="O513" s="23"/>
      <c r="P513" s="23"/>
    </row>
    <row r="514" spans="1:16" ht="13.5" customHeight="1" x14ac:dyDescent="0.2">
      <c r="A514" s="23"/>
      <c r="B514" s="23"/>
      <c r="C514" s="23"/>
      <c r="D514" s="23"/>
      <c r="E514" s="23"/>
      <c r="F514" s="23"/>
      <c r="G514" s="23"/>
      <c r="H514" s="23"/>
      <c r="I514" s="23"/>
      <c r="J514" s="23"/>
      <c r="K514" s="23"/>
      <c r="L514" s="23"/>
      <c r="M514" s="23"/>
      <c r="N514" s="23"/>
      <c r="O514" s="23"/>
      <c r="P514" s="23"/>
    </row>
    <row r="515" spans="1:16" ht="13.5" customHeight="1" x14ac:dyDescent="0.2">
      <c r="A515" s="23"/>
      <c r="B515" s="23"/>
      <c r="C515" s="23"/>
      <c r="D515" s="23"/>
      <c r="E515" s="23"/>
      <c r="F515" s="23"/>
      <c r="G515" s="23"/>
      <c r="H515" s="23"/>
      <c r="I515" s="23"/>
      <c r="J515" s="23"/>
      <c r="K515" s="23"/>
      <c r="L515" s="23"/>
      <c r="M515" s="23"/>
      <c r="N515" s="23"/>
      <c r="O515" s="23"/>
      <c r="P515" s="23"/>
    </row>
    <row r="516" spans="1:16" ht="13.5" customHeight="1" x14ac:dyDescent="0.2">
      <c r="A516" s="23"/>
      <c r="B516" s="23"/>
      <c r="C516" s="23"/>
      <c r="D516" s="23"/>
      <c r="E516" s="23"/>
      <c r="F516" s="23"/>
      <c r="G516" s="23"/>
      <c r="H516" s="23"/>
      <c r="I516" s="23"/>
      <c r="J516" s="23"/>
      <c r="K516" s="23"/>
      <c r="L516" s="23"/>
      <c r="M516" s="23"/>
      <c r="N516" s="23"/>
      <c r="O516" s="23"/>
      <c r="P516" s="23"/>
    </row>
    <row r="517" spans="1:16" ht="13.5" customHeight="1" x14ac:dyDescent="0.2">
      <c r="A517" s="23"/>
      <c r="B517" s="23"/>
      <c r="C517" s="23"/>
      <c r="D517" s="23"/>
      <c r="E517" s="23"/>
      <c r="F517" s="23"/>
      <c r="G517" s="23"/>
      <c r="H517" s="23"/>
      <c r="I517" s="23"/>
      <c r="J517" s="23"/>
      <c r="K517" s="23"/>
      <c r="L517" s="23"/>
      <c r="M517" s="23"/>
      <c r="N517" s="23"/>
      <c r="O517" s="23"/>
      <c r="P517" s="23"/>
    </row>
    <row r="518" spans="1:16" ht="13.5" customHeight="1" x14ac:dyDescent="0.2">
      <c r="A518" s="23"/>
      <c r="B518" s="23"/>
      <c r="C518" s="23"/>
      <c r="D518" s="23"/>
      <c r="E518" s="23"/>
      <c r="F518" s="23"/>
      <c r="G518" s="23"/>
      <c r="H518" s="23"/>
      <c r="I518" s="23"/>
      <c r="J518" s="23"/>
      <c r="K518" s="23"/>
      <c r="L518" s="23"/>
      <c r="M518" s="23"/>
      <c r="N518" s="23"/>
      <c r="O518" s="23"/>
      <c r="P518" s="23"/>
    </row>
    <row r="519" spans="1:16" ht="13.5" customHeight="1" x14ac:dyDescent="0.2">
      <c r="A519" s="23"/>
      <c r="B519" s="23"/>
      <c r="C519" s="23"/>
      <c r="D519" s="23"/>
      <c r="E519" s="23"/>
      <c r="F519" s="23"/>
      <c r="G519" s="23"/>
      <c r="H519" s="23"/>
      <c r="I519" s="23"/>
      <c r="J519" s="23"/>
      <c r="K519" s="23"/>
      <c r="L519" s="23"/>
      <c r="M519" s="23"/>
      <c r="N519" s="23"/>
      <c r="O519" s="23"/>
      <c r="P519" s="23"/>
    </row>
    <row r="520" spans="1:16" ht="13.5" customHeight="1" x14ac:dyDescent="0.2">
      <c r="A520" s="23"/>
      <c r="B520" s="23"/>
      <c r="C520" s="23"/>
      <c r="D520" s="23"/>
      <c r="E520" s="23"/>
      <c r="F520" s="23"/>
      <c r="G520" s="23"/>
      <c r="H520" s="23"/>
      <c r="I520" s="23"/>
      <c r="J520" s="23"/>
      <c r="K520" s="23"/>
      <c r="L520" s="23"/>
      <c r="M520" s="23"/>
      <c r="N520" s="23"/>
      <c r="O520" s="23"/>
      <c r="P520" s="23"/>
    </row>
    <row r="521" spans="1:16" ht="13.5" customHeight="1" x14ac:dyDescent="0.2">
      <c r="A521" s="23"/>
      <c r="B521" s="23"/>
      <c r="C521" s="23"/>
      <c r="D521" s="23"/>
      <c r="E521" s="23"/>
      <c r="F521" s="23"/>
      <c r="G521" s="23"/>
      <c r="H521" s="23"/>
      <c r="I521" s="23"/>
      <c r="J521" s="23"/>
      <c r="K521" s="23"/>
      <c r="L521" s="23"/>
      <c r="M521" s="23"/>
      <c r="N521" s="23"/>
      <c r="O521" s="23"/>
      <c r="P521" s="23"/>
    </row>
    <row r="522" spans="1:16" ht="13.5" customHeight="1" x14ac:dyDescent="0.2">
      <c r="A522" s="23"/>
      <c r="B522" s="23"/>
      <c r="C522" s="23"/>
      <c r="D522" s="23"/>
      <c r="E522" s="23"/>
      <c r="F522" s="23"/>
      <c r="G522" s="23"/>
      <c r="H522" s="23"/>
      <c r="I522" s="23"/>
      <c r="J522" s="23"/>
      <c r="K522" s="23"/>
      <c r="L522" s="23"/>
      <c r="M522" s="23"/>
      <c r="N522" s="23"/>
      <c r="O522" s="23"/>
      <c r="P522" s="23"/>
    </row>
    <row r="523" spans="1:16" ht="13.5" customHeight="1" x14ac:dyDescent="0.2">
      <c r="A523" s="23"/>
      <c r="B523" s="23"/>
      <c r="C523" s="23"/>
      <c r="D523" s="23"/>
      <c r="E523" s="23"/>
      <c r="F523" s="23"/>
      <c r="G523" s="23"/>
      <c r="H523" s="23"/>
      <c r="I523" s="23"/>
      <c r="J523" s="23"/>
      <c r="K523" s="23"/>
      <c r="L523" s="23"/>
      <c r="M523" s="23"/>
      <c r="N523" s="23"/>
      <c r="O523" s="23"/>
      <c r="P523" s="23"/>
    </row>
    <row r="524" spans="1:16" ht="13.5" customHeight="1" x14ac:dyDescent="0.2">
      <c r="A524" s="23"/>
      <c r="B524" s="23"/>
      <c r="C524" s="23"/>
      <c r="D524" s="23"/>
      <c r="E524" s="23"/>
      <c r="F524" s="23"/>
      <c r="G524" s="23"/>
      <c r="H524" s="23"/>
      <c r="I524" s="23"/>
      <c r="J524" s="23"/>
      <c r="K524" s="23"/>
      <c r="L524" s="23"/>
      <c r="M524" s="23"/>
      <c r="N524" s="23"/>
      <c r="O524" s="23"/>
      <c r="P524" s="23"/>
    </row>
    <row r="525" spans="1:16" ht="13.5" customHeight="1" x14ac:dyDescent="0.2">
      <c r="A525" s="23"/>
      <c r="B525" s="23"/>
      <c r="C525" s="23"/>
      <c r="D525" s="23"/>
      <c r="E525" s="23"/>
      <c r="F525" s="23"/>
      <c r="G525" s="23"/>
      <c r="H525" s="23"/>
      <c r="I525" s="23"/>
      <c r="J525" s="23"/>
      <c r="K525" s="23"/>
      <c r="L525" s="23"/>
      <c r="M525" s="23"/>
      <c r="N525" s="23"/>
      <c r="O525" s="23"/>
      <c r="P525" s="23"/>
    </row>
    <row r="526" spans="1:16" ht="13.5" customHeight="1" x14ac:dyDescent="0.2">
      <c r="A526" s="23"/>
      <c r="B526" s="23"/>
      <c r="C526" s="23"/>
      <c r="D526" s="23"/>
      <c r="E526" s="23"/>
      <c r="F526" s="23"/>
      <c r="G526" s="23"/>
      <c r="H526" s="23"/>
      <c r="I526" s="23"/>
      <c r="J526" s="23"/>
      <c r="K526" s="23"/>
      <c r="L526" s="23"/>
      <c r="M526" s="23"/>
      <c r="N526" s="23"/>
      <c r="O526" s="23"/>
      <c r="P526" s="23"/>
    </row>
    <row r="527" spans="1:16" ht="13.5" customHeight="1" x14ac:dyDescent="0.2">
      <c r="A527" s="23"/>
      <c r="B527" s="23"/>
      <c r="C527" s="23"/>
      <c r="D527" s="23"/>
      <c r="E527" s="23"/>
      <c r="F527" s="23"/>
      <c r="G527" s="23"/>
      <c r="H527" s="23"/>
      <c r="I527" s="23"/>
      <c r="J527" s="23"/>
      <c r="K527" s="23"/>
      <c r="L527" s="23"/>
      <c r="M527" s="23"/>
      <c r="N527" s="23"/>
      <c r="O527" s="23"/>
      <c r="P527" s="23"/>
    </row>
    <row r="528" spans="1:16" ht="13.5" customHeight="1" x14ac:dyDescent="0.2">
      <c r="A528" s="23"/>
      <c r="B528" s="23"/>
      <c r="C528" s="23"/>
      <c r="D528" s="23"/>
      <c r="E528" s="23"/>
      <c r="F528" s="23"/>
      <c r="G528" s="23"/>
      <c r="H528" s="23"/>
      <c r="I528" s="23"/>
      <c r="J528" s="23"/>
      <c r="K528" s="23"/>
      <c r="L528" s="23"/>
      <c r="M528" s="23"/>
      <c r="N528" s="23"/>
      <c r="O528" s="23"/>
      <c r="P528" s="23"/>
    </row>
    <row r="529" spans="1:16" ht="13.5" customHeight="1" x14ac:dyDescent="0.2">
      <c r="A529" s="23"/>
      <c r="B529" s="23"/>
      <c r="C529" s="23"/>
      <c r="D529" s="23"/>
      <c r="E529" s="23"/>
      <c r="F529" s="23"/>
      <c r="G529" s="23"/>
      <c r="H529" s="23"/>
      <c r="I529" s="23"/>
      <c r="J529" s="23"/>
      <c r="K529" s="23"/>
      <c r="L529" s="23"/>
      <c r="M529" s="23"/>
      <c r="N529" s="23"/>
      <c r="O529" s="23"/>
      <c r="P529" s="23"/>
    </row>
    <row r="530" spans="1:16" ht="13.5" customHeight="1" x14ac:dyDescent="0.2">
      <c r="A530" s="23"/>
      <c r="B530" s="23"/>
      <c r="C530" s="23"/>
      <c r="D530" s="23"/>
      <c r="E530" s="23"/>
      <c r="F530" s="23"/>
      <c r="G530" s="23"/>
      <c r="H530" s="23"/>
      <c r="I530" s="23"/>
      <c r="J530" s="23"/>
      <c r="K530" s="23"/>
      <c r="L530" s="23"/>
      <c r="M530" s="23"/>
      <c r="N530" s="23"/>
      <c r="O530" s="23"/>
      <c r="P530" s="23"/>
    </row>
    <row r="531" spans="1:16" ht="13.5" customHeight="1" x14ac:dyDescent="0.2">
      <c r="A531" s="23"/>
      <c r="B531" s="23"/>
      <c r="C531" s="23"/>
      <c r="D531" s="23"/>
      <c r="E531" s="23"/>
      <c r="F531" s="23"/>
      <c r="G531" s="23"/>
      <c r="H531" s="23"/>
      <c r="I531" s="23"/>
      <c r="J531" s="23"/>
      <c r="K531" s="23"/>
      <c r="L531" s="23"/>
      <c r="M531" s="23"/>
      <c r="N531" s="23"/>
      <c r="O531" s="23"/>
      <c r="P531" s="23"/>
    </row>
    <row r="532" spans="1:16" ht="13.5" customHeight="1" x14ac:dyDescent="0.2">
      <c r="A532" s="23"/>
      <c r="B532" s="23"/>
      <c r="C532" s="23"/>
      <c r="D532" s="23"/>
      <c r="E532" s="23"/>
      <c r="F532" s="23"/>
      <c r="G532" s="23"/>
      <c r="H532" s="23"/>
      <c r="I532" s="23"/>
      <c r="J532" s="23"/>
      <c r="K532" s="23"/>
      <c r="L532" s="23"/>
      <c r="M532" s="23"/>
      <c r="N532" s="23"/>
      <c r="O532" s="23"/>
      <c r="P532" s="23"/>
    </row>
    <row r="533" spans="1:16" ht="13.5" customHeight="1" x14ac:dyDescent="0.2">
      <c r="A533" s="23"/>
      <c r="B533" s="23"/>
      <c r="C533" s="23"/>
      <c r="D533" s="23"/>
      <c r="E533" s="23"/>
      <c r="F533" s="23"/>
      <c r="G533" s="23"/>
      <c r="H533" s="23"/>
      <c r="I533" s="23"/>
      <c r="J533" s="23"/>
      <c r="K533" s="23"/>
      <c r="L533" s="23"/>
      <c r="M533" s="23"/>
      <c r="N533" s="23"/>
      <c r="O533" s="23"/>
      <c r="P533" s="23"/>
    </row>
    <row r="534" spans="1:16" ht="13.5" customHeight="1" x14ac:dyDescent="0.2">
      <c r="A534" s="23"/>
      <c r="B534" s="23"/>
      <c r="C534" s="23"/>
      <c r="D534" s="23"/>
      <c r="E534" s="23"/>
      <c r="F534" s="23"/>
      <c r="G534" s="23"/>
      <c r="H534" s="23"/>
      <c r="I534" s="23"/>
      <c r="J534" s="23"/>
      <c r="K534" s="23"/>
      <c r="L534" s="23"/>
      <c r="M534" s="23"/>
      <c r="N534" s="23"/>
      <c r="O534" s="23"/>
      <c r="P534" s="23"/>
    </row>
    <row r="535" spans="1:16" ht="13.5" customHeight="1" x14ac:dyDescent="0.2">
      <c r="A535" s="23"/>
      <c r="B535" s="23"/>
      <c r="C535" s="23"/>
      <c r="D535" s="23"/>
      <c r="E535" s="23"/>
      <c r="F535" s="23"/>
      <c r="G535" s="23"/>
      <c r="H535" s="23"/>
      <c r="I535" s="23"/>
      <c r="J535" s="23"/>
      <c r="K535" s="23"/>
      <c r="L535" s="23"/>
      <c r="M535" s="23"/>
      <c r="N535" s="23"/>
      <c r="O535" s="23"/>
      <c r="P535" s="23"/>
    </row>
    <row r="536" spans="1:16" ht="13.5" customHeight="1" x14ac:dyDescent="0.2">
      <c r="A536" s="23"/>
      <c r="B536" s="23"/>
      <c r="C536" s="23"/>
      <c r="D536" s="23"/>
      <c r="E536" s="23"/>
      <c r="F536" s="23"/>
      <c r="G536" s="23"/>
      <c r="H536" s="23"/>
      <c r="I536" s="23"/>
      <c r="J536" s="23"/>
      <c r="K536" s="23"/>
      <c r="L536" s="23"/>
      <c r="M536" s="23"/>
      <c r="N536" s="23"/>
      <c r="O536" s="23"/>
      <c r="P536" s="23"/>
    </row>
    <row r="537" spans="1:16" ht="13.5" customHeight="1" x14ac:dyDescent="0.2">
      <c r="A537" s="23"/>
      <c r="B537" s="23"/>
      <c r="C537" s="23"/>
      <c r="D537" s="23"/>
      <c r="E537" s="23"/>
      <c r="F537" s="23"/>
      <c r="G537" s="23"/>
      <c r="H537" s="23"/>
      <c r="I537" s="23"/>
      <c r="J537" s="23"/>
      <c r="K537" s="23"/>
      <c r="L537" s="23"/>
      <c r="M537" s="23"/>
      <c r="N537" s="23"/>
      <c r="O537" s="23"/>
      <c r="P537" s="23"/>
    </row>
    <row r="538" spans="1:16" ht="13.5" customHeight="1" x14ac:dyDescent="0.2">
      <c r="A538" s="23"/>
      <c r="B538" s="23"/>
      <c r="C538" s="23"/>
      <c r="D538" s="23"/>
      <c r="E538" s="23"/>
      <c r="F538" s="23"/>
      <c r="G538" s="23"/>
      <c r="H538" s="23"/>
      <c r="I538" s="23"/>
      <c r="J538" s="23"/>
      <c r="K538" s="23"/>
      <c r="L538" s="23"/>
      <c r="M538" s="23"/>
      <c r="N538" s="23"/>
      <c r="O538" s="23"/>
      <c r="P538" s="23"/>
    </row>
    <row r="539" spans="1:16" ht="13.5" customHeight="1" x14ac:dyDescent="0.2">
      <c r="A539" s="23"/>
      <c r="B539" s="23"/>
      <c r="C539" s="23"/>
      <c r="D539" s="23"/>
      <c r="E539" s="23"/>
      <c r="F539" s="23"/>
      <c r="G539" s="23"/>
      <c r="H539" s="23"/>
      <c r="I539" s="23"/>
      <c r="J539" s="23"/>
      <c r="K539" s="23"/>
      <c r="L539" s="23"/>
      <c r="M539" s="23"/>
      <c r="N539" s="23"/>
      <c r="O539" s="23"/>
      <c r="P539" s="23"/>
    </row>
    <row r="540" spans="1:16" ht="13.5" customHeight="1" x14ac:dyDescent="0.2">
      <c r="A540" s="23"/>
      <c r="B540" s="23"/>
      <c r="C540" s="23"/>
      <c r="D540" s="23"/>
      <c r="E540" s="23"/>
      <c r="F540" s="23"/>
      <c r="G540" s="23"/>
      <c r="H540" s="23"/>
      <c r="I540" s="23"/>
      <c r="J540" s="23"/>
      <c r="K540" s="23"/>
      <c r="L540" s="23"/>
      <c r="M540" s="23"/>
      <c r="N540" s="23"/>
      <c r="O540" s="23"/>
      <c r="P540" s="23"/>
    </row>
    <row r="541" spans="1:16" ht="13.5" customHeight="1" x14ac:dyDescent="0.2">
      <c r="A541" s="23"/>
      <c r="B541" s="23"/>
      <c r="C541" s="23"/>
      <c r="D541" s="23"/>
      <c r="E541" s="23"/>
      <c r="F541" s="23"/>
      <c r="G541" s="23"/>
      <c r="H541" s="23"/>
      <c r="I541" s="23"/>
      <c r="J541" s="23"/>
      <c r="K541" s="23"/>
      <c r="L541" s="23"/>
      <c r="M541" s="23"/>
      <c r="N541" s="23"/>
      <c r="O541" s="23"/>
      <c r="P541" s="23"/>
    </row>
    <row r="542" spans="1:16" ht="13.5" customHeight="1" x14ac:dyDescent="0.2">
      <c r="A542" s="23"/>
      <c r="B542" s="23"/>
      <c r="C542" s="23"/>
      <c r="D542" s="23"/>
      <c r="E542" s="23"/>
      <c r="F542" s="23"/>
      <c r="G542" s="23"/>
      <c r="H542" s="23"/>
      <c r="I542" s="23"/>
      <c r="J542" s="23"/>
      <c r="K542" s="23"/>
      <c r="L542" s="23"/>
      <c r="M542" s="23"/>
      <c r="N542" s="23"/>
      <c r="O542" s="23"/>
      <c r="P542" s="23"/>
    </row>
    <row r="543" spans="1:16" ht="13.5" customHeight="1" x14ac:dyDescent="0.2">
      <c r="A543" s="23"/>
      <c r="B543" s="23"/>
      <c r="C543" s="23"/>
      <c r="D543" s="23"/>
      <c r="E543" s="23"/>
      <c r="F543" s="23"/>
      <c r="G543" s="23"/>
      <c r="H543" s="23"/>
      <c r="I543" s="23"/>
      <c r="J543" s="23"/>
      <c r="K543" s="23"/>
      <c r="L543" s="23"/>
      <c r="M543" s="23"/>
      <c r="N543" s="23"/>
      <c r="O543" s="23"/>
      <c r="P543" s="23"/>
    </row>
    <row r="544" spans="1:16" ht="13.5" customHeight="1" x14ac:dyDescent="0.2">
      <c r="A544" s="23"/>
      <c r="B544" s="23"/>
      <c r="C544" s="23"/>
      <c r="D544" s="23"/>
      <c r="E544" s="23"/>
      <c r="F544" s="23"/>
      <c r="G544" s="23"/>
      <c r="H544" s="23"/>
      <c r="I544" s="23"/>
      <c r="J544" s="23"/>
      <c r="K544" s="23"/>
      <c r="L544" s="23"/>
      <c r="M544" s="23"/>
      <c r="N544" s="23"/>
      <c r="O544" s="23"/>
      <c r="P544" s="23"/>
    </row>
    <row r="545" spans="1:16" ht="13.5" customHeight="1" x14ac:dyDescent="0.2">
      <c r="A545" s="23"/>
      <c r="B545" s="23"/>
      <c r="C545" s="23"/>
      <c r="D545" s="23"/>
      <c r="E545" s="23"/>
      <c r="F545" s="23"/>
      <c r="G545" s="23"/>
      <c r="H545" s="23"/>
      <c r="I545" s="23"/>
      <c r="J545" s="23"/>
      <c r="K545" s="23"/>
      <c r="L545" s="23"/>
      <c r="M545" s="23"/>
      <c r="N545" s="23"/>
      <c r="O545" s="23"/>
      <c r="P545" s="23"/>
    </row>
    <row r="546" spans="1:16" ht="13.5" customHeight="1" x14ac:dyDescent="0.2">
      <c r="A546" s="23"/>
      <c r="B546" s="23"/>
      <c r="C546" s="23"/>
      <c r="D546" s="23"/>
      <c r="E546" s="23"/>
      <c r="F546" s="23"/>
      <c r="G546" s="23"/>
      <c r="H546" s="23"/>
      <c r="I546" s="23"/>
      <c r="J546" s="23"/>
      <c r="K546" s="23"/>
      <c r="L546" s="23"/>
      <c r="M546" s="23"/>
      <c r="N546" s="23"/>
      <c r="O546" s="23"/>
      <c r="P546" s="23"/>
    </row>
    <row r="547" spans="1:16" ht="13.5" customHeight="1" x14ac:dyDescent="0.2">
      <c r="A547" s="23"/>
      <c r="B547" s="23"/>
      <c r="C547" s="23"/>
      <c r="D547" s="23"/>
      <c r="E547" s="23"/>
      <c r="F547" s="23"/>
      <c r="G547" s="23"/>
      <c r="H547" s="23"/>
      <c r="I547" s="23"/>
      <c r="J547" s="23"/>
      <c r="K547" s="23"/>
      <c r="L547" s="23"/>
      <c r="M547" s="23"/>
      <c r="N547" s="23"/>
      <c r="O547" s="23"/>
      <c r="P547" s="23"/>
    </row>
    <row r="548" spans="1:16" ht="13.5" customHeight="1" x14ac:dyDescent="0.2">
      <c r="A548" s="23"/>
      <c r="B548" s="23"/>
      <c r="C548" s="23"/>
      <c r="D548" s="23"/>
      <c r="E548" s="23"/>
      <c r="F548" s="23"/>
      <c r="G548" s="23"/>
      <c r="H548" s="23"/>
      <c r="I548" s="23"/>
      <c r="J548" s="23"/>
      <c r="K548" s="23"/>
      <c r="L548" s="23"/>
      <c r="M548" s="23"/>
      <c r="N548" s="23"/>
      <c r="O548" s="23"/>
      <c r="P548" s="23"/>
    </row>
    <row r="549" spans="1:16" ht="13.5" customHeight="1" x14ac:dyDescent="0.2">
      <c r="A549" s="23"/>
      <c r="B549" s="23"/>
      <c r="C549" s="23"/>
      <c r="D549" s="23"/>
      <c r="E549" s="23"/>
      <c r="F549" s="23"/>
      <c r="G549" s="23"/>
      <c r="H549" s="23"/>
      <c r="I549" s="23"/>
      <c r="J549" s="23"/>
      <c r="K549" s="23"/>
      <c r="L549" s="23"/>
      <c r="M549" s="23"/>
      <c r="N549" s="23"/>
      <c r="O549" s="23"/>
      <c r="P549" s="23"/>
    </row>
    <row r="550" spans="1:16" ht="13.5" customHeight="1" x14ac:dyDescent="0.2">
      <c r="A550" s="23"/>
      <c r="B550" s="23"/>
      <c r="C550" s="23"/>
      <c r="D550" s="23"/>
      <c r="E550" s="23"/>
      <c r="F550" s="23"/>
      <c r="G550" s="23"/>
      <c r="H550" s="23"/>
      <c r="I550" s="23"/>
      <c r="J550" s="23"/>
      <c r="K550" s="23"/>
      <c r="L550" s="23"/>
      <c r="M550" s="23"/>
      <c r="N550" s="23"/>
      <c r="O550" s="23"/>
      <c r="P550" s="23"/>
    </row>
    <row r="551" spans="1:16" ht="13.5" customHeight="1" x14ac:dyDescent="0.2">
      <c r="A551" s="23"/>
      <c r="B551" s="23"/>
      <c r="C551" s="23"/>
      <c r="D551" s="23"/>
      <c r="E551" s="23"/>
      <c r="F551" s="23"/>
      <c r="G551" s="23"/>
      <c r="H551" s="23"/>
      <c r="I551" s="23"/>
      <c r="J551" s="23"/>
      <c r="K551" s="23"/>
      <c r="L551" s="23"/>
      <c r="M551" s="23"/>
      <c r="N551" s="23"/>
      <c r="O551" s="23"/>
      <c r="P551" s="23"/>
    </row>
    <row r="552" spans="1:16" ht="13.5" customHeight="1" x14ac:dyDescent="0.2">
      <c r="A552" s="23"/>
      <c r="B552" s="23"/>
      <c r="C552" s="23"/>
      <c r="D552" s="23"/>
      <c r="E552" s="23"/>
      <c r="F552" s="23"/>
      <c r="G552" s="23"/>
      <c r="H552" s="23"/>
      <c r="I552" s="23"/>
      <c r="J552" s="23"/>
      <c r="K552" s="23"/>
      <c r="L552" s="23"/>
      <c r="M552" s="23"/>
      <c r="N552" s="23"/>
      <c r="O552" s="23"/>
      <c r="P552" s="23"/>
    </row>
    <row r="553" spans="1:16" ht="13.5" customHeight="1" x14ac:dyDescent="0.2">
      <c r="A553" s="23"/>
      <c r="B553" s="23"/>
      <c r="C553" s="23"/>
      <c r="D553" s="23"/>
      <c r="E553" s="23"/>
      <c r="F553" s="23"/>
      <c r="G553" s="23"/>
      <c r="H553" s="23"/>
      <c r="I553" s="23"/>
      <c r="J553" s="23"/>
      <c r="K553" s="23"/>
      <c r="L553" s="23"/>
      <c r="M553" s="23"/>
      <c r="N553" s="23"/>
      <c r="O553" s="23"/>
      <c r="P553" s="23"/>
    </row>
    <row r="554" spans="1:16" ht="13.5" customHeight="1" x14ac:dyDescent="0.2">
      <c r="A554" s="23"/>
      <c r="B554" s="23"/>
      <c r="C554" s="23"/>
      <c r="D554" s="23"/>
      <c r="E554" s="23"/>
      <c r="F554" s="23"/>
      <c r="G554" s="23"/>
      <c r="H554" s="23"/>
      <c r="I554" s="23"/>
      <c r="J554" s="23"/>
      <c r="K554" s="23"/>
      <c r="L554" s="23"/>
      <c r="M554" s="23"/>
      <c r="N554" s="23"/>
      <c r="O554" s="23"/>
      <c r="P554" s="23"/>
    </row>
    <row r="555" spans="1:16" ht="13.5" customHeight="1" x14ac:dyDescent="0.2">
      <c r="A555" s="23"/>
      <c r="B555" s="23"/>
      <c r="C555" s="23"/>
      <c r="D555" s="23"/>
      <c r="E555" s="23"/>
      <c r="F555" s="23"/>
      <c r="G555" s="23"/>
      <c r="H555" s="23"/>
      <c r="I555" s="23"/>
      <c r="J555" s="23"/>
      <c r="K555" s="23"/>
      <c r="L555" s="23"/>
      <c r="M555" s="23"/>
      <c r="N555" s="23"/>
      <c r="O555" s="23"/>
      <c r="P555" s="23"/>
    </row>
    <row r="556" spans="1:16" ht="13.5" customHeight="1" x14ac:dyDescent="0.2">
      <c r="A556" s="23"/>
      <c r="B556" s="23"/>
      <c r="C556" s="23"/>
      <c r="D556" s="23"/>
      <c r="E556" s="23"/>
      <c r="F556" s="23"/>
      <c r="G556" s="23"/>
      <c r="H556" s="23"/>
      <c r="I556" s="23"/>
      <c r="J556" s="23"/>
      <c r="K556" s="23"/>
      <c r="L556" s="23"/>
      <c r="M556" s="23"/>
      <c r="N556" s="23"/>
      <c r="O556" s="23"/>
      <c r="P556" s="23"/>
    </row>
    <row r="557" spans="1:16" ht="13.5" customHeight="1" x14ac:dyDescent="0.2">
      <c r="A557" s="23"/>
      <c r="B557" s="23"/>
      <c r="C557" s="23"/>
      <c r="D557" s="23"/>
      <c r="E557" s="23"/>
      <c r="F557" s="23"/>
      <c r="G557" s="23"/>
      <c r="H557" s="23"/>
      <c r="I557" s="23"/>
      <c r="J557" s="23"/>
      <c r="K557" s="23"/>
      <c r="L557" s="23"/>
      <c r="M557" s="23"/>
      <c r="N557" s="23"/>
      <c r="O557" s="23"/>
      <c r="P557" s="23"/>
    </row>
    <row r="558" spans="1:16" ht="13.5" customHeight="1" x14ac:dyDescent="0.2">
      <c r="A558" s="23"/>
      <c r="B558" s="23"/>
      <c r="C558" s="23"/>
      <c r="D558" s="23"/>
      <c r="E558" s="23"/>
      <c r="F558" s="23"/>
      <c r="G558" s="23"/>
      <c r="H558" s="23"/>
      <c r="I558" s="23"/>
      <c r="J558" s="23"/>
      <c r="K558" s="23"/>
      <c r="L558" s="23"/>
      <c r="M558" s="23"/>
      <c r="N558" s="23"/>
      <c r="O558" s="23"/>
      <c r="P558" s="23"/>
    </row>
    <row r="559" spans="1:16" ht="13.5" customHeight="1" x14ac:dyDescent="0.2">
      <c r="A559" s="23"/>
      <c r="B559" s="23"/>
      <c r="C559" s="23"/>
      <c r="D559" s="23"/>
      <c r="E559" s="23"/>
      <c r="F559" s="23"/>
      <c r="G559" s="23"/>
      <c r="H559" s="23"/>
      <c r="I559" s="23"/>
      <c r="J559" s="23"/>
      <c r="K559" s="23"/>
      <c r="L559" s="23"/>
      <c r="M559" s="23"/>
      <c r="N559" s="23"/>
      <c r="O559" s="23"/>
      <c r="P559" s="23"/>
    </row>
    <row r="560" spans="1:16" ht="13.5" customHeight="1" x14ac:dyDescent="0.2">
      <c r="A560" s="23"/>
      <c r="B560" s="23"/>
      <c r="C560" s="23"/>
      <c r="D560" s="23"/>
      <c r="E560" s="23"/>
      <c r="F560" s="23"/>
      <c r="G560" s="23"/>
      <c r="H560" s="23"/>
      <c r="I560" s="23"/>
      <c r="J560" s="23"/>
      <c r="K560" s="23"/>
      <c r="L560" s="23"/>
      <c r="M560" s="23"/>
      <c r="N560" s="23"/>
      <c r="O560" s="23"/>
      <c r="P560" s="23"/>
    </row>
    <row r="561" spans="1:16" ht="13.5" customHeight="1" x14ac:dyDescent="0.2">
      <c r="A561" s="23"/>
      <c r="B561" s="23"/>
      <c r="C561" s="23"/>
      <c r="D561" s="23"/>
      <c r="E561" s="23"/>
      <c r="F561" s="23"/>
      <c r="G561" s="23"/>
      <c r="H561" s="23"/>
      <c r="I561" s="23"/>
      <c r="J561" s="23"/>
      <c r="K561" s="23"/>
      <c r="L561" s="23"/>
      <c r="M561" s="23"/>
      <c r="N561" s="23"/>
      <c r="O561" s="23"/>
      <c r="P561" s="23"/>
    </row>
    <row r="562" spans="1:16" ht="13.5" customHeight="1" x14ac:dyDescent="0.2">
      <c r="A562" s="23"/>
      <c r="B562" s="23"/>
      <c r="C562" s="23"/>
      <c r="D562" s="23"/>
      <c r="E562" s="23"/>
      <c r="F562" s="23"/>
      <c r="G562" s="23"/>
      <c r="H562" s="23"/>
      <c r="I562" s="23"/>
      <c r="J562" s="23"/>
      <c r="K562" s="23"/>
      <c r="L562" s="23"/>
      <c r="M562" s="23"/>
      <c r="N562" s="23"/>
      <c r="O562" s="23"/>
      <c r="P562" s="23"/>
    </row>
    <row r="563" spans="1:16" ht="13.5" customHeight="1" x14ac:dyDescent="0.2">
      <c r="A563" s="23"/>
      <c r="B563" s="23"/>
      <c r="C563" s="23"/>
      <c r="D563" s="23"/>
      <c r="E563" s="23"/>
      <c r="F563" s="23"/>
      <c r="G563" s="23"/>
      <c r="H563" s="23"/>
      <c r="I563" s="23"/>
      <c r="J563" s="23"/>
      <c r="K563" s="23"/>
      <c r="L563" s="23"/>
      <c r="M563" s="23"/>
      <c r="N563" s="23"/>
      <c r="O563" s="23"/>
      <c r="P563" s="23"/>
    </row>
    <row r="564" spans="1:16" ht="13.5" customHeight="1" x14ac:dyDescent="0.2">
      <c r="A564" s="23"/>
      <c r="B564" s="23"/>
      <c r="C564" s="23"/>
      <c r="D564" s="23"/>
      <c r="E564" s="23"/>
      <c r="F564" s="23"/>
      <c r="G564" s="23"/>
      <c r="H564" s="23"/>
      <c r="I564" s="23"/>
      <c r="J564" s="23"/>
      <c r="K564" s="23"/>
      <c r="L564" s="23"/>
      <c r="M564" s="23"/>
      <c r="N564" s="23"/>
      <c r="O564" s="23"/>
      <c r="P564" s="23"/>
    </row>
    <row r="565" spans="1:16" ht="13.5" customHeight="1" x14ac:dyDescent="0.2">
      <c r="A565" s="23"/>
      <c r="B565" s="23"/>
      <c r="C565" s="23"/>
      <c r="D565" s="23"/>
      <c r="E565" s="23"/>
      <c r="F565" s="23"/>
      <c r="G565" s="23"/>
      <c r="H565" s="23"/>
      <c r="I565" s="23"/>
      <c r="J565" s="23"/>
      <c r="K565" s="23"/>
      <c r="L565" s="23"/>
      <c r="M565" s="23"/>
      <c r="N565" s="23"/>
      <c r="O565" s="23"/>
      <c r="P565" s="23"/>
    </row>
    <row r="566" spans="1:16" ht="13.5" customHeight="1" x14ac:dyDescent="0.2">
      <c r="A566" s="23"/>
      <c r="B566" s="23"/>
      <c r="C566" s="23"/>
      <c r="D566" s="23"/>
      <c r="E566" s="23"/>
      <c r="F566" s="23"/>
      <c r="G566" s="23"/>
      <c r="H566" s="23"/>
      <c r="I566" s="23"/>
      <c r="J566" s="23"/>
      <c r="K566" s="23"/>
      <c r="L566" s="23"/>
      <c r="M566" s="23"/>
      <c r="N566" s="23"/>
      <c r="O566" s="23"/>
      <c r="P566" s="23"/>
    </row>
    <row r="567" spans="1:16" ht="13.5" customHeight="1" x14ac:dyDescent="0.2">
      <c r="A567" s="23"/>
      <c r="B567" s="23"/>
      <c r="C567" s="23"/>
      <c r="D567" s="23"/>
      <c r="E567" s="23"/>
      <c r="F567" s="23"/>
      <c r="G567" s="23"/>
      <c r="H567" s="23"/>
      <c r="I567" s="23"/>
      <c r="J567" s="23"/>
      <c r="K567" s="23"/>
      <c r="L567" s="23"/>
      <c r="M567" s="23"/>
      <c r="N567" s="23"/>
      <c r="O567" s="23"/>
      <c r="P567" s="23"/>
    </row>
    <row r="568" spans="1:16" ht="13.5" customHeight="1" x14ac:dyDescent="0.2">
      <c r="A568" s="23"/>
      <c r="B568" s="23"/>
      <c r="C568" s="23"/>
      <c r="D568" s="23"/>
      <c r="E568" s="23"/>
      <c r="F568" s="23"/>
      <c r="G568" s="23"/>
      <c r="H568" s="23"/>
      <c r="I568" s="23"/>
      <c r="J568" s="23"/>
      <c r="K568" s="23"/>
      <c r="L568" s="23"/>
      <c r="M568" s="23"/>
      <c r="N568" s="23"/>
      <c r="O568" s="23"/>
      <c r="P568" s="23"/>
    </row>
    <row r="569" spans="1:16" ht="13.5" customHeight="1" x14ac:dyDescent="0.2">
      <c r="A569" s="23"/>
      <c r="B569" s="23"/>
      <c r="C569" s="23"/>
      <c r="D569" s="23"/>
      <c r="E569" s="23"/>
      <c r="F569" s="23"/>
      <c r="G569" s="23"/>
      <c r="H569" s="23"/>
      <c r="I569" s="23"/>
      <c r="J569" s="23"/>
      <c r="K569" s="23"/>
      <c r="L569" s="23"/>
      <c r="M569" s="23"/>
      <c r="N569" s="23"/>
      <c r="O569" s="23"/>
      <c r="P569" s="23"/>
    </row>
    <row r="570" spans="1:16" ht="13.5" customHeight="1" x14ac:dyDescent="0.2">
      <c r="A570" s="23"/>
      <c r="B570" s="23"/>
      <c r="C570" s="23"/>
      <c r="D570" s="23"/>
      <c r="E570" s="23"/>
      <c r="F570" s="23"/>
      <c r="G570" s="23"/>
      <c r="H570" s="23"/>
      <c r="I570" s="23"/>
      <c r="J570" s="23"/>
      <c r="K570" s="23"/>
      <c r="L570" s="23"/>
      <c r="M570" s="23"/>
      <c r="N570" s="23"/>
      <c r="O570" s="23"/>
      <c r="P570" s="23"/>
    </row>
    <row r="571" spans="1:16" ht="13.5" customHeight="1" x14ac:dyDescent="0.2">
      <c r="A571" s="23"/>
      <c r="B571" s="23"/>
      <c r="C571" s="23"/>
      <c r="D571" s="23"/>
      <c r="E571" s="23"/>
      <c r="F571" s="23"/>
      <c r="G571" s="23"/>
      <c r="H571" s="23"/>
      <c r="I571" s="23"/>
      <c r="J571" s="23"/>
      <c r="K571" s="23"/>
      <c r="L571" s="23"/>
      <c r="M571" s="23"/>
      <c r="N571" s="23"/>
      <c r="O571" s="23"/>
      <c r="P571" s="23"/>
    </row>
    <row r="572" spans="1:16" ht="13.5" customHeight="1" x14ac:dyDescent="0.2">
      <c r="A572" s="23"/>
      <c r="B572" s="23"/>
      <c r="C572" s="23"/>
      <c r="D572" s="23"/>
      <c r="E572" s="23"/>
      <c r="F572" s="23"/>
      <c r="G572" s="23"/>
      <c r="H572" s="23"/>
      <c r="I572" s="23"/>
      <c r="J572" s="23"/>
      <c r="K572" s="23"/>
      <c r="L572" s="23"/>
      <c r="M572" s="23"/>
      <c r="N572" s="23"/>
      <c r="O572" s="23"/>
      <c r="P572" s="23"/>
    </row>
    <row r="573" spans="1:16" ht="13.5" customHeight="1" x14ac:dyDescent="0.2">
      <c r="A573" s="23"/>
      <c r="B573" s="23"/>
      <c r="C573" s="23"/>
      <c r="D573" s="23"/>
      <c r="E573" s="23"/>
      <c r="F573" s="23"/>
      <c r="G573" s="23"/>
      <c r="H573" s="23"/>
      <c r="I573" s="23"/>
      <c r="J573" s="23"/>
      <c r="K573" s="23"/>
      <c r="L573" s="23"/>
      <c r="M573" s="23"/>
      <c r="N573" s="23"/>
      <c r="O573" s="23"/>
      <c r="P573" s="23"/>
    </row>
    <row r="574" spans="1:16" ht="13.5" customHeight="1" x14ac:dyDescent="0.2">
      <c r="A574" s="23"/>
      <c r="B574" s="23"/>
      <c r="C574" s="23"/>
      <c r="D574" s="23"/>
      <c r="E574" s="23"/>
      <c r="F574" s="23"/>
      <c r="G574" s="23"/>
      <c r="H574" s="23"/>
      <c r="I574" s="23"/>
      <c r="J574" s="23"/>
      <c r="K574" s="23"/>
      <c r="L574" s="23"/>
      <c r="M574" s="23"/>
      <c r="N574" s="23"/>
      <c r="O574" s="23"/>
      <c r="P574" s="23"/>
    </row>
    <row r="575" spans="1:16" ht="13.5" customHeight="1" x14ac:dyDescent="0.2">
      <c r="A575" s="23"/>
      <c r="B575" s="23"/>
      <c r="C575" s="23"/>
      <c r="D575" s="23"/>
      <c r="E575" s="23"/>
      <c r="F575" s="23"/>
      <c r="G575" s="23"/>
      <c r="H575" s="23"/>
      <c r="I575" s="23"/>
      <c r="J575" s="23"/>
      <c r="K575" s="23"/>
      <c r="L575" s="23"/>
      <c r="M575" s="23"/>
      <c r="N575" s="23"/>
      <c r="O575" s="23"/>
      <c r="P575" s="23"/>
    </row>
    <row r="576" spans="1:16" ht="13.5" customHeight="1" x14ac:dyDescent="0.2">
      <c r="A576" s="23"/>
      <c r="B576" s="23"/>
      <c r="C576" s="23"/>
      <c r="D576" s="23"/>
      <c r="E576" s="23"/>
      <c r="F576" s="23"/>
      <c r="G576" s="23"/>
      <c r="H576" s="23"/>
      <c r="I576" s="23"/>
      <c r="J576" s="23"/>
      <c r="K576" s="23"/>
      <c r="L576" s="23"/>
      <c r="M576" s="23"/>
      <c r="N576" s="23"/>
      <c r="O576" s="23"/>
      <c r="P576" s="23"/>
    </row>
    <row r="577" spans="1:16" ht="13.5" customHeight="1" x14ac:dyDescent="0.2">
      <c r="A577" s="23"/>
      <c r="B577" s="23"/>
      <c r="C577" s="23"/>
      <c r="D577" s="23"/>
      <c r="E577" s="23"/>
      <c r="F577" s="23"/>
      <c r="G577" s="23"/>
      <c r="H577" s="23"/>
      <c r="I577" s="23"/>
      <c r="J577" s="23"/>
      <c r="K577" s="23"/>
      <c r="L577" s="23"/>
      <c r="M577" s="23"/>
      <c r="N577" s="23"/>
      <c r="O577" s="23"/>
      <c r="P577" s="23"/>
    </row>
    <row r="578" spans="1:16" ht="13.5" customHeight="1" x14ac:dyDescent="0.2">
      <c r="A578" s="23"/>
      <c r="B578" s="23"/>
      <c r="C578" s="23"/>
      <c r="D578" s="23"/>
      <c r="E578" s="23"/>
      <c r="F578" s="23"/>
      <c r="G578" s="23"/>
      <c r="H578" s="23"/>
      <c r="I578" s="23"/>
      <c r="J578" s="23"/>
      <c r="K578" s="23"/>
      <c r="L578" s="23"/>
      <c r="M578" s="23"/>
      <c r="N578" s="23"/>
      <c r="O578" s="23"/>
      <c r="P578" s="23"/>
    </row>
    <row r="579" spans="1:16" ht="13.5" customHeight="1" x14ac:dyDescent="0.2">
      <c r="A579" s="23"/>
      <c r="B579" s="23"/>
      <c r="C579" s="23"/>
      <c r="D579" s="23"/>
      <c r="E579" s="23"/>
      <c r="F579" s="23"/>
      <c r="G579" s="23"/>
      <c r="H579" s="23"/>
      <c r="I579" s="23"/>
      <c r="J579" s="23"/>
      <c r="K579" s="23"/>
      <c r="L579" s="23"/>
      <c r="M579" s="23"/>
      <c r="N579" s="23"/>
      <c r="O579" s="23"/>
      <c r="P579" s="23"/>
    </row>
    <row r="580" spans="1:16" ht="13.5" customHeight="1" x14ac:dyDescent="0.2">
      <c r="A580" s="23"/>
      <c r="B580" s="23"/>
      <c r="C580" s="23"/>
      <c r="D580" s="23"/>
      <c r="E580" s="23"/>
      <c r="F580" s="23"/>
      <c r="G580" s="23"/>
      <c r="H580" s="23"/>
      <c r="I580" s="23"/>
      <c r="J580" s="23"/>
      <c r="K580" s="23"/>
      <c r="L580" s="23"/>
      <c r="M580" s="23"/>
      <c r="N580" s="23"/>
      <c r="O580" s="23"/>
      <c r="P580" s="23"/>
    </row>
    <row r="581" spans="1:16" ht="13.5" customHeight="1" x14ac:dyDescent="0.2">
      <c r="A581" s="23"/>
      <c r="B581" s="23"/>
      <c r="C581" s="23"/>
      <c r="D581" s="23"/>
      <c r="E581" s="23"/>
      <c r="F581" s="23"/>
      <c r="G581" s="23"/>
      <c r="H581" s="23"/>
      <c r="I581" s="23"/>
      <c r="J581" s="23"/>
      <c r="K581" s="23"/>
      <c r="L581" s="23"/>
      <c r="M581" s="23"/>
      <c r="N581" s="23"/>
      <c r="O581" s="23"/>
      <c r="P581" s="23"/>
    </row>
    <row r="582" spans="1:16" ht="13.5" customHeight="1" x14ac:dyDescent="0.2">
      <c r="A582" s="23"/>
      <c r="B582" s="23"/>
      <c r="C582" s="23"/>
      <c r="D582" s="23"/>
      <c r="E582" s="23"/>
      <c r="F582" s="23"/>
      <c r="G582" s="23"/>
      <c r="H582" s="23"/>
      <c r="I582" s="23"/>
      <c r="J582" s="23"/>
      <c r="K582" s="23"/>
      <c r="L582" s="23"/>
      <c r="M582" s="23"/>
      <c r="N582" s="23"/>
      <c r="O582" s="23"/>
      <c r="P582" s="23"/>
    </row>
    <row r="583" spans="1:16" ht="13.5" customHeight="1" x14ac:dyDescent="0.2">
      <c r="A583" s="23"/>
      <c r="B583" s="23"/>
      <c r="C583" s="23"/>
      <c r="D583" s="23"/>
      <c r="E583" s="23"/>
      <c r="F583" s="23"/>
      <c r="G583" s="23"/>
      <c r="H583" s="23"/>
      <c r="I583" s="23"/>
      <c r="J583" s="23"/>
      <c r="K583" s="23"/>
      <c r="L583" s="23"/>
      <c r="M583" s="23"/>
      <c r="N583" s="23"/>
      <c r="O583" s="23"/>
      <c r="P583" s="23"/>
    </row>
    <row r="584" spans="1:16" ht="13.5" customHeight="1" x14ac:dyDescent="0.2">
      <c r="A584" s="23"/>
      <c r="B584" s="23"/>
      <c r="C584" s="23"/>
      <c r="D584" s="23"/>
      <c r="E584" s="23"/>
      <c r="F584" s="23"/>
      <c r="G584" s="23"/>
      <c r="H584" s="23"/>
      <c r="I584" s="23"/>
      <c r="J584" s="23"/>
      <c r="K584" s="23"/>
      <c r="L584" s="23"/>
      <c r="M584" s="23"/>
      <c r="N584" s="23"/>
      <c r="O584" s="23"/>
      <c r="P584" s="23"/>
    </row>
    <row r="585" spans="1:16" ht="13.5" customHeight="1" x14ac:dyDescent="0.2">
      <c r="A585" s="23"/>
      <c r="B585" s="23"/>
      <c r="C585" s="23"/>
      <c r="D585" s="23"/>
      <c r="E585" s="23"/>
      <c r="F585" s="23"/>
      <c r="G585" s="23"/>
      <c r="H585" s="23"/>
      <c r="I585" s="23"/>
      <c r="J585" s="23"/>
      <c r="K585" s="23"/>
      <c r="L585" s="23"/>
      <c r="M585" s="23"/>
      <c r="N585" s="23"/>
      <c r="O585" s="23"/>
      <c r="P585" s="23"/>
    </row>
    <row r="586" spans="1:16" ht="13.5" customHeight="1" x14ac:dyDescent="0.2">
      <c r="A586" s="23"/>
      <c r="B586" s="23"/>
      <c r="C586" s="23"/>
      <c r="D586" s="23"/>
      <c r="E586" s="23"/>
      <c r="F586" s="23"/>
      <c r="G586" s="23"/>
      <c r="H586" s="23"/>
      <c r="I586" s="23"/>
      <c r="J586" s="23"/>
      <c r="K586" s="23"/>
      <c r="L586" s="23"/>
      <c r="M586" s="23"/>
      <c r="N586" s="23"/>
      <c r="O586" s="23"/>
      <c r="P586" s="23"/>
    </row>
    <row r="587" spans="1:16" ht="13.5" customHeight="1" x14ac:dyDescent="0.2">
      <c r="A587" s="23"/>
      <c r="B587" s="23"/>
      <c r="C587" s="23"/>
      <c r="D587" s="23"/>
      <c r="E587" s="23"/>
      <c r="F587" s="23"/>
      <c r="G587" s="23"/>
      <c r="H587" s="23"/>
      <c r="I587" s="23"/>
      <c r="J587" s="23"/>
      <c r="K587" s="23"/>
      <c r="L587" s="23"/>
      <c r="M587" s="23"/>
      <c r="N587" s="23"/>
      <c r="O587" s="23"/>
      <c r="P587" s="23"/>
    </row>
    <row r="588" spans="1:16" ht="13.5" customHeight="1" x14ac:dyDescent="0.2">
      <c r="A588" s="23"/>
      <c r="B588" s="23"/>
      <c r="C588" s="23"/>
      <c r="D588" s="23"/>
      <c r="E588" s="23"/>
      <c r="F588" s="23"/>
      <c r="G588" s="23"/>
      <c r="H588" s="23"/>
      <c r="I588" s="23"/>
      <c r="J588" s="23"/>
      <c r="K588" s="23"/>
      <c r="L588" s="23"/>
      <c r="M588" s="23"/>
      <c r="N588" s="23"/>
      <c r="O588" s="23"/>
      <c r="P588" s="23"/>
    </row>
    <row r="589" spans="1:16" ht="13.5" customHeight="1" x14ac:dyDescent="0.2">
      <c r="A589" s="23"/>
      <c r="B589" s="23"/>
      <c r="C589" s="23"/>
      <c r="D589" s="23"/>
      <c r="E589" s="23"/>
      <c r="F589" s="23"/>
      <c r="G589" s="23"/>
      <c r="H589" s="23"/>
      <c r="I589" s="23"/>
      <c r="J589" s="23"/>
      <c r="K589" s="23"/>
      <c r="L589" s="23"/>
      <c r="M589" s="23"/>
      <c r="N589" s="23"/>
      <c r="O589" s="23"/>
      <c r="P589" s="23"/>
    </row>
    <row r="590" spans="1:16" ht="13.5" customHeight="1" x14ac:dyDescent="0.2">
      <c r="A590" s="23"/>
      <c r="B590" s="23"/>
      <c r="C590" s="23"/>
      <c r="D590" s="23"/>
      <c r="E590" s="23"/>
      <c r="F590" s="23"/>
      <c r="G590" s="23"/>
      <c r="H590" s="23"/>
      <c r="I590" s="23"/>
      <c r="J590" s="23"/>
      <c r="K590" s="23"/>
      <c r="L590" s="23"/>
      <c r="M590" s="23"/>
      <c r="N590" s="23"/>
      <c r="O590" s="23"/>
      <c r="P590" s="23"/>
    </row>
    <row r="591" spans="1:16" ht="13.5" customHeight="1" x14ac:dyDescent="0.2">
      <c r="A591" s="23"/>
      <c r="B591" s="23"/>
      <c r="C591" s="23"/>
      <c r="D591" s="23"/>
      <c r="E591" s="23"/>
      <c r="F591" s="23"/>
      <c r="G591" s="23"/>
      <c r="H591" s="23"/>
      <c r="I591" s="23"/>
      <c r="J591" s="23"/>
      <c r="K591" s="23"/>
      <c r="L591" s="23"/>
      <c r="M591" s="23"/>
      <c r="N591" s="23"/>
      <c r="O591" s="23"/>
      <c r="P591" s="23"/>
    </row>
    <row r="592" spans="1:16" ht="13.5" customHeight="1" x14ac:dyDescent="0.2">
      <c r="A592" s="23"/>
      <c r="B592" s="23"/>
      <c r="C592" s="23"/>
      <c r="D592" s="23"/>
      <c r="E592" s="23"/>
      <c r="F592" s="23"/>
      <c r="G592" s="23"/>
      <c r="H592" s="23"/>
      <c r="I592" s="23"/>
      <c r="J592" s="23"/>
      <c r="K592" s="23"/>
      <c r="L592" s="23"/>
      <c r="M592" s="23"/>
      <c r="N592" s="23"/>
      <c r="O592" s="23"/>
      <c r="P592" s="23"/>
    </row>
    <row r="593" spans="1:16" ht="13.5" customHeight="1" x14ac:dyDescent="0.2">
      <c r="A593" s="23"/>
      <c r="B593" s="23"/>
      <c r="C593" s="23"/>
      <c r="D593" s="23"/>
      <c r="E593" s="23"/>
      <c r="F593" s="23"/>
      <c r="G593" s="23"/>
      <c r="H593" s="23"/>
      <c r="I593" s="23"/>
      <c r="J593" s="23"/>
      <c r="K593" s="23"/>
      <c r="L593" s="23"/>
      <c r="M593" s="23"/>
      <c r="N593" s="23"/>
      <c r="O593" s="23"/>
      <c r="P593" s="23"/>
    </row>
    <row r="594" spans="1:16" ht="13.5" customHeight="1" x14ac:dyDescent="0.2">
      <c r="A594" s="23"/>
      <c r="B594" s="23"/>
      <c r="C594" s="23"/>
      <c r="D594" s="23"/>
      <c r="E594" s="23"/>
      <c r="F594" s="23"/>
      <c r="G594" s="23"/>
      <c r="H594" s="23"/>
      <c r="I594" s="23"/>
      <c r="J594" s="23"/>
      <c r="K594" s="23"/>
      <c r="L594" s="23"/>
      <c r="M594" s="23"/>
      <c r="N594" s="23"/>
      <c r="O594" s="23"/>
      <c r="P594" s="23"/>
    </row>
    <row r="595" spans="1:16" ht="13.5" customHeight="1" x14ac:dyDescent="0.2">
      <c r="A595" s="23"/>
      <c r="B595" s="23"/>
      <c r="C595" s="23"/>
      <c r="D595" s="23"/>
      <c r="E595" s="23"/>
      <c r="F595" s="23"/>
      <c r="G595" s="23"/>
      <c r="H595" s="23"/>
      <c r="I595" s="23"/>
      <c r="J595" s="23"/>
      <c r="K595" s="23"/>
      <c r="L595" s="23"/>
      <c r="M595" s="23"/>
      <c r="N595" s="23"/>
      <c r="O595" s="23"/>
      <c r="P595" s="23"/>
    </row>
    <row r="596" spans="1:16" ht="13.5" customHeight="1" x14ac:dyDescent="0.2">
      <c r="A596" s="23"/>
      <c r="B596" s="23"/>
      <c r="C596" s="23"/>
      <c r="D596" s="23"/>
      <c r="E596" s="23"/>
      <c r="F596" s="23"/>
      <c r="G596" s="23"/>
      <c r="H596" s="23"/>
      <c r="I596" s="23"/>
      <c r="J596" s="23"/>
      <c r="K596" s="23"/>
      <c r="L596" s="23"/>
      <c r="M596" s="23"/>
      <c r="N596" s="23"/>
      <c r="O596" s="23"/>
      <c r="P596" s="23"/>
    </row>
    <row r="597" spans="1:16" ht="13.5" customHeight="1" x14ac:dyDescent="0.2">
      <c r="A597" s="23"/>
      <c r="B597" s="23"/>
      <c r="C597" s="23"/>
      <c r="D597" s="23"/>
      <c r="E597" s="23"/>
      <c r="F597" s="23"/>
      <c r="G597" s="23"/>
      <c r="H597" s="23"/>
      <c r="I597" s="23"/>
      <c r="J597" s="23"/>
      <c r="K597" s="23"/>
      <c r="L597" s="23"/>
      <c r="M597" s="23"/>
      <c r="N597" s="23"/>
      <c r="O597" s="23"/>
      <c r="P597" s="23"/>
    </row>
    <row r="598" spans="1:16" ht="13.5" customHeight="1" x14ac:dyDescent="0.2">
      <c r="A598" s="23"/>
      <c r="B598" s="23"/>
      <c r="C598" s="23"/>
      <c r="D598" s="23"/>
      <c r="E598" s="23"/>
      <c r="F598" s="23"/>
      <c r="G598" s="23"/>
      <c r="H598" s="23"/>
      <c r="I598" s="23"/>
      <c r="J598" s="23"/>
      <c r="K598" s="23"/>
      <c r="L598" s="23"/>
      <c r="M598" s="23"/>
      <c r="N598" s="23"/>
      <c r="O598" s="23"/>
      <c r="P598" s="23"/>
    </row>
    <row r="599" spans="1:16" ht="13.5" customHeight="1" x14ac:dyDescent="0.2">
      <c r="A599" s="23"/>
      <c r="B599" s="23"/>
      <c r="C599" s="23"/>
      <c r="D599" s="23"/>
      <c r="E599" s="23"/>
      <c r="F599" s="23"/>
      <c r="G599" s="23"/>
      <c r="H599" s="23"/>
      <c r="I599" s="23"/>
      <c r="J599" s="23"/>
      <c r="K599" s="23"/>
      <c r="L599" s="23"/>
      <c r="M599" s="23"/>
      <c r="N599" s="23"/>
      <c r="O599" s="23"/>
      <c r="P599" s="23"/>
    </row>
    <row r="600" spans="1:16" ht="13.5" customHeight="1" x14ac:dyDescent="0.2">
      <c r="A600" s="23"/>
      <c r="B600" s="23"/>
      <c r="C600" s="23"/>
      <c r="D600" s="23"/>
      <c r="E600" s="23"/>
      <c r="F600" s="23"/>
      <c r="G600" s="23"/>
      <c r="H600" s="23"/>
      <c r="I600" s="23"/>
      <c r="J600" s="23"/>
      <c r="K600" s="23"/>
      <c r="L600" s="23"/>
      <c r="M600" s="23"/>
      <c r="N600" s="23"/>
      <c r="O600" s="23"/>
      <c r="P600" s="23"/>
    </row>
    <row r="601" spans="1:16" ht="13.5" customHeight="1" x14ac:dyDescent="0.2">
      <c r="A601" s="23"/>
      <c r="B601" s="23"/>
      <c r="C601" s="23"/>
      <c r="D601" s="23"/>
      <c r="E601" s="23"/>
      <c r="F601" s="23"/>
      <c r="G601" s="23"/>
      <c r="H601" s="23"/>
      <c r="I601" s="23"/>
      <c r="J601" s="23"/>
      <c r="K601" s="23"/>
      <c r="L601" s="23"/>
      <c r="M601" s="23"/>
      <c r="N601" s="23"/>
      <c r="O601" s="23"/>
      <c r="P601" s="23"/>
    </row>
    <row r="602" spans="1:16" ht="13.5" customHeight="1" x14ac:dyDescent="0.2">
      <c r="A602" s="23"/>
      <c r="B602" s="23"/>
      <c r="C602" s="23"/>
      <c r="D602" s="23"/>
      <c r="E602" s="23"/>
      <c r="F602" s="23"/>
      <c r="G602" s="23"/>
      <c r="H602" s="23"/>
      <c r="I602" s="23"/>
      <c r="J602" s="23"/>
      <c r="K602" s="23"/>
      <c r="L602" s="23"/>
      <c r="M602" s="23"/>
      <c r="N602" s="23"/>
      <c r="O602" s="23"/>
      <c r="P602" s="23"/>
    </row>
    <row r="603" spans="1:16" ht="13.5" customHeight="1" x14ac:dyDescent="0.2">
      <c r="A603" s="23"/>
      <c r="B603" s="23"/>
      <c r="C603" s="23"/>
      <c r="D603" s="23"/>
      <c r="E603" s="23"/>
      <c r="F603" s="23"/>
      <c r="G603" s="23"/>
      <c r="H603" s="23"/>
      <c r="I603" s="23"/>
      <c r="J603" s="23"/>
      <c r="K603" s="23"/>
      <c r="L603" s="23"/>
      <c r="M603" s="23"/>
      <c r="N603" s="23"/>
      <c r="O603" s="23"/>
      <c r="P603" s="23"/>
    </row>
    <row r="604" spans="1:16" ht="13.5" customHeight="1" x14ac:dyDescent="0.2">
      <c r="A604" s="23"/>
      <c r="B604" s="23"/>
      <c r="C604" s="23"/>
      <c r="D604" s="23"/>
      <c r="E604" s="23"/>
      <c r="F604" s="23"/>
      <c r="G604" s="23"/>
      <c r="H604" s="23"/>
      <c r="I604" s="23"/>
      <c r="J604" s="23"/>
      <c r="K604" s="23"/>
      <c r="L604" s="23"/>
      <c r="M604" s="23"/>
      <c r="N604" s="23"/>
      <c r="O604" s="23"/>
      <c r="P604" s="23"/>
    </row>
    <row r="605" spans="1:16" ht="13.5" customHeight="1" x14ac:dyDescent="0.2">
      <c r="A605" s="23"/>
      <c r="B605" s="23"/>
      <c r="C605" s="23"/>
      <c r="D605" s="23"/>
      <c r="E605" s="23"/>
      <c r="F605" s="23"/>
      <c r="G605" s="23"/>
      <c r="H605" s="23"/>
      <c r="I605" s="23"/>
      <c r="J605" s="23"/>
      <c r="K605" s="23"/>
      <c r="L605" s="23"/>
      <c r="M605" s="23"/>
      <c r="N605" s="23"/>
      <c r="O605" s="23"/>
      <c r="P605" s="23"/>
    </row>
    <row r="606" spans="1:16" ht="13.5" customHeight="1" x14ac:dyDescent="0.2">
      <c r="A606" s="23"/>
      <c r="B606" s="23"/>
      <c r="C606" s="23"/>
      <c r="D606" s="23"/>
      <c r="E606" s="23"/>
      <c r="F606" s="23"/>
      <c r="G606" s="23"/>
      <c r="H606" s="23"/>
      <c r="I606" s="23"/>
      <c r="J606" s="23"/>
      <c r="K606" s="23"/>
      <c r="L606" s="23"/>
      <c r="M606" s="23"/>
      <c r="N606" s="23"/>
      <c r="O606" s="23"/>
      <c r="P606" s="23"/>
    </row>
    <row r="607" spans="1:16" ht="13.5" customHeight="1" x14ac:dyDescent="0.2">
      <c r="A607" s="23"/>
      <c r="B607" s="23"/>
      <c r="C607" s="23"/>
      <c r="D607" s="23"/>
      <c r="E607" s="23"/>
      <c r="F607" s="23"/>
      <c r="G607" s="23"/>
      <c r="H607" s="23"/>
      <c r="I607" s="23"/>
      <c r="J607" s="23"/>
      <c r="K607" s="23"/>
      <c r="L607" s="23"/>
      <c r="M607" s="23"/>
      <c r="N607" s="23"/>
      <c r="O607" s="23"/>
      <c r="P607" s="23"/>
    </row>
    <row r="608" spans="1:16" ht="13.5" customHeight="1" x14ac:dyDescent="0.2">
      <c r="A608" s="23"/>
      <c r="B608" s="23"/>
      <c r="C608" s="23"/>
      <c r="D608" s="23"/>
      <c r="E608" s="23"/>
      <c r="F608" s="23"/>
      <c r="G608" s="23"/>
      <c r="H608" s="23"/>
      <c r="I608" s="23"/>
      <c r="J608" s="23"/>
      <c r="K608" s="23"/>
      <c r="L608" s="23"/>
      <c r="M608" s="23"/>
      <c r="N608" s="23"/>
      <c r="O608" s="23"/>
      <c r="P608" s="23"/>
    </row>
    <row r="609" spans="1:16" ht="13.5" customHeight="1" x14ac:dyDescent="0.2">
      <c r="A609" s="23"/>
      <c r="B609" s="23"/>
      <c r="C609" s="23"/>
      <c r="D609" s="23"/>
      <c r="E609" s="23"/>
      <c r="F609" s="23"/>
      <c r="G609" s="23"/>
      <c r="H609" s="23"/>
      <c r="I609" s="23"/>
      <c r="J609" s="23"/>
      <c r="K609" s="23"/>
      <c r="L609" s="23"/>
      <c r="M609" s="23"/>
      <c r="N609" s="23"/>
      <c r="O609" s="23"/>
      <c r="P609" s="23"/>
    </row>
    <row r="610" spans="1:16" ht="13.5" customHeight="1" x14ac:dyDescent="0.2">
      <c r="A610" s="23"/>
      <c r="B610" s="23"/>
      <c r="C610" s="23"/>
      <c r="D610" s="23"/>
      <c r="E610" s="23"/>
      <c r="F610" s="23"/>
      <c r="G610" s="23"/>
      <c r="H610" s="23"/>
      <c r="I610" s="23"/>
      <c r="J610" s="23"/>
      <c r="K610" s="23"/>
      <c r="L610" s="23"/>
      <c r="M610" s="23"/>
      <c r="N610" s="23"/>
      <c r="O610" s="23"/>
      <c r="P610" s="23"/>
    </row>
    <row r="611" spans="1:16" ht="13.5" customHeight="1" x14ac:dyDescent="0.2">
      <c r="A611" s="23"/>
      <c r="B611" s="23"/>
      <c r="C611" s="23"/>
      <c r="D611" s="23"/>
      <c r="E611" s="23"/>
      <c r="F611" s="23"/>
      <c r="G611" s="23"/>
      <c r="H611" s="23"/>
      <c r="I611" s="23"/>
      <c r="J611" s="23"/>
      <c r="K611" s="23"/>
      <c r="L611" s="23"/>
      <c r="M611" s="23"/>
      <c r="N611" s="23"/>
      <c r="O611" s="23"/>
      <c r="P611" s="23"/>
    </row>
    <row r="612" spans="1:16" ht="13.5" customHeight="1" x14ac:dyDescent="0.2">
      <c r="A612" s="23"/>
      <c r="B612" s="23"/>
      <c r="C612" s="23"/>
      <c r="D612" s="23"/>
      <c r="E612" s="23"/>
      <c r="F612" s="23"/>
      <c r="G612" s="23"/>
      <c r="H612" s="23"/>
      <c r="I612" s="23"/>
      <c r="J612" s="23"/>
      <c r="K612" s="23"/>
      <c r="L612" s="23"/>
      <c r="M612" s="23"/>
      <c r="N612" s="23"/>
      <c r="O612" s="23"/>
      <c r="P612" s="23"/>
    </row>
    <row r="613" spans="1:16" ht="13.5" customHeight="1" x14ac:dyDescent="0.2">
      <c r="A613" s="23"/>
      <c r="B613" s="23"/>
      <c r="C613" s="23"/>
      <c r="D613" s="23"/>
      <c r="E613" s="23"/>
      <c r="F613" s="23"/>
      <c r="G613" s="23"/>
      <c r="H613" s="23"/>
      <c r="I613" s="23"/>
      <c r="J613" s="23"/>
      <c r="K613" s="23"/>
      <c r="L613" s="23"/>
      <c r="M613" s="23"/>
      <c r="N613" s="23"/>
      <c r="O613" s="23"/>
      <c r="P613" s="23"/>
    </row>
    <row r="614" spans="1:16" ht="13.5" customHeight="1" x14ac:dyDescent="0.2">
      <c r="A614" s="23"/>
      <c r="B614" s="23"/>
      <c r="C614" s="23"/>
      <c r="D614" s="23"/>
      <c r="E614" s="23"/>
      <c r="F614" s="23"/>
      <c r="G614" s="23"/>
      <c r="H614" s="23"/>
      <c r="I614" s="23"/>
      <c r="J614" s="23"/>
      <c r="K614" s="23"/>
      <c r="L614" s="23"/>
      <c r="M614" s="23"/>
      <c r="N614" s="23"/>
      <c r="O614" s="23"/>
      <c r="P614" s="23"/>
    </row>
    <row r="615" spans="1:16" ht="13.5" customHeight="1" x14ac:dyDescent="0.2">
      <c r="A615" s="23"/>
      <c r="B615" s="23"/>
      <c r="C615" s="23"/>
      <c r="D615" s="23"/>
      <c r="E615" s="23"/>
      <c r="F615" s="23"/>
      <c r="G615" s="23"/>
      <c r="H615" s="23"/>
      <c r="I615" s="23"/>
      <c r="J615" s="23"/>
      <c r="K615" s="23"/>
      <c r="L615" s="23"/>
      <c r="M615" s="23"/>
      <c r="N615" s="23"/>
      <c r="O615" s="23"/>
      <c r="P615" s="23"/>
    </row>
    <row r="616" spans="1:16" ht="13.5" customHeight="1" x14ac:dyDescent="0.2">
      <c r="A616" s="23"/>
      <c r="B616" s="23"/>
      <c r="C616" s="23"/>
      <c r="D616" s="23"/>
      <c r="E616" s="23"/>
      <c r="F616" s="23"/>
      <c r="G616" s="23"/>
      <c r="H616" s="23"/>
      <c r="I616" s="23"/>
      <c r="J616" s="23"/>
      <c r="K616" s="23"/>
      <c r="L616" s="23"/>
      <c r="M616" s="23"/>
      <c r="N616" s="23"/>
      <c r="O616" s="23"/>
      <c r="P616" s="23"/>
    </row>
    <row r="617" spans="1:16" ht="13.5" customHeight="1" x14ac:dyDescent="0.2">
      <c r="A617" s="23"/>
      <c r="B617" s="23"/>
      <c r="C617" s="23"/>
      <c r="D617" s="23"/>
      <c r="E617" s="23"/>
      <c r="F617" s="23"/>
      <c r="G617" s="23"/>
      <c r="H617" s="23"/>
      <c r="I617" s="23"/>
      <c r="J617" s="23"/>
      <c r="K617" s="23"/>
      <c r="L617" s="23"/>
      <c r="M617" s="23"/>
      <c r="N617" s="23"/>
      <c r="O617" s="23"/>
      <c r="P617" s="23"/>
    </row>
    <row r="618" spans="1:16" ht="13.5" customHeight="1" x14ac:dyDescent="0.2">
      <c r="A618" s="23"/>
      <c r="B618" s="23"/>
      <c r="C618" s="23"/>
      <c r="D618" s="23"/>
      <c r="E618" s="23"/>
      <c r="F618" s="23"/>
      <c r="G618" s="23"/>
      <c r="H618" s="23"/>
      <c r="I618" s="23"/>
      <c r="J618" s="23"/>
      <c r="K618" s="23"/>
      <c r="L618" s="23"/>
      <c r="M618" s="23"/>
      <c r="N618" s="23"/>
      <c r="O618" s="23"/>
      <c r="P618" s="23"/>
    </row>
    <row r="619" spans="1:16" ht="13.5" customHeight="1" x14ac:dyDescent="0.2">
      <c r="A619" s="23"/>
      <c r="B619" s="23"/>
      <c r="C619" s="23"/>
      <c r="D619" s="23"/>
      <c r="E619" s="23"/>
      <c r="F619" s="23"/>
      <c r="G619" s="23"/>
      <c r="H619" s="23"/>
      <c r="I619" s="23"/>
      <c r="J619" s="23"/>
      <c r="K619" s="23"/>
      <c r="L619" s="23"/>
      <c r="M619" s="23"/>
      <c r="N619" s="23"/>
      <c r="O619" s="23"/>
      <c r="P619" s="23"/>
    </row>
    <row r="620" spans="1:16" ht="13.5" customHeight="1" x14ac:dyDescent="0.2">
      <c r="A620" s="23"/>
      <c r="B620" s="23"/>
      <c r="C620" s="23"/>
      <c r="D620" s="23"/>
      <c r="E620" s="23"/>
      <c r="F620" s="23"/>
      <c r="G620" s="23"/>
      <c r="H620" s="23"/>
      <c r="I620" s="23"/>
      <c r="J620" s="23"/>
      <c r="K620" s="23"/>
      <c r="L620" s="23"/>
      <c r="M620" s="23"/>
      <c r="N620" s="23"/>
      <c r="O620" s="23"/>
      <c r="P620" s="23"/>
    </row>
    <row r="621" spans="1:16" ht="13.5" customHeight="1" x14ac:dyDescent="0.2">
      <c r="A621" s="23"/>
      <c r="B621" s="23"/>
      <c r="C621" s="23"/>
      <c r="D621" s="23"/>
      <c r="E621" s="23"/>
      <c r="F621" s="23"/>
      <c r="G621" s="23"/>
      <c r="H621" s="23"/>
      <c r="I621" s="23"/>
      <c r="J621" s="23"/>
      <c r="K621" s="23"/>
      <c r="L621" s="23"/>
      <c r="M621" s="23"/>
      <c r="N621" s="23"/>
      <c r="O621" s="23"/>
      <c r="P621" s="23"/>
    </row>
    <row r="622" spans="1:16" ht="13.5" customHeight="1" x14ac:dyDescent="0.2">
      <c r="A622" s="23"/>
      <c r="B622" s="23"/>
      <c r="C622" s="23"/>
      <c r="D622" s="23"/>
      <c r="E622" s="23"/>
      <c r="F622" s="23"/>
      <c r="G622" s="23"/>
      <c r="H622" s="23"/>
      <c r="I622" s="23"/>
      <c r="J622" s="23"/>
      <c r="K622" s="23"/>
      <c r="L622" s="23"/>
      <c r="M622" s="23"/>
      <c r="N622" s="23"/>
      <c r="O622" s="23"/>
      <c r="P622" s="23"/>
    </row>
    <row r="623" spans="1:16" ht="13.5" customHeight="1" x14ac:dyDescent="0.2">
      <c r="A623" s="23"/>
      <c r="B623" s="23"/>
      <c r="C623" s="23"/>
      <c r="D623" s="23"/>
      <c r="E623" s="23"/>
      <c r="F623" s="23"/>
      <c r="G623" s="23"/>
      <c r="H623" s="23"/>
      <c r="I623" s="23"/>
      <c r="J623" s="23"/>
      <c r="K623" s="23"/>
      <c r="L623" s="23"/>
      <c r="M623" s="23"/>
      <c r="N623" s="23"/>
      <c r="O623" s="23"/>
      <c r="P623" s="23"/>
    </row>
    <row r="624" spans="1:16" ht="13.5" customHeight="1" x14ac:dyDescent="0.2">
      <c r="A624" s="23"/>
      <c r="B624" s="23"/>
      <c r="C624" s="23"/>
      <c r="D624" s="23"/>
      <c r="E624" s="23"/>
      <c r="F624" s="23"/>
      <c r="G624" s="23"/>
      <c r="H624" s="23"/>
      <c r="I624" s="23"/>
      <c r="J624" s="23"/>
      <c r="K624" s="23"/>
      <c r="L624" s="23"/>
      <c r="M624" s="23"/>
      <c r="N624" s="23"/>
      <c r="O624" s="23"/>
      <c r="P624" s="23"/>
    </row>
    <row r="625" spans="1:16" ht="13.5" customHeight="1" x14ac:dyDescent="0.2">
      <c r="A625" s="23"/>
      <c r="B625" s="23"/>
      <c r="C625" s="23"/>
      <c r="D625" s="23"/>
      <c r="E625" s="23"/>
      <c r="F625" s="23"/>
      <c r="G625" s="23"/>
      <c r="H625" s="23"/>
      <c r="I625" s="23"/>
      <c r="J625" s="23"/>
      <c r="K625" s="23"/>
      <c r="L625" s="23"/>
      <c r="M625" s="23"/>
      <c r="N625" s="23"/>
      <c r="O625" s="23"/>
      <c r="P625" s="23"/>
    </row>
    <row r="626" spans="1:16" ht="13.5" customHeight="1" x14ac:dyDescent="0.2">
      <c r="A626" s="23"/>
      <c r="B626" s="23"/>
      <c r="C626" s="23"/>
      <c r="D626" s="23"/>
      <c r="E626" s="23"/>
      <c r="F626" s="23"/>
      <c r="G626" s="23"/>
      <c r="H626" s="23"/>
      <c r="I626" s="23"/>
      <c r="J626" s="23"/>
      <c r="K626" s="23"/>
      <c r="L626" s="23"/>
      <c r="M626" s="23"/>
      <c r="N626" s="23"/>
      <c r="O626" s="23"/>
      <c r="P626" s="23"/>
    </row>
    <row r="627" spans="1:16" ht="13.5" customHeight="1" x14ac:dyDescent="0.2">
      <c r="A627" s="23"/>
      <c r="B627" s="23"/>
      <c r="C627" s="23"/>
      <c r="D627" s="23"/>
      <c r="E627" s="23"/>
      <c r="F627" s="23"/>
      <c r="G627" s="23"/>
      <c r="H627" s="23"/>
      <c r="I627" s="23"/>
      <c r="J627" s="23"/>
      <c r="K627" s="23"/>
      <c r="L627" s="23"/>
      <c r="M627" s="23"/>
      <c r="N627" s="23"/>
      <c r="O627" s="23"/>
      <c r="P627" s="23"/>
    </row>
    <row r="628" spans="1:16" ht="13.5" customHeight="1" x14ac:dyDescent="0.2">
      <c r="A628" s="23"/>
      <c r="B628" s="23"/>
      <c r="C628" s="23"/>
      <c r="D628" s="23"/>
      <c r="E628" s="23"/>
      <c r="F628" s="23"/>
      <c r="G628" s="23"/>
      <c r="H628" s="23"/>
      <c r="I628" s="23"/>
      <c r="J628" s="23"/>
      <c r="K628" s="23"/>
      <c r="L628" s="23"/>
      <c r="M628" s="23"/>
      <c r="N628" s="23"/>
      <c r="O628" s="23"/>
      <c r="P628" s="23"/>
    </row>
    <row r="629" spans="1:16" ht="13.5" customHeight="1" x14ac:dyDescent="0.2">
      <c r="A629" s="23"/>
      <c r="B629" s="23"/>
      <c r="C629" s="23"/>
      <c r="D629" s="23"/>
      <c r="E629" s="23"/>
      <c r="F629" s="23"/>
      <c r="G629" s="23"/>
      <c r="H629" s="23"/>
      <c r="I629" s="23"/>
      <c r="J629" s="23"/>
      <c r="K629" s="23"/>
      <c r="L629" s="23"/>
      <c r="M629" s="23"/>
      <c r="N629" s="23"/>
      <c r="O629" s="23"/>
      <c r="P629" s="23"/>
    </row>
    <row r="630" spans="1:16" ht="13.5" customHeight="1" x14ac:dyDescent="0.2">
      <c r="A630" s="23"/>
      <c r="B630" s="23"/>
      <c r="C630" s="23"/>
      <c r="D630" s="23"/>
      <c r="E630" s="23"/>
      <c r="F630" s="23"/>
      <c r="G630" s="23"/>
      <c r="H630" s="23"/>
      <c r="I630" s="23"/>
      <c r="J630" s="23"/>
      <c r="K630" s="23"/>
      <c r="L630" s="23"/>
      <c r="M630" s="23"/>
      <c r="N630" s="23"/>
      <c r="O630" s="23"/>
      <c r="P630" s="23"/>
    </row>
    <row r="631" spans="1:16" ht="13.5" customHeight="1" x14ac:dyDescent="0.2">
      <c r="A631" s="23"/>
      <c r="B631" s="23"/>
      <c r="C631" s="23"/>
      <c r="D631" s="23"/>
      <c r="E631" s="23"/>
      <c r="F631" s="23"/>
      <c r="G631" s="23"/>
      <c r="H631" s="23"/>
      <c r="I631" s="23"/>
      <c r="J631" s="23"/>
      <c r="K631" s="23"/>
      <c r="L631" s="23"/>
      <c r="M631" s="23"/>
      <c r="N631" s="23"/>
      <c r="O631" s="23"/>
      <c r="P631" s="23"/>
    </row>
    <row r="632" spans="1:16" ht="13.5" customHeight="1" x14ac:dyDescent="0.2">
      <c r="A632" s="23"/>
      <c r="B632" s="23"/>
      <c r="C632" s="23"/>
      <c r="D632" s="23"/>
      <c r="E632" s="23"/>
      <c r="F632" s="23"/>
      <c r="G632" s="23"/>
      <c r="H632" s="23"/>
      <c r="I632" s="23"/>
      <c r="J632" s="23"/>
      <c r="K632" s="23"/>
      <c r="L632" s="23"/>
      <c r="M632" s="23"/>
      <c r="N632" s="23"/>
      <c r="O632" s="23"/>
      <c r="P632" s="23"/>
    </row>
    <row r="633" spans="1:16" ht="13.5" customHeight="1" x14ac:dyDescent="0.2">
      <c r="A633" s="23"/>
      <c r="B633" s="23"/>
      <c r="C633" s="23"/>
      <c r="D633" s="23"/>
      <c r="E633" s="23"/>
      <c r="F633" s="23"/>
      <c r="G633" s="23"/>
      <c r="H633" s="23"/>
      <c r="I633" s="23"/>
      <c r="J633" s="23"/>
      <c r="K633" s="23"/>
      <c r="L633" s="23"/>
      <c r="M633" s="23"/>
      <c r="N633" s="23"/>
      <c r="O633" s="23"/>
      <c r="P633" s="23"/>
    </row>
    <row r="634" spans="1:16" ht="13.5" customHeight="1" x14ac:dyDescent="0.2">
      <c r="A634" s="23"/>
      <c r="B634" s="23"/>
      <c r="C634" s="23"/>
      <c r="D634" s="23"/>
      <c r="E634" s="23"/>
      <c r="F634" s="23"/>
      <c r="G634" s="23"/>
      <c r="H634" s="23"/>
      <c r="I634" s="23"/>
      <c r="J634" s="23"/>
      <c r="K634" s="23"/>
      <c r="L634" s="23"/>
      <c r="M634" s="23"/>
      <c r="N634" s="23"/>
      <c r="O634" s="23"/>
      <c r="P634" s="23"/>
    </row>
    <row r="635" spans="1:16" ht="13.5" customHeight="1" x14ac:dyDescent="0.2">
      <c r="A635" s="23"/>
      <c r="B635" s="23"/>
      <c r="C635" s="23"/>
      <c r="D635" s="23"/>
      <c r="E635" s="23"/>
      <c r="F635" s="23"/>
      <c r="G635" s="23"/>
      <c r="H635" s="23"/>
      <c r="I635" s="23"/>
      <c r="J635" s="23"/>
      <c r="K635" s="23"/>
      <c r="L635" s="23"/>
      <c r="M635" s="23"/>
      <c r="N635" s="23"/>
      <c r="O635" s="23"/>
      <c r="P635" s="23"/>
    </row>
    <row r="636" spans="1:16" ht="13.5" customHeight="1" x14ac:dyDescent="0.2">
      <c r="A636" s="23"/>
      <c r="B636" s="23"/>
      <c r="C636" s="23"/>
      <c r="D636" s="23"/>
      <c r="E636" s="23"/>
      <c r="F636" s="23"/>
      <c r="G636" s="23"/>
      <c r="H636" s="23"/>
      <c r="I636" s="23"/>
      <c r="J636" s="23"/>
      <c r="K636" s="23"/>
      <c r="L636" s="23"/>
      <c r="M636" s="23"/>
      <c r="N636" s="23"/>
      <c r="O636" s="23"/>
      <c r="P636" s="23"/>
    </row>
    <row r="637" spans="1:16" ht="13.5" customHeight="1" x14ac:dyDescent="0.2">
      <c r="A637" s="23"/>
      <c r="B637" s="23"/>
      <c r="C637" s="23"/>
      <c r="D637" s="23"/>
      <c r="E637" s="23"/>
      <c r="F637" s="23"/>
      <c r="G637" s="23"/>
      <c r="H637" s="23"/>
      <c r="I637" s="23"/>
      <c r="J637" s="23"/>
      <c r="K637" s="23"/>
      <c r="L637" s="23"/>
      <c r="M637" s="23"/>
      <c r="N637" s="23"/>
      <c r="O637" s="23"/>
      <c r="P637" s="23"/>
    </row>
    <row r="638" spans="1:16" ht="13.5" customHeight="1" x14ac:dyDescent="0.2">
      <c r="A638" s="23"/>
      <c r="B638" s="23"/>
      <c r="C638" s="23"/>
      <c r="D638" s="23"/>
      <c r="E638" s="23"/>
      <c r="F638" s="23"/>
      <c r="G638" s="23"/>
      <c r="H638" s="23"/>
      <c r="I638" s="23"/>
      <c r="J638" s="23"/>
      <c r="K638" s="23"/>
      <c r="L638" s="23"/>
      <c r="M638" s="23"/>
      <c r="N638" s="23"/>
      <c r="O638" s="23"/>
      <c r="P638" s="23"/>
    </row>
    <row r="639" spans="1:16" ht="13.5" customHeight="1" x14ac:dyDescent="0.2">
      <c r="A639" s="23"/>
      <c r="B639" s="23"/>
      <c r="C639" s="23"/>
      <c r="D639" s="23"/>
      <c r="E639" s="23"/>
      <c r="F639" s="23"/>
      <c r="G639" s="23"/>
      <c r="H639" s="23"/>
      <c r="I639" s="23"/>
      <c r="J639" s="23"/>
      <c r="K639" s="23"/>
      <c r="L639" s="23"/>
      <c r="M639" s="23"/>
      <c r="N639" s="23"/>
      <c r="O639" s="23"/>
      <c r="P639" s="23"/>
    </row>
    <row r="640" spans="1:16" ht="13.5" customHeight="1" x14ac:dyDescent="0.2">
      <c r="A640" s="23"/>
      <c r="B640" s="23"/>
      <c r="C640" s="23"/>
      <c r="D640" s="23"/>
      <c r="E640" s="23"/>
      <c r="F640" s="23"/>
      <c r="G640" s="23"/>
      <c r="H640" s="23"/>
      <c r="I640" s="23"/>
      <c r="J640" s="23"/>
      <c r="K640" s="23"/>
      <c r="L640" s="23"/>
      <c r="M640" s="23"/>
      <c r="N640" s="23"/>
      <c r="O640" s="23"/>
      <c r="P640" s="23"/>
    </row>
    <row r="641" spans="1:16" ht="13.5" customHeight="1" x14ac:dyDescent="0.2">
      <c r="A641" s="23"/>
      <c r="B641" s="23"/>
      <c r="C641" s="23"/>
      <c r="D641" s="23"/>
      <c r="E641" s="23"/>
      <c r="F641" s="23"/>
      <c r="G641" s="23"/>
      <c r="H641" s="23"/>
      <c r="I641" s="23"/>
      <c r="J641" s="23"/>
      <c r="K641" s="23"/>
      <c r="L641" s="23"/>
      <c r="M641" s="23"/>
      <c r="N641" s="23"/>
      <c r="O641" s="23"/>
      <c r="P641" s="23"/>
    </row>
    <row r="642" spans="1:16" ht="13.5" customHeight="1" x14ac:dyDescent="0.2">
      <c r="A642" s="23"/>
      <c r="B642" s="23"/>
      <c r="C642" s="23"/>
      <c r="D642" s="23"/>
      <c r="E642" s="23"/>
      <c r="F642" s="23"/>
      <c r="G642" s="23"/>
      <c r="H642" s="23"/>
      <c r="I642" s="23"/>
      <c r="J642" s="23"/>
      <c r="K642" s="23"/>
      <c r="L642" s="23"/>
      <c r="M642" s="23"/>
      <c r="N642" s="23"/>
      <c r="O642" s="23"/>
      <c r="P642" s="23"/>
    </row>
    <row r="643" spans="1:16" ht="13.5" customHeight="1" x14ac:dyDescent="0.2">
      <c r="A643" s="23"/>
      <c r="B643" s="23"/>
      <c r="C643" s="23"/>
      <c r="D643" s="23"/>
      <c r="E643" s="23"/>
      <c r="F643" s="23"/>
      <c r="G643" s="23"/>
      <c r="H643" s="23"/>
      <c r="I643" s="23"/>
      <c r="J643" s="23"/>
      <c r="K643" s="23"/>
      <c r="L643" s="23"/>
      <c r="M643" s="23"/>
      <c r="N643" s="23"/>
      <c r="O643" s="23"/>
      <c r="P643" s="23"/>
    </row>
    <row r="644" spans="1:16" ht="13.5" customHeight="1" x14ac:dyDescent="0.2">
      <c r="A644" s="23"/>
      <c r="B644" s="23"/>
      <c r="C644" s="23"/>
      <c r="D644" s="23"/>
      <c r="E644" s="23"/>
      <c r="F644" s="23"/>
      <c r="G644" s="23"/>
      <c r="H644" s="23"/>
      <c r="I644" s="23"/>
      <c r="J644" s="23"/>
      <c r="K644" s="23"/>
      <c r="L644" s="23"/>
      <c r="M644" s="23"/>
      <c r="N644" s="23"/>
      <c r="O644" s="23"/>
      <c r="P644" s="23"/>
    </row>
    <row r="645" spans="1:16" ht="13.5" customHeight="1" x14ac:dyDescent="0.2">
      <c r="A645" s="23"/>
      <c r="B645" s="23"/>
      <c r="C645" s="23"/>
      <c r="D645" s="23"/>
      <c r="E645" s="23"/>
      <c r="F645" s="23"/>
      <c r="G645" s="23"/>
      <c r="H645" s="23"/>
      <c r="I645" s="23"/>
      <c r="J645" s="23"/>
      <c r="K645" s="23"/>
      <c r="L645" s="23"/>
      <c r="M645" s="23"/>
      <c r="N645" s="23"/>
      <c r="O645" s="23"/>
      <c r="P645" s="23"/>
    </row>
    <row r="646" spans="1:16" ht="13.5" customHeight="1" x14ac:dyDescent="0.2">
      <c r="A646" s="23"/>
      <c r="B646" s="23"/>
      <c r="C646" s="23"/>
      <c r="D646" s="23"/>
      <c r="E646" s="23"/>
      <c r="F646" s="23"/>
      <c r="G646" s="23"/>
      <c r="H646" s="23"/>
      <c r="I646" s="23"/>
      <c r="J646" s="23"/>
      <c r="K646" s="23"/>
      <c r="L646" s="23"/>
      <c r="M646" s="23"/>
      <c r="N646" s="23"/>
      <c r="O646" s="23"/>
      <c r="P646" s="23"/>
    </row>
    <row r="647" spans="1:16" ht="13.5" customHeight="1" x14ac:dyDescent="0.2">
      <c r="A647" s="23"/>
      <c r="B647" s="23"/>
      <c r="C647" s="23"/>
      <c r="D647" s="23"/>
      <c r="E647" s="23"/>
      <c r="F647" s="23"/>
      <c r="G647" s="23"/>
      <c r="H647" s="23"/>
      <c r="I647" s="23"/>
      <c r="J647" s="23"/>
      <c r="K647" s="23"/>
      <c r="L647" s="23"/>
      <c r="M647" s="23"/>
      <c r="N647" s="23"/>
      <c r="O647" s="23"/>
      <c r="P647" s="23"/>
    </row>
    <row r="648" spans="1:16" ht="13.5" customHeight="1" x14ac:dyDescent="0.2">
      <c r="A648" s="23"/>
      <c r="B648" s="23"/>
      <c r="C648" s="23"/>
      <c r="D648" s="23"/>
      <c r="E648" s="23"/>
      <c r="F648" s="23"/>
      <c r="G648" s="23"/>
      <c r="H648" s="23"/>
      <c r="I648" s="23"/>
      <c r="J648" s="23"/>
      <c r="K648" s="23"/>
      <c r="L648" s="23"/>
      <c r="M648" s="23"/>
      <c r="N648" s="23"/>
      <c r="O648" s="23"/>
      <c r="P648" s="23"/>
    </row>
    <row r="649" spans="1:16" ht="13.5" customHeight="1" x14ac:dyDescent="0.2">
      <c r="A649" s="23"/>
      <c r="B649" s="23"/>
      <c r="C649" s="23"/>
      <c r="D649" s="23"/>
      <c r="E649" s="23"/>
      <c r="F649" s="23"/>
      <c r="G649" s="23"/>
      <c r="H649" s="23"/>
      <c r="I649" s="23"/>
      <c r="J649" s="23"/>
      <c r="K649" s="23"/>
      <c r="L649" s="23"/>
      <c r="M649" s="23"/>
      <c r="N649" s="23"/>
      <c r="O649" s="23"/>
      <c r="P649" s="23"/>
    </row>
    <row r="650" spans="1:16" ht="13.5" customHeight="1" x14ac:dyDescent="0.2">
      <c r="A650" s="23"/>
      <c r="B650" s="23"/>
      <c r="C650" s="23"/>
      <c r="D650" s="23"/>
      <c r="E650" s="23"/>
      <c r="F650" s="23"/>
      <c r="G650" s="23"/>
      <c r="H650" s="23"/>
      <c r="I650" s="23"/>
      <c r="J650" s="23"/>
      <c r="K650" s="23"/>
      <c r="L650" s="23"/>
      <c r="M650" s="23"/>
      <c r="N650" s="23"/>
      <c r="O650" s="23"/>
      <c r="P650" s="23"/>
    </row>
    <row r="651" spans="1:16" ht="13.5" customHeight="1" x14ac:dyDescent="0.2">
      <c r="A651" s="23"/>
      <c r="B651" s="23"/>
      <c r="C651" s="23"/>
      <c r="D651" s="23"/>
      <c r="E651" s="23"/>
      <c r="F651" s="23"/>
      <c r="G651" s="23"/>
      <c r="H651" s="23"/>
      <c r="I651" s="23"/>
      <c r="J651" s="23"/>
      <c r="K651" s="23"/>
      <c r="L651" s="23"/>
      <c r="M651" s="23"/>
      <c r="N651" s="23"/>
      <c r="O651" s="23"/>
      <c r="P651" s="23"/>
    </row>
    <row r="652" spans="1:16" ht="13.5" customHeight="1" x14ac:dyDescent="0.2">
      <c r="A652" s="23"/>
      <c r="B652" s="23"/>
      <c r="C652" s="23"/>
      <c r="D652" s="23"/>
      <c r="E652" s="23"/>
      <c r="F652" s="23"/>
      <c r="G652" s="23"/>
      <c r="H652" s="23"/>
      <c r="I652" s="23"/>
      <c r="J652" s="23"/>
      <c r="K652" s="23"/>
      <c r="L652" s="23"/>
      <c r="M652" s="23"/>
      <c r="N652" s="23"/>
      <c r="O652" s="23"/>
      <c r="P652" s="23"/>
    </row>
    <row r="653" spans="1:16" ht="13.5" customHeight="1" x14ac:dyDescent="0.2">
      <c r="A653" s="23"/>
      <c r="B653" s="23"/>
      <c r="C653" s="23"/>
      <c r="D653" s="23"/>
      <c r="E653" s="23"/>
      <c r="F653" s="23"/>
      <c r="G653" s="23"/>
      <c r="H653" s="23"/>
      <c r="I653" s="23"/>
      <c r="J653" s="23"/>
      <c r="K653" s="23"/>
      <c r="L653" s="23"/>
      <c r="M653" s="23"/>
      <c r="N653" s="23"/>
      <c r="O653" s="23"/>
      <c r="P653" s="23"/>
    </row>
    <row r="654" spans="1:16" ht="13.5" customHeight="1" x14ac:dyDescent="0.2">
      <c r="A654" s="23"/>
      <c r="B654" s="23"/>
      <c r="C654" s="23"/>
      <c r="D654" s="23"/>
      <c r="E654" s="23"/>
      <c r="F654" s="23"/>
      <c r="G654" s="23"/>
      <c r="H654" s="23"/>
      <c r="I654" s="23"/>
      <c r="J654" s="23"/>
      <c r="K654" s="23"/>
      <c r="L654" s="23"/>
      <c r="M654" s="23"/>
      <c r="N654" s="23"/>
      <c r="O654" s="23"/>
      <c r="P654" s="23"/>
    </row>
    <row r="655" spans="1:16" ht="13.5" customHeight="1" x14ac:dyDescent="0.2">
      <c r="A655" s="23"/>
      <c r="B655" s="23"/>
      <c r="C655" s="23"/>
      <c r="D655" s="23"/>
      <c r="E655" s="23"/>
      <c r="F655" s="23"/>
      <c r="G655" s="23"/>
      <c r="H655" s="23"/>
      <c r="I655" s="23"/>
      <c r="J655" s="23"/>
      <c r="K655" s="23"/>
      <c r="L655" s="23"/>
      <c r="M655" s="23"/>
      <c r="N655" s="23"/>
      <c r="O655" s="23"/>
      <c r="P655" s="23"/>
    </row>
    <row r="656" spans="1:16" ht="13.5" customHeight="1" x14ac:dyDescent="0.2">
      <c r="A656" s="23"/>
      <c r="B656" s="23"/>
      <c r="C656" s="23"/>
      <c r="D656" s="23"/>
      <c r="E656" s="23"/>
      <c r="F656" s="23"/>
      <c r="G656" s="23"/>
      <c r="H656" s="23"/>
      <c r="I656" s="23"/>
      <c r="J656" s="23"/>
      <c r="K656" s="23"/>
      <c r="L656" s="23"/>
      <c r="M656" s="23"/>
      <c r="N656" s="23"/>
      <c r="O656" s="23"/>
      <c r="P656" s="23"/>
    </row>
    <row r="657" spans="1:16" ht="13.5" customHeight="1" x14ac:dyDescent="0.2">
      <c r="A657" s="23"/>
      <c r="B657" s="23"/>
      <c r="C657" s="23"/>
      <c r="D657" s="23"/>
      <c r="E657" s="23"/>
      <c r="F657" s="23"/>
      <c r="G657" s="23"/>
      <c r="H657" s="23"/>
      <c r="I657" s="23"/>
      <c r="J657" s="23"/>
      <c r="K657" s="23"/>
      <c r="L657" s="23"/>
      <c r="M657" s="23"/>
      <c r="N657" s="23"/>
      <c r="O657" s="23"/>
      <c r="P657" s="23"/>
    </row>
    <row r="658" spans="1:16" ht="13.5" customHeight="1" x14ac:dyDescent="0.2">
      <c r="A658" s="23"/>
      <c r="B658" s="23"/>
      <c r="C658" s="23"/>
      <c r="D658" s="23"/>
      <c r="E658" s="23"/>
      <c r="F658" s="23"/>
      <c r="G658" s="23"/>
      <c r="H658" s="23"/>
      <c r="I658" s="23"/>
      <c r="J658" s="23"/>
      <c r="K658" s="23"/>
      <c r="L658" s="23"/>
      <c r="M658" s="23"/>
      <c r="N658" s="23"/>
      <c r="O658" s="23"/>
      <c r="P658" s="23"/>
    </row>
    <row r="659" spans="1:16" ht="13.5" customHeight="1" x14ac:dyDescent="0.2">
      <c r="A659" s="23"/>
      <c r="B659" s="23"/>
      <c r="C659" s="23"/>
      <c r="D659" s="23"/>
      <c r="E659" s="23"/>
      <c r="F659" s="23"/>
      <c r="G659" s="23"/>
      <c r="H659" s="23"/>
      <c r="I659" s="23"/>
      <c r="J659" s="23"/>
      <c r="K659" s="23"/>
      <c r="L659" s="23"/>
      <c r="M659" s="23"/>
      <c r="N659" s="23"/>
      <c r="O659" s="23"/>
      <c r="P659" s="23"/>
    </row>
    <row r="660" spans="1:16" ht="13.5" customHeight="1" x14ac:dyDescent="0.2">
      <c r="A660" s="23"/>
      <c r="B660" s="23"/>
      <c r="C660" s="23"/>
      <c r="D660" s="23"/>
      <c r="E660" s="23"/>
      <c r="F660" s="23"/>
      <c r="G660" s="23"/>
      <c r="H660" s="23"/>
      <c r="I660" s="23"/>
      <c r="J660" s="23"/>
      <c r="K660" s="23"/>
      <c r="L660" s="23"/>
      <c r="M660" s="23"/>
      <c r="N660" s="23"/>
      <c r="O660" s="23"/>
      <c r="P660" s="23"/>
    </row>
    <row r="661" spans="1:16" ht="13.5" customHeight="1" x14ac:dyDescent="0.2">
      <c r="A661" s="23"/>
      <c r="B661" s="23"/>
      <c r="C661" s="23"/>
      <c r="D661" s="23"/>
      <c r="E661" s="23"/>
      <c r="F661" s="23"/>
      <c r="G661" s="23"/>
      <c r="H661" s="23"/>
      <c r="I661" s="23"/>
      <c r="J661" s="23"/>
      <c r="K661" s="23"/>
      <c r="L661" s="23"/>
      <c r="M661" s="23"/>
      <c r="N661" s="23"/>
      <c r="O661" s="23"/>
      <c r="P661" s="23"/>
    </row>
    <row r="662" spans="1:16" ht="13.5" customHeight="1" x14ac:dyDescent="0.2">
      <c r="A662" s="23"/>
      <c r="B662" s="23"/>
      <c r="C662" s="23"/>
      <c r="D662" s="23"/>
      <c r="E662" s="23"/>
      <c r="F662" s="23"/>
      <c r="G662" s="23"/>
      <c r="H662" s="23"/>
      <c r="I662" s="23"/>
      <c r="J662" s="23"/>
      <c r="K662" s="23"/>
      <c r="L662" s="23"/>
      <c r="M662" s="23"/>
      <c r="N662" s="23"/>
      <c r="O662" s="23"/>
      <c r="P662" s="23"/>
    </row>
    <row r="663" spans="1:16" ht="13.5" customHeight="1" x14ac:dyDescent="0.2">
      <c r="A663" s="23"/>
      <c r="B663" s="23"/>
      <c r="C663" s="23"/>
      <c r="D663" s="23"/>
      <c r="E663" s="23"/>
      <c r="F663" s="23"/>
      <c r="G663" s="23"/>
      <c r="H663" s="23"/>
      <c r="I663" s="23"/>
      <c r="J663" s="23"/>
      <c r="K663" s="23"/>
      <c r="L663" s="23"/>
      <c r="M663" s="23"/>
      <c r="N663" s="23"/>
      <c r="O663" s="23"/>
      <c r="P663" s="23"/>
    </row>
    <row r="664" spans="1:16" ht="13.5" customHeight="1" x14ac:dyDescent="0.2">
      <c r="A664" s="23"/>
      <c r="B664" s="23"/>
      <c r="C664" s="23"/>
      <c r="D664" s="23"/>
      <c r="E664" s="23"/>
      <c r="F664" s="23"/>
      <c r="G664" s="23"/>
      <c r="H664" s="23"/>
      <c r="I664" s="23"/>
      <c r="J664" s="23"/>
      <c r="K664" s="23"/>
      <c r="L664" s="23"/>
      <c r="M664" s="23"/>
      <c r="N664" s="23"/>
      <c r="O664" s="23"/>
      <c r="P664" s="23"/>
    </row>
    <row r="665" spans="1:16" ht="13.5" customHeight="1" x14ac:dyDescent="0.2">
      <c r="A665" s="23"/>
      <c r="B665" s="23"/>
      <c r="C665" s="23"/>
      <c r="D665" s="23"/>
      <c r="E665" s="23"/>
      <c r="F665" s="23"/>
      <c r="G665" s="23"/>
      <c r="H665" s="23"/>
      <c r="I665" s="23"/>
      <c r="J665" s="23"/>
      <c r="K665" s="23"/>
      <c r="L665" s="23"/>
      <c r="M665" s="23"/>
      <c r="N665" s="23"/>
      <c r="O665" s="23"/>
      <c r="P665" s="23"/>
    </row>
    <row r="666" spans="1:16" ht="13.5" customHeight="1" x14ac:dyDescent="0.2">
      <c r="A666" s="23"/>
      <c r="B666" s="23"/>
      <c r="C666" s="23"/>
      <c r="D666" s="23"/>
      <c r="E666" s="23"/>
      <c r="F666" s="23"/>
      <c r="G666" s="23"/>
      <c r="H666" s="23"/>
      <c r="I666" s="23"/>
      <c r="J666" s="23"/>
      <c r="K666" s="23"/>
      <c r="L666" s="23"/>
      <c r="M666" s="23"/>
      <c r="N666" s="23"/>
      <c r="O666" s="23"/>
      <c r="P666" s="23"/>
    </row>
    <row r="667" spans="1:16" ht="13.5" customHeight="1" x14ac:dyDescent="0.2">
      <c r="A667" s="23"/>
      <c r="B667" s="23"/>
      <c r="C667" s="23"/>
      <c r="D667" s="23"/>
      <c r="E667" s="23"/>
      <c r="F667" s="23"/>
      <c r="G667" s="23"/>
      <c r="H667" s="23"/>
      <c r="I667" s="23"/>
      <c r="J667" s="23"/>
      <c r="K667" s="23"/>
      <c r="L667" s="23"/>
      <c r="M667" s="23"/>
      <c r="N667" s="23"/>
      <c r="O667" s="23"/>
      <c r="P667" s="23"/>
    </row>
    <row r="668" spans="1:16" ht="13.5" customHeight="1" x14ac:dyDescent="0.2">
      <c r="A668" s="23"/>
      <c r="B668" s="23"/>
      <c r="C668" s="23"/>
      <c r="D668" s="23"/>
      <c r="E668" s="23"/>
      <c r="F668" s="23"/>
      <c r="G668" s="23"/>
      <c r="H668" s="23"/>
      <c r="I668" s="23"/>
      <c r="J668" s="23"/>
      <c r="K668" s="23"/>
      <c r="L668" s="23"/>
      <c r="M668" s="23"/>
      <c r="N668" s="23"/>
      <c r="O668" s="23"/>
      <c r="P668" s="23"/>
    </row>
    <row r="669" spans="1:16" ht="13.5" customHeight="1" x14ac:dyDescent="0.2">
      <c r="A669" s="23"/>
      <c r="B669" s="23"/>
      <c r="C669" s="23"/>
      <c r="D669" s="23"/>
      <c r="E669" s="23"/>
      <c r="F669" s="23"/>
      <c r="G669" s="23"/>
      <c r="H669" s="23"/>
      <c r="I669" s="23"/>
      <c r="J669" s="23"/>
      <c r="K669" s="23"/>
      <c r="L669" s="23"/>
      <c r="M669" s="23"/>
      <c r="N669" s="23"/>
      <c r="O669" s="23"/>
      <c r="P669" s="23"/>
    </row>
    <row r="670" spans="1:16" ht="13.5" customHeight="1" x14ac:dyDescent="0.2">
      <c r="A670" s="23"/>
      <c r="B670" s="23"/>
      <c r="C670" s="23"/>
      <c r="D670" s="23"/>
      <c r="E670" s="23"/>
      <c r="F670" s="23"/>
      <c r="G670" s="23"/>
      <c r="H670" s="23"/>
      <c r="I670" s="23"/>
      <c r="J670" s="23"/>
      <c r="K670" s="23"/>
      <c r="L670" s="23"/>
      <c r="M670" s="23"/>
      <c r="N670" s="23"/>
      <c r="O670" s="23"/>
      <c r="P670" s="23"/>
    </row>
    <row r="671" spans="1:16" ht="13.5" customHeight="1" x14ac:dyDescent="0.2">
      <c r="A671" s="23"/>
      <c r="B671" s="23"/>
      <c r="C671" s="23"/>
      <c r="D671" s="23"/>
      <c r="E671" s="23"/>
      <c r="F671" s="23"/>
      <c r="G671" s="23"/>
      <c r="H671" s="23"/>
      <c r="I671" s="23"/>
      <c r="J671" s="23"/>
      <c r="K671" s="23"/>
      <c r="L671" s="23"/>
      <c r="M671" s="23"/>
      <c r="N671" s="23"/>
      <c r="O671" s="23"/>
      <c r="P671" s="23"/>
    </row>
    <row r="672" spans="1:16" ht="13.5" customHeight="1" x14ac:dyDescent="0.2">
      <c r="A672" s="23"/>
      <c r="B672" s="23"/>
      <c r="C672" s="23"/>
      <c r="D672" s="23"/>
      <c r="E672" s="23"/>
      <c r="F672" s="23"/>
      <c r="G672" s="23"/>
      <c r="H672" s="23"/>
      <c r="I672" s="23"/>
      <c r="J672" s="23"/>
      <c r="K672" s="23"/>
      <c r="L672" s="23"/>
      <c r="M672" s="23"/>
      <c r="N672" s="23"/>
      <c r="O672" s="23"/>
      <c r="P672" s="23"/>
    </row>
    <row r="673" spans="1:16" ht="13.5" customHeight="1" x14ac:dyDescent="0.2">
      <c r="A673" s="23"/>
      <c r="B673" s="23"/>
      <c r="C673" s="23"/>
      <c r="D673" s="23"/>
      <c r="E673" s="23"/>
      <c r="F673" s="23"/>
      <c r="G673" s="23"/>
      <c r="H673" s="23"/>
      <c r="I673" s="23"/>
      <c r="J673" s="23"/>
      <c r="K673" s="23"/>
      <c r="L673" s="23"/>
      <c r="M673" s="23"/>
      <c r="N673" s="23"/>
      <c r="O673" s="23"/>
      <c r="P673" s="23"/>
    </row>
    <row r="674" spans="1:16" ht="13.5" customHeight="1" x14ac:dyDescent="0.2">
      <c r="A674" s="23"/>
      <c r="B674" s="23"/>
      <c r="C674" s="23"/>
      <c r="D674" s="23"/>
      <c r="E674" s="23"/>
      <c r="F674" s="23"/>
      <c r="G674" s="23"/>
      <c r="H674" s="23"/>
      <c r="I674" s="23"/>
      <c r="J674" s="23"/>
      <c r="K674" s="23"/>
      <c r="L674" s="23"/>
      <c r="M674" s="23"/>
      <c r="N674" s="23"/>
      <c r="O674" s="23"/>
      <c r="P674" s="23"/>
    </row>
    <row r="675" spans="1:16" ht="13.5" customHeight="1" x14ac:dyDescent="0.2">
      <c r="A675" s="23"/>
      <c r="B675" s="23"/>
      <c r="C675" s="23"/>
      <c r="D675" s="23"/>
      <c r="E675" s="23"/>
      <c r="F675" s="23"/>
      <c r="G675" s="23"/>
      <c r="H675" s="23"/>
      <c r="I675" s="23"/>
      <c r="J675" s="23"/>
      <c r="K675" s="23"/>
      <c r="L675" s="23"/>
      <c r="M675" s="23"/>
      <c r="N675" s="23"/>
      <c r="O675" s="23"/>
      <c r="P675" s="23"/>
    </row>
    <row r="676" spans="1:16" ht="13.5" customHeight="1" x14ac:dyDescent="0.2">
      <c r="A676" s="23"/>
      <c r="B676" s="23"/>
      <c r="C676" s="23"/>
      <c r="D676" s="23"/>
      <c r="E676" s="23"/>
      <c r="F676" s="23"/>
      <c r="G676" s="23"/>
      <c r="H676" s="23"/>
      <c r="I676" s="23"/>
      <c r="J676" s="23"/>
      <c r="K676" s="23"/>
      <c r="L676" s="23"/>
      <c r="M676" s="23"/>
      <c r="N676" s="23"/>
      <c r="O676" s="23"/>
      <c r="P676" s="23"/>
    </row>
    <row r="677" spans="1:16" ht="13.5" customHeight="1" x14ac:dyDescent="0.2">
      <c r="A677" s="23"/>
      <c r="B677" s="23"/>
      <c r="C677" s="23"/>
      <c r="D677" s="23"/>
      <c r="E677" s="23"/>
      <c r="F677" s="23"/>
      <c r="G677" s="23"/>
      <c r="H677" s="23"/>
      <c r="I677" s="23"/>
      <c r="J677" s="23"/>
      <c r="K677" s="23"/>
      <c r="L677" s="23"/>
      <c r="M677" s="23"/>
      <c r="N677" s="23"/>
      <c r="O677" s="23"/>
      <c r="P677" s="23"/>
    </row>
    <row r="678" spans="1:16" ht="13.5" customHeight="1" x14ac:dyDescent="0.2">
      <c r="A678" s="23"/>
      <c r="B678" s="23"/>
      <c r="C678" s="23"/>
      <c r="D678" s="23"/>
      <c r="E678" s="23"/>
      <c r="F678" s="23"/>
      <c r="G678" s="23"/>
      <c r="H678" s="23"/>
      <c r="I678" s="23"/>
      <c r="J678" s="23"/>
      <c r="K678" s="23"/>
      <c r="L678" s="23"/>
      <c r="M678" s="23"/>
      <c r="N678" s="23"/>
      <c r="O678" s="23"/>
      <c r="P678" s="23"/>
    </row>
    <row r="679" spans="1:16" ht="13.5" customHeight="1" x14ac:dyDescent="0.2">
      <c r="A679" s="23"/>
      <c r="B679" s="23"/>
      <c r="C679" s="23"/>
      <c r="D679" s="23"/>
      <c r="E679" s="23"/>
      <c r="F679" s="23"/>
      <c r="G679" s="23"/>
      <c r="H679" s="23"/>
      <c r="I679" s="23"/>
      <c r="J679" s="23"/>
      <c r="K679" s="23"/>
      <c r="L679" s="23"/>
      <c r="M679" s="23"/>
      <c r="N679" s="23"/>
      <c r="O679" s="23"/>
      <c r="P679" s="23"/>
    </row>
    <row r="680" spans="1:16" ht="13.5" customHeight="1" x14ac:dyDescent="0.2">
      <c r="A680" s="23"/>
      <c r="B680" s="23"/>
      <c r="C680" s="23"/>
      <c r="D680" s="23"/>
      <c r="E680" s="23"/>
      <c r="F680" s="23"/>
      <c r="G680" s="23"/>
      <c r="H680" s="23"/>
      <c r="I680" s="23"/>
      <c r="J680" s="23"/>
      <c r="K680" s="23"/>
      <c r="L680" s="23"/>
      <c r="M680" s="23"/>
      <c r="N680" s="23"/>
      <c r="O680" s="23"/>
      <c r="P680" s="23"/>
    </row>
    <row r="681" spans="1:16" ht="13.5" customHeight="1" x14ac:dyDescent="0.2">
      <c r="A681" s="23"/>
      <c r="B681" s="23"/>
      <c r="C681" s="23"/>
      <c r="D681" s="23"/>
      <c r="E681" s="23"/>
      <c r="F681" s="23"/>
      <c r="G681" s="23"/>
      <c r="H681" s="23"/>
      <c r="I681" s="23"/>
      <c r="J681" s="23"/>
      <c r="K681" s="23"/>
      <c r="L681" s="23"/>
      <c r="M681" s="23"/>
      <c r="N681" s="23"/>
      <c r="O681" s="23"/>
      <c r="P681" s="23"/>
    </row>
    <row r="682" spans="1:16" ht="13.5" customHeight="1" x14ac:dyDescent="0.2">
      <c r="A682" s="23"/>
      <c r="B682" s="23"/>
      <c r="C682" s="23"/>
      <c r="D682" s="23"/>
      <c r="E682" s="23"/>
      <c r="F682" s="23"/>
      <c r="G682" s="23"/>
      <c r="H682" s="23"/>
      <c r="I682" s="23"/>
      <c r="J682" s="23"/>
      <c r="K682" s="23"/>
      <c r="L682" s="23"/>
      <c r="M682" s="23"/>
      <c r="N682" s="23"/>
      <c r="O682" s="23"/>
      <c r="P682" s="23"/>
    </row>
    <row r="683" spans="1:16" ht="13.5" customHeight="1" x14ac:dyDescent="0.2">
      <c r="A683" s="23"/>
      <c r="B683" s="23"/>
      <c r="C683" s="23"/>
      <c r="D683" s="23"/>
      <c r="E683" s="23"/>
      <c r="F683" s="23"/>
      <c r="G683" s="23"/>
      <c r="H683" s="23"/>
      <c r="I683" s="23"/>
      <c r="J683" s="23"/>
      <c r="K683" s="23"/>
      <c r="L683" s="23"/>
      <c r="M683" s="23"/>
      <c r="N683" s="23"/>
      <c r="O683" s="23"/>
      <c r="P683" s="23"/>
    </row>
    <row r="684" spans="1:16" ht="13.5" customHeight="1" x14ac:dyDescent="0.2">
      <c r="A684" s="23"/>
      <c r="B684" s="23"/>
      <c r="C684" s="23"/>
      <c r="D684" s="23"/>
      <c r="E684" s="23"/>
      <c r="F684" s="23"/>
      <c r="G684" s="23"/>
      <c r="H684" s="23"/>
      <c r="I684" s="23"/>
      <c r="J684" s="23"/>
      <c r="K684" s="23"/>
      <c r="L684" s="23"/>
      <c r="M684" s="23"/>
      <c r="N684" s="23"/>
      <c r="O684" s="23"/>
      <c r="P684" s="23"/>
    </row>
    <row r="685" spans="1:16" ht="13.5" customHeight="1" x14ac:dyDescent="0.2">
      <c r="A685" s="23"/>
      <c r="B685" s="23"/>
      <c r="C685" s="23"/>
      <c r="D685" s="23"/>
      <c r="E685" s="23"/>
      <c r="F685" s="23"/>
      <c r="G685" s="23"/>
      <c r="H685" s="23"/>
      <c r="I685" s="23"/>
      <c r="J685" s="23"/>
      <c r="K685" s="23"/>
      <c r="L685" s="23"/>
      <c r="M685" s="23"/>
      <c r="N685" s="23"/>
      <c r="O685" s="23"/>
      <c r="P685" s="23"/>
    </row>
    <row r="686" spans="1:16" ht="13.5" customHeight="1" x14ac:dyDescent="0.2">
      <c r="A686" s="23"/>
      <c r="B686" s="23"/>
      <c r="C686" s="23"/>
      <c r="D686" s="23"/>
      <c r="E686" s="23"/>
      <c r="F686" s="23"/>
      <c r="G686" s="23"/>
      <c r="H686" s="23"/>
      <c r="I686" s="23"/>
      <c r="J686" s="23"/>
      <c r="K686" s="23"/>
      <c r="L686" s="23"/>
      <c r="M686" s="23"/>
      <c r="N686" s="23"/>
      <c r="O686" s="23"/>
      <c r="P686" s="23"/>
    </row>
    <row r="687" spans="1:16" ht="13.5" customHeight="1" x14ac:dyDescent="0.2">
      <c r="A687" s="23"/>
      <c r="B687" s="23"/>
      <c r="C687" s="23"/>
      <c r="D687" s="23"/>
      <c r="E687" s="23"/>
      <c r="F687" s="23"/>
      <c r="G687" s="23"/>
      <c r="H687" s="23"/>
      <c r="I687" s="23"/>
      <c r="J687" s="23"/>
      <c r="K687" s="23"/>
      <c r="L687" s="23"/>
      <c r="M687" s="23"/>
      <c r="N687" s="23"/>
      <c r="O687" s="23"/>
      <c r="P687" s="23"/>
    </row>
    <row r="688" spans="1:16" ht="13.5" customHeight="1" x14ac:dyDescent="0.2">
      <c r="A688" s="23"/>
      <c r="B688" s="23"/>
      <c r="C688" s="23"/>
      <c r="D688" s="23"/>
      <c r="E688" s="23"/>
      <c r="F688" s="23"/>
      <c r="G688" s="23"/>
      <c r="H688" s="23"/>
      <c r="I688" s="23"/>
      <c r="J688" s="23"/>
      <c r="K688" s="23"/>
      <c r="L688" s="23"/>
      <c r="M688" s="23"/>
      <c r="N688" s="23"/>
      <c r="O688" s="23"/>
      <c r="P688" s="23"/>
    </row>
    <row r="689" spans="1:16" ht="13.5" customHeight="1" x14ac:dyDescent="0.2">
      <c r="A689" s="23"/>
      <c r="B689" s="23"/>
      <c r="C689" s="23"/>
      <c r="D689" s="23"/>
      <c r="E689" s="23"/>
      <c r="F689" s="23"/>
      <c r="G689" s="23"/>
      <c r="H689" s="23"/>
      <c r="I689" s="23"/>
      <c r="J689" s="23"/>
      <c r="K689" s="23"/>
      <c r="L689" s="23"/>
      <c r="M689" s="23"/>
      <c r="N689" s="23"/>
      <c r="O689" s="23"/>
      <c r="P689" s="23"/>
    </row>
    <row r="690" spans="1:16" ht="13.5" customHeight="1" x14ac:dyDescent="0.2">
      <c r="A690" s="23"/>
      <c r="B690" s="23"/>
      <c r="C690" s="23"/>
      <c r="D690" s="23"/>
      <c r="E690" s="23"/>
      <c r="F690" s="23"/>
      <c r="G690" s="23"/>
      <c r="H690" s="23"/>
      <c r="I690" s="23"/>
      <c r="J690" s="23"/>
      <c r="K690" s="23"/>
      <c r="L690" s="23"/>
      <c r="M690" s="23"/>
      <c r="N690" s="23"/>
      <c r="O690" s="23"/>
      <c r="P690" s="23"/>
    </row>
    <row r="691" spans="1:16" ht="13.5" customHeight="1" x14ac:dyDescent="0.2">
      <c r="A691" s="23"/>
      <c r="B691" s="23"/>
      <c r="C691" s="23"/>
      <c r="D691" s="23"/>
      <c r="E691" s="23"/>
      <c r="F691" s="23"/>
      <c r="G691" s="23"/>
      <c r="H691" s="23"/>
      <c r="I691" s="23"/>
      <c r="J691" s="23"/>
      <c r="K691" s="23"/>
      <c r="L691" s="23"/>
      <c r="M691" s="23"/>
      <c r="N691" s="23"/>
      <c r="O691" s="23"/>
      <c r="P691" s="23"/>
    </row>
    <row r="692" spans="1:16" ht="13.5" customHeight="1" x14ac:dyDescent="0.2">
      <c r="A692" s="23"/>
      <c r="B692" s="23"/>
      <c r="C692" s="23"/>
      <c r="D692" s="23"/>
      <c r="E692" s="23"/>
      <c r="F692" s="23"/>
      <c r="G692" s="23"/>
      <c r="H692" s="23"/>
      <c r="I692" s="23"/>
      <c r="J692" s="23"/>
      <c r="K692" s="23"/>
      <c r="L692" s="23"/>
      <c r="M692" s="23"/>
      <c r="N692" s="23"/>
      <c r="O692" s="23"/>
      <c r="P692" s="23"/>
    </row>
    <row r="693" spans="1:16" ht="13.5" customHeight="1" x14ac:dyDescent="0.2">
      <c r="A693" s="23"/>
      <c r="B693" s="23"/>
      <c r="C693" s="23"/>
      <c r="D693" s="23"/>
      <c r="E693" s="23"/>
      <c r="F693" s="23"/>
      <c r="G693" s="23"/>
      <c r="H693" s="23"/>
      <c r="I693" s="23"/>
      <c r="J693" s="23"/>
      <c r="K693" s="23"/>
      <c r="L693" s="23"/>
      <c r="M693" s="23"/>
      <c r="N693" s="23"/>
      <c r="O693" s="23"/>
      <c r="P693" s="23"/>
    </row>
    <row r="694" spans="1:16" ht="13.5" customHeight="1" x14ac:dyDescent="0.2">
      <c r="A694" s="23"/>
      <c r="B694" s="23"/>
      <c r="C694" s="23"/>
      <c r="D694" s="23"/>
      <c r="E694" s="23"/>
      <c r="F694" s="23"/>
      <c r="G694" s="23"/>
      <c r="H694" s="23"/>
      <c r="I694" s="23"/>
      <c r="J694" s="23"/>
      <c r="K694" s="23"/>
      <c r="L694" s="23"/>
      <c r="M694" s="23"/>
      <c r="N694" s="23"/>
      <c r="O694" s="23"/>
      <c r="P694" s="23"/>
    </row>
    <row r="695" spans="1:16" ht="13.5" customHeight="1" x14ac:dyDescent="0.2">
      <c r="A695" s="23"/>
      <c r="B695" s="23"/>
      <c r="C695" s="23"/>
      <c r="D695" s="23"/>
      <c r="E695" s="23"/>
      <c r="F695" s="23"/>
      <c r="G695" s="23"/>
      <c r="H695" s="23"/>
      <c r="I695" s="23"/>
      <c r="J695" s="23"/>
      <c r="K695" s="23"/>
      <c r="L695" s="23"/>
      <c r="M695" s="23"/>
      <c r="N695" s="23"/>
      <c r="O695" s="23"/>
      <c r="P695" s="23"/>
    </row>
    <row r="696" spans="1:16" ht="13.5" customHeight="1" x14ac:dyDescent="0.2">
      <c r="A696" s="23"/>
      <c r="B696" s="23"/>
      <c r="C696" s="23"/>
      <c r="D696" s="23"/>
      <c r="E696" s="23"/>
      <c r="F696" s="23"/>
      <c r="G696" s="23"/>
      <c r="H696" s="23"/>
      <c r="I696" s="23"/>
      <c r="J696" s="23"/>
      <c r="K696" s="23"/>
      <c r="L696" s="23"/>
      <c r="M696" s="23"/>
      <c r="N696" s="23"/>
      <c r="O696" s="23"/>
      <c r="P696" s="23"/>
    </row>
    <row r="697" spans="1:16" ht="13.5" customHeight="1" x14ac:dyDescent="0.2">
      <c r="A697" s="23"/>
      <c r="B697" s="23"/>
      <c r="C697" s="23"/>
      <c r="D697" s="23"/>
      <c r="E697" s="23"/>
      <c r="F697" s="23"/>
      <c r="G697" s="23"/>
      <c r="H697" s="23"/>
      <c r="I697" s="23"/>
      <c r="J697" s="23"/>
      <c r="K697" s="23"/>
      <c r="L697" s="23"/>
      <c r="M697" s="23"/>
      <c r="N697" s="23"/>
      <c r="O697" s="23"/>
      <c r="P697" s="23"/>
    </row>
    <row r="698" spans="1:16" ht="13.5" customHeight="1" x14ac:dyDescent="0.2">
      <c r="A698" s="23"/>
      <c r="B698" s="23"/>
      <c r="C698" s="23"/>
      <c r="D698" s="23"/>
      <c r="E698" s="23"/>
      <c r="F698" s="23"/>
      <c r="G698" s="23"/>
      <c r="H698" s="23"/>
      <c r="I698" s="23"/>
      <c r="J698" s="23"/>
      <c r="K698" s="23"/>
      <c r="L698" s="23"/>
      <c r="M698" s="23"/>
      <c r="N698" s="23"/>
      <c r="O698" s="23"/>
      <c r="P698" s="23"/>
    </row>
    <row r="699" spans="1:16" ht="13.5" customHeight="1" x14ac:dyDescent="0.2">
      <c r="A699" s="23"/>
      <c r="B699" s="23"/>
      <c r="C699" s="23"/>
      <c r="D699" s="23"/>
      <c r="E699" s="23"/>
      <c r="F699" s="23"/>
      <c r="G699" s="23"/>
      <c r="H699" s="23"/>
      <c r="I699" s="23"/>
      <c r="J699" s="23"/>
      <c r="K699" s="23"/>
      <c r="L699" s="23"/>
      <c r="M699" s="23"/>
      <c r="N699" s="23"/>
      <c r="O699" s="23"/>
      <c r="P699" s="23"/>
    </row>
    <row r="700" spans="1:16" ht="13.5" customHeight="1" x14ac:dyDescent="0.2">
      <c r="A700" s="23"/>
      <c r="B700" s="23"/>
      <c r="C700" s="23"/>
      <c r="D700" s="23"/>
      <c r="E700" s="23"/>
      <c r="F700" s="23"/>
      <c r="G700" s="23"/>
      <c r="H700" s="23"/>
      <c r="I700" s="23"/>
      <c r="J700" s="23"/>
      <c r="K700" s="23"/>
      <c r="L700" s="23"/>
      <c r="M700" s="23"/>
      <c r="N700" s="23"/>
      <c r="O700" s="23"/>
      <c r="P700" s="23"/>
    </row>
    <row r="701" spans="1:16" ht="13.5" customHeight="1" x14ac:dyDescent="0.2">
      <c r="A701" s="23"/>
      <c r="B701" s="23"/>
      <c r="C701" s="23"/>
      <c r="D701" s="23"/>
      <c r="E701" s="23"/>
      <c r="F701" s="23"/>
      <c r="G701" s="23"/>
      <c r="H701" s="23"/>
      <c r="I701" s="23"/>
      <c r="J701" s="23"/>
      <c r="K701" s="23"/>
      <c r="L701" s="23"/>
      <c r="M701" s="23"/>
      <c r="N701" s="23"/>
      <c r="O701" s="23"/>
      <c r="P701" s="23"/>
    </row>
    <row r="702" spans="1:16" ht="13.5" customHeight="1" x14ac:dyDescent="0.2">
      <c r="A702" s="23"/>
      <c r="B702" s="23"/>
      <c r="C702" s="23"/>
      <c r="D702" s="23"/>
      <c r="E702" s="23"/>
      <c r="F702" s="23"/>
      <c r="G702" s="23"/>
      <c r="H702" s="23"/>
      <c r="I702" s="23"/>
      <c r="J702" s="23"/>
      <c r="K702" s="23"/>
      <c r="L702" s="23"/>
      <c r="M702" s="23"/>
      <c r="N702" s="23"/>
      <c r="O702" s="23"/>
      <c r="P702" s="23"/>
    </row>
    <row r="703" spans="1:16" ht="13.5" customHeight="1" x14ac:dyDescent="0.2">
      <c r="A703" s="23"/>
      <c r="B703" s="23"/>
      <c r="C703" s="23"/>
      <c r="D703" s="23"/>
      <c r="E703" s="23"/>
      <c r="F703" s="23"/>
      <c r="G703" s="23"/>
      <c r="H703" s="23"/>
      <c r="I703" s="23"/>
      <c r="J703" s="23"/>
      <c r="K703" s="23"/>
      <c r="L703" s="23"/>
      <c r="M703" s="23"/>
      <c r="N703" s="23"/>
      <c r="O703" s="23"/>
      <c r="P703" s="23"/>
    </row>
    <row r="704" spans="1:16" ht="13.5" customHeight="1" x14ac:dyDescent="0.2">
      <c r="A704" s="23"/>
      <c r="B704" s="23"/>
      <c r="C704" s="23"/>
      <c r="D704" s="23"/>
      <c r="E704" s="23"/>
      <c r="F704" s="23"/>
      <c r="G704" s="23"/>
      <c r="H704" s="23"/>
      <c r="I704" s="23"/>
      <c r="J704" s="23"/>
      <c r="K704" s="23"/>
      <c r="L704" s="23"/>
      <c r="M704" s="23"/>
      <c r="N704" s="23"/>
      <c r="O704" s="23"/>
      <c r="P704" s="23"/>
    </row>
    <row r="705" spans="1:16" ht="13.5" customHeight="1" x14ac:dyDescent="0.2">
      <c r="A705" s="23"/>
      <c r="B705" s="23"/>
      <c r="C705" s="23"/>
      <c r="D705" s="23"/>
      <c r="E705" s="23"/>
      <c r="F705" s="23"/>
      <c r="G705" s="23"/>
      <c r="H705" s="23"/>
      <c r="I705" s="23"/>
      <c r="J705" s="23"/>
      <c r="K705" s="23"/>
      <c r="L705" s="23"/>
      <c r="M705" s="23"/>
      <c r="N705" s="23"/>
      <c r="O705" s="23"/>
      <c r="P705" s="23"/>
    </row>
    <row r="706" spans="1:16" ht="13.5" customHeight="1" x14ac:dyDescent="0.2">
      <c r="A706" s="23"/>
      <c r="B706" s="23"/>
      <c r="C706" s="23"/>
      <c r="D706" s="23"/>
      <c r="E706" s="23"/>
      <c r="F706" s="23"/>
      <c r="G706" s="23"/>
      <c r="H706" s="23"/>
      <c r="I706" s="23"/>
      <c r="J706" s="23"/>
      <c r="K706" s="23"/>
      <c r="L706" s="23"/>
      <c r="M706" s="23"/>
      <c r="N706" s="23"/>
      <c r="O706" s="23"/>
      <c r="P706" s="23"/>
    </row>
    <row r="707" spans="1:16" ht="13.5" customHeight="1" x14ac:dyDescent="0.2">
      <c r="A707" s="23"/>
      <c r="B707" s="23"/>
      <c r="C707" s="23"/>
      <c r="D707" s="23"/>
      <c r="E707" s="23"/>
      <c r="F707" s="23"/>
      <c r="G707" s="23"/>
      <c r="H707" s="23"/>
      <c r="I707" s="23"/>
      <c r="J707" s="23"/>
      <c r="K707" s="23"/>
      <c r="L707" s="23"/>
      <c r="M707" s="23"/>
      <c r="N707" s="23"/>
      <c r="O707" s="23"/>
      <c r="P707" s="23"/>
    </row>
    <row r="708" spans="1:16" ht="13.5" customHeight="1" x14ac:dyDescent="0.2">
      <c r="A708" s="23"/>
      <c r="B708" s="23"/>
      <c r="C708" s="23"/>
      <c r="D708" s="23"/>
      <c r="E708" s="23"/>
      <c r="F708" s="23"/>
      <c r="G708" s="23"/>
      <c r="H708" s="23"/>
      <c r="I708" s="23"/>
      <c r="J708" s="23"/>
      <c r="K708" s="23"/>
      <c r="L708" s="23"/>
      <c r="M708" s="23"/>
      <c r="N708" s="23"/>
      <c r="O708" s="23"/>
      <c r="P708" s="23"/>
    </row>
    <row r="709" spans="1:16" ht="13.5" customHeight="1" x14ac:dyDescent="0.2">
      <c r="A709" s="23"/>
      <c r="B709" s="23"/>
      <c r="C709" s="23"/>
      <c r="D709" s="23"/>
      <c r="E709" s="23"/>
      <c r="F709" s="23"/>
      <c r="G709" s="23"/>
      <c r="H709" s="23"/>
      <c r="I709" s="23"/>
      <c r="J709" s="23"/>
      <c r="K709" s="23"/>
      <c r="L709" s="23"/>
      <c r="M709" s="23"/>
      <c r="N709" s="23"/>
      <c r="O709" s="23"/>
      <c r="P709" s="23"/>
    </row>
    <row r="710" spans="1:16" ht="13.5" customHeight="1" x14ac:dyDescent="0.2">
      <c r="A710" s="23"/>
      <c r="B710" s="23"/>
      <c r="C710" s="23"/>
      <c r="D710" s="23"/>
      <c r="E710" s="23"/>
      <c r="F710" s="23"/>
      <c r="G710" s="23"/>
      <c r="H710" s="23"/>
      <c r="I710" s="23"/>
      <c r="J710" s="23"/>
      <c r="K710" s="23"/>
      <c r="L710" s="23"/>
      <c r="M710" s="23"/>
      <c r="N710" s="23"/>
      <c r="O710" s="23"/>
      <c r="P710" s="23"/>
    </row>
    <row r="711" spans="1:16" ht="13.5" customHeight="1" x14ac:dyDescent="0.2">
      <c r="A711" s="23"/>
      <c r="B711" s="23"/>
      <c r="C711" s="23"/>
      <c r="D711" s="23"/>
      <c r="E711" s="23"/>
      <c r="F711" s="23"/>
      <c r="G711" s="23"/>
      <c r="H711" s="23"/>
      <c r="I711" s="23"/>
      <c r="J711" s="23"/>
      <c r="K711" s="23"/>
      <c r="L711" s="23"/>
      <c r="M711" s="23"/>
      <c r="N711" s="23"/>
      <c r="O711" s="23"/>
      <c r="P711" s="23"/>
    </row>
    <row r="712" spans="1:16" ht="13.5" customHeight="1" x14ac:dyDescent="0.2">
      <c r="A712" s="23"/>
      <c r="B712" s="23"/>
      <c r="C712" s="23"/>
      <c r="D712" s="23"/>
      <c r="E712" s="23"/>
      <c r="F712" s="23"/>
      <c r="G712" s="23"/>
      <c r="H712" s="23"/>
      <c r="I712" s="23"/>
      <c r="J712" s="23"/>
      <c r="K712" s="23"/>
      <c r="L712" s="23"/>
      <c r="M712" s="23"/>
      <c r="N712" s="23"/>
      <c r="O712" s="23"/>
      <c r="P712" s="23"/>
    </row>
    <row r="713" spans="1:16" ht="13.5" customHeight="1" x14ac:dyDescent="0.2">
      <c r="A713" s="23"/>
      <c r="B713" s="23"/>
      <c r="C713" s="23"/>
      <c r="D713" s="23"/>
      <c r="E713" s="23"/>
      <c r="F713" s="23"/>
      <c r="G713" s="23"/>
      <c r="H713" s="23"/>
      <c r="I713" s="23"/>
      <c r="J713" s="23"/>
      <c r="K713" s="23"/>
      <c r="L713" s="23"/>
      <c r="M713" s="23"/>
      <c r="N713" s="23"/>
      <c r="O713" s="23"/>
      <c r="P713" s="23"/>
    </row>
    <row r="714" spans="1:16" ht="13.5" customHeight="1" x14ac:dyDescent="0.2">
      <c r="A714" s="23"/>
      <c r="B714" s="23"/>
      <c r="C714" s="23"/>
      <c r="D714" s="23"/>
      <c r="E714" s="23"/>
      <c r="F714" s="23"/>
      <c r="G714" s="23"/>
      <c r="H714" s="23"/>
      <c r="I714" s="23"/>
      <c r="J714" s="23"/>
      <c r="K714" s="23"/>
      <c r="L714" s="23"/>
      <c r="M714" s="23"/>
      <c r="N714" s="23"/>
      <c r="O714" s="23"/>
      <c r="P714" s="23"/>
    </row>
    <row r="715" spans="1:16" ht="13.5" customHeight="1" x14ac:dyDescent="0.2">
      <c r="A715" s="23"/>
      <c r="B715" s="23"/>
      <c r="C715" s="23"/>
      <c r="D715" s="23"/>
      <c r="E715" s="23"/>
      <c r="F715" s="23"/>
      <c r="G715" s="23"/>
      <c r="H715" s="23"/>
      <c r="I715" s="23"/>
      <c r="J715" s="23"/>
      <c r="K715" s="23"/>
      <c r="L715" s="23"/>
      <c r="M715" s="23"/>
      <c r="N715" s="23"/>
      <c r="O715" s="23"/>
      <c r="P715" s="23"/>
    </row>
    <row r="716" spans="1:16" ht="13.5" customHeight="1" x14ac:dyDescent="0.2">
      <c r="A716" s="23"/>
      <c r="B716" s="23"/>
      <c r="C716" s="23"/>
      <c r="D716" s="23"/>
      <c r="E716" s="23"/>
      <c r="F716" s="23"/>
      <c r="G716" s="23"/>
      <c r="H716" s="23"/>
      <c r="I716" s="23"/>
      <c r="J716" s="23"/>
      <c r="K716" s="23"/>
      <c r="L716" s="23"/>
      <c r="M716" s="23"/>
      <c r="N716" s="23"/>
      <c r="O716" s="23"/>
      <c r="P716" s="23"/>
    </row>
    <row r="717" spans="1:16" ht="13.5" customHeight="1" x14ac:dyDescent="0.2">
      <c r="A717" s="23"/>
      <c r="B717" s="23"/>
      <c r="C717" s="23"/>
      <c r="D717" s="23"/>
      <c r="E717" s="23"/>
      <c r="F717" s="23"/>
      <c r="G717" s="23"/>
      <c r="H717" s="23"/>
      <c r="I717" s="23"/>
      <c r="J717" s="23"/>
      <c r="K717" s="23"/>
      <c r="L717" s="23"/>
      <c r="M717" s="23"/>
      <c r="N717" s="23"/>
      <c r="O717" s="23"/>
      <c r="P717" s="23"/>
    </row>
    <row r="718" spans="1:16" ht="13.5" customHeight="1" x14ac:dyDescent="0.2">
      <c r="A718" s="23"/>
      <c r="B718" s="23"/>
      <c r="C718" s="23"/>
      <c r="D718" s="23"/>
      <c r="E718" s="23"/>
      <c r="F718" s="23"/>
      <c r="G718" s="23"/>
      <c r="H718" s="23"/>
      <c r="I718" s="23"/>
      <c r="J718" s="23"/>
      <c r="K718" s="23"/>
      <c r="L718" s="23"/>
      <c r="M718" s="23"/>
      <c r="N718" s="23"/>
      <c r="O718" s="23"/>
      <c r="P718" s="23"/>
    </row>
    <row r="719" spans="1:16" ht="13.5" customHeight="1" x14ac:dyDescent="0.2">
      <c r="A719" s="23"/>
      <c r="B719" s="23"/>
      <c r="C719" s="23"/>
      <c r="D719" s="23"/>
      <c r="E719" s="23"/>
      <c r="F719" s="23"/>
      <c r="G719" s="23"/>
      <c r="H719" s="23"/>
      <c r="I719" s="23"/>
      <c r="J719" s="23"/>
      <c r="K719" s="23"/>
      <c r="L719" s="23"/>
      <c r="M719" s="23"/>
      <c r="N719" s="23"/>
      <c r="O719" s="23"/>
      <c r="P719" s="23"/>
    </row>
    <row r="720" spans="1:16" ht="13.5" customHeight="1" x14ac:dyDescent="0.2">
      <c r="A720" s="23"/>
      <c r="B720" s="23"/>
      <c r="C720" s="23"/>
      <c r="D720" s="23"/>
      <c r="E720" s="23"/>
      <c r="F720" s="23"/>
      <c r="G720" s="23"/>
      <c r="H720" s="23"/>
      <c r="I720" s="23"/>
      <c r="J720" s="23"/>
      <c r="K720" s="23"/>
      <c r="L720" s="23"/>
      <c r="M720" s="23"/>
      <c r="N720" s="23"/>
      <c r="O720" s="23"/>
      <c r="P720" s="23"/>
    </row>
    <row r="721" spans="1:16" ht="13.5" customHeight="1" x14ac:dyDescent="0.2">
      <c r="A721" s="23"/>
      <c r="B721" s="23"/>
      <c r="C721" s="23"/>
      <c r="D721" s="23"/>
      <c r="E721" s="23"/>
      <c r="F721" s="23"/>
      <c r="G721" s="23"/>
      <c r="H721" s="23"/>
      <c r="I721" s="23"/>
      <c r="J721" s="23"/>
      <c r="K721" s="23"/>
      <c r="L721" s="23"/>
      <c r="M721" s="23"/>
      <c r="N721" s="23"/>
      <c r="O721" s="23"/>
      <c r="P721" s="23"/>
    </row>
    <row r="722" spans="1:16" ht="13.5" customHeight="1" x14ac:dyDescent="0.2">
      <c r="A722" s="23"/>
      <c r="B722" s="23"/>
      <c r="C722" s="23"/>
      <c r="D722" s="23"/>
      <c r="E722" s="23"/>
      <c r="F722" s="23"/>
      <c r="G722" s="23"/>
      <c r="H722" s="23"/>
      <c r="I722" s="23"/>
      <c r="J722" s="23"/>
      <c r="K722" s="23"/>
      <c r="L722" s="23"/>
      <c r="M722" s="23"/>
      <c r="N722" s="23"/>
      <c r="O722" s="23"/>
      <c r="P722" s="23"/>
    </row>
    <row r="723" spans="1:16" ht="13.5" customHeight="1" x14ac:dyDescent="0.2">
      <c r="A723" s="23"/>
      <c r="B723" s="23"/>
      <c r="C723" s="23"/>
      <c r="D723" s="23"/>
      <c r="E723" s="23"/>
      <c r="F723" s="23"/>
      <c r="G723" s="23"/>
      <c r="H723" s="23"/>
      <c r="I723" s="23"/>
      <c r="J723" s="23"/>
      <c r="K723" s="23"/>
      <c r="L723" s="23"/>
      <c r="M723" s="23"/>
      <c r="N723" s="23"/>
      <c r="O723" s="23"/>
      <c r="P723" s="23"/>
    </row>
    <row r="724" spans="1:16" ht="13.5" customHeight="1" x14ac:dyDescent="0.2">
      <c r="A724" s="23"/>
      <c r="B724" s="23"/>
      <c r="C724" s="23"/>
      <c r="D724" s="23"/>
      <c r="E724" s="23"/>
      <c r="F724" s="23"/>
      <c r="G724" s="23"/>
      <c r="H724" s="23"/>
      <c r="I724" s="23"/>
      <c r="J724" s="23"/>
      <c r="K724" s="23"/>
      <c r="L724" s="23"/>
      <c r="M724" s="23"/>
      <c r="N724" s="23"/>
      <c r="O724" s="23"/>
      <c r="P724" s="23"/>
    </row>
    <row r="725" spans="1:16" ht="13.5" customHeight="1" x14ac:dyDescent="0.2">
      <c r="A725" s="23"/>
      <c r="B725" s="23"/>
      <c r="C725" s="23"/>
      <c r="D725" s="23"/>
      <c r="E725" s="23"/>
      <c r="F725" s="23"/>
      <c r="G725" s="23"/>
      <c r="H725" s="23"/>
      <c r="I725" s="23"/>
      <c r="J725" s="23"/>
      <c r="K725" s="23"/>
      <c r="L725" s="23"/>
      <c r="M725" s="23"/>
      <c r="N725" s="23"/>
      <c r="O725" s="23"/>
      <c r="P725" s="23"/>
    </row>
    <row r="726" spans="1:16" ht="13.5" customHeight="1" x14ac:dyDescent="0.2">
      <c r="A726" s="23"/>
      <c r="B726" s="23"/>
      <c r="C726" s="23"/>
      <c r="D726" s="23"/>
      <c r="E726" s="23"/>
      <c r="F726" s="23"/>
      <c r="G726" s="23"/>
      <c r="H726" s="23"/>
      <c r="I726" s="23"/>
      <c r="J726" s="23"/>
      <c r="K726" s="23"/>
      <c r="L726" s="23"/>
      <c r="M726" s="23"/>
      <c r="N726" s="23"/>
      <c r="O726" s="23"/>
      <c r="P726" s="23"/>
    </row>
    <row r="727" spans="1:16" ht="13.5" customHeight="1" x14ac:dyDescent="0.2">
      <c r="A727" s="23"/>
      <c r="B727" s="23"/>
      <c r="C727" s="23"/>
      <c r="D727" s="23"/>
      <c r="E727" s="23"/>
      <c r="F727" s="23"/>
      <c r="G727" s="23"/>
      <c r="H727" s="23"/>
      <c r="I727" s="23"/>
      <c r="J727" s="23"/>
      <c r="K727" s="23"/>
      <c r="L727" s="23"/>
      <c r="M727" s="23"/>
      <c r="N727" s="23"/>
      <c r="O727" s="23"/>
      <c r="P727" s="23"/>
    </row>
    <row r="728" spans="1:16" ht="13.5" customHeight="1" x14ac:dyDescent="0.2">
      <c r="A728" s="23"/>
      <c r="B728" s="23"/>
      <c r="C728" s="23"/>
      <c r="D728" s="23"/>
      <c r="E728" s="23"/>
      <c r="F728" s="23"/>
      <c r="G728" s="23"/>
      <c r="H728" s="23"/>
      <c r="I728" s="23"/>
      <c r="J728" s="23"/>
      <c r="K728" s="23"/>
      <c r="L728" s="23"/>
      <c r="M728" s="23"/>
      <c r="N728" s="23"/>
      <c r="O728" s="23"/>
      <c r="P728" s="23"/>
    </row>
    <row r="729" spans="1:16" ht="13.5" customHeight="1" x14ac:dyDescent="0.2">
      <c r="A729" s="23"/>
      <c r="B729" s="23"/>
      <c r="C729" s="23"/>
      <c r="D729" s="23"/>
      <c r="E729" s="23"/>
      <c r="F729" s="23"/>
      <c r="G729" s="23"/>
      <c r="H729" s="23"/>
      <c r="I729" s="23"/>
      <c r="J729" s="23"/>
      <c r="K729" s="23"/>
      <c r="L729" s="23"/>
      <c r="M729" s="23"/>
      <c r="N729" s="23"/>
      <c r="O729" s="23"/>
      <c r="P729" s="23"/>
    </row>
    <row r="730" spans="1:16" ht="13.5" customHeight="1" x14ac:dyDescent="0.2">
      <c r="A730" s="23"/>
      <c r="B730" s="23"/>
      <c r="C730" s="23"/>
      <c r="D730" s="23"/>
      <c r="E730" s="23"/>
      <c r="F730" s="23"/>
      <c r="G730" s="23"/>
      <c r="H730" s="23"/>
      <c r="I730" s="23"/>
      <c r="J730" s="23"/>
      <c r="K730" s="23"/>
      <c r="L730" s="23"/>
      <c r="M730" s="23"/>
      <c r="N730" s="23"/>
      <c r="O730" s="23"/>
      <c r="P730" s="23"/>
    </row>
    <row r="731" spans="1:16" ht="13.5" customHeight="1" x14ac:dyDescent="0.2">
      <c r="A731" s="23"/>
      <c r="B731" s="23"/>
      <c r="C731" s="23"/>
      <c r="D731" s="23"/>
      <c r="E731" s="23"/>
      <c r="F731" s="23"/>
      <c r="G731" s="23"/>
      <c r="H731" s="23"/>
      <c r="I731" s="23"/>
      <c r="J731" s="23"/>
      <c r="K731" s="23"/>
      <c r="L731" s="23"/>
      <c r="M731" s="23"/>
      <c r="N731" s="23"/>
      <c r="O731" s="23"/>
      <c r="P731" s="23"/>
    </row>
    <row r="732" spans="1:16" ht="13.5" customHeight="1" x14ac:dyDescent="0.2">
      <c r="A732" s="23"/>
      <c r="B732" s="23"/>
      <c r="C732" s="23"/>
      <c r="D732" s="23"/>
      <c r="E732" s="23"/>
      <c r="F732" s="23"/>
      <c r="G732" s="23"/>
      <c r="H732" s="23"/>
      <c r="I732" s="23"/>
      <c r="J732" s="23"/>
      <c r="K732" s="23"/>
      <c r="L732" s="23"/>
      <c r="M732" s="23"/>
      <c r="N732" s="23"/>
      <c r="O732" s="23"/>
      <c r="P732" s="23"/>
    </row>
    <row r="733" spans="1:16" ht="13.5" customHeight="1" x14ac:dyDescent="0.2">
      <c r="A733" s="23"/>
      <c r="B733" s="23"/>
      <c r="C733" s="23"/>
      <c r="D733" s="23"/>
      <c r="E733" s="23"/>
      <c r="F733" s="23"/>
      <c r="G733" s="23"/>
      <c r="H733" s="23"/>
      <c r="I733" s="23"/>
      <c r="J733" s="23"/>
      <c r="K733" s="23"/>
      <c r="L733" s="23"/>
      <c r="M733" s="23"/>
      <c r="N733" s="23"/>
      <c r="O733" s="23"/>
      <c r="P733" s="23"/>
    </row>
    <row r="734" spans="1:16" ht="13.5" customHeight="1" x14ac:dyDescent="0.2">
      <c r="A734" s="23"/>
      <c r="B734" s="23"/>
      <c r="C734" s="23"/>
      <c r="D734" s="23"/>
      <c r="E734" s="23"/>
      <c r="F734" s="23"/>
      <c r="G734" s="23"/>
      <c r="H734" s="23"/>
      <c r="I734" s="23"/>
      <c r="J734" s="23"/>
      <c r="K734" s="23"/>
      <c r="L734" s="23"/>
      <c r="M734" s="23"/>
      <c r="N734" s="23"/>
      <c r="O734" s="23"/>
      <c r="P734" s="23"/>
    </row>
    <row r="735" spans="1:16" ht="13.5" customHeight="1" x14ac:dyDescent="0.2">
      <c r="A735" s="23"/>
      <c r="B735" s="23"/>
      <c r="C735" s="23"/>
      <c r="D735" s="23"/>
      <c r="E735" s="23"/>
      <c r="F735" s="23"/>
      <c r="G735" s="23"/>
      <c r="H735" s="23"/>
      <c r="I735" s="23"/>
      <c r="J735" s="23"/>
      <c r="K735" s="23"/>
      <c r="L735" s="23"/>
      <c r="M735" s="23"/>
      <c r="N735" s="23"/>
      <c r="O735" s="23"/>
      <c r="P735" s="23"/>
    </row>
    <row r="736" spans="1:16" ht="13.5" customHeight="1" x14ac:dyDescent="0.2">
      <c r="A736" s="23"/>
      <c r="B736" s="23"/>
      <c r="C736" s="23"/>
      <c r="D736" s="23"/>
      <c r="E736" s="23"/>
      <c r="F736" s="23"/>
      <c r="G736" s="23"/>
      <c r="H736" s="23"/>
      <c r="I736" s="23"/>
      <c r="J736" s="23"/>
      <c r="K736" s="23"/>
      <c r="L736" s="23"/>
      <c r="M736" s="23"/>
      <c r="N736" s="23"/>
      <c r="O736" s="23"/>
      <c r="P736" s="23"/>
    </row>
    <row r="737" spans="1:16" ht="13.5" customHeight="1" x14ac:dyDescent="0.2">
      <c r="A737" s="23"/>
      <c r="B737" s="23"/>
      <c r="C737" s="23"/>
      <c r="D737" s="23"/>
      <c r="E737" s="23"/>
      <c r="F737" s="23"/>
      <c r="G737" s="23"/>
      <c r="H737" s="23"/>
      <c r="I737" s="23"/>
      <c r="J737" s="23"/>
      <c r="K737" s="23"/>
      <c r="L737" s="23"/>
      <c r="M737" s="23"/>
      <c r="N737" s="23"/>
      <c r="O737" s="23"/>
      <c r="P737" s="23"/>
    </row>
    <row r="738" spans="1:16" ht="13.5" customHeight="1" x14ac:dyDescent="0.2">
      <c r="A738" s="23"/>
      <c r="B738" s="23"/>
      <c r="C738" s="23"/>
      <c r="D738" s="23"/>
      <c r="E738" s="23"/>
      <c r="F738" s="23"/>
      <c r="G738" s="23"/>
      <c r="H738" s="23"/>
      <c r="I738" s="23"/>
      <c r="J738" s="23"/>
      <c r="K738" s="23"/>
      <c r="L738" s="23"/>
      <c r="M738" s="23"/>
      <c r="N738" s="23"/>
      <c r="O738" s="23"/>
      <c r="P738" s="23"/>
    </row>
    <row r="739" spans="1:16" ht="13.5" customHeight="1" x14ac:dyDescent="0.2">
      <c r="A739" s="23"/>
      <c r="B739" s="23"/>
      <c r="C739" s="23"/>
      <c r="D739" s="23"/>
      <c r="E739" s="23"/>
      <c r="F739" s="23"/>
      <c r="G739" s="23"/>
      <c r="H739" s="23"/>
      <c r="I739" s="23"/>
      <c r="J739" s="23"/>
      <c r="K739" s="23"/>
      <c r="L739" s="23"/>
      <c r="M739" s="23"/>
      <c r="N739" s="23"/>
      <c r="O739" s="23"/>
      <c r="P739" s="23"/>
    </row>
    <row r="740" spans="1:16" ht="13.5" customHeight="1" x14ac:dyDescent="0.2">
      <c r="A740" s="23"/>
      <c r="B740" s="23"/>
      <c r="C740" s="23"/>
      <c r="D740" s="23"/>
      <c r="E740" s="23"/>
      <c r="F740" s="23"/>
      <c r="G740" s="23"/>
      <c r="H740" s="23"/>
      <c r="I740" s="23"/>
      <c r="J740" s="23"/>
      <c r="K740" s="23"/>
      <c r="L740" s="23"/>
      <c r="M740" s="23"/>
      <c r="N740" s="23"/>
      <c r="O740" s="23"/>
      <c r="P740" s="23"/>
    </row>
    <row r="741" spans="1:16" ht="13.5" customHeight="1" x14ac:dyDescent="0.2">
      <c r="A741" s="23"/>
      <c r="B741" s="23"/>
      <c r="C741" s="23"/>
      <c r="D741" s="23"/>
      <c r="E741" s="23"/>
      <c r="F741" s="23"/>
      <c r="G741" s="23"/>
      <c r="H741" s="23"/>
      <c r="I741" s="23"/>
      <c r="J741" s="23"/>
      <c r="K741" s="23"/>
      <c r="L741" s="23"/>
      <c r="M741" s="23"/>
      <c r="N741" s="23"/>
      <c r="O741" s="23"/>
      <c r="P741" s="23"/>
    </row>
    <row r="742" spans="1:16" ht="13.5" customHeight="1" x14ac:dyDescent="0.2">
      <c r="A742" s="23"/>
      <c r="B742" s="23"/>
      <c r="C742" s="23"/>
      <c r="D742" s="23"/>
      <c r="E742" s="23"/>
      <c r="F742" s="23"/>
      <c r="G742" s="23"/>
      <c r="H742" s="23"/>
      <c r="I742" s="23"/>
      <c r="J742" s="23"/>
      <c r="K742" s="23"/>
      <c r="L742" s="23"/>
      <c r="M742" s="23"/>
      <c r="N742" s="23"/>
      <c r="O742" s="23"/>
      <c r="P742" s="23"/>
    </row>
    <row r="743" spans="1:16" ht="13.5" customHeight="1" x14ac:dyDescent="0.2">
      <c r="A743" s="23"/>
      <c r="B743" s="23"/>
      <c r="C743" s="23"/>
      <c r="D743" s="23"/>
      <c r="E743" s="23"/>
      <c r="F743" s="23"/>
      <c r="G743" s="23"/>
      <c r="H743" s="23"/>
      <c r="I743" s="23"/>
      <c r="J743" s="23"/>
      <c r="K743" s="23"/>
      <c r="L743" s="23"/>
      <c r="M743" s="23"/>
      <c r="N743" s="23"/>
      <c r="O743" s="23"/>
      <c r="P743" s="23"/>
    </row>
    <row r="744" spans="1:16" ht="13.5" customHeight="1" x14ac:dyDescent="0.2">
      <c r="A744" s="23"/>
      <c r="B744" s="23"/>
      <c r="C744" s="23"/>
      <c r="D744" s="23"/>
      <c r="E744" s="23"/>
      <c r="F744" s="23"/>
      <c r="G744" s="23"/>
      <c r="H744" s="23"/>
      <c r="I744" s="23"/>
      <c r="J744" s="23"/>
      <c r="K744" s="23"/>
      <c r="L744" s="23"/>
      <c r="M744" s="23"/>
      <c r="N744" s="23"/>
      <c r="O744" s="23"/>
      <c r="P744" s="23"/>
    </row>
    <row r="745" spans="1:16" ht="13.5" customHeight="1" x14ac:dyDescent="0.2">
      <c r="A745" s="23"/>
      <c r="B745" s="23"/>
      <c r="C745" s="23"/>
      <c r="D745" s="23"/>
      <c r="E745" s="23"/>
      <c r="F745" s="23"/>
      <c r="G745" s="23"/>
      <c r="H745" s="23"/>
      <c r="I745" s="23"/>
      <c r="J745" s="23"/>
      <c r="K745" s="23"/>
      <c r="L745" s="23"/>
      <c r="M745" s="23"/>
      <c r="N745" s="23"/>
      <c r="O745" s="23"/>
      <c r="P745" s="23"/>
    </row>
    <row r="746" spans="1:16" ht="13.5" customHeight="1" x14ac:dyDescent="0.2">
      <c r="A746" s="23"/>
      <c r="B746" s="23"/>
      <c r="C746" s="23"/>
      <c r="D746" s="23"/>
      <c r="E746" s="23"/>
      <c r="F746" s="23"/>
      <c r="G746" s="23"/>
      <c r="H746" s="23"/>
      <c r="I746" s="23"/>
      <c r="J746" s="23"/>
      <c r="K746" s="23"/>
      <c r="L746" s="23"/>
      <c r="M746" s="23"/>
      <c r="N746" s="23"/>
      <c r="O746" s="23"/>
      <c r="P746" s="23"/>
    </row>
    <row r="747" spans="1:16" ht="13.5" customHeight="1" x14ac:dyDescent="0.2">
      <c r="A747" s="23"/>
      <c r="B747" s="23"/>
      <c r="C747" s="23"/>
      <c r="D747" s="23"/>
      <c r="E747" s="23"/>
      <c r="F747" s="23"/>
      <c r="G747" s="23"/>
      <c r="H747" s="23"/>
      <c r="I747" s="23"/>
      <c r="J747" s="23"/>
      <c r="K747" s="23"/>
      <c r="L747" s="23"/>
      <c r="M747" s="23"/>
      <c r="N747" s="23"/>
      <c r="O747" s="23"/>
      <c r="P747" s="23"/>
    </row>
    <row r="748" spans="1:16" ht="13.5" customHeight="1" x14ac:dyDescent="0.2">
      <c r="A748" s="23"/>
      <c r="B748" s="23"/>
      <c r="C748" s="23"/>
      <c r="D748" s="23"/>
      <c r="E748" s="23"/>
      <c r="F748" s="23"/>
      <c r="G748" s="23"/>
      <c r="H748" s="23"/>
      <c r="I748" s="23"/>
      <c r="J748" s="23"/>
      <c r="K748" s="23"/>
      <c r="L748" s="23"/>
      <c r="M748" s="23"/>
      <c r="N748" s="23"/>
      <c r="O748" s="23"/>
      <c r="P748" s="23"/>
    </row>
    <row r="749" spans="1:16" ht="13.5" customHeight="1" x14ac:dyDescent="0.2">
      <c r="A749" s="23"/>
      <c r="B749" s="23"/>
      <c r="C749" s="23"/>
      <c r="D749" s="23"/>
      <c r="E749" s="23"/>
      <c r="F749" s="23"/>
      <c r="G749" s="23"/>
      <c r="H749" s="23"/>
      <c r="I749" s="23"/>
      <c r="J749" s="23"/>
      <c r="K749" s="23"/>
      <c r="L749" s="23"/>
      <c r="M749" s="23"/>
      <c r="N749" s="23"/>
      <c r="O749" s="23"/>
      <c r="P749" s="23"/>
    </row>
    <row r="750" spans="1:16" ht="13.5" customHeight="1" x14ac:dyDescent="0.2">
      <c r="A750" s="23"/>
      <c r="B750" s="23"/>
      <c r="C750" s="23"/>
      <c r="D750" s="23"/>
      <c r="E750" s="23"/>
      <c r="F750" s="23"/>
      <c r="G750" s="23"/>
      <c r="H750" s="23"/>
      <c r="I750" s="23"/>
      <c r="J750" s="23"/>
      <c r="K750" s="23"/>
      <c r="L750" s="23"/>
      <c r="M750" s="23"/>
      <c r="N750" s="23"/>
      <c r="O750" s="23"/>
      <c r="P750" s="23"/>
    </row>
    <row r="751" spans="1:16" ht="13.5" customHeight="1" x14ac:dyDescent="0.2">
      <c r="A751" s="23"/>
      <c r="B751" s="23"/>
      <c r="C751" s="23"/>
      <c r="D751" s="23"/>
      <c r="E751" s="23"/>
      <c r="F751" s="23"/>
      <c r="G751" s="23"/>
      <c r="H751" s="23"/>
      <c r="I751" s="23"/>
      <c r="J751" s="23"/>
      <c r="K751" s="23"/>
      <c r="L751" s="23"/>
      <c r="M751" s="23"/>
      <c r="N751" s="23"/>
      <c r="O751" s="23"/>
      <c r="P751" s="23"/>
    </row>
    <row r="752" spans="1:16" ht="13.5" customHeight="1" x14ac:dyDescent="0.2">
      <c r="A752" s="23"/>
      <c r="B752" s="23"/>
      <c r="C752" s="23"/>
      <c r="D752" s="23"/>
      <c r="E752" s="23"/>
      <c r="F752" s="23"/>
      <c r="G752" s="23"/>
      <c r="H752" s="23"/>
      <c r="I752" s="23"/>
      <c r="J752" s="23"/>
      <c r="K752" s="23"/>
      <c r="L752" s="23"/>
      <c r="M752" s="23"/>
      <c r="N752" s="23"/>
      <c r="O752" s="23"/>
      <c r="P752" s="23"/>
    </row>
    <row r="753" spans="1:16" ht="13.5" customHeight="1" x14ac:dyDescent="0.2">
      <c r="A753" s="23"/>
      <c r="B753" s="23"/>
      <c r="C753" s="23"/>
      <c r="D753" s="23"/>
      <c r="E753" s="23"/>
      <c r="F753" s="23"/>
      <c r="G753" s="23"/>
      <c r="H753" s="23"/>
      <c r="I753" s="23"/>
      <c r="J753" s="23"/>
      <c r="K753" s="23"/>
      <c r="L753" s="23"/>
      <c r="M753" s="23"/>
      <c r="N753" s="23"/>
      <c r="O753" s="23"/>
      <c r="P753" s="23"/>
    </row>
    <row r="754" spans="1:16" ht="13.5" customHeight="1" x14ac:dyDescent="0.2">
      <c r="A754" s="23"/>
      <c r="B754" s="23"/>
      <c r="C754" s="23"/>
      <c r="D754" s="23"/>
      <c r="E754" s="23"/>
      <c r="F754" s="23"/>
      <c r="G754" s="23"/>
      <c r="H754" s="23"/>
      <c r="I754" s="23"/>
      <c r="J754" s="23"/>
      <c r="K754" s="23"/>
      <c r="L754" s="23"/>
      <c r="M754" s="23"/>
      <c r="N754" s="23"/>
      <c r="O754" s="23"/>
      <c r="P754" s="23"/>
    </row>
    <row r="755" spans="1:16" ht="13.5" customHeight="1" x14ac:dyDescent="0.2">
      <c r="A755" s="23"/>
      <c r="B755" s="23"/>
      <c r="C755" s="23"/>
      <c r="D755" s="23"/>
      <c r="E755" s="23"/>
      <c r="F755" s="23"/>
      <c r="G755" s="23"/>
      <c r="H755" s="23"/>
      <c r="I755" s="23"/>
      <c r="J755" s="23"/>
      <c r="K755" s="23"/>
      <c r="L755" s="23"/>
      <c r="M755" s="23"/>
      <c r="N755" s="23"/>
      <c r="O755" s="23"/>
      <c r="P755" s="23"/>
    </row>
    <row r="756" spans="1:16" ht="13.5" customHeight="1" x14ac:dyDescent="0.2">
      <c r="A756" s="23"/>
      <c r="B756" s="23"/>
      <c r="C756" s="23"/>
      <c r="D756" s="23"/>
      <c r="E756" s="23"/>
      <c r="F756" s="23"/>
      <c r="G756" s="23"/>
      <c r="H756" s="23"/>
      <c r="I756" s="23"/>
      <c r="J756" s="23"/>
      <c r="K756" s="23"/>
      <c r="L756" s="23"/>
      <c r="M756" s="23"/>
      <c r="N756" s="23"/>
      <c r="O756" s="23"/>
      <c r="P756" s="23"/>
    </row>
    <row r="757" spans="1:16" ht="13.5" customHeight="1" x14ac:dyDescent="0.2">
      <c r="A757" s="23"/>
      <c r="B757" s="23"/>
      <c r="C757" s="23"/>
      <c r="D757" s="23"/>
      <c r="E757" s="23"/>
      <c r="F757" s="23"/>
      <c r="G757" s="23"/>
      <c r="H757" s="23"/>
      <c r="I757" s="23"/>
      <c r="J757" s="23"/>
      <c r="K757" s="23"/>
      <c r="L757" s="23"/>
      <c r="M757" s="23"/>
      <c r="N757" s="23"/>
      <c r="O757" s="23"/>
      <c r="P757" s="23"/>
    </row>
    <row r="758" spans="1:16" ht="13.5" customHeight="1" x14ac:dyDescent="0.2">
      <c r="A758" s="23"/>
      <c r="B758" s="23"/>
      <c r="C758" s="23"/>
      <c r="D758" s="23"/>
      <c r="E758" s="23"/>
      <c r="F758" s="23"/>
      <c r="G758" s="23"/>
      <c r="H758" s="23"/>
      <c r="I758" s="23"/>
      <c r="J758" s="23"/>
      <c r="K758" s="23"/>
      <c r="L758" s="23"/>
      <c r="M758" s="23"/>
      <c r="N758" s="23"/>
      <c r="O758" s="23"/>
      <c r="P758" s="23"/>
    </row>
    <row r="759" spans="1:16" ht="13.5" customHeight="1" x14ac:dyDescent="0.2">
      <c r="A759" s="23"/>
      <c r="B759" s="23"/>
      <c r="C759" s="23"/>
      <c r="D759" s="23"/>
      <c r="E759" s="23"/>
      <c r="F759" s="23"/>
      <c r="G759" s="23"/>
      <c r="H759" s="23"/>
      <c r="I759" s="23"/>
      <c r="J759" s="23"/>
      <c r="K759" s="23"/>
      <c r="L759" s="23"/>
      <c r="M759" s="23"/>
      <c r="N759" s="23"/>
      <c r="O759" s="23"/>
      <c r="P759" s="23"/>
    </row>
    <row r="760" spans="1:16" ht="13.5" customHeight="1" x14ac:dyDescent="0.2">
      <c r="A760" s="23"/>
      <c r="B760" s="23"/>
      <c r="C760" s="23"/>
      <c r="D760" s="23"/>
      <c r="E760" s="23"/>
      <c r="F760" s="23"/>
      <c r="G760" s="23"/>
      <c r="H760" s="23"/>
      <c r="I760" s="23"/>
      <c r="J760" s="23"/>
      <c r="K760" s="23"/>
      <c r="L760" s="23"/>
      <c r="M760" s="23"/>
      <c r="N760" s="23"/>
      <c r="O760" s="23"/>
      <c r="P760" s="23"/>
    </row>
    <row r="761" spans="1:16" ht="13.5" customHeight="1" x14ac:dyDescent="0.2">
      <c r="A761" s="23"/>
      <c r="B761" s="23"/>
      <c r="C761" s="23"/>
      <c r="D761" s="23"/>
      <c r="E761" s="23"/>
      <c r="F761" s="23"/>
      <c r="G761" s="23"/>
      <c r="H761" s="23"/>
      <c r="I761" s="23"/>
      <c r="J761" s="23"/>
      <c r="K761" s="23"/>
      <c r="L761" s="23"/>
      <c r="M761" s="23"/>
      <c r="N761" s="23"/>
      <c r="O761" s="23"/>
      <c r="P761" s="23"/>
    </row>
    <row r="762" spans="1:16" ht="13.5" customHeight="1" x14ac:dyDescent="0.2">
      <c r="A762" s="23"/>
      <c r="B762" s="23"/>
      <c r="C762" s="23"/>
      <c r="D762" s="23"/>
      <c r="E762" s="23"/>
      <c r="F762" s="23"/>
      <c r="G762" s="23"/>
      <c r="H762" s="23"/>
      <c r="I762" s="23"/>
      <c r="J762" s="23"/>
      <c r="K762" s="23"/>
      <c r="L762" s="23"/>
      <c r="M762" s="23"/>
      <c r="N762" s="23"/>
      <c r="O762" s="23"/>
      <c r="P762" s="23"/>
    </row>
    <row r="763" spans="1:16" ht="13.5" customHeight="1" x14ac:dyDescent="0.2">
      <c r="A763" s="23"/>
      <c r="B763" s="23"/>
      <c r="C763" s="23"/>
      <c r="D763" s="23"/>
      <c r="E763" s="23"/>
      <c r="F763" s="23"/>
      <c r="G763" s="23"/>
      <c r="H763" s="23"/>
      <c r="I763" s="23"/>
      <c r="J763" s="23"/>
      <c r="K763" s="23"/>
      <c r="L763" s="23"/>
      <c r="M763" s="23"/>
      <c r="N763" s="23"/>
      <c r="O763" s="23"/>
      <c r="P763" s="23"/>
    </row>
    <row r="764" spans="1:16" ht="13.5" customHeight="1" x14ac:dyDescent="0.2">
      <c r="A764" s="23"/>
      <c r="B764" s="23"/>
      <c r="C764" s="23"/>
      <c r="D764" s="23"/>
      <c r="E764" s="23"/>
      <c r="F764" s="23"/>
      <c r="G764" s="23"/>
      <c r="H764" s="23"/>
      <c r="I764" s="23"/>
      <c r="J764" s="23"/>
      <c r="K764" s="23"/>
      <c r="L764" s="23"/>
      <c r="M764" s="23"/>
      <c r="N764" s="23"/>
      <c r="O764" s="23"/>
      <c r="P764" s="23"/>
    </row>
    <row r="765" spans="1:16" ht="13.5" customHeight="1" x14ac:dyDescent="0.2">
      <c r="A765" s="23"/>
      <c r="B765" s="23"/>
      <c r="C765" s="23"/>
      <c r="D765" s="23"/>
      <c r="E765" s="23"/>
      <c r="F765" s="23"/>
      <c r="G765" s="23"/>
      <c r="H765" s="23"/>
      <c r="I765" s="23"/>
      <c r="J765" s="23"/>
      <c r="K765" s="23"/>
      <c r="L765" s="23"/>
      <c r="M765" s="23"/>
      <c r="N765" s="23"/>
      <c r="O765" s="23"/>
      <c r="P765" s="23"/>
    </row>
    <row r="766" spans="1:16" ht="13.5" customHeight="1" x14ac:dyDescent="0.2">
      <c r="A766" s="23"/>
      <c r="B766" s="23"/>
      <c r="C766" s="23"/>
      <c r="D766" s="23"/>
      <c r="E766" s="23"/>
      <c r="F766" s="23"/>
      <c r="G766" s="23"/>
      <c r="H766" s="23"/>
      <c r="I766" s="23"/>
      <c r="J766" s="23"/>
      <c r="K766" s="23"/>
      <c r="L766" s="23"/>
      <c r="M766" s="23"/>
      <c r="N766" s="23"/>
      <c r="O766" s="23"/>
      <c r="P766" s="23"/>
    </row>
    <row r="767" spans="1:16" ht="13.5" customHeight="1" x14ac:dyDescent="0.2">
      <c r="A767" s="23"/>
      <c r="B767" s="23"/>
      <c r="C767" s="23"/>
      <c r="D767" s="23"/>
      <c r="E767" s="23"/>
      <c r="F767" s="23"/>
      <c r="G767" s="23"/>
      <c r="H767" s="23"/>
      <c r="I767" s="23"/>
      <c r="J767" s="23"/>
      <c r="K767" s="23"/>
      <c r="L767" s="23"/>
      <c r="M767" s="23"/>
      <c r="N767" s="23"/>
      <c r="O767" s="23"/>
      <c r="P767" s="23"/>
    </row>
    <row r="768" spans="1:16" ht="13.5" customHeight="1" x14ac:dyDescent="0.2">
      <c r="A768" s="23"/>
      <c r="B768" s="23"/>
      <c r="C768" s="23"/>
      <c r="D768" s="23"/>
      <c r="E768" s="23"/>
      <c r="F768" s="23"/>
      <c r="G768" s="23"/>
      <c r="H768" s="23"/>
      <c r="I768" s="23"/>
      <c r="J768" s="23"/>
      <c r="K768" s="23"/>
      <c r="L768" s="23"/>
      <c r="M768" s="23"/>
      <c r="N768" s="23"/>
      <c r="O768" s="23"/>
      <c r="P768" s="23"/>
    </row>
    <row r="769" spans="1:16" ht="13.5" customHeight="1" x14ac:dyDescent="0.2">
      <c r="A769" s="23"/>
      <c r="B769" s="23"/>
      <c r="C769" s="23"/>
      <c r="D769" s="23"/>
      <c r="E769" s="23"/>
      <c r="F769" s="23"/>
      <c r="G769" s="23"/>
      <c r="H769" s="23"/>
      <c r="I769" s="23"/>
      <c r="J769" s="23"/>
      <c r="K769" s="23"/>
      <c r="L769" s="23"/>
      <c r="M769" s="23"/>
      <c r="N769" s="23"/>
      <c r="O769" s="23"/>
      <c r="P769" s="23"/>
    </row>
    <row r="770" spans="1:16" ht="13.5" customHeight="1" x14ac:dyDescent="0.2">
      <c r="A770" s="23"/>
      <c r="B770" s="23"/>
      <c r="C770" s="23"/>
      <c r="D770" s="23"/>
      <c r="E770" s="23"/>
      <c r="F770" s="23"/>
      <c r="G770" s="23"/>
      <c r="H770" s="23"/>
      <c r="I770" s="23"/>
      <c r="J770" s="23"/>
      <c r="K770" s="23"/>
      <c r="L770" s="23"/>
      <c r="M770" s="23"/>
      <c r="N770" s="23"/>
      <c r="O770" s="23"/>
      <c r="P770" s="23"/>
    </row>
    <row r="771" spans="1:16" ht="13.5" customHeight="1" x14ac:dyDescent="0.2">
      <c r="A771" s="23"/>
      <c r="B771" s="23"/>
      <c r="C771" s="23"/>
      <c r="D771" s="23"/>
      <c r="E771" s="23"/>
      <c r="F771" s="23"/>
      <c r="G771" s="23"/>
      <c r="H771" s="23"/>
      <c r="I771" s="23"/>
      <c r="J771" s="23"/>
      <c r="K771" s="23"/>
      <c r="L771" s="23"/>
      <c r="M771" s="23"/>
      <c r="N771" s="23"/>
      <c r="O771" s="23"/>
      <c r="P771" s="23"/>
    </row>
    <row r="772" spans="1:16" ht="13.5" customHeight="1" x14ac:dyDescent="0.2">
      <c r="A772" s="23"/>
      <c r="B772" s="23"/>
      <c r="C772" s="23"/>
      <c r="D772" s="23"/>
      <c r="E772" s="23"/>
      <c r="F772" s="23"/>
      <c r="G772" s="23"/>
      <c r="H772" s="23"/>
      <c r="I772" s="23"/>
      <c r="J772" s="23"/>
      <c r="K772" s="23"/>
      <c r="L772" s="23"/>
      <c r="M772" s="23"/>
      <c r="N772" s="23"/>
      <c r="O772" s="23"/>
      <c r="P772" s="23"/>
    </row>
    <row r="773" spans="1:16" ht="13.5" customHeight="1" x14ac:dyDescent="0.2">
      <c r="A773" s="23"/>
      <c r="B773" s="23"/>
      <c r="C773" s="23"/>
      <c r="D773" s="23"/>
      <c r="E773" s="23"/>
      <c r="F773" s="23"/>
      <c r="G773" s="23"/>
      <c r="H773" s="23"/>
      <c r="I773" s="23"/>
      <c r="J773" s="23"/>
      <c r="K773" s="23"/>
      <c r="L773" s="23"/>
      <c r="M773" s="23"/>
      <c r="N773" s="23"/>
      <c r="O773" s="23"/>
      <c r="P773" s="23"/>
    </row>
    <row r="774" spans="1:16" ht="13.5" customHeight="1" x14ac:dyDescent="0.2">
      <c r="A774" s="23"/>
      <c r="B774" s="23"/>
      <c r="C774" s="23"/>
      <c r="D774" s="23"/>
      <c r="E774" s="23"/>
      <c r="F774" s="23"/>
      <c r="G774" s="23"/>
      <c r="H774" s="23"/>
      <c r="I774" s="23"/>
      <c r="J774" s="23"/>
      <c r="K774" s="23"/>
      <c r="L774" s="23"/>
      <c r="M774" s="23"/>
      <c r="N774" s="23"/>
      <c r="O774" s="23"/>
      <c r="P774" s="23"/>
    </row>
    <row r="775" spans="1:16" ht="13.5" customHeight="1" x14ac:dyDescent="0.2">
      <c r="A775" s="23"/>
      <c r="B775" s="23"/>
      <c r="C775" s="23"/>
      <c r="D775" s="23"/>
      <c r="E775" s="23"/>
      <c r="F775" s="23"/>
      <c r="G775" s="23"/>
      <c r="H775" s="23"/>
      <c r="I775" s="23"/>
      <c r="J775" s="23"/>
      <c r="K775" s="23"/>
      <c r="L775" s="23"/>
      <c r="M775" s="23"/>
      <c r="N775" s="23"/>
      <c r="O775" s="23"/>
      <c r="P775" s="23"/>
    </row>
    <row r="776" spans="1:16" ht="13.5" customHeight="1" x14ac:dyDescent="0.2">
      <c r="A776" s="23"/>
      <c r="B776" s="23"/>
      <c r="C776" s="23"/>
      <c r="D776" s="23"/>
      <c r="E776" s="23"/>
      <c r="F776" s="23"/>
      <c r="G776" s="23"/>
      <c r="H776" s="23"/>
      <c r="I776" s="23"/>
      <c r="J776" s="23"/>
      <c r="K776" s="23"/>
      <c r="L776" s="23"/>
      <c r="M776" s="23"/>
      <c r="N776" s="23"/>
      <c r="O776" s="23"/>
      <c r="P776" s="23"/>
    </row>
    <row r="777" spans="1:16" ht="13.5" customHeight="1" x14ac:dyDescent="0.2">
      <c r="A777" s="23"/>
      <c r="B777" s="23"/>
      <c r="C777" s="23"/>
      <c r="D777" s="23"/>
      <c r="E777" s="23"/>
      <c r="F777" s="23"/>
      <c r="G777" s="23"/>
      <c r="H777" s="23"/>
      <c r="I777" s="23"/>
      <c r="J777" s="23"/>
      <c r="K777" s="23"/>
      <c r="L777" s="23"/>
      <c r="M777" s="23"/>
      <c r="N777" s="23"/>
      <c r="O777" s="23"/>
      <c r="P777" s="23"/>
    </row>
    <row r="778" spans="1:16" ht="13.5" customHeight="1" x14ac:dyDescent="0.2">
      <c r="A778" s="23"/>
      <c r="B778" s="23"/>
      <c r="C778" s="23"/>
      <c r="D778" s="23"/>
      <c r="E778" s="23"/>
      <c r="F778" s="23"/>
      <c r="G778" s="23"/>
      <c r="H778" s="23"/>
      <c r="I778" s="23"/>
      <c r="J778" s="23"/>
      <c r="K778" s="23"/>
      <c r="L778" s="23"/>
      <c r="M778" s="23"/>
      <c r="N778" s="23"/>
      <c r="O778" s="23"/>
      <c r="P778" s="23"/>
    </row>
    <row r="779" spans="1:16" ht="13.5" customHeight="1" x14ac:dyDescent="0.2">
      <c r="A779" s="23"/>
      <c r="B779" s="23"/>
      <c r="C779" s="23"/>
      <c r="D779" s="23"/>
      <c r="E779" s="23"/>
      <c r="F779" s="23"/>
      <c r="G779" s="23"/>
      <c r="H779" s="23"/>
      <c r="I779" s="23"/>
      <c r="J779" s="23"/>
      <c r="K779" s="23"/>
      <c r="L779" s="23"/>
      <c r="M779" s="23"/>
      <c r="N779" s="23"/>
      <c r="O779" s="23"/>
      <c r="P779" s="23"/>
    </row>
    <row r="780" spans="1:16" ht="13.5" customHeight="1" x14ac:dyDescent="0.2">
      <c r="A780" s="23"/>
      <c r="B780" s="23"/>
      <c r="C780" s="23"/>
      <c r="D780" s="23"/>
      <c r="E780" s="23"/>
      <c r="F780" s="23"/>
      <c r="G780" s="23"/>
      <c r="H780" s="23"/>
      <c r="I780" s="23"/>
      <c r="J780" s="23"/>
      <c r="K780" s="23"/>
      <c r="L780" s="23"/>
      <c r="M780" s="23"/>
      <c r="N780" s="23"/>
      <c r="O780" s="23"/>
      <c r="P780" s="23"/>
    </row>
    <row r="781" spans="1:16" ht="13.5" customHeight="1" x14ac:dyDescent="0.2">
      <c r="A781" s="23"/>
      <c r="B781" s="23"/>
      <c r="C781" s="23"/>
      <c r="D781" s="23"/>
      <c r="E781" s="23"/>
      <c r="F781" s="23"/>
      <c r="G781" s="23"/>
      <c r="H781" s="23"/>
      <c r="I781" s="23"/>
      <c r="J781" s="23"/>
      <c r="K781" s="23"/>
      <c r="L781" s="23"/>
      <c r="M781" s="23"/>
      <c r="N781" s="23"/>
      <c r="O781" s="23"/>
      <c r="P781" s="23"/>
    </row>
    <row r="782" spans="1:16" ht="13.5" customHeight="1" x14ac:dyDescent="0.2">
      <c r="A782" s="23"/>
      <c r="B782" s="23"/>
      <c r="C782" s="23"/>
      <c r="D782" s="23"/>
      <c r="E782" s="23"/>
      <c r="F782" s="23"/>
      <c r="G782" s="23"/>
      <c r="H782" s="23"/>
      <c r="I782" s="23"/>
      <c r="J782" s="23"/>
      <c r="K782" s="23"/>
      <c r="L782" s="23"/>
      <c r="M782" s="23"/>
      <c r="N782" s="23"/>
      <c r="O782" s="23"/>
      <c r="P782" s="23"/>
    </row>
    <row r="783" spans="1:16" ht="13.5" customHeight="1" x14ac:dyDescent="0.2">
      <c r="A783" s="23"/>
      <c r="B783" s="23"/>
      <c r="C783" s="23"/>
      <c r="D783" s="23"/>
      <c r="E783" s="23"/>
      <c r="F783" s="23"/>
      <c r="G783" s="23"/>
      <c r="H783" s="23"/>
      <c r="I783" s="23"/>
      <c r="J783" s="23"/>
      <c r="K783" s="23"/>
      <c r="L783" s="23"/>
      <c r="M783" s="23"/>
      <c r="N783" s="23"/>
      <c r="O783" s="23"/>
      <c r="P783" s="23"/>
    </row>
    <row r="784" spans="1:16" ht="13.5" customHeight="1" x14ac:dyDescent="0.2">
      <c r="A784" s="23"/>
      <c r="B784" s="23"/>
      <c r="C784" s="23"/>
      <c r="D784" s="23"/>
      <c r="E784" s="23"/>
      <c r="F784" s="23"/>
      <c r="G784" s="23"/>
      <c r="H784" s="23"/>
      <c r="I784" s="23"/>
      <c r="J784" s="23"/>
      <c r="K784" s="23"/>
      <c r="L784" s="23"/>
      <c r="M784" s="23"/>
      <c r="N784" s="23"/>
      <c r="O784" s="23"/>
      <c r="P784" s="23"/>
    </row>
    <row r="785" spans="1:16" ht="13.5" customHeight="1" x14ac:dyDescent="0.2">
      <c r="A785" s="23"/>
      <c r="B785" s="23"/>
      <c r="C785" s="23"/>
      <c r="D785" s="23"/>
      <c r="E785" s="23"/>
      <c r="F785" s="23"/>
      <c r="G785" s="23"/>
      <c r="H785" s="23"/>
      <c r="I785" s="23"/>
      <c r="J785" s="23"/>
      <c r="K785" s="23"/>
      <c r="L785" s="23"/>
      <c r="M785" s="23"/>
      <c r="N785" s="23"/>
      <c r="O785" s="23"/>
      <c r="P785" s="23"/>
    </row>
    <row r="786" spans="1:16" ht="13.5" customHeight="1" x14ac:dyDescent="0.2">
      <c r="A786" s="23"/>
      <c r="B786" s="23"/>
      <c r="C786" s="23"/>
      <c r="D786" s="23"/>
      <c r="E786" s="23"/>
      <c r="F786" s="23"/>
      <c r="G786" s="23"/>
      <c r="H786" s="23"/>
      <c r="I786" s="23"/>
      <c r="J786" s="23"/>
      <c r="K786" s="23"/>
      <c r="L786" s="23"/>
      <c r="M786" s="23"/>
      <c r="N786" s="23"/>
      <c r="O786" s="23"/>
      <c r="P786" s="23"/>
    </row>
    <row r="787" spans="1:16" ht="13.5" customHeight="1" x14ac:dyDescent="0.2">
      <c r="A787" s="23"/>
      <c r="B787" s="23"/>
      <c r="C787" s="23"/>
      <c r="D787" s="23"/>
      <c r="E787" s="23"/>
      <c r="F787" s="23"/>
      <c r="G787" s="23"/>
      <c r="H787" s="23"/>
      <c r="I787" s="23"/>
      <c r="J787" s="23"/>
      <c r="K787" s="23"/>
      <c r="L787" s="23"/>
      <c r="M787" s="23"/>
      <c r="N787" s="23"/>
      <c r="O787" s="23"/>
      <c r="P787" s="23"/>
    </row>
    <row r="788" spans="1:16" ht="13.5" customHeight="1" x14ac:dyDescent="0.2">
      <c r="A788" s="23"/>
      <c r="B788" s="23"/>
      <c r="C788" s="23"/>
      <c r="D788" s="23"/>
      <c r="E788" s="23"/>
      <c r="F788" s="23"/>
      <c r="G788" s="23"/>
      <c r="H788" s="23"/>
      <c r="I788" s="23"/>
      <c r="J788" s="23"/>
      <c r="K788" s="23"/>
      <c r="L788" s="23"/>
      <c r="M788" s="23"/>
      <c r="N788" s="23"/>
      <c r="O788" s="23"/>
      <c r="P788" s="23"/>
    </row>
    <row r="789" spans="1:16" ht="13.5" customHeight="1" x14ac:dyDescent="0.2">
      <c r="A789" s="23"/>
      <c r="B789" s="23"/>
      <c r="C789" s="23"/>
      <c r="D789" s="23"/>
      <c r="E789" s="23"/>
      <c r="F789" s="23"/>
      <c r="G789" s="23"/>
      <c r="H789" s="23"/>
      <c r="I789" s="23"/>
      <c r="J789" s="23"/>
      <c r="K789" s="23"/>
      <c r="L789" s="23"/>
      <c r="M789" s="23"/>
      <c r="N789" s="23"/>
      <c r="O789" s="23"/>
      <c r="P789" s="23"/>
    </row>
    <row r="790" spans="1:16" ht="13.5" customHeight="1" x14ac:dyDescent="0.2">
      <c r="A790" s="23"/>
      <c r="B790" s="23"/>
      <c r="C790" s="23"/>
      <c r="D790" s="23"/>
      <c r="E790" s="23"/>
      <c r="F790" s="23"/>
      <c r="G790" s="23"/>
      <c r="H790" s="23"/>
      <c r="I790" s="23"/>
      <c r="J790" s="23"/>
      <c r="K790" s="23"/>
      <c r="L790" s="23"/>
      <c r="M790" s="23"/>
      <c r="N790" s="23"/>
      <c r="O790" s="23"/>
      <c r="P790" s="23"/>
    </row>
    <row r="791" spans="1:16" ht="13.5" customHeight="1" x14ac:dyDescent="0.2">
      <c r="A791" s="23"/>
      <c r="B791" s="23"/>
      <c r="C791" s="23"/>
      <c r="D791" s="23"/>
      <c r="E791" s="23"/>
      <c r="F791" s="23"/>
      <c r="G791" s="23"/>
      <c r="H791" s="23"/>
      <c r="I791" s="23"/>
      <c r="J791" s="23"/>
      <c r="K791" s="23"/>
      <c r="L791" s="23"/>
      <c r="M791" s="23"/>
      <c r="N791" s="23"/>
      <c r="O791" s="23"/>
      <c r="P791" s="23"/>
    </row>
    <row r="792" spans="1:16" ht="13.5" customHeight="1" x14ac:dyDescent="0.2">
      <c r="A792" s="23"/>
      <c r="B792" s="23"/>
      <c r="C792" s="23"/>
      <c r="D792" s="23"/>
      <c r="E792" s="23"/>
      <c r="F792" s="23"/>
      <c r="G792" s="23"/>
      <c r="H792" s="23"/>
      <c r="I792" s="23"/>
      <c r="J792" s="23"/>
      <c r="K792" s="23"/>
      <c r="L792" s="23"/>
      <c r="M792" s="23"/>
      <c r="N792" s="23"/>
      <c r="O792" s="23"/>
      <c r="P792" s="23"/>
    </row>
    <row r="793" spans="1:16" ht="13.5" customHeight="1" x14ac:dyDescent="0.2">
      <c r="A793" s="23"/>
      <c r="B793" s="23"/>
      <c r="C793" s="23"/>
      <c r="D793" s="23"/>
      <c r="E793" s="23"/>
      <c r="F793" s="23"/>
      <c r="G793" s="23"/>
      <c r="H793" s="23"/>
      <c r="I793" s="23"/>
      <c r="J793" s="23"/>
      <c r="K793" s="23"/>
      <c r="L793" s="23"/>
      <c r="M793" s="23"/>
      <c r="N793" s="23"/>
      <c r="O793" s="23"/>
      <c r="P793" s="23"/>
    </row>
    <row r="794" spans="1:16" ht="13.5" customHeight="1" x14ac:dyDescent="0.2">
      <c r="A794" s="23"/>
      <c r="B794" s="23"/>
      <c r="C794" s="23"/>
      <c r="D794" s="23"/>
      <c r="E794" s="23"/>
      <c r="F794" s="23"/>
      <c r="G794" s="23"/>
      <c r="H794" s="23"/>
      <c r="I794" s="23"/>
      <c r="J794" s="23"/>
      <c r="K794" s="23"/>
      <c r="L794" s="23"/>
      <c r="M794" s="23"/>
      <c r="N794" s="23"/>
      <c r="O794" s="23"/>
      <c r="P794" s="23"/>
    </row>
    <row r="795" spans="1:16" ht="13.5" customHeight="1" x14ac:dyDescent="0.2">
      <c r="A795" s="23"/>
      <c r="B795" s="23"/>
      <c r="C795" s="23"/>
      <c r="D795" s="23"/>
      <c r="E795" s="23"/>
      <c r="F795" s="23"/>
      <c r="G795" s="23"/>
      <c r="H795" s="23"/>
      <c r="I795" s="23"/>
      <c r="J795" s="23"/>
      <c r="K795" s="23"/>
      <c r="L795" s="23"/>
      <c r="M795" s="23"/>
      <c r="N795" s="23"/>
      <c r="O795" s="23"/>
      <c r="P795" s="23"/>
    </row>
    <row r="796" spans="1:16" ht="13.5" customHeight="1" x14ac:dyDescent="0.2">
      <c r="A796" s="23"/>
      <c r="B796" s="23"/>
      <c r="C796" s="23"/>
      <c r="D796" s="23"/>
      <c r="E796" s="23"/>
      <c r="F796" s="23"/>
      <c r="G796" s="23"/>
      <c r="H796" s="23"/>
      <c r="I796" s="23"/>
      <c r="J796" s="23"/>
      <c r="K796" s="23"/>
      <c r="L796" s="23"/>
      <c r="M796" s="23"/>
      <c r="N796" s="23"/>
      <c r="O796" s="23"/>
      <c r="P796" s="23"/>
    </row>
    <row r="797" spans="1:16" ht="13.5" customHeight="1" x14ac:dyDescent="0.2">
      <c r="A797" s="23"/>
      <c r="B797" s="23"/>
      <c r="C797" s="23"/>
      <c r="D797" s="23"/>
      <c r="E797" s="23"/>
      <c r="F797" s="23"/>
      <c r="G797" s="23"/>
      <c r="H797" s="23"/>
      <c r="I797" s="23"/>
      <c r="J797" s="23"/>
      <c r="K797" s="23"/>
      <c r="L797" s="23"/>
      <c r="M797" s="23"/>
      <c r="N797" s="23"/>
      <c r="O797" s="23"/>
      <c r="P797" s="23"/>
    </row>
    <row r="798" spans="1:16" ht="13.5" customHeight="1" x14ac:dyDescent="0.2">
      <c r="A798" s="23"/>
      <c r="B798" s="23"/>
      <c r="C798" s="23"/>
      <c r="D798" s="23"/>
      <c r="E798" s="23"/>
      <c r="F798" s="23"/>
      <c r="G798" s="23"/>
      <c r="H798" s="23"/>
      <c r="I798" s="23"/>
      <c r="J798" s="23"/>
      <c r="K798" s="23"/>
      <c r="L798" s="23"/>
      <c r="M798" s="23"/>
      <c r="N798" s="23"/>
      <c r="O798" s="23"/>
      <c r="P798" s="23"/>
    </row>
    <row r="799" spans="1:16" ht="13.5" customHeight="1" x14ac:dyDescent="0.2">
      <c r="A799" s="23"/>
      <c r="B799" s="23"/>
      <c r="C799" s="23"/>
      <c r="D799" s="23"/>
      <c r="E799" s="23"/>
      <c r="F799" s="23"/>
      <c r="G799" s="23"/>
      <c r="H799" s="23"/>
      <c r="I799" s="23"/>
      <c r="J799" s="23"/>
      <c r="K799" s="23"/>
      <c r="L799" s="23"/>
      <c r="M799" s="23"/>
      <c r="N799" s="23"/>
      <c r="O799" s="23"/>
      <c r="P799" s="23"/>
    </row>
    <row r="800" spans="1:16" ht="13.5" customHeight="1" x14ac:dyDescent="0.2">
      <c r="A800" s="23"/>
      <c r="B800" s="23"/>
      <c r="C800" s="23"/>
      <c r="D800" s="23"/>
      <c r="E800" s="23"/>
      <c r="F800" s="23"/>
      <c r="G800" s="23"/>
      <c r="H800" s="23"/>
      <c r="I800" s="23"/>
      <c r="J800" s="23"/>
      <c r="K800" s="23"/>
      <c r="L800" s="23"/>
      <c r="M800" s="23"/>
      <c r="N800" s="23"/>
      <c r="O800" s="23"/>
      <c r="P800" s="23"/>
    </row>
    <row r="801" spans="1:16" ht="13.5" customHeight="1" x14ac:dyDescent="0.2">
      <c r="A801" s="23"/>
      <c r="B801" s="23"/>
      <c r="C801" s="23"/>
      <c r="D801" s="23"/>
      <c r="E801" s="23"/>
      <c r="F801" s="23"/>
      <c r="G801" s="23"/>
      <c r="H801" s="23"/>
      <c r="I801" s="23"/>
      <c r="J801" s="23"/>
      <c r="K801" s="23"/>
      <c r="L801" s="23"/>
      <c r="M801" s="23"/>
      <c r="N801" s="23"/>
      <c r="O801" s="23"/>
      <c r="P801" s="23"/>
    </row>
    <row r="802" spans="1:16" ht="13.5" customHeight="1" x14ac:dyDescent="0.2">
      <c r="A802" s="23"/>
      <c r="B802" s="23"/>
      <c r="C802" s="23"/>
      <c r="D802" s="23"/>
      <c r="E802" s="23"/>
      <c r="F802" s="23"/>
      <c r="G802" s="23"/>
      <c r="H802" s="23"/>
      <c r="I802" s="23"/>
      <c r="J802" s="23"/>
      <c r="K802" s="23"/>
      <c r="L802" s="23"/>
      <c r="M802" s="23"/>
      <c r="N802" s="23"/>
      <c r="O802" s="23"/>
      <c r="P802" s="23"/>
    </row>
    <row r="803" spans="1:16" ht="13.5" customHeight="1" x14ac:dyDescent="0.2">
      <c r="A803" s="23"/>
      <c r="B803" s="23"/>
      <c r="C803" s="23"/>
      <c r="D803" s="23"/>
      <c r="E803" s="23"/>
      <c r="F803" s="23"/>
      <c r="G803" s="23"/>
      <c r="H803" s="23"/>
      <c r="I803" s="23"/>
      <c r="J803" s="23"/>
      <c r="K803" s="23"/>
      <c r="L803" s="23"/>
      <c r="M803" s="23"/>
      <c r="N803" s="23"/>
      <c r="O803" s="23"/>
      <c r="P803" s="23"/>
    </row>
    <row r="804" spans="1:16" ht="13.5" customHeight="1" x14ac:dyDescent="0.2">
      <c r="A804" s="23"/>
      <c r="B804" s="23"/>
      <c r="C804" s="23"/>
      <c r="D804" s="23"/>
      <c r="E804" s="23"/>
      <c r="F804" s="23"/>
      <c r="G804" s="23"/>
      <c r="H804" s="23"/>
      <c r="I804" s="23"/>
      <c r="J804" s="23"/>
      <c r="K804" s="23"/>
      <c r="L804" s="23"/>
      <c r="M804" s="23"/>
      <c r="N804" s="23"/>
      <c r="O804" s="23"/>
      <c r="P804" s="23"/>
    </row>
    <row r="805" spans="1:16" ht="13.5" customHeight="1" x14ac:dyDescent="0.2">
      <c r="A805" s="23"/>
      <c r="B805" s="23"/>
      <c r="C805" s="23"/>
      <c r="D805" s="23"/>
      <c r="E805" s="23"/>
      <c r="F805" s="23"/>
      <c r="G805" s="23"/>
      <c r="H805" s="23"/>
      <c r="I805" s="23"/>
      <c r="J805" s="23"/>
      <c r="K805" s="23"/>
      <c r="L805" s="23"/>
      <c r="M805" s="23"/>
      <c r="N805" s="23"/>
      <c r="O805" s="23"/>
      <c r="P805" s="23"/>
    </row>
    <row r="806" spans="1:16" ht="13.5" customHeight="1" x14ac:dyDescent="0.2">
      <c r="A806" s="23"/>
      <c r="B806" s="23"/>
      <c r="C806" s="23"/>
      <c r="D806" s="23"/>
      <c r="E806" s="23"/>
      <c r="F806" s="23"/>
      <c r="G806" s="23"/>
      <c r="H806" s="23"/>
      <c r="I806" s="23"/>
      <c r="J806" s="23"/>
      <c r="K806" s="23"/>
      <c r="L806" s="23"/>
      <c r="M806" s="23"/>
      <c r="N806" s="23"/>
      <c r="O806" s="23"/>
      <c r="P806" s="23"/>
    </row>
    <row r="807" spans="1:16" ht="13.5" customHeight="1" x14ac:dyDescent="0.2">
      <c r="A807" s="23"/>
      <c r="B807" s="23"/>
      <c r="C807" s="23"/>
      <c r="D807" s="23"/>
      <c r="E807" s="23"/>
      <c r="F807" s="23"/>
      <c r="G807" s="23"/>
      <c r="H807" s="23"/>
      <c r="I807" s="23"/>
      <c r="J807" s="23"/>
      <c r="K807" s="23"/>
      <c r="L807" s="23"/>
      <c r="M807" s="23"/>
      <c r="N807" s="23"/>
      <c r="O807" s="23"/>
      <c r="P807" s="23"/>
    </row>
    <row r="808" spans="1:16" ht="13.5" customHeight="1" x14ac:dyDescent="0.2">
      <c r="A808" s="23"/>
      <c r="B808" s="23"/>
      <c r="C808" s="23"/>
      <c r="D808" s="23"/>
      <c r="E808" s="23"/>
      <c r="F808" s="23"/>
      <c r="G808" s="23"/>
      <c r="H808" s="23"/>
      <c r="I808" s="23"/>
      <c r="J808" s="23"/>
      <c r="K808" s="23"/>
      <c r="L808" s="23"/>
      <c r="M808" s="23"/>
      <c r="N808" s="23"/>
      <c r="O808" s="23"/>
      <c r="P808" s="23"/>
    </row>
    <row r="809" spans="1:16" ht="13.5" customHeight="1" x14ac:dyDescent="0.2">
      <c r="A809" s="23"/>
      <c r="B809" s="23"/>
      <c r="C809" s="23"/>
      <c r="D809" s="23"/>
      <c r="E809" s="23"/>
      <c r="F809" s="23"/>
      <c r="G809" s="23"/>
      <c r="H809" s="23"/>
      <c r="I809" s="23"/>
      <c r="J809" s="23"/>
      <c r="K809" s="23"/>
      <c r="L809" s="23"/>
      <c r="M809" s="23"/>
      <c r="N809" s="23"/>
      <c r="O809" s="23"/>
      <c r="P809" s="23"/>
    </row>
    <row r="810" spans="1:16" ht="13.5" customHeight="1" x14ac:dyDescent="0.2">
      <c r="A810" s="23"/>
      <c r="B810" s="23"/>
      <c r="C810" s="23"/>
      <c r="D810" s="23"/>
      <c r="E810" s="23"/>
      <c r="F810" s="23"/>
      <c r="G810" s="23"/>
      <c r="H810" s="23"/>
      <c r="I810" s="23"/>
      <c r="J810" s="23"/>
      <c r="K810" s="23"/>
      <c r="L810" s="23"/>
      <c r="M810" s="23"/>
      <c r="N810" s="23"/>
      <c r="O810" s="23"/>
      <c r="P810" s="23"/>
    </row>
    <row r="811" spans="1:16" ht="13.5" customHeight="1" x14ac:dyDescent="0.2">
      <c r="A811" s="23"/>
      <c r="B811" s="23"/>
      <c r="C811" s="23"/>
      <c r="D811" s="23"/>
      <c r="E811" s="23"/>
      <c r="F811" s="23"/>
      <c r="G811" s="23"/>
      <c r="H811" s="23"/>
      <c r="I811" s="23"/>
      <c r="J811" s="23"/>
      <c r="K811" s="23"/>
      <c r="L811" s="23"/>
      <c r="M811" s="23"/>
      <c r="N811" s="23"/>
      <c r="O811" s="23"/>
      <c r="P811" s="23"/>
    </row>
    <row r="812" spans="1:16" ht="13.5" customHeight="1" x14ac:dyDescent="0.2">
      <c r="A812" s="23"/>
      <c r="B812" s="23"/>
      <c r="C812" s="23"/>
      <c r="D812" s="23"/>
      <c r="E812" s="23"/>
      <c r="F812" s="23"/>
      <c r="G812" s="23"/>
      <c r="H812" s="23"/>
      <c r="I812" s="23"/>
      <c r="J812" s="23"/>
      <c r="K812" s="23"/>
      <c r="L812" s="23"/>
      <c r="M812" s="23"/>
      <c r="N812" s="23"/>
      <c r="O812" s="23"/>
      <c r="P812" s="23"/>
    </row>
    <row r="813" spans="1:16" ht="13.5" customHeight="1" x14ac:dyDescent="0.2">
      <c r="A813" s="23"/>
      <c r="B813" s="23"/>
      <c r="C813" s="23"/>
      <c r="D813" s="23"/>
      <c r="E813" s="23"/>
      <c r="F813" s="23"/>
      <c r="G813" s="23"/>
      <c r="H813" s="23"/>
      <c r="I813" s="23"/>
      <c r="J813" s="23"/>
      <c r="K813" s="23"/>
      <c r="L813" s="23"/>
      <c r="M813" s="23"/>
      <c r="N813" s="23"/>
      <c r="O813" s="23"/>
      <c r="P813" s="23"/>
    </row>
    <row r="814" spans="1:16" ht="13.5" customHeight="1" x14ac:dyDescent="0.2">
      <c r="A814" s="23"/>
      <c r="B814" s="23"/>
      <c r="C814" s="23"/>
      <c r="D814" s="23"/>
      <c r="E814" s="23"/>
      <c r="F814" s="23"/>
      <c r="G814" s="23"/>
      <c r="H814" s="23"/>
      <c r="I814" s="23"/>
      <c r="J814" s="23"/>
      <c r="K814" s="23"/>
      <c r="L814" s="23"/>
      <c r="M814" s="23"/>
      <c r="N814" s="23"/>
      <c r="O814" s="23"/>
      <c r="P814" s="23"/>
    </row>
    <row r="815" spans="1:16" ht="13.5" customHeight="1" x14ac:dyDescent="0.2">
      <c r="A815" s="23"/>
      <c r="B815" s="23"/>
      <c r="C815" s="23"/>
      <c r="D815" s="23"/>
      <c r="E815" s="23"/>
      <c r="F815" s="23"/>
      <c r="G815" s="23"/>
      <c r="H815" s="23"/>
      <c r="I815" s="23"/>
      <c r="J815" s="23"/>
      <c r="K815" s="23"/>
      <c r="L815" s="23"/>
      <c r="M815" s="23"/>
      <c r="N815" s="23"/>
      <c r="O815" s="23"/>
      <c r="P815" s="23"/>
    </row>
    <row r="816" spans="1:16" ht="13.5" customHeight="1" x14ac:dyDescent="0.2">
      <c r="A816" s="23"/>
      <c r="B816" s="23"/>
      <c r="C816" s="23"/>
      <c r="D816" s="23"/>
      <c r="E816" s="23"/>
      <c r="F816" s="23"/>
      <c r="G816" s="23"/>
      <c r="H816" s="23"/>
      <c r="I816" s="23"/>
      <c r="J816" s="23"/>
      <c r="K816" s="23"/>
      <c r="L816" s="23"/>
      <c r="M816" s="23"/>
      <c r="N816" s="23"/>
      <c r="O816" s="23"/>
      <c r="P816" s="23"/>
    </row>
    <row r="817" spans="1:16" ht="13.5" customHeight="1" x14ac:dyDescent="0.2">
      <c r="A817" s="23"/>
      <c r="B817" s="23"/>
      <c r="C817" s="23"/>
      <c r="D817" s="23"/>
      <c r="E817" s="23"/>
      <c r="F817" s="23"/>
      <c r="G817" s="23"/>
      <c r="H817" s="23"/>
      <c r="I817" s="23"/>
      <c r="J817" s="23"/>
      <c r="K817" s="23"/>
      <c r="L817" s="23"/>
      <c r="M817" s="23"/>
      <c r="N817" s="23"/>
      <c r="O817" s="23"/>
      <c r="P817" s="23"/>
    </row>
    <row r="818" spans="1:16" ht="13.5" customHeight="1" x14ac:dyDescent="0.2">
      <c r="A818" s="23"/>
      <c r="B818" s="23"/>
      <c r="C818" s="23"/>
      <c r="D818" s="23"/>
      <c r="E818" s="23"/>
      <c r="F818" s="23"/>
      <c r="G818" s="23"/>
      <c r="H818" s="23"/>
      <c r="I818" s="23"/>
      <c r="J818" s="23"/>
      <c r="K818" s="23"/>
      <c r="L818" s="23"/>
      <c r="M818" s="23"/>
      <c r="N818" s="23"/>
      <c r="O818" s="23"/>
      <c r="P818" s="23"/>
    </row>
    <row r="819" spans="1:16" ht="13.5" customHeight="1" x14ac:dyDescent="0.2">
      <c r="A819" s="23"/>
      <c r="B819" s="23"/>
      <c r="C819" s="23"/>
      <c r="D819" s="23"/>
      <c r="E819" s="23"/>
      <c r="F819" s="23"/>
      <c r="G819" s="23"/>
      <c r="H819" s="23"/>
      <c r="I819" s="23"/>
      <c r="J819" s="23"/>
      <c r="K819" s="23"/>
      <c r="L819" s="23"/>
      <c r="M819" s="23"/>
      <c r="N819" s="23"/>
      <c r="O819" s="23"/>
      <c r="P819" s="23"/>
    </row>
    <row r="820" spans="1:16" ht="13.5" customHeight="1" x14ac:dyDescent="0.2">
      <c r="A820" s="23"/>
      <c r="B820" s="23"/>
      <c r="C820" s="23"/>
      <c r="D820" s="23"/>
      <c r="E820" s="23"/>
      <c r="F820" s="23"/>
      <c r="G820" s="23"/>
      <c r="H820" s="23"/>
      <c r="I820" s="23"/>
      <c r="J820" s="23"/>
      <c r="K820" s="23"/>
      <c r="L820" s="23"/>
      <c r="M820" s="23"/>
      <c r="N820" s="23"/>
      <c r="O820" s="23"/>
      <c r="P820" s="23"/>
    </row>
    <row r="821" spans="1:16" ht="13.5" customHeight="1" x14ac:dyDescent="0.2">
      <c r="A821" s="23"/>
      <c r="B821" s="23"/>
      <c r="C821" s="23"/>
      <c r="D821" s="23"/>
      <c r="E821" s="23"/>
      <c r="F821" s="23"/>
      <c r="G821" s="23"/>
      <c r="H821" s="23"/>
      <c r="I821" s="23"/>
      <c r="J821" s="23"/>
      <c r="K821" s="23"/>
      <c r="L821" s="23"/>
      <c r="M821" s="23"/>
      <c r="N821" s="23"/>
      <c r="O821" s="23"/>
      <c r="P821" s="23"/>
    </row>
    <row r="822" spans="1:16" ht="13.5" customHeight="1" x14ac:dyDescent="0.2">
      <c r="A822" s="23"/>
      <c r="B822" s="23"/>
      <c r="C822" s="23"/>
      <c r="D822" s="23"/>
      <c r="E822" s="23"/>
      <c r="F822" s="23"/>
      <c r="G822" s="23"/>
      <c r="H822" s="23"/>
      <c r="I822" s="23"/>
      <c r="J822" s="23"/>
      <c r="K822" s="23"/>
      <c r="L822" s="23"/>
      <c r="M822" s="23"/>
      <c r="N822" s="23"/>
      <c r="O822" s="23"/>
      <c r="P822" s="23"/>
    </row>
    <row r="823" spans="1:16" ht="13.5" customHeight="1" x14ac:dyDescent="0.2">
      <c r="A823" s="23"/>
      <c r="B823" s="23"/>
      <c r="C823" s="23"/>
      <c r="D823" s="23"/>
      <c r="E823" s="23"/>
      <c r="F823" s="23"/>
      <c r="G823" s="23"/>
      <c r="H823" s="23"/>
      <c r="I823" s="23"/>
      <c r="J823" s="23"/>
      <c r="K823" s="23"/>
      <c r="L823" s="23"/>
      <c r="M823" s="23"/>
      <c r="N823" s="23"/>
      <c r="O823" s="23"/>
      <c r="P823" s="23"/>
    </row>
    <row r="824" spans="1:16" ht="13.5" customHeight="1" x14ac:dyDescent="0.2">
      <c r="A824" s="23"/>
      <c r="B824" s="23"/>
      <c r="C824" s="23"/>
      <c r="D824" s="23"/>
      <c r="E824" s="23"/>
      <c r="F824" s="23"/>
      <c r="G824" s="23"/>
      <c r="H824" s="23"/>
      <c r="I824" s="23"/>
      <c r="J824" s="23"/>
      <c r="K824" s="23"/>
      <c r="L824" s="23"/>
      <c r="M824" s="23"/>
      <c r="N824" s="23"/>
      <c r="O824" s="23"/>
      <c r="P824" s="23"/>
    </row>
    <row r="825" spans="1:16" ht="13.5" customHeight="1" x14ac:dyDescent="0.2">
      <c r="A825" s="23"/>
      <c r="B825" s="23"/>
      <c r="C825" s="23"/>
      <c r="D825" s="23"/>
      <c r="E825" s="23"/>
      <c r="F825" s="23"/>
      <c r="G825" s="23"/>
      <c r="H825" s="23"/>
      <c r="I825" s="23"/>
      <c r="J825" s="23"/>
      <c r="K825" s="23"/>
      <c r="L825" s="23"/>
      <c r="M825" s="23"/>
      <c r="N825" s="23"/>
      <c r="O825" s="23"/>
      <c r="P825" s="23"/>
    </row>
    <row r="826" spans="1:16" ht="13.5" customHeight="1" x14ac:dyDescent="0.2">
      <c r="A826" s="23"/>
      <c r="B826" s="23"/>
      <c r="C826" s="23"/>
      <c r="D826" s="23"/>
      <c r="E826" s="23"/>
      <c r="F826" s="23"/>
      <c r="G826" s="23"/>
      <c r="H826" s="23"/>
      <c r="I826" s="23"/>
      <c r="J826" s="23"/>
      <c r="K826" s="23"/>
      <c r="L826" s="23"/>
      <c r="M826" s="23"/>
      <c r="N826" s="23"/>
      <c r="O826" s="23"/>
      <c r="P826" s="23"/>
    </row>
    <row r="827" spans="1:16" ht="13.5" customHeight="1" x14ac:dyDescent="0.2">
      <c r="A827" s="23"/>
      <c r="B827" s="23"/>
      <c r="C827" s="23"/>
      <c r="D827" s="23"/>
      <c r="E827" s="23"/>
      <c r="F827" s="23"/>
      <c r="G827" s="23"/>
      <c r="H827" s="23"/>
      <c r="I827" s="23"/>
      <c r="J827" s="23"/>
      <c r="K827" s="23"/>
      <c r="L827" s="23"/>
      <c r="M827" s="23"/>
      <c r="N827" s="23"/>
      <c r="O827" s="23"/>
      <c r="P827" s="23"/>
    </row>
    <row r="828" spans="1:16" ht="13.5" customHeight="1" x14ac:dyDescent="0.2">
      <c r="A828" s="23"/>
      <c r="B828" s="23"/>
      <c r="C828" s="23"/>
      <c r="D828" s="23"/>
      <c r="E828" s="23"/>
      <c r="F828" s="23"/>
      <c r="G828" s="23"/>
      <c r="H828" s="23"/>
      <c r="I828" s="23"/>
      <c r="J828" s="23"/>
      <c r="K828" s="23"/>
      <c r="L828" s="23"/>
      <c r="M828" s="23"/>
      <c r="N828" s="23"/>
      <c r="O828" s="23"/>
      <c r="P828" s="23"/>
    </row>
    <row r="829" spans="1:16" ht="13.5" customHeight="1" x14ac:dyDescent="0.2">
      <c r="A829" s="23"/>
      <c r="B829" s="23"/>
      <c r="C829" s="23"/>
      <c r="D829" s="23"/>
      <c r="E829" s="23"/>
      <c r="F829" s="23"/>
      <c r="G829" s="23"/>
      <c r="H829" s="23"/>
      <c r="I829" s="23"/>
      <c r="J829" s="23"/>
      <c r="K829" s="23"/>
      <c r="L829" s="23"/>
      <c r="M829" s="23"/>
      <c r="N829" s="23"/>
      <c r="O829" s="23"/>
      <c r="P829" s="23"/>
    </row>
    <row r="830" spans="1:16" ht="13.5" customHeight="1" x14ac:dyDescent="0.2">
      <c r="A830" s="23"/>
      <c r="B830" s="23"/>
      <c r="C830" s="23"/>
      <c r="D830" s="23"/>
      <c r="E830" s="23"/>
      <c r="F830" s="23"/>
      <c r="G830" s="23"/>
      <c r="H830" s="23"/>
      <c r="I830" s="23"/>
      <c r="J830" s="23"/>
      <c r="K830" s="23"/>
      <c r="L830" s="23"/>
      <c r="M830" s="23"/>
      <c r="N830" s="23"/>
      <c r="O830" s="23"/>
      <c r="P830" s="23"/>
    </row>
    <row r="831" spans="1:16" ht="13.5" customHeight="1" x14ac:dyDescent="0.2">
      <c r="A831" s="23"/>
      <c r="B831" s="23"/>
      <c r="C831" s="23"/>
      <c r="D831" s="23"/>
      <c r="E831" s="23"/>
      <c r="F831" s="23"/>
      <c r="G831" s="23"/>
      <c r="H831" s="23"/>
      <c r="I831" s="23"/>
      <c r="J831" s="23"/>
      <c r="K831" s="23"/>
      <c r="L831" s="23"/>
      <c r="M831" s="23"/>
      <c r="N831" s="23"/>
      <c r="O831" s="23"/>
      <c r="P831" s="23"/>
    </row>
    <row r="832" spans="1:16" ht="13.5" customHeight="1" x14ac:dyDescent="0.2">
      <c r="A832" s="23"/>
      <c r="B832" s="23"/>
      <c r="C832" s="23"/>
      <c r="D832" s="23"/>
      <c r="E832" s="23"/>
      <c r="F832" s="23"/>
      <c r="G832" s="23"/>
      <c r="H832" s="23"/>
      <c r="I832" s="23"/>
      <c r="J832" s="23"/>
      <c r="K832" s="23"/>
      <c r="L832" s="23"/>
      <c r="M832" s="23"/>
      <c r="N832" s="23"/>
      <c r="O832" s="23"/>
      <c r="P832" s="23"/>
    </row>
    <row r="833" spans="1:16" ht="13.5" customHeight="1" x14ac:dyDescent="0.2">
      <c r="A833" s="23"/>
      <c r="B833" s="23"/>
      <c r="C833" s="23"/>
      <c r="D833" s="23"/>
      <c r="E833" s="23"/>
      <c r="F833" s="23"/>
      <c r="G833" s="23"/>
      <c r="H833" s="23"/>
      <c r="I833" s="23"/>
      <c r="J833" s="23"/>
      <c r="K833" s="23"/>
      <c r="L833" s="23"/>
      <c r="M833" s="23"/>
      <c r="N833" s="23"/>
      <c r="O833" s="23"/>
      <c r="P833" s="23"/>
    </row>
    <row r="834" spans="1:16" ht="13.5" customHeight="1" x14ac:dyDescent="0.2">
      <c r="A834" s="23"/>
      <c r="B834" s="23"/>
      <c r="C834" s="23"/>
      <c r="D834" s="23"/>
      <c r="E834" s="23"/>
      <c r="F834" s="23"/>
      <c r="G834" s="23"/>
      <c r="H834" s="23"/>
      <c r="I834" s="23"/>
      <c r="J834" s="23"/>
      <c r="K834" s="23"/>
      <c r="L834" s="23"/>
      <c r="M834" s="23"/>
      <c r="N834" s="23"/>
      <c r="O834" s="23"/>
      <c r="P834" s="23"/>
    </row>
    <row r="835" spans="1:16" ht="13.5" customHeight="1" x14ac:dyDescent="0.2">
      <c r="A835" s="23"/>
      <c r="B835" s="23"/>
      <c r="C835" s="23"/>
      <c r="D835" s="23"/>
      <c r="E835" s="23"/>
      <c r="F835" s="23"/>
      <c r="G835" s="23"/>
      <c r="H835" s="23"/>
      <c r="I835" s="23"/>
      <c r="J835" s="23"/>
      <c r="K835" s="23"/>
      <c r="L835" s="23"/>
      <c r="M835" s="23"/>
      <c r="N835" s="23"/>
      <c r="O835" s="23"/>
      <c r="P835" s="23"/>
    </row>
    <row r="836" spans="1:16" ht="13.5" customHeight="1" x14ac:dyDescent="0.2">
      <c r="A836" s="23"/>
      <c r="B836" s="23"/>
      <c r="C836" s="23"/>
      <c r="D836" s="23"/>
      <c r="E836" s="23"/>
      <c r="F836" s="23"/>
      <c r="G836" s="23"/>
      <c r="H836" s="23"/>
      <c r="I836" s="23"/>
      <c r="J836" s="23"/>
      <c r="K836" s="23"/>
      <c r="L836" s="23"/>
      <c r="M836" s="23"/>
      <c r="N836" s="23"/>
      <c r="O836" s="23"/>
      <c r="P836" s="23"/>
    </row>
    <row r="837" spans="1:16" ht="13.5" customHeight="1" x14ac:dyDescent="0.2">
      <c r="A837" s="23"/>
      <c r="B837" s="23"/>
      <c r="C837" s="23"/>
      <c r="D837" s="23"/>
      <c r="E837" s="23"/>
      <c r="F837" s="23"/>
      <c r="G837" s="23"/>
      <c r="H837" s="23"/>
      <c r="I837" s="23"/>
      <c r="J837" s="23"/>
      <c r="K837" s="23"/>
      <c r="L837" s="23"/>
      <c r="M837" s="23"/>
      <c r="N837" s="23"/>
      <c r="O837" s="23"/>
      <c r="P837" s="23"/>
    </row>
    <row r="838" spans="1:16" ht="13.5" customHeight="1" x14ac:dyDescent="0.2">
      <c r="A838" s="23"/>
      <c r="B838" s="23"/>
      <c r="C838" s="23"/>
      <c r="D838" s="23"/>
      <c r="E838" s="23"/>
      <c r="F838" s="23"/>
      <c r="G838" s="23"/>
      <c r="H838" s="23"/>
      <c r="I838" s="23"/>
      <c r="J838" s="23"/>
      <c r="K838" s="23"/>
      <c r="L838" s="23"/>
      <c r="M838" s="23"/>
      <c r="N838" s="23"/>
      <c r="O838" s="23"/>
      <c r="P838" s="23"/>
    </row>
    <row r="839" spans="1:16" ht="13.5" customHeight="1" x14ac:dyDescent="0.2">
      <c r="A839" s="23"/>
      <c r="B839" s="23"/>
      <c r="C839" s="23"/>
      <c r="D839" s="23"/>
      <c r="E839" s="23"/>
      <c r="F839" s="23"/>
      <c r="G839" s="23"/>
      <c r="H839" s="23"/>
      <c r="I839" s="23"/>
      <c r="J839" s="23"/>
      <c r="K839" s="23"/>
      <c r="L839" s="23"/>
      <c r="M839" s="23"/>
      <c r="N839" s="23"/>
      <c r="O839" s="23"/>
      <c r="P839" s="23"/>
    </row>
    <row r="840" spans="1:16" ht="13.5" customHeight="1" x14ac:dyDescent="0.2">
      <c r="A840" s="23"/>
      <c r="B840" s="23"/>
      <c r="C840" s="23"/>
      <c r="D840" s="23"/>
      <c r="E840" s="23"/>
      <c r="F840" s="23"/>
      <c r="G840" s="23"/>
      <c r="H840" s="23"/>
      <c r="I840" s="23"/>
      <c r="J840" s="23"/>
      <c r="K840" s="23"/>
      <c r="L840" s="23"/>
      <c r="M840" s="23"/>
      <c r="N840" s="23"/>
      <c r="O840" s="23"/>
      <c r="P840" s="23"/>
    </row>
    <row r="841" spans="1:16" ht="13.5" customHeight="1" x14ac:dyDescent="0.2">
      <c r="A841" s="23"/>
      <c r="B841" s="23"/>
      <c r="C841" s="23"/>
      <c r="D841" s="23"/>
      <c r="E841" s="23"/>
      <c r="F841" s="23"/>
      <c r="G841" s="23"/>
      <c r="H841" s="23"/>
      <c r="I841" s="23"/>
      <c r="J841" s="23"/>
      <c r="K841" s="23"/>
      <c r="L841" s="23"/>
      <c r="M841" s="23"/>
      <c r="N841" s="23"/>
      <c r="O841" s="23"/>
      <c r="P841" s="23"/>
    </row>
    <row r="842" spans="1:16" ht="13.5" customHeight="1" x14ac:dyDescent="0.2">
      <c r="A842" s="23"/>
      <c r="B842" s="23"/>
      <c r="C842" s="23"/>
      <c r="D842" s="23"/>
      <c r="E842" s="23"/>
      <c r="F842" s="23"/>
      <c r="G842" s="23"/>
      <c r="H842" s="23"/>
      <c r="I842" s="23"/>
      <c r="J842" s="23"/>
      <c r="K842" s="23"/>
      <c r="L842" s="23"/>
      <c r="M842" s="23"/>
      <c r="N842" s="23"/>
      <c r="O842" s="23"/>
      <c r="P842" s="23"/>
    </row>
    <row r="843" spans="1:16" ht="13.5" customHeight="1" x14ac:dyDescent="0.2">
      <c r="A843" s="23"/>
      <c r="B843" s="23"/>
      <c r="C843" s="23"/>
      <c r="D843" s="23"/>
      <c r="E843" s="23"/>
      <c r="F843" s="23"/>
      <c r="G843" s="23"/>
      <c r="H843" s="23"/>
      <c r="I843" s="23"/>
      <c r="J843" s="23"/>
      <c r="K843" s="23"/>
      <c r="L843" s="23"/>
      <c r="M843" s="23"/>
      <c r="N843" s="23"/>
      <c r="O843" s="23"/>
      <c r="P843" s="23"/>
    </row>
    <row r="844" spans="1:16" ht="13.5" customHeight="1" x14ac:dyDescent="0.2">
      <c r="A844" s="23"/>
      <c r="B844" s="23"/>
      <c r="C844" s="23"/>
      <c r="D844" s="23"/>
      <c r="E844" s="23"/>
      <c r="F844" s="23"/>
      <c r="G844" s="23"/>
      <c r="H844" s="23"/>
      <c r="I844" s="23"/>
      <c r="J844" s="23"/>
      <c r="K844" s="23"/>
      <c r="L844" s="23"/>
      <c r="M844" s="23"/>
      <c r="N844" s="23"/>
      <c r="O844" s="23"/>
      <c r="P844" s="23"/>
    </row>
    <row r="845" spans="1:16" ht="13.5" customHeight="1" x14ac:dyDescent="0.2">
      <c r="A845" s="23"/>
      <c r="B845" s="23"/>
      <c r="C845" s="23"/>
      <c r="D845" s="23"/>
      <c r="E845" s="23"/>
      <c r="F845" s="23"/>
      <c r="G845" s="23"/>
      <c r="H845" s="23"/>
      <c r="I845" s="23"/>
      <c r="J845" s="23"/>
      <c r="K845" s="23"/>
      <c r="L845" s="23"/>
      <c r="M845" s="23"/>
      <c r="N845" s="23"/>
      <c r="O845" s="23"/>
      <c r="P845" s="23"/>
    </row>
    <row r="846" spans="1:16" ht="13.5" customHeight="1" x14ac:dyDescent="0.2">
      <c r="A846" s="23"/>
      <c r="B846" s="23"/>
      <c r="C846" s="23"/>
      <c r="D846" s="23"/>
      <c r="E846" s="23"/>
      <c r="F846" s="23"/>
      <c r="G846" s="23"/>
      <c r="H846" s="23"/>
      <c r="I846" s="23"/>
      <c r="J846" s="23"/>
      <c r="K846" s="23"/>
      <c r="L846" s="23"/>
      <c r="M846" s="23"/>
      <c r="N846" s="23"/>
      <c r="O846" s="23"/>
      <c r="P846" s="23"/>
    </row>
    <row r="847" spans="1:16" ht="13.5" customHeight="1" x14ac:dyDescent="0.2">
      <c r="A847" s="23"/>
      <c r="B847" s="23"/>
      <c r="C847" s="23"/>
      <c r="D847" s="23"/>
      <c r="E847" s="23"/>
      <c r="F847" s="23"/>
      <c r="G847" s="23"/>
      <c r="H847" s="23"/>
      <c r="I847" s="23"/>
      <c r="J847" s="23"/>
      <c r="K847" s="23"/>
      <c r="L847" s="23"/>
      <c r="M847" s="23"/>
      <c r="N847" s="23"/>
      <c r="O847" s="23"/>
      <c r="P847" s="23"/>
    </row>
    <row r="848" spans="1:16" ht="13.5" customHeight="1" x14ac:dyDescent="0.2">
      <c r="A848" s="23"/>
      <c r="B848" s="23"/>
      <c r="C848" s="23"/>
      <c r="D848" s="23"/>
      <c r="E848" s="23"/>
      <c r="F848" s="23"/>
      <c r="G848" s="23"/>
      <c r="H848" s="23"/>
      <c r="I848" s="23"/>
      <c r="J848" s="23"/>
      <c r="K848" s="23"/>
      <c r="L848" s="23"/>
      <c r="M848" s="23"/>
      <c r="N848" s="23"/>
      <c r="O848" s="23"/>
      <c r="P848" s="23"/>
    </row>
    <row r="849" spans="1:16" ht="13.5" customHeight="1" x14ac:dyDescent="0.2">
      <c r="A849" s="23"/>
      <c r="B849" s="23"/>
      <c r="C849" s="23"/>
      <c r="D849" s="23"/>
      <c r="E849" s="23"/>
      <c r="F849" s="23"/>
      <c r="G849" s="23"/>
      <c r="H849" s="23"/>
      <c r="I849" s="23"/>
      <c r="J849" s="23"/>
      <c r="K849" s="23"/>
      <c r="L849" s="23"/>
      <c r="M849" s="23"/>
      <c r="N849" s="23"/>
      <c r="O849" s="23"/>
      <c r="P849" s="23"/>
    </row>
    <row r="850" spans="1:16" ht="13.5" customHeight="1" x14ac:dyDescent="0.2">
      <c r="A850" s="23"/>
      <c r="B850" s="23"/>
      <c r="C850" s="23"/>
      <c r="D850" s="23"/>
      <c r="E850" s="23"/>
      <c r="F850" s="23"/>
      <c r="G850" s="23"/>
      <c r="H850" s="23"/>
      <c r="I850" s="23"/>
      <c r="J850" s="23"/>
      <c r="K850" s="23"/>
      <c r="L850" s="23"/>
      <c r="M850" s="23"/>
      <c r="N850" s="23"/>
      <c r="O850" s="23"/>
      <c r="P850" s="23"/>
    </row>
    <row r="851" spans="1:16" ht="13.5" customHeight="1" x14ac:dyDescent="0.2">
      <c r="A851" s="23"/>
      <c r="B851" s="23"/>
      <c r="C851" s="23"/>
      <c r="D851" s="23"/>
      <c r="E851" s="23"/>
      <c r="F851" s="23"/>
      <c r="G851" s="23"/>
      <c r="H851" s="23"/>
      <c r="I851" s="23"/>
      <c r="J851" s="23"/>
      <c r="K851" s="23"/>
      <c r="L851" s="23"/>
      <c r="M851" s="23"/>
      <c r="N851" s="23"/>
      <c r="O851" s="23"/>
      <c r="P851" s="23"/>
    </row>
    <row r="852" spans="1:16" ht="13.5" customHeight="1" x14ac:dyDescent="0.2">
      <c r="A852" s="23"/>
      <c r="B852" s="23"/>
      <c r="C852" s="23"/>
      <c r="D852" s="23"/>
      <c r="E852" s="23"/>
      <c r="F852" s="23"/>
      <c r="G852" s="23"/>
      <c r="H852" s="23"/>
      <c r="I852" s="23"/>
      <c r="J852" s="23"/>
      <c r="K852" s="23"/>
      <c r="L852" s="23"/>
      <c r="M852" s="23"/>
      <c r="N852" s="23"/>
      <c r="O852" s="23"/>
      <c r="P852" s="23"/>
    </row>
    <row r="853" spans="1:16" ht="13.5" customHeight="1" x14ac:dyDescent="0.2">
      <c r="A853" s="23"/>
      <c r="B853" s="23"/>
      <c r="C853" s="23"/>
      <c r="D853" s="23"/>
      <c r="E853" s="23"/>
      <c r="F853" s="23"/>
      <c r="G853" s="23"/>
      <c r="H853" s="23"/>
      <c r="I853" s="23"/>
      <c r="J853" s="23"/>
      <c r="K853" s="23"/>
      <c r="L853" s="23"/>
      <c r="M853" s="23"/>
      <c r="N853" s="23"/>
      <c r="O853" s="23"/>
      <c r="P853" s="23"/>
    </row>
    <row r="854" spans="1:16" ht="13.5" customHeight="1" x14ac:dyDescent="0.2">
      <c r="A854" s="23"/>
      <c r="B854" s="23"/>
      <c r="C854" s="23"/>
      <c r="D854" s="23"/>
      <c r="E854" s="23"/>
      <c r="F854" s="23"/>
      <c r="G854" s="23"/>
      <c r="H854" s="23"/>
      <c r="I854" s="23"/>
      <c r="J854" s="23"/>
      <c r="K854" s="23"/>
      <c r="L854" s="23"/>
      <c r="M854" s="23"/>
      <c r="N854" s="23"/>
      <c r="O854" s="23"/>
      <c r="P854" s="23"/>
    </row>
    <row r="855" spans="1:16" ht="13.5" customHeight="1" x14ac:dyDescent="0.2">
      <c r="A855" s="23"/>
      <c r="B855" s="23"/>
      <c r="C855" s="23"/>
      <c r="D855" s="23"/>
      <c r="E855" s="23"/>
      <c r="F855" s="23"/>
      <c r="G855" s="23"/>
      <c r="H855" s="23"/>
      <c r="I855" s="23"/>
      <c r="J855" s="23"/>
      <c r="K855" s="23"/>
      <c r="L855" s="23"/>
      <c r="M855" s="23"/>
      <c r="N855" s="23"/>
      <c r="O855" s="23"/>
      <c r="P855" s="23"/>
    </row>
    <row r="856" spans="1:16" ht="13.5" customHeight="1" x14ac:dyDescent="0.2">
      <c r="A856" s="23"/>
      <c r="B856" s="23"/>
      <c r="C856" s="23"/>
      <c r="D856" s="23"/>
      <c r="E856" s="23"/>
      <c r="F856" s="23"/>
      <c r="G856" s="23"/>
      <c r="H856" s="23"/>
      <c r="I856" s="23"/>
      <c r="J856" s="23"/>
      <c r="K856" s="23"/>
      <c r="L856" s="23"/>
      <c r="M856" s="23"/>
      <c r="N856" s="23"/>
      <c r="O856" s="23"/>
      <c r="P856" s="23"/>
    </row>
    <row r="857" spans="1:16" ht="13.5" customHeight="1" x14ac:dyDescent="0.2">
      <c r="A857" s="23"/>
      <c r="B857" s="23"/>
      <c r="C857" s="23"/>
      <c r="D857" s="23"/>
      <c r="E857" s="23"/>
      <c r="F857" s="23"/>
      <c r="G857" s="23"/>
      <c r="H857" s="23"/>
      <c r="I857" s="23"/>
      <c r="J857" s="23"/>
      <c r="K857" s="23"/>
      <c r="L857" s="23"/>
      <c r="M857" s="23"/>
      <c r="N857" s="23"/>
      <c r="O857" s="23"/>
      <c r="P857" s="23"/>
    </row>
    <row r="858" spans="1:16" ht="13.5" customHeight="1" x14ac:dyDescent="0.2">
      <c r="A858" s="23"/>
      <c r="B858" s="23"/>
      <c r="C858" s="23"/>
      <c r="D858" s="23"/>
      <c r="E858" s="23"/>
      <c r="F858" s="23"/>
      <c r="G858" s="23"/>
      <c r="H858" s="23"/>
      <c r="I858" s="23"/>
      <c r="J858" s="23"/>
      <c r="K858" s="23"/>
      <c r="L858" s="23"/>
      <c r="M858" s="23"/>
      <c r="N858" s="23"/>
      <c r="O858" s="23"/>
      <c r="P858" s="23"/>
    </row>
    <row r="859" spans="1:16" ht="13.5" customHeight="1" x14ac:dyDescent="0.2">
      <c r="A859" s="23"/>
      <c r="B859" s="23"/>
      <c r="C859" s="23"/>
      <c r="D859" s="23"/>
      <c r="E859" s="23"/>
      <c r="F859" s="23"/>
      <c r="G859" s="23"/>
      <c r="H859" s="23"/>
      <c r="I859" s="23"/>
      <c r="J859" s="23"/>
      <c r="K859" s="23"/>
      <c r="L859" s="23"/>
      <c r="M859" s="23"/>
      <c r="N859" s="23"/>
      <c r="O859" s="23"/>
      <c r="P859" s="23"/>
    </row>
    <row r="860" spans="1:16" ht="13.5" customHeight="1" x14ac:dyDescent="0.2">
      <c r="A860" s="23"/>
      <c r="B860" s="23"/>
      <c r="C860" s="23"/>
      <c r="D860" s="23"/>
      <c r="E860" s="23"/>
      <c r="F860" s="23"/>
      <c r="G860" s="23"/>
      <c r="H860" s="23"/>
      <c r="I860" s="23"/>
      <c r="J860" s="23"/>
      <c r="K860" s="23"/>
      <c r="L860" s="23"/>
      <c r="M860" s="23"/>
      <c r="N860" s="23"/>
      <c r="O860" s="23"/>
      <c r="P860" s="23"/>
    </row>
    <row r="861" spans="1:16" ht="13.5" customHeight="1" x14ac:dyDescent="0.2">
      <c r="A861" s="23"/>
      <c r="B861" s="23"/>
      <c r="C861" s="23"/>
      <c r="D861" s="23"/>
      <c r="E861" s="23"/>
      <c r="F861" s="23"/>
      <c r="G861" s="23"/>
      <c r="H861" s="23"/>
      <c r="I861" s="23"/>
      <c r="J861" s="23"/>
      <c r="K861" s="23"/>
      <c r="L861" s="23"/>
      <c r="M861" s="23"/>
      <c r="N861" s="23"/>
      <c r="O861" s="23"/>
      <c r="P861" s="23"/>
    </row>
    <row r="862" spans="1:16" ht="13.5" customHeight="1" x14ac:dyDescent="0.2">
      <c r="A862" s="23"/>
      <c r="B862" s="23"/>
      <c r="C862" s="23"/>
      <c r="D862" s="23"/>
      <c r="E862" s="23"/>
      <c r="F862" s="23"/>
      <c r="G862" s="23"/>
      <c r="H862" s="23"/>
      <c r="I862" s="23"/>
      <c r="J862" s="23"/>
      <c r="K862" s="23"/>
      <c r="L862" s="23"/>
      <c r="M862" s="23"/>
      <c r="N862" s="23"/>
      <c r="O862" s="23"/>
      <c r="P862" s="23"/>
    </row>
    <row r="863" spans="1:16" ht="13.5" customHeight="1" x14ac:dyDescent="0.2">
      <c r="A863" s="23"/>
      <c r="B863" s="23"/>
      <c r="C863" s="23"/>
      <c r="D863" s="23"/>
      <c r="E863" s="23"/>
      <c r="F863" s="23"/>
      <c r="G863" s="23"/>
      <c r="H863" s="23"/>
      <c r="I863" s="23"/>
      <c r="J863" s="23"/>
      <c r="K863" s="23"/>
      <c r="L863" s="23"/>
      <c r="M863" s="23"/>
      <c r="N863" s="23"/>
      <c r="O863" s="23"/>
      <c r="P863" s="23"/>
    </row>
    <row r="864" spans="1:16" ht="13.5" customHeight="1" x14ac:dyDescent="0.2">
      <c r="A864" s="23"/>
      <c r="B864" s="23"/>
      <c r="C864" s="23"/>
      <c r="D864" s="23"/>
      <c r="E864" s="23"/>
      <c r="F864" s="23"/>
      <c r="G864" s="23"/>
      <c r="H864" s="23"/>
      <c r="I864" s="23"/>
      <c r="J864" s="23"/>
      <c r="K864" s="23"/>
      <c r="L864" s="23"/>
      <c r="M864" s="23"/>
      <c r="N864" s="23"/>
      <c r="O864" s="23"/>
      <c r="P864" s="23"/>
    </row>
    <row r="865" spans="1:16" ht="13.5" customHeight="1" x14ac:dyDescent="0.2">
      <c r="A865" s="23"/>
      <c r="B865" s="23"/>
      <c r="C865" s="23"/>
      <c r="D865" s="23"/>
      <c r="E865" s="23"/>
      <c r="F865" s="23"/>
      <c r="G865" s="23"/>
      <c r="H865" s="23"/>
      <c r="I865" s="23"/>
      <c r="J865" s="23"/>
      <c r="K865" s="23"/>
      <c r="L865" s="23"/>
      <c r="M865" s="23"/>
      <c r="N865" s="23"/>
      <c r="O865" s="23"/>
      <c r="P865" s="23"/>
    </row>
    <row r="866" spans="1:16" ht="13.5" customHeight="1" x14ac:dyDescent="0.2">
      <c r="A866" s="23"/>
      <c r="B866" s="23"/>
      <c r="C866" s="23"/>
      <c r="D866" s="23"/>
      <c r="E866" s="23"/>
      <c r="F866" s="23"/>
      <c r="G866" s="23"/>
      <c r="H866" s="23"/>
      <c r="I866" s="23"/>
      <c r="J866" s="23"/>
      <c r="K866" s="23"/>
      <c r="L866" s="23"/>
      <c r="M866" s="23"/>
      <c r="N866" s="23"/>
      <c r="O866" s="23"/>
      <c r="P866" s="23"/>
    </row>
    <row r="867" spans="1:16" ht="13.5" customHeight="1" x14ac:dyDescent="0.2">
      <c r="A867" s="23"/>
      <c r="B867" s="23"/>
      <c r="C867" s="23"/>
      <c r="D867" s="23"/>
      <c r="E867" s="23"/>
      <c r="F867" s="23"/>
      <c r="G867" s="23"/>
      <c r="H867" s="23"/>
      <c r="I867" s="23"/>
      <c r="J867" s="23"/>
      <c r="K867" s="23"/>
      <c r="L867" s="23"/>
      <c r="M867" s="23"/>
      <c r="N867" s="23"/>
      <c r="O867" s="23"/>
      <c r="P867" s="23"/>
    </row>
    <row r="868" spans="1:16" ht="13.5" customHeight="1" x14ac:dyDescent="0.2">
      <c r="A868" s="23"/>
      <c r="B868" s="23"/>
      <c r="C868" s="23"/>
      <c r="D868" s="23"/>
      <c r="E868" s="23"/>
      <c r="F868" s="23"/>
      <c r="G868" s="23"/>
      <c r="H868" s="23"/>
      <c r="I868" s="23"/>
      <c r="J868" s="23"/>
      <c r="K868" s="23"/>
      <c r="L868" s="23"/>
      <c r="M868" s="23"/>
      <c r="N868" s="23"/>
      <c r="O868" s="23"/>
      <c r="P868" s="23"/>
    </row>
    <row r="869" spans="1:16" ht="13.5" customHeight="1" x14ac:dyDescent="0.2">
      <c r="A869" s="23"/>
      <c r="B869" s="23"/>
      <c r="C869" s="23"/>
      <c r="D869" s="23"/>
      <c r="E869" s="23"/>
      <c r="F869" s="23"/>
      <c r="G869" s="23"/>
      <c r="H869" s="23"/>
      <c r="I869" s="23"/>
      <c r="J869" s="23"/>
      <c r="K869" s="23"/>
      <c r="L869" s="23"/>
      <c r="M869" s="23"/>
      <c r="N869" s="23"/>
      <c r="O869" s="23"/>
      <c r="P869" s="23"/>
    </row>
    <row r="870" spans="1:16" ht="13.5" customHeight="1" x14ac:dyDescent="0.2">
      <c r="A870" s="23"/>
      <c r="B870" s="23"/>
      <c r="C870" s="23"/>
      <c r="D870" s="23"/>
      <c r="E870" s="23"/>
      <c r="F870" s="23"/>
      <c r="G870" s="23"/>
      <c r="H870" s="23"/>
      <c r="I870" s="23"/>
      <c r="J870" s="23"/>
      <c r="K870" s="23"/>
      <c r="L870" s="23"/>
      <c r="M870" s="23"/>
      <c r="N870" s="23"/>
      <c r="O870" s="23"/>
      <c r="P870" s="23"/>
    </row>
    <row r="871" spans="1:16" ht="13.5" customHeight="1" x14ac:dyDescent="0.2">
      <c r="A871" s="23"/>
      <c r="B871" s="23"/>
      <c r="C871" s="23"/>
      <c r="D871" s="23"/>
      <c r="E871" s="23"/>
      <c r="F871" s="23"/>
      <c r="G871" s="23"/>
      <c r="H871" s="23"/>
      <c r="I871" s="23"/>
      <c r="J871" s="23"/>
      <c r="K871" s="23"/>
      <c r="L871" s="23"/>
      <c r="M871" s="23"/>
      <c r="N871" s="23"/>
      <c r="O871" s="23"/>
      <c r="P871" s="23"/>
    </row>
    <row r="872" spans="1:16" ht="13.5" customHeight="1" x14ac:dyDescent="0.2">
      <c r="A872" s="23"/>
      <c r="B872" s="23"/>
      <c r="C872" s="23"/>
      <c r="D872" s="23"/>
      <c r="E872" s="23"/>
      <c r="F872" s="23"/>
      <c r="G872" s="23"/>
      <c r="H872" s="23"/>
      <c r="I872" s="23"/>
      <c r="J872" s="23"/>
      <c r="K872" s="23"/>
      <c r="L872" s="23"/>
      <c r="M872" s="23"/>
      <c r="N872" s="23"/>
      <c r="O872" s="23"/>
      <c r="P872" s="23"/>
    </row>
    <row r="873" spans="1:16" ht="13.5" customHeight="1" x14ac:dyDescent="0.2">
      <c r="A873" s="23"/>
      <c r="B873" s="23"/>
      <c r="C873" s="23"/>
      <c r="D873" s="23"/>
      <c r="E873" s="23"/>
      <c r="F873" s="23"/>
      <c r="G873" s="23"/>
      <c r="H873" s="23"/>
      <c r="I873" s="23"/>
      <c r="J873" s="23"/>
      <c r="K873" s="23"/>
      <c r="L873" s="23"/>
      <c r="M873" s="23"/>
      <c r="N873" s="23"/>
      <c r="O873" s="23"/>
      <c r="P873" s="23"/>
    </row>
    <row r="874" spans="1:16" ht="13.5" customHeight="1" x14ac:dyDescent="0.2">
      <c r="A874" s="23"/>
      <c r="B874" s="23"/>
      <c r="C874" s="23"/>
      <c r="D874" s="23"/>
      <c r="E874" s="23"/>
      <c r="F874" s="23"/>
      <c r="G874" s="23"/>
      <c r="H874" s="23"/>
      <c r="I874" s="23"/>
      <c r="J874" s="23"/>
      <c r="K874" s="23"/>
      <c r="L874" s="23"/>
      <c r="M874" s="23"/>
      <c r="N874" s="23"/>
      <c r="O874" s="23"/>
      <c r="P874" s="23"/>
    </row>
    <row r="875" spans="1:16" ht="13.5" customHeight="1" x14ac:dyDescent="0.2">
      <c r="A875" s="23"/>
      <c r="B875" s="23"/>
      <c r="C875" s="23"/>
      <c r="D875" s="23"/>
      <c r="E875" s="23"/>
      <c r="F875" s="23"/>
      <c r="G875" s="23"/>
      <c r="H875" s="23"/>
      <c r="I875" s="23"/>
      <c r="J875" s="23"/>
      <c r="K875" s="23"/>
      <c r="L875" s="23"/>
      <c r="M875" s="23"/>
      <c r="N875" s="23"/>
      <c r="O875" s="23"/>
      <c r="P875" s="23"/>
    </row>
    <row r="876" spans="1:16" ht="13.5" customHeight="1" x14ac:dyDescent="0.2">
      <c r="A876" s="23"/>
      <c r="B876" s="23"/>
      <c r="C876" s="23"/>
      <c r="D876" s="23"/>
      <c r="E876" s="23"/>
      <c r="F876" s="23"/>
      <c r="G876" s="23"/>
      <c r="H876" s="23"/>
      <c r="I876" s="23"/>
      <c r="J876" s="23"/>
      <c r="K876" s="23"/>
      <c r="L876" s="23"/>
      <c r="M876" s="23"/>
      <c r="N876" s="23"/>
      <c r="O876" s="23"/>
      <c r="P876" s="23"/>
    </row>
    <row r="877" spans="1:16" ht="13.5" customHeight="1" x14ac:dyDescent="0.2">
      <c r="A877" s="23"/>
      <c r="B877" s="23"/>
      <c r="C877" s="23"/>
      <c r="D877" s="23"/>
      <c r="E877" s="23"/>
      <c r="F877" s="23"/>
      <c r="G877" s="23"/>
      <c r="H877" s="23"/>
      <c r="I877" s="23"/>
      <c r="J877" s="23"/>
      <c r="K877" s="23"/>
      <c r="L877" s="23"/>
      <c r="M877" s="23"/>
      <c r="N877" s="23"/>
      <c r="O877" s="23"/>
      <c r="P877" s="23"/>
    </row>
    <row r="878" spans="1:16" ht="13.5" customHeight="1" x14ac:dyDescent="0.2">
      <c r="A878" s="23"/>
      <c r="B878" s="23"/>
      <c r="C878" s="23"/>
      <c r="D878" s="23"/>
      <c r="E878" s="23"/>
      <c r="F878" s="23"/>
      <c r="G878" s="23"/>
      <c r="H878" s="23"/>
      <c r="I878" s="23"/>
      <c r="J878" s="23"/>
      <c r="K878" s="23"/>
      <c r="L878" s="23"/>
      <c r="M878" s="23"/>
      <c r="N878" s="23"/>
      <c r="O878" s="23"/>
      <c r="P878" s="23"/>
    </row>
    <row r="879" spans="1:16" ht="13.5" customHeight="1" x14ac:dyDescent="0.2">
      <c r="A879" s="23"/>
      <c r="B879" s="23"/>
      <c r="C879" s="23"/>
      <c r="D879" s="23"/>
      <c r="E879" s="23"/>
      <c r="F879" s="23"/>
      <c r="G879" s="23"/>
      <c r="H879" s="23"/>
      <c r="I879" s="23"/>
      <c r="J879" s="23"/>
      <c r="K879" s="23"/>
      <c r="L879" s="23"/>
      <c r="M879" s="23"/>
      <c r="N879" s="23"/>
      <c r="O879" s="23"/>
      <c r="P879" s="23"/>
    </row>
    <row r="880" spans="1:16" ht="13.5" customHeight="1" x14ac:dyDescent="0.2">
      <c r="A880" s="23"/>
      <c r="B880" s="23"/>
      <c r="C880" s="23"/>
      <c r="D880" s="23"/>
      <c r="E880" s="23"/>
      <c r="F880" s="23"/>
      <c r="G880" s="23"/>
      <c r="H880" s="23"/>
      <c r="I880" s="23"/>
      <c r="J880" s="23"/>
      <c r="K880" s="23"/>
      <c r="L880" s="23"/>
      <c r="M880" s="23"/>
      <c r="N880" s="23"/>
      <c r="O880" s="23"/>
      <c r="P880" s="23"/>
    </row>
    <row r="881" spans="1:16" ht="13.5" customHeight="1" x14ac:dyDescent="0.2">
      <c r="A881" s="23"/>
      <c r="B881" s="23"/>
      <c r="C881" s="23"/>
      <c r="D881" s="23"/>
      <c r="E881" s="23"/>
      <c r="F881" s="23"/>
      <c r="G881" s="23"/>
      <c r="H881" s="23"/>
      <c r="I881" s="23"/>
      <c r="J881" s="23"/>
      <c r="K881" s="23"/>
      <c r="L881" s="23"/>
      <c r="M881" s="23"/>
      <c r="N881" s="23"/>
      <c r="O881" s="23"/>
      <c r="P881" s="23"/>
    </row>
    <row r="882" spans="1:16" ht="13.5" customHeight="1" x14ac:dyDescent="0.2">
      <c r="A882" s="23"/>
      <c r="B882" s="23"/>
      <c r="C882" s="23"/>
      <c r="D882" s="23"/>
      <c r="E882" s="23"/>
      <c r="F882" s="23"/>
      <c r="G882" s="23"/>
      <c r="H882" s="23"/>
      <c r="I882" s="23"/>
      <c r="J882" s="23"/>
      <c r="K882" s="23"/>
      <c r="L882" s="23"/>
      <c r="M882" s="23"/>
      <c r="N882" s="23"/>
      <c r="O882" s="23"/>
      <c r="P882" s="23"/>
    </row>
    <row r="883" spans="1:16" ht="13.5" customHeight="1" x14ac:dyDescent="0.2">
      <c r="A883" s="23"/>
      <c r="B883" s="23"/>
      <c r="C883" s="23"/>
      <c r="D883" s="23"/>
      <c r="E883" s="23"/>
      <c r="F883" s="23"/>
      <c r="G883" s="23"/>
      <c r="H883" s="23"/>
      <c r="I883" s="23"/>
      <c r="J883" s="23"/>
      <c r="K883" s="23"/>
      <c r="L883" s="23"/>
      <c r="M883" s="23"/>
      <c r="N883" s="23"/>
      <c r="O883" s="23"/>
      <c r="P883" s="23"/>
    </row>
    <row r="884" spans="1:16" ht="13.5" customHeight="1" x14ac:dyDescent="0.2">
      <c r="A884" s="23"/>
      <c r="B884" s="23"/>
      <c r="C884" s="23"/>
      <c r="D884" s="23"/>
      <c r="E884" s="23"/>
      <c r="F884" s="23"/>
      <c r="G884" s="23"/>
      <c r="H884" s="23"/>
      <c r="I884" s="23"/>
      <c r="J884" s="23"/>
      <c r="K884" s="23"/>
      <c r="L884" s="23"/>
      <c r="M884" s="23"/>
      <c r="N884" s="23"/>
      <c r="O884" s="23"/>
      <c r="P884" s="23"/>
    </row>
    <row r="885" spans="1:16" ht="13.5" customHeight="1" x14ac:dyDescent="0.2">
      <c r="A885" s="23"/>
      <c r="B885" s="23"/>
      <c r="C885" s="23"/>
      <c r="D885" s="23"/>
      <c r="E885" s="23"/>
      <c r="F885" s="23"/>
      <c r="G885" s="23"/>
      <c r="H885" s="23"/>
      <c r="I885" s="23"/>
      <c r="J885" s="23"/>
      <c r="K885" s="23"/>
      <c r="L885" s="23"/>
      <c r="M885" s="23"/>
      <c r="N885" s="23"/>
      <c r="O885" s="23"/>
      <c r="P885" s="23"/>
    </row>
    <row r="886" spans="1:16" ht="13.5" customHeight="1" x14ac:dyDescent="0.2">
      <c r="A886" s="23"/>
      <c r="B886" s="23"/>
      <c r="C886" s="23"/>
      <c r="D886" s="23"/>
      <c r="E886" s="23"/>
      <c r="F886" s="23"/>
      <c r="G886" s="23"/>
      <c r="H886" s="23"/>
      <c r="I886" s="23"/>
      <c r="J886" s="23"/>
      <c r="K886" s="23"/>
      <c r="L886" s="23"/>
      <c r="M886" s="23"/>
      <c r="N886" s="23"/>
      <c r="O886" s="23"/>
      <c r="P886" s="23"/>
    </row>
    <row r="887" spans="1:16" ht="13.5" customHeight="1" x14ac:dyDescent="0.2">
      <c r="A887" s="23"/>
      <c r="B887" s="23"/>
      <c r="C887" s="23"/>
      <c r="D887" s="23"/>
      <c r="E887" s="23"/>
      <c r="F887" s="23"/>
      <c r="G887" s="23"/>
      <c r="H887" s="23"/>
      <c r="I887" s="23"/>
      <c r="J887" s="23"/>
      <c r="K887" s="23"/>
      <c r="L887" s="23"/>
      <c r="M887" s="23"/>
      <c r="N887" s="23"/>
      <c r="O887" s="23"/>
      <c r="P887" s="23"/>
    </row>
    <row r="888" spans="1:16" ht="13.5" customHeight="1" x14ac:dyDescent="0.2">
      <c r="A888" s="23"/>
      <c r="B888" s="23"/>
      <c r="C888" s="23"/>
      <c r="D888" s="23"/>
      <c r="E888" s="23"/>
      <c r="F888" s="23"/>
      <c r="G888" s="23"/>
      <c r="H888" s="23"/>
      <c r="I888" s="23"/>
      <c r="J888" s="23"/>
      <c r="K888" s="23"/>
      <c r="L888" s="23"/>
      <c r="M888" s="23"/>
      <c r="N888" s="23"/>
      <c r="O888" s="23"/>
      <c r="P888" s="23"/>
    </row>
    <row r="889" spans="1:16" ht="13.5" customHeight="1" x14ac:dyDescent="0.2">
      <c r="A889" s="23"/>
      <c r="B889" s="23"/>
      <c r="C889" s="23"/>
      <c r="D889" s="23"/>
      <c r="E889" s="23"/>
      <c r="F889" s="23"/>
      <c r="G889" s="23"/>
      <c r="H889" s="23"/>
      <c r="I889" s="23"/>
      <c r="J889" s="23"/>
      <c r="K889" s="23"/>
      <c r="L889" s="23"/>
      <c r="M889" s="23"/>
      <c r="N889" s="23"/>
      <c r="O889" s="23"/>
      <c r="P889" s="23"/>
    </row>
    <row r="890" spans="1:16" ht="13.5" customHeight="1" x14ac:dyDescent="0.2">
      <c r="A890" s="23"/>
      <c r="B890" s="23"/>
      <c r="C890" s="23"/>
      <c r="D890" s="23"/>
      <c r="E890" s="23"/>
      <c r="F890" s="23"/>
      <c r="G890" s="23"/>
      <c r="H890" s="23"/>
      <c r="I890" s="23"/>
      <c r="J890" s="23"/>
      <c r="K890" s="23"/>
      <c r="L890" s="23"/>
      <c r="M890" s="23"/>
      <c r="N890" s="23"/>
      <c r="O890" s="23"/>
      <c r="P890" s="23"/>
    </row>
    <row r="891" spans="1:16" ht="13.5" customHeight="1" x14ac:dyDescent="0.2">
      <c r="A891" s="23"/>
      <c r="B891" s="23"/>
      <c r="C891" s="23"/>
      <c r="D891" s="23"/>
      <c r="E891" s="23"/>
      <c r="F891" s="23"/>
      <c r="G891" s="23"/>
      <c r="H891" s="23"/>
      <c r="I891" s="23"/>
      <c r="J891" s="23"/>
      <c r="K891" s="23"/>
      <c r="L891" s="23"/>
      <c r="M891" s="23"/>
      <c r="N891" s="23"/>
      <c r="O891" s="23"/>
      <c r="P891" s="23"/>
    </row>
    <row r="892" spans="1:16" ht="13.5" customHeight="1" x14ac:dyDescent="0.2">
      <c r="A892" s="23"/>
      <c r="B892" s="23"/>
      <c r="C892" s="23"/>
      <c r="D892" s="23"/>
      <c r="E892" s="23"/>
      <c r="F892" s="23"/>
      <c r="G892" s="23"/>
      <c r="H892" s="23"/>
      <c r="I892" s="23"/>
      <c r="J892" s="23"/>
      <c r="K892" s="23"/>
      <c r="L892" s="23"/>
      <c r="M892" s="23"/>
      <c r="N892" s="23"/>
      <c r="O892" s="23"/>
      <c r="P892" s="23"/>
    </row>
    <row r="893" spans="1:16" ht="13.5" customHeight="1" x14ac:dyDescent="0.2">
      <c r="A893" s="23"/>
      <c r="B893" s="23"/>
      <c r="C893" s="23"/>
      <c r="D893" s="23"/>
      <c r="E893" s="23"/>
      <c r="F893" s="23"/>
      <c r="G893" s="23"/>
      <c r="H893" s="23"/>
      <c r="I893" s="23"/>
      <c r="J893" s="23"/>
      <c r="K893" s="23"/>
      <c r="L893" s="23"/>
      <c r="M893" s="23"/>
      <c r="N893" s="23"/>
      <c r="O893" s="23"/>
      <c r="P893" s="23"/>
    </row>
    <row r="894" spans="1:16" ht="13.5" customHeight="1" x14ac:dyDescent="0.2">
      <c r="A894" s="23"/>
      <c r="B894" s="23"/>
      <c r="C894" s="23"/>
      <c r="D894" s="23"/>
      <c r="E894" s="23"/>
      <c r="F894" s="23"/>
      <c r="G894" s="23"/>
      <c r="H894" s="23"/>
      <c r="I894" s="23"/>
      <c r="J894" s="23"/>
      <c r="K894" s="23"/>
      <c r="L894" s="23"/>
      <c r="M894" s="23"/>
      <c r="N894" s="23"/>
      <c r="O894" s="23"/>
      <c r="P894" s="23"/>
    </row>
    <row r="895" spans="1:16" ht="13.5" customHeight="1" x14ac:dyDescent="0.2">
      <c r="A895" s="23"/>
      <c r="B895" s="23"/>
      <c r="C895" s="23"/>
      <c r="D895" s="23"/>
      <c r="E895" s="23"/>
      <c r="F895" s="23"/>
      <c r="G895" s="23"/>
      <c r="H895" s="23"/>
      <c r="I895" s="23"/>
      <c r="J895" s="23"/>
      <c r="K895" s="23"/>
      <c r="L895" s="23"/>
      <c r="M895" s="23"/>
      <c r="N895" s="23"/>
      <c r="O895" s="23"/>
      <c r="P895" s="23"/>
    </row>
    <row r="896" spans="1:16" ht="13.5" customHeight="1" x14ac:dyDescent="0.2">
      <c r="A896" s="23"/>
      <c r="B896" s="23"/>
      <c r="C896" s="23"/>
      <c r="D896" s="23"/>
      <c r="E896" s="23"/>
      <c r="F896" s="23"/>
      <c r="G896" s="23"/>
      <c r="H896" s="23"/>
      <c r="I896" s="23"/>
      <c r="J896" s="23"/>
      <c r="K896" s="23"/>
      <c r="L896" s="23"/>
      <c r="M896" s="23"/>
      <c r="N896" s="23"/>
      <c r="O896" s="23"/>
      <c r="P896" s="23"/>
    </row>
    <row r="897" spans="1:16" ht="13.5" customHeight="1" x14ac:dyDescent="0.2">
      <c r="A897" s="23"/>
      <c r="B897" s="23"/>
      <c r="C897" s="23"/>
      <c r="D897" s="23"/>
      <c r="E897" s="23"/>
      <c r="F897" s="23"/>
      <c r="G897" s="23"/>
      <c r="H897" s="23"/>
      <c r="I897" s="23"/>
      <c r="J897" s="23"/>
      <c r="K897" s="23"/>
      <c r="L897" s="23"/>
      <c r="M897" s="23"/>
      <c r="N897" s="23"/>
      <c r="O897" s="23"/>
      <c r="P897" s="23"/>
    </row>
    <row r="898" spans="1:16" ht="13.5" customHeight="1" x14ac:dyDescent="0.2">
      <c r="A898" s="23"/>
      <c r="B898" s="23"/>
      <c r="C898" s="23"/>
      <c r="D898" s="23"/>
      <c r="E898" s="23"/>
      <c r="F898" s="23"/>
      <c r="G898" s="23"/>
      <c r="H898" s="23"/>
      <c r="I898" s="23"/>
      <c r="J898" s="23"/>
      <c r="K898" s="23"/>
      <c r="L898" s="23"/>
      <c r="M898" s="23"/>
      <c r="N898" s="23"/>
      <c r="O898" s="23"/>
      <c r="P898" s="23"/>
    </row>
    <row r="899" spans="1:16" ht="13.5" customHeight="1" x14ac:dyDescent="0.2">
      <c r="A899" s="23"/>
      <c r="B899" s="23"/>
      <c r="C899" s="23"/>
      <c r="D899" s="23"/>
      <c r="E899" s="23"/>
      <c r="F899" s="23"/>
      <c r="G899" s="23"/>
      <c r="H899" s="23"/>
      <c r="I899" s="23"/>
      <c r="J899" s="23"/>
      <c r="K899" s="23"/>
      <c r="L899" s="23"/>
      <c r="M899" s="23"/>
      <c r="N899" s="23"/>
      <c r="O899" s="23"/>
      <c r="P899" s="23"/>
    </row>
    <row r="900" spans="1:16" ht="13.5" customHeight="1" x14ac:dyDescent="0.2">
      <c r="A900" s="23"/>
      <c r="B900" s="23"/>
      <c r="C900" s="23"/>
      <c r="D900" s="23"/>
      <c r="E900" s="23"/>
      <c r="F900" s="23"/>
      <c r="G900" s="23"/>
      <c r="H900" s="23"/>
      <c r="I900" s="23"/>
      <c r="J900" s="23"/>
      <c r="K900" s="23"/>
      <c r="L900" s="23"/>
      <c r="M900" s="23"/>
      <c r="N900" s="23"/>
      <c r="O900" s="23"/>
      <c r="P900" s="23"/>
    </row>
    <row r="901" spans="1:16" ht="13.5" customHeight="1" x14ac:dyDescent="0.2">
      <c r="A901" s="23"/>
      <c r="B901" s="23"/>
      <c r="C901" s="23"/>
      <c r="D901" s="23"/>
      <c r="E901" s="23"/>
      <c r="F901" s="23"/>
      <c r="G901" s="23"/>
      <c r="H901" s="23"/>
      <c r="I901" s="23"/>
      <c r="J901" s="23"/>
      <c r="K901" s="23"/>
      <c r="L901" s="23"/>
      <c r="M901" s="23"/>
      <c r="N901" s="23"/>
      <c r="O901" s="23"/>
      <c r="P901" s="23"/>
    </row>
    <row r="902" spans="1:16" ht="13.5" customHeight="1" x14ac:dyDescent="0.2">
      <c r="A902" s="23"/>
      <c r="B902" s="23"/>
      <c r="C902" s="23"/>
      <c r="D902" s="23"/>
      <c r="E902" s="23"/>
      <c r="F902" s="23"/>
      <c r="G902" s="23"/>
      <c r="H902" s="23"/>
      <c r="I902" s="23"/>
      <c r="J902" s="23"/>
      <c r="K902" s="23"/>
      <c r="L902" s="23"/>
      <c r="M902" s="23"/>
      <c r="N902" s="23"/>
      <c r="O902" s="23"/>
      <c r="P902" s="23"/>
    </row>
    <row r="903" spans="1:16" ht="13.5" customHeight="1" x14ac:dyDescent="0.2">
      <c r="A903" s="23"/>
      <c r="B903" s="23"/>
      <c r="C903" s="23"/>
      <c r="D903" s="23"/>
      <c r="E903" s="23"/>
      <c r="F903" s="23"/>
      <c r="G903" s="23"/>
      <c r="H903" s="23"/>
      <c r="I903" s="23"/>
      <c r="J903" s="23"/>
      <c r="K903" s="23"/>
      <c r="L903" s="23"/>
      <c r="M903" s="23"/>
      <c r="N903" s="23"/>
      <c r="O903" s="23"/>
      <c r="P903" s="23"/>
    </row>
    <row r="904" spans="1:16" ht="13.5" customHeight="1" x14ac:dyDescent="0.2">
      <c r="A904" s="23"/>
      <c r="B904" s="23"/>
      <c r="C904" s="23"/>
      <c r="D904" s="23"/>
      <c r="E904" s="23"/>
      <c r="F904" s="23"/>
      <c r="G904" s="23"/>
      <c r="H904" s="23"/>
      <c r="I904" s="23"/>
      <c r="J904" s="23"/>
      <c r="K904" s="23"/>
      <c r="L904" s="23"/>
      <c r="M904" s="23"/>
      <c r="N904" s="23"/>
      <c r="O904" s="23"/>
      <c r="P904" s="23"/>
    </row>
    <row r="905" spans="1:16" ht="13.5" customHeight="1" x14ac:dyDescent="0.2">
      <c r="A905" s="23"/>
      <c r="B905" s="23"/>
      <c r="C905" s="23"/>
      <c r="D905" s="23"/>
      <c r="E905" s="23"/>
      <c r="F905" s="23"/>
      <c r="G905" s="23"/>
      <c r="H905" s="23"/>
      <c r="I905" s="23"/>
      <c r="J905" s="23"/>
      <c r="K905" s="23"/>
      <c r="L905" s="23"/>
      <c r="M905" s="23"/>
      <c r="N905" s="23"/>
      <c r="O905" s="23"/>
      <c r="P905" s="23"/>
    </row>
    <row r="906" spans="1:16" ht="13.5" customHeight="1" x14ac:dyDescent="0.2">
      <c r="A906" s="23"/>
      <c r="B906" s="23"/>
      <c r="C906" s="23"/>
      <c r="D906" s="23"/>
      <c r="E906" s="23"/>
      <c r="F906" s="23"/>
      <c r="G906" s="23"/>
      <c r="H906" s="23"/>
      <c r="I906" s="23"/>
      <c r="J906" s="23"/>
      <c r="K906" s="23"/>
      <c r="L906" s="23"/>
      <c r="M906" s="23"/>
      <c r="N906" s="23"/>
      <c r="O906" s="23"/>
      <c r="P906" s="23"/>
    </row>
    <row r="907" spans="1:16" ht="13.5" customHeight="1" x14ac:dyDescent="0.2">
      <c r="A907" s="23"/>
      <c r="B907" s="23"/>
      <c r="C907" s="23"/>
      <c r="D907" s="23"/>
      <c r="E907" s="23"/>
      <c r="F907" s="23"/>
      <c r="G907" s="23"/>
      <c r="H907" s="23"/>
      <c r="I907" s="23"/>
      <c r="J907" s="23"/>
      <c r="K907" s="23"/>
      <c r="L907" s="23"/>
      <c r="M907" s="23"/>
      <c r="N907" s="23"/>
      <c r="O907" s="23"/>
      <c r="P907" s="23"/>
    </row>
    <row r="908" spans="1:16" ht="13.5" customHeight="1" x14ac:dyDescent="0.2">
      <c r="A908" s="23"/>
      <c r="B908" s="23"/>
      <c r="C908" s="23"/>
      <c r="D908" s="23"/>
      <c r="E908" s="23"/>
      <c r="F908" s="23"/>
      <c r="G908" s="23"/>
      <c r="H908" s="23"/>
      <c r="I908" s="23"/>
      <c r="J908" s="23"/>
      <c r="K908" s="23"/>
      <c r="L908" s="23"/>
      <c r="M908" s="23"/>
      <c r="N908" s="23"/>
      <c r="O908" s="23"/>
      <c r="P908" s="23"/>
    </row>
    <row r="909" spans="1:16" ht="13.5" customHeight="1" x14ac:dyDescent="0.2">
      <c r="A909" s="23"/>
      <c r="B909" s="23"/>
      <c r="C909" s="23"/>
      <c r="D909" s="23"/>
      <c r="E909" s="23"/>
      <c r="F909" s="23"/>
      <c r="G909" s="23"/>
      <c r="H909" s="23"/>
      <c r="I909" s="23"/>
      <c r="J909" s="23"/>
      <c r="K909" s="23"/>
      <c r="L909" s="23"/>
      <c r="M909" s="23"/>
      <c r="N909" s="23"/>
      <c r="O909" s="23"/>
      <c r="P909" s="23"/>
    </row>
    <row r="910" spans="1:16" ht="13.5" customHeight="1" x14ac:dyDescent="0.2">
      <c r="A910" s="23"/>
      <c r="B910" s="23"/>
      <c r="C910" s="23"/>
      <c r="D910" s="23"/>
      <c r="E910" s="23"/>
      <c r="F910" s="23"/>
      <c r="G910" s="23"/>
      <c r="H910" s="23"/>
      <c r="I910" s="23"/>
      <c r="J910" s="23"/>
      <c r="K910" s="23"/>
      <c r="L910" s="23"/>
      <c r="M910" s="23"/>
      <c r="N910" s="23"/>
      <c r="O910" s="23"/>
      <c r="P910" s="23"/>
    </row>
    <row r="911" spans="1:16" ht="13.5" customHeight="1" x14ac:dyDescent="0.2">
      <c r="A911" s="23"/>
      <c r="B911" s="23"/>
      <c r="C911" s="23"/>
      <c r="D911" s="23"/>
      <c r="E911" s="23"/>
      <c r="F911" s="23"/>
      <c r="G911" s="23"/>
      <c r="H911" s="23"/>
      <c r="I911" s="23"/>
      <c r="J911" s="23"/>
      <c r="K911" s="23"/>
      <c r="L911" s="23"/>
      <c r="M911" s="23"/>
      <c r="N911" s="23"/>
      <c r="O911" s="23"/>
      <c r="P911" s="23"/>
    </row>
    <row r="912" spans="1:16" ht="13.5" customHeight="1" x14ac:dyDescent="0.2">
      <c r="A912" s="23"/>
      <c r="B912" s="23"/>
      <c r="C912" s="23"/>
      <c r="D912" s="23"/>
      <c r="E912" s="23"/>
      <c r="F912" s="23"/>
      <c r="G912" s="23"/>
      <c r="H912" s="23"/>
      <c r="I912" s="23"/>
      <c r="J912" s="23"/>
      <c r="K912" s="23"/>
      <c r="L912" s="23"/>
      <c r="M912" s="23"/>
      <c r="N912" s="23"/>
      <c r="O912" s="23"/>
      <c r="P912" s="23"/>
    </row>
    <row r="913" spans="1:16" ht="13.5" customHeight="1" x14ac:dyDescent="0.2">
      <c r="A913" s="23"/>
      <c r="B913" s="23"/>
      <c r="C913" s="23"/>
      <c r="D913" s="23"/>
      <c r="E913" s="23"/>
      <c r="F913" s="23"/>
      <c r="G913" s="23"/>
      <c r="H913" s="23"/>
      <c r="I913" s="23"/>
      <c r="J913" s="23"/>
      <c r="K913" s="23"/>
      <c r="L913" s="23"/>
      <c r="M913" s="23"/>
      <c r="N913" s="23"/>
      <c r="O913" s="23"/>
      <c r="P913" s="23"/>
    </row>
    <row r="914" spans="1:16" ht="13.5" customHeight="1" x14ac:dyDescent="0.2">
      <c r="A914" s="23"/>
      <c r="B914" s="23"/>
      <c r="C914" s="23"/>
      <c r="D914" s="23"/>
      <c r="E914" s="23"/>
      <c r="F914" s="23"/>
      <c r="G914" s="23"/>
      <c r="H914" s="23"/>
      <c r="I914" s="23"/>
      <c r="J914" s="23"/>
      <c r="K914" s="23"/>
      <c r="L914" s="23"/>
      <c r="M914" s="23"/>
      <c r="N914" s="23"/>
      <c r="O914" s="23"/>
      <c r="P914" s="23"/>
    </row>
    <row r="915" spans="1:16" ht="13.5" customHeight="1" x14ac:dyDescent="0.2">
      <c r="A915" s="23"/>
      <c r="B915" s="23"/>
      <c r="C915" s="23"/>
      <c r="D915" s="23"/>
      <c r="E915" s="23"/>
      <c r="F915" s="23"/>
      <c r="G915" s="23"/>
      <c r="H915" s="23"/>
      <c r="I915" s="23"/>
      <c r="J915" s="23"/>
      <c r="K915" s="23"/>
      <c r="L915" s="23"/>
      <c r="M915" s="23"/>
      <c r="N915" s="23"/>
      <c r="O915" s="23"/>
      <c r="P915" s="23"/>
    </row>
    <row r="916" spans="1:16" ht="13.5" customHeight="1" x14ac:dyDescent="0.2">
      <c r="A916" s="23"/>
      <c r="B916" s="23"/>
      <c r="C916" s="23"/>
      <c r="D916" s="23"/>
      <c r="E916" s="23"/>
      <c r="F916" s="23"/>
      <c r="G916" s="23"/>
      <c r="H916" s="23"/>
      <c r="I916" s="23"/>
      <c r="J916" s="23"/>
      <c r="K916" s="23"/>
      <c r="L916" s="23"/>
      <c r="M916" s="23"/>
      <c r="N916" s="23"/>
      <c r="O916" s="23"/>
      <c r="P916" s="23"/>
    </row>
    <row r="917" spans="1:16" ht="13.5" customHeight="1" x14ac:dyDescent="0.2">
      <c r="A917" s="23"/>
      <c r="B917" s="23"/>
      <c r="C917" s="23"/>
      <c r="D917" s="23"/>
      <c r="E917" s="23"/>
      <c r="F917" s="23"/>
      <c r="G917" s="23"/>
      <c r="H917" s="23"/>
      <c r="I917" s="23"/>
      <c r="J917" s="23"/>
      <c r="K917" s="23"/>
      <c r="L917" s="23"/>
      <c r="M917" s="23"/>
      <c r="N917" s="23"/>
      <c r="O917" s="23"/>
      <c r="P917" s="23"/>
    </row>
    <row r="918" spans="1:16" ht="13.5" customHeight="1" x14ac:dyDescent="0.2">
      <c r="A918" s="23"/>
      <c r="B918" s="23"/>
      <c r="C918" s="23"/>
      <c r="D918" s="23"/>
      <c r="E918" s="23"/>
      <c r="F918" s="23"/>
      <c r="G918" s="23"/>
      <c r="H918" s="23"/>
      <c r="I918" s="23"/>
      <c r="J918" s="23"/>
      <c r="K918" s="23"/>
      <c r="L918" s="23"/>
      <c r="M918" s="23"/>
      <c r="N918" s="23"/>
      <c r="O918" s="23"/>
      <c r="P918" s="23"/>
    </row>
    <row r="919" spans="1:16" ht="13.5" customHeight="1" x14ac:dyDescent="0.2">
      <c r="A919" s="23"/>
      <c r="B919" s="23"/>
      <c r="C919" s="23"/>
      <c r="D919" s="23"/>
      <c r="E919" s="23"/>
      <c r="F919" s="23"/>
      <c r="G919" s="23"/>
      <c r="H919" s="23"/>
      <c r="I919" s="23"/>
      <c r="J919" s="23"/>
      <c r="K919" s="23"/>
      <c r="L919" s="23"/>
      <c r="M919" s="23"/>
      <c r="N919" s="23"/>
      <c r="O919" s="23"/>
      <c r="P919" s="23"/>
    </row>
    <row r="920" spans="1:16" ht="13.5" customHeight="1" x14ac:dyDescent="0.2">
      <c r="A920" s="23"/>
      <c r="B920" s="23"/>
      <c r="C920" s="23"/>
      <c r="D920" s="23"/>
      <c r="E920" s="23"/>
      <c r="F920" s="23"/>
      <c r="G920" s="23"/>
      <c r="H920" s="23"/>
      <c r="I920" s="23"/>
      <c r="J920" s="23"/>
      <c r="K920" s="23"/>
      <c r="L920" s="23"/>
      <c r="M920" s="23"/>
      <c r="N920" s="23"/>
      <c r="O920" s="23"/>
      <c r="P920" s="23"/>
    </row>
    <row r="921" spans="1:16" ht="13.5" customHeight="1" x14ac:dyDescent="0.2">
      <c r="A921" s="23"/>
      <c r="B921" s="23"/>
      <c r="C921" s="23"/>
      <c r="D921" s="23"/>
      <c r="E921" s="23"/>
      <c r="F921" s="23"/>
      <c r="G921" s="23"/>
      <c r="H921" s="23"/>
      <c r="I921" s="23"/>
      <c r="J921" s="23"/>
      <c r="K921" s="23"/>
      <c r="L921" s="23"/>
      <c r="M921" s="23"/>
      <c r="N921" s="23"/>
      <c r="O921" s="23"/>
      <c r="P921" s="23"/>
    </row>
    <row r="922" spans="1:16" ht="13.5" customHeight="1" x14ac:dyDescent="0.2">
      <c r="A922" s="23"/>
      <c r="B922" s="23"/>
      <c r="C922" s="23"/>
      <c r="D922" s="23"/>
      <c r="E922" s="23"/>
      <c r="F922" s="23"/>
      <c r="G922" s="23"/>
      <c r="H922" s="23"/>
      <c r="I922" s="23"/>
      <c r="J922" s="23"/>
      <c r="K922" s="23"/>
      <c r="L922" s="23"/>
      <c r="M922" s="23"/>
      <c r="N922" s="23"/>
      <c r="O922" s="23"/>
      <c r="P922" s="23"/>
    </row>
    <row r="923" spans="1:16" ht="13.5" customHeight="1" x14ac:dyDescent="0.2">
      <c r="A923" s="23"/>
      <c r="B923" s="23"/>
      <c r="C923" s="23"/>
      <c r="D923" s="23"/>
      <c r="E923" s="23"/>
      <c r="F923" s="23"/>
      <c r="G923" s="23"/>
      <c r="H923" s="23"/>
      <c r="I923" s="23"/>
      <c r="J923" s="23"/>
      <c r="K923" s="23"/>
      <c r="L923" s="23"/>
      <c r="M923" s="23"/>
      <c r="N923" s="23"/>
      <c r="O923" s="23"/>
      <c r="P923" s="23"/>
    </row>
    <row r="924" spans="1:16" ht="13.5" customHeight="1" x14ac:dyDescent="0.2">
      <c r="A924" s="23"/>
      <c r="B924" s="23"/>
      <c r="C924" s="23"/>
      <c r="D924" s="23"/>
      <c r="E924" s="23"/>
      <c r="F924" s="23"/>
      <c r="G924" s="23"/>
      <c r="H924" s="23"/>
      <c r="I924" s="23"/>
      <c r="J924" s="23"/>
      <c r="K924" s="23"/>
      <c r="L924" s="23"/>
      <c r="M924" s="23"/>
      <c r="N924" s="23"/>
      <c r="O924" s="23"/>
      <c r="P924" s="23"/>
    </row>
    <row r="925" spans="1:16" ht="13.5" customHeight="1" x14ac:dyDescent="0.2">
      <c r="A925" s="23"/>
      <c r="B925" s="23"/>
      <c r="C925" s="23"/>
      <c r="D925" s="23"/>
      <c r="E925" s="23"/>
      <c r="F925" s="23"/>
      <c r="G925" s="23"/>
      <c r="H925" s="23"/>
      <c r="I925" s="23"/>
      <c r="J925" s="23"/>
      <c r="K925" s="23"/>
      <c r="L925" s="23"/>
      <c r="M925" s="23"/>
      <c r="N925" s="23"/>
      <c r="O925" s="23"/>
      <c r="P925" s="23"/>
    </row>
    <row r="926" spans="1:16" ht="13.5" customHeight="1" x14ac:dyDescent="0.2">
      <c r="A926" s="23"/>
      <c r="B926" s="23"/>
      <c r="C926" s="23"/>
      <c r="D926" s="23"/>
      <c r="E926" s="23"/>
      <c r="F926" s="23"/>
      <c r="G926" s="23"/>
      <c r="H926" s="23"/>
      <c r="I926" s="23"/>
      <c r="J926" s="23"/>
      <c r="K926" s="23"/>
      <c r="L926" s="23"/>
      <c r="M926" s="23"/>
      <c r="N926" s="23"/>
      <c r="O926" s="23"/>
      <c r="P926" s="23"/>
    </row>
    <row r="927" spans="1:16" ht="13.5" customHeight="1" x14ac:dyDescent="0.2">
      <c r="A927" s="23"/>
      <c r="B927" s="23"/>
      <c r="C927" s="23"/>
      <c r="D927" s="23"/>
      <c r="E927" s="23"/>
      <c r="F927" s="23"/>
      <c r="G927" s="23"/>
      <c r="H927" s="23"/>
      <c r="I927" s="23"/>
      <c r="J927" s="23"/>
      <c r="K927" s="23"/>
      <c r="L927" s="23"/>
      <c r="M927" s="23"/>
      <c r="N927" s="23"/>
      <c r="O927" s="23"/>
      <c r="P927" s="23"/>
    </row>
    <row r="928" spans="1:16" ht="13.5" customHeight="1" x14ac:dyDescent="0.2">
      <c r="A928" s="23"/>
      <c r="B928" s="23"/>
      <c r="C928" s="23"/>
      <c r="D928" s="23"/>
      <c r="E928" s="23"/>
      <c r="F928" s="23"/>
      <c r="G928" s="23"/>
      <c r="H928" s="23"/>
      <c r="I928" s="23"/>
      <c r="J928" s="23"/>
      <c r="K928" s="23"/>
      <c r="L928" s="23"/>
      <c r="M928" s="23"/>
      <c r="N928" s="23"/>
      <c r="O928" s="23"/>
      <c r="P928" s="23"/>
    </row>
    <row r="929" spans="1:16" ht="13.5" customHeight="1" x14ac:dyDescent="0.2">
      <c r="A929" s="23"/>
      <c r="B929" s="23"/>
      <c r="C929" s="23"/>
      <c r="D929" s="23"/>
      <c r="E929" s="23"/>
      <c r="F929" s="23"/>
      <c r="G929" s="23"/>
      <c r="H929" s="23"/>
      <c r="I929" s="23"/>
      <c r="J929" s="23"/>
      <c r="K929" s="23"/>
      <c r="L929" s="23"/>
      <c r="M929" s="23"/>
      <c r="N929" s="23"/>
      <c r="O929" s="23"/>
      <c r="P929" s="23"/>
    </row>
    <row r="930" spans="1:16" ht="13.5" customHeight="1" x14ac:dyDescent="0.2">
      <c r="A930" s="23"/>
      <c r="B930" s="23"/>
      <c r="C930" s="23"/>
      <c r="D930" s="23"/>
      <c r="E930" s="23"/>
      <c r="F930" s="23"/>
      <c r="G930" s="23"/>
      <c r="H930" s="23"/>
      <c r="I930" s="23"/>
      <c r="J930" s="23"/>
      <c r="K930" s="23"/>
      <c r="L930" s="23"/>
      <c r="M930" s="23"/>
      <c r="N930" s="23"/>
      <c r="O930" s="23"/>
      <c r="P930" s="23"/>
    </row>
    <row r="931" spans="1:16" ht="13.5" customHeight="1" x14ac:dyDescent="0.2">
      <c r="A931" s="23"/>
      <c r="B931" s="23"/>
      <c r="C931" s="23"/>
      <c r="D931" s="23"/>
      <c r="E931" s="23"/>
      <c r="F931" s="23"/>
      <c r="G931" s="23"/>
      <c r="H931" s="23"/>
      <c r="I931" s="23"/>
      <c r="J931" s="23"/>
      <c r="K931" s="23"/>
      <c r="L931" s="23"/>
      <c r="M931" s="23"/>
      <c r="N931" s="23"/>
      <c r="O931" s="23"/>
      <c r="P931" s="23"/>
    </row>
    <row r="932" spans="1:16" ht="13.5" customHeight="1" x14ac:dyDescent="0.2">
      <c r="A932" s="23"/>
      <c r="B932" s="23"/>
      <c r="C932" s="23"/>
      <c r="D932" s="23"/>
      <c r="E932" s="23"/>
      <c r="F932" s="23"/>
      <c r="G932" s="23"/>
      <c r="H932" s="23"/>
      <c r="I932" s="23"/>
      <c r="J932" s="23"/>
      <c r="K932" s="23"/>
      <c r="L932" s="23"/>
      <c r="M932" s="23"/>
      <c r="N932" s="23"/>
      <c r="O932" s="23"/>
      <c r="P932" s="23"/>
    </row>
    <row r="933" spans="1:16" ht="13.5" customHeight="1" x14ac:dyDescent="0.2">
      <c r="A933" s="23"/>
      <c r="B933" s="23"/>
      <c r="C933" s="23"/>
      <c r="D933" s="23"/>
      <c r="E933" s="23"/>
      <c r="F933" s="23"/>
      <c r="G933" s="23"/>
      <c r="H933" s="23"/>
      <c r="I933" s="23"/>
      <c r="J933" s="23"/>
      <c r="K933" s="23"/>
      <c r="L933" s="23"/>
      <c r="M933" s="23"/>
      <c r="N933" s="23"/>
      <c r="O933" s="23"/>
      <c r="P933" s="23"/>
    </row>
    <row r="934" spans="1:16" ht="13.5" customHeight="1" x14ac:dyDescent="0.2">
      <c r="A934" s="23"/>
      <c r="B934" s="23"/>
      <c r="C934" s="23"/>
      <c r="D934" s="23"/>
      <c r="E934" s="23"/>
      <c r="F934" s="23"/>
      <c r="G934" s="23"/>
      <c r="H934" s="23"/>
      <c r="I934" s="23"/>
      <c r="J934" s="23"/>
      <c r="K934" s="23"/>
      <c r="L934" s="23"/>
      <c r="M934" s="23"/>
      <c r="N934" s="23"/>
      <c r="O934" s="23"/>
      <c r="P934" s="23"/>
    </row>
    <row r="935" spans="1:16" ht="13.5" customHeight="1" x14ac:dyDescent="0.2">
      <c r="A935" s="23"/>
      <c r="B935" s="23"/>
      <c r="C935" s="23"/>
      <c r="D935" s="23"/>
      <c r="E935" s="23"/>
      <c r="F935" s="23"/>
      <c r="G935" s="23"/>
      <c r="H935" s="23"/>
      <c r="I935" s="23"/>
      <c r="J935" s="23"/>
      <c r="K935" s="23"/>
      <c r="L935" s="23"/>
      <c r="M935" s="23"/>
      <c r="N935" s="23"/>
      <c r="O935" s="23"/>
      <c r="P935" s="23"/>
    </row>
    <row r="936" spans="1:16" ht="13.5" customHeight="1" x14ac:dyDescent="0.2">
      <c r="A936" s="23"/>
      <c r="B936" s="23"/>
      <c r="C936" s="23"/>
      <c r="D936" s="23"/>
      <c r="E936" s="23"/>
      <c r="F936" s="23"/>
      <c r="G936" s="23"/>
      <c r="H936" s="23"/>
      <c r="I936" s="23"/>
      <c r="J936" s="23"/>
      <c r="K936" s="23"/>
      <c r="L936" s="23"/>
      <c r="M936" s="23"/>
      <c r="N936" s="23"/>
      <c r="O936" s="23"/>
      <c r="P936" s="23"/>
    </row>
    <row r="937" spans="1:16" ht="13.5" customHeight="1" x14ac:dyDescent="0.2">
      <c r="A937" s="23"/>
      <c r="B937" s="23"/>
      <c r="C937" s="23"/>
      <c r="D937" s="23"/>
      <c r="E937" s="23"/>
      <c r="F937" s="23"/>
      <c r="G937" s="23"/>
      <c r="H937" s="23"/>
      <c r="I937" s="23"/>
      <c r="J937" s="23"/>
      <c r="K937" s="23"/>
      <c r="L937" s="23"/>
      <c r="M937" s="23"/>
      <c r="N937" s="23"/>
      <c r="O937" s="23"/>
      <c r="P937" s="23"/>
    </row>
    <row r="938" spans="1:16" ht="13.5" customHeight="1" x14ac:dyDescent="0.2">
      <c r="A938" s="23"/>
      <c r="B938" s="23"/>
      <c r="C938" s="23"/>
      <c r="D938" s="23"/>
      <c r="E938" s="23"/>
      <c r="F938" s="23"/>
      <c r="G938" s="23"/>
      <c r="H938" s="23"/>
      <c r="I938" s="23"/>
      <c r="J938" s="23"/>
      <c r="K938" s="23"/>
      <c r="L938" s="23"/>
      <c r="M938" s="23"/>
      <c r="N938" s="23"/>
      <c r="O938" s="23"/>
      <c r="P938" s="23"/>
    </row>
    <row r="939" spans="1:16" ht="13.5" customHeight="1" x14ac:dyDescent="0.2">
      <c r="A939" s="23"/>
      <c r="B939" s="23"/>
      <c r="C939" s="23"/>
      <c r="D939" s="23"/>
      <c r="E939" s="23"/>
      <c r="F939" s="23"/>
      <c r="G939" s="23"/>
      <c r="H939" s="23"/>
      <c r="I939" s="23"/>
      <c r="J939" s="23"/>
      <c r="K939" s="23"/>
      <c r="L939" s="23"/>
      <c r="M939" s="23"/>
      <c r="N939" s="23"/>
      <c r="O939" s="23"/>
      <c r="P939" s="23"/>
    </row>
    <row r="940" spans="1:16" ht="13.5" customHeight="1" x14ac:dyDescent="0.2">
      <c r="A940" s="23"/>
      <c r="B940" s="23"/>
      <c r="C940" s="23"/>
      <c r="D940" s="23"/>
      <c r="E940" s="23"/>
      <c r="F940" s="23"/>
      <c r="G940" s="23"/>
      <c r="H940" s="23"/>
      <c r="I940" s="23"/>
      <c r="J940" s="23"/>
      <c r="K940" s="23"/>
      <c r="L940" s="23"/>
      <c r="M940" s="23"/>
      <c r="N940" s="23"/>
      <c r="O940" s="23"/>
      <c r="P940" s="23"/>
    </row>
    <row r="941" spans="1:16" ht="13.5" customHeight="1" x14ac:dyDescent="0.2">
      <c r="A941" s="23"/>
      <c r="B941" s="23"/>
      <c r="C941" s="23"/>
      <c r="D941" s="23"/>
      <c r="E941" s="23"/>
      <c r="F941" s="23"/>
      <c r="G941" s="23"/>
      <c r="H941" s="23"/>
      <c r="I941" s="23"/>
      <c r="J941" s="23"/>
      <c r="K941" s="23"/>
      <c r="L941" s="23"/>
      <c r="M941" s="23"/>
      <c r="N941" s="23"/>
      <c r="O941" s="23"/>
      <c r="P941" s="23"/>
    </row>
    <row r="942" spans="1:16" ht="13.5" customHeight="1" x14ac:dyDescent="0.2">
      <c r="A942" s="23"/>
      <c r="B942" s="23"/>
      <c r="C942" s="23"/>
      <c r="D942" s="23"/>
      <c r="E942" s="23"/>
      <c r="F942" s="23"/>
      <c r="G942" s="23"/>
      <c r="H942" s="23"/>
      <c r="I942" s="23"/>
      <c r="J942" s="23"/>
      <c r="K942" s="23"/>
      <c r="L942" s="23"/>
      <c r="M942" s="23"/>
      <c r="N942" s="23"/>
      <c r="O942" s="23"/>
      <c r="P942" s="23"/>
    </row>
    <row r="943" spans="1:16" ht="13.5" customHeight="1" x14ac:dyDescent="0.2">
      <c r="A943" s="23"/>
      <c r="B943" s="23"/>
      <c r="C943" s="23"/>
      <c r="D943" s="23"/>
      <c r="E943" s="23"/>
      <c r="F943" s="23"/>
      <c r="G943" s="23"/>
      <c r="H943" s="23"/>
      <c r="I943" s="23"/>
      <c r="J943" s="23"/>
      <c r="K943" s="23"/>
      <c r="L943" s="23"/>
      <c r="M943" s="23"/>
      <c r="N943" s="23"/>
      <c r="O943" s="23"/>
      <c r="P943" s="23"/>
    </row>
    <row r="944" spans="1:16" ht="13.5" customHeight="1" x14ac:dyDescent="0.2">
      <c r="A944" s="23"/>
      <c r="B944" s="23"/>
      <c r="C944" s="23"/>
      <c r="D944" s="23"/>
      <c r="E944" s="23"/>
      <c r="F944" s="23"/>
      <c r="G944" s="23"/>
      <c r="H944" s="23"/>
      <c r="I944" s="23"/>
      <c r="J944" s="23"/>
      <c r="K944" s="23"/>
      <c r="L944" s="23"/>
      <c r="M944" s="23"/>
      <c r="N944" s="23"/>
      <c r="O944" s="23"/>
      <c r="P944" s="23"/>
    </row>
    <row r="945" spans="1:16" ht="13.5" customHeight="1" x14ac:dyDescent="0.2">
      <c r="A945" s="23"/>
      <c r="B945" s="23"/>
      <c r="C945" s="23"/>
      <c r="D945" s="23"/>
      <c r="E945" s="23"/>
      <c r="F945" s="23"/>
      <c r="G945" s="23"/>
      <c r="H945" s="23"/>
      <c r="I945" s="23"/>
      <c r="J945" s="23"/>
      <c r="K945" s="23"/>
      <c r="L945" s="23"/>
      <c r="M945" s="23"/>
      <c r="N945" s="23"/>
      <c r="O945" s="23"/>
      <c r="P945" s="23"/>
    </row>
    <row r="946" spans="1:16" ht="13.5" customHeight="1" x14ac:dyDescent="0.2">
      <c r="A946" s="23"/>
      <c r="B946" s="23"/>
      <c r="C946" s="23"/>
      <c r="D946" s="23"/>
      <c r="E946" s="23"/>
      <c r="F946" s="23"/>
      <c r="G946" s="23"/>
      <c r="H946" s="23"/>
      <c r="I946" s="23"/>
      <c r="J946" s="23"/>
      <c r="K946" s="23"/>
      <c r="L946" s="23"/>
      <c r="M946" s="23"/>
      <c r="N946" s="23"/>
      <c r="O946" s="23"/>
      <c r="P946" s="23"/>
    </row>
    <row r="947" spans="1:16" ht="13.5" customHeight="1" x14ac:dyDescent="0.2">
      <c r="A947" s="23"/>
      <c r="B947" s="23"/>
      <c r="C947" s="23"/>
      <c r="D947" s="23"/>
      <c r="E947" s="23"/>
      <c r="F947" s="23"/>
      <c r="G947" s="23"/>
      <c r="H947" s="23"/>
      <c r="I947" s="23"/>
      <c r="J947" s="23"/>
      <c r="K947" s="23"/>
      <c r="L947" s="23"/>
      <c r="M947" s="23"/>
      <c r="N947" s="23"/>
      <c r="O947" s="23"/>
      <c r="P947" s="23"/>
    </row>
    <row r="948" spans="1:16" ht="13.5" customHeight="1" x14ac:dyDescent="0.2">
      <c r="A948" s="23"/>
      <c r="B948" s="23"/>
      <c r="C948" s="23"/>
      <c r="D948" s="23"/>
      <c r="E948" s="23"/>
      <c r="F948" s="23"/>
      <c r="G948" s="23"/>
      <c r="H948" s="23"/>
      <c r="I948" s="23"/>
      <c r="J948" s="23"/>
      <c r="K948" s="23"/>
      <c r="L948" s="23"/>
      <c r="M948" s="23"/>
      <c r="N948" s="23"/>
      <c r="O948" s="23"/>
      <c r="P948" s="23"/>
    </row>
    <row r="949" spans="1:16" ht="13.5" customHeight="1" x14ac:dyDescent="0.2">
      <c r="A949" s="23"/>
      <c r="B949" s="23"/>
      <c r="C949" s="23"/>
      <c r="D949" s="23"/>
      <c r="E949" s="23"/>
      <c r="F949" s="23"/>
      <c r="G949" s="23"/>
      <c r="H949" s="23"/>
      <c r="I949" s="23"/>
      <c r="J949" s="23"/>
      <c r="K949" s="23"/>
      <c r="L949" s="23"/>
      <c r="M949" s="23"/>
      <c r="N949" s="23"/>
      <c r="O949" s="23"/>
      <c r="P949" s="23"/>
    </row>
    <row r="950" spans="1:16" ht="13.5" customHeight="1" x14ac:dyDescent="0.2">
      <c r="A950" s="23"/>
      <c r="B950" s="23"/>
      <c r="C950" s="23"/>
      <c r="D950" s="23"/>
      <c r="E950" s="23"/>
      <c r="F950" s="23"/>
      <c r="G950" s="23"/>
      <c r="H950" s="23"/>
      <c r="I950" s="23"/>
      <c r="J950" s="23"/>
      <c r="K950" s="23"/>
      <c r="L950" s="23"/>
      <c r="M950" s="23"/>
      <c r="N950" s="23"/>
      <c r="O950" s="23"/>
      <c r="P950" s="23"/>
    </row>
    <row r="951" spans="1:16" ht="13.5" customHeight="1" x14ac:dyDescent="0.2">
      <c r="A951" s="23"/>
      <c r="B951" s="23"/>
      <c r="C951" s="23"/>
      <c r="D951" s="23"/>
      <c r="E951" s="23"/>
      <c r="F951" s="23"/>
      <c r="G951" s="23"/>
      <c r="H951" s="23"/>
      <c r="I951" s="23"/>
      <c r="J951" s="23"/>
      <c r="K951" s="23"/>
      <c r="L951" s="23"/>
      <c r="M951" s="23"/>
      <c r="N951" s="23"/>
      <c r="O951" s="23"/>
      <c r="P951" s="23"/>
    </row>
    <row r="952" spans="1:16" ht="13.5" customHeight="1" x14ac:dyDescent="0.2">
      <c r="A952" s="23"/>
      <c r="B952" s="23"/>
      <c r="C952" s="23"/>
      <c r="D952" s="23"/>
      <c r="E952" s="23"/>
      <c r="F952" s="23"/>
      <c r="G952" s="23"/>
      <c r="H952" s="23"/>
      <c r="I952" s="23"/>
      <c r="J952" s="23"/>
      <c r="K952" s="23"/>
      <c r="L952" s="23"/>
      <c r="M952" s="23"/>
      <c r="N952" s="23"/>
      <c r="O952" s="23"/>
      <c r="P952" s="23"/>
    </row>
    <row r="953" spans="1:16" ht="13.5" customHeight="1" x14ac:dyDescent="0.2">
      <c r="A953" s="23"/>
      <c r="B953" s="23"/>
      <c r="C953" s="23"/>
      <c r="D953" s="23"/>
      <c r="E953" s="23"/>
      <c r="F953" s="23"/>
      <c r="G953" s="23"/>
      <c r="H953" s="23"/>
      <c r="I953" s="23"/>
      <c r="J953" s="23"/>
      <c r="K953" s="23"/>
      <c r="L953" s="23"/>
      <c r="M953" s="23"/>
      <c r="N953" s="23"/>
      <c r="O953" s="23"/>
      <c r="P953" s="23"/>
    </row>
    <row r="954" spans="1:16" ht="13.5" customHeight="1" x14ac:dyDescent="0.2">
      <c r="A954" s="23"/>
      <c r="B954" s="23"/>
      <c r="C954" s="23"/>
      <c r="D954" s="23"/>
      <c r="E954" s="23"/>
      <c r="F954" s="23"/>
      <c r="G954" s="23"/>
      <c r="H954" s="23"/>
      <c r="I954" s="23"/>
      <c r="J954" s="23"/>
      <c r="K954" s="23"/>
      <c r="L954" s="23"/>
      <c r="M954" s="23"/>
      <c r="N954" s="23"/>
      <c r="O954" s="23"/>
      <c r="P954" s="23"/>
    </row>
    <row r="955" spans="1:16" ht="13.5" customHeight="1" x14ac:dyDescent="0.2">
      <c r="A955" s="23"/>
      <c r="B955" s="23"/>
      <c r="C955" s="23"/>
      <c r="D955" s="23"/>
      <c r="E955" s="23"/>
      <c r="F955" s="23"/>
      <c r="G955" s="23"/>
      <c r="H955" s="23"/>
      <c r="I955" s="23"/>
      <c r="J955" s="23"/>
      <c r="K955" s="23"/>
      <c r="L955" s="23"/>
      <c r="M955" s="23"/>
      <c r="N955" s="23"/>
      <c r="O955" s="23"/>
      <c r="P955" s="23"/>
    </row>
    <row r="956" spans="1:16" ht="13.5" customHeight="1" x14ac:dyDescent="0.2">
      <c r="A956" s="23"/>
      <c r="B956" s="23"/>
      <c r="C956" s="23"/>
      <c r="D956" s="23"/>
      <c r="E956" s="23"/>
      <c r="F956" s="23"/>
      <c r="G956" s="23"/>
      <c r="H956" s="23"/>
      <c r="I956" s="23"/>
      <c r="J956" s="23"/>
      <c r="K956" s="23"/>
      <c r="L956" s="23"/>
      <c r="M956" s="23"/>
      <c r="N956" s="23"/>
      <c r="O956" s="23"/>
      <c r="P956" s="23"/>
    </row>
    <row r="957" spans="1:16" ht="13.5" customHeight="1" x14ac:dyDescent="0.2">
      <c r="A957" s="23"/>
      <c r="B957" s="23"/>
      <c r="C957" s="23"/>
      <c r="D957" s="23"/>
      <c r="E957" s="23"/>
      <c r="F957" s="23"/>
      <c r="G957" s="23"/>
      <c r="H957" s="23"/>
      <c r="I957" s="23"/>
      <c r="J957" s="23"/>
      <c r="K957" s="23"/>
      <c r="L957" s="23"/>
      <c r="M957" s="23"/>
      <c r="N957" s="23"/>
      <c r="O957" s="23"/>
      <c r="P957" s="23"/>
    </row>
    <row r="958" spans="1:16" ht="13.5" customHeight="1" x14ac:dyDescent="0.2">
      <c r="A958" s="23"/>
      <c r="B958" s="23"/>
      <c r="C958" s="23"/>
      <c r="D958" s="23"/>
      <c r="E958" s="23"/>
      <c r="F958" s="23"/>
      <c r="G958" s="23"/>
      <c r="H958" s="23"/>
      <c r="I958" s="23"/>
      <c r="J958" s="23"/>
      <c r="K958" s="23"/>
      <c r="L958" s="23"/>
      <c r="M958" s="23"/>
      <c r="N958" s="23"/>
      <c r="O958" s="23"/>
      <c r="P958" s="23"/>
    </row>
    <row r="959" spans="1:16" ht="13.5" customHeight="1" x14ac:dyDescent="0.2">
      <c r="A959" s="23"/>
      <c r="B959" s="23"/>
      <c r="C959" s="23"/>
      <c r="D959" s="23"/>
      <c r="E959" s="23"/>
      <c r="F959" s="23"/>
      <c r="G959" s="23"/>
      <c r="H959" s="23"/>
      <c r="I959" s="23"/>
      <c r="J959" s="23"/>
      <c r="K959" s="23"/>
      <c r="L959" s="23"/>
      <c r="M959" s="23"/>
      <c r="N959" s="23"/>
      <c r="O959" s="23"/>
      <c r="P959" s="23"/>
    </row>
    <row r="960" spans="1:16" ht="13.5" customHeight="1" x14ac:dyDescent="0.2">
      <c r="A960" s="23"/>
      <c r="B960" s="23"/>
      <c r="C960" s="23"/>
      <c r="D960" s="23"/>
      <c r="E960" s="23"/>
      <c r="F960" s="23"/>
      <c r="G960" s="23"/>
      <c r="H960" s="23"/>
      <c r="I960" s="23"/>
      <c r="J960" s="23"/>
      <c r="K960" s="23"/>
      <c r="L960" s="23"/>
      <c r="M960" s="23"/>
      <c r="N960" s="23"/>
      <c r="O960" s="23"/>
      <c r="P960" s="23"/>
    </row>
    <row r="961" spans="1:16" ht="13.5" customHeight="1" x14ac:dyDescent="0.2">
      <c r="A961" s="23"/>
      <c r="B961" s="23"/>
      <c r="C961" s="23"/>
      <c r="D961" s="23"/>
      <c r="E961" s="23"/>
      <c r="F961" s="23"/>
      <c r="G961" s="23"/>
      <c r="H961" s="23"/>
      <c r="I961" s="23"/>
      <c r="J961" s="23"/>
      <c r="K961" s="23"/>
      <c r="L961" s="23"/>
      <c r="M961" s="23"/>
      <c r="N961" s="23"/>
      <c r="O961" s="23"/>
      <c r="P961" s="23"/>
    </row>
    <row r="962" spans="1:16" ht="13.5" customHeight="1" x14ac:dyDescent="0.2">
      <c r="A962" s="23"/>
      <c r="B962" s="23"/>
      <c r="C962" s="23"/>
      <c r="D962" s="23"/>
      <c r="E962" s="23"/>
      <c r="F962" s="23"/>
      <c r="G962" s="23"/>
      <c r="H962" s="23"/>
      <c r="I962" s="23"/>
      <c r="J962" s="23"/>
      <c r="K962" s="23"/>
      <c r="L962" s="23"/>
      <c r="M962" s="23"/>
      <c r="N962" s="23"/>
      <c r="O962" s="23"/>
      <c r="P962" s="23"/>
    </row>
    <row r="963" spans="1:16" ht="13.5" customHeight="1" x14ac:dyDescent="0.2">
      <c r="A963" s="23"/>
      <c r="B963" s="23"/>
      <c r="C963" s="23"/>
      <c r="D963" s="23"/>
      <c r="E963" s="23"/>
      <c r="F963" s="23"/>
      <c r="G963" s="23"/>
      <c r="H963" s="23"/>
      <c r="I963" s="23"/>
      <c r="J963" s="23"/>
      <c r="K963" s="23"/>
      <c r="L963" s="23"/>
      <c r="M963" s="23"/>
      <c r="N963" s="23"/>
      <c r="O963" s="23"/>
      <c r="P963" s="23"/>
    </row>
    <row r="964" spans="1:16" ht="13.5" customHeight="1" x14ac:dyDescent="0.2">
      <c r="A964" s="23"/>
      <c r="B964" s="23"/>
      <c r="C964" s="23"/>
      <c r="D964" s="23"/>
      <c r="E964" s="23"/>
      <c r="F964" s="23"/>
      <c r="G964" s="23"/>
      <c r="H964" s="23"/>
      <c r="I964" s="23"/>
      <c r="J964" s="23"/>
      <c r="K964" s="23"/>
      <c r="L964" s="23"/>
      <c r="M964" s="23"/>
      <c r="N964" s="23"/>
      <c r="O964" s="23"/>
      <c r="P964" s="23"/>
    </row>
    <row r="965" spans="1:16" ht="13.5" customHeight="1" x14ac:dyDescent="0.2">
      <c r="A965" s="23"/>
      <c r="B965" s="23"/>
      <c r="C965" s="23"/>
      <c r="D965" s="23"/>
      <c r="E965" s="23"/>
      <c r="F965" s="23"/>
      <c r="G965" s="23"/>
      <c r="H965" s="23"/>
      <c r="I965" s="23"/>
      <c r="J965" s="23"/>
      <c r="K965" s="23"/>
      <c r="L965" s="23"/>
      <c r="M965" s="23"/>
      <c r="N965" s="23"/>
      <c r="O965" s="23"/>
      <c r="P965" s="23"/>
    </row>
    <row r="966" spans="1:16" ht="13.5" customHeight="1" x14ac:dyDescent="0.2">
      <c r="A966" s="23"/>
      <c r="B966" s="23"/>
      <c r="C966" s="23"/>
      <c r="D966" s="23"/>
      <c r="E966" s="23"/>
      <c r="F966" s="23"/>
      <c r="G966" s="23"/>
      <c r="H966" s="23"/>
      <c r="I966" s="23"/>
      <c r="J966" s="23"/>
      <c r="K966" s="23"/>
      <c r="L966" s="23"/>
      <c r="M966" s="23"/>
      <c r="N966" s="23"/>
      <c r="O966" s="23"/>
      <c r="P966" s="23"/>
    </row>
    <row r="967" spans="1:16" ht="13.5" customHeight="1" x14ac:dyDescent="0.2">
      <c r="A967" s="23"/>
      <c r="B967" s="23"/>
      <c r="C967" s="23"/>
      <c r="D967" s="23"/>
      <c r="E967" s="23"/>
      <c r="F967" s="23"/>
      <c r="G967" s="23"/>
      <c r="H967" s="23"/>
      <c r="I967" s="23"/>
      <c r="J967" s="23"/>
      <c r="K967" s="23"/>
      <c r="L967" s="23"/>
      <c r="M967" s="23"/>
      <c r="N967" s="23"/>
      <c r="O967" s="23"/>
      <c r="P967" s="23"/>
    </row>
    <row r="968" spans="1:16" ht="13.5" customHeight="1" x14ac:dyDescent="0.2">
      <c r="A968" s="23"/>
      <c r="B968" s="23"/>
      <c r="C968" s="23"/>
      <c r="D968" s="23"/>
      <c r="E968" s="23"/>
      <c r="F968" s="23"/>
      <c r="G968" s="23"/>
      <c r="H968" s="23"/>
      <c r="I968" s="23"/>
      <c r="J968" s="23"/>
      <c r="K968" s="23"/>
      <c r="L968" s="23"/>
      <c r="M968" s="23"/>
      <c r="N968" s="23"/>
      <c r="O968" s="23"/>
      <c r="P968" s="23"/>
    </row>
    <row r="969" spans="1:16" ht="13.5" customHeight="1" x14ac:dyDescent="0.2">
      <c r="A969" s="23"/>
      <c r="B969" s="23"/>
      <c r="C969" s="23"/>
      <c r="D969" s="23"/>
      <c r="E969" s="23"/>
      <c r="F969" s="23"/>
      <c r="G969" s="23"/>
      <c r="H969" s="23"/>
      <c r="I969" s="23"/>
      <c r="J969" s="23"/>
      <c r="K969" s="23"/>
      <c r="L969" s="23"/>
      <c r="M969" s="23"/>
      <c r="N969" s="23"/>
      <c r="O969" s="23"/>
      <c r="P969" s="23"/>
    </row>
    <row r="970" spans="1:16" ht="13.5" customHeight="1" x14ac:dyDescent="0.2">
      <c r="A970" s="23"/>
      <c r="B970" s="23"/>
      <c r="C970" s="23"/>
      <c r="D970" s="23"/>
      <c r="E970" s="23"/>
      <c r="F970" s="23"/>
      <c r="G970" s="23"/>
      <c r="H970" s="23"/>
      <c r="I970" s="23"/>
      <c r="J970" s="23"/>
      <c r="K970" s="23"/>
      <c r="L970" s="23"/>
      <c r="M970" s="23"/>
      <c r="N970" s="23"/>
      <c r="O970" s="23"/>
      <c r="P970" s="23"/>
    </row>
    <row r="971" spans="1:16" ht="13.5" customHeight="1" x14ac:dyDescent="0.2">
      <c r="A971" s="23"/>
      <c r="B971" s="23"/>
      <c r="C971" s="23"/>
      <c r="D971" s="23"/>
      <c r="E971" s="23"/>
      <c r="F971" s="23"/>
      <c r="G971" s="23"/>
      <c r="H971" s="23"/>
      <c r="I971" s="23"/>
      <c r="J971" s="23"/>
      <c r="K971" s="23"/>
      <c r="L971" s="23"/>
      <c r="M971" s="23"/>
      <c r="N971" s="23"/>
      <c r="O971" s="23"/>
      <c r="P971" s="23"/>
    </row>
    <row r="972" spans="1:16" ht="13.5" customHeight="1" x14ac:dyDescent="0.2">
      <c r="A972" s="23"/>
      <c r="B972" s="23"/>
      <c r="C972" s="23"/>
      <c r="D972" s="23"/>
      <c r="E972" s="23"/>
      <c r="F972" s="23"/>
      <c r="G972" s="23"/>
      <c r="H972" s="23"/>
      <c r="I972" s="23"/>
      <c r="J972" s="23"/>
      <c r="K972" s="23"/>
      <c r="L972" s="23"/>
      <c r="M972" s="23"/>
      <c r="N972" s="23"/>
      <c r="O972" s="23"/>
      <c r="P972" s="23"/>
    </row>
    <row r="973" spans="1:16" ht="13.5" customHeight="1" x14ac:dyDescent="0.2">
      <c r="A973" s="23"/>
      <c r="B973" s="23"/>
      <c r="C973" s="23"/>
      <c r="D973" s="23"/>
      <c r="E973" s="23"/>
      <c r="F973" s="23"/>
      <c r="G973" s="23"/>
      <c r="H973" s="23"/>
      <c r="I973" s="23"/>
      <c r="J973" s="23"/>
      <c r="K973" s="23"/>
      <c r="L973" s="23"/>
      <c r="M973" s="23"/>
      <c r="N973" s="23"/>
      <c r="O973" s="23"/>
      <c r="P973" s="23"/>
    </row>
    <row r="974" spans="1:16" ht="13.5" customHeight="1" x14ac:dyDescent="0.2">
      <c r="A974" s="23"/>
      <c r="B974" s="23"/>
      <c r="C974" s="23"/>
      <c r="D974" s="23"/>
      <c r="E974" s="23"/>
      <c r="F974" s="23"/>
      <c r="G974" s="23"/>
      <c r="H974" s="23"/>
      <c r="I974" s="23"/>
      <c r="J974" s="23"/>
      <c r="K974" s="23"/>
      <c r="L974" s="23"/>
      <c r="M974" s="23"/>
      <c r="N974" s="23"/>
      <c r="O974" s="23"/>
      <c r="P974" s="23"/>
    </row>
    <row r="975" spans="1:16" ht="13.5" customHeight="1" x14ac:dyDescent="0.2">
      <c r="A975" s="23"/>
      <c r="B975" s="23"/>
      <c r="C975" s="23"/>
      <c r="D975" s="23"/>
      <c r="E975" s="23"/>
      <c r="F975" s="23"/>
      <c r="G975" s="23"/>
      <c r="H975" s="23"/>
      <c r="I975" s="23"/>
      <c r="J975" s="23"/>
      <c r="K975" s="23"/>
      <c r="L975" s="23"/>
      <c r="M975" s="23"/>
      <c r="N975" s="23"/>
      <c r="O975" s="23"/>
      <c r="P975" s="23"/>
    </row>
    <row r="976" spans="1:16" ht="13.5" customHeight="1" x14ac:dyDescent="0.2">
      <c r="A976" s="23"/>
      <c r="B976" s="23"/>
      <c r="C976" s="23"/>
      <c r="D976" s="23"/>
      <c r="E976" s="23"/>
      <c r="F976" s="23"/>
      <c r="G976" s="23"/>
      <c r="H976" s="23"/>
      <c r="I976" s="23"/>
      <c r="J976" s="23"/>
      <c r="K976" s="23"/>
      <c r="L976" s="23"/>
      <c r="M976" s="23"/>
      <c r="N976" s="23"/>
      <c r="O976" s="23"/>
      <c r="P976" s="23"/>
    </row>
    <row r="977" spans="1:16" ht="13.5" customHeight="1" x14ac:dyDescent="0.2">
      <c r="A977" s="23"/>
      <c r="B977" s="23"/>
      <c r="C977" s="23"/>
      <c r="D977" s="23"/>
      <c r="E977" s="23"/>
      <c r="F977" s="23"/>
      <c r="G977" s="23"/>
      <c r="H977" s="23"/>
      <c r="I977" s="23"/>
      <c r="J977" s="23"/>
      <c r="K977" s="23"/>
      <c r="L977" s="23"/>
      <c r="M977" s="23"/>
      <c r="N977" s="23"/>
      <c r="O977" s="23"/>
      <c r="P977" s="23"/>
    </row>
    <row r="978" spans="1:16" ht="13.5" customHeight="1" x14ac:dyDescent="0.2">
      <c r="A978" s="23"/>
      <c r="B978" s="23"/>
      <c r="C978" s="23"/>
      <c r="D978" s="23"/>
      <c r="E978" s="23"/>
      <c r="F978" s="23"/>
      <c r="G978" s="23"/>
      <c r="H978" s="23"/>
      <c r="I978" s="23"/>
      <c r="J978" s="23"/>
      <c r="K978" s="23"/>
      <c r="L978" s="23"/>
      <c r="M978" s="23"/>
      <c r="N978" s="23"/>
      <c r="O978" s="23"/>
      <c r="P978" s="23"/>
    </row>
    <row r="979" spans="1:16" ht="13.5" customHeight="1" x14ac:dyDescent="0.2">
      <c r="A979" s="23"/>
      <c r="B979" s="23"/>
      <c r="C979" s="23"/>
      <c r="D979" s="23"/>
      <c r="E979" s="23"/>
      <c r="F979" s="23"/>
      <c r="G979" s="23"/>
      <c r="H979" s="23"/>
      <c r="I979" s="23"/>
      <c r="J979" s="23"/>
      <c r="K979" s="23"/>
      <c r="L979" s="23"/>
      <c r="M979" s="23"/>
      <c r="N979" s="23"/>
      <c r="O979" s="23"/>
      <c r="P979" s="23"/>
    </row>
    <row r="980" spans="1:16" ht="13.5" customHeight="1" x14ac:dyDescent="0.2">
      <c r="A980" s="23"/>
      <c r="B980" s="23"/>
      <c r="C980" s="23"/>
      <c r="D980" s="23"/>
      <c r="E980" s="23"/>
      <c r="F980" s="23"/>
      <c r="G980" s="23"/>
      <c r="H980" s="23"/>
      <c r="I980" s="23"/>
      <c r="J980" s="23"/>
      <c r="K980" s="23"/>
      <c r="L980" s="23"/>
      <c r="M980" s="23"/>
      <c r="N980" s="23"/>
      <c r="O980" s="23"/>
      <c r="P980" s="23"/>
    </row>
    <row r="981" spans="1:16" ht="13.5" customHeight="1" x14ac:dyDescent="0.2">
      <c r="A981" s="23"/>
      <c r="B981" s="23"/>
      <c r="C981" s="23"/>
      <c r="D981" s="23"/>
      <c r="E981" s="23"/>
      <c r="F981" s="23"/>
      <c r="G981" s="23"/>
      <c r="H981" s="23"/>
      <c r="I981" s="23"/>
      <c r="J981" s="23"/>
      <c r="K981" s="23"/>
      <c r="L981" s="23"/>
      <c r="M981" s="23"/>
      <c r="N981" s="23"/>
      <c r="O981" s="23"/>
      <c r="P981" s="23"/>
    </row>
    <row r="982" spans="1:16" ht="13.5" customHeight="1" x14ac:dyDescent="0.2">
      <c r="A982" s="23"/>
      <c r="B982" s="23"/>
      <c r="C982" s="23"/>
      <c r="D982" s="23"/>
      <c r="E982" s="23"/>
      <c r="F982" s="23"/>
      <c r="G982" s="23"/>
      <c r="H982" s="23"/>
      <c r="I982" s="23"/>
      <c r="J982" s="23"/>
      <c r="K982" s="23"/>
      <c r="L982" s="23"/>
      <c r="M982" s="23"/>
      <c r="N982" s="23"/>
      <c r="O982" s="23"/>
      <c r="P982" s="23"/>
    </row>
    <row r="983" spans="1:16" ht="13.5" customHeight="1" x14ac:dyDescent="0.2">
      <c r="A983" s="23"/>
      <c r="B983" s="23"/>
      <c r="C983" s="23"/>
      <c r="D983" s="23"/>
      <c r="E983" s="23"/>
      <c r="F983" s="23"/>
      <c r="G983" s="23"/>
      <c r="H983" s="23"/>
      <c r="I983" s="23"/>
      <c r="J983" s="23"/>
      <c r="K983" s="23"/>
      <c r="L983" s="23"/>
      <c r="M983" s="23"/>
      <c r="N983" s="23"/>
      <c r="O983" s="23"/>
      <c r="P983" s="23"/>
    </row>
    <row r="984" spans="1:16" ht="13.5" customHeight="1" x14ac:dyDescent="0.2">
      <c r="A984" s="23"/>
      <c r="B984" s="23"/>
      <c r="C984" s="23"/>
      <c r="D984" s="23"/>
      <c r="E984" s="23"/>
      <c r="F984" s="23"/>
      <c r="G984" s="23"/>
      <c r="H984" s="23"/>
      <c r="I984" s="23"/>
      <c r="J984" s="23"/>
      <c r="K984" s="23"/>
      <c r="L984" s="23"/>
      <c r="M984" s="23"/>
      <c r="N984" s="23"/>
      <c r="O984" s="23"/>
      <c r="P984" s="23"/>
    </row>
    <row r="985" spans="1:16" ht="13.5" customHeight="1" x14ac:dyDescent="0.2">
      <c r="A985" s="23"/>
      <c r="B985" s="23"/>
      <c r="C985" s="23"/>
      <c r="D985" s="23"/>
      <c r="E985" s="23"/>
      <c r="F985" s="23"/>
      <c r="G985" s="23"/>
      <c r="H985" s="23"/>
      <c r="I985" s="23"/>
      <c r="J985" s="23"/>
      <c r="K985" s="23"/>
      <c r="L985" s="23"/>
      <c r="M985" s="23"/>
      <c r="N985" s="23"/>
      <c r="O985" s="23"/>
      <c r="P985" s="23"/>
    </row>
    <row r="986" spans="1:16" ht="13.5" customHeight="1" x14ac:dyDescent="0.2">
      <c r="A986" s="23"/>
      <c r="B986" s="23"/>
      <c r="C986" s="23"/>
      <c r="D986" s="23"/>
      <c r="E986" s="23"/>
      <c r="F986" s="23"/>
      <c r="G986" s="23"/>
      <c r="H986" s="23"/>
      <c r="I986" s="23"/>
      <c r="J986" s="23"/>
      <c r="K986" s="23"/>
      <c r="L986" s="23"/>
      <c r="M986" s="23"/>
      <c r="N986" s="23"/>
      <c r="O986" s="23"/>
      <c r="P986" s="23"/>
    </row>
    <row r="987" spans="1:16" ht="13.5" customHeight="1" x14ac:dyDescent="0.2">
      <c r="A987" s="23"/>
      <c r="J987" s="23"/>
      <c r="K987" s="23"/>
    </row>
    <row r="988" spans="1:16" ht="13.5" customHeight="1" x14ac:dyDescent="0.2">
      <c r="A988" s="23"/>
      <c r="J988" s="23"/>
      <c r="K988" s="23"/>
    </row>
    <row r="989" spans="1:16" ht="13.5" customHeight="1" x14ac:dyDescent="0.2">
      <c r="A989" s="23"/>
      <c r="J989" s="23"/>
      <c r="K989" s="23"/>
    </row>
    <row r="990" spans="1:16" ht="13.5" customHeight="1" x14ac:dyDescent="0.2">
      <c r="A990" s="23"/>
      <c r="J990" s="23"/>
      <c r="K990" s="23"/>
    </row>
    <row r="991" spans="1:16" ht="13.5" customHeight="1" x14ac:dyDescent="0.2">
      <c r="A991" s="23"/>
      <c r="J991" s="23"/>
      <c r="K991" s="23"/>
    </row>
    <row r="992" spans="1:16" ht="13.5" customHeight="1" x14ac:dyDescent="0.2">
      <c r="J992" s="23"/>
      <c r="K992" s="23"/>
    </row>
  </sheetData>
  <sheetProtection algorithmName="SHA-512" hashValue="3yH0yMZ3tvxg+0WP9FzkhD1LUMwkIUXylKllfZoJtQfvSR+KNXV6vfaK/pk4E2XTWD3AmhOaZhTaxkKibpxaaw==" saltValue="vKAST5EvOcvBZTcPy/nolw==" spinCount="100000" sheet="1" objects="1" scenarios="1"/>
  <protectedRanges>
    <protectedRange sqref="C3" name="Ticker"/>
  </protectedRanges>
  <mergeCells count="3">
    <mergeCell ref="C9:E9"/>
    <mergeCell ref="E57:F57"/>
    <mergeCell ref="D3:I3"/>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2" tint="-9.9978637043366805E-2"/>
  </sheetPr>
  <dimension ref="A3:OZ367"/>
  <sheetViews>
    <sheetView workbookViewId="0">
      <selection activeCell="B14" sqref="B14"/>
    </sheetView>
  </sheetViews>
  <sheetFormatPr defaultColWidth="9.140625" defaultRowHeight="15" x14ac:dyDescent="0.25"/>
  <cols>
    <col min="1" max="1" width="59.85546875" style="14" bestFit="1" customWidth="1"/>
    <col min="2" max="2" width="17" style="14" bestFit="1" customWidth="1"/>
    <col min="3" max="4" width="13.140625" style="14" bestFit="1" customWidth="1"/>
    <col min="5" max="5" width="15.42578125" style="14" bestFit="1" customWidth="1"/>
    <col min="6" max="6" width="13.140625" style="14" bestFit="1" customWidth="1"/>
    <col min="7" max="7" width="13.42578125" style="14" bestFit="1" customWidth="1"/>
    <col min="8" max="9" width="12.5703125" style="14" bestFit="1" customWidth="1"/>
    <col min="10" max="10" width="16.7109375" style="14" bestFit="1" customWidth="1"/>
    <col min="11" max="11" width="12.5703125" style="14" bestFit="1" customWidth="1"/>
    <col min="12" max="12" width="26.140625" style="14" bestFit="1" customWidth="1"/>
    <col min="13" max="14" width="12.28515625" style="14" bestFit="1" customWidth="1"/>
    <col min="15" max="15" width="29.42578125" style="14" bestFit="1" customWidth="1"/>
    <col min="16" max="16" width="12.5703125" style="14" bestFit="1" customWidth="1"/>
    <col min="17" max="17" width="15.5703125" style="14" bestFit="1" customWidth="1"/>
    <col min="18" max="19" width="12.28515625" style="14" bestFit="1" customWidth="1"/>
    <col min="20" max="20" width="18.85546875" style="14" bestFit="1" customWidth="1"/>
    <col min="21" max="21" width="12.5703125" style="14" bestFit="1" customWidth="1"/>
    <col min="22" max="22" width="41.28515625" style="14" bestFit="1" customWidth="1"/>
    <col min="23" max="24" width="12.42578125" style="14" bestFit="1" customWidth="1"/>
    <col min="25" max="25" width="44.5703125" style="14" bestFit="1" customWidth="1"/>
    <col min="26" max="26" width="12.5703125" style="14" bestFit="1" customWidth="1"/>
    <col min="27" max="27" width="18.5703125" style="14" bestFit="1" customWidth="1"/>
    <col min="28" max="29" width="12.42578125" style="14" bestFit="1" customWidth="1"/>
    <col min="30" max="30" width="22" style="14" bestFit="1" customWidth="1"/>
    <col min="31" max="31" width="12.5703125" style="14" bestFit="1" customWidth="1"/>
    <col min="32" max="32" width="13.42578125" style="14" bestFit="1" customWidth="1"/>
    <col min="33" max="34" width="12.5703125" style="14" bestFit="1" customWidth="1"/>
    <col min="35" max="35" width="16.7109375" style="14" bestFit="1" customWidth="1"/>
    <col min="36" max="36" width="12.5703125" style="14" bestFit="1" customWidth="1"/>
    <col min="37" max="37" width="19.7109375" style="14" bestFit="1" customWidth="1"/>
    <col min="38" max="39" width="12.5703125" style="14" bestFit="1" customWidth="1"/>
    <col min="40" max="40" width="23" style="14" bestFit="1" customWidth="1"/>
    <col min="41" max="41" width="13.140625" style="14" bestFit="1" customWidth="1"/>
    <col min="42" max="42" width="25.7109375" style="14" bestFit="1" customWidth="1"/>
    <col min="43" max="44" width="12.5703125" style="14" bestFit="1" customWidth="1"/>
    <col min="45" max="45" width="29" style="14" bestFit="1" customWidth="1"/>
    <col min="46" max="46" width="13.140625" style="14" bestFit="1" customWidth="1"/>
    <col min="47" max="47" width="13.42578125" style="14" bestFit="1" customWidth="1"/>
    <col min="48" max="49" width="12.5703125" style="14" bestFit="1" customWidth="1"/>
    <col min="50" max="50" width="16.7109375" style="14" bestFit="1" customWidth="1"/>
    <col min="51" max="51" width="12.5703125" style="14" bestFit="1" customWidth="1"/>
    <col min="52" max="52" width="30.85546875" style="14" bestFit="1" customWidth="1"/>
    <col min="53" max="53" width="12.5703125" style="14" bestFit="1" customWidth="1"/>
    <col min="54" max="54" width="13.140625" style="14" bestFit="1" customWidth="1"/>
    <col min="55" max="55" width="34.28515625" style="14" bestFit="1" customWidth="1"/>
    <col min="56" max="56" width="13.140625" style="14" bestFit="1" customWidth="1"/>
    <col min="57" max="57" width="14.42578125" style="14" bestFit="1" customWidth="1"/>
    <col min="58" max="59" width="12.5703125" style="14" bestFit="1" customWidth="1"/>
    <col min="60" max="60" width="17.85546875" style="14" bestFit="1" customWidth="1"/>
    <col min="61" max="61" width="12.5703125" style="14" bestFit="1" customWidth="1"/>
    <col min="62" max="62" width="31.140625" style="14" bestFit="1" customWidth="1"/>
    <col min="63" max="63" width="12.5703125" style="14" bestFit="1" customWidth="1"/>
    <col min="64" max="64" width="13.140625" style="14" bestFit="1" customWidth="1"/>
    <col min="65" max="65" width="34.5703125" style="14" bestFit="1" customWidth="1"/>
    <col min="66" max="66" width="13.140625" style="14" bestFit="1" customWidth="1"/>
    <col min="67" max="67" width="29.7109375" style="14" bestFit="1" customWidth="1"/>
    <col min="68" max="69" width="12.5703125" style="14" bestFit="1" customWidth="1"/>
    <col min="70" max="70" width="33" style="14" bestFit="1" customWidth="1"/>
    <col min="71" max="71" width="12.5703125" style="14" bestFit="1" customWidth="1"/>
    <col min="72" max="72" width="29" style="14" bestFit="1" customWidth="1"/>
    <col min="73" max="74" width="12.5703125" style="14" bestFit="1" customWidth="1"/>
    <col min="75" max="75" width="32.28515625" style="14" bestFit="1" customWidth="1"/>
    <col min="76" max="76" width="12.5703125" style="14" bestFit="1" customWidth="1"/>
    <col min="77" max="77" width="17.140625" style="14" bestFit="1" customWidth="1"/>
    <col min="78" max="78" width="12.5703125" style="14" bestFit="1" customWidth="1"/>
    <col min="79" max="79" width="13.140625" style="14" bestFit="1" customWidth="1"/>
    <col min="80" max="80" width="20.42578125" style="14" bestFit="1" customWidth="1"/>
    <col min="81" max="81" width="13.140625" style="14" bestFit="1" customWidth="1"/>
    <col min="82" max="82" width="19.85546875" style="14" bestFit="1" customWidth="1"/>
    <col min="83" max="83" width="12.5703125" style="14" bestFit="1" customWidth="1"/>
    <col min="84" max="84" width="12.28515625" style="14" bestFit="1" customWidth="1"/>
    <col min="85" max="85" width="23.140625" style="14" bestFit="1" customWidth="1"/>
    <col min="86" max="86" width="12.5703125" style="14" bestFit="1" customWidth="1"/>
    <col min="87" max="87" width="27" style="14" bestFit="1" customWidth="1"/>
    <col min="88" max="89" width="12.28515625" style="14" bestFit="1" customWidth="1"/>
    <col min="90" max="90" width="30.42578125" style="14" bestFit="1" customWidth="1"/>
    <col min="91" max="91" width="12.5703125" style="14" bestFit="1" customWidth="1"/>
    <col min="92" max="92" width="18.28515625" style="14" bestFit="1" customWidth="1"/>
    <col min="93" max="94" width="12.5703125" style="14" bestFit="1" customWidth="1"/>
    <col min="95" max="95" width="21.7109375" style="14" bestFit="1" customWidth="1"/>
    <col min="96" max="96" width="12.85546875" style="14" bestFit="1" customWidth="1"/>
    <col min="97" max="97" width="32.42578125" style="14" bestFit="1" customWidth="1"/>
    <col min="98" max="98" width="13.140625" style="14" bestFit="1" customWidth="1"/>
    <col min="99" max="99" width="12.5703125" style="14" bestFit="1" customWidth="1"/>
    <col min="100" max="100" width="35.7109375" style="14" bestFit="1" customWidth="1"/>
    <col min="101" max="101" width="13.140625" style="14" bestFit="1" customWidth="1"/>
    <col min="102" max="102" width="20" style="14" bestFit="1" customWidth="1"/>
    <col min="103" max="103" width="12.5703125" style="14" bestFit="1" customWidth="1"/>
    <col min="104" max="104" width="12.28515625" style="14" bestFit="1" customWidth="1"/>
    <col min="105" max="105" width="23.28515625" style="14" bestFit="1" customWidth="1"/>
    <col min="106" max="106" width="12.5703125" style="14" bestFit="1" customWidth="1"/>
    <col min="107" max="107" width="35.140625" style="14" bestFit="1" customWidth="1"/>
    <col min="108" max="109" width="12.42578125" style="14" bestFit="1" customWidth="1"/>
    <col min="110" max="110" width="38.5703125" style="14" bestFit="1" customWidth="1"/>
    <col min="111" max="111" width="12.42578125" style="14" bestFit="1" customWidth="1"/>
    <col min="112" max="112" width="23.5703125" style="14" bestFit="1" customWidth="1"/>
    <col min="113" max="114" width="12.5703125" style="14" bestFit="1" customWidth="1"/>
    <col min="115" max="115" width="26.85546875" style="14" bestFit="1" customWidth="1"/>
    <col min="116" max="116" width="13.140625" style="14" bestFit="1" customWidth="1"/>
    <col min="117" max="117" width="19.85546875" style="14" bestFit="1" customWidth="1"/>
    <col min="118" max="119" width="12.42578125" style="14" bestFit="1" customWidth="1"/>
    <col min="120" max="120" width="23.140625" style="14" bestFit="1" customWidth="1"/>
    <col min="121" max="121" width="12.5703125" style="14" bestFit="1" customWidth="1"/>
    <col min="122" max="122" width="18" style="14" bestFit="1" customWidth="1"/>
    <col min="123" max="124" width="12.5703125" style="14" bestFit="1" customWidth="1"/>
    <col min="125" max="125" width="21.42578125" style="14" bestFit="1" customWidth="1"/>
    <col min="126" max="126" width="12.5703125" style="14" bestFit="1" customWidth="1"/>
    <col min="127" max="127" width="25.85546875" style="14" bestFit="1" customWidth="1"/>
    <col min="128" max="129" width="12.5703125" style="14" bestFit="1" customWidth="1"/>
    <col min="130" max="130" width="29.140625" style="14" bestFit="1" customWidth="1"/>
    <col min="131" max="131" width="12.5703125" style="14" bestFit="1" customWidth="1"/>
    <col min="132" max="132" width="16.85546875" style="14" bestFit="1" customWidth="1"/>
    <col min="133" max="133" width="12.5703125" style="14" bestFit="1" customWidth="1"/>
    <col min="134" max="134" width="12.42578125" style="14" bestFit="1" customWidth="1"/>
    <col min="135" max="135" width="20.140625" style="14" bestFit="1" customWidth="1"/>
    <col min="136" max="136" width="12.5703125" style="14" bestFit="1" customWidth="1"/>
    <col min="137" max="139" width="12.28515625" style="14" bestFit="1" customWidth="1"/>
    <col min="140" max="140" width="12.5703125" style="14" bestFit="1" customWidth="1"/>
    <col min="141" max="141" width="12" style="14" bestFit="1" customWidth="1"/>
    <col min="142" max="142" width="11" style="14" bestFit="1" customWidth="1"/>
    <col min="143" max="143" width="12" style="14" bestFit="1" customWidth="1"/>
    <col min="144" max="144" width="13.5703125" style="14" bestFit="1" customWidth="1"/>
    <col min="145" max="145" width="12.5703125" style="14" bestFit="1" customWidth="1"/>
    <col min="146" max="146" width="25.42578125" style="14" bestFit="1" customWidth="1"/>
    <col min="147" max="148" width="12.28515625" style="14" bestFit="1" customWidth="1"/>
    <col min="149" max="149" width="28.7109375" style="14" bestFit="1" customWidth="1"/>
    <col min="150" max="150" width="12.5703125" style="14" bestFit="1" customWidth="1"/>
    <col min="151" max="151" width="16.42578125" style="14" bestFit="1" customWidth="1"/>
    <col min="152" max="153" width="12.42578125" style="14" bestFit="1" customWidth="1"/>
    <col min="154" max="154" width="19.7109375" style="14" bestFit="1" customWidth="1"/>
    <col min="155" max="155" width="12.5703125" style="14" bestFit="1" customWidth="1"/>
    <col min="156" max="156" width="19" style="14" bestFit="1" customWidth="1"/>
    <col min="157" max="158" width="12.5703125" style="14" bestFit="1" customWidth="1"/>
    <col min="159" max="159" width="22.42578125" style="14" bestFit="1" customWidth="1"/>
    <col min="160" max="160" width="12.5703125" style="14" bestFit="1" customWidth="1"/>
    <col min="161" max="161" width="15.28515625" style="14" bestFit="1" customWidth="1"/>
    <col min="162" max="163" width="12.5703125" style="14" bestFit="1" customWidth="1"/>
    <col min="164" max="164" width="18.5703125" style="14" bestFit="1" customWidth="1"/>
    <col min="165" max="165" width="12.5703125" style="14" bestFit="1" customWidth="1"/>
    <col min="166" max="166" width="14.85546875" style="14" bestFit="1" customWidth="1"/>
    <col min="167" max="168" width="12.28515625" style="14" bestFit="1" customWidth="1"/>
    <col min="169" max="169" width="18.28515625" style="14" bestFit="1" customWidth="1"/>
    <col min="170" max="170" width="12.5703125" style="14" bestFit="1" customWidth="1"/>
    <col min="171" max="171" width="28.42578125" style="14" bestFit="1" customWidth="1"/>
    <col min="172" max="173" width="12.5703125" style="14" bestFit="1" customWidth="1"/>
    <col min="174" max="174" width="31.7109375" style="14" bestFit="1" customWidth="1"/>
    <col min="175" max="175" width="12.5703125" style="14" bestFit="1" customWidth="1"/>
    <col min="176" max="176" width="25" style="14" bestFit="1" customWidth="1"/>
    <col min="177" max="178" width="12.5703125" style="14" bestFit="1" customWidth="1"/>
    <col min="179" max="179" width="28.28515625" style="14" bestFit="1" customWidth="1"/>
    <col min="180" max="180" width="12.5703125" style="14" bestFit="1" customWidth="1"/>
    <col min="181" max="181" width="23.85546875" style="14" bestFit="1" customWidth="1"/>
    <col min="182" max="183" width="12.5703125" style="14" bestFit="1" customWidth="1"/>
    <col min="184" max="184" width="27.140625" style="14" bestFit="1" customWidth="1"/>
    <col min="185" max="185" width="12.5703125" style="14" bestFit="1" customWidth="1"/>
    <col min="186" max="186" width="20.140625" style="14" bestFit="1" customWidth="1"/>
    <col min="187" max="188" width="12.5703125" style="14" bestFit="1" customWidth="1"/>
    <col min="189" max="189" width="23.42578125" style="14" bestFit="1" customWidth="1"/>
    <col min="190" max="190" width="12.5703125" style="14" bestFit="1" customWidth="1"/>
    <col min="191" max="191" width="31" style="14" bestFit="1" customWidth="1"/>
    <col min="192" max="193" width="12.5703125" style="14" bestFit="1" customWidth="1"/>
    <col min="194" max="194" width="34.42578125" style="14" bestFit="1" customWidth="1"/>
    <col min="195" max="195" width="12.5703125" style="14" bestFit="1" customWidth="1"/>
    <col min="196" max="196" width="20.42578125" style="14" bestFit="1" customWidth="1"/>
    <col min="197" max="198" width="12.5703125" style="14" bestFit="1" customWidth="1"/>
    <col min="199" max="199" width="23.7109375" style="14" bestFit="1" customWidth="1"/>
    <col min="200" max="200" width="12.5703125" style="14" bestFit="1" customWidth="1"/>
    <col min="201" max="201" width="34.42578125" style="14" bestFit="1" customWidth="1"/>
    <col min="202" max="203" width="12.5703125" style="14" bestFit="1" customWidth="1"/>
    <col min="204" max="204" width="37.7109375" style="14" bestFit="1" customWidth="1"/>
    <col min="205" max="205" width="12.5703125" style="14" bestFit="1" customWidth="1"/>
    <col min="206" max="206" width="45.140625" style="14" bestFit="1" customWidth="1"/>
    <col min="207" max="208" width="12.5703125" style="14" bestFit="1" customWidth="1"/>
    <col min="209" max="209" width="48.42578125" style="14" bestFit="1" customWidth="1"/>
    <col min="210" max="210" width="12.5703125" style="14" bestFit="1" customWidth="1"/>
    <col min="211" max="211" width="14.140625" style="14" bestFit="1" customWidth="1"/>
    <col min="212" max="213" width="12.5703125" style="14" bestFit="1" customWidth="1"/>
    <col min="214" max="214" width="17.5703125" style="14" bestFit="1" customWidth="1"/>
    <col min="215" max="215" width="13.140625" style="14" bestFit="1" customWidth="1"/>
    <col min="216" max="216" width="23.85546875" style="14" bestFit="1" customWidth="1"/>
    <col min="217" max="218" width="12.5703125" style="14" bestFit="1" customWidth="1"/>
    <col min="219" max="219" width="27.140625" style="14" bestFit="1" customWidth="1"/>
    <col min="220" max="220" width="12.5703125" style="14" bestFit="1" customWidth="1"/>
    <col min="221" max="221" width="26" style="14" bestFit="1" customWidth="1"/>
    <col min="222" max="223" width="13.140625" style="14" bestFit="1" customWidth="1"/>
    <col min="224" max="224" width="29.28515625" style="14" bestFit="1" customWidth="1"/>
    <col min="225" max="225" width="13.140625" style="14" bestFit="1" customWidth="1"/>
    <col min="226" max="226" width="17.42578125" style="14" bestFit="1" customWidth="1"/>
    <col min="227" max="228" width="12.5703125" style="14" bestFit="1" customWidth="1"/>
    <col min="229" max="229" width="20.7109375" style="14" bestFit="1" customWidth="1"/>
    <col min="230" max="230" width="12.5703125" style="14" bestFit="1" customWidth="1"/>
    <col min="231" max="231" width="16.5703125" style="14" bestFit="1" customWidth="1"/>
    <col min="232" max="232" width="12.5703125" style="14" bestFit="1" customWidth="1"/>
    <col min="233" max="233" width="12" style="14" bestFit="1" customWidth="1"/>
    <col min="234" max="234" width="19.85546875" style="14" bestFit="1" customWidth="1"/>
    <col min="235" max="235" width="12.5703125" style="14" bestFit="1" customWidth="1"/>
    <col min="236" max="236" width="27" style="14" bestFit="1" customWidth="1"/>
    <col min="237" max="237" width="12.28515625" style="14" bestFit="1" customWidth="1"/>
    <col min="238" max="238" width="12" style="14" bestFit="1" customWidth="1"/>
    <col min="239" max="239" width="30.42578125" style="14" bestFit="1" customWidth="1"/>
    <col min="240" max="240" width="12.5703125" style="14" bestFit="1" customWidth="1"/>
    <col min="241" max="241" width="25.7109375" style="14" bestFit="1" customWidth="1"/>
    <col min="242" max="243" width="12.28515625" style="14" bestFit="1" customWidth="1"/>
    <col min="244" max="244" width="29" style="14" bestFit="1" customWidth="1"/>
    <col min="245" max="245" width="12.5703125" style="14" bestFit="1" customWidth="1"/>
    <col min="246" max="246" width="16.42578125" style="14" bestFit="1" customWidth="1"/>
    <col min="247" max="248" width="12.5703125" style="14" bestFit="1" customWidth="1"/>
    <col min="249" max="249" width="19.7109375" style="14" bestFit="1" customWidth="1"/>
    <col min="250" max="250" width="12.5703125" style="14" bestFit="1" customWidth="1"/>
    <col min="251" max="251" width="21" style="14" bestFit="1" customWidth="1"/>
    <col min="252" max="252" width="12.5703125" style="14" bestFit="1" customWidth="1"/>
    <col min="253" max="253" width="12" style="14" bestFit="1" customWidth="1"/>
    <col min="254" max="254" width="24.28515625" style="14" bestFit="1" customWidth="1"/>
    <col min="255" max="255" width="12.5703125" style="14" bestFit="1" customWidth="1"/>
    <col min="256" max="256" width="29" style="14" bestFit="1" customWidth="1"/>
    <col min="257" max="258" width="12.28515625" style="14" bestFit="1" customWidth="1"/>
    <col min="259" max="259" width="32.28515625" style="14" bestFit="1" customWidth="1"/>
    <col min="260" max="260" width="12.5703125" style="14" bestFit="1" customWidth="1"/>
    <col min="261" max="261" width="15.42578125" style="14" bestFit="1" customWidth="1"/>
    <col min="262" max="262" width="12.5703125" style="14" bestFit="1" customWidth="1"/>
    <col min="263" max="263" width="12.28515625" style="14" bestFit="1" customWidth="1"/>
    <col min="264" max="264" width="18.7109375" style="14" bestFit="1" customWidth="1"/>
    <col min="265" max="265" width="12.5703125" style="14" bestFit="1" customWidth="1"/>
    <col min="266" max="266" width="14.5703125" style="14" bestFit="1" customWidth="1"/>
    <col min="267" max="268" width="12.5703125" style="14" bestFit="1" customWidth="1"/>
    <col min="269" max="269" width="18" style="14" bestFit="1" customWidth="1"/>
    <col min="270" max="271" width="12.5703125" style="14" bestFit="1" customWidth="1"/>
    <col min="272" max="273" width="12.28515625" style="14" bestFit="1" customWidth="1"/>
    <col min="274" max="275" width="12.5703125" style="14" bestFit="1" customWidth="1"/>
    <col min="276" max="276" width="22.140625" style="14" bestFit="1" customWidth="1"/>
    <col min="277" max="278" width="12.5703125" style="14" bestFit="1" customWidth="1"/>
    <col min="279" max="279" width="25.5703125" style="14" bestFit="1" customWidth="1"/>
    <col min="280" max="280" width="12.5703125" style="14" bestFit="1" customWidth="1"/>
    <col min="281" max="281" width="18.42578125" style="14" bestFit="1" customWidth="1"/>
    <col min="282" max="283" width="12.5703125" style="14" bestFit="1" customWidth="1"/>
    <col min="284" max="284" width="21.85546875" style="14" bestFit="1" customWidth="1"/>
    <col min="285" max="285" width="12.5703125" style="14" bestFit="1" customWidth="1"/>
    <col min="286" max="286" width="20.5703125" style="14" bestFit="1" customWidth="1"/>
    <col min="287" max="288" width="12.5703125" style="14" bestFit="1" customWidth="1"/>
    <col min="289" max="289" width="23.85546875" style="14" bestFit="1" customWidth="1"/>
    <col min="290" max="290" width="13.140625" style="14" bestFit="1" customWidth="1"/>
    <col min="291" max="291" width="20.28515625" style="14" bestFit="1" customWidth="1"/>
    <col min="292" max="293" width="12.5703125" style="14" bestFit="1" customWidth="1"/>
    <col min="294" max="294" width="23.5703125" style="14" bestFit="1" customWidth="1"/>
    <col min="295" max="295" width="13.140625" style="14" bestFit="1" customWidth="1"/>
    <col min="296" max="297" width="12.5703125" style="14" bestFit="1" customWidth="1"/>
    <col min="298" max="298" width="12.28515625" style="14" bestFit="1" customWidth="1"/>
    <col min="299" max="299" width="15" style="14" bestFit="1" customWidth="1"/>
    <col min="300" max="300" width="12.5703125" style="14" bestFit="1" customWidth="1"/>
    <col min="301" max="301" width="16.5703125" style="14" bestFit="1" customWidth="1"/>
    <col min="302" max="303" width="12.5703125" style="14" bestFit="1" customWidth="1"/>
    <col min="304" max="304" width="19.85546875" style="14" bestFit="1" customWidth="1"/>
    <col min="305" max="305" width="13.140625" style="14" bestFit="1" customWidth="1"/>
    <col min="306" max="306" width="15.140625" style="14" bestFit="1" customWidth="1"/>
    <col min="307" max="308" width="12.5703125" style="14" bestFit="1" customWidth="1"/>
    <col min="309" max="309" width="18.42578125" style="14" bestFit="1" customWidth="1"/>
    <col min="310" max="310" width="12.5703125" style="14" bestFit="1" customWidth="1"/>
    <col min="311" max="311" width="13.140625" style="14" bestFit="1" customWidth="1"/>
    <col min="312" max="313" width="12.5703125" style="14" bestFit="1" customWidth="1"/>
    <col min="314" max="314" width="16.42578125" style="14" bestFit="1" customWidth="1"/>
    <col min="315" max="315" width="12.5703125" style="14" bestFit="1" customWidth="1"/>
    <col min="316" max="316" width="25.5703125" style="14" bestFit="1" customWidth="1"/>
    <col min="317" max="318" width="12.5703125" style="14" bestFit="1" customWidth="1"/>
    <col min="319" max="319" width="28.85546875" style="14" bestFit="1" customWidth="1"/>
    <col min="320" max="320" width="12.5703125" style="14" bestFit="1" customWidth="1"/>
    <col min="321" max="321" width="31" style="14" bestFit="1" customWidth="1"/>
    <col min="322" max="323" width="12.5703125" style="14" bestFit="1" customWidth="1"/>
    <col min="324" max="324" width="34.42578125" style="14" bestFit="1" customWidth="1"/>
    <col min="325" max="325" width="12.5703125" style="14" bestFit="1" customWidth="1"/>
    <col min="326" max="326" width="21" style="14" bestFit="1" customWidth="1"/>
    <col min="327" max="328" width="12.5703125" style="14" bestFit="1" customWidth="1"/>
    <col min="329" max="329" width="24.28515625" style="14" bestFit="1" customWidth="1"/>
    <col min="330" max="330" width="12.5703125" style="14" bestFit="1" customWidth="1"/>
    <col min="331" max="331" width="20.5703125" style="14" bestFit="1" customWidth="1"/>
    <col min="332" max="332" width="12.5703125" style="14" bestFit="1" customWidth="1"/>
    <col min="333" max="333" width="12" style="14" bestFit="1" customWidth="1"/>
    <col min="334" max="334" width="23.85546875" style="14" bestFit="1" customWidth="1"/>
    <col min="335" max="335" width="12.5703125" style="14" bestFit="1" customWidth="1"/>
    <col min="336" max="336" width="30.140625" style="14" bestFit="1" customWidth="1"/>
    <col min="337" max="338" width="12.5703125" style="14" bestFit="1" customWidth="1"/>
    <col min="339" max="339" width="33.42578125" style="14" bestFit="1" customWidth="1"/>
    <col min="340" max="340" width="12.5703125" style="14" bestFit="1" customWidth="1"/>
    <col min="341" max="341" width="16.5703125" style="14" bestFit="1" customWidth="1"/>
    <col min="342" max="343" width="12.42578125" style="14" bestFit="1" customWidth="1"/>
    <col min="344" max="344" width="19.85546875" style="14" bestFit="1" customWidth="1"/>
    <col min="345" max="345" width="12.5703125" style="14" bestFit="1" customWidth="1"/>
    <col min="346" max="346" width="35.5703125" style="14" bestFit="1" customWidth="1"/>
    <col min="347" max="348" width="12.5703125" style="14" bestFit="1" customWidth="1"/>
    <col min="349" max="349" width="39" style="14" bestFit="1" customWidth="1"/>
    <col min="350" max="353" width="12.5703125" style="14" bestFit="1" customWidth="1"/>
    <col min="354" max="354" width="15.42578125" style="14" bestFit="1" customWidth="1"/>
    <col min="355" max="355" width="13.140625" style="14" bestFit="1" customWidth="1"/>
    <col min="356" max="356" width="16.42578125" style="14" bestFit="1" customWidth="1"/>
    <col min="357" max="358" width="12.5703125" style="14" bestFit="1" customWidth="1"/>
    <col min="359" max="359" width="19.7109375" style="14" bestFit="1" customWidth="1"/>
    <col min="360" max="360" width="12.5703125" style="14" bestFit="1" customWidth="1"/>
    <col min="361" max="361" width="27.140625" style="14" bestFit="1" customWidth="1"/>
    <col min="362" max="363" width="12.5703125" style="14" bestFit="1" customWidth="1"/>
    <col min="364" max="364" width="30.5703125" style="14" bestFit="1" customWidth="1"/>
    <col min="365" max="365" width="12.5703125" style="14" bestFit="1" customWidth="1"/>
    <col min="366" max="366" width="28.5703125" style="14" bestFit="1" customWidth="1"/>
    <col min="367" max="368" width="12.5703125" style="14" bestFit="1" customWidth="1"/>
    <col min="369" max="369" width="31.85546875" style="14" bestFit="1" customWidth="1"/>
    <col min="370" max="370" width="12.5703125" style="14" bestFit="1" customWidth="1"/>
    <col min="371" max="371" width="23" style="14" bestFit="1" customWidth="1"/>
    <col min="372" max="373" width="12.5703125" style="14" bestFit="1" customWidth="1"/>
    <col min="374" max="374" width="26.42578125" style="14" bestFit="1" customWidth="1"/>
    <col min="375" max="375" width="12.5703125" style="14" bestFit="1" customWidth="1"/>
    <col min="376" max="376" width="30.5703125" style="14" bestFit="1" customWidth="1"/>
    <col min="377" max="378" width="12.28515625" style="14" bestFit="1" customWidth="1"/>
    <col min="379" max="379" width="34" style="14" bestFit="1" customWidth="1"/>
    <col min="380" max="380" width="12.5703125" style="14" bestFit="1" customWidth="1"/>
    <col min="381" max="381" width="19.7109375" style="14" bestFit="1" customWidth="1"/>
    <col min="382" max="383" width="13.140625" style="14" bestFit="1" customWidth="1"/>
    <col min="384" max="384" width="23" style="14" bestFit="1" customWidth="1"/>
    <col min="385" max="385" width="13.140625" style="14" bestFit="1" customWidth="1"/>
    <col min="386" max="388" width="12.5703125" style="14" bestFit="1" customWidth="1"/>
    <col min="389" max="389" width="15" style="14" bestFit="1" customWidth="1"/>
    <col min="390" max="390" width="12.5703125" style="14" bestFit="1" customWidth="1"/>
    <col min="391" max="391" width="33.28515625" style="14" bestFit="1" customWidth="1"/>
    <col min="392" max="393" width="12.5703125" style="14" bestFit="1" customWidth="1"/>
    <col min="394" max="394" width="36.5703125" style="14" bestFit="1" customWidth="1"/>
    <col min="395" max="395" width="12.5703125" style="14" bestFit="1" customWidth="1"/>
    <col min="396" max="396" width="31.28515625" style="14" bestFit="1" customWidth="1"/>
    <col min="397" max="397" width="12.5703125" style="14" bestFit="1" customWidth="1"/>
    <col min="398" max="398" width="12.42578125" style="14" bestFit="1" customWidth="1"/>
    <col min="399" max="399" width="34.7109375" style="14" bestFit="1" customWidth="1"/>
    <col min="400" max="400" width="12.5703125" style="14" bestFit="1" customWidth="1"/>
    <col min="401" max="401" width="32.5703125" style="14" bestFit="1" customWidth="1"/>
    <col min="402" max="403" width="12.5703125" style="14" bestFit="1" customWidth="1"/>
    <col min="404" max="404" width="35.85546875" style="14" bestFit="1" customWidth="1"/>
    <col min="405" max="405" width="13.140625" style="14" bestFit="1" customWidth="1"/>
    <col min="406" max="406" width="14.5703125" style="14" bestFit="1" customWidth="1"/>
    <col min="407" max="408" width="12.5703125" style="14" bestFit="1" customWidth="1"/>
    <col min="409" max="409" width="18" style="14" bestFit="1" customWidth="1"/>
    <col min="410" max="410" width="12.5703125" style="14" bestFit="1" customWidth="1"/>
    <col min="411" max="411" width="22.140625" style="14" bestFit="1" customWidth="1"/>
    <col min="412" max="413" width="12.5703125" style="14" bestFit="1" customWidth="1"/>
    <col min="414" max="414" width="25.5703125" style="14" bestFit="1" customWidth="1"/>
    <col min="415" max="416" width="13.140625" style="14" bestFit="1" customWidth="1"/>
    <col min="417" max="16384" width="9.140625" style="14"/>
  </cols>
  <sheetData>
    <row r="3" spans="1:416" x14ac:dyDescent="0.25">
      <c r="A3" s="25" t="s">
        <v>83</v>
      </c>
      <c r="B3" s="25" t="s">
        <v>84</v>
      </c>
      <c r="C3"/>
      <c r="D3"/>
      <c r="E3"/>
      <c r="F3"/>
      <c r="G3"/>
      <c r="H3"/>
      <c r="I3"/>
      <c r="J3"/>
      <c r="K3"/>
      <c r="L3"/>
      <c r="M3"/>
      <c r="N3"/>
      <c r="O3"/>
      <c r="P3"/>
      <c r="Q3"/>
      <c r="R3"/>
      <c r="S3"/>
      <c r="T3"/>
      <c r="U3"/>
      <c r="V3"/>
      <c r="W3"/>
      <c r="X3"/>
      <c r="Y3"/>
      <c r="Z3"/>
      <c r="AA3"/>
      <c r="AB3"/>
      <c r="AC3"/>
      <c r="AD3"/>
      <c r="AE3"/>
      <c r="AF3"/>
      <c r="AG3"/>
      <c r="AH3"/>
      <c r="AI3"/>
      <c r="AJ3"/>
      <c r="AK3"/>
      <c r="AL3"/>
      <c r="AM3"/>
      <c r="AN3"/>
      <c r="AO3"/>
      <c r="AP3"/>
      <c r="AQ3"/>
      <c r="AR3"/>
      <c r="AS3"/>
      <c r="AT3"/>
      <c r="AU3"/>
      <c r="AV3"/>
      <c r="AW3"/>
      <c r="AX3"/>
      <c r="AY3"/>
      <c r="AZ3"/>
      <c r="BA3"/>
      <c r="BB3"/>
      <c r="BC3"/>
      <c r="BD3"/>
      <c r="BE3"/>
      <c r="BF3"/>
      <c r="BG3"/>
      <c r="BH3"/>
      <c r="BI3"/>
      <c r="BJ3"/>
      <c r="BK3"/>
      <c r="BL3"/>
      <c r="BM3"/>
      <c r="BN3"/>
      <c r="BO3"/>
      <c r="BP3"/>
      <c r="BQ3"/>
      <c r="BR3"/>
      <c r="BS3"/>
      <c r="BT3"/>
      <c r="BU3"/>
      <c r="BV3"/>
      <c r="BW3"/>
      <c r="BX3"/>
      <c r="BY3"/>
      <c r="BZ3"/>
      <c r="CA3"/>
      <c r="CB3"/>
      <c r="CC3"/>
      <c r="CD3"/>
      <c r="CE3"/>
      <c r="CF3"/>
      <c r="CG3"/>
      <c r="CH3"/>
      <c r="CI3"/>
      <c r="CJ3"/>
      <c r="CK3"/>
      <c r="CL3"/>
      <c r="CM3"/>
      <c r="CN3"/>
      <c r="CO3"/>
      <c r="CP3"/>
      <c r="CQ3"/>
      <c r="CR3"/>
      <c r="CS3"/>
      <c r="CT3"/>
      <c r="CU3"/>
      <c r="CV3"/>
      <c r="CW3"/>
      <c r="CX3"/>
      <c r="CY3"/>
      <c r="CZ3"/>
      <c r="DA3"/>
      <c r="DB3"/>
      <c r="DC3"/>
      <c r="DD3"/>
      <c r="DE3"/>
      <c r="DF3"/>
      <c r="DG3"/>
      <c r="DH3"/>
      <c r="DI3"/>
      <c r="DJ3"/>
      <c r="DK3"/>
      <c r="DL3"/>
      <c r="DM3"/>
      <c r="DN3"/>
      <c r="DO3"/>
      <c r="DP3"/>
      <c r="DQ3"/>
      <c r="DR3"/>
      <c r="DS3"/>
      <c r="DT3"/>
      <c r="DU3"/>
      <c r="DV3"/>
      <c r="DW3"/>
      <c r="DX3"/>
      <c r="DY3"/>
      <c r="DZ3"/>
      <c r="EA3"/>
      <c r="EB3"/>
      <c r="EC3"/>
      <c r="ED3"/>
      <c r="EE3"/>
      <c r="EF3"/>
      <c r="EG3"/>
      <c r="EH3"/>
      <c r="EI3"/>
      <c r="EJ3"/>
      <c r="EK3"/>
      <c r="EL3"/>
      <c r="EM3"/>
      <c r="EN3"/>
      <c r="EO3"/>
      <c r="EP3"/>
      <c r="EQ3"/>
      <c r="ER3"/>
      <c r="ES3"/>
      <c r="ET3"/>
      <c r="EU3"/>
      <c r="EV3"/>
      <c r="EW3"/>
      <c r="EX3"/>
      <c r="EY3"/>
      <c r="EZ3"/>
      <c r="FA3"/>
      <c r="FB3"/>
      <c r="FC3"/>
      <c r="FD3"/>
      <c r="FE3"/>
      <c r="FF3"/>
      <c r="FG3"/>
      <c r="FH3"/>
      <c r="FI3"/>
      <c r="FJ3"/>
      <c r="FK3"/>
      <c r="FL3"/>
      <c r="FM3"/>
      <c r="FN3"/>
      <c r="FO3"/>
      <c r="FP3"/>
      <c r="FQ3"/>
      <c r="FR3"/>
      <c r="FS3"/>
      <c r="FT3"/>
      <c r="FU3"/>
      <c r="FV3"/>
      <c r="FW3"/>
      <c r="FX3"/>
      <c r="FY3"/>
      <c r="FZ3"/>
      <c r="GA3"/>
      <c r="GB3"/>
      <c r="GC3"/>
      <c r="GD3"/>
      <c r="GE3"/>
      <c r="GF3"/>
      <c r="GG3"/>
      <c r="GH3"/>
      <c r="GI3"/>
      <c r="GJ3"/>
      <c r="GK3"/>
      <c r="GL3"/>
      <c r="GM3"/>
      <c r="GN3"/>
      <c r="GO3"/>
      <c r="GP3"/>
      <c r="GQ3"/>
      <c r="GR3"/>
      <c r="GS3"/>
      <c r="GT3"/>
      <c r="GU3"/>
      <c r="GV3"/>
      <c r="GW3"/>
      <c r="GX3"/>
      <c r="GY3"/>
      <c r="GZ3"/>
      <c r="HA3"/>
      <c r="HB3"/>
      <c r="HC3"/>
      <c r="HD3"/>
      <c r="HE3"/>
      <c r="HF3"/>
      <c r="HG3"/>
      <c r="HH3"/>
      <c r="HI3"/>
      <c r="HJ3"/>
      <c r="HK3"/>
      <c r="HL3"/>
      <c r="HM3"/>
      <c r="HN3"/>
      <c r="HO3"/>
      <c r="HP3"/>
      <c r="HQ3"/>
      <c r="HR3"/>
      <c r="HS3"/>
      <c r="HT3"/>
      <c r="HU3"/>
      <c r="HV3"/>
      <c r="HW3"/>
      <c r="HX3"/>
      <c r="HY3"/>
      <c r="HZ3"/>
      <c r="IA3"/>
      <c r="IB3"/>
      <c r="IC3"/>
      <c r="ID3"/>
      <c r="IE3"/>
      <c r="IF3"/>
      <c r="IG3"/>
      <c r="IH3"/>
      <c r="II3"/>
      <c r="IJ3"/>
      <c r="IK3"/>
      <c r="IL3"/>
      <c r="IM3"/>
      <c r="IN3"/>
      <c r="IO3"/>
      <c r="IP3"/>
      <c r="IQ3"/>
      <c r="IR3"/>
      <c r="IS3"/>
      <c r="IT3"/>
      <c r="IU3"/>
      <c r="IV3"/>
      <c r="IW3"/>
      <c r="IX3"/>
      <c r="IY3"/>
      <c r="IZ3"/>
      <c r="JA3"/>
      <c r="JB3"/>
      <c r="JC3"/>
      <c r="JD3"/>
      <c r="JE3"/>
      <c r="JF3"/>
      <c r="JG3"/>
      <c r="JH3"/>
      <c r="JI3"/>
      <c r="JJ3"/>
      <c r="JK3"/>
      <c r="JL3"/>
      <c r="JM3"/>
      <c r="JN3"/>
      <c r="JO3"/>
      <c r="JP3"/>
      <c r="JQ3"/>
      <c r="JR3"/>
      <c r="JS3"/>
      <c r="JT3"/>
      <c r="JU3"/>
      <c r="JV3"/>
      <c r="JW3"/>
      <c r="JX3"/>
      <c r="JY3"/>
      <c r="JZ3"/>
      <c r="KA3"/>
      <c r="KB3"/>
      <c r="KC3"/>
      <c r="KD3"/>
      <c r="KE3"/>
      <c r="KF3"/>
      <c r="KG3"/>
      <c r="KH3"/>
      <c r="KI3"/>
      <c r="KJ3"/>
      <c r="KK3"/>
      <c r="KL3"/>
      <c r="KM3"/>
      <c r="KN3"/>
      <c r="KO3"/>
      <c r="KP3"/>
      <c r="KQ3"/>
      <c r="KR3"/>
      <c r="KS3"/>
      <c r="KT3"/>
      <c r="KU3"/>
      <c r="KV3"/>
      <c r="KW3"/>
      <c r="KX3"/>
      <c r="KY3"/>
      <c r="KZ3"/>
      <c r="LA3"/>
      <c r="LB3"/>
      <c r="LC3"/>
      <c r="LD3"/>
      <c r="LE3"/>
      <c r="LF3"/>
      <c r="LG3"/>
      <c r="LH3"/>
      <c r="LI3"/>
      <c r="LJ3"/>
      <c r="LK3"/>
      <c r="LL3"/>
      <c r="LM3"/>
      <c r="LN3"/>
      <c r="LO3"/>
      <c r="LP3"/>
      <c r="LQ3"/>
      <c r="LR3"/>
      <c r="LS3"/>
      <c r="LT3"/>
      <c r="LU3"/>
      <c r="LV3"/>
      <c r="LW3"/>
      <c r="LX3"/>
      <c r="LY3"/>
      <c r="LZ3"/>
      <c r="MA3"/>
      <c r="MB3"/>
      <c r="MC3"/>
      <c r="MD3"/>
      <c r="ME3"/>
      <c r="MF3"/>
      <c r="MG3"/>
      <c r="MH3"/>
      <c r="MI3"/>
      <c r="MJ3"/>
      <c r="MK3"/>
      <c r="ML3"/>
      <c r="MM3"/>
      <c r="MN3"/>
      <c r="MO3"/>
      <c r="MP3"/>
      <c r="MQ3"/>
      <c r="MR3"/>
      <c r="MS3"/>
      <c r="MT3"/>
      <c r="MU3"/>
      <c r="MV3"/>
      <c r="MW3"/>
      <c r="MX3"/>
      <c r="MY3"/>
      <c r="MZ3"/>
      <c r="NA3"/>
      <c r="NB3"/>
      <c r="NC3"/>
      <c r="ND3"/>
      <c r="NE3"/>
      <c r="NF3"/>
      <c r="NG3"/>
      <c r="NH3"/>
      <c r="NI3"/>
      <c r="NJ3"/>
      <c r="NK3"/>
      <c r="NL3"/>
      <c r="NM3"/>
      <c r="NN3"/>
      <c r="NO3"/>
      <c r="NP3"/>
      <c r="NQ3"/>
      <c r="NR3"/>
      <c r="NS3"/>
      <c r="NT3"/>
      <c r="NU3"/>
      <c r="NV3"/>
      <c r="NW3"/>
      <c r="NX3"/>
      <c r="NY3"/>
      <c r="NZ3"/>
      <c r="OA3"/>
      <c r="OB3"/>
      <c r="OC3"/>
      <c r="OD3"/>
      <c r="OE3"/>
      <c r="OF3"/>
      <c r="OG3"/>
      <c r="OH3"/>
      <c r="OI3"/>
      <c r="OJ3"/>
      <c r="OK3"/>
      <c r="OL3"/>
      <c r="OM3"/>
      <c r="ON3"/>
      <c r="OO3"/>
      <c r="OP3"/>
      <c r="OQ3"/>
      <c r="OR3"/>
      <c r="OS3"/>
      <c r="OT3"/>
      <c r="OU3"/>
      <c r="OV3"/>
      <c r="OW3"/>
      <c r="OX3"/>
      <c r="OY3"/>
      <c r="OZ3"/>
    </row>
    <row r="4" spans="1:416" x14ac:dyDescent="0.25">
      <c r="A4"/>
      <c r="B4" t="s">
        <v>85</v>
      </c>
      <c r="C4"/>
      <c r="D4"/>
      <c r="E4"/>
      <c r="F4" t="s">
        <v>86</v>
      </c>
      <c r="G4" t="s">
        <v>87</v>
      </c>
      <c r="H4"/>
      <c r="I4"/>
      <c r="J4"/>
      <c r="K4" t="s">
        <v>88</v>
      </c>
      <c r="L4" t="s">
        <v>89</v>
      </c>
      <c r="M4"/>
      <c r="N4"/>
      <c r="O4"/>
      <c r="P4" t="s">
        <v>90</v>
      </c>
      <c r="Q4" t="s">
        <v>91</v>
      </c>
      <c r="R4"/>
      <c r="S4"/>
      <c r="T4"/>
      <c r="U4" t="s">
        <v>92</v>
      </c>
      <c r="V4" t="s">
        <v>93</v>
      </c>
      <c r="W4"/>
      <c r="X4"/>
      <c r="Y4"/>
      <c r="Z4" t="s">
        <v>94</v>
      </c>
      <c r="AA4" t="s">
        <v>95</v>
      </c>
      <c r="AB4"/>
      <c r="AC4"/>
      <c r="AD4"/>
      <c r="AE4" t="s">
        <v>96</v>
      </c>
      <c r="AF4" t="s">
        <v>97</v>
      </c>
      <c r="AG4"/>
      <c r="AH4"/>
      <c r="AI4"/>
      <c r="AJ4" t="s">
        <v>98</v>
      </c>
      <c r="AK4" t="s">
        <v>99</v>
      </c>
      <c r="AL4"/>
      <c r="AM4"/>
      <c r="AN4"/>
      <c r="AO4" t="s">
        <v>100</v>
      </c>
      <c r="AP4" t="s">
        <v>101</v>
      </c>
      <c r="AQ4"/>
      <c r="AR4"/>
      <c r="AS4"/>
      <c r="AT4" t="s">
        <v>102</v>
      </c>
      <c r="AU4" t="s">
        <v>103</v>
      </c>
      <c r="AV4"/>
      <c r="AW4"/>
      <c r="AX4"/>
      <c r="AY4" t="s">
        <v>104</v>
      </c>
      <c r="AZ4" t="s">
        <v>105</v>
      </c>
      <c r="BA4"/>
      <c r="BB4"/>
      <c r="BC4"/>
      <c r="BD4" t="s">
        <v>106</v>
      </c>
      <c r="BE4" t="s">
        <v>107</v>
      </c>
      <c r="BF4"/>
      <c r="BG4"/>
      <c r="BH4"/>
      <c r="BI4" t="s">
        <v>108</v>
      </c>
      <c r="BJ4" t="s">
        <v>109</v>
      </c>
      <c r="BK4"/>
      <c r="BL4"/>
      <c r="BM4"/>
      <c r="BN4" t="s">
        <v>110</v>
      </c>
      <c r="BO4" t="s">
        <v>111</v>
      </c>
      <c r="BP4"/>
      <c r="BQ4"/>
      <c r="BR4"/>
      <c r="BS4" t="s">
        <v>112</v>
      </c>
      <c r="BT4" t="s">
        <v>113</v>
      </c>
      <c r="BU4"/>
      <c r="BV4"/>
      <c r="BW4"/>
      <c r="BX4" t="s">
        <v>114</v>
      </c>
      <c r="BY4" t="s">
        <v>115</v>
      </c>
      <c r="BZ4"/>
      <c r="CA4"/>
      <c r="CB4"/>
      <c r="CC4" t="s">
        <v>116</v>
      </c>
      <c r="CD4" t="s">
        <v>117</v>
      </c>
      <c r="CE4"/>
      <c r="CF4"/>
      <c r="CG4"/>
      <c r="CH4" t="s">
        <v>118</v>
      </c>
      <c r="CI4" t="s">
        <v>119</v>
      </c>
      <c r="CJ4"/>
      <c r="CK4"/>
      <c r="CL4"/>
      <c r="CM4" t="s">
        <v>120</v>
      </c>
      <c r="CN4" t="s">
        <v>121</v>
      </c>
      <c r="CO4"/>
      <c r="CP4"/>
      <c r="CQ4"/>
      <c r="CR4" t="s">
        <v>122</v>
      </c>
      <c r="CS4" t="s">
        <v>123</v>
      </c>
      <c r="CT4"/>
      <c r="CU4"/>
      <c r="CV4"/>
      <c r="CW4" t="s">
        <v>124</v>
      </c>
      <c r="CX4" t="s">
        <v>125</v>
      </c>
      <c r="CY4"/>
      <c r="CZ4"/>
      <c r="DA4"/>
      <c r="DB4" t="s">
        <v>126</v>
      </c>
      <c r="DC4" t="s">
        <v>127</v>
      </c>
      <c r="DD4"/>
      <c r="DE4"/>
      <c r="DF4"/>
      <c r="DG4" t="s">
        <v>128</v>
      </c>
      <c r="DH4" t="s">
        <v>129</v>
      </c>
      <c r="DI4"/>
      <c r="DJ4"/>
      <c r="DK4"/>
      <c r="DL4" t="s">
        <v>130</v>
      </c>
      <c r="DM4" t="s">
        <v>131</v>
      </c>
      <c r="DN4"/>
      <c r="DO4"/>
      <c r="DP4"/>
      <c r="DQ4" t="s">
        <v>132</v>
      </c>
      <c r="DR4" t="s">
        <v>133</v>
      </c>
      <c r="DS4"/>
      <c r="DT4"/>
      <c r="DU4"/>
      <c r="DV4" t="s">
        <v>134</v>
      </c>
      <c r="DW4" t="s">
        <v>135</v>
      </c>
      <c r="DX4"/>
      <c r="DY4"/>
      <c r="DZ4"/>
      <c r="EA4" t="s">
        <v>136</v>
      </c>
      <c r="EB4" t="s">
        <v>137</v>
      </c>
      <c r="EC4"/>
      <c r="ED4"/>
      <c r="EE4"/>
      <c r="EF4" t="s">
        <v>138</v>
      </c>
      <c r="EG4" t="s">
        <v>139</v>
      </c>
      <c r="EH4"/>
      <c r="EI4"/>
      <c r="EJ4"/>
      <c r="EK4"/>
      <c r="EL4"/>
      <c r="EM4"/>
      <c r="EN4"/>
      <c r="EO4" t="s">
        <v>140</v>
      </c>
      <c r="EP4" t="s">
        <v>141</v>
      </c>
      <c r="EQ4"/>
      <c r="ER4"/>
      <c r="ES4"/>
      <c r="ET4" t="s">
        <v>142</v>
      </c>
      <c r="EU4" t="s">
        <v>143</v>
      </c>
      <c r="EV4"/>
      <c r="EW4"/>
      <c r="EX4"/>
      <c r="EY4" t="s">
        <v>144</v>
      </c>
      <c r="EZ4" t="s">
        <v>145</v>
      </c>
      <c r="FA4"/>
      <c r="FB4"/>
      <c r="FC4"/>
      <c r="FD4" t="s">
        <v>146</v>
      </c>
      <c r="FE4" t="s">
        <v>6</v>
      </c>
      <c r="FF4"/>
      <c r="FG4"/>
      <c r="FH4"/>
      <c r="FI4" t="s">
        <v>147</v>
      </c>
      <c r="FJ4" t="s">
        <v>148</v>
      </c>
      <c r="FK4"/>
      <c r="FL4"/>
      <c r="FM4"/>
      <c r="FN4" t="s">
        <v>149</v>
      </c>
      <c r="FO4" t="s">
        <v>150</v>
      </c>
      <c r="FP4"/>
      <c r="FQ4"/>
      <c r="FR4"/>
      <c r="FS4" t="s">
        <v>151</v>
      </c>
      <c r="FT4" t="s">
        <v>152</v>
      </c>
      <c r="FU4"/>
      <c r="FV4"/>
      <c r="FW4"/>
      <c r="FX4" t="s">
        <v>153</v>
      </c>
      <c r="FY4" t="s">
        <v>154</v>
      </c>
      <c r="FZ4"/>
      <c r="GA4"/>
      <c r="GB4"/>
      <c r="GC4" t="s">
        <v>155</v>
      </c>
      <c r="GD4" t="s">
        <v>156</v>
      </c>
      <c r="GE4"/>
      <c r="GF4"/>
      <c r="GG4"/>
      <c r="GH4" t="s">
        <v>157</v>
      </c>
      <c r="GI4" t="s">
        <v>158</v>
      </c>
      <c r="GJ4"/>
      <c r="GK4"/>
      <c r="GL4"/>
      <c r="GM4" t="s">
        <v>159</v>
      </c>
      <c r="GN4" t="s">
        <v>160</v>
      </c>
      <c r="GO4"/>
      <c r="GP4"/>
      <c r="GQ4"/>
      <c r="GR4" t="s">
        <v>161</v>
      </c>
      <c r="GS4" t="s">
        <v>162</v>
      </c>
      <c r="GT4"/>
      <c r="GU4"/>
      <c r="GV4"/>
      <c r="GW4" t="s">
        <v>163</v>
      </c>
      <c r="GX4" t="s">
        <v>164</v>
      </c>
      <c r="GY4"/>
      <c r="GZ4"/>
      <c r="HA4"/>
      <c r="HB4" t="s">
        <v>165</v>
      </c>
      <c r="HC4" t="s">
        <v>166</v>
      </c>
      <c r="HD4"/>
      <c r="HE4"/>
      <c r="HF4"/>
      <c r="HG4" t="s">
        <v>167</v>
      </c>
      <c r="HH4" t="s">
        <v>168</v>
      </c>
      <c r="HI4"/>
      <c r="HJ4"/>
      <c r="HK4"/>
      <c r="HL4" t="s">
        <v>169</v>
      </c>
      <c r="HM4" t="s">
        <v>170</v>
      </c>
      <c r="HN4"/>
      <c r="HO4"/>
      <c r="HP4"/>
      <c r="HQ4" t="s">
        <v>171</v>
      </c>
      <c r="HR4" t="s">
        <v>172</v>
      </c>
      <c r="HS4"/>
      <c r="HT4"/>
      <c r="HU4"/>
      <c r="HV4" t="s">
        <v>173</v>
      </c>
      <c r="HW4" t="s">
        <v>174</v>
      </c>
      <c r="HX4"/>
      <c r="HY4"/>
      <c r="HZ4"/>
      <c r="IA4" t="s">
        <v>175</v>
      </c>
      <c r="IB4" t="s">
        <v>176</v>
      </c>
      <c r="IC4"/>
      <c r="ID4"/>
      <c r="IE4"/>
      <c r="IF4" t="s">
        <v>177</v>
      </c>
      <c r="IG4" t="s">
        <v>178</v>
      </c>
      <c r="IH4"/>
      <c r="II4"/>
      <c r="IJ4"/>
      <c r="IK4" t="s">
        <v>179</v>
      </c>
      <c r="IL4" t="s">
        <v>180</v>
      </c>
      <c r="IM4"/>
      <c r="IN4"/>
      <c r="IO4"/>
      <c r="IP4" t="s">
        <v>181</v>
      </c>
      <c r="IQ4" t="s">
        <v>182</v>
      </c>
      <c r="IR4"/>
      <c r="IS4"/>
      <c r="IT4"/>
      <c r="IU4" t="s">
        <v>183</v>
      </c>
      <c r="IV4" t="s">
        <v>184</v>
      </c>
      <c r="IW4"/>
      <c r="IX4"/>
      <c r="IY4"/>
      <c r="IZ4" t="s">
        <v>185</v>
      </c>
      <c r="JA4" t="s">
        <v>186</v>
      </c>
      <c r="JB4"/>
      <c r="JC4"/>
      <c r="JD4"/>
      <c r="JE4" t="s">
        <v>187</v>
      </c>
      <c r="JF4" t="s">
        <v>188</v>
      </c>
      <c r="JG4"/>
      <c r="JH4"/>
      <c r="JI4"/>
      <c r="JJ4" t="s">
        <v>189</v>
      </c>
      <c r="JK4" t="s">
        <v>190</v>
      </c>
      <c r="JL4"/>
      <c r="JM4"/>
      <c r="JN4"/>
      <c r="JO4" t="s">
        <v>191</v>
      </c>
      <c r="JP4" t="s">
        <v>192</v>
      </c>
      <c r="JQ4"/>
      <c r="JR4"/>
      <c r="JS4"/>
      <c r="JT4" t="s">
        <v>193</v>
      </c>
      <c r="JU4" t="s">
        <v>194</v>
      </c>
      <c r="JV4"/>
      <c r="JW4"/>
      <c r="JX4"/>
      <c r="JY4" t="s">
        <v>195</v>
      </c>
      <c r="JZ4" t="s">
        <v>196</v>
      </c>
      <c r="KA4"/>
      <c r="KB4"/>
      <c r="KC4"/>
      <c r="KD4" t="s">
        <v>197</v>
      </c>
      <c r="KE4" t="s">
        <v>5</v>
      </c>
      <c r="KF4"/>
      <c r="KG4"/>
      <c r="KH4"/>
      <c r="KI4" t="s">
        <v>198</v>
      </c>
      <c r="KJ4" t="s">
        <v>199</v>
      </c>
      <c r="KK4"/>
      <c r="KL4"/>
      <c r="KM4"/>
      <c r="KN4" t="s">
        <v>200</v>
      </c>
      <c r="KO4" t="s">
        <v>201</v>
      </c>
      <c r="KP4"/>
      <c r="KQ4"/>
      <c r="KR4"/>
      <c r="KS4" t="s">
        <v>202</v>
      </c>
      <c r="KT4" t="s">
        <v>203</v>
      </c>
      <c r="KU4"/>
      <c r="KV4"/>
      <c r="KW4"/>
      <c r="KX4" t="s">
        <v>204</v>
      </c>
      <c r="KY4" t="s">
        <v>205</v>
      </c>
      <c r="KZ4"/>
      <c r="LA4"/>
      <c r="LB4"/>
      <c r="LC4" t="s">
        <v>206</v>
      </c>
      <c r="LD4" t="s">
        <v>207</v>
      </c>
      <c r="LE4"/>
      <c r="LF4"/>
      <c r="LG4"/>
      <c r="LH4" t="s">
        <v>208</v>
      </c>
      <c r="LI4" t="s">
        <v>209</v>
      </c>
      <c r="LJ4"/>
      <c r="LK4"/>
      <c r="LL4"/>
      <c r="LM4" t="s">
        <v>210</v>
      </c>
      <c r="LN4" t="s">
        <v>211</v>
      </c>
      <c r="LO4"/>
      <c r="LP4"/>
      <c r="LQ4"/>
      <c r="LR4" t="s">
        <v>212</v>
      </c>
      <c r="LS4" t="s">
        <v>213</v>
      </c>
      <c r="LT4"/>
      <c r="LU4"/>
      <c r="LV4"/>
      <c r="LW4" t="s">
        <v>214</v>
      </c>
      <c r="LX4" t="s">
        <v>215</v>
      </c>
      <c r="LY4"/>
      <c r="LZ4"/>
      <c r="MA4"/>
      <c r="MB4" t="s">
        <v>216</v>
      </c>
      <c r="MC4" t="s">
        <v>217</v>
      </c>
      <c r="MD4"/>
      <c r="ME4"/>
      <c r="MF4"/>
      <c r="MG4" t="s">
        <v>218</v>
      </c>
      <c r="MH4" t="s">
        <v>219</v>
      </c>
      <c r="MI4"/>
      <c r="MJ4"/>
      <c r="MK4"/>
      <c r="ML4" t="s">
        <v>220</v>
      </c>
      <c r="MM4" t="s">
        <v>221</v>
      </c>
      <c r="MN4"/>
      <c r="MO4"/>
      <c r="MP4"/>
      <c r="MQ4" t="s">
        <v>222</v>
      </c>
      <c r="MR4" t="s">
        <v>223</v>
      </c>
      <c r="MS4"/>
      <c r="MT4"/>
      <c r="MU4"/>
      <c r="MV4" t="s">
        <v>224</v>
      </c>
      <c r="MW4" t="s">
        <v>225</v>
      </c>
      <c r="MX4"/>
      <c r="MY4"/>
      <c r="MZ4"/>
      <c r="NA4" t="s">
        <v>226</v>
      </c>
      <c r="NB4" t="s">
        <v>227</v>
      </c>
      <c r="NC4"/>
      <c r="ND4"/>
      <c r="NE4"/>
      <c r="NF4" t="s">
        <v>228</v>
      </c>
      <c r="NG4" t="s">
        <v>229</v>
      </c>
      <c r="NH4"/>
      <c r="NI4"/>
      <c r="NJ4"/>
      <c r="NK4" t="s">
        <v>230</v>
      </c>
      <c r="NL4" t="s">
        <v>231</v>
      </c>
      <c r="NM4"/>
      <c r="NN4"/>
      <c r="NO4"/>
      <c r="NP4" t="s">
        <v>232</v>
      </c>
      <c r="NQ4" t="s">
        <v>233</v>
      </c>
      <c r="NR4"/>
      <c r="NS4"/>
      <c r="NT4"/>
      <c r="NU4" t="s">
        <v>234</v>
      </c>
      <c r="NV4" t="s">
        <v>235</v>
      </c>
      <c r="NW4"/>
      <c r="NX4"/>
      <c r="NY4"/>
      <c r="NZ4" t="s">
        <v>236</v>
      </c>
      <c r="OA4" t="s">
        <v>237</v>
      </c>
      <c r="OB4"/>
      <c r="OC4"/>
      <c r="OD4"/>
      <c r="OE4" t="s">
        <v>238</v>
      </c>
      <c r="OF4" t="s">
        <v>239</v>
      </c>
      <c r="OG4"/>
      <c r="OH4"/>
      <c r="OI4"/>
      <c r="OJ4" t="s">
        <v>240</v>
      </c>
      <c r="OK4" t="s">
        <v>241</v>
      </c>
      <c r="OL4"/>
      <c r="OM4"/>
      <c r="ON4"/>
      <c r="OO4" t="s">
        <v>242</v>
      </c>
      <c r="OP4" t="s">
        <v>1</v>
      </c>
      <c r="OQ4"/>
      <c r="OR4"/>
      <c r="OS4"/>
      <c r="OT4" t="s">
        <v>243</v>
      </c>
      <c r="OU4" t="s">
        <v>244</v>
      </c>
      <c r="OV4"/>
      <c r="OW4"/>
      <c r="OX4"/>
      <c r="OY4" t="s">
        <v>245</v>
      </c>
      <c r="OZ4" t="s">
        <v>246</v>
      </c>
    </row>
    <row r="5" spans="1:416" x14ac:dyDescent="0.25">
      <c r="A5"/>
      <c r="B5" t="s">
        <v>247</v>
      </c>
      <c r="C5"/>
      <c r="D5"/>
      <c r="E5" t="s">
        <v>248</v>
      </c>
      <c r="F5"/>
      <c r="G5" t="s">
        <v>249</v>
      </c>
      <c r="H5"/>
      <c r="I5"/>
      <c r="J5" t="s">
        <v>250</v>
      </c>
      <c r="K5"/>
      <c r="L5" t="s">
        <v>251</v>
      </c>
      <c r="M5"/>
      <c r="N5"/>
      <c r="O5" t="s">
        <v>252</v>
      </c>
      <c r="P5"/>
      <c r="Q5" t="s">
        <v>253</v>
      </c>
      <c r="R5"/>
      <c r="S5"/>
      <c r="T5" t="s">
        <v>254</v>
      </c>
      <c r="U5"/>
      <c r="V5" t="s">
        <v>255</v>
      </c>
      <c r="W5"/>
      <c r="X5"/>
      <c r="Y5" t="s">
        <v>256</v>
      </c>
      <c r="Z5"/>
      <c r="AA5" t="s">
        <v>257</v>
      </c>
      <c r="AB5"/>
      <c r="AC5"/>
      <c r="AD5" t="s">
        <v>258</v>
      </c>
      <c r="AE5"/>
      <c r="AF5" t="s">
        <v>259</v>
      </c>
      <c r="AG5"/>
      <c r="AH5"/>
      <c r="AI5" t="s">
        <v>260</v>
      </c>
      <c r="AJ5"/>
      <c r="AK5" t="s">
        <v>261</v>
      </c>
      <c r="AL5"/>
      <c r="AM5"/>
      <c r="AN5" t="s">
        <v>262</v>
      </c>
      <c r="AO5"/>
      <c r="AP5" t="s">
        <v>263</v>
      </c>
      <c r="AQ5"/>
      <c r="AR5"/>
      <c r="AS5" t="s">
        <v>264</v>
      </c>
      <c r="AT5"/>
      <c r="AU5" t="s">
        <v>265</v>
      </c>
      <c r="AV5"/>
      <c r="AW5"/>
      <c r="AX5" t="s">
        <v>266</v>
      </c>
      <c r="AY5"/>
      <c r="AZ5" t="s">
        <v>267</v>
      </c>
      <c r="BA5"/>
      <c r="BB5"/>
      <c r="BC5" t="s">
        <v>268</v>
      </c>
      <c r="BD5"/>
      <c r="BE5" t="s">
        <v>269</v>
      </c>
      <c r="BF5"/>
      <c r="BG5"/>
      <c r="BH5" t="s">
        <v>270</v>
      </c>
      <c r="BI5"/>
      <c r="BJ5" t="s">
        <v>271</v>
      </c>
      <c r="BK5"/>
      <c r="BL5"/>
      <c r="BM5" t="s">
        <v>272</v>
      </c>
      <c r="BN5"/>
      <c r="BO5" t="s">
        <v>273</v>
      </c>
      <c r="BP5"/>
      <c r="BQ5"/>
      <c r="BR5" t="s">
        <v>274</v>
      </c>
      <c r="BS5"/>
      <c r="BT5" t="s">
        <v>275</v>
      </c>
      <c r="BU5"/>
      <c r="BV5"/>
      <c r="BW5" t="s">
        <v>276</v>
      </c>
      <c r="BX5"/>
      <c r="BY5" t="s">
        <v>277</v>
      </c>
      <c r="BZ5"/>
      <c r="CA5"/>
      <c r="CB5" t="s">
        <v>278</v>
      </c>
      <c r="CC5"/>
      <c r="CD5" t="s">
        <v>279</v>
      </c>
      <c r="CE5"/>
      <c r="CF5"/>
      <c r="CG5" t="s">
        <v>280</v>
      </c>
      <c r="CH5"/>
      <c r="CI5" t="s">
        <v>281</v>
      </c>
      <c r="CJ5"/>
      <c r="CK5"/>
      <c r="CL5" t="s">
        <v>282</v>
      </c>
      <c r="CM5"/>
      <c r="CN5" t="s">
        <v>283</v>
      </c>
      <c r="CO5"/>
      <c r="CP5"/>
      <c r="CQ5" t="s">
        <v>284</v>
      </c>
      <c r="CR5"/>
      <c r="CS5" t="s">
        <v>285</v>
      </c>
      <c r="CT5"/>
      <c r="CU5"/>
      <c r="CV5" t="s">
        <v>286</v>
      </c>
      <c r="CW5"/>
      <c r="CX5" t="s">
        <v>287</v>
      </c>
      <c r="CY5"/>
      <c r="CZ5"/>
      <c r="DA5" t="s">
        <v>288</v>
      </c>
      <c r="DB5"/>
      <c r="DC5" t="s">
        <v>289</v>
      </c>
      <c r="DD5"/>
      <c r="DE5"/>
      <c r="DF5" t="s">
        <v>290</v>
      </c>
      <c r="DG5"/>
      <c r="DH5" t="s">
        <v>291</v>
      </c>
      <c r="DI5"/>
      <c r="DJ5"/>
      <c r="DK5" t="s">
        <v>292</v>
      </c>
      <c r="DL5"/>
      <c r="DM5" t="s">
        <v>293</v>
      </c>
      <c r="DN5"/>
      <c r="DO5"/>
      <c r="DP5" t="s">
        <v>294</v>
      </c>
      <c r="DQ5"/>
      <c r="DR5" t="s">
        <v>295</v>
      </c>
      <c r="DS5"/>
      <c r="DT5"/>
      <c r="DU5" t="s">
        <v>296</v>
      </c>
      <c r="DV5"/>
      <c r="DW5" t="s">
        <v>297</v>
      </c>
      <c r="DX5"/>
      <c r="DY5"/>
      <c r="DZ5" t="s">
        <v>298</v>
      </c>
      <c r="EA5"/>
      <c r="EB5" t="s">
        <v>299</v>
      </c>
      <c r="EC5"/>
      <c r="ED5"/>
      <c r="EE5" t="s">
        <v>300</v>
      </c>
      <c r="EF5"/>
      <c r="EG5">
        <v>0</v>
      </c>
      <c r="EH5"/>
      <c r="EI5"/>
      <c r="EJ5" t="s">
        <v>301</v>
      </c>
      <c r="EK5" t="s">
        <v>496</v>
      </c>
      <c r="EL5"/>
      <c r="EM5"/>
      <c r="EN5" t="s">
        <v>497</v>
      </c>
      <c r="EO5"/>
      <c r="EP5" t="s">
        <v>302</v>
      </c>
      <c r="EQ5"/>
      <c r="ER5"/>
      <c r="ES5" t="s">
        <v>303</v>
      </c>
      <c r="ET5"/>
      <c r="EU5" t="s">
        <v>304</v>
      </c>
      <c r="EV5"/>
      <c r="EW5"/>
      <c r="EX5" t="s">
        <v>305</v>
      </c>
      <c r="EY5"/>
      <c r="EZ5" t="s">
        <v>306</v>
      </c>
      <c r="FA5"/>
      <c r="FB5"/>
      <c r="FC5" t="s">
        <v>307</v>
      </c>
      <c r="FD5"/>
      <c r="FE5" t="s">
        <v>308</v>
      </c>
      <c r="FF5"/>
      <c r="FG5"/>
      <c r="FH5" t="s">
        <v>309</v>
      </c>
      <c r="FI5"/>
      <c r="FJ5" t="s">
        <v>310</v>
      </c>
      <c r="FK5"/>
      <c r="FL5"/>
      <c r="FM5" t="s">
        <v>311</v>
      </c>
      <c r="FN5"/>
      <c r="FO5" t="s">
        <v>312</v>
      </c>
      <c r="FP5"/>
      <c r="FQ5"/>
      <c r="FR5" t="s">
        <v>313</v>
      </c>
      <c r="FS5"/>
      <c r="FT5" t="s">
        <v>314</v>
      </c>
      <c r="FU5"/>
      <c r="FV5"/>
      <c r="FW5" t="s">
        <v>315</v>
      </c>
      <c r="FX5"/>
      <c r="FY5" t="s">
        <v>316</v>
      </c>
      <c r="FZ5"/>
      <c r="GA5"/>
      <c r="GB5" t="s">
        <v>317</v>
      </c>
      <c r="GC5"/>
      <c r="GD5" t="s">
        <v>318</v>
      </c>
      <c r="GE5"/>
      <c r="GF5"/>
      <c r="GG5" t="s">
        <v>319</v>
      </c>
      <c r="GH5"/>
      <c r="GI5" t="s">
        <v>320</v>
      </c>
      <c r="GJ5"/>
      <c r="GK5"/>
      <c r="GL5" t="s">
        <v>321</v>
      </c>
      <c r="GM5"/>
      <c r="GN5" t="s">
        <v>322</v>
      </c>
      <c r="GO5"/>
      <c r="GP5"/>
      <c r="GQ5" t="s">
        <v>323</v>
      </c>
      <c r="GR5"/>
      <c r="GS5" t="s">
        <v>324</v>
      </c>
      <c r="GT5"/>
      <c r="GU5"/>
      <c r="GV5" t="s">
        <v>325</v>
      </c>
      <c r="GW5"/>
      <c r="GX5" t="s">
        <v>326</v>
      </c>
      <c r="GY5"/>
      <c r="GZ5"/>
      <c r="HA5" t="s">
        <v>327</v>
      </c>
      <c r="HB5"/>
      <c r="HC5" t="s">
        <v>328</v>
      </c>
      <c r="HD5"/>
      <c r="HE5"/>
      <c r="HF5" t="s">
        <v>329</v>
      </c>
      <c r="HG5"/>
      <c r="HH5" t="s">
        <v>330</v>
      </c>
      <c r="HI5"/>
      <c r="HJ5"/>
      <c r="HK5" t="s">
        <v>331</v>
      </c>
      <c r="HL5"/>
      <c r="HM5" t="s">
        <v>332</v>
      </c>
      <c r="HN5"/>
      <c r="HO5"/>
      <c r="HP5" t="s">
        <v>333</v>
      </c>
      <c r="HQ5"/>
      <c r="HR5" t="s">
        <v>334</v>
      </c>
      <c r="HS5"/>
      <c r="HT5"/>
      <c r="HU5" t="s">
        <v>335</v>
      </c>
      <c r="HV5"/>
      <c r="HW5" t="s">
        <v>336</v>
      </c>
      <c r="HX5"/>
      <c r="HY5"/>
      <c r="HZ5" t="s">
        <v>337</v>
      </c>
      <c r="IA5"/>
      <c r="IB5" t="s">
        <v>338</v>
      </c>
      <c r="IC5"/>
      <c r="ID5"/>
      <c r="IE5" t="s">
        <v>339</v>
      </c>
      <c r="IF5"/>
      <c r="IG5" t="s">
        <v>340</v>
      </c>
      <c r="IH5"/>
      <c r="II5"/>
      <c r="IJ5" t="s">
        <v>341</v>
      </c>
      <c r="IK5"/>
      <c r="IL5" t="s">
        <v>342</v>
      </c>
      <c r="IM5"/>
      <c r="IN5"/>
      <c r="IO5" t="s">
        <v>343</v>
      </c>
      <c r="IP5"/>
      <c r="IQ5" t="s">
        <v>344</v>
      </c>
      <c r="IR5"/>
      <c r="IS5"/>
      <c r="IT5" t="s">
        <v>345</v>
      </c>
      <c r="IU5"/>
      <c r="IV5" t="s">
        <v>346</v>
      </c>
      <c r="IW5"/>
      <c r="IX5"/>
      <c r="IY5" t="s">
        <v>347</v>
      </c>
      <c r="IZ5"/>
      <c r="JA5" t="s">
        <v>348</v>
      </c>
      <c r="JB5"/>
      <c r="JC5"/>
      <c r="JD5" t="s">
        <v>349</v>
      </c>
      <c r="JE5"/>
      <c r="JF5" t="s">
        <v>350</v>
      </c>
      <c r="JG5"/>
      <c r="JH5"/>
      <c r="JI5" t="s">
        <v>351</v>
      </c>
      <c r="JJ5"/>
      <c r="JK5" t="s">
        <v>352</v>
      </c>
      <c r="JL5"/>
      <c r="JM5"/>
      <c r="JN5" t="s">
        <v>353</v>
      </c>
      <c r="JO5"/>
      <c r="JP5" t="s">
        <v>354</v>
      </c>
      <c r="JQ5"/>
      <c r="JR5"/>
      <c r="JS5" t="s">
        <v>355</v>
      </c>
      <c r="JT5"/>
      <c r="JU5" t="s">
        <v>356</v>
      </c>
      <c r="JV5"/>
      <c r="JW5"/>
      <c r="JX5" t="s">
        <v>357</v>
      </c>
      <c r="JY5"/>
      <c r="JZ5" t="s">
        <v>358</v>
      </c>
      <c r="KA5"/>
      <c r="KB5"/>
      <c r="KC5" t="s">
        <v>359</v>
      </c>
      <c r="KD5"/>
      <c r="KE5" t="s">
        <v>360</v>
      </c>
      <c r="KF5"/>
      <c r="KG5"/>
      <c r="KH5" t="s">
        <v>361</v>
      </c>
      <c r="KI5"/>
      <c r="KJ5" t="s">
        <v>362</v>
      </c>
      <c r="KK5"/>
      <c r="KL5"/>
      <c r="KM5" t="s">
        <v>363</v>
      </c>
      <c r="KN5"/>
      <c r="KO5" t="s">
        <v>364</v>
      </c>
      <c r="KP5"/>
      <c r="KQ5"/>
      <c r="KR5" t="s">
        <v>365</v>
      </c>
      <c r="KS5"/>
      <c r="KT5" t="s">
        <v>366</v>
      </c>
      <c r="KU5"/>
      <c r="KV5"/>
      <c r="KW5" t="s">
        <v>367</v>
      </c>
      <c r="KX5"/>
      <c r="KY5" t="s">
        <v>368</v>
      </c>
      <c r="KZ5"/>
      <c r="LA5"/>
      <c r="LB5" t="s">
        <v>369</v>
      </c>
      <c r="LC5"/>
      <c r="LD5" t="s">
        <v>370</v>
      </c>
      <c r="LE5"/>
      <c r="LF5"/>
      <c r="LG5" t="s">
        <v>371</v>
      </c>
      <c r="LH5"/>
      <c r="LI5" t="s">
        <v>372</v>
      </c>
      <c r="LJ5"/>
      <c r="LK5"/>
      <c r="LL5" t="s">
        <v>373</v>
      </c>
      <c r="LM5"/>
      <c r="LN5" t="s">
        <v>374</v>
      </c>
      <c r="LO5"/>
      <c r="LP5"/>
      <c r="LQ5" t="s">
        <v>375</v>
      </c>
      <c r="LR5"/>
      <c r="LS5" t="s">
        <v>376</v>
      </c>
      <c r="LT5"/>
      <c r="LU5"/>
      <c r="LV5" t="s">
        <v>377</v>
      </c>
      <c r="LW5"/>
      <c r="LX5" t="s">
        <v>378</v>
      </c>
      <c r="LY5"/>
      <c r="LZ5"/>
      <c r="MA5" t="s">
        <v>379</v>
      </c>
      <c r="MB5"/>
      <c r="MC5" t="s">
        <v>380</v>
      </c>
      <c r="MD5"/>
      <c r="ME5"/>
      <c r="MF5" t="s">
        <v>381</v>
      </c>
      <c r="MG5"/>
      <c r="MH5" t="s">
        <v>382</v>
      </c>
      <c r="MI5"/>
      <c r="MJ5"/>
      <c r="MK5" t="s">
        <v>383</v>
      </c>
      <c r="ML5"/>
      <c r="MM5" t="s">
        <v>384</v>
      </c>
      <c r="MN5"/>
      <c r="MO5"/>
      <c r="MP5" t="s">
        <v>385</v>
      </c>
      <c r="MQ5"/>
      <c r="MR5" t="s">
        <v>386</v>
      </c>
      <c r="MS5"/>
      <c r="MT5"/>
      <c r="MU5" t="s">
        <v>387</v>
      </c>
      <c r="MV5"/>
      <c r="MW5" t="s">
        <v>388</v>
      </c>
      <c r="MX5"/>
      <c r="MY5"/>
      <c r="MZ5" t="s">
        <v>389</v>
      </c>
      <c r="NA5"/>
      <c r="NB5" t="s">
        <v>390</v>
      </c>
      <c r="NC5"/>
      <c r="ND5"/>
      <c r="NE5" t="s">
        <v>391</v>
      </c>
      <c r="NF5"/>
      <c r="NG5" t="s">
        <v>392</v>
      </c>
      <c r="NH5"/>
      <c r="NI5"/>
      <c r="NJ5" t="s">
        <v>393</v>
      </c>
      <c r="NK5"/>
      <c r="NL5" t="s">
        <v>394</v>
      </c>
      <c r="NM5"/>
      <c r="NN5"/>
      <c r="NO5" t="s">
        <v>395</v>
      </c>
      <c r="NP5"/>
      <c r="NQ5" t="s">
        <v>396</v>
      </c>
      <c r="NR5"/>
      <c r="NS5"/>
      <c r="NT5" t="s">
        <v>397</v>
      </c>
      <c r="NU5"/>
      <c r="NV5" t="s">
        <v>398</v>
      </c>
      <c r="NW5"/>
      <c r="NX5"/>
      <c r="NY5" t="s">
        <v>399</v>
      </c>
      <c r="NZ5"/>
      <c r="OA5" t="s">
        <v>400</v>
      </c>
      <c r="OB5"/>
      <c r="OC5"/>
      <c r="OD5" t="s">
        <v>401</v>
      </c>
      <c r="OE5"/>
      <c r="OF5" t="s">
        <v>402</v>
      </c>
      <c r="OG5"/>
      <c r="OH5"/>
      <c r="OI5" t="s">
        <v>403</v>
      </c>
      <c r="OJ5"/>
      <c r="OK5" t="s">
        <v>404</v>
      </c>
      <c r="OL5"/>
      <c r="OM5"/>
      <c r="ON5" t="s">
        <v>405</v>
      </c>
      <c r="OO5"/>
      <c r="OP5" t="s">
        <v>406</v>
      </c>
      <c r="OQ5"/>
      <c r="OR5"/>
      <c r="OS5" t="s">
        <v>407</v>
      </c>
      <c r="OT5"/>
      <c r="OU5" t="s">
        <v>408</v>
      </c>
      <c r="OV5"/>
      <c r="OW5"/>
      <c r="OX5" t="s">
        <v>409</v>
      </c>
      <c r="OY5"/>
      <c r="OZ5"/>
    </row>
    <row r="6" spans="1:416" x14ac:dyDescent="0.25">
      <c r="A6" s="25" t="s">
        <v>410</v>
      </c>
      <c r="B6">
        <v>2018</v>
      </c>
      <c r="C6">
        <v>2019</v>
      </c>
      <c r="D6">
        <v>2020</v>
      </c>
      <c r="E6"/>
      <c r="F6"/>
      <c r="G6">
        <v>2018</v>
      </c>
      <c r="H6">
        <v>2019</v>
      </c>
      <c r="I6">
        <v>2020</v>
      </c>
      <c r="J6"/>
      <c r="K6"/>
      <c r="L6">
        <v>2018</v>
      </c>
      <c r="M6">
        <v>2019</v>
      </c>
      <c r="N6">
        <v>2020</v>
      </c>
      <c r="O6"/>
      <c r="P6"/>
      <c r="Q6">
        <v>2018</v>
      </c>
      <c r="R6">
        <v>2019</v>
      </c>
      <c r="S6">
        <v>2020</v>
      </c>
      <c r="T6"/>
      <c r="U6"/>
      <c r="V6">
        <v>2018</v>
      </c>
      <c r="W6">
        <v>2019</v>
      </c>
      <c r="X6">
        <v>2020</v>
      </c>
      <c r="Y6"/>
      <c r="Z6"/>
      <c r="AA6">
        <v>2018</v>
      </c>
      <c r="AB6">
        <v>2019</v>
      </c>
      <c r="AC6">
        <v>2020</v>
      </c>
      <c r="AD6"/>
      <c r="AE6"/>
      <c r="AF6">
        <v>2018</v>
      </c>
      <c r="AG6">
        <v>2019</v>
      </c>
      <c r="AH6">
        <v>2020</v>
      </c>
      <c r="AI6"/>
      <c r="AJ6"/>
      <c r="AK6">
        <v>2018</v>
      </c>
      <c r="AL6">
        <v>2019</v>
      </c>
      <c r="AM6">
        <v>2020</v>
      </c>
      <c r="AN6"/>
      <c r="AO6"/>
      <c r="AP6">
        <v>2018</v>
      </c>
      <c r="AQ6">
        <v>2019</v>
      </c>
      <c r="AR6">
        <v>2020</v>
      </c>
      <c r="AS6"/>
      <c r="AT6"/>
      <c r="AU6">
        <v>2018</v>
      </c>
      <c r="AV6">
        <v>2019</v>
      </c>
      <c r="AW6">
        <v>2020</v>
      </c>
      <c r="AX6"/>
      <c r="AY6"/>
      <c r="AZ6">
        <v>2018</v>
      </c>
      <c r="BA6">
        <v>2019</v>
      </c>
      <c r="BB6">
        <v>2020</v>
      </c>
      <c r="BC6"/>
      <c r="BD6"/>
      <c r="BE6">
        <v>2018</v>
      </c>
      <c r="BF6">
        <v>2019</v>
      </c>
      <c r="BG6">
        <v>2020</v>
      </c>
      <c r="BH6"/>
      <c r="BI6"/>
      <c r="BJ6">
        <v>2018</v>
      </c>
      <c r="BK6">
        <v>2019</v>
      </c>
      <c r="BL6">
        <v>2020</v>
      </c>
      <c r="BM6"/>
      <c r="BN6"/>
      <c r="BO6">
        <v>2018</v>
      </c>
      <c r="BP6">
        <v>2019</v>
      </c>
      <c r="BQ6">
        <v>2020</v>
      </c>
      <c r="BR6"/>
      <c r="BS6"/>
      <c r="BT6">
        <v>2018</v>
      </c>
      <c r="BU6">
        <v>2019</v>
      </c>
      <c r="BV6">
        <v>2020</v>
      </c>
      <c r="BW6"/>
      <c r="BX6"/>
      <c r="BY6">
        <v>2018</v>
      </c>
      <c r="BZ6">
        <v>2019</v>
      </c>
      <c r="CA6">
        <v>2020</v>
      </c>
      <c r="CB6"/>
      <c r="CC6"/>
      <c r="CD6">
        <v>2018</v>
      </c>
      <c r="CE6">
        <v>2019</v>
      </c>
      <c r="CF6">
        <v>2020</v>
      </c>
      <c r="CG6"/>
      <c r="CH6"/>
      <c r="CI6">
        <v>2018</v>
      </c>
      <c r="CJ6">
        <v>2019</v>
      </c>
      <c r="CK6">
        <v>2020</v>
      </c>
      <c r="CL6"/>
      <c r="CM6"/>
      <c r="CN6">
        <v>2018</v>
      </c>
      <c r="CO6">
        <v>2019</v>
      </c>
      <c r="CP6">
        <v>2020</v>
      </c>
      <c r="CQ6"/>
      <c r="CR6"/>
      <c r="CS6">
        <v>2018</v>
      </c>
      <c r="CT6">
        <v>2019</v>
      </c>
      <c r="CU6">
        <v>2020</v>
      </c>
      <c r="CV6"/>
      <c r="CW6"/>
      <c r="CX6">
        <v>2018</v>
      </c>
      <c r="CY6">
        <v>2019</v>
      </c>
      <c r="CZ6">
        <v>2020</v>
      </c>
      <c r="DA6"/>
      <c r="DB6"/>
      <c r="DC6">
        <v>2018</v>
      </c>
      <c r="DD6">
        <v>2019</v>
      </c>
      <c r="DE6">
        <v>2020</v>
      </c>
      <c r="DF6"/>
      <c r="DG6"/>
      <c r="DH6">
        <v>2018</v>
      </c>
      <c r="DI6">
        <v>2019</v>
      </c>
      <c r="DJ6">
        <v>2020</v>
      </c>
      <c r="DK6"/>
      <c r="DL6"/>
      <c r="DM6">
        <v>2018</v>
      </c>
      <c r="DN6">
        <v>2019</v>
      </c>
      <c r="DO6">
        <v>2020</v>
      </c>
      <c r="DP6"/>
      <c r="DQ6"/>
      <c r="DR6">
        <v>2018</v>
      </c>
      <c r="DS6">
        <v>2019</v>
      </c>
      <c r="DT6">
        <v>2020</v>
      </c>
      <c r="DU6"/>
      <c r="DV6"/>
      <c r="DW6">
        <v>2018</v>
      </c>
      <c r="DX6">
        <v>2019</v>
      </c>
      <c r="DY6">
        <v>2020</v>
      </c>
      <c r="DZ6"/>
      <c r="EA6"/>
      <c r="EB6">
        <v>2018</v>
      </c>
      <c r="EC6">
        <v>2019</v>
      </c>
      <c r="ED6">
        <v>2020</v>
      </c>
      <c r="EE6"/>
      <c r="EF6"/>
      <c r="EG6">
        <v>2018</v>
      </c>
      <c r="EH6">
        <v>2019</v>
      </c>
      <c r="EI6">
        <v>2020</v>
      </c>
      <c r="EJ6"/>
      <c r="EK6">
        <v>2018</v>
      </c>
      <c r="EL6">
        <v>2019</v>
      </c>
      <c r="EM6">
        <v>2020</v>
      </c>
      <c r="EN6"/>
      <c r="EO6"/>
      <c r="EP6">
        <v>2018</v>
      </c>
      <c r="EQ6">
        <v>2019</v>
      </c>
      <c r="ER6">
        <v>2020</v>
      </c>
      <c r="ES6"/>
      <c r="ET6"/>
      <c r="EU6">
        <v>2018</v>
      </c>
      <c r="EV6">
        <v>2019</v>
      </c>
      <c r="EW6">
        <v>2020</v>
      </c>
      <c r="EX6"/>
      <c r="EY6"/>
      <c r="EZ6">
        <v>2018</v>
      </c>
      <c r="FA6">
        <v>2019</v>
      </c>
      <c r="FB6">
        <v>2020</v>
      </c>
      <c r="FC6"/>
      <c r="FD6"/>
      <c r="FE6">
        <v>2018</v>
      </c>
      <c r="FF6">
        <v>2019</v>
      </c>
      <c r="FG6">
        <v>2020</v>
      </c>
      <c r="FH6"/>
      <c r="FI6"/>
      <c r="FJ6">
        <v>2018</v>
      </c>
      <c r="FK6">
        <v>2019</v>
      </c>
      <c r="FL6">
        <v>2020</v>
      </c>
      <c r="FM6"/>
      <c r="FN6"/>
      <c r="FO6">
        <v>2018</v>
      </c>
      <c r="FP6">
        <v>2019</v>
      </c>
      <c r="FQ6">
        <v>2020</v>
      </c>
      <c r="FR6"/>
      <c r="FS6"/>
      <c r="FT6">
        <v>2018</v>
      </c>
      <c r="FU6">
        <v>2019</v>
      </c>
      <c r="FV6">
        <v>2020</v>
      </c>
      <c r="FW6"/>
      <c r="FX6"/>
      <c r="FY6">
        <v>2018</v>
      </c>
      <c r="FZ6">
        <v>2019</v>
      </c>
      <c r="GA6">
        <v>2020</v>
      </c>
      <c r="GB6"/>
      <c r="GC6"/>
      <c r="GD6">
        <v>2018</v>
      </c>
      <c r="GE6">
        <v>2019</v>
      </c>
      <c r="GF6">
        <v>2020</v>
      </c>
      <c r="GG6"/>
      <c r="GH6"/>
      <c r="GI6">
        <v>2018</v>
      </c>
      <c r="GJ6">
        <v>2019</v>
      </c>
      <c r="GK6">
        <v>2020</v>
      </c>
      <c r="GL6"/>
      <c r="GM6"/>
      <c r="GN6">
        <v>2018</v>
      </c>
      <c r="GO6">
        <v>2019</v>
      </c>
      <c r="GP6">
        <v>2020</v>
      </c>
      <c r="GQ6"/>
      <c r="GR6"/>
      <c r="GS6">
        <v>2018</v>
      </c>
      <c r="GT6">
        <v>2019</v>
      </c>
      <c r="GU6">
        <v>2020</v>
      </c>
      <c r="GV6"/>
      <c r="GW6"/>
      <c r="GX6">
        <v>2018</v>
      </c>
      <c r="GY6">
        <v>2019</v>
      </c>
      <c r="GZ6">
        <v>2020</v>
      </c>
      <c r="HA6"/>
      <c r="HB6"/>
      <c r="HC6">
        <v>2018</v>
      </c>
      <c r="HD6">
        <v>2019</v>
      </c>
      <c r="HE6">
        <v>2020</v>
      </c>
      <c r="HF6"/>
      <c r="HG6"/>
      <c r="HH6">
        <v>2018</v>
      </c>
      <c r="HI6">
        <v>2019</v>
      </c>
      <c r="HJ6">
        <v>2020</v>
      </c>
      <c r="HK6"/>
      <c r="HL6"/>
      <c r="HM6">
        <v>2018</v>
      </c>
      <c r="HN6">
        <v>2019</v>
      </c>
      <c r="HO6">
        <v>2020</v>
      </c>
      <c r="HP6"/>
      <c r="HQ6"/>
      <c r="HR6">
        <v>2018</v>
      </c>
      <c r="HS6">
        <v>2019</v>
      </c>
      <c r="HT6">
        <v>2020</v>
      </c>
      <c r="HU6"/>
      <c r="HV6"/>
      <c r="HW6">
        <v>2018</v>
      </c>
      <c r="HX6">
        <v>2019</v>
      </c>
      <c r="HY6">
        <v>2020</v>
      </c>
      <c r="HZ6"/>
      <c r="IA6"/>
      <c r="IB6">
        <v>2018</v>
      </c>
      <c r="IC6">
        <v>2019</v>
      </c>
      <c r="ID6">
        <v>2020</v>
      </c>
      <c r="IE6"/>
      <c r="IF6"/>
      <c r="IG6">
        <v>2018</v>
      </c>
      <c r="IH6">
        <v>2019</v>
      </c>
      <c r="II6">
        <v>2020</v>
      </c>
      <c r="IJ6"/>
      <c r="IK6"/>
      <c r="IL6">
        <v>2018</v>
      </c>
      <c r="IM6">
        <v>2019</v>
      </c>
      <c r="IN6">
        <v>2020</v>
      </c>
      <c r="IO6"/>
      <c r="IP6"/>
      <c r="IQ6">
        <v>2018</v>
      </c>
      <c r="IR6">
        <v>2019</v>
      </c>
      <c r="IS6">
        <v>2020</v>
      </c>
      <c r="IT6"/>
      <c r="IU6"/>
      <c r="IV6">
        <v>2018</v>
      </c>
      <c r="IW6">
        <v>2019</v>
      </c>
      <c r="IX6">
        <v>2020</v>
      </c>
      <c r="IY6"/>
      <c r="IZ6"/>
      <c r="JA6">
        <v>2018</v>
      </c>
      <c r="JB6">
        <v>2019</v>
      </c>
      <c r="JC6">
        <v>2020</v>
      </c>
      <c r="JD6"/>
      <c r="JE6"/>
      <c r="JF6">
        <v>2018</v>
      </c>
      <c r="JG6">
        <v>2019</v>
      </c>
      <c r="JH6">
        <v>2020</v>
      </c>
      <c r="JI6"/>
      <c r="JJ6"/>
      <c r="JK6">
        <v>2018</v>
      </c>
      <c r="JL6">
        <v>2019</v>
      </c>
      <c r="JM6">
        <v>2020</v>
      </c>
      <c r="JN6"/>
      <c r="JO6"/>
      <c r="JP6">
        <v>2018</v>
      </c>
      <c r="JQ6">
        <v>2019</v>
      </c>
      <c r="JR6">
        <v>2020</v>
      </c>
      <c r="JS6"/>
      <c r="JT6"/>
      <c r="JU6">
        <v>2018</v>
      </c>
      <c r="JV6">
        <v>2019</v>
      </c>
      <c r="JW6">
        <v>2020</v>
      </c>
      <c r="JX6"/>
      <c r="JY6"/>
      <c r="JZ6">
        <v>2018</v>
      </c>
      <c r="KA6">
        <v>2019</v>
      </c>
      <c r="KB6">
        <v>2020</v>
      </c>
      <c r="KC6"/>
      <c r="KD6"/>
      <c r="KE6">
        <v>2018</v>
      </c>
      <c r="KF6">
        <v>2019</v>
      </c>
      <c r="KG6">
        <v>2020</v>
      </c>
      <c r="KH6"/>
      <c r="KI6"/>
      <c r="KJ6">
        <v>2018</v>
      </c>
      <c r="KK6">
        <v>2019</v>
      </c>
      <c r="KL6">
        <v>2020</v>
      </c>
      <c r="KM6"/>
      <c r="KN6"/>
      <c r="KO6">
        <v>2018</v>
      </c>
      <c r="KP6">
        <v>2019</v>
      </c>
      <c r="KQ6">
        <v>2020</v>
      </c>
      <c r="KR6"/>
      <c r="KS6"/>
      <c r="KT6">
        <v>2018</v>
      </c>
      <c r="KU6">
        <v>2019</v>
      </c>
      <c r="KV6">
        <v>2020</v>
      </c>
      <c r="KW6"/>
      <c r="KX6"/>
      <c r="KY6">
        <v>2018</v>
      </c>
      <c r="KZ6">
        <v>2019</v>
      </c>
      <c r="LA6">
        <v>2020</v>
      </c>
      <c r="LB6"/>
      <c r="LC6"/>
      <c r="LD6">
        <v>2018</v>
      </c>
      <c r="LE6">
        <v>2019</v>
      </c>
      <c r="LF6">
        <v>2020</v>
      </c>
      <c r="LG6"/>
      <c r="LH6"/>
      <c r="LI6">
        <v>2018</v>
      </c>
      <c r="LJ6">
        <v>2019</v>
      </c>
      <c r="LK6">
        <v>2020</v>
      </c>
      <c r="LL6"/>
      <c r="LM6"/>
      <c r="LN6">
        <v>2018</v>
      </c>
      <c r="LO6">
        <v>2019</v>
      </c>
      <c r="LP6">
        <v>2020</v>
      </c>
      <c r="LQ6"/>
      <c r="LR6"/>
      <c r="LS6">
        <v>2018</v>
      </c>
      <c r="LT6">
        <v>2019</v>
      </c>
      <c r="LU6">
        <v>2020</v>
      </c>
      <c r="LV6"/>
      <c r="LW6"/>
      <c r="LX6">
        <v>2018</v>
      </c>
      <c r="LY6">
        <v>2019</v>
      </c>
      <c r="LZ6">
        <v>2020</v>
      </c>
      <c r="MA6"/>
      <c r="MB6"/>
      <c r="MC6">
        <v>2018</v>
      </c>
      <c r="MD6">
        <v>2019</v>
      </c>
      <c r="ME6">
        <v>2020</v>
      </c>
      <c r="MF6"/>
      <c r="MG6"/>
      <c r="MH6">
        <v>2018</v>
      </c>
      <c r="MI6">
        <v>2019</v>
      </c>
      <c r="MJ6">
        <v>2020</v>
      </c>
      <c r="MK6"/>
      <c r="ML6"/>
      <c r="MM6">
        <v>2018</v>
      </c>
      <c r="MN6">
        <v>2019</v>
      </c>
      <c r="MO6">
        <v>2020</v>
      </c>
      <c r="MP6"/>
      <c r="MQ6"/>
      <c r="MR6">
        <v>2018</v>
      </c>
      <c r="MS6">
        <v>2019</v>
      </c>
      <c r="MT6">
        <v>2020</v>
      </c>
      <c r="MU6"/>
      <c r="MV6"/>
      <c r="MW6">
        <v>2018</v>
      </c>
      <c r="MX6">
        <v>2019</v>
      </c>
      <c r="MY6">
        <v>2020</v>
      </c>
      <c r="MZ6"/>
      <c r="NA6"/>
      <c r="NB6">
        <v>2018</v>
      </c>
      <c r="NC6">
        <v>2019</v>
      </c>
      <c r="ND6">
        <v>2020</v>
      </c>
      <c r="NE6"/>
      <c r="NF6"/>
      <c r="NG6">
        <v>2018</v>
      </c>
      <c r="NH6">
        <v>2019</v>
      </c>
      <c r="NI6">
        <v>2020</v>
      </c>
      <c r="NJ6"/>
      <c r="NK6"/>
      <c r="NL6">
        <v>2018</v>
      </c>
      <c r="NM6">
        <v>2019</v>
      </c>
      <c r="NN6">
        <v>2020</v>
      </c>
      <c r="NO6"/>
      <c r="NP6"/>
      <c r="NQ6">
        <v>2018</v>
      </c>
      <c r="NR6">
        <v>2019</v>
      </c>
      <c r="NS6">
        <v>2020</v>
      </c>
      <c r="NT6"/>
      <c r="NU6"/>
      <c r="NV6">
        <v>2018</v>
      </c>
      <c r="NW6">
        <v>2019</v>
      </c>
      <c r="NX6">
        <v>2020</v>
      </c>
      <c r="NY6"/>
      <c r="NZ6"/>
      <c r="OA6">
        <v>2018</v>
      </c>
      <c r="OB6">
        <v>2019</v>
      </c>
      <c r="OC6">
        <v>2020</v>
      </c>
      <c r="OD6"/>
      <c r="OE6"/>
      <c r="OF6">
        <v>2018</v>
      </c>
      <c r="OG6">
        <v>2019</v>
      </c>
      <c r="OH6">
        <v>2020</v>
      </c>
      <c r="OI6"/>
      <c r="OJ6"/>
      <c r="OK6">
        <v>2018</v>
      </c>
      <c r="OL6">
        <v>2019</v>
      </c>
      <c r="OM6">
        <v>2020</v>
      </c>
      <c r="ON6"/>
      <c r="OO6"/>
      <c r="OP6">
        <v>2018</v>
      </c>
      <c r="OQ6">
        <v>2019</v>
      </c>
      <c r="OR6">
        <v>2020</v>
      </c>
      <c r="OS6"/>
      <c r="OT6"/>
      <c r="OU6">
        <v>2018</v>
      </c>
      <c r="OV6">
        <v>2019</v>
      </c>
      <c r="OW6">
        <v>2020</v>
      </c>
      <c r="OX6"/>
      <c r="OY6"/>
      <c r="OZ6"/>
    </row>
    <row r="7" spans="1:416" x14ac:dyDescent="0.25">
      <c r="A7" s="26" t="s">
        <v>411</v>
      </c>
      <c r="B7">
        <v>55888000000</v>
      </c>
      <c r="C7">
        <v>46236000000</v>
      </c>
      <c r="D7">
        <v>42296000000</v>
      </c>
      <c r="E7">
        <v>144420000000</v>
      </c>
      <c r="F7">
        <v>144420000000</v>
      </c>
      <c r="G7">
        <v>11931000000</v>
      </c>
      <c r="H7">
        <v>11832000000</v>
      </c>
      <c r="I7">
        <v>20159000000</v>
      </c>
      <c r="J7">
        <v>43922000000</v>
      </c>
      <c r="K7">
        <v>43922000000</v>
      </c>
      <c r="L7">
        <v>12585000000</v>
      </c>
      <c r="M7">
        <v>9385000000</v>
      </c>
      <c r="N7">
        <v>11687000000</v>
      </c>
      <c r="O7">
        <v>33657000000</v>
      </c>
      <c r="P7">
        <v>33657000000</v>
      </c>
      <c r="Q7">
        <v>6415859000</v>
      </c>
      <c r="R7">
        <v>7361899000</v>
      </c>
      <c r="S7">
        <v>7549775000</v>
      </c>
      <c r="T7">
        <v>21327533000</v>
      </c>
      <c r="U7">
        <v>21327533000</v>
      </c>
      <c r="V7">
        <v>0</v>
      </c>
      <c r="W7">
        <v>0</v>
      </c>
      <c r="X7">
        <v>0</v>
      </c>
      <c r="Y7">
        <v>0</v>
      </c>
      <c r="Z7">
        <v>0</v>
      </c>
      <c r="AA7">
        <v>0</v>
      </c>
      <c r="AB7">
        <v>0</v>
      </c>
      <c r="AC7">
        <v>0</v>
      </c>
      <c r="AD7">
        <v>0</v>
      </c>
      <c r="AE7">
        <v>0</v>
      </c>
      <c r="AF7">
        <v>9069000000</v>
      </c>
      <c r="AG7">
        <v>9882000000</v>
      </c>
      <c r="AH7">
        <v>11562000000</v>
      </c>
      <c r="AI7">
        <v>30513000000</v>
      </c>
      <c r="AJ7">
        <v>30513000000</v>
      </c>
      <c r="AK7">
        <v>61855000000</v>
      </c>
      <c r="AL7">
        <v>79622000000</v>
      </c>
      <c r="AM7">
        <v>116677000000</v>
      </c>
      <c r="AN7">
        <v>258154000000</v>
      </c>
      <c r="AO7">
        <v>258154000000</v>
      </c>
      <c r="AP7">
        <v>0</v>
      </c>
      <c r="AQ7">
        <v>0</v>
      </c>
      <c r="AR7">
        <v>0</v>
      </c>
      <c r="AS7">
        <v>0</v>
      </c>
      <c r="AT7">
        <v>0</v>
      </c>
      <c r="AU7">
        <v>27724000000</v>
      </c>
      <c r="AV7">
        <v>38421000000</v>
      </c>
      <c r="AW7">
        <v>35099000000</v>
      </c>
      <c r="AX7">
        <v>101244000000</v>
      </c>
      <c r="AY7">
        <v>101244000000</v>
      </c>
      <c r="AZ7">
        <v>0</v>
      </c>
      <c r="BA7">
        <v>0</v>
      </c>
      <c r="BB7">
        <v>0</v>
      </c>
      <c r="BC7">
        <v>0</v>
      </c>
      <c r="BD7">
        <v>0</v>
      </c>
      <c r="BE7">
        <v>434000000</v>
      </c>
      <c r="BF7">
        <v>602200000</v>
      </c>
      <c r="BG7">
        <v>596900000</v>
      </c>
      <c r="BH7">
        <v>1633100000</v>
      </c>
      <c r="BI7">
        <v>1633100000</v>
      </c>
      <c r="BJ7">
        <v>0</v>
      </c>
      <c r="BK7">
        <v>0</v>
      </c>
      <c r="BL7">
        <v>0</v>
      </c>
      <c r="BM7">
        <v>0</v>
      </c>
      <c r="BN7">
        <v>0</v>
      </c>
      <c r="BO7">
        <v>1892000000</v>
      </c>
      <c r="BP7">
        <v>2445000000</v>
      </c>
      <c r="BQ7">
        <v>2713000000</v>
      </c>
      <c r="BR7">
        <v>7050000000</v>
      </c>
      <c r="BS7">
        <v>7050000000</v>
      </c>
      <c r="BT7">
        <v>37186000000</v>
      </c>
      <c r="BU7">
        <v>42319000000</v>
      </c>
      <c r="BV7">
        <v>44503000000</v>
      </c>
      <c r="BW7">
        <v>124008000000</v>
      </c>
      <c r="BX7">
        <v>124008000000</v>
      </c>
      <c r="BY7">
        <v>0</v>
      </c>
      <c r="BZ7">
        <v>0</v>
      </c>
      <c r="CA7">
        <v>0</v>
      </c>
      <c r="CB7">
        <v>0</v>
      </c>
      <c r="CC7">
        <v>0</v>
      </c>
      <c r="CD7">
        <v>13503000000</v>
      </c>
      <c r="CE7">
        <v>11903000000</v>
      </c>
      <c r="CF7">
        <v>11428000000</v>
      </c>
      <c r="CG7">
        <v>36834000000</v>
      </c>
      <c r="CH7">
        <v>36834000000</v>
      </c>
      <c r="CI7">
        <v>5025000000</v>
      </c>
      <c r="CJ7">
        <v>3524000000</v>
      </c>
      <c r="CK7">
        <v>4137000000</v>
      </c>
      <c r="CL7">
        <v>12686000000</v>
      </c>
      <c r="CM7">
        <v>12686000000</v>
      </c>
      <c r="CN7">
        <v>19215000000</v>
      </c>
      <c r="CO7">
        <v>21342000000</v>
      </c>
      <c r="CP7">
        <v>20981000000</v>
      </c>
      <c r="CQ7">
        <v>61538000000</v>
      </c>
      <c r="CR7">
        <v>61538000000</v>
      </c>
      <c r="CS7">
        <v>0</v>
      </c>
      <c r="CT7">
        <v>0</v>
      </c>
      <c r="CU7">
        <v>0</v>
      </c>
      <c r="CV7">
        <v>0</v>
      </c>
      <c r="CW7">
        <v>0</v>
      </c>
      <c r="CX7">
        <v>5992000000</v>
      </c>
      <c r="CY7">
        <v>4869000000</v>
      </c>
      <c r="CZ7">
        <v>3597000000</v>
      </c>
      <c r="DA7">
        <v>14458000000</v>
      </c>
      <c r="DB7">
        <v>14458000000</v>
      </c>
      <c r="DC7">
        <v>14231000000</v>
      </c>
      <c r="DD7">
        <v>14855000000</v>
      </c>
      <c r="DE7">
        <v>19170000000</v>
      </c>
      <c r="DF7">
        <v>48256000000</v>
      </c>
      <c r="DG7">
        <v>48256000000</v>
      </c>
      <c r="DH7">
        <v>5894000000</v>
      </c>
      <c r="DI7">
        <v>6429000000</v>
      </c>
      <c r="DJ7">
        <v>6179000000</v>
      </c>
      <c r="DK7">
        <v>18502000000</v>
      </c>
      <c r="DL7">
        <v>18502000000</v>
      </c>
      <c r="DM7">
        <v>19636000000</v>
      </c>
      <c r="DN7">
        <v>22625000000</v>
      </c>
      <c r="DO7">
        <v>25381000000</v>
      </c>
      <c r="DP7">
        <v>67642000000</v>
      </c>
      <c r="DQ7">
        <v>67642000000</v>
      </c>
      <c r="DR7">
        <v>21445000000</v>
      </c>
      <c r="DS7">
        <v>23248000000</v>
      </c>
      <c r="DT7">
        <v>20635000000</v>
      </c>
      <c r="DU7">
        <v>65328000000</v>
      </c>
      <c r="DV7">
        <v>65328000000</v>
      </c>
      <c r="DW7">
        <v>3863000000</v>
      </c>
      <c r="DX7">
        <v>4516000000</v>
      </c>
      <c r="DY7">
        <v>4554000000</v>
      </c>
      <c r="DZ7">
        <v>12933000000</v>
      </c>
      <c r="EA7">
        <v>12933000000</v>
      </c>
      <c r="EB7">
        <v>10518000000</v>
      </c>
      <c r="EC7">
        <v>17762000000</v>
      </c>
      <c r="ED7">
        <v>16801000000</v>
      </c>
      <c r="EE7">
        <v>45081000000</v>
      </c>
      <c r="EF7">
        <v>45081000000</v>
      </c>
      <c r="EG7"/>
      <c r="EH7"/>
      <c r="EI7"/>
      <c r="EJ7"/>
      <c r="EK7">
        <v>10423000000</v>
      </c>
      <c r="EL7">
        <v>9237000000</v>
      </c>
      <c r="EM7">
        <v>10076000000</v>
      </c>
      <c r="EN7">
        <v>29736000000</v>
      </c>
      <c r="EO7">
        <v>29736000000</v>
      </c>
      <c r="EP7">
        <v>4541000000</v>
      </c>
      <c r="EQ7">
        <v>4532000000</v>
      </c>
      <c r="ER7">
        <v>4625000000</v>
      </c>
      <c r="ES7">
        <v>13698000000</v>
      </c>
      <c r="ET7">
        <v>13698000000</v>
      </c>
      <c r="EU7">
        <v>5912000000</v>
      </c>
      <c r="EV7">
        <v>5541000000</v>
      </c>
      <c r="EW7">
        <v>5640000000</v>
      </c>
      <c r="EX7">
        <v>17093000000</v>
      </c>
      <c r="EY7">
        <v>17093000000</v>
      </c>
      <c r="EZ7">
        <v>21520000000</v>
      </c>
      <c r="FA7">
        <v>20673000000</v>
      </c>
      <c r="FB7">
        <v>22204000000</v>
      </c>
      <c r="FC7">
        <v>64397000000</v>
      </c>
      <c r="FD7">
        <v>64397000000</v>
      </c>
      <c r="FE7">
        <v>6329000000</v>
      </c>
      <c r="FF7">
        <v>13098000000</v>
      </c>
      <c r="FG7">
        <v>12483000000</v>
      </c>
      <c r="FH7">
        <v>31910000000</v>
      </c>
      <c r="FI7">
        <v>31910000000</v>
      </c>
      <c r="FJ7">
        <v>8285000000</v>
      </c>
      <c r="FK7">
        <v>8049000000</v>
      </c>
      <c r="FL7">
        <v>8370000000</v>
      </c>
      <c r="FM7">
        <v>24704000000</v>
      </c>
      <c r="FN7">
        <v>24704000000</v>
      </c>
      <c r="FO7">
        <v>3179000000</v>
      </c>
      <c r="FP7">
        <v>3162000000</v>
      </c>
      <c r="FQ7">
        <v>2952000000</v>
      </c>
      <c r="FR7">
        <v>9293000000</v>
      </c>
      <c r="FS7">
        <v>9293000000</v>
      </c>
      <c r="FT7">
        <v>13826000000</v>
      </c>
      <c r="FU7">
        <v>17357000000</v>
      </c>
      <c r="FV7">
        <v>16476000000</v>
      </c>
      <c r="FW7">
        <v>47659000000</v>
      </c>
      <c r="FX7">
        <v>47659000000</v>
      </c>
      <c r="FY7">
        <v>3929000000</v>
      </c>
      <c r="FZ7">
        <v>3787000000</v>
      </c>
      <c r="GA7">
        <v>5180000000</v>
      </c>
      <c r="GB7">
        <v>12896000000</v>
      </c>
      <c r="GC7">
        <v>12896000000</v>
      </c>
      <c r="GD7">
        <v>50346000000</v>
      </c>
      <c r="GE7">
        <v>47505000000</v>
      </c>
      <c r="GF7">
        <v>42997000000</v>
      </c>
      <c r="GG7">
        <v>140848000000</v>
      </c>
      <c r="GH7">
        <v>140848000000</v>
      </c>
      <c r="GI7">
        <v>0</v>
      </c>
      <c r="GJ7">
        <v>0</v>
      </c>
      <c r="GK7">
        <v>0</v>
      </c>
      <c r="GL7">
        <v>0</v>
      </c>
      <c r="GM7">
        <v>0</v>
      </c>
      <c r="GN7">
        <v>15150000000</v>
      </c>
      <c r="GO7">
        <v>12618000000</v>
      </c>
      <c r="GP7">
        <v>18099000000</v>
      </c>
      <c r="GQ7">
        <v>45867000000</v>
      </c>
      <c r="GR7">
        <v>45867000000</v>
      </c>
      <c r="GS7">
        <v>12466000000</v>
      </c>
      <c r="GT7">
        <v>13206000000</v>
      </c>
      <c r="GU7">
        <v>13155000000</v>
      </c>
      <c r="GV7">
        <v>38827000000</v>
      </c>
      <c r="GW7">
        <v>38827000000</v>
      </c>
      <c r="GX7">
        <v>12914000000</v>
      </c>
      <c r="GY7">
        <v>11141000000</v>
      </c>
      <c r="GZ7">
        <v>11649000000</v>
      </c>
      <c r="HA7">
        <v>35704000000</v>
      </c>
      <c r="HB7">
        <v>35704000000</v>
      </c>
      <c r="HC7">
        <v>7446000000</v>
      </c>
      <c r="HD7">
        <v>7981000000</v>
      </c>
      <c r="HE7">
        <v>9580000000</v>
      </c>
      <c r="HF7">
        <v>25007000000</v>
      </c>
      <c r="HG7">
        <v>25007000000</v>
      </c>
      <c r="HH7">
        <v>19054000000</v>
      </c>
      <c r="HI7">
        <v>23879000000</v>
      </c>
      <c r="HJ7">
        <v>28349000000</v>
      </c>
      <c r="HK7">
        <v>71282000000</v>
      </c>
      <c r="HL7">
        <v>71282000000</v>
      </c>
      <c r="HM7">
        <v>196710000000</v>
      </c>
      <c r="HN7">
        <v>210407000000</v>
      </c>
      <c r="HO7">
        <v>232599000000</v>
      </c>
      <c r="HP7">
        <v>639716000000</v>
      </c>
      <c r="HQ7">
        <v>639716000000</v>
      </c>
      <c r="HR7">
        <v>9533000000</v>
      </c>
      <c r="HS7">
        <v>11312000000</v>
      </c>
      <c r="HT7">
        <v>11145000000</v>
      </c>
      <c r="HU7">
        <v>31990000000</v>
      </c>
      <c r="HV7">
        <v>31990000000</v>
      </c>
      <c r="HW7">
        <v>3206900000</v>
      </c>
      <c r="HX7">
        <v>3152900000</v>
      </c>
      <c r="HY7">
        <v>3869600000</v>
      </c>
      <c r="HZ7">
        <v>10229400000</v>
      </c>
      <c r="IA7">
        <v>10229400000</v>
      </c>
      <c r="IB7">
        <v>4524000000</v>
      </c>
      <c r="IC7">
        <v>3747000000</v>
      </c>
      <c r="ID7">
        <v>4043000000</v>
      </c>
      <c r="IE7">
        <v>12314000000</v>
      </c>
      <c r="IF7">
        <v>12314000000</v>
      </c>
      <c r="IG7">
        <v>7337000000</v>
      </c>
      <c r="IH7">
        <v>8941000000</v>
      </c>
      <c r="II7">
        <v>8343000000</v>
      </c>
      <c r="IJ7">
        <v>24621000000</v>
      </c>
      <c r="IK7">
        <v>24621000000</v>
      </c>
      <c r="IL7">
        <v>5284000000</v>
      </c>
      <c r="IM7">
        <v>5978000000</v>
      </c>
      <c r="IN7">
        <v>5957000000</v>
      </c>
      <c r="IO7">
        <v>17219000000</v>
      </c>
      <c r="IP7">
        <v>17219000000</v>
      </c>
      <c r="IQ7">
        <v>1986900000</v>
      </c>
      <c r="IR7">
        <v>1905200000</v>
      </c>
      <c r="IS7">
        <v>2097800000</v>
      </c>
      <c r="IT7">
        <v>5989900000</v>
      </c>
      <c r="IU7">
        <v>5989900000</v>
      </c>
      <c r="IV7">
        <v>8251000000</v>
      </c>
      <c r="IW7">
        <v>8458000000</v>
      </c>
      <c r="IX7">
        <v>9173000000</v>
      </c>
      <c r="IY7">
        <v>25882000000</v>
      </c>
      <c r="IZ7">
        <v>25882000000</v>
      </c>
      <c r="JA7">
        <v>2607000000</v>
      </c>
      <c r="JB7">
        <v>2520000000</v>
      </c>
      <c r="JC7">
        <v>2498000000</v>
      </c>
      <c r="JD7">
        <v>7625000000</v>
      </c>
      <c r="JE7">
        <v>7625000000</v>
      </c>
      <c r="JF7">
        <v>441000000</v>
      </c>
      <c r="JG7">
        <v>363000000</v>
      </c>
      <c r="JH7">
        <v>129000000</v>
      </c>
      <c r="JI7">
        <v>933000000</v>
      </c>
      <c r="JJ7">
        <v>933000000</v>
      </c>
      <c r="JK7">
        <v>3258000000</v>
      </c>
      <c r="JL7">
        <v>3124000000</v>
      </c>
      <c r="JM7">
        <v>3608000000</v>
      </c>
      <c r="JN7">
        <v>9990000000</v>
      </c>
      <c r="JO7">
        <v>9990000000</v>
      </c>
      <c r="JP7">
        <v>5294000000</v>
      </c>
      <c r="JQ7">
        <v>3828000000</v>
      </c>
      <c r="JR7">
        <v>3999000000</v>
      </c>
      <c r="JS7">
        <v>13121000000</v>
      </c>
      <c r="JT7">
        <v>13121000000</v>
      </c>
      <c r="JU7">
        <v>6747000000</v>
      </c>
      <c r="JV7">
        <v>6061000000</v>
      </c>
      <c r="JW7">
        <v>7843000000</v>
      </c>
      <c r="JX7">
        <v>20651000000</v>
      </c>
      <c r="JY7">
        <v>20651000000</v>
      </c>
      <c r="JZ7">
        <v>0</v>
      </c>
      <c r="KA7">
        <v>0</v>
      </c>
      <c r="KB7">
        <v>0</v>
      </c>
      <c r="KC7">
        <v>0</v>
      </c>
      <c r="KD7">
        <v>0</v>
      </c>
      <c r="KE7">
        <v>16841000000</v>
      </c>
      <c r="KF7">
        <v>21877000000</v>
      </c>
      <c r="KG7">
        <v>22534000000</v>
      </c>
      <c r="KH7">
        <v>61252000000</v>
      </c>
      <c r="KI7">
        <v>61252000000</v>
      </c>
      <c r="KJ7">
        <v>5698000000</v>
      </c>
      <c r="KK7">
        <v>7851000000</v>
      </c>
      <c r="KL7">
        <v>7588000000</v>
      </c>
      <c r="KM7">
        <v>21137000000</v>
      </c>
      <c r="KN7">
        <v>21137000000</v>
      </c>
      <c r="KO7">
        <v>2335000000</v>
      </c>
      <c r="KP7">
        <v>8235000000</v>
      </c>
      <c r="KQ7">
        <v>2090000000</v>
      </c>
      <c r="KR7">
        <v>12660000000</v>
      </c>
      <c r="KS7">
        <v>12660000000</v>
      </c>
      <c r="KT7">
        <v>18112000000</v>
      </c>
      <c r="KU7">
        <v>17541000000</v>
      </c>
      <c r="KV7">
        <v>19592000000</v>
      </c>
      <c r="KW7">
        <v>55245000000</v>
      </c>
      <c r="KX7">
        <v>55245000000</v>
      </c>
      <c r="KY7">
        <v>10383000000</v>
      </c>
      <c r="KZ7">
        <v>9361000000</v>
      </c>
      <c r="LA7">
        <v>10578000000</v>
      </c>
      <c r="LB7">
        <v>30322000000</v>
      </c>
      <c r="LC7">
        <v>30322000000</v>
      </c>
      <c r="LD7">
        <v>17814000000</v>
      </c>
      <c r="LE7">
        <v>20314000000</v>
      </c>
      <c r="LF7">
        <v>21793000000</v>
      </c>
      <c r="LG7">
        <v>59921000000</v>
      </c>
      <c r="LH7">
        <v>59921000000</v>
      </c>
      <c r="LI7">
        <v>13773000000</v>
      </c>
      <c r="LJ7">
        <v>14444000000</v>
      </c>
      <c r="LK7">
        <v>16247000000</v>
      </c>
      <c r="LL7">
        <v>44464000000</v>
      </c>
      <c r="LM7">
        <v>44464000000</v>
      </c>
      <c r="LN7">
        <v>2906000000</v>
      </c>
      <c r="LO7">
        <v>2416000000</v>
      </c>
      <c r="LP7">
        <v>3301000000</v>
      </c>
      <c r="LQ7">
        <v>8623000000</v>
      </c>
      <c r="LR7">
        <v>8623000000</v>
      </c>
      <c r="LS7">
        <v>3691400000</v>
      </c>
      <c r="LT7">
        <v>4899700000</v>
      </c>
      <c r="LU7">
        <v>2952800000</v>
      </c>
      <c r="LV7">
        <v>11543900000</v>
      </c>
      <c r="LW7">
        <v>11543900000</v>
      </c>
      <c r="LX7">
        <v>10223000000</v>
      </c>
      <c r="LY7">
        <v>10663000000</v>
      </c>
      <c r="LZ7">
        <v>8442000000</v>
      </c>
      <c r="MA7">
        <v>29328000000</v>
      </c>
      <c r="MB7">
        <v>29328000000</v>
      </c>
      <c r="MC7">
        <v>4738000000</v>
      </c>
      <c r="MD7">
        <v>4240000000</v>
      </c>
      <c r="ME7">
        <v>4679000000</v>
      </c>
      <c r="MF7">
        <v>13657000000</v>
      </c>
      <c r="MG7">
        <v>13657000000</v>
      </c>
      <c r="MH7">
        <v>0</v>
      </c>
      <c r="MI7">
        <v>0</v>
      </c>
      <c r="MJ7">
        <v>0</v>
      </c>
      <c r="MK7">
        <v>0</v>
      </c>
      <c r="ML7">
        <v>0</v>
      </c>
      <c r="MM7">
        <v>43184000000</v>
      </c>
      <c r="MN7">
        <v>45956000000</v>
      </c>
      <c r="MO7">
        <v>49032000000</v>
      </c>
      <c r="MP7">
        <v>138172000000</v>
      </c>
      <c r="MQ7">
        <v>138172000000</v>
      </c>
      <c r="MR7">
        <v>13962000000</v>
      </c>
      <c r="MS7">
        <v>14326000000</v>
      </c>
      <c r="MT7">
        <v>18981000000</v>
      </c>
      <c r="MU7">
        <v>47269000000</v>
      </c>
      <c r="MV7">
        <v>47269000000</v>
      </c>
      <c r="MW7">
        <v>1305000000</v>
      </c>
      <c r="MX7">
        <v>1148000000</v>
      </c>
      <c r="MY7">
        <v>1316000000</v>
      </c>
      <c r="MZ7">
        <v>3769000000</v>
      </c>
      <c r="NA7">
        <v>3769000000</v>
      </c>
      <c r="NB7">
        <v>16705000000</v>
      </c>
      <c r="NC7">
        <v>19005000000</v>
      </c>
      <c r="ND7">
        <v>22495000000</v>
      </c>
      <c r="NE7">
        <v>58205000000</v>
      </c>
      <c r="NF7">
        <v>58205000000</v>
      </c>
      <c r="NG7">
        <v>3160000000</v>
      </c>
      <c r="NH7">
        <v>3094000000</v>
      </c>
      <c r="NI7">
        <v>3104000000</v>
      </c>
      <c r="NJ7">
        <v>9358000000</v>
      </c>
      <c r="NK7">
        <v>9358000000</v>
      </c>
      <c r="NL7">
        <v>8235000000</v>
      </c>
      <c r="NM7">
        <v>8107000000</v>
      </c>
      <c r="NN7">
        <v>10024000000</v>
      </c>
      <c r="NO7">
        <v>26366000000</v>
      </c>
      <c r="NP7">
        <v>26366000000</v>
      </c>
      <c r="NQ7">
        <v>0</v>
      </c>
      <c r="NR7">
        <v>0</v>
      </c>
      <c r="NS7">
        <v>0</v>
      </c>
      <c r="NT7">
        <v>0</v>
      </c>
      <c r="NU7">
        <v>0</v>
      </c>
      <c r="NV7">
        <v>2244000000</v>
      </c>
      <c r="NW7">
        <v>2577000000</v>
      </c>
      <c r="NX7">
        <v>2835000000</v>
      </c>
      <c r="NY7">
        <v>7656000000</v>
      </c>
      <c r="NZ7">
        <v>7656000000</v>
      </c>
      <c r="OA7">
        <v>22501000000</v>
      </c>
      <c r="OB7">
        <v>21806000000</v>
      </c>
      <c r="OC7">
        <v>20658000000</v>
      </c>
      <c r="OD7">
        <v>64965000000</v>
      </c>
      <c r="OE7">
        <v>64965000000</v>
      </c>
      <c r="OF7">
        <v>19701000000</v>
      </c>
      <c r="OG7">
        <v>20031000000</v>
      </c>
      <c r="OH7">
        <v>16101000000</v>
      </c>
      <c r="OI7">
        <v>55833000000</v>
      </c>
      <c r="OJ7">
        <v>55833000000</v>
      </c>
      <c r="OK7">
        <v>69317000000</v>
      </c>
      <c r="OL7">
        <v>75163000000</v>
      </c>
      <c r="OM7">
        <v>76404000000</v>
      </c>
      <c r="ON7">
        <v>220884000000</v>
      </c>
      <c r="OO7">
        <v>220884000000</v>
      </c>
      <c r="OP7">
        <v>68859000000</v>
      </c>
      <c r="OQ7">
        <v>69647000000</v>
      </c>
      <c r="OR7">
        <v>69549000000</v>
      </c>
      <c r="OS7">
        <v>208055000000</v>
      </c>
      <c r="OT7">
        <v>208055000000</v>
      </c>
      <c r="OU7">
        <v>37268000000</v>
      </c>
      <c r="OV7">
        <v>41831000000</v>
      </c>
      <c r="OW7">
        <v>35221000000</v>
      </c>
      <c r="OX7">
        <v>114320000000</v>
      </c>
      <c r="OY7">
        <v>114320000000</v>
      </c>
      <c r="OZ7">
        <v>3881393833000</v>
      </c>
    </row>
    <row r="8" spans="1:416" x14ac:dyDescent="0.25">
      <c r="A8" s="26" t="s">
        <v>10</v>
      </c>
      <c r="B8">
        <v>23186000000</v>
      </c>
      <c r="C8">
        <v>22926000000</v>
      </c>
      <c r="D8">
        <v>16120000000</v>
      </c>
      <c r="E8">
        <v>62232000000</v>
      </c>
      <c r="F8">
        <v>62232000000</v>
      </c>
      <c r="G8">
        <v>5384000000</v>
      </c>
      <c r="H8">
        <v>5428000000</v>
      </c>
      <c r="I8">
        <v>8822000000</v>
      </c>
      <c r="J8">
        <v>19634000000</v>
      </c>
      <c r="K8">
        <v>19634000000</v>
      </c>
      <c r="L8">
        <v>5182000000</v>
      </c>
      <c r="M8">
        <v>5425000000</v>
      </c>
      <c r="N8">
        <v>6414000000</v>
      </c>
      <c r="O8">
        <v>17021000000</v>
      </c>
      <c r="P8">
        <v>17021000000</v>
      </c>
      <c r="Q8">
        <v>4996454000</v>
      </c>
      <c r="R8">
        <v>0</v>
      </c>
      <c r="S8">
        <v>0</v>
      </c>
      <c r="T8">
        <v>4996454000</v>
      </c>
      <c r="U8">
        <v>4996454000</v>
      </c>
      <c r="V8">
        <v>43135000000</v>
      </c>
      <c r="W8">
        <v>46984000000</v>
      </c>
      <c r="X8">
        <v>45562000000</v>
      </c>
      <c r="Y8">
        <v>135681000000</v>
      </c>
      <c r="Z8">
        <v>135681000000</v>
      </c>
      <c r="AA8">
        <v>15719000000</v>
      </c>
      <c r="AB8">
        <v>15921000000</v>
      </c>
      <c r="AC8">
        <v>0</v>
      </c>
      <c r="AD8">
        <v>31640000000</v>
      </c>
      <c r="AE8">
        <v>31640000000</v>
      </c>
      <c r="AF8">
        <v>3580000000</v>
      </c>
      <c r="AG8">
        <v>4057000000</v>
      </c>
      <c r="AH8">
        <v>4525000000</v>
      </c>
      <c r="AI8">
        <v>12162000000</v>
      </c>
      <c r="AJ8">
        <v>12162000000</v>
      </c>
      <c r="AK8">
        <v>16677000000</v>
      </c>
      <c r="AL8">
        <v>20816000000</v>
      </c>
      <c r="AM8">
        <v>24542000000</v>
      </c>
      <c r="AN8">
        <v>62035000000</v>
      </c>
      <c r="AO8">
        <v>62035000000</v>
      </c>
      <c r="AP8">
        <v>55320000000</v>
      </c>
      <c r="AQ8">
        <v>146418000000</v>
      </c>
      <c r="AR8">
        <v>114077000000</v>
      </c>
      <c r="AS8">
        <v>315815000000</v>
      </c>
      <c r="AT8">
        <v>315815000000</v>
      </c>
      <c r="AU8">
        <v>3879000000</v>
      </c>
      <c r="AV8">
        <v>3266000000</v>
      </c>
      <c r="AW8">
        <v>1955000000</v>
      </c>
      <c r="AX8">
        <v>9100000000</v>
      </c>
      <c r="AY8">
        <v>9100000000</v>
      </c>
      <c r="AZ8">
        <v>937294000000</v>
      </c>
      <c r="BA8">
        <v>974010000000</v>
      </c>
      <c r="BB8">
        <v>909059000000</v>
      </c>
      <c r="BC8">
        <v>2820363000000</v>
      </c>
      <c r="BD8">
        <v>2820363000000</v>
      </c>
      <c r="BE8">
        <v>1958500000</v>
      </c>
      <c r="BF8">
        <v>1880500000</v>
      </c>
      <c r="BG8">
        <v>1913800000</v>
      </c>
      <c r="BH8">
        <v>5752800000</v>
      </c>
      <c r="BI8">
        <v>5752800000</v>
      </c>
      <c r="BJ8">
        <v>56418000000</v>
      </c>
      <c r="BK8">
        <v>54831000000</v>
      </c>
      <c r="BL8">
        <v>56111000000</v>
      </c>
      <c r="BM8">
        <v>167360000000</v>
      </c>
      <c r="BN8">
        <v>167360000000</v>
      </c>
      <c r="BO8">
        <v>5747000000</v>
      </c>
      <c r="BP8">
        <v>7685000000</v>
      </c>
      <c r="BQ8">
        <v>8501000000</v>
      </c>
      <c r="BR8">
        <v>21933000000</v>
      </c>
      <c r="BS8">
        <v>21933000000</v>
      </c>
      <c r="BT8">
        <v>16280000000</v>
      </c>
      <c r="BU8">
        <v>17527000000</v>
      </c>
      <c r="BV8">
        <v>19201000000</v>
      </c>
      <c r="BW8">
        <v>53008000000</v>
      </c>
      <c r="BX8">
        <v>53008000000</v>
      </c>
      <c r="BY8">
        <v>671881000000</v>
      </c>
      <c r="BZ8">
        <v>686700000000</v>
      </c>
      <c r="CA8">
        <v>650927000000</v>
      </c>
      <c r="CB8">
        <v>2009508000000</v>
      </c>
      <c r="CC8">
        <v>2009508000000</v>
      </c>
      <c r="CD8">
        <v>8802000000</v>
      </c>
      <c r="CE8">
        <v>8568000000</v>
      </c>
      <c r="CF8">
        <v>7317000000</v>
      </c>
      <c r="CG8">
        <v>24687000000</v>
      </c>
      <c r="CH8">
        <v>24687000000</v>
      </c>
      <c r="CI8">
        <v>1400000000</v>
      </c>
      <c r="CJ8">
        <v>1440000000</v>
      </c>
      <c r="CK8">
        <v>1264000000</v>
      </c>
      <c r="CL8">
        <v>4104000000</v>
      </c>
      <c r="CM8">
        <v>4104000000</v>
      </c>
      <c r="CN8">
        <v>11104000000</v>
      </c>
      <c r="CO8">
        <v>11292000000</v>
      </c>
      <c r="CP8">
        <v>11466000000</v>
      </c>
      <c r="CQ8">
        <v>33862000000</v>
      </c>
      <c r="CR8">
        <v>33862000000</v>
      </c>
      <c r="CS8">
        <v>238679000000</v>
      </c>
      <c r="CT8">
        <v>258601000000</v>
      </c>
      <c r="CU8">
        <v>236060000000</v>
      </c>
      <c r="CV8">
        <v>733340000000</v>
      </c>
      <c r="CW8">
        <v>733340000000</v>
      </c>
      <c r="CX8">
        <v>3920000000</v>
      </c>
      <c r="CY8">
        <v>3267000000</v>
      </c>
      <c r="CZ8">
        <v>2634000000</v>
      </c>
      <c r="DA8">
        <v>9821000000</v>
      </c>
      <c r="DB8">
        <v>9821000000</v>
      </c>
      <c r="DC8">
        <v>1669000000</v>
      </c>
      <c r="DD8">
        <v>1535000000</v>
      </c>
      <c r="DE8">
        <v>1550000000</v>
      </c>
      <c r="DF8">
        <v>4754000000</v>
      </c>
      <c r="DG8">
        <v>4754000000</v>
      </c>
      <c r="DH8">
        <v>5554000000</v>
      </c>
      <c r="DI8">
        <v>5491000000</v>
      </c>
      <c r="DJ8">
        <v>5472000000</v>
      </c>
      <c r="DK8">
        <v>16517000000</v>
      </c>
      <c r="DL8">
        <v>16517000000</v>
      </c>
      <c r="DM8">
        <v>17631000000</v>
      </c>
      <c r="DN8">
        <v>19617000000</v>
      </c>
      <c r="DO8">
        <v>21742000000</v>
      </c>
      <c r="DP8">
        <v>58990000000</v>
      </c>
      <c r="DQ8">
        <v>58990000000</v>
      </c>
      <c r="DR8">
        <v>15050000000</v>
      </c>
      <c r="DS8">
        <v>13325000000</v>
      </c>
      <c r="DT8">
        <v>11471000000</v>
      </c>
      <c r="DU8">
        <v>39846000000</v>
      </c>
      <c r="DV8">
        <v>39846000000</v>
      </c>
      <c r="DW8">
        <v>3391000000</v>
      </c>
      <c r="DX8">
        <v>3802000000</v>
      </c>
      <c r="DY8">
        <v>3551000000</v>
      </c>
      <c r="DZ8">
        <v>10744000000</v>
      </c>
      <c r="EA8">
        <v>10744000000</v>
      </c>
      <c r="EB8">
        <v>9334000000</v>
      </c>
      <c r="EC8">
        <v>15481000000</v>
      </c>
      <c r="ED8">
        <v>12708000000</v>
      </c>
      <c r="EE8">
        <v>37523000000</v>
      </c>
      <c r="EF8">
        <v>37523000000</v>
      </c>
      <c r="EG8">
        <v>5646000000</v>
      </c>
      <c r="EH8">
        <v>4844000000</v>
      </c>
      <c r="EI8">
        <v>4839000000</v>
      </c>
      <c r="EJ8">
        <v>15329000000</v>
      </c>
      <c r="EK8"/>
      <c r="EL8"/>
      <c r="EM8"/>
      <c r="EN8"/>
      <c r="EO8">
        <v>15329000000</v>
      </c>
      <c r="EP8">
        <v>3023000000</v>
      </c>
      <c r="EQ8">
        <v>2985000000</v>
      </c>
      <c r="ER8">
        <v>2802000000</v>
      </c>
      <c r="ES8">
        <v>8810000000</v>
      </c>
      <c r="ET8">
        <v>8810000000</v>
      </c>
      <c r="EU8">
        <v>4607000000</v>
      </c>
      <c r="EV8">
        <v>4592000000</v>
      </c>
      <c r="EW8">
        <v>3231000000</v>
      </c>
      <c r="EX8">
        <v>12430000000</v>
      </c>
      <c r="EY8">
        <v>12430000000</v>
      </c>
      <c r="EZ8">
        <v>11195000000</v>
      </c>
      <c r="FA8">
        <v>63000000</v>
      </c>
      <c r="FB8">
        <v>84000000</v>
      </c>
      <c r="FC8">
        <v>11342000000</v>
      </c>
      <c r="FD8">
        <v>11342000000</v>
      </c>
      <c r="FE8">
        <v>7587000000</v>
      </c>
      <c r="FF8">
        <v>9518000000</v>
      </c>
      <c r="FG8">
        <v>11335000000</v>
      </c>
      <c r="FH8">
        <v>28440000000</v>
      </c>
      <c r="FI8">
        <v>28440000000</v>
      </c>
      <c r="FJ8">
        <v>8481000000</v>
      </c>
      <c r="FK8">
        <v>9116000000</v>
      </c>
      <c r="FL8">
        <v>10102000000</v>
      </c>
      <c r="FM8">
        <v>27699000000</v>
      </c>
      <c r="FN8">
        <v>27699000000</v>
      </c>
      <c r="FO8">
        <v>3759000000</v>
      </c>
      <c r="FP8">
        <v>3544000000</v>
      </c>
      <c r="FQ8">
        <v>3161000000</v>
      </c>
      <c r="FR8">
        <v>10464000000</v>
      </c>
      <c r="FS8">
        <v>10464000000</v>
      </c>
      <c r="FT8">
        <v>14645000000</v>
      </c>
      <c r="FU8">
        <v>16568000000</v>
      </c>
      <c r="FV8">
        <v>16691000000</v>
      </c>
      <c r="FW8">
        <v>47904000000</v>
      </c>
      <c r="FX8">
        <v>47904000000</v>
      </c>
      <c r="FY8">
        <v>3327000000</v>
      </c>
      <c r="FZ8">
        <v>3582000000</v>
      </c>
      <c r="GA8">
        <v>4892000000</v>
      </c>
      <c r="GB8">
        <v>11801000000</v>
      </c>
      <c r="GC8">
        <v>11801000000</v>
      </c>
      <c r="GD8">
        <v>26850000000</v>
      </c>
      <c r="GE8">
        <v>6797000000</v>
      </c>
      <c r="GF8">
        <v>8035000000</v>
      </c>
      <c r="GG8">
        <v>41682000000</v>
      </c>
      <c r="GH8">
        <v>41682000000</v>
      </c>
      <c r="GI8">
        <v>72450000000</v>
      </c>
      <c r="GJ8">
        <v>74610000000</v>
      </c>
      <c r="GK8">
        <v>121330000000</v>
      </c>
      <c r="GL8">
        <v>268390000000</v>
      </c>
      <c r="GM8">
        <v>268390000000</v>
      </c>
      <c r="GN8">
        <v>1936000000</v>
      </c>
      <c r="GO8">
        <v>2106000000</v>
      </c>
      <c r="GP8">
        <v>2992000000</v>
      </c>
      <c r="GQ8">
        <v>7034000000</v>
      </c>
      <c r="GR8">
        <v>7034000000</v>
      </c>
      <c r="GS8">
        <v>7508000000</v>
      </c>
      <c r="GT8">
        <v>7493000000</v>
      </c>
      <c r="GU8">
        <v>6827000000</v>
      </c>
      <c r="GV8">
        <v>21828000000</v>
      </c>
      <c r="GW8">
        <v>21828000000</v>
      </c>
      <c r="GX8">
        <v>7432000000</v>
      </c>
      <c r="GY8">
        <v>7870000000</v>
      </c>
      <c r="GZ8">
        <v>7132000000</v>
      </c>
      <c r="HA8">
        <v>22434000000</v>
      </c>
      <c r="HB8">
        <v>22434000000</v>
      </c>
      <c r="HC8">
        <v>6722000000</v>
      </c>
      <c r="HD8">
        <v>7659000000</v>
      </c>
      <c r="HE8">
        <v>6782000000</v>
      </c>
      <c r="HF8">
        <v>21163000000</v>
      </c>
      <c r="HG8">
        <v>21163000000</v>
      </c>
      <c r="HH8">
        <v>14098000000</v>
      </c>
      <c r="HI8">
        <v>14481000000</v>
      </c>
      <c r="HJ8">
        <v>13576000000</v>
      </c>
      <c r="HK8">
        <v>42155000000</v>
      </c>
      <c r="HL8">
        <v>42155000000</v>
      </c>
      <c r="HM8">
        <v>971109000000</v>
      </c>
      <c r="HN8">
        <v>984497000000</v>
      </c>
      <c r="HO8">
        <v>984525000000</v>
      </c>
      <c r="HP8">
        <v>2940131000000</v>
      </c>
      <c r="HQ8">
        <v>2940131000000</v>
      </c>
      <c r="HR8">
        <v>3685000000</v>
      </c>
      <c r="HS8">
        <v>524000000</v>
      </c>
      <c r="HT8">
        <v>526000000</v>
      </c>
      <c r="HU8">
        <v>4735000000</v>
      </c>
      <c r="HV8">
        <v>4735000000</v>
      </c>
      <c r="HW8">
        <v>4593900000</v>
      </c>
      <c r="HX8">
        <v>4547300000</v>
      </c>
      <c r="HY8">
        <v>5875300000</v>
      </c>
      <c r="HZ8">
        <v>15016500000</v>
      </c>
      <c r="IA8">
        <v>15016500000</v>
      </c>
      <c r="IB8">
        <v>2444000000</v>
      </c>
      <c r="IC8">
        <v>2337000000</v>
      </c>
      <c r="ID8">
        <v>1978000000</v>
      </c>
      <c r="IE8">
        <v>6759000000</v>
      </c>
      <c r="IF8">
        <v>6759000000</v>
      </c>
      <c r="IG8">
        <v>0</v>
      </c>
      <c r="IH8">
        <v>0</v>
      </c>
      <c r="II8">
        <v>0</v>
      </c>
      <c r="IJ8">
        <v>0</v>
      </c>
      <c r="IK8">
        <v>0</v>
      </c>
      <c r="IL8">
        <v>2276000000</v>
      </c>
      <c r="IM8">
        <v>2514000000</v>
      </c>
      <c r="IN8">
        <v>2646000000</v>
      </c>
      <c r="IO8">
        <v>7436000000</v>
      </c>
      <c r="IP8">
        <v>7436000000</v>
      </c>
      <c r="IQ8">
        <v>2441500000</v>
      </c>
      <c r="IR8">
        <v>2224200000</v>
      </c>
      <c r="IS8">
        <v>2110300000</v>
      </c>
      <c r="IT8">
        <v>6776000000</v>
      </c>
      <c r="IU8">
        <v>6776000000</v>
      </c>
      <c r="IV8">
        <v>2262000000</v>
      </c>
      <c r="IW8">
        <v>2212000000</v>
      </c>
      <c r="IX8">
        <v>2297000000</v>
      </c>
      <c r="IY8">
        <v>6771000000</v>
      </c>
      <c r="IZ8">
        <v>6771000000</v>
      </c>
      <c r="JA8">
        <v>5987000000</v>
      </c>
      <c r="JB8">
        <v>6222000000</v>
      </c>
      <c r="JC8">
        <v>4645000000</v>
      </c>
      <c r="JD8">
        <v>16854000000</v>
      </c>
      <c r="JE8">
        <v>16854000000</v>
      </c>
      <c r="JF8">
        <v>0</v>
      </c>
      <c r="JG8">
        <v>0</v>
      </c>
      <c r="JH8">
        <v>0</v>
      </c>
      <c r="JI8">
        <v>0</v>
      </c>
      <c r="JJ8">
        <v>0</v>
      </c>
      <c r="JK8">
        <v>5020000000</v>
      </c>
      <c r="JL8">
        <v>4791000000</v>
      </c>
      <c r="JM8">
        <v>4705000000</v>
      </c>
      <c r="JN8">
        <v>14516000000</v>
      </c>
      <c r="JO8">
        <v>14516000000</v>
      </c>
      <c r="JP8">
        <v>142000000</v>
      </c>
      <c r="JQ8">
        <v>152000000</v>
      </c>
      <c r="JR8">
        <v>137000000</v>
      </c>
      <c r="JS8">
        <v>431000000</v>
      </c>
      <c r="JT8">
        <v>431000000</v>
      </c>
      <c r="JU8">
        <v>7071000000</v>
      </c>
      <c r="JV8">
        <v>6778000000</v>
      </c>
      <c r="JW8">
        <v>7851000000</v>
      </c>
      <c r="JX8">
        <v>21700000000</v>
      </c>
      <c r="JY8">
        <v>21700000000</v>
      </c>
      <c r="JZ8">
        <v>99815000000</v>
      </c>
      <c r="KA8">
        <v>118060000000</v>
      </c>
      <c r="KB8">
        <v>0</v>
      </c>
      <c r="KC8">
        <v>217875000000</v>
      </c>
      <c r="KD8">
        <v>217875000000</v>
      </c>
      <c r="KE8">
        <v>26481000000</v>
      </c>
      <c r="KF8">
        <v>29524000000</v>
      </c>
      <c r="KG8">
        <v>32011000000</v>
      </c>
      <c r="KH8">
        <v>88016000000</v>
      </c>
      <c r="KI8">
        <v>88016000000</v>
      </c>
      <c r="KJ8">
        <v>3498000000</v>
      </c>
      <c r="KK8">
        <v>4272000000</v>
      </c>
      <c r="KL8">
        <v>2749000000</v>
      </c>
      <c r="KM8">
        <v>10519000000</v>
      </c>
      <c r="KN8">
        <v>10519000000</v>
      </c>
      <c r="KO8">
        <v>5136000000</v>
      </c>
      <c r="KP8">
        <v>5134000000</v>
      </c>
      <c r="KQ8">
        <v>5551000000</v>
      </c>
      <c r="KR8">
        <v>15821000000</v>
      </c>
      <c r="KS8">
        <v>15821000000</v>
      </c>
      <c r="KT8">
        <v>7142000000</v>
      </c>
      <c r="KU8">
        <v>7822000000</v>
      </c>
      <c r="KV8">
        <v>8404000000</v>
      </c>
      <c r="KW8">
        <v>23368000000</v>
      </c>
      <c r="KX8">
        <v>23368000000</v>
      </c>
      <c r="KY8">
        <v>8025000000</v>
      </c>
      <c r="KZ8">
        <v>6772000000</v>
      </c>
      <c r="LA8">
        <v>7930000000</v>
      </c>
      <c r="LB8">
        <v>22727000000</v>
      </c>
      <c r="LC8">
        <v>22727000000</v>
      </c>
      <c r="LD8">
        <v>4686000000</v>
      </c>
      <c r="LE8">
        <v>4951000000</v>
      </c>
      <c r="LF8">
        <v>4178000000</v>
      </c>
      <c r="LG8">
        <v>13815000000</v>
      </c>
      <c r="LH8">
        <v>13815000000</v>
      </c>
      <c r="LI8">
        <v>2950000000</v>
      </c>
      <c r="LJ8">
        <v>3080000000</v>
      </c>
      <c r="LK8">
        <v>2905000000</v>
      </c>
      <c r="LL8">
        <v>8935000000</v>
      </c>
      <c r="LM8">
        <v>8935000000</v>
      </c>
      <c r="LN8">
        <v>2904000000</v>
      </c>
      <c r="LO8">
        <v>2471000000</v>
      </c>
      <c r="LP8">
        <v>4003000000</v>
      </c>
      <c r="LQ8">
        <v>9378000000</v>
      </c>
      <c r="LR8">
        <v>9378000000</v>
      </c>
      <c r="LS8">
        <v>693100000</v>
      </c>
      <c r="LT8">
        <v>879200000</v>
      </c>
      <c r="LU8">
        <v>883400000</v>
      </c>
      <c r="LV8">
        <v>2455700000</v>
      </c>
      <c r="LW8">
        <v>2455700000</v>
      </c>
      <c r="LX8">
        <v>7881000000</v>
      </c>
      <c r="LY8">
        <v>7747000000</v>
      </c>
      <c r="LZ8">
        <v>5247000000</v>
      </c>
      <c r="MA8">
        <v>20875000000</v>
      </c>
      <c r="MB8">
        <v>20875000000</v>
      </c>
      <c r="MC8">
        <v>1676000000</v>
      </c>
      <c r="MD8">
        <v>1565000000</v>
      </c>
      <c r="ME8">
        <v>1635000000</v>
      </c>
      <c r="MF8">
        <v>4876000000</v>
      </c>
      <c r="MG8">
        <v>4876000000</v>
      </c>
      <c r="MH8">
        <v>763815000</v>
      </c>
      <c r="MI8">
        <v>832151000</v>
      </c>
      <c r="MJ8">
        <v>1236734000</v>
      </c>
      <c r="MK8">
        <v>2832700000</v>
      </c>
      <c r="ML8">
        <v>2832700000</v>
      </c>
      <c r="MM8">
        <v>26472000000</v>
      </c>
      <c r="MN8">
        <v>22636000000</v>
      </c>
      <c r="MO8">
        <v>20215000000</v>
      </c>
      <c r="MP8">
        <v>69323000000</v>
      </c>
      <c r="MQ8">
        <v>69323000000</v>
      </c>
      <c r="MR8">
        <v>0</v>
      </c>
      <c r="MS8">
        <v>0</v>
      </c>
      <c r="MT8">
        <v>0</v>
      </c>
      <c r="MU8">
        <v>0</v>
      </c>
      <c r="MV8">
        <v>0</v>
      </c>
      <c r="MW8">
        <v>1207000000</v>
      </c>
      <c r="MX8">
        <v>1074000000</v>
      </c>
      <c r="MY8">
        <v>1414000000</v>
      </c>
      <c r="MZ8">
        <v>3695000000</v>
      </c>
      <c r="NA8">
        <v>3695000000</v>
      </c>
      <c r="NB8">
        <v>11388000000</v>
      </c>
      <c r="NC8">
        <v>11822000000</v>
      </c>
      <c r="ND8">
        <v>12870000000</v>
      </c>
      <c r="NE8">
        <v>36080000000</v>
      </c>
      <c r="NF8">
        <v>36080000000</v>
      </c>
      <c r="NG8">
        <v>1755000000</v>
      </c>
      <c r="NH8">
        <v>1595000000</v>
      </c>
      <c r="NI8">
        <v>1505000000</v>
      </c>
      <c r="NJ8">
        <v>4855000000</v>
      </c>
      <c r="NK8">
        <v>4855000000</v>
      </c>
      <c r="NL8">
        <v>8958000000</v>
      </c>
      <c r="NM8">
        <v>9552000000</v>
      </c>
      <c r="NN8">
        <v>10750000000</v>
      </c>
      <c r="NO8">
        <v>29260000000</v>
      </c>
      <c r="NP8">
        <v>29260000000</v>
      </c>
      <c r="NQ8">
        <v>282837000000</v>
      </c>
      <c r="NR8">
        <v>292082000000</v>
      </c>
      <c r="NS8">
        <v>290393000000</v>
      </c>
      <c r="NT8">
        <v>865312000000</v>
      </c>
      <c r="NU8">
        <v>865312000000</v>
      </c>
      <c r="NV8">
        <v>1208000000</v>
      </c>
      <c r="NW8">
        <v>1542000000</v>
      </c>
      <c r="NX8">
        <v>1618000000</v>
      </c>
      <c r="NY8">
        <v>4368000000</v>
      </c>
      <c r="NZ8">
        <v>4368000000</v>
      </c>
      <c r="OA8">
        <v>25102000000</v>
      </c>
      <c r="OB8">
        <v>25429000000</v>
      </c>
      <c r="OC8">
        <v>23917000000</v>
      </c>
      <c r="OD8">
        <v>74448000000</v>
      </c>
      <c r="OE8">
        <v>74448000000</v>
      </c>
      <c r="OF8">
        <v>6573000000</v>
      </c>
      <c r="OG8">
        <v>7226000000</v>
      </c>
      <c r="OH8">
        <v>4110000000</v>
      </c>
      <c r="OI8">
        <v>17909000000</v>
      </c>
      <c r="OJ8">
        <v>17909000000</v>
      </c>
      <c r="OK8">
        <v>943335000000</v>
      </c>
      <c r="OL8">
        <v>952714000000</v>
      </c>
      <c r="OM8">
        <v>869121000000</v>
      </c>
      <c r="ON8">
        <v>2765170000000</v>
      </c>
      <c r="OO8">
        <v>2765170000000</v>
      </c>
      <c r="OP8">
        <v>5614000000</v>
      </c>
      <c r="OQ8">
        <v>6283000000</v>
      </c>
      <c r="OR8">
        <v>6284000000</v>
      </c>
      <c r="OS8">
        <v>18181000000</v>
      </c>
      <c r="OT8">
        <v>18181000000</v>
      </c>
      <c r="OU8">
        <v>24701000000</v>
      </c>
      <c r="OV8">
        <v>26966000000</v>
      </c>
      <c r="OW8">
        <v>20581000000</v>
      </c>
      <c r="OX8">
        <v>72248000000</v>
      </c>
      <c r="OY8">
        <v>72248000000</v>
      </c>
      <c r="OZ8">
        <v>14764802154000</v>
      </c>
    </row>
    <row r="9" spans="1:416" x14ac:dyDescent="0.25">
      <c r="A9" s="26" t="s">
        <v>412</v>
      </c>
      <c r="B9">
        <v>0</v>
      </c>
      <c r="C9">
        <v>0</v>
      </c>
      <c r="D9">
        <v>0</v>
      </c>
      <c r="E9">
        <v>0</v>
      </c>
      <c r="F9">
        <v>0</v>
      </c>
      <c r="G9">
        <v>0</v>
      </c>
      <c r="H9">
        <v>0</v>
      </c>
      <c r="I9">
        <v>0</v>
      </c>
      <c r="J9">
        <v>0</v>
      </c>
      <c r="K9">
        <v>0</v>
      </c>
      <c r="L9">
        <v>0</v>
      </c>
      <c r="M9">
        <v>0</v>
      </c>
      <c r="N9">
        <v>0</v>
      </c>
      <c r="O9">
        <v>0</v>
      </c>
      <c r="P9">
        <v>0</v>
      </c>
      <c r="Q9">
        <v>4870764000</v>
      </c>
      <c r="R9">
        <v>5804448000</v>
      </c>
      <c r="S9">
        <v>7167227000</v>
      </c>
      <c r="T9">
        <v>17842439000</v>
      </c>
      <c r="U9">
        <v>17842439000</v>
      </c>
      <c r="V9">
        <v>0</v>
      </c>
      <c r="W9">
        <v>0</v>
      </c>
      <c r="X9">
        <v>0</v>
      </c>
      <c r="Y9">
        <v>0</v>
      </c>
      <c r="Z9">
        <v>0</v>
      </c>
      <c r="AA9">
        <v>0</v>
      </c>
      <c r="AB9">
        <v>0</v>
      </c>
      <c r="AC9">
        <v>0</v>
      </c>
      <c r="AD9">
        <v>0</v>
      </c>
      <c r="AE9">
        <v>0</v>
      </c>
      <c r="AF9">
        <v>0</v>
      </c>
      <c r="AG9">
        <v>0</v>
      </c>
      <c r="AH9">
        <v>0</v>
      </c>
      <c r="AI9">
        <v>0</v>
      </c>
      <c r="AJ9">
        <v>0</v>
      </c>
      <c r="AK9">
        <v>26791000000</v>
      </c>
      <c r="AL9">
        <v>33658000000</v>
      </c>
      <c r="AM9">
        <v>42865000000</v>
      </c>
      <c r="AN9">
        <v>103314000000</v>
      </c>
      <c r="AO9">
        <v>103314000000</v>
      </c>
      <c r="AP9">
        <v>12218000000</v>
      </c>
      <c r="AQ9">
        <v>11774000000</v>
      </c>
      <c r="AR9">
        <v>11881000000</v>
      </c>
      <c r="AS9">
        <v>35873000000</v>
      </c>
      <c r="AT9">
        <v>35873000000</v>
      </c>
      <c r="AU9">
        <v>6768000000</v>
      </c>
      <c r="AV9">
        <v>6745000000</v>
      </c>
      <c r="AW9">
        <v>7787000000</v>
      </c>
      <c r="AX9">
        <v>21300000000</v>
      </c>
      <c r="AY9">
        <v>21300000000</v>
      </c>
      <c r="AZ9">
        <v>0</v>
      </c>
      <c r="BA9">
        <v>0</v>
      </c>
      <c r="BB9">
        <v>0</v>
      </c>
      <c r="BC9">
        <v>0</v>
      </c>
      <c r="BD9">
        <v>0</v>
      </c>
      <c r="BE9">
        <v>0</v>
      </c>
      <c r="BF9">
        <v>0</v>
      </c>
      <c r="BG9">
        <v>0</v>
      </c>
      <c r="BH9">
        <v>0</v>
      </c>
      <c r="BI9">
        <v>0</v>
      </c>
      <c r="BJ9">
        <v>27118000000</v>
      </c>
      <c r="BK9">
        <v>27515000000</v>
      </c>
      <c r="BL9">
        <v>27823000000</v>
      </c>
      <c r="BM9">
        <v>82456000000</v>
      </c>
      <c r="BN9">
        <v>82456000000</v>
      </c>
      <c r="BO9">
        <v>2081000000</v>
      </c>
      <c r="BP9">
        <v>43709000000</v>
      </c>
      <c r="BQ9">
        <v>44325000000</v>
      </c>
      <c r="BR9">
        <v>90115000000</v>
      </c>
      <c r="BS9">
        <v>90115000000</v>
      </c>
      <c r="BT9">
        <v>0</v>
      </c>
      <c r="BU9">
        <v>0</v>
      </c>
      <c r="BV9">
        <v>0</v>
      </c>
      <c r="BW9">
        <v>0</v>
      </c>
      <c r="BX9">
        <v>0</v>
      </c>
      <c r="BY9">
        <v>107922000000</v>
      </c>
      <c r="BZ9">
        <v>107840000000</v>
      </c>
      <c r="CA9">
        <v>107846000000</v>
      </c>
      <c r="CB9">
        <v>323608000000</v>
      </c>
      <c r="CC9">
        <v>323608000000</v>
      </c>
      <c r="CD9">
        <v>0</v>
      </c>
      <c r="CE9">
        <v>0</v>
      </c>
      <c r="CF9">
        <v>0</v>
      </c>
      <c r="CG9">
        <v>0</v>
      </c>
      <c r="CH9">
        <v>0</v>
      </c>
      <c r="CI9">
        <v>2204000000</v>
      </c>
      <c r="CJ9">
        <v>2488000000</v>
      </c>
      <c r="CK9">
        <v>2969000000</v>
      </c>
      <c r="CL9">
        <v>7661000000</v>
      </c>
      <c r="CM9">
        <v>7661000000</v>
      </c>
      <c r="CN9">
        <v>37461000000</v>
      </c>
      <c r="CO9">
        <v>38447000000</v>
      </c>
      <c r="CP9">
        <v>39464000000</v>
      </c>
      <c r="CQ9">
        <v>115372000000</v>
      </c>
      <c r="CR9">
        <v>115372000000</v>
      </c>
      <c r="CS9">
        <v>32040000000</v>
      </c>
      <c r="CT9">
        <v>32980000000</v>
      </c>
      <c r="CU9">
        <v>33480000000</v>
      </c>
      <c r="CV9">
        <v>98500000000</v>
      </c>
      <c r="CW9">
        <v>98500000000</v>
      </c>
      <c r="CX9">
        <v>0</v>
      </c>
      <c r="CY9">
        <v>0</v>
      </c>
      <c r="CZ9">
        <v>0</v>
      </c>
      <c r="DA9">
        <v>0</v>
      </c>
      <c r="DB9">
        <v>0</v>
      </c>
      <c r="DC9">
        <v>0</v>
      </c>
      <c r="DD9">
        <v>0</v>
      </c>
      <c r="DE9">
        <v>0</v>
      </c>
      <c r="DF9">
        <v>0</v>
      </c>
      <c r="DG9">
        <v>0</v>
      </c>
      <c r="DH9">
        <v>0</v>
      </c>
      <c r="DI9">
        <v>0</v>
      </c>
      <c r="DJ9">
        <v>0</v>
      </c>
      <c r="DK9">
        <v>0</v>
      </c>
      <c r="DL9">
        <v>0</v>
      </c>
      <c r="DM9">
        <v>0</v>
      </c>
      <c r="DN9">
        <v>0</v>
      </c>
      <c r="DO9">
        <v>0</v>
      </c>
      <c r="DP9">
        <v>0</v>
      </c>
      <c r="DQ9">
        <v>0</v>
      </c>
      <c r="DR9">
        <v>0</v>
      </c>
      <c r="DS9">
        <v>0</v>
      </c>
      <c r="DT9">
        <v>0</v>
      </c>
      <c r="DU9">
        <v>0</v>
      </c>
      <c r="DV9">
        <v>0</v>
      </c>
      <c r="DW9">
        <v>81976000000</v>
      </c>
      <c r="DX9">
        <v>50796000000</v>
      </c>
      <c r="DY9">
        <v>50039000000</v>
      </c>
      <c r="DZ9">
        <v>182811000000</v>
      </c>
      <c r="EA9">
        <v>182811000000</v>
      </c>
      <c r="EB9">
        <v>0</v>
      </c>
      <c r="EC9">
        <v>0</v>
      </c>
      <c r="ED9">
        <v>0</v>
      </c>
      <c r="EE9">
        <v>0</v>
      </c>
      <c r="EF9">
        <v>0</v>
      </c>
      <c r="EG9">
        <v>7042000000</v>
      </c>
      <c r="EH9">
        <v>7325000000</v>
      </c>
      <c r="EI9">
        <v>0</v>
      </c>
      <c r="EJ9">
        <v>14367000000</v>
      </c>
      <c r="EK9"/>
      <c r="EL9"/>
      <c r="EM9"/>
      <c r="EN9"/>
      <c r="EO9">
        <v>14367000000</v>
      </c>
      <c r="EP9">
        <v>348000000</v>
      </c>
      <c r="EQ9">
        <v>393000000</v>
      </c>
      <c r="ER9">
        <v>470000000</v>
      </c>
      <c r="ES9">
        <v>1211000000</v>
      </c>
      <c r="ET9">
        <v>1211000000</v>
      </c>
      <c r="EU9">
        <v>0</v>
      </c>
      <c r="EV9">
        <v>0</v>
      </c>
      <c r="EW9">
        <v>0</v>
      </c>
      <c r="EX9">
        <v>0</v>
      </c>
      <c r="EY9">
        <v>0</v>
      </c>
      <c r="EZ9">
        <v>0</v>
      </c>
      <c r="FA9">
        <v>0</v>
      </c>
      <c r="FB9">
        <v>0</v>
      </c>
      <c r="FC9">
        <v>0</v>
      </c>
      <c r="FD9">
        <v>0</v>
      </c>
      <c r="FE9">
        <v>42906000000</v>
      </c>
      <c r="FF9">
        <v>45851000000</v>
      </c>
      <c r="FG9">
        <v>50018000000</v>
      </c>
      <c r="FH9">
        <v>138775000000</v>
      </c>
      <c r="FI9">
        <v>138775000000</v>
      </c>
      <c r="FJ9">
        <v>0</v>
      </c>
      <c r="FK9">
        <v>0</v>
      </c>
      <c r="FL9">
        <v>0</v>
      </c>
      <c r="FM9">
        <v>0</v>
      </c>
      <c r="FN9">
        <v>0</v>
      </c>
      <c r="FO9">
        <v>2946000000</v>
      </c>
      <c r="FP9">
        <v>3039000000</v>
      </c>
      <c r="FQ9">
        <v>3124000000</v>
      </c>
      <c r="FR9">
        <v>9109000000</v>
      </c>
      <c r="FS9">
        <v>9109000000</v>
      </c>
      <c r="FT9">
        <v>35504000000</v>
      </c>
      <c r="FU9">
        <v>34405000000</v>
      </c>
      <c r="FV9">
        <v>34307000000</v>
      </c>
      <c r="FW9">
        <v>104216000000</v>
      </c>
      <c r="FX9">
        <v>104216000000</v>
      </c>
      <c r="FY9">
        <v>2282000000</v>
      </c>
      <c r="FZ9">
        <v>3051000000</v>
      </c>
      <c r="GA9">
        <v>3880000000</v>
      </c>
      <c r="GB9">
        <v>9213000000</v>
      </c>
      <c r="GC9">
        <v>9213000000</v>
      </c>
      <c r="GD9">
        <v>25563000000</v>
      </c>
      <c r="GE9">
        <v>26074000000</v>
      </c>
      <c r="GF9">
        <v>26542000000</v>
      </c>
      <c r="GG9">
        <v>78179000000</v>
      </c>
      <c r="GH9">
        <v>78179000000</v>
      </c>
      <c r="GI9">
        <v>54005000000</v>
      </c>
      <c r="GJ9">
        <v>54883000000</v>
      </c>
      <c r="GK9">
        <v>55679000000</v>
      </c>
      <c r="GL9">
        <v>164567000000</v>
      </c>
      <c r="GM9">
        <v>164567000000</v>
      </c>
      <c r="GN9">
        <v>0</v>
      </c>
      <c r="GO9">
        <v>0</v>
      </c>
      <c r="GP9">
        <v>0</v>
      </c>
      <c r="GQ9">
        <v>0</v>
      </c>
      <c r="GR9">
        <v>0</v>
      </c>
      <c r="GS9">
        <v>0</v>
      </c>
      <c r="GT9">
        <v>0</v>
      </c>
      <c r="GU9">
        <v>0</v>
      </c>
      <c r="GV9">
        <v>0</v>
      </c>
      <c r="GW9">
        <v>0</v>
      </c>
      <c r="GX9">
        <v>0</v>
      </c>
      <c r="GY9">
        <v>0</v>
      </c>
      <c r="GZ9">
        <v>0</v>
      </c>
      <c r="HA9">
        <v>0</v>
      </c>
      <c r="HB9">
        <v>0</v>
      </c>
      <c r="HC9">
        <v>0</v>
      </c>
      <c r="HD9">
        <v>0</v>
      </c>
      <c r="HE9">
        <v>0</v>
      </c>
      <c r="HF9">
        <v>0</v>
      </c>
      <c r="HG9">
        <v>0</v>
      </c>
      <c r="HH9">
        <v>0</v>
      </c>
      <c r="HI9">
        <v>0</v>
      </c>
      <c r="HJ9">
        <v>0</v>
      </c>
      <c r="HK9">
        <v>0</v>
      </c>
      <c r="HL9">
        <v>0</v>
      </c>
      <c r="HM9">
        <v>0</v>
      </c>
      <c r="HN9">
        <v>0</v>
      </c>
      <c r="HO9">
        <v>0</v>
      </c>
      <c r="HP9">
        <v>0</v>
      </c>
      <c r="HQ9">
        <v>0</v>
      </c>
      <c r="HR9">
        <v>0</v>
      </c>
      <c r="HS9">
        <v>0</v>
      </c>
      <c r="HT9">
        <v>0</v>
      </c>
      <c r="HU9">
        <v>0</v>
      </c>
      <c r="HV9">
        <v>0</v>
      </c>
      <c r="HW9">
        <v>0</v>
      </c>
      <c r="HX9">
        <v>0</v>
      </c>
      <c r="HY9">
        <v>0</v>
      </c>
      <c r="HZ9">
        <v>0</v>
      </c>
      <c r="IA9">
        <v>0</v>
      </c>
      <c r="IB9">
        <v>0</v>
      </c>
      <c r="IC9">
        <v>0</v>
      </c>
      <c r="ID9">
        <v>0</v>
      </c>
      <c r="IE9">
        <v>0</v>
      </c>
      <c r="IF9">
        <v>0</v>
      </c>
      <c r="IG9">
        <v>0</v>
      </c>
      <c r="IH9">
        <v>0</v>
      </c>
      <c r="II9">
        <v>0</v>
      </c>
      <c r="IJ9">
        <v>0</v>
      </c>
      <c r="IK9">
        <v>0</v>
      </c>
      <c r="IL9">
        <v>4580000000</v>
      </c>
      <c r="IM9">
        <v>4787000000</v>
      </c>
      <c r="IN9">
        <v>4982000000</v>
      </c>
      <c r="IO9">
        <v>14349000000</v>
      </c>
      <c r="IP9">
        <v>14349000000</v>
      </c>
      <c r="IQ9">
        <v>7376000000</v>
      </c>
      <c r="IR9">
        <v>7653900000</v>
      </c>
      <c r="IS9">
        <v>7903600000</v>
      </c>
      <c r="IT9">
        <v>22933500000</v>
      </c>
      <c r="IU9">
        <v>22933500000</v>
      </c>
      <c r="IV9">
        <v>0</v>
      </c>
      <c r="IW9">
        <v>0</v>
      </c>
      <c r="IX9">
        <v>0</v>
      </c>
      <c r="IY9">
        <v>0</v>
      </c>
      <c r="IZ9">
        <v>0</v>
      </c>
      <c r="JA9">
        <v>28127000000</v>
      </c>
      <c r="JB9">
        <v>26532000000</v>
      </c>
      <c r="JC9">
        <v>26165000000</v>
      </c>
      <c r="JD9">
        <v>80824000000</v>
      </c>
      <c r="JE9">
        <v>80824000000</v>
      </c>
      <c r="JF9">
        <v>32474000000</v>
      </c>
      <c r="JG9">
        <v>32680000000</v>
      </c>
      <c r="JH9">
        <v>33812000000</v>
      </c>
      <c r="JI9">
        <v>98966000000</v>
      </c>
      <c r="JJ9">
        <v>98966000000</v>
      </c>
      <c r="JK9">
        <v>0</v>
      </c>
      <c r="JL9">
        <v>0</v>
      </c>
      <c r="JM9">
        <v>0</v>
      </c>
      <c r="JN9">
        <v>0</v>
      </c>
      <c r="JO9">
        <v>0</v>
      </c>
      <c r="JP9">
        <v>0</v>
      </c>
      <c r="JQ9">
        <v>0</v>
      </c>
      <c r="JR9">
        <v>0</v>
      </c>
      <c r="JS9">
        <v>0</v>
      </c>
      <c r="JT9">
        <v>0</v>
      </c>
      <c r="JU9">
        <v>0</v>
      </c>
      <c r="JV9">
        <v>0</v>
      </c>
      <c r="JW9">
        <v>0</v>
      </c>
      <c r="JX9">
        <v>0</v>
      </c>
      <c r="JY9">
        <v>0</v>
      </c>
      <c r="JZ9">
        <v>23794000000</v>
      </c>
      <c r="KA9">
        <v>23935000000</v>
      </c>
      <c r="KB9">
        <v>25546000000</v>
      </c>
      <c r="KC9">
        <v>73275000000</v>
      </c>
      <c r="KD9">
        <v>73275000000</v>
      </c>
      <c r="KE9">
        <v>0</v>
      </c>
      <c r="KF9">
        <v>0</v>
      </c>
      <c r="KG9">
        <v>0</v>
      </c>
      <c r="KH9">
        <v>0</v>
      </c>
      <c r="KI9">
        <v>0</v>
      </c>
      <c r="KJ9">
        <v>0</v>
      </c>
      <c r="KK9">
        <v>0</v>
      </c>
      <c r="KL9">
        <v>0</v>
      </c>
      <c r="KM9">
        <v>0</v>
      </c>
      <c r="KN9">
        <v>0</v>
      </c>
      <c r="KO9">
        <v>0</v>
      </c>
      <c r="KP9">
        <v>0</v>
      </c>
      <c r="KQ9">
        <v>0</v>
      </c>
      <c r="KR9">
        <v>0</v>
      </c>
      <c r="KS9">
        <v>0</v>
      </c>
      <c r="KT9">
        <v>0</v>
      </c>
      <c r="KU9">
        <v>0</v>
      </c>
      <c r="KV9">
        <v>0</v>
      </c>
      <c r="KW9">
        <v>0</v>
      </c>
      <c r="KX9">
        <v>0</v>
      </c>
      <c r="KY9">
        <v>86253000000</v>
      </c>
      <c r="KZ9">
        <v>87428000000</v>
      </c>
      <c r="LA9">
        <v>88674000000</v>
      </c>
      <c r="LB9">
        <v>262355000000</v>
      </c>
      <c r="LC9">
        <v>262355000000</v>
      </c>
      <c r="LD9">
        <v>63846000000</v>
      </c>
      <c r="LE9">
        <v>63827000000</v>
      </c>
      <c r="LF9">
        <v>64194000000</v>
      </c>
      <c r="LG9">
        <v>191867000000</v>
      </c>
      <c r="LH9">
        <v>191867000000</v>
      </c>
      <c r="LI9">
        <v>0</v>
      </c>
      <c r="LJ9">
        <v>0</v>
      </c>
      <c r="LK9">
        <v>0</v>
      </c>
      <c r="LL9">
        <v>0</v>
      </c>
      <c r="LM9">
        <v>0</v>
      </c>
      <c r="LN9">
        <v>0</v>
      </c>
      <c r="LO9">
        <v>0</v>
      </c>
      <c r="LP9">
        <v>0</v>
      </c>
      <c r="LQ9">
        <v>0</v>
      </c>
      <c r="LR9">
        <v>0</v>
      </c>
      <c r="LS9">
        <v>0</v>
      </c>
      <c r="LT9">
        <v>0</v>
      </c>
      <c r="LU9">
        <v>0</v>
      </c>
      <c r="LV9">
        <v>0</v>
      </c>
      <c r="LW9">
        <v>0</v>
      </c>
      <c r="LX9">
        <v>0</v>
      </c>
      <c r="LY9">
        <v>0</v>
      </c>
      <c r="LZ9">
        <v>0</v>
      </c>
      <c r="MA9">
        <v>0</v>
      </c>
      <c r="MB9">
        <v>0</v>
      </c>
      <c r="MC9">
        <v>0</v>
      </c>
      <c r="MD9">
        <v>0</v>
      </c>
      <c r="ME9">
        <v>0</v>
      </c>
      <c r="MF9">
        <v>0</v>
      </c>
      <c r="MG9">
        <v>0</v>
      </c>
      <c r="MH9">
        <v>9700418000</v>
      </c>
      <c r="MI9">
        <v>9756073000</v>
      </c>
      <c r="MJ9">
        <v>11179688000</v>
      </c>
      <c r="MK9">
        <v>30636179000</v>
      </c>
      <c r="ML9">
        <v>30636179000</v>
      </c>
      <c r="MM9">
        <v>0</v>
      </c>
      <c r="MN9">
        <v>126279000000</v>
      </c>
      <c r="MO9">
        <v>0</v>
      </c>
      <c r="MP9">
        <v>126279000000</v>
      </c>
      <c r="MQ9">
        <v>126279000000</v>
      </c>
      <c r="MR9">
        <v>0</v>
      </c>
      <c r="MS9">
        <v>0</v>
      </c>
      <c r="MT9">
        <v>0</v>
      </c>
      <c r="MU9">
        <v>0</v>
      </c>
      <c r="MV9">
        <v>0</v>
      </c>
      <c r="MW9">
        <v>0</v>
      </c>
      <c r="MX9">
        <v>0</v>
      </c>
      <c r="MY9">
        <v>0</v>
      </c>
      <c r="MZ9">
        <v>0</v>
      </c>
      <c r="NA9">
        <v>0</v>
      </c>
      <c r="NB9">
        <v>0</v>
      </c>
      <c r="NC9">
        <v>7000000</v>
      </c>
      <c r="ND9">
        <v>0</v>
      </c>
      <c r="NE9">
        <v>7000000</v>
      </c>
      <c r="NF9">
        <v>7000000</v>
      </c>
      <c r="NG9">
        <v>4449000000</v>
      </c>
      <c r="NH9">
        <v>4523000000</v>
      </c>
      <c r="NI9">
        <v>4864000000</v>
      </c>
      <c r="NJ9">
        <v>13836000000</v>
      </c>
      <c r="NK9">
        <v>13836000000</v>
      </c>
      <c r="NL9">
        <v>0</v>
      </c>
      <c r="NM9">
        <v>0</v>
      </c>
      <c r="NN9">
        <v>0</v>
      </c>
      <c r="NO9">
        <v>0</v>
      </c>
      <c r="NP9">
        <v>0</v>
      </c>
      <c r="NQ9">
        <v>0</v>
      </c>
      <c r="NR9">
        <v>0</v>
      </c>
      <c r="NS9">
        <v>0</v>
      </c>
      <c r="NT9">
        <v>0</v>
      </c>
      <c r="NU9">
        <v>0</v>
      </c>
      <c r="NV9">
        <v>16678000000</v>
      </c>
      <c r="NW9">
        <v>16541000000</v>
      </c>
      <c r="NX9">
        <v>16721000000</v>
      </c>
      <c r="NY9">
        <v>49940000000</v>
      </c>
      <c r="NZ9">
        <v>49940000000</v>
      </c>
      <c r="OA9">
        <v>13437000000</v>
      </c>
      <c r="OB9">
        <v>13419000000</v>
      </c>
      <c r="OC9">
        <v>13404000000</v>
      </c>
      <c r="OD9">
        <v>40260000000</v>
      </c>
      <c r="OE9">
        <v>40260000000</v>
      </c>
      <c r="OF9">
        <v>10493000000</v>
      </c>
      <c r="OG9">
        <v>10639000000</v>
      </c>
      <c r="OH9">
        <v>10761000000</v>
      </c>
      <c r="OI9">
        <v>31893000000</v>
      </c>
      <c r="OJ9">
        <v>31893000000</v>
      </c>
      <c r="OK9">
        <v>60685000000</v>
      </c>
      <c r="OL9">
        <v>61049000000</v>
      </c>
      <c r="OM9">
        <v>60197000000</v>
      </c>
      <c r="ON9">
        <v>181931000000</v>
      </c>
      <c r="OO9">
        <v>181931000000</v>
      </c>
      <c r="OP9">
        <v>2648000000</v>
      </c>
      <c r="OQ9">
        <v>2965000000</v>
      </c>
      <c r="OR9">
        <v>3247000000</v>
      </c>
      <c r="OS9">
        <v>8860000000</v>
      </c>
      <c r="OT9">
        <v>8860000000</v>
      </c>
      <c r="OU9">
        <v>0</v>
      </c>
      <c r="OV9">
        <v>0</v>
      </c>
      <c r="OW9">
        <v>0</v>
      </c>
      <c r="OX9">
        <v>0</v>
      </c>
      <c r="OY9">
        <v>0</v>
      </c>
      <c r="OZ9">
        <v>2826701118000</v>
      </c>
    </row>
    <row r="10" spans="1:416" x14ac:dyDescent="0.25">
      <c r="A10" s="26" t="s">
        <v>413</v>
      </c>
      <c r="B10">
        <v>-16791000000</v>
      </c>
      <c r="C10">
        <v>17623000000</v>
      </c>
      <c r="D10">
        <v>17573000000</v>
      </c>
      <c r="E10">
        <v>18405000000</v>
      </c>
      <c r="F10">
        <v>18405000000</v>
      </c>
      <c r="G10">
        <v>794000000</v>
      </c>
      <c r="H10">
        <v>5703000000</v>
      </c>
      <c r="I10">
        <v>11484000000</v>
      </c>
      <c r="J10">
        <v>17981000000</v>
      </c>
      <c r="K10">
        <v>17981000000</v>
      </c>
      <c r="L10">
        <v>3755000000</v>
      </c>
      <c r="M10">
        <v>3533000000</v>
      </c>
      <c r="N10">
        <v>3873000000</v>
      </c>
      <c r="O10">
        <v>11161000000</v>
      </c>
      <c r="P10">
        <v>11161000000</v>
      </c>
      <c r="Q10">
        <v>984517000</v>
      </c>
      <c r="R10">
        <v>1005731000</v>
      </c>
      <c r="S10">
        <v>953939000</v>
      </c>
      <c r="T10">
        <v>2944187000</v>
      </c>
      <c r="U10">
        <v>2944187000</v>
      </c>
      <c r="V10">
        <v>571000000</v>
      </c>
      <c r="W10">
        <v>-640000000</v>
      </c>
      <c r="X10">
        <v>8146000000</v>
      </c>
      <c r="Y10">
        <v>8077000000</v>
      </c>
      <c r="Z10">
        <v>8077000000</v>
      </c>
      <c r="AA10">
        <v>0</v>
      </c>
      <c r="AB10">
        <v>0</v>
      </c>
      <c r="AC10">
        <v>0</v>
      </c>
      <c r="AD10">
        <v>0</v>
      </c>
      <c r="AE10">
        <v>0</v>
      </c>
      <c r="AF10">
        <v>2280000000</v>
      </c>
      <c r="AG10">
        <v>2039000000</v>
      </c>
      <c r="AH10">
        <v>3449000000</v>
      </c>
      <c r="AI10">
        <v>7768000000</v>
      </c>
      <c r="AJ10">
        <v>7768000000</v>
      </c>
      <c r="AK10">
        <v>21419000000</v>
      </c>
      <c r="AL10">
        <v>29200000000</v>
      </c>
      <c r="AM10">
        <v>31323000000</v>
      </c>
      <c r="AN10">
        <v>81942000000</v>
      </c>
      <c r="AO10">
        <v>81942000000</v>
      </c>
      <c r="AP10">
        <v>738000000</v>
      </c>
      <c r="AQ10">
        <v>709000000</v>
      </c>
      <c r="AR10">
        <v>-7000000</v>
      </c>
      <c r="AS10">
        <v>1440000000</v>
      </c>
      <c r="AT10">
        <v>1440000000</v>
      </c>
      <c r="AU10">
        <v>2656000000</v>
      </c>
      <c r="AV10">
        <v>3260000000</v>
      </c>
      <c r="AW10">
        <v>4368000000</v>
      </c>
      <c r="AX10">
        <v>10284000000</v>
      </c>
      <c r="AY10">
        <v>10284000000</v>
      </c>
      <c r="AZ10">
        <v>6833000000</v>
      </c>
      <c r="BA10">
        <v>6138000000</v>
      </c>
      <c r="BB10">
        <v>2137000000</v>
      </c>
      <c r="BC10">
        <v>15108000000</v>
      </c>
      <c r="BD10">
        <v>15108000000</v>
      </c>
      <c r="BE10">
        <v>1084500000</v>
      </c>
      <c r="BF10">
        <v>930600000</v>
      </c>
      <c r="BG10">
        <v>1007400000</v>
      </c>
      <c r="BH10">
        <v>3022500000</v>
      </c>
      <c r="BI10">
        <v>3022500000</v>
      </c>
      <c r="BJ10">
        <v>-536000000</v>
      </c>
      <c r="BK10">
        <v>-94000000</v>
      </c>
      <c r="BL10">
        <v>143000000</v>
      </c>
      <c r="BM10">
        <v>-487000000</v>
      </c>
      <c r="BN10">
        <v>-487000000</v>
      </c>
      <c r="BO10">
        <v>858000000</v>
      </c>
      <c r="BP10">
        <v>1760000000</v>
      </c>
      <c r="BQ10">
        <v>10208000000</v>
      </c>
      <c r="BR10">
        <v>12826000000</v>
      </c>
      <c r="BS10">
        <v>12826000000</v>
      </c>
      <c r="BT10">
        <v>31934000000</v>
      </c>
      <c r="BU10">
        <v>-61059000000</v>
      </c>
      <c r="BV10">
        <v>-30309000000</v>
      </c>
      <c r="BW10">
        <v>-59434000000</v>
      </c>
      <c r="BX10">
        <v>-59434000000</v>
      </c>
      <c r="BY10">
        <v>-7725000000</v>
      </c>
      <c r="BZ10">
        <v>16377000000</v>
      </c>
      <c r="CA10">
        <v>1945000000</v>
      </c>
      <c r="CB10">
        <v>10597000000</v>
      </c>
      <c r="CC10">
        <v>10597000000</v>
      </c>
      <c r="CD10">
        <v>3992000000</v>
      </c>
      <c r="CE10">
        <v>3280000000</v>
      </c>
      <c r="CF10">
        <v>3358000000</v>
      </c>
      <c r="CG10">
        <v>10630000000</v>
      </c>
      <c r="CH10">
        <v>10630000000</v>
      </c>
      <c r="CI10">
        <v>647000000</v>
      </c>
      <c r="CJ10">
        <v>636000000</v>
      </c>
      <c r="CK10">
        <v>549000000</v>
      </c>
      <c r="CL10">
        <v>1832000000</v>
      </c>
      <c r="CM10">
        <v>1832000000</v>
      </c>
      <c r="CN10">
        <v>1116000000</v>
      </c>
      <c r="CO10">
        <v>1584000000</v>
      </c>
      <c r="CP10">
        <v>643000000</v>
      </c>
      <c r="CQ10">
        <v>3343000000</v>
      </c>
      <c r="CR10">
        <v>3343000000</v>
      </c>
      <c r="CS10">
        <v>211000000</v>
      </c>
      <c r="CT10">
        <v>-107000000</v>
      </c>
      <c r="CU10">
        <v>-1950000000</v>
      </c>
      <c r="CV10">
        <v>-1846000000</v>
      </c>
      <c r="CW10">
        <v>-1846000000</v>
      </c>
      <c r="CX10">
        <v>6145000000</v>
      </c>
      <c r="CY10">
        <v>4356000000</v>
      </c>
      <c r="CZ10">
        <v>6703000000</v>
      </c>
      <c r="DA10">
        <v>17204000000</v>
      </c>
      <c r="DB10">
        <v>17204000000</v>
      </c>
      <c r="DC10">
        <v>1975000000</v>
      </c>
      <c r="DD10">
        <v>2096000000</v>
      </c>
      <c r="DE10">
        <v>2306000000</v>
      </c>
      <c r="DF10">
        <v>6377000000</v>
      </c>
      <c r="DG10">
        <v>6377000000</v>
      </c>
      <c r="DH10">
        <v>2020000000</v>
      </c>
      <c r="DI10">
        <v>1236000000</v>
      </c>
      <c r="DJ10">
        <v>1486000000</v>
      </c>
      <c r="DK10">
        <v>4742000000</v>
      </c>
      <c r="DL10">
        <v>4742000000</v>
      </c>
      <c r="DM10">
        <v>3338000000</v>
      </c>
      <c r="DN10">
        <v>4513000000</v>
      </c>
      <c r="DO10">
        <v>5783000000</v>
      </c>
      <c r="DP10">
        <v>13634000000</v>
      </c>
      <c r="DQ10">
        <v>13634000000</v>
      </c>
      <c r="DR10">
        <v>16406000000</v>
      </c>
      <c r="DS10">
        <v>23732000000</v>
      </c>
      <c r="DT10">
        <v>17919000000</v>
      </c>
      <c r="DU10">
        <v>58057000000</v>
      </c>
      <c r="DV10">
        <v>58057000000</v>
      </c>
      <c r="DW10">
        <v>1503000000</v>
      </c>
      <c r="DX10">
        <v>1625000000</v>
      </c>
      <c r="DY10">
        <v>2463000000</v>
      </c>
      <c r="DZ10">
        <v>5591000000</v>
      </c>
      <c r="EA10">
        <v>5591000000</v>
      </c>
      <c r="EB10">
        <v>2708000000</v>
      </c>
      <c r="EC10">
        <v>5852000000</v>
      </c>
      <c r="ED10">
        <v>5601000000</v>
      </c>
      <c r="EE10">
        <v>14161000000</v>
      </c>
      <c r="EF10">
        <v>14161000000</v>
      </c>
      <c r="EG10">
        <v>3224000000</v>
      </c>
      <c r="EH10">
        <v>7241000000</v>
      </c>
      <c r="EI10">
        <v>4601000000</v>
      </c>
      <c r="EJ10">
        <v>15066000000</v>
      </c>
      <c r="EK10"/>
      <c r="EL10"/>
      <c r="EM10"/>
      <c r="EN10"/>
      <c r="EO10">
        <v>15066000000</v>
      </c>
      <c r="EP10">
        <v>974000000</v>
      </c>
      <c r="EQ10">
        <v>942000000</v>
      </c>
      <c r="ER10">
        <v>964000000</v>
      </c>
      <c r="ES10">
        <v>2880000000</v>
      </c>
      <c r="ET10">
        <v>2880000000</v>
      </c>
      <c r="EU10">
        <v>-642000000</v>
      </c>
      <c r="EV10">
        <v>-373000000</v>
      </c>
      <c r="EW10">
        <v>-1012000000</v>
      </c>
      <c r="EX10">
        <v>-2027000000</v>
      </c>
      <c r="EY10">
        <v>-2027000000</v>
      </c>
      <c r="EZ10">
        <v>10063000000</v>
      </c>
      <c r="FA10">
        <v>10576000000</v>
      </c>
      <c r="FB10">
        <v>9970000000</v>
      </c>
      <c r="FC10">
        <v>30609000000</v>
      </c>
      <c r="FD10">
        <v>30609000000</v>
      </c>
      <c r="FE10">
        <v>8689000000</v>
      </c>
      <c r="FF10">
        <v>10579000000</v>
      </c>
      <c r="FG10">
        <v>12324000000</v>
      </c>
      <c r="FH10">
        <v>31592000000</v>
      </c>
      <c r="FI10">
        <v>31592000000</v>
      </c>
      <c r="FJ10">
        <v>3888000000</v>
      </c>
      <c r="FK10">
        <v>3822000000</v>
      </c>
      <c r="FL10">
        <v>4660000000</v>
      </c>
      <c r="FM10">
        <v>12370000000</v>
      </c>
      <c r="FN10">
        <v>12370000000</v>
      </c>
      <c r="FO10">
        <v>573000000</v>
      </c>
      <c r="FP10">
        <v>691000000</v>
      </c>
      <c r="FQ10">
        <v>524000000</v>
      </c>
      <c r="FR10">
        <v>1788000000</v>
      </c>
      <c r="FS10">
        <v>1788000000</v>
      </c>
      <c r="FT10">
        <v>6389000000</v>
      </c>
      <c r="FU10">
        <v>5447000000</v>
      </c>
      <c r="FV10">
        <v>4941000000</v>
      </c>
      <c r="FW10">
        <v>16777000000</v>
      </c>
      <c r="FX10">
        <v>16777000000</v>
      </c>
      <c r="FY10">
        <v>2445000000</v>
      </c>
      <c r="FZ10">
        <v>6570000000</v>
      </c>
      <c r="GA10">
        <v>8229000000</v>
      </c>
      <c r="GB10">
        <v>17244000000</v>
      </c>
      <c r="GC10">
        <v>17244000000</v>
      </c>
      <c r="GD10">
        <v>-253000000</v>
      </c>
      <c r="GE10">
        <v>452000000</v>
      </c>
      <c r="GF10">
        <v>1449000000</v>
      </c>
      <c r="GG10">
        <v>1648000000</v>
      </c>
      <c r="GH10">
        <v>1648000000</v>
      </c>
      <c r="GI10">
        <v>-300000000</v>
      </c>
      <c r="GJ10">
        <v>2729000000</v>
      </c>
      <c r="GK10">
        <v>4184000000</v>
      </c>
      <c r="GL10">
        <v>6613000000</v>
      </c>
      <c r="GM10">
        <v>6613000000</v>
      </c>
      <c r="GN10">
        <v>2434000000</v>
      </c>
      <c r="GO10">
        <v>2547000000</v>
      </c>
      <c r="GP10">
        <v>2829000000</v>
      </c>
      <c r="GQ10">
        <v>7810000000</v>
      </c>
      <c r="GR10">
        <v>7810000000</v>
      </c>
      <c r="GS10">
        <v>115000000</v>
      </c>
      <c r="GT10">
        <v>1164000000</v>
      </c>
      <c r="GU10">
        <v>437000000</v>
      </c>
      <c r="GV10">
        <v>1716000000</v>
      </c>
      <c r="GW10">
        <v>1716000000</v>
      </c>
      <c r="GX10">
        <v>5843000000</v>
      </c>
      <c r="GY10">
        <v>5211000000</v>
      </c>
      <c r="GZ10">
        <v>4429000000</v>
      </c>
      <c r="HA10">
        <v>15483000000</v>
      </c>
      <c r="HB10">
        <v>15483000000</v>
      </c>
      <c r="HC10">
        <v>10134000000</v>
      </c>
      <c r="HD10">
        <v>11841000000</v>
      </c>
      <c r="HE10">
        <v>14063000000</v>
      </c>
      <c r="HF10">
        <v>36038000000</v>
      </c>
      <c r="HG10">
        <v>36038000000</v>
      </c>
      <c r="HH10">
        <v>8118000000</v>
      </c>
      <c r="HI10">
        <v>6586000000</v>
      </c>
      <c r="HJ10">
        <v>6243000000</v>
      </c>
      <c r="HK10">
        <v>20947000000</v>
      </c>
      <c r="HL10">
        <v>20947000000</v>
      </c>
      <c r="HM10">
        <v>9309000000</v>
      </c>
      <c r="HN10">
        <v>8530000000</v>
      </c>
      <c r="HO10">
        <v>15148000000</v>
      </c>
      <c r="HP10">
        <v>32987000000</v>
      </c>
      <c r="HQ10">
        <v>32987000000</v>
      </c>
      <c r="HR10">
        <v>1090000000</v>
      </c>
      <c r="HS10">
        <v>1460000000</v>
      </c>
      <c r="HT10">
        <v>1744000000</v>
      </c>
      <c r="HU10">
        <v>4294000000</v>
      </c>
      <c r="HV10">
        <v>4294000000</v>
      </c>
      <c r="HW10">
        <v>1861500000</v>
      </c>
      <c r="HX10">
        <v>832100000</v>
      </c>
      <c r="HY10">
        <v>193500000</v>
      </c>
      <c r="HZ10">
        <v>2887100000</v>
      </c>
      <c r="IA10">
        <v>2887100000</v>
      </c>
      <c r="IB10">
        <v>-71000000</v>
      </c>
      <c r="IC10">
        <v>360000000</v>
      </c>
      <c r="ID10">
        <v>226000000</v>
      </c>
      <c r="IE10">
        <v>515000000</v>
      </c>
      <c r="IF10">
        <v>515000000</v>
      </c>
      <c r="IG10">
        <v>2156000000</v>
      </c>
      <c r="IH10">
        <v>1530000000</v>
      </c>
      <c r="II10">
        <v>1685000000</v>
      </c>
      <c r="IJ10">
        <v>5371000000</v>
      </c>
      <c r="IK10">
        <v>5371000000</v>
      </c>
      <c r="IL10">
        <v>-17000000</v>
      </c>
      <c r="IM10">
        <v>267000000</v>
      </c>
      <c r="IN10">
        <v>341000000</v>
      </c>
      <c r="IO10">
        <v>591000000</v>
      </c>
      <c r="IP10">
        <v>591000000</v>
      </c>
      <c r="IQ10">
        <v>341900000</v>
      </c>
      <c r="IR10">
        <v>308500000</v>
      </c>
      <c r="IS10">
        <v>23600000</v>
      </c>
      <c r="IT10">
        <v>674000000</v>
      </c>
      <c r="IU10">
        <v>674000000</v>
      </c>
      <c r="IV10">
        <v>719000000</v>
      </c>
      <c r="IW10">
        <v>-541000000</v>
      </c>
      <c r="IX10">
        <v>445000000</v>
      </c>
      <c r="IY10">
        <v>623000000</v>
      </c>
      <c r="IZ10">
        <v>623000000</v>
      </c>
      <c r="JA10">
        <v>2232000000</v>
      </c>
      <c r="JB10">
        <v>3437000000</v>
      </c>
      <c r="JC10">
        <v>2367000000</v>
      </c>
      <c r="JD10">
        <v>8036000000</v>
      </c>
      <c r="JE10">
        <v>8036000000</v>
      </c>
      <c r="JF10">
        <v>-134000000</v>
      </c>
      <c r="JG10">
        <v>-115000000</v>
      </c>
      <c r="JH10">
        <v>-121000000</v>
      </c>
      <c r="JI10">
        <v>-370000000</v>
      </c>
      <c r="JJ10">
        <v>-370000000</v>
      </c>
      <c r="JK10">
        <v>2143000000</v>
      </c>
      <c r="JL10">
        <v>1955000000</v>
      </c>
      <c r="JM10">
        <v>2414000000</v>
      </c>
      <c r="JN10">
        <v>6512000000</v>
      </c>
      <c r="JO10">
        <v>6512000000</v>
      </c>
      <c r="JP10">
        <v>1168000000</v>
      </c>
      <c r="JQ10">
        <v>516000000</v>
      </c>
      <c r="JR10">
        <v>101000000</v>
      </c>
      <c r="JS10">
        <v>1785000000</v>
      </c>
      <c r="JT10">
        <v>1785000000</v>
      </c>
      <c r="JU10">
        <v>5336000000</v>
      </c>
      <c r="JV10">
        <v>4690000000</v>
      </c>
      <c r="JW10">
        <v>3383000000</v>
      </c>
      <c r="JX10">
        <v>13409000000</v>
      </c>
      <c r="JY10">
        <v>13409000000</v>
      </c>
      <c r="JZ10">
        <v>1568000000</v>
      </c>
      <c r="KA10">
        <v>1123000000</v>
      </c>
      <c r="KB10">
        <v>1336000000</v>
      </c>
      <c r="KC10">
        <v>4027000000</v>
      </c>
      <c r="KD10">
        <v>4027000000</v>
      </c>
      <c r="KE10">
        <v>-1203000000</v>
      </c>
      <c r="KF10">
        <v>-1811000000</v>
      </c>
      <c r="KG10">
        <v>5300000000</v>
      </c>
      <c r="KH10">
        <v>2286000000</v>
      </c>
      <c r="KI10">
        <v>2286000000</v>
      </c>
      <c r="KJ10">
        <v>1513000000</v>
      </c>
      <c r="KK10">
        <v>1297000000</v>
      </c>
      <c r="KL10">
        <v>793000000</v>
      </c>
      <c r="KM10">
        <v>3603000000</v>
      </c>
      <c r="KN10">
        <v>3603000000</v>
      </c>
      <c r="KO10">
        <v>3664000000</v>
      </c>
      <c r="KP10">
        <v>3728000000</v>
      </c>
      <c r="KQ10">
        <v>4191000000</v>
      </c>
      <c r="KR10">
        <v>11583000000</v>
      </c>
      <c r="KS10">
        <v>11583000000</v>
      </c>
      <c r="KT10">
        <v>2432000000</v>
      </c>
      <c r="KU10">
        <v>3492000000</v>
      </c>
      <c r="KV10">
        <v>3462000000</v>
      </c>
      <c r="KW10">
        <v>9386000000</v>
      </c>
      <c r="KX10">
        <v>9386000000</v>
      </c>
      <c r="KY10">
        <v>-2547000000</v>
      </c>
      <c r="KZ10">
        <v>204000000</v>
      </c>
      <c r="LA10">
        <v>-1190000000</v>
      </c>
      <c r="LB10">
        <v>-3533000000</v>
      </c>
      <c r="LC10">
        <v>-3533000000</v>
      </c>
      <c r="LD10">
        <v>2162000000</v>
      </c>
      <c r="LE10">
        <v>3241000000</v>
      </c>
      <c r="LF10">
        <v>3083000000</v>
      </c>
      <c r="LG10">
        <v>8486000000</v>
      </c>
      <c r="LH10">
        <v>8486000000</v>
      </c>
      <c r="LI10">
        <v>-103000000</v>
      </c>
      <c r="LJ10">
        <v>230000000</v>
      </c>
      <c r="LK10">
        <v>-157000000</v>
      </c>
      <c r="LL10">
        <v>-30000000</v>
      </c>
      <c r="LM10">
        <v>-30000000</v>
      </c>
      <c r="LN10">
        <v>2668000000</v>
      </c>
      <c r="LO10">
        <v>2369000000</v>
      </c>
      <c r="LP10">
        <v>2463000000</v>
      </c>
      <c r="LQ10">
        <v>7500000000</v>
      </c>
      <c r="LR10">
        <v>7500000000</v>
      </c>
      <c r="LS10">
        <v>2484500000</v>
      </c>
      <c r="LT10">
        <v>433400000</v>
      </c>
      <c r="LU10">
        <v>1929200000</v>
      </c>
      <c r="LV10">
        <v>4847100000</v>
      </c>
      <c r="LW10">
        <v>4847100000</v>
      </c>
      <c r="LX10">
        <v>3608000000</v>
      </c>
      <c r="LY10">
        <v>2989000000</v>
      </c>
      <c r="LZ10">
        <v>1687000000</v>
      </c>
      <c r="MA10">
        <v>8284000000</v>
      </c>
      <c r="MB10">
        <v>8284000000</v>
      </c>
      <c r="MC10">
        <v>249000000</v>
      </c>
      <c r="MD10">
        <v>-662000000</v>
      </c>
      <c r="ME10">
        <v>398000000</v>
      </c>
      <c r="MF10">
        <v>-15000000</v>
      </c>
      <c r="MG10">
        <v>-15000000</v>
      </c>
      <c r="MH10">
        <v>-103438000</v>
      </c>
      <c r="MI10">
        <v>-82719000</v>
      </c>
      <c r="MJ10">
        <v>-15187000</v>
      </c>
      <c r="MK10">
        <v>-201344000</v>
      </c>
      <c r="ML10">
        <v>-201344000</v>
      </c>
      <c r="MM10">
        <v>35444000000</v>
      </c>
      <c r="MN10">
        <v>32893000000</v>
      </c>
      <c r="MO10">
        <v>32201000000</v>
      </c>
      <c r="MP10">
        <v>100538000000</v>
      </c>
      <c r="MQ10">
        <v>100538000000</v>
      </c>
      <c r="MR10">
        <v>3023000000</v>
      </c>
      <c r="MS10">
        <v>2968000000</v>
      </c>
      <c r="MT10">
        <v>3099000000</v>
      </c>
      <c r="MU10">
        <v>9090000000</v>
      </c>
      <c r="MV10">
        <v>9090000000</v>
      </c>
      <c r="MW10">
        <v>1035000000</v>
      </c>
      <c r="MX10">
        <v>1294000000</v>
      </c>
      <c r="MY10">
        <v>1018000000</v>
      </c>
      <c r="MZ10">
        <v>3347000000</v>
      </c>
      <c r="NA10">
        <v>3347000000</v>
      </c>
      <c r="NB10">
        <v>609000000</v>
      </c>
      <c r="NC10">
        <v>821000000</v>
      </c>
      <c r="ND10">
        <v>619000000</v>
      </c>
      <c r="NE10">
        <v>2049000000</v>
      </c>
      <c r="NF10">
        <v>2049000000</v>
      </c>
      <c r="NG10">
        <v>2161000000</v>
      </c>
      <c r="NH10">
        <v>2196000000</v>
      </c>
      <c r="NI10">
        <v>2095000000</v>
      </c>
      <c r="NJ10">
        <v>6452000000</v>
      </c>
      <c r="NK10">
        <v>6452000000</v>
      </c>
      <c r="NL10">
        <v>1685000000</v>
      </c>
      <c r="NM10">
        <v>1089000000</v>
      </c>
      <c r="NN10">
        <v>855000000</v>
      </c>
      <c r="NO10">
        <v>3629000000</v>
      </c>
      <c r="NP10">
        <v>3629000000</v>
      </c>
      <c r="NQ10">
        <v>1846000000</v>
      </c>
      <c r="NR10">
        <v>2006000000</v>
      </c>
      <c r="NS10">
        <v>4333000000</v>
      </c>
      <c r="NT10">
        <v>8185000000</v>
      </c>
      <c r="NU10">
        <v>8185000000</v>
      </c>
      <c r="NV10">
        <v>-1014000000</v>
      </c>
      <c r="NW10">
        <v>350000000</v>
      </c>
      <c r="NX10">
        <v>578000000</v>
      </c>
      <c r="NY10">
        <v>-86000000</v>
      </c>
      <c r="NZ10">
        <v>-86000000</v>
      </c>
      <c r="OA10">
        <v>-1057000000</v>
      </c>
      <c r="OB10">
        <v>2610000000</v>
      </c>
      <c r="OC10">
        <v>3864000000</v>
      </c>
      <c r="OD10">
        <v>5417000000</v>
      </c>
      <c r="OE10">
        <v>5417000000</v>
      </c>
      <c r="OF10">
        <v>1630000000</v>
      </c>
      <c r="OG10">
        <v>2372000000</v>
      </c>
      <c r="OH10">
        <v>4119000000</v>
      </c>
      <c r="OI10">
        <v>8121000000</v>
      </c>
      <c r="OJ10">
        <v>8121000000</v>
      </c>
      <c r="OK10">
        <v>-5807000000</v>
      </c>
      <c r="OL10">
        <v>-2826000000</v>
      </c>
      <c r="OM10">
        <v>19387000000</v>
      </c>
      <c r="ON10">
        <v>10754000000</v>
      </c>
      <c r="OO10">
        <v>10754000000</v>
      </c>
      <c r="OP10">
        <v>0</v>
      </c>
      <c r="OQ10">
        <v>0</v>
      </c>
      <c r="OR10">
        <v>0</v>
      </c>
      <c r="OS10">
        <v>0</v>
      </c>
      <c r="OT10">
        <v>0</v>
      </c>
      <c r="OU10">
        <v>18071000000</v>
      </c>
      <c r="OV10">
        <v>17227000000</v>
      </c>
      <c r="OW10">
        <v>38609000000</v>
      </c>
      <c r="OX10">
        <v>73907000000</v>
      </c>
      <c r="OY10">
        <v>73907000000</v>
      </c>
      <c r="OZ10">
        <v>856853543000</v>
      </c>
    </row>
    <row r="11" spans="1:416" x14ac:dyDescent="0.25">
      <c r="A11" s="26" t="s">
        <v>15</v>
      </c>
      <c r="B11">
        <v>365725000000</v>
      </c>
      <c r="C11">
        <v>338516000000</v>
      </c>
      <c r="D11">
        <v>323888000000</v>
      </c>
      <c r="E11">
        <v>1028129000000</v>
      </c>
      <c r="F11">
        <v>1028129000000</v>
      </c>
      <c r="G11">
        <v>59352000000</v>
      </c>
      <c r="H11">
        <v>89115000000</v>
      </c>
      <c r="I11">
        <v>150565000000</v>
      </c>
      <c r="J11">
        <v>299032000000</v>
      </c>
      <c r="K11">
        <v>299032000000</v>
      </c>
      <c r="L11">
        <v>67173000000</v>
      </c>
      <c r="M11">
        <v>67887000000</v>
      </c>
      <c r="N11">
        <v>72548000000</v>
      </c>
      <c r="O11">
        <v>207608000000</v>
      </c>
      <c r="P11">
        <v>207608000000</v>
      </c>
      <c r="Q11">
        <v>24449083000</v>
      </c>
      <c r="R11">
        <v>29789880000</v>
      </c>
      <c r="S11">
        <v>37078593000</v>
      </c>
      <c r="T11">
        <v>91317556000</v>
      </c>
      <c r="U11">
        <v>91317556000</v>
      </c>
      <c r="V11">
        <v>491984000000</v>
      </c>
      <c r="W11">
        <v>525064000000</v>
      </c>
      <c r="X11">
        <v>586481000000</v>
      </c>
      <c r="Y11">
        <v>1603529000000</v>
      </c>
      <c r="Z11">
        <v>1603529000000</v>
      </c>
      <c r="AA11">
        <v>112249000000</v>
      </c>
      <c r="AB11">
        <v>119950000000</v>
      </c>
      <c r="AC11">
        <v>125987000000</v>
      </c>
      <c r="AD11">
        <v>358186000000</v>
      </c>
      <c r="AE11">
        <v>358186000000</v>
      </c>
      <c r="AF11">
        <v>66416000000</v>
      </c>
      <c r="AG11">
        <v>59707000000</v>
      </c>
      <c r="AH11">
        <v>62948000000</v>
      </c>
      <c r="AI11">
        <v>189071000000</v>
      </c>
      <c r="AJ11">
        <v>189071000000</v>
      </c>
      <c r="AK11">
        <v>162648000000</v>
      </c>
      <c r="AL11">
        <v>225248000000</v>
      </c>
      <c r="AM11">
        <v>321195000000</v>
      </c>
      <c r="AN11">
        <v>709091000000</v>
      </c>
      <c r="AO11">
        <v>709091000000</v>
      </c>
      <c r="AP11">
        <v>189000000000</v>
      </c>
      <c r="AQ11">
        <v>198321000000</v>
      </c>
      <c r="AR11">
        <v>191367000000</v>
      </c>
      <c r="AS11">
        <v>578688000000</v>
      </c>
      <c r="AT11">
        <v>578688000000</v>
      </c>
      <c r="AU11">
        <v>117359000000</v>
      </c>
      <c r="AV11">
        <v>133625000000</v>
      </c>
      <c r="AW11">
        <v>152136000000</v>
      </c>
      <c r="AX11">
        <v>403120000000</v>
      </c>
      <c r="AY11">
        <v>403120000000</v>
      </c>
      <c r="AZ11">
        <v>2354507000000</v>
      </c>
      <c r="BA11">
        <v>2434079000000</v>
      </c>
      <c r="BB11">
        <v>2819627000000</v>
      </c>
      <c r="BC11">
        <v>7608213000000</v>
      </c>
      <c r="BD11">
        <v>7608213000000</v>
      </c>
      <c r="BE11">
        <v>25288900000</v>
      </c>
      <c r="BF11">
        <v>27234300000</v>
      </c>
      <c r="BG11">
        <v>24618900000</v>
      </c>
      <c r="BH11">
        <v>77142100000</v>
      </c>
      <c r="BI11">
        <v>77142100000</v>
      </c>
      <c r="BJ11">
        <v>362873000000</v>
      </c>
      <c r="BK11">
        <v>381508000000</v>
      </c>
      <c r="BL11">
        <v>469633000000</v>
      </c>
      <c r="BM11">
        <v>1214014000000</v>
      </c>
      <c r="BN11">
        <v>1214014000000</v>
      </c>
      <c r="BO11">
        <v>34986000000</v>
      </c>
      <c r="BP11">
        <v>129944000000</v>
      </c>
      <c r="BQ11">
        <v>118481000000</v>
      </c>
      <c r="BR11">
        <v>283411000000</v>
      </c>
      <c r="BS11">
        <v>283411000000</v>
      </c>
      <c r="BT11">
        <v>707794000000</v>
      </c>
      <c r="BU11">
        <v>817729000000</v>
      </c>
      <c r="BV11">
        <v>873729000000</v>
      </c>
      <c r="BW11">
        <v>2399252000000</v>
      </c>
      <c r="BX11">
        <v>2399252000000</v>
      </c>
      <c r="BY11">
        <v>1917383000000</v>
      </c>
      <c r="BZ11">
        <v>1951158000000</v>
      </c>
      <c r="CA11">
        <v>2260090000000</v>
      </c>
      <c r="CB11">
        <v>6128631000000</v>
      </c>
      <c r="CC11">
        <v>6128631000000</v>
      </c>
      <c r="CD11">
        <v>78509000000</v>
      </c>
      <c r="CE11">
        <v>78453000000</v>
      </c>
      <c r="CF11">
        <v>78324000000</v>
      </c>
      <c r="CG11">
        <v>235286000000</v>
      </c>
      <c r="CH11">
        <v>235286000000</v>
      </c>
      <c r="CI11">
        <v>12161000000</v>
      </c>
      <c r="CJ11">
        <v>15034000000</v>
      </c>
      <c r="CK11">
        <v>15920000000</v>
      </c>
      <c r="CL11">
        <v>43115000000</v>
      </c>
      <c r="CM11">
        <v>43115000000</v>
      </c>
      <c r="CN11">
        <v>251684000000</v>
      </c>
      <c r="CO11">
        <v>263414000000</v>
      </c>
      <c r="CP11">
        <v>273869000000</v>
      </c>
      <c r="CQ11">
        <v>788967000000</v>
      </c>
      <c r="CR11">
        <v>788967000000</v>
      </c>
      <c r="CS11">
        <v>372538000000</v>
      </c>
      <c r="CT11">
        <v>390365000000</v>
      </c>
      <c r="CU11">
        <v>421602000000</v>
      </c>
      <c r="CV11">
        <v>1184505000000</v>
      </c>
      <c r="CW11">
        <v>1184505000000</v>
      </c>
      <c r="CX11">
        <v>69980000000</v>
      </c>
      <c r="CY11">
        <v>70514000000</v>
      </c>
      <c r="CZ11">
        <v>62618000000</v>
      </c>
      <c r="DA11">
        <v>203112000000</v>
      </c>
      <c r="DB11">
        <v>203112000000</v>
      </c>
      <c r="DC11">
        <v>40830000000</v>
      </c>
      <c r="DD11">
        <v>45400000000</v>
      </c>
      <c r="DE11">
        <v>55556000000</v>
      </c>
      <c r="DF11">
        <v>141786000000</v>
      </c>
      <c r="DG11">
        <v>141786000000</v>
      </c>
      <c r="DH11">
        <v>109872000000</v>
      </c>
      <c r="DI11">
        <v>97793000000</v>
      </c>
      <c r="DJ11">
        <v>94853000000</v>
      </c>
      <c r="DK11">
        <v>302518000000</v>
      </c>
      <c r="DL11">
        <v>302518000000</v>
      </c>
      <c r="DM11">
        <v>216668000000</v>
      </c>
      <c r="DN11">
        <v>222449000000</v>
      </c>
      <c r="DO11">
        <v>230715000000</v>
      </c>
      <c r="DP11">
        <v>669832000000</v>
      </c>
      <c r="DQ11">
        <v>669832000000</v>
      </c>
      <c r="DR11">
        <v>253863000000</v>
      </c>
      <c r="DS11">
        <v>237428000000</v>
      </c>
      <c r="DT11">
        <v>239790000000</v>
      </c>
      <c r="DU11">
        <v>731081000000</v>
      </c>
      <c r="DV11">
        <v>731081000000</v>
      </c>
      <c r="DW11">
        <v>187855000000</v>
      </c>
      <c r="DX11">
        <v>69349000000</v>
      </c>
      <c r="DY11">
        <v>70904000000</v>
      </c>
      <c r="DZ11">
        <v>328108000000</v>
      </c>
      <c r="EA11">
        <v>328108000000</v>
      </c>
      <c r="EB11">
        <v>98598000000</v>
      </c>
      <c r="EC11">
        <v>193984000000</v>
      </c>
      <c r="ED11">
        <v>201549000000</v>
      </c>
      <c r="EE11">
        <v>494131000000</v>
      </c>
      <c r="EF11">
        <v>494131000000</v>
      </c>
      <c r="EG11">
        <v>83699000000</v>
      </c>
      <c r="EH11">
        <v>60524000000</v>
      </c>
      <c r="EI11">
        <v>61470000000</v>
      </c>
      <c r="EJ11">
        <v>205693000000</v>
      </c>
      <c r="EK11"/>
      <c r="EL11"/>
      <c r="EM11"/>
      <c r="EN11"/>
      <c r="EO11">
        <v>205693000000</v>
      </c>
      <c r="EP11">
        <v>20390000000</v>
      </c>
      <c r="EQ11">
        <v>20497000000</v>
      </c>
      <c r="ER11">
        <v>22882000000</v>
      </c>
      <c r="ES11">
        <v>63769000000</v>
      </c>
      <c r="ET11">
        <v>63769000000</v>
      </c>
      <c r="EU11">
        <v>119634000000</v>
      </c>
      <c r="EV11">
        <v>124977000000</v>
      </c>
      <c r="EW11">
        <v>129317000000</v>
      </c>
      <c r="EX11">
        <v>373928000000</v>
      </c>
      <c r="EY11">
        <v>373928000000</v>
      </c>
      <c r="EZ11">
        <v>256540000000</v>
      </c>
      <c r="FA11">
        <v>258537000000</v>
      </c>
      <c r="FB11">
        <v>267261000000</v>
      </c>
      <c r="FC11">
        <v>782338000000</v>
      </c>
      <c r="FD11">
        <v>782338000000</v>
      </c>
      <c r="FE11">
        <v>97334000000</v>
      </c>
      <c r="FF11">
        <v>133376000000</v>
      </c>
      <c r="FG11">
        <v>159316000000</v>
      </c>
      <c r="FH11">
        <v>390026000000</v>
      </c>
      <c r="FI11">
        <v>390026000000</v>
      </c>
      <c r="FJ11">
        <v>52330000000</v>
      </c>
      <c r="FK11">
        <v>54403000000</v>
      </c>
      <c r="FL11">
        <v>73537000000</v>
      </c>
      <c r="FM11">
        <v>180270000000</v>
      </c>
      <c r="FN11">
        <v>180270000000</v>
      </c>
      <c r="FO11">
        <v>45887000000</v>
      </c>
      <c r="FP11">
        <v>49349000000</v>
      </c>
      <c r="FQ11">
        <v>51308000000</v>
      </c>
      <c r="FR11">
        <v>146544000000</v>
      </c>
      <c r="FS11">
        <v>146544000000</v>
      </c>
      <c r="FT11">
        <v>311072000000</v>
      </c>
      <c r="FU11">
        <v>265177000000</v>
      </c>
      <c r="FV11">
        <v>253452000000</v>
      </c>
      <c r="FW11">
        <v>829701000000</v>
      </c>
      <c r="FX11">
        <v>829701000000</v>
      </c>
      <c r="FY11">
        <v>63675000000</v>
      </c>
      <c r="FZ11">
        <v>61627000000</v>
      </c>
      <c r="GA11">
        <v>68407000000</v>
      </c>
      <c r="GB11">
        <v>193709000000</v>
      </c>
      <c r="GC11">
        <v>193709000000</v>
      </c>
      <c r="GD11">
        <v>227339000000</v>
      </c>
      <c r="GE11">
        <v>228037000000</v>
      </c>
      <c r="GF11">
        <v>235194000000</v>
      </c>
      <c r="GG11">
        <v>690570000000</v>
      </c>
      <c r="GH11">
        <v>690570000000</v>
      </c>
      <c r="GI11">
        <v>931796000000</v>
      </c>
      <c r="GJ11">
        <v>992968000000</v>
      </c>
      <c r="GK11">
        <v>1163028000000</v>
      </c>
      <c r="GL11">
        <v>3087792000000</v>
      </c>
      <c r="GM11">
        <v>3087792000000</v>
      </c>
      <c r="GN11">
        <v>44003000000</v>
      </c>
      <c r="GO11">
        <v>51236000000</v>
      </c>
      <c r="GP11">
        <v>70581000000</v>
      </c>
      <c r="GQ11">
        <v>165820000000</v>
      </c>
      <c r="GR11">
        <v>165820000000</v>
      </c>
      <c r="GS11">
        <v>57773000000</v>
      </c>
      <c r="GT11">
        <v>58679000000</v>
      </c>
      <c r="GU11">
        <v>64586000000</v>
      </c>
      <c r="GV11">
        <v>181038000000</v>
      </c>
      <c r="GW11">
        <v>181038000000</v>
      </c>
      <c r="GX11">
        <v>123382000000</v>
      </c>
      <c r="GY11">
        <v>152186000000</v>
      </c>
      <c r="GZ11">
        <v>155971000000</v>
      </c>
      <c r="HA11">
        <v>431539000000</v>
      </c>
      <c r="HB11">
        <v>431539000000</v>
      </c>
      <c r="HC11">
        <v>127963000000</v>
      </c>
      <c r="HD11">
        <v>136524000000</v>
      </c>
      <c r="HE11">
        <v>153091000000</v>
      </c>
      <c r="HF11">
        <v>417578000000</v>
      </c>
      <c r="HG11">
        <v>417578000000</v>
      </c>
      <c r="HH11">
        <v>152954000000</v>
      </c>
      <c r="HI11">
        <v>157728000000</v>
      </c>
      <c r="HJ11">
        <v>174894000000</v>
      </c>
      <c r="HK11">
        <v>485576000000</v>
      </c>
      <c r="HL11">
        <v>485576000000</v>
      </c>
      <c r="HM11">
        <v>2622532000000</v>
      </c>
      <c r="HN11">
        <v>2687379000000</v>
      </c>
      <c r="HO11">
        <v>3386071000000</v>
      </c>
      <c r="HP11">
        <v>8695982000000</v>
      </c>
      <c r="HQ11">
        <v>8695982000000</v>
      </c>
      <c r="HR11">
        <v>83216000000</v>
      </c>
      <c r="HS11">
        <v>86381000000</v>
      </c>
      <c r="HT11">
        <v>87296000000</v>
      </c>
      <c r="HU11">
        <v>256893000000</v>
      </c>
      <c r="HV11">
        <v>256893000000</v>
      </c>
      <c r="HW11">
        <v>43908400000</v>
      </c>
      <c r="HX11">
        <v>39286100000</v>
      </c>
      <c r="HY11">
        <v>46633100000</v>
      </c>
      <c r="HZ11">
        <v>129827600000</v>
      </c>
      <c r="IA11">
        <v>129827600000</v>
      </c>
      <c r="IB11">
        <v>44876000000</v>
      </c>
      <c r="IC11">
        <v>47528000000</v>
      </c>
      <c r="ID11">
        <v>50710000000</v>
      </c>
      <c r="IE11">
        <v>143114000000</v>
      </c>
      <c r="IF11">
        <v>143114000000</v>
      </c>
      <c r="IG11">
        <v>35291000000</v>
      </c>
      <c r="IH11">
        <v>34508000000</v>
      </c>
      <c r="II11">
        <v>39471000000</v>
      </c>
      <c r="IJ11">
        <v>109270000000</v>
      </c>
      <c r="IK11">
        <v>109270000000</v>
      </c>
      <c r="IL11">
        <v>24860000000</v>
      </c>
      <c r="IM11">
        <v>29236000000</v>
      </c>
      <c r="IN11">
        <v>33584000000</v>
      </c>
      <c r="IO11">
        <v>87680000000</v>
      </c>
      <c r="IP11">
        <v>87680000000</v>
      </c>
      <c r="IQ11">
        <v>32811200000</v>
      </c>
      <c r="IR11">
        <v>47510800000</v>
      </c>
      <c r="IS11">
        <v>52626800000</v>
      </c>
      <c r="IT11">
        <v>132948800000</v>
      </c>
      <c r="IU11">
        <v>132948800000</v>
      </c>
      <c r="IV11">
        <v>62618000000</v>
      </c>
      <c r="IW11">
        <v>64515000000</v>
      </c>
      <c r="IX11">
        <v>67810000000</v>
      </c>
      <c r="IY11">
        <v>194943000000</v>
      </c>
      <c r="IZ11">
        <v>194943000000</v>
      </c>
      <c r="JA11">
        <v>91393000000</v>
      </c>
      <c r="JB11">
        <v>89694000000</v>
      </c>
      <c r="JC11">
        <v>90689000000</v>
      </c>
      <c r="JD11">
        <v>271776000000</v>
      </c>
      <c r="JE11">
        <v>271776000000</v>
      </c>
      <c r="JF11">
        <v>687538000000</v>
      </c>
      <c r="JG11">
        <v>740463000000</v>
      </c>
      <c r="JH11">
        <v>795146000000</v>
      </c>
      <c r="JI11">
        <v>2223147000000</v>
      </c>
      <c r="JJ11">
        <v>2223147000000</v>
      </c>
      <c r="JK11">
        <v>36500000000</v>
      </c>
      <c r="JL11">
        <v>44659000000</v>
      </c>
      <c r="JM11">
        <v>47344000000</v>
      </c>
      <c r="JN11">
        <v>128503000000</v>
      </c>
      <c r="JO11">
        <v>128503000000</v>
      </c>
      <c r="JP11">
        <v>55459000000</v>
      </c>
      <c r="JQ11">
        <v>49271000000</v>
      </c>
      <c r="JR11">
        <v>47414000000</v>
      </c>
      <c r="JS11">
        <v>152144000000</v>
      </c>
      <c r="JT11">
        <v>152144000000</v>
      </c>
      <c r="JU11">
        <v>82637000000</v>
      </c>
      <c r="JV11">
        <v>84397000000</v>
      </c>
      <c r="JW11">
        <v>91588000000</v>
      </c>
      <c r="JX11">
        <v>258622000000</v>
      </c>
      <c r="JY11">
        <v>258622000000</v>
      </c>
      <c r="JZ11">
        <v>853531000000</v>
      </c>
      <c r="KA11">
        <v>895429000000</v>
      </c>
      <c r="KB11">
        <v>1115862000000</v>
      </c>
      <c r="KC11">
        <v>2864822000000</v>
      </c>
      <c r="KD11">
        <v>2864822000000</v>
      </c>
      <c r="KE11">
        <v>258848000000</v>
      </c>
      <c r="KF11">
        <v>286556000000</v>
      </c>
      <c r="KG11">
        <v>301311000000</v>
      </c>
      <c r="KH11">
        <v>846715000000</v>
      </c>
      <c r="KI11">
        <v>846715000000</v>
      </c>
      <c r="KJ11">
        <v>22536000000</v>
      </c>
      <c r="KK11">
        <v>23717000000</v>
      </c>
      <c r="KL11">
        <v>31342000000</v>
      </c>
      <c r="KM11">
        <v>77595000000</v>
      </c>
      <c r="KN11">
        <v>77595000000</v>
      </c>
      <c r="KO11">
        <v>137851000000</v>
      </c>
      <c r="KP11">
        <v>108709000000</v>
      </c>
      <c r="KQ11">
        <v>115438000000</v>
      </c>
      <c r="KR11">
        <v>361998000000</v>
      </c>
      <c r="KS11">
        <v>361998000000</v>
      </c>
      <c r="KT11">
        <v>77648000000</v>
      </c>
      <c r="KU11">
        <v>78547000000</v>
      </c>
      <c r="KV11">
        <v>92918000000</v>
      </c>
      <c r="KW11">
        <v>249113000000</v>
      </c>
      <c r="KX11">
        <v>249113000000</v>
      </c>
      <c r="KY11">
        <v>159422000000</v>
      </c>
      <c r="KZ11">
        <v>167594000000</v>
      </c>
      <c r="LA11">
        <v>154229000000</v>
      </c>
      <c r="LB11">
        <v>481245000000</v>
      </c>
      <c r="LC11">
        <v>481245000000</v>
      </c>
      <c r="LD11">
        <v>118310000000</v>
      </c>
      <c r="LE11">
        <v>115095000000</v>
      </c>
      <c r="LF11">
        <v>120700000000</v>
      </c>
      <c r="LG11">
        <v>354105000000</v>
      </c>
      <c r="LH11">
        <v>354105000000</v>
      </c>
      <c r="LI11">
        <v>39801000000</v>
      </c>
      <c r="LJ11">
        <v>42875000000</v>
      </c>
      <c r="LK11">
        <v>44815000000</v>
      </c>
      <c r="LL11">
        <v>127491000000</v>
      </c>
      <c r="LM11">
        <v>127491000000</v>
      </c>
      <c r="LN11">
        <v>32718000000</v>
      </c>
      <c r="LO11">
        <v>32957000000</v>
      </c>
      <c r="LP11">
        <v>35594000000</v>
      </c>
      <c r="LQ11">
        <v>101269000000</v>
      </c>
      <c r="LR11">
        <v>101269000000</v>
      </c>
      <c r="LS11">
        <v>24156400000</v>
      </c>
      <c r="LT11">
        <v>19219600000</v>
      </c>
      <c r="LU11">
        <v>29374500000</v>
      </c>
      <c r="LV11">
        <v>72750500000</v>
      </c>
      <c r="LW11">
        <v>72750500000</v>
      </c>
      <c r="LX11">
        <v>70507000000</v>
      </c>
      <c r="LY11">
        <v>56312000000</v>
      </c>
      <c r="LZ11">
        <v>42434000000</v>
      </c>
      <c r="MA11">
        <v>169253000000</v>
      </c>
      <c r="MB11">
        <v>169253000000</v>
      </c>
      <c r="MC11">
        <v>116914000000</v>
      </c>
      <c r="MD11">
        <v>118700000000</v>
      </c>
      <c r="ME11">
        <v>122935000000</v>
      </c>
      <c r="MF11">
        <v>358549000000</v>
      </c>
      <c r="MG11">
        <v>358549000000</v>
      </c>
      <c r="MH11">
        <v>30686223000</v>
      </c>
      <c r="MI11">
        <v>31231630000</v>
      </c>
      <c r="MJ11">
        <v>34786846000</v>
      </c>
      <c r="MK11">
        <v>96704699000</v>
      </c>
      <c r="ML11">
        <v>96704699000</v>
      </c>
      <c r="MM11">
        <v>531864000000</v>
      </c>
      <c r="MN11">
        <v>551669000000</v>
      </c>
      <c r="MO11">
        <v>525761000000</v>
      </c>
      <c r="MP11">
        <v>1609294000000</v>
      </c>
      <c r="MQ11">
        <v>1609294000000</v>
      </c>
      <c r="MR11">
        <v>41290000000</v>
      </c>
      <c r="MS11">
        <v>42779000000</v>
      </c>
      <c r="MT11">
        <v>51248000000</v>
      </c>
      <c r="MU11">
        <v>135317000000</v>
      </c>
      <c r="MV11">
        <v>135317000000</v>
      </c>
      <c r="MW11">
        <v>17137000000</v>
      </c>
      <c r="MX11">
        <v>18018000000</v>
      </c>
      <c r="MY11">
        <v>19351000000</v>
      </c>
      <c r="MZ11">
        <v>54506000000</v>
      </c>
      <c r="NA11">
        <v>54506000000</v>
      </c>
      <c r="NB11">
        <v>152221000000</v>
      </c>
      <c r="NC11">
        <v>173889000000</v>
      </c>
      <c r="ND11">
        <v>197289000000</v>
      </c>
      <c r="NE11">
        <v>523399000000</v>
      </c>
      <c r="NF11">
        <v>523399000000</v>
      </c>
      <c r="NG11">
        <v>59147000000</v>
      </c>
      <c r="NH11">
        <v>61673000000</v>
      </c>
      <c r="NI11">
        <v>62398000000</v>
      </c>
      <c r="NJ11">
        <v>183218000000</v>
      </c>
      <c r="NK11">
        <v>183218000000</v>
      </c>
      <c r="NL11">
        <v>50016000000</v>
      </c>
      <c r="NM11">
        <v>57857000000</v>
      </c>
      <c r="NN11">
        <v>62408000000</v>
      </c>
      <c r="NO11">
        <v>170281000000</v>
      </c>
      <c r="NP11">
        <v>170281000000</v>
      </c>
      <c r="NQ11">
        <v>467374000000</v>
      </c>
      <c r="NR11">
        <v>495426000000</v>
      </c>
      <c r="NS11">
        <v>553905000000</v>
      </c>
      <c r="NT11">
        <v>1516705000000</v>
      </c>
      <c r="NU11">
        <v>1516705000000</v>
      </c>
      <c r="NV11">
        <v>69225000000</v>
      </c>
      <c r="NW11">
        <v>72574000000</v>
      </c>
      <c r="NX11">
        <v>80919000000</v>
      </c>
      <c r="NY11">
        <v>222718000000</v>
      </c>
      <c r="NZ11">
        <v>222718000000</v>
      </c>
      <c r="OA11">
        <v>264829000000</v>
      </c>
      <c r="OB11">
        <v>291727000000</v>
      </c>
      <c r="OC11">
        <v>316481000000</v>
      </c>
      <c r="OD11">
        <v>873037000000</v>
      </c>
      <c r="OE11">
        <v>873037000000</v>
      </c>
      <c r="OF11">
        <v>68124000000</v>
      </c>
      <c r="OG11">
        <v>67598000000</v>
      </c>
      <c r="OH11">
        <v>87174000000</v>
      </c>
      <c r="OI11">
        <v>222896000000</v>
      </c>
      <c r="OJ11">
        <v>222896000000</v>
      </c>
      <c r="OK11">
        <v>1895883000000</v>
      </c>
      <c r="OL11">
        <v>1927555000000</v>
      </c>
      <c r="OM11">
        <v>1955163000000</v>
      </c>
      <c r="ON11">
        <v>5778601000000</v>
      </c>
      <c r="OO11">
        <v>5778601000000</v>
      </c>
      <c r="OP11">
        <v>204522000000</v>
      </c>
      <c r="OQ11">
        <v>219295000000</v>
      </c>
      <c r="OR11">
        <v>236495000000</v>
      </c>
      <c r="OS11">
        <v>660312000000</v>
      </c>
      <c r="OT11">
        <v>660312000000</v>
      </c>
      <c r="OU11">
        <v>346196000000</v>
      </c>
      <c r="OV11">
        <v>362597000000</v>
      </c>
      <c r="OW11">
        <v>332750000000</v>
      </c>
      <c r="OX11">
        <v>1041543000000</v>
      </c>
      <c r="OY11">
        <v>1041543000000</v>
      </c>
      <c r="OZ11">
        <v>68865054255000</v>
      </c>
    </row>
    <row r="12" spans="1:416" x14ac:dyDescent="0.25">
      <c r="A12" s="26" t="s">
        <v>414</v>
      </c>
      <c r="B12">
        <v>-13313000000</v>
      </c>
      <c r="C12">
        <v>-10495000000</v>
      </c>
      <c r="D12">
        <v>-7309000000</v>
      </c>
      <c r="E12">
        <v>-31117000000</v>
      </c>
      <c r="F12">
        <v>-31117000000</v>
      </c>
      <c r="G12">
        <v>-638000000</v>
      </c>
      <c r="H12">
        <v>-552000000</v>
      </c>
      <c r="I12">
        <v>-798000000</v>
      </c>
      <c r="J12">
        <v>-1988000000</v>
      </c>
      <c r="K12">
        <v>-1988000000</v>
      </c>
      <c r="L12">
        <v>-1394000000</v>
      </c>
      <c r="M12">
        <v>-1638000000</v>
      </c>
      <c r="N12">
        <v>-2177000000</v>
      </c>
      <c r="O12">
        <v>-5209000000</v>
      </c>
      <c r="P12">
        <v>-5209000000</v>
      </c>
      <c r="Q12">
        <v>-619187000</v>
      </c>
      <c r="R12">
        <v>-599009000</v>
      </c>
      <c r="S12">
        <v>-599132000</v>
      </c>
      <c r="T12">
        <v>-1817328000</v>
      </c>
      <c r="U12">
        <v>-1817328000</v>
      </c>
      <c r="V12">
        <v>0</v>
      </c>
      <c r="W12">
        <v>0</v>
      </c>
      <c r="X12">
        <v>0</v>
      </c>
      <c r="Y12">
        <v>0</v>
      </c>
      <c r="Z12">
        <v>0</v>
      </c>
      <c r="AA12">
        <v>-277000000</v>
      </c>
      <c r="AB12">
        <v>-433000000</v>
      </c>
      <c r="AC12">
        <v>-308000000</v>
      </c>
      <c r="AD12">
        <v>-1018000000</v>
      </c>
      <c r="AE12">
        <v>-1018000000</v>
      </c>
      <c r="AF12">
        <v>-738000000</v>
      </c>
      <c r="AG12">
        <v>-618000000</v>
      </c>
      <c r="AH12">
        <v>-608000000</v>
      </c>
      <c r="AI12">
        <v>-1964000000</v>
      </c>
      <c r="AJ12">
        <v>-1964000000</v>
      </c>
      <c r="AK12">
        <v>-13427000000</v>
      </c>
      <c r="AL12">
        <v>-16861000000</v>
      </c>
      <c r="AM12">
        <v>-40140000000</v>
      </c>
      <c r="AN12">
        <v>-70428000000</v>
      </c>
      <c r="AO12">
        <v>-70428000000</v>
      </c>
      <c r="AP12">
        <v>-1310000000</v>
      </c>
      <c r="AQ12">
        <v>-1645000000</v>
      </c>
      <c r="AR12">
        <v>-1478000000</v>
      </c>
      <c r="AS12">
        <v>-4433000000</v>
      </c>
      <c r="AT12">
        <v>-4433000000</v>
      </c>
      <c r="AU12">
        <v>-1722000000</v>
      </c>
      <c r="AV12">
        <v>-1834000000</v>
      </c>
      <c r="AW12">
        <v>-1303000000</v>
      </c>
      <c r="AX12">
        <v>-4859000000</v>
      </c>
      <c r="AY12">
        <v>-4859000000</v>
      </c>
      <c r="AZ12">
        <v>0</v>
      </c>
      <c r="BA12">
        <v>0</v>
      </c>
      <c r="BB12">
        <v>0</v>
      </c>
      <c r="BC12">
        <v>0</v>
      </c>
      <c r="BD12">
        <v>0</v>
      </c>
      <c r="BE12">
        <v>-770600000</v>
      </c>
      <c r="BF12">
        <v>-514500000</v>
      </c>
      <c r="BG12">
        <v>-424800000</v>
      </c>
      <c r="BH12">
        <v>-1709900000</v>
      </c>
      <c r="BI12">
        <v>-1709900000</v>
      </c>
      <c r="BJ12">
        <v>-1108000000</v>
      </c>
      <c r="BK12">
        <v>-1210000000</v>
      </c>
      <c r="BL12">
        <v>-1222000000</v>
      </c>
      <c r="BM12">
        <v>-3540000000</v>
      </c>
      <c r="BN12">
        <v>-3540000000</v>
      </c>
      <c r="BO12">
        <v>-951000000</v>
      </c>
      <c r="BP12">
        <v>-836000000</v>
      </c>
      <c r="BQ12">
        <v>-753000000</v>
      </c>
      <c r="BR12">
        <v>-2540000000</v>
      </c>
      <c r="BS12">
        <v>-2540000000</v>
      </c>
      <c r="BT12">
        <v>-14537000000</v>
      </c>
      <c r="BU12">
        <v>-15979000000</v>
      </c>
      <c r="BV12">
        <v>-13012000000</v>
      </c>
      <c r="BW12">
        <v>-43528000000</v>
      </c>
      <c r="BX12">
        <v>-43528000000</v>
      </c>
      <c r="BY12">
        <v>-3774000000</v>
      </c>
      <c r="BZ12">
        <v>-5336000000</v>
      </c>
      <c r="CA12">
        <v>-3446000000</v>
      </c>
      <c r="CB12">
        <v>-12556000000</v>
      </c>
      <c r="CC12">
        <v>-12556000000</v>
      </c>
      <c r="CD12">
        <v>-1276000000</v>
      </c>
      <c r="CE12">
        <v>-1056000000</v>
      </c>
      <c r="CF12">
        <v>-978000000</v>
      </c>
      <c r="CG12">
        <v>-3310000000</v>
      </c>
      <c r="CH12">
        <v>-3310000000</v>
      </c>
      <c r="CI12">
        <v>-436000000</v>
      </c>
      <c r="CJ12">
        <v>-335000000</v>
      </c>
      <c r="CK12">
        <v>-410000000</v>
      </c>
      <c r="CL12">
        <v>-1181000000</v>
      </c>
      <c r="CM12">
        <v>-1181000000</v>
      </c>
      <c r="CN12">
        <v>-9774000000</v>
      </c>
      <c r="CO12">
        <v>-9953000000</v>
      </c>
      <c r="CP12">
        <v>-9179000000</v>
      </c>
      <c r="CQ12">
        <v>-28906000000</v>
      </c>
      <c r="CR12">
        <v>-28906000000</v>
      </c>
      <c r="CS12">
        <v>-874000000</v>
      </c>
      <c r="CT12">
        <v>-887000000</v>
      </c>
      <c r="CU12">
        <v>-710000000</v>
      </c>
      <c r="CV12">
        <v>-2471000000</v>
      </c>
      <c r="CW12">
        <v>-2471000000</v>
      </c>
      <c r="CX12">
        <v>-5668000000</v>
      </c>
      <c r="CY12">
        <v>-3624000000</v>
      </c>
      <c r="CZ12">
        <v>-3398000000</v>
      </c>
      <c r="DA12">
        <v>-12690000000</v>
      </c>
      <c r="DB12">
        <v>-12690000000</v>
      </c>
      <c r="DC12">
        <v>-2969000000</v>
      </c>
      <c r="DD12">
        <v>-2998000000</v>
      </c>
      <c r="DE12">
        <v>-2810000000</v>
      </c>
      <c r="DF12">
        <v>-8777000000</v>
      </c>
      <c r="DG12">
        <v>-8777000000</v>
      </c>
      <c r="DH12">
        <v>-834000000</v>
      </c>
      <c r="DI12">
        <v>-909000000</v>
      </c>
      <c r="DJ12">
        <v>-770000000</v>
      </c>
      <c r="DK12">
        <v>-2513000000</v>
      </c>
      <c r="DL12">
        <v>-2513000000</v>
      </c>
      <c r="DM12">
        <v>-2037000000</v>
      </c>
      <c r="DN12">
        <v>-2457000000</v>
      </c>
      <c r="DO12">
        <v>-2437000000</v>
      </c>
      <c r="DP12">
        <v>-6931000000</v>
      </c>
      <c r="DQ12">
        <v>-6931000000</v>
      </c>
      <c r="DR12">
        <v>-13792000000</v>
      </c>
      <c r="DS12">
        <v>-14116000000</v>
      </c>
      <c r="DT12">
        <v>-8922000000</v>
      </c>
      <c r="DU12">
        <v>-36830000000</v>
      </c>
      <c r="DV12">
        <v>-36830000000</v>
      </c>
      <c r="DW12">
        <v>-3837000000</v>
      </c>
      <c r="DX12">
        <v>-2472000000</v>
      </c>
      <c r="DY12">
        <v>-1194000000</v>
      </c>
      <c r="DZ12">
        <v>-7503000000</v>
      </c>
      <c r="EA12">
        <v>-7503000000</v>
      </c>
      <c r="EB12">
        <v>-4465000000</v>
      </c>
      <c r="EC12">
        <v>-4876000000</v>
      </c>
      <c r="ED12">
        <v>-4022000000</v>
      </c>
      <c r="EE12">
        <v>-13363000000</v>
      </c>
      <c r="EF12">
        <v>-13363000000</v>
      </c>
      <c r="EG12">
        <v>-2091000000</v>
      </c>
      <c r="EH12">
        <v>-1961000000</v>
      </c>
      <c r="EI12">
        <v>-1252000000</v>
      </c>
      <c r="EJ12">
        <v>-5304000000</v>
      </c>
      <c r="EK12"/>
      <c r="EL12"/>
      <c r="EM12"/>
      <c r="EN12"/>
      <c r="EO12">
        <v>-5304000000</v>
      </c>
      <c r="EP12">
        <v>-617000000</v>
      </c>
      <c r="EQ12">
        <v>-594000000</v>
      </c>
      <c r="ER12">
        <v>-538000000</v>
      </c>
      <c r="ES12">
        <v>-1749000000</v>
      </c>
      <c r="ET12">
        <v>-1749000000</v>
      </c>
      <c r="EU12">
        <v>-7594000000</v>
      </c>
      <c r="EV12">
        <v>-7248000000</v>
      </c>
      <c r="EW12">
        <v>-8048000000</v>
      </c>
      <c r="EX12">
        <v>-22890000000</v>
      </c>
      <c r="EY12">
        <v>-22890000000</v>
      </c>
      <c r="EZ12">
        <v>-7785000000</v>
      </c>
      <c r="FA12">
        <v>-7632000000</v>
      </c>
      <c r="FB12">
        <v>-5742000000</v>
      </c>
      <c r="FC12">
        <v>-21159000000</v>
      </c>
      <c r="FD12">
        <v>-21159000000</v>
      </c>
      <c r="FE12">
        <v>-13915000000</v>
      </c>
      <c r="FF12">
        <v>-15102000000</v>
      </c>
      <c r="FG12">
        <v>-15115000000</v>
      </c>
      <c r="FH12">
        <v>-44132000000</v>
      </c>
      <c r="FI12">
        <v>-44132000000</v>
      </c>
      <c r="FJ12">
        <v>-5663000000</v>
      </c>
      <c r="FK12">
        <v>-5490000000</v>
      </c>
      <c r="FL12">
        <v>-5868000000</v>
      </c>
      <c r="FM12">
        <v>-17021000000</v>
      </c>
      <c r="FN12">
        <v>-17021000000</v>
      </c>
      <c r="FO12">
        <v>-690000000</v>
      </c>
      <c r="FP12">
        <v>-987000000</v>
      </c>
      <c r="FQ12">
        <v>-967000000</v>
      </c>
      <c r="FR12">
        <v>-2644000000</v>
      </c>
      <c r="FS12">
        <v>-2644000000</v>
      </c>
      <c r="FT12">
        <v>-6627000000</v>
      </c>
      <c r="FU12">
        <v>-5813000000</v>
      </c>
      <c r="FV12">
        <v>-3252000000</v>
      </c>
      <c r="FW12">
        <v>-15692000000</v>
      </c>
      <c r="FX12">
        <v>-15692000000</v>
      </c>
      <c r="FY12">
        <v>-924000000</v>
      </c>
      <c r="FZ12">
        <v>-825000000</v>
      </c>
      <c r="GA12">
        <v>-650000000</v>
      </c>
      <c r="GB12">
        <v>-2399000000</v>
      </c>
      <c r="GC12">
        <v>-2399000000</v>
      </c>
      <c r="GD12">
        <v>-8761000000</v>
      </c>
      <c r="GE12">
        <v>-7592000000</v>
      </c>
      <c r="GF12">
        <v>-5300000000</v>
      </c>
      <c r="GG12">
        <v>-21653000000</v>
      </c>
      <c r="GH12">
        <v>-21653000000</v>
      </c>
      <c r="GI12">
        <v>-7982000000</v>
      </c>
      <c r="GJ12">
        <v>-8443000000</v>
      </c>
      <c r="GK12">
        <v>-6309000000</v>
      </c>
      <c r="GL12">
        <v>-22734000000</v>
      </c>
      <c r="GM12">
        <v>-22734000000</v>
      </c>
      <c r="GN12">
        <v>-2442000000</v>
      </c>
      <c r="GO12">
        <v>-2678000000</v>
      </c>
      <c r="GP12">
        <v>-2463000000</v>
      </c>
      <c r="GQ12">
        <v>-7583000000</v>
      </c>
      <c r="GR12">
        <v>-7583000000</v>
      </c>
      <c r="GS12">
        <v>-828000000</v>
      </c>
      <c r="GT12">
        <v>-839000000</v>
      </c>
      <c r="GU12">
        <v>-906000000</v>
      </c>
      <c r="GV12">
        <v>-2573000000</v>
      </c>
      <c r="GW12">
        <v>-2573000000</v>
      </c>
      <c r="GX12">
        <v>-3395000000</v>
      </c>
      <c r="GY12">
        <v>-2286000000</v>
      </c>
      <c r="GZ12">
        <v>-2618000000</v>
      </c>
      <c r="HA12">
        <v>-8299000000</v>
      </c>
      <c r="HB12">
        <v>-8299000000</v>
      </c>
      <c r="HC12">
        <v>-15181000000</v>
      </c>
      <c r="HD12">
        <v>-16213000000</v>
      </c>
      <c r="HE12">
        <v>-14259000000</v>
      </c>
      <c r="HF12">
        <v>-45653000000</v>
      </c>
      <c r="HG12">
        <v>-45653000000</v>
      </c>
      <c r="HH12">
        <v>-3670000000</v>
      </c>
      <c r="HI12">
        <v>-3498000000</v>
      </c>
      <c r="HJ12">
        <v>-3347000000</v>
      </c>
      <c r="HK12">
        <v>-10515000000</v>
      </c>
      <c r="HL12">
        <v>-10515000000</v>
      </c>
      <c r="HM12">
        <v>0</v>
      </c>
      <c r="HN12">
        <v>0</v>
      </c>
      <c r="HO12">
        <v>0</v>
      </c>
      <c r="HP12">
        <v>0</v>
      </c>
      <c r="HQ12">
        <v>0</v>
      </c>
      <c r="HR12">
        <v>-1548000000</v>
      </c>
      <c r="HS12">
        <v>-2054000000</v>
      </c>
      <c r="HT12">
        <v>-1177000000</v>
      </c>
      <c r="HU12">
        <v>-4779000000</v>
      </c>
      <c r="HV12">
        <v>-4779000000</v>
      </c>
      <c r="HW12">
        <v>-1210600000</v>
      </c>
      <c r="HX12">
        <v>-1033900000</v>
      </c>
      <c r="HY12">
        <v>-1387900000</v>
      </c>
      <c r="HZ12">
        <v>-3632400000</v>
      </c>
      <c r="IA12">
        <v>-3632400000</v>
      </c>
      <c r="IB12">
        <v>-1278000000</v>
      </c>
      <c r="IC12">
        <v>-1484000000</v>
      </c>
      <c r="ID12">
        <v>-1766000000</v>
      </c>
      <c r="IE12">
        <v>-4528000000</v>
      </c>
      <c r="IF12">
        <v>-4528000000</v>
      </c>
      <c r="IG12">
        <v>-1123000000</v>
      </c>
      <c r="IH12">
        <v>-1174000000</v>
      </c>
      <c r="II12">
        <v>-1484000000</v>
      </c>
      <c r="IJ12">
        <v>-3781000000</v>
      </c>
      <c r="IK12">
        <v>-3781000000</v>
      </c>
      <c r="IL12">
        <v>-330000000</v>
      </c>
      <c r="IM12">
        <v>-422000000</v>
      </c>
      <c r="IN12">
        <v>-339000000</v>
      </c>
      <c r="IO12">
        <v>-1091000000</v>
      </c>
      <c r="IP12">
        <v>-1091000000</v>
      </c>
      <c r="IQ12">
        <v>-2741700000</v>
      </c>
      <c r="IR12">
        <v>-2393700000</v>
      </c>
      <c r="IS12">
        <v>-1640800000</v>
      </c>
      <c r="IT12">
        <v>-6776200000</v>
      </c>
      <c r="IU12">
        <v>-6776200000</v>
      </c>
      <c r="IV12">
        <v>-1095000000</v>
      </c>
      <c r="IW12">
        <v>-925000000</v>
      </c>
      <c r="IX12">
        <v>-863000000</v>
      </c>
      <c r="IY12">
        <v>-2883000000</v>
      </c>
      <c r="IZ12">
        <v>-2883000000</v>
      </c>
      <c r="JA12">
        <v>-1068000000</v>
      </c>
      <c r="JB12">
        <v>-1134000000</v>
      </c>
      <c r="JC12">
        <v>-1213000000</v>
      </c>
      <c r="JD12">
        <v>-3415000000</v>
      </c>
      <c r="JE12">
        <v>-3415000000</v>
      </c>
      <c r="JF12">
        <v>0</v>
      </c>
      <c r="JG12">
        <v>0</v>
      </c>
      <c r="JH12">
        <v>0</v>
      </c>
      <c r="JI12">
        <v>0</v>
      </c>
      <c r="JJ12">
        <v>0</v>
      </c>
      <c r="JK12">
        <v>-1577000000</v>
      </c>
      <c r="JL12">
        <v>-1699000000</v>
      </c>
      <c r="JM12">
        <v>-1501000000</v>
      </c>
      <c r="JN12">
        <v>-4777000000</v>
      </c>
      <c r="JO12">
        <v>-4777000000</v>
      </c>
      <c r="JP12">
        <v>-238000000</v>
      </c>
      <c r="JQ12">
        <v>-246000000</v>
      </c>
      <c r="JR12">
        <v>-231000000</v>
      </c>
      <c r="JS12">
        <v>-715000000</v>
      </c>
      <c r="JT12">
        <v>-715000000</v>
      </c>
      <c r="JU12">
        <v>-2615000000</v>
      </c>
      <c r="JV12">
        <v>-3473000000</v>
      </c>
      <c r="JW12">
        <v>-4684000000</v>
      </c>
      <c r="JX12">
        <v>-10772000000</v>
      </c>
      <c r="JY12">
        <v>-10772000000</v>
      </c>
      <c r="JZ12">
        <v>-1865000000</v>
      </c>
      <c r="KA12">
        <v>-1826000000</v>
      </c>
      <c r="KB12">
        <v>-1444000000</v>
      </c>
      <c r="KC12">
        <v>-5135000000</v>
      </c>
      <c r="KD12">
        <v>-5135000000</v>
      </c>
      <c r="KE12">
        <v>-11632000000</v>
      </c>
      <c r="KF12">
        <v>-13925000000</v>
      </c>
      <c r="KG12">
        <v>-15441000000</v>
      </c>
      <c r="KH12">
        <v>-40998000000</v>
      </c>
      <c r="KI12">
        <v>-40998000000</v>
      </c>
      <c r="KJ12">
        <v>-1028000000</v>
      </c>
      <c r="KK12">
        <v>-1119000000</v>
      </c>
      <c r="KL12">
        <v>-1086000000</v>
      </c>
      <c r="KM12">
        <v>-3233000000</v>
      </c>
      <c r="KN12">
        <v>-3233000000</v>
      </c>
      <c r="KO12">
        <v>-1736000000</v>
      </c>
      <c r="KP12">
        <v>-1660000000</v>
      </c>
      <c r="KQ12">
        <v>-1564000000</v>
      </c>
      <c r="KR12">
        <v>-4960000000</v>
      </c>
      <c r="KS12">
        <v>-4960000000</v>
      </c>
      <c r="KT12">
        <v>-3148000000</v>
      </c>
      <c r="KU12">
        <v>-4062000000</v>
      </c>
      <c r="KV12">
        <v>-4185000000</v>
      </c>
      <c r="KW12">
        <v>-11395000000</v>
      </c>
      <c r="KX12">
        <v>-11395000000</v>
      </c>
      <c r="KY12">
        <v>-1984000000</v>
      </c>
      <c r="KZ12">
        <v>-2072000000</v>
      </c>
      <c r="LA12">
        <v>-2252000000</v>
      </c>
      <c r="LB12">
        <v>-6308000000</v>
      </c>
      <c r="LC12">
        <v>-6308000000</v>
      </c>
      <c r="LD12">
        <v>-3717000000</v>
      </c>
      <c r="LE12">
        <v>-3347000000</v>
      </c>
      <c r="LF12">
        <v>-3073000000</v>
      </c>
      <c r="LG12">
        <v>-10137000000</v>
      </c>
      <c r="LH12">
        <v>-10137000000</v>
      </c>
      <c r="LI12">
        <v>-1436000000</v>
      </c>
      <c r="LJ12">
        <v>-852000000</v>
      </c>
      <c r="LK12">
        <v>-602000000</v>
      </c>
      <c r="LL12">
        <v>-2890000000</v>
      </c>
      <c r="LM12">
        <v>-2890000000</v>
      </c>
      <c r="LN12">
        <v>-784000000</v>
      </c>
      <c r="LO12">
        <v>-887000000</v>
      </c>
      <c r="LP12">
        <v>-1407000000</v>
      </c>
      <c r="LQ12">
        <v>-3078000000</v>
      </c>
      <c r="LR12">
        <v>-3078000000</v>
      </c>
      <c r="LS12">
        <v>-1976400000</v>
      </c>
      <c r="LT12">
        <v>-1806600000</v>
      </c>
      <c r="LU12">
        <v>-1483600000</v>
      </c>
      <c r="LV12">
        <v>-5266600000</v>
      </c>
      <c r="LW12">
        <v>-5266600000</v>
      </c>
      <c r="LX12">
        <v>-2160000000</v>
      </c>
      <c r="LY12">
        <v>-1724000000</v>
      </c>
      <c r="LZ12">
        <v>-1116000000</v>
      </c>
      <c r="MA12">
        <v>-5000000000</v>
      </c>
      <c r="MB12">
        <v>-5000000000</v>
      </c>
      <c r="MC12">
        <v>-8001000000</v>
      </c>
      <c r="MD12">
        <v>-7555000000</v>
      </c>
      <c r="ME12">
        <v>-7441000000</v>
      </c>
      <c r="MF12">
        <v>-22997000000</v>
      </c>
      <c r="MG12">
        <v>-22997000000</v>
      </c>
      <c r="MH12">
        <v>-598668000</v>
      </c>
      <c r="MI12">
        <v>-869235000</v>
      </c>
      <c r="MJ12">
        <v>-450701000</v>
      </c>
      <c r="MK12">
        <v>-1918604000</v>
      </c>
      <c r="ML12">
        <v>-1918604000</v>
      </c>
      <c r="MM12">
        <v>-21251000000</v>
      </c>
      <c r="MN12">
        <v>-19635000000</v>
      </c>
      <c r="MO12">
        <v>-15675000000</v>
      </c>
      <c r="MP12">
        <v>-56561000000</v>
      </c>
      <c r="MQ12">
        <v>-56561000000</v>
      </c>
      <c r="MR12">
        <v>-3516000000</v>
      </c>
      <c r="MS12">
        <v>-3027000000</v>
      </c>
      <c r="MT12">
        <v>-2649000000</v>
      </c>
      <c r="MU12">
        <v>-9192000000</v>
      </c>
      <c r="MV12">
        <v>-9192000000</v>
      </c>
      <c r="MW12">
        <v>-1131000000</v>
      </c>
      <c r="MX12">
        <v>-847000000</v>
      </c>
      <c r="MY12">
        <v>-649000000</v>
      </c>
      <c r="MZ12">
        <v>-2627000000</v>
      </c>
      <c r="NA12">
        <v>-2627000000</v>
      </c>
      <c r="NB12">
        <v>-2063000000</v>
      </c>
      <c r="NC12">
        <v>-2071000000</v>
      </c>
      <c r="ND12">
        <v>-2051000000</v>
      </c>
      <c r="NE12">
        <v>-6185000000</v>
      </c>
      <c r="NF12">
        <v>-6185000000</v>
      </c>
      <c r="NG12">
        <v>-3437000000</v>
      </c>
      <c r="NH12">
        <v>-3453000000</v>
      </c>
      <c r="NI12">
        <v>-2927000000</v>
      </c>
      <c r="NJ12">
        <v>-9817000000</v>
      </c>
      <c r="NK12">
        <v>-9817000000</v>
      </c>
      <c r="NL12">
        <v>-6283000000</v>
      </c>
      <c r="NM12">
        <v>-6380000000</v>
      </c>
      <c r="NN12">
        <v>-5412000000</v>
      </c>
      <c r="NO12">
        <v>-18075000000</v>
      </c>
      <c r="NP12">
        <v>-18075000000</v>
      </c>
      <c r="NQ12">
        <v>0</v>
      </c>
      <c r="NR12">
        <v>0</v>
      </c>
      <c r="NS12">
        <v>0</v>
      </c>
      <c r="NT12">
        <v>0</v>
      </c>
      <c r="NU12">
        <v>0</v>
      </c>
      <c r="NV12">
        <v>-718000000</v>
      </c>
      <c r="NW12">
        <v>-756000000</v>
      </c>
      <c r="NX12">
        <v>-736000000</v>
      </c>
      <c r="NY12">
        <v>-2210000000</v>
      </c>
      <c r="NZ12">
        <v>-2210000000</v>
      </c>
      <c r="OA12">
        <v>-18087000000</v>
      </c>
      <c r="OB12">
        <v>-18837000000</v>
      </c>
      <c r="OC12">
        <v>-20318000000</v>
      </c>
      <c r="OD12">
        <v>-57242000000</v>
      </c>
      <c r="OE12">
        <v>-57242000000</v>
      </c>
      <c r="OF12">
        <v>-1367000000</v>
      </c>
      <c r="OG12">
        <v>-1702000000</v>
      </c>
      <c r="OH12">
        <v>-1374000000</v>
      </c>
      <c r="OI12">
        <v>-4443000000</v>
      </c>
      <c r="OJ12">
        <v>-4443000000</v>
      </c>
      <c r="OK12">
        <v>0</v>
      </c>
      <c r="OL12">
        <v>0</v>
      </c>
      <c r="OM12">
        <v>0</v>
      </c>
      <c r="ON12">
        <v>0</v>
      </c>
      <c r="OO12">
        <v>0</v>
      </c>
      <c r="OP12">
        <v>-10051000000</v>
      </c>
      <c r="OQ12">
        <v>-10344000000</v>
      </c>
      <c r="OR12">
        <v>-10705000000</v>
      </c>
      <c r="OS12">
        <v>-31100000000</v>
      </c>
      <c r="OT12">
        <v>-31100000000</v>
      </c>
      <c r="OU12">
        <v>-19574000000</v>
      </c>
      <c r="OV12">
        <v>-24361000000</v>
      </c>
      <c r="OW12">
        <v>-17282000000</v>
      </c>
      <c r="OX12">
        <v>-61217000000</v>
      </c>
      <c r="OY12">
        <v>-61217000000</v>
      </c>
      <c r="OZ12">
        <v>-992317032000</v>
      </c>
    </row>
    <row r="13" spans="1:416" x14ac:dyDescent="0.25">
      <c r="A13" s="26" t="s">
        <v>415</v>
      </c>
      <c r="B13">
        <v>-87876000000</v>
      </c>
      <c r="C13">
        <v>-90976000000</v>
      </c>
      <c r="D13">
        <v>-86820000000</v>
      </c>
      <c r="E13">
        <v>-265672000000</v>
      </c>
      <c r="F13">
        <v>-265672000000</v>
      </c>
      <c r="G13">
        <v>-14396000000</v>
      </c>
      <c r="H13">
        <v>18708000000</v>
      </c>
      <c r="I13">
        <v>-11501000000</v>
      </c>
      <c r="J13">
        <v>-7189000000</v>
      </c>
      <c r="K13">
        <v>-7189000000</v>
      </c>
      <c r="L13">
        <v>-10391000000</v>
      </c>
      <c r="M13">
        <v>-4289000000</v>
      </c>
      <c r="N13">
        <v>-2779000000</v>
      </c>
      <c r="O13">
        <v>-17459000000</v>
      </c>
      <c r="P13">
        <v>-17459000000</v>
      </c>
      <c r="Q13">
        <v>-3709028000</v>
      </c>
      <c r="R13">
        <v>-3767171000</v>
      </c>
      <c r="S13">
        <v>-4049092000</v>
      </c>
      <c r="T13">
        <v>-11525291000</v>
      </c>
      <c r="U13">
        <v>-11525291000</v>
      </c>
      <c r="V13">
        <v>1249000000</v>
      </c>
      <c r="W13">
        <v>7258000000</v>
      </c>
      <c r="X13">
        <v>5058000000</v>
      </c>
      <c r="Y13">
        <v>13565000000</v>
      </c>
      <c r="Z13">
        <v>13565000000</v>
      </c>
      <c r="AA13">
        <v>-3574000000</v>
      </c>
      <c r="AB13">
        <v>-2483000000</v>
      </c>
      <c r="AC13">
        <v>-2011000000</v>
      </c>
      <c r="AD13">
        <v>-8068000000</v>
      </c>
      <c r="AE13">
        <v>-8068000000</v>
      </c>
      <c r="AF13">
        <v>-22490000000</v>
      </c>
      <c r="AG13">
        <v>-15767000000</v>
      </c>
      <c r="AH13">
        <v>-4867000000</v>
      </c>
      <c r="AI13">
        <v>-43124000000</v>
      </c>
      <c r="AJ13">
        <v>-43124000000</v>
      </c>
      <c r="AK13">
        <v>-7686000000</v>
      </c>
      <c r="AL13">
        <v>-10066000000</v>
      </c>
      <c r="AM13">
        <v>-1104000000</v>
      </c>
      <c r="AN13">
        <v>-18856000000</v>
      </c>
      <c r="AO13">
        <v>-18856000000</v>
      </c>
      <c r="AP13">
        <v>5101000000</v>
      </c>
      <c r="AQ13">
        <v>-519000000</v>
      </c>
      <c r="AR13">
        <v>-9068000000</v>
      </c>
      <c r="AS13">
        <v>-4486000000</v>
      </c>
      <c r="AT13">
        <v>-4486000000</v>
      </c>
      <c r="AU13">
        <v>-11722000000</v>
      </c>
      <c r="AV13">
        <v>5739000000</v>
      </c>
      <c r="AW13">
        <v>34955000000</v>
      </c>
      <c r="AX13">
        <v>28972000000</v>
      </c>
      <c r="AY13">
        <v>28972000000</v>
      </c>
      <c r="AZ13">
        <v>53118000000</v>
      </c>
      <c r="BA13">
        <v>3377000000</v>
      </c>
      <c r="BB13">
        <v>355819000000</v>
      </c>
      <c r="BC13">
        <v>412314000000</v>
      </c>
      <c r="BD13">
        <v>412314000000</v>
      </c>
      <c r="BE13">
        <v>-4472000000</v>
      </c>
      <c r="BF13">
        <v>-5860400000</v>
      </c>
      <c r="BG13">
        <v>-5272700000</v>
      </c>
      <c r="BH13">
        <v>-15605100000</v>
      </c>
      <c r="BI13">
        <v>-15605100000</v>
      </c>
      <c r="BJ13">
        <v>-8098000000</v>
      </c>
      <c r="BK13">
        <v>9459000000</v>
      </c>
      <c r="BL13">
        <v>75508000000</v>
      </c>
      <c r="BM13">
        <v>76869000000</v>
      </c>
      <c r="BN13">
        <v>76869000000</v>
      </c>
      <c r="BO13">
        <v>-3535000000</v>
      </c>
      <c r="BP13">
        <v>7621000000</v>
      </c>
      <c r="BQ13">
        <v>-1151000000</v>
      </c>
      <c r="BR13">
        <v>2935000000</v>
      </c>
      <c r="BS13">
        <v>2935000000</v>
      </c>
      <c r="BT13">
        <v>-5812000000</v>
      </c>
      <c r="BU13">
        <v>730000000</v>
      </c>
      <c r="BV13">
        <v>-18344000000</v>
      </c>
      <c r="BW13">
        <v>-23426000000</v>
      </c>
      <c r="BX13">
        <v>-23426000000</v>
      </c>
      <c r="BY13">
        <v>44528000000</v>
      </c>
      <c r="BZ13">
        <v>42933000000</v>
      </c>
      <c r="CA13">
        <v>233595000000</v>
      </c>
      <c r="CB13">
        <v>321056000000</v>
      </c>
      <c r="CC13">
        <v>321056000000</v>
      </c>
      <c r="CD13">
        <v>-3650000000</v>
      </c>
      <c r="CE13">
        <v>-4538000000</v>
      </c>
      <c r="CF13">
        <v>-3755000000</v>
      </c>
      <c r="CG13">
        <v>-11943000000</v>
      </c>
      <c r="CH13">
        <v>-11943000000</v>
      </c>
      <c r="CI13">
        <v>-2679000000</v>
      </c>
      <c r="CJ13">
        <v>-870000000</v>
      </c>
      <c r="CK13">
        <v>-2919000000</v>
      </c>
      <c r="CL13">
        <v>-6468000000</v>
      </c>
      <c r="CM13">
        <v>-6468000000</v>
      </c>
      <c r="CN13">
        <v>27140000000</v>
      </c>
      <c r="CO13">
        <v>-9181000000</v>
      </c>
      <c r="CP13">
        <v>-6513000000</v>
      </c>
      <c r="CQ13">
        <v>11446000000</v>
      </c>
      <c r="CR13">
        <v>11446000000</v>
      </c>
      <c r="CS13">
        <v>1777000000</v>
      </c>
      <c r="CT13">
        <v>6619000000</v>
      </c>
      <c r="CU13">
        <v>25164000000</v>
      </c>
      <c r="CV13">
        <v>33560000000</v>
      </c>
      <c r="CW13">
        <v>33560000000</v>
      </c>
      <c r="CX13">
        <v>-9359000000</v>
      </c>
      <c r="CY13">
        <v>-5229000000</v>
      </c>
      <c r="CZ13">
        <v>-2708000000</v>
      </c>
      <c r="DA13">
        <v>-17296000000</v>
      </c>
      <c r="DB13">
        <v>-17296000000</v>
      </c>
      <c r="DC13">
        <v>-1281000000</v>
      </c>
      <c r="DD13">
        <v>-1147000000</v>
      </c>
      <c r="DE13">
        <v>-1147000000</v>
      </c>
      <c r="DF13">
        <v>-3575000000</v>
      </c>
      <c r="DG13">
        <v>-3575000000</v>
      </c>
      <c r="DH13">
        <v>-31764000000</v>
      </c>
      <c r="DI13">
        <v>-27889000000</v>
      </c>
      <c r="DJ13">
        <v>-18886000000</v>
      </c>
      <c r="DK13">
        <v>-78539000000</v>
      </c>
      <c r="DL13">
        <v>-78539000000</v>
      </c>
      <c r="DM13">
        <v>36819000000</v>
      </c>
      <c r="DN13">
        <v>-7850000000</v>
      </c>
      <c r="DO13">
        <v>-8155000000</v>
      </c>
      <c r="DP13">
        <v>20814000000</v>
      </c>
      <c r="DQ13">
        <v>20814000000</v>
      </c>
      <c r="DR13">
        <v>-13699000000</v>
      </c>
      <c r="DS13">
        <v>-19758000000</v>
      </c>
      <c r="DT13">
        <v>-3736000000</v>
      </c>
      <c r="DU13">
        <v>-37193000000</v>
      </c>
      <c r="DV13">
        <v>-37193000000</v>
      </c>
      <c r="DW13">
        <v>-1918000000</v>
      </c>
      <c r="DX13">
        <v>-11550000000</v>
      </c>
      <c r="DY13">
        <v>3238000000</v>
      </c>
      <c r="DZ13">
        <v>-10230000000</v>
      </c>
      <c r="EA13">
        <v>-10230000000</v>
      </c>
      <c r="EB13">
        <v>-8843000000</v>
      </c>
      <c r="EC13">
        <v>-1090000000</v>
      </c>
      <c r="ED13">
        <v>8480000000</v>
      </c>
      <c r="EE13">
        <v>-1453000000</v>
      </c>
      <c r="EF13">
        <v>-1453000000</v>
      </c>
      <c r="EG13">
        <v>-5404000000</v>
      </c>
      <c r="EH13">
        <v>-4095000000</v>
      </c>
      <c r="EI13">
        <v>-2764000000</v>
      </c>
      <c r="EJ13">
        <v>-12263000000</v>
      </c>
      <c r="EK13"/>
      <c r="EL13"/>
      <c r="EM13"/>
      <c r="EN13"/>
      <c r="EO13">
        <v>-12263000000</v>
      </c>
      <c r="EP13">
        <v>-2092000000</v>
      </c>
      <c r="EQ13">
        <v>-1391000000</v>
      </c>
      <c r="ER13">
        <v>-509000000</v>
      </c>
      <c r="ES13">
        <v>-3992000000</v>
      </c>
      <c r="ET13">
        <v>-3992000000</v>
      </c>
      <c r="EU13">
        <v>-219000000</v>
      </c>
      <c r="EV13">
        <v>-58000000</v>
      </c>
      <c r="EW13">
        <v>145000000</v>
      </c>
      <c r="EX13">
        <v>-132000000</v>
      </c>
      <c r="EY13">
        <v>-132000000</v>
      </c>
      <c r="EZ13">
        <v>-122000000</v>
      </c>
      <c r="FA13">
        <v>-3129000000</v>
      </c>
      <c r="FB13">
        <v>2315000000</v>
      </c>
      <c r="FC13">
        <v>-936000000</v>
      </c>
      <c r="FD13">
        <v>-936000000</v>
      </c>
      <c r="FE13">
        <v>-15572000000</v>
      </c>
      <c r="FF13">
        <v>-7299000000</v>
      </c>
      <c r="FG13">
        <v>-10292000000</v>
      </c>
      <c r="FH13">
        <v>-33163000000</v>
      </c>
      <c r="FI13">
        <v>-33163000000</v>
      </c>
      <c r="FJ13">
        <v>227000000</v>
      </c>
      <c r="FK13">
        <v>-1039000000</v>
      </c>
      <c r="FL13">
        <v>3381000000</v>
      </c>
      <c r="FM13">
        <v>2569000000</v>
      </c>
      <c r="FN13">
        <v>2569000000</v>
      </c>
      <c r="FO13">
        <v>5086000000</v>
      </c>
      <c r="FP13">
        <v>-1997000000</v>
      </c>
      <c r="FQ13">
        <v>-903000000</v>
      </c>
      <c r="FR13">
        <v>2186000000</v>
      </c>
      <c r="FS13">
        <v>2186000000</v>
      </c>
      <c r="FT13">
        <v>-31806000000</v>
      </c>
      <c r="FU13">
        <v>-16133000000</v>
      </c>
      <c r="FV13">
        <v>-19852000000</v>
      </c>
      <c r="FW13">
        <v>-67791000000</v>
      </c>
      <c r="FX13">
        <v>-67791000000</v>
      </c>
      <c r="FY13">
        <v>-12318000000</v>
      </c>
      <c r="FZ13">
        <v>-7634000000</v>
      </c>
      <c r="GA13">
        <v>770000000</v>
      </c>
      <c r="GB13">
        <v>-19182000000</v>
      </c>
      <c r="GC13">
        <v>-19182000000</v>
      </c>
      <c r="GD13">
        <v>11454000000</v>
      </c>
      <c r="GE13">
        <v>-4677000000</v>
      </c>
      <c r="GF13">
        <v>5552000000</v>
      </c>
      <c r="GG13">
        <v>12329000000</v>
      </c>
      <c r="GH13">
        <v>12329000000</v>
      </c>
      <c r="GI13">
        <v>22752000000</v>
      </c>
      <c r="GJ13">
        <v>3367000000</v>
      </c>
      <c r="GK13">
        <v>70380000000</v>
      </c>
      <c r="GL13">
        <v>96499000000</v>
      </c>
      <c r="GM13">
        <v>96499000000</v>
      </c>
      <c r="GN13">
        <v>-12547000000</v>
      </c>
      <c r="GO13">
        <v>-10798000000</v>
      </c>
      <c r="GP13">
        <v>-2983000000</v>
      </c>
      <c r="GQ13">
        <v>-26328000000</v>
      </c>
      <c r="GR13">
        <v>-26328000000</v>
      </c>
      <c r="GS13">
        <v>-5032000000</v>
      </c>
      <c r="GT13">
        <v>-6600000000</v>
      </c>
      <c r="GU13">
        <v>-81000000</v>
      </c>
      <c r="GV13">
        <v>-11713000000</v>
      </c>
      <c r="GW13">
        <v>-11713000000</v>
      </c>
      <c r="GX13">
        <v>-10469000000</v>
      </c>
      <c r="GY13">
        <v>9042000000</v>
      </c>
      <c r="GZ13">
        <v>-9721000000</v>
      </c>
      <c r="HA13">
        <v>-11148000000</v>
      </c>
      <c r="HB13">
        <v>-11148000000</v>
      </c>
      <c r="HC13">
        <v>-18607000000</v>
      </c>
      <c r="HD13">
        <v>-17565000000</v>
      </c>
      <c r="HE13">
        <v>-12917000000</v>
      </c>
      <c r="HF13">
        <v>-49089000000</v>
      </c>
      <c r="HG13">
        <v>-49089000000</v>
      </c>
      <c r="HH13">
        <v>-18510000000</v>
      </c>
      <c r="HI13">
        <v>-18015000000</v>
      </c>
      <c r="HJ13">
        <v>-6120000000</v>
      </c>
      <c r="HK13">
        <v>-42645000000</v>
      </c>
      <c r="HL13">
        <v>-42645000000</v>
      </c>
      <c r="HM13">
        <v>34158000000</v>
      </c>
      <c r="HN13">
        <v>32987000000</v>
      </c>
      <c r="HO13">
        <v>596645000000</v>
      </c>
      <c r="HP13">
        <v>663790000000</v>
      </c>
      <c r="HQ13">
        <v>663790000000</v>
      </c>
      <c r="HR13">
        <v>-10347000000</v>
      </c>
      <c r="HS13">
        <v>-9004000000</v>
      </c>
      <c r="HT13">
        <v>-8070000000</v>
      </c>
      <c r="HU13">
        <v>-27421000000</v>
      </c>
      <c r="HV13">
        <v>-27421000000</v>
      </c>
      <c r="HW13">
        <v>-5904900000</v>
      </c>
      <c r="HX13">
        <v>-2324500000</v>
      </c>
      <c r="HY13">
        <v>-3137100000</v>
      </c>
      <c r="HZ13">
        <v>-11366500000</v>
      </c>
      <c r="IA13">
        <v>-11366500000</v>
      </c>
      <c r="IB13">
        <v>-4152000000</v>
      </c>
      <c r="IC13">
        <v>-5328000000</v>
      </c>
      <c r="ID13">
        <v>-4527000000</v>
      </c>
      <c r="IE13">
        <v>-14007000000</v>
      </c>
      <c r="IF13">
        <v>-14007000000</v>
      </c>
      <c r="IG13">
        <v>-3607000000</v>
      </c>
      <c r="IH13">
        <v>-5124000000</v>
      </c>
      <c r="II13">
        <v>-2735000000</v>
      </c>
      <c r="IJ13">
        <v>-11466000000</v>
      </c>
      <c r="IK13">
        <v>-11466000000</v>
      </c>
      <c r="IL13">
        <v>-4966000000</v>
      </c>
      <c r="IM13">
        <v>-5867000000</v>
      </c>
      <c r="IN13">
        <v>-2152000000</v>
      </c>
      <c r="IO13">
        <v>-12985000000</v>
      </c>
      <c r="IP13">
        <v>-12985000000</v>
      </c>
      <c r="IQ13">
        <v>-5949600000</v>
      </c>
      <c r="IR13">
        <v>-4994800000</v>
      </c>
      <c r="IS13">
        <v>-2249000000</v>
      </c>
      <c r="IT13">
        <v>-13193400000</v>
      </c>
      <c r="IU13">
        <v>-13193400000</v>
      </c>
      <c r="IV13">
        <v>-2329000000</v>
      </c>
      <c r="IW13">
        <v>-2787000000</v>
      </c>
      <c r="IX13">
        <v>-2215000000</v>
      </c>
      <c r="IY13">
        <v>-7331000000</v>
      </c>
      <c r="IZ13">
        <v>-7331000000</v>
      </c>
      <c r="JA13">
        <v>-11954000000</v>
      </c>
      <c r="JB13">
        <v>-5431000000</v>
      </c>
      <c r="JC13">
        <v>-4198000000</v>
      </c>
      <c r="JD13">
        <v>-21583000000</v>
      </c>
      <c r="JE13">
        <v>-21583000000</v>
      </c>
      <c r="JF13">
        <v>-2801000000</v>
      </c>
      <c r="JG13">
        <v>4568000000</v>
      </c>
      <c r="JH13">
        <v>10729000000</v>
      </c>
      <c r="JI13">
        <v>12496000000</v>
      </c>
      <c r="JJ13">
        <v>12496000000</v>
      </c>
      <c r="JK13">
        <v>-6701000000</v>
      </c>
      <c r="JL13">
        <v>-1124000000</v>
      </c>
      <c r="JM13">
        <v>-5300000000</v>
      </c>
      <c r="JN13">
        <v>-13125000000</v>
      </c>
      <c r="JO13">
        <v>-13125000000</v>
      </c>
      <c r="JP13">
        <v>4716000000</v>
      </c>
      <c r="JQ13">
        <v>-4712000000</v>
      </c>
      <c r="JR13">
        <v>-5396000000</v>
      </c>
      <c r="JS13">
        <v>-5392000000</v>
      </c>
      <c r="JT13">
        <v>-5392000000</v>
      </c>
      <c r="JU13">
        <v>-13160000000</v>
      </c>
      <c r="JV13">
        <v>-8861000000</v>
      </c>
      <c r="JW13">
        <v>-2832000000</v>
      </c>
      <c r="JX13">
        <v>-24853000000</v>
      </c>
      <c r="JY13">
        <v>-24853000000</v>
      </c>
      <c r="JZ13">
        <v>24205000000</v>
      </c>
      <c r="KA13">
        <v>-11966000000</v>
      </c>
      <c r="KB13">
        <v>83784000000</v>
      </c>
      <c r="KC13">
        <v>96023000000</v>
      </c>
      <c r="KD13">
        <v>96023000000</v>
      </c>
      <c r="KE13">
        <v>-33590000000</v>
      </c>
      <c r="KF13">
        <v>-36887000000</v>
      </c>
      <c r="KG13">
        <v>-46031000000</v>
      </c>
      <c r="KH13">
        <v>-116508000000</v>
      </c>
      <c r="KI13">
        <v>-116508000000</v>
      </c>
      <c r="KJ13">
        <v>-4835000000</v>
      </c>
      <c r="KK13">
        <v>-5293000000</v>
      </c>
      <c r="KL13">
        <v>2491000000</v>
      </c>
      <c r="KM13">
        <v>-7637000000</v>
      </c>
      <c r="KN13">
        <v>-7637000000</v>
      </c>
      <c r="KO13">
        <v>-9982000000</v>
      </c>
      <c r="KP13">
        <v>-42056000000</v>
      </c>
      <c r="KQ13">
        <v>-6132000000</v>
      </c>
      <c r="KR13">
        <v>-58170000000</v>
      </c>
      <c r="KS13">
        <v>-58170000000</v>
      </c>
      <c r="KT13">
        <v>-13769000000</v>
      </c>
      <c r="KU13">
        <v>-8489000000</v>
      </c>
      <c r="KV13">
        <v>3819000000</v>
      </c>
      <c r="KW13">
        <v>-18439000000</v>
      </c>
      <c r="KX13">
        <v>-18439000000</v>
      </c>
      <c r="KY13">
        <v>-20441000000</v>
      </c>
      <c r="KZ13">
        <v>-8485000000</v>
      </c>
      <c r="LA13">
        <v>-9649000000</v>
      </c>
      <c r="LB13">
        <v>-38575000000</v>
      </c>
      <c r="LC13">
        <v>-38575000000</v>
      </c>
      <c r="LD13">
        <v>-14375000000</v>
      </c>
      <c r="LE13">
        <v>-9994000000</v>
      </c>
      <c r="LF13">
        <v>-8367000000</v>
      </c>
      <c r="LG13">
        <v>-32736000000</v>
      </c>
      <c r="LH13">
        <v>-32736000000</v>
      </c>
      <c r="LI13">
        <v>-9651000000</v>
      </c>
      <c r="LJ13">
        <v>-8061000000</v>
      </c>
      <c r="LK13">
        <v>-8496000000</v>
      </c>
      <c r="LL13">
        <v>-26208000000</v>
      </c>
      <c r="LM13">
        <v>-26208000000</v>
      </c>
      <c r="LN13">
        <v>-31500000000</v>
      </c>
      <c r="LO13">
        <v>-6386000000</v>
      </c>
      <c r="LP13">
        <v>-5707000000</v>
      </c>
      <c r="LQ13">
        <v>-43593000000</v>
      </c>
      <c r="LR13">
        <v>-43593000000</v>
      </c>
      <c r="LS13">
        <v>-3242800000</v>
      </c>
      <c r="LT13">
        <v>-10056900000</v>
      </c>
      <c r="LU13">
        <v>1713300000</v>
      </c>
      <c r="LV13">
        <v>-11586400000</v>
      </c>
      <c r="LW13">
        <v>-11586400000</v>
      </c>
      <c r="LX13">
        <v>-5020000000</v>
      </c>
      <c r="LY13">
        <v>-3718000000</v>
      </c>
      <c r="LZ13">
        <v>-873000000</v>
      </c>
      <c r="MA13">
        <v>-9611000000</v>
      </c>
      <c r="MB13">
        <v>-9611000000</v>
      </c>
      <c r="MC13">
        <v>-1813000000</v>
      </c>
      <c r="MD13">
        <v>-1930000000</v>
      </c>
      <c r="ME13">
        <v>-576000000</v>
      </c>
      <c r="MF13">
        <v>-4319000000</v>
      </c>
      <c r="MG13">
        <v>-4319000000</v>
      </c>
      <c r="MH13">
        <v>-4482264000</v>
      </c>
      <c r="MI13">
        <v>-2576086000</v>
      </c>
      <c r="MJ13">
        <v>1993940000</v>
      </c>
      <c r="MK13">
        <v>-5064410000</v>
      </c>
      <c r="ML13">
        <v>-5064410000</v>
      </c>
      <c r="MM13">
        <v>-25989000000</v>
      </c>
      <c r="MN13">
        <v>-25083000000</v>
      </c>
      <c r="MO13">
        <v>-32007000000</v>
      </c>
      <c r="MP13">
        <v>-83079000000</v>
      </c>
      <c r="MQ13">
        <v>-83079000000</v>
      </c>
      <c r="MR13">
        <v>-3644000000</v>
      </c>
      <c r="MS13">
        <v>-3152000000</v>
      </c>
      <c r="MT13">
        <v>-2000000000</v>
      </c>
      <c r="MU13">
        <v>-8796000000</v>
      </c>
      <c r="MV13">
        <v>-8796000000</v>
      </c>
      <c r="MW13">
        <v>-6329000000</v>
      </c>
      <c r="MX13">
        <v>-4730000000</v>
      </c>
      <c r="MY13">
        <v>-4547000000</v>
      </c>
      <c r="MZ13">
        <v>-15606000000</v>
      </c>
      <c r="NA13">
        <v>-15606000000</v>
      </c>
      <c r="NB13">
        <v>-4365000000</v>
      </c>
      <c r="NC13">
        <v>-5625000000</v>
      </c>
      <c r="ND13">
        <v>-3590000000</v>
      </c>
      <c r="NE13">
        <v>-13580000000</v>
      </c>
      <c r="NF13">
        <v>-13580000000</v>
      </c>
      <c r="NG13">
        <v>-5222000000</v>
      </c>
      <c r="NH13">
        <v>-5646000000</v>
      </c>
      <c r="NI13">
        <v>-4902000000</v>
      </c>
      <c r="NJ13">
        <v>-15770000000</v>
      </c>
      <c r="NK13">
        <v>-15770000000</v>
      </c>
      <c r="NL13">
        <v>-5692000000</v>
      </c>
      <c r="NM13">
        <v>-1727000000</v>
      </c>
      <c r="NN13">
        <v>-4517000000</v>
      </c>
      <c r="NO13">
        <v>-11936000000</v>
      </c>
      <c r="NP13">
        <v>-11936000000</v>
      </c>
      <c r="NQ13">
        <v>361000000</v>
      </c>
      <c r="NR13">
        <v>17623000000</v>
      </c>
      <c r="NS13">
        <v>51899000000</v>
      </c>
      <c r="NT13">
        <v>69883000000</v>
      </c>
      <c r="NU13">
        <v>69883000000</v>
      </c>
      <c r="NV13">
        <v>-10790000000</v>
      </c>
      <c r="NW13">
        <v>-12061000000</v>
      </c>
      <c r="NX13">
        <v>-3968000000</v>
      </c>
      <c r="NY13">
        <v>-26819000000</v>
      </c>
      <c r="NZ13">
        <v>-26819000000</v>
      </c>
      <c r="OA13">
        <v>-15377000000</v>
      </c>
      <c r="OB13">
        <v>-18164000000</v>
      </c>
      <c r="OC13">
        <v>1325000000</v>
      </c>
      <c r="OD13">
        <v>-32216000000</v>
      </c>
      <c r="OE13">
        <v>-32216000000</v>
      </c>
      <c r="OF13">
        <v>-5295000000</v>
      </c>
      <c r="OG13">
        <v>-3047000000</v>
      </c>
      <c r="OH13">
        <v>-4647000000</v>
      </c>
      <c r="OI13">
        <v>-12989000000</v>
      </c>
      <c r="OJ13">
        <v>-12989000000</v>
      </c>
      <c r="OK13">
        <v>-70979000000</v>
      </c>
      <c r="OL13">
        <v>-9136000000</v>
      </c>
      <c r="OM13">
        <v>-1243000000</v>
      </c>
      <c r="ON13">
        <v>-81358000000</v>
      </c>
      <c r="OO13">
        <v>-81358000000</v>
      </c>
      <c r="OP13">
        <v>-19875000000</v>
      </c>
      <c r="OQ13">
        <v>-2537000000</v>
      </c>
      <c r="OR13">
        <v>-14299000000</v>
      </c>
      <c r="OS13">
        <v>-36711000000</v>
      </c>
      <c r="OT13">
        <v>-36711000000</v>
      </c>
      <c r="OU13">
        <v>-19446000000</v>
      </c>
      <c r="OV13">
        <v>-6618000000</v>
      </c>
      <c r="OW13">
        <v>5285000000</v>
      </c>
      <c r="OX13">
        <v>-20779000000</v>
      </c>
      <c r="OY13">
        <v>-20779000000</v>
      </c>
      <c r="OZ13">
        <v>122007899000</v>
      </c>
    </row>
    <row r="14" spans="1:416" x14ac:dyDescent="0.25">
      <c r="A14" s="26" t="s">
        <v>416</v>
      </c>
      <c r="B14">
        <v>16066000000</v>
      </c>
      <c r="C14">
        <v>45896000000</v>
      </c>
      <c r="D14">
        <v>-4289000000</v>
      </c>
      <c r="E14">
        <v>57673000000</v>
      </c>
      <c r="F14">
        <v>57673000000</v>
      </c>
      <c r="G14">
        <v>-1006000000</v>
      </c>
      <c r="H14">
        <v>596000000</v>
      </c>
      <c r="I14">
        <v>-37557000000</v>
      </c>
      <c r="J14">
        <v>-37967000000</v>
      </c>
      <c r="K14">
        <v>-37967000000</v>
      </c>
      <c r="L14">
        <v>-1356000000</v>
      </c>
      <c r="M14">
        <v>-1815000000</v>
      </c>
      <c r="N14">
        <v>-2215000000</v>
      </c>
      <c r="O14">
        <v>-5386000000</v>
      </c>
      <c r="P14">
        <v>-5386000000</v>
      </c>
      <c r="Q14">
        <v>-1249604000</v>
      </c>
      <c r="R14">
        <v>-1755576000</v>
      </c>
      <c r="S14">
        <v>-1894519000</v>
      </c>
      <c r="T14">
        <v>-4899699000</v>
      </c>
      <c r="U14">
        <v>-4899699000</v>
      </c>
      <c r="V14">
        <v>-223000000</v>
      </c>
      <c r="W14">
        <v>-5475000000</v>
      </c>
      <c r="X14">
        <v>-6202000000</v>
      </c>
      <c r="Y14">
        <v>-11900000000</v>
      </c>
      <c r="Z14">
        <v>-11900000000</v>
      </c>
      <c r="AA14">
        <v>-1719000000</v>
      </c>
      <c r="AB14">
        <v>-2807000000</v>
      </c>
      <c r="AC14">
        <v>-3441000000</v>
      </c>
      <c r="AD14">
        <v>-7967000000</v>
      </c>
      <c r="AE14">
        <v>-7967000000</v>
      </c>
      <c r="AF14">
        <v>14339000000</v>
      </c>
      <c r="AG14">
        <v>5709000000</v>
      </c>
      <c r="AH14">
        <v>-5401000000</v>
      </c>
      <c r="AI14">
        <v>14647000000</v>
      </c>
      <c r="AJ14">
        <v>14647000000</v>
      </c>
      <c r="AK14">
        <v>-12369000000</v>
      </c>
      <c r="AL14">
        <v>-24281000000</v>
      </c>
      <c r="AM14">
        <v>-59611000000</v>
      </c>
      <c r="AN14">
        <v>-96261000000</v>
      </c>
      <c r="AO14">
        <v>-96261000000</v>
      </c>
      <c r="AP14">
        <v>-19615000000</v>
      </c>
      <c r="AQ14">
        <v>-16707000000</v>
      </c>
      <c r="AR14">
        <v>11632000000</v>
      </c>
      <c r="AS14">
        <v>-24690000000</v>
      </c>
      <c r="AT14">
        <v>-24690000000</v>
      </c>
      <c r="AU14">
        <v>-4621000000</v>
      </c>
      <c r="AV14">
        <v>-1530000000</v>
      </c>
      <c r="AW14">
        <v>-18366000000</v>
      </c>
      <c r="AX14">
        <v>-24517000000</v>
      </c>
      <c r="AY14">
        <v>-24517000000</v>
      </c>
      <c r="AZ14">
        <v>-71468000000</v>
      </c>
      <c r="BA14">
        <v>-80630000000</v>
      </c>
      <c r="BB14">
        <v>-177665000000</v>
      </c>
      <c r="BC14">
        <v>-329763000000</v>
      </c>
      <c r="BD14">
        <v>-329763000000</v>
      </c>
      <c r="BE14">
        <v>-2046300000</v>
      </c>
      <c r="BF14">
        <v>470500000</v>
      </c>
      <c r="BG14">
        <v>-608600000</v>
      </c>
      <c r="BH14">
        <v>-2184400000</v>
      </c>
      <c r="BI14">
        <v>-2184400000</v>
      </c>
      <c r="BJ14">
        <v>3299000000</v>
      </c>
      <c r="BK14">
        <v>-10548000000</v>
      </c>
      <c r="BL14">
        <v>-78455000000</v>
      </c>
      <c r="BM14">
        <v>-85704000000</v>
      </c>
      <c r="BN14">
        <v>-85704000000</v>
      </c>
      <c r="BO14">
        <v>-2000000000</v>
      </c>
      <c r="BP14">
        <v>-9913000000</v>
      </c>
      <c r="BQ14">
        <v>-10859000000</v>
      </c>
      <c r="BR14">
        <v>-22772000000</v>
      </c>
      <c r="BS14">
        <v>-22772000000</v>
      </c>
      <c r="BT14">
        <v>-32849000000</v>
      </c>
      <c r="BU14">
        <v>-5621000000</v>
      </c>
      <c r="BV14">
        <v>-37757000000</v>
      </c>
      <c r="BW14">
        <v>-76227000000</v>
      </c>
      <c r="BX14">
        <v>-76227000000</v>
      </c>
      <c r="BY14">
        <v>-73118000000</v>
      </c>
      <c r="BZ14">
        <v>-23374000000</v>
      </c>
      <c r="CA14">
        <v>-95312000000</v>
      </c>
      <c r="CB14">
        <v>-191804000000</v>
      </c>
      <c r="CC14">
        <v>-191804000000</v>
      </c>
      <c r="CD14">
        <v>-3212000000</v>
      </c>
      <c r="CE14">
        <v>-1928000000</v>
      </c>
      <c r="CF14">
        <v>-1485000000</v>
      </c>
      <c r="CG14">
        <v>-6625000000</v>
      </c>
      <c r="CH14">
        <v>-6625000000</v>
      </c>
      <c r="CI14">
        <v>-1170000000</v>
      </c>
      <c r="CJ14">
        <v>-2099000000</v>
      </c>
      <c r="CK14">
        <v>-779000000</v>
      </c>
      <c r="CL14">
        <v>-4048000000</v>
      </c>
      <c r="CM14">
        <v>-4048000000</v>
      </c>
      <c r="CN14">
        <v>-50854000000</v>
      </c>
      <c r="CO14">
        <v>-14841000000</v>
      </c>
      <c r="CP14">
        <v>-12047000000</v>
      </c>
      <c r="CQ14">
        <v>-77742000000</v>
      </c>
      <c r="CR14">
        <v>-77742000000</v>
      </c>
      <c r="CS14">
        <v>-15618000000</v>
      </c>
      <c r="CT14">
        <v>-22998000000</v>
      </c>
      <c r="CU14">
        <v>-14841000000</v>
      </c>
      <c r="CV14">
        <v>-53457000000</v>
      </c>
      <c r="CW14">
        <v>-53457000000</v>
      </c>
      <c r="CX14">
        <v>-3843000000</v>
      </c>
      <c r="CY14">
        <v>-6618000000</v>
      </c>
      <c r="CZ14">
        <v>-4121000000</v>
      </c>
      <c r="DA14">
        <v>-14582000000</v>
      </c>
      <c r="DB14">
        <v>-14582000000</v>
      </c>
      <c r="DC14">
        <v>-2947000000</v>
      </c>
      <c r="DD14">
        <v>-2865000000</v>
      </c>
      <c r="DE14">
        <v>-3891000000</v>
      </c>
      <c r="DF14">
        <v>-9703000000</v>
      </c>
      <c r="DG14">
        <v>-9703000000</v>
      </c>
      <c r="DH14">
        <v>15318000000</v>
      </c>
      <c r="DI14">
        <v>14837000000</v>
      </c>
      <c r="DJ14">
        <v>3500000000</v>
      </c>
      <c r="DK14">
        <v>33655000000</v>
      </c>
      <c r="DL14">
        <v>33655000000</v>
      </c>
      <c r="DM14">
        <v>-43285000000</v>
      </c>
      <c r="DN14">
        <v>-3339000000</v>
      </c>
      <c r="DO14">
        <v>-5534000000</v>
      </c>
      <c r="DP14">
        <v>-52158000000</v>
      </c>
      <c r="DQ14">
        <v>-52158000000</v>
      </c>
      <c r="DR14">
        <v>-12290000000</v>
      </c>
      <c r="DS14">
        <v>-11458000000</v>
      </c>
      <c r="DT14">
        <v>-6965000000</v>
      </c>
      <c r="DU14">
        <v>-30713000000</v>
      </c>
      <c r="DV14">
        <v>-30713000000</v>
      </c>
      <c r="DW14">
        <v>-2462000000</v>
      </c>
      <c r="DX14">
        <v>-2313000000</v>
      </c>
      <c r="DY14">
        <v>-202000000</v>
      </c>
      <c r="DZ14">
        <v>-4977000000</v>
      </c>
      <c r="EA14">
        <v>-4977000000</v>
      </c>
      <c r="EB14">
        <v>-5336000000</v>
      </c>
      <c r="EC14">
        <v>-4118000000</v>
      </c>
      <c r="ED14">
        <v>-3637000000</v>
      </c>
      <c r="EE14">
        <v>-13091000000</v>
      </c>
      <c r="EF14">
        <v>-13091000000</v>
      </c>
      <c r="EG14">
        <v>-2195000000</v>
      </c>
      <c r="EH14">
        <v>-2192000000</v>
      </c>
      <c r="EI14">
        <v>-841000000</v>
      </c>
      <c r="EJ14">
        <v>-5228000000</v>
      </c>
      <c r="EK14"/>
      <c r="EL14"/>
      <c r="EM14"/>
      <c r="EN14"/>
      <c r="EO14">
        <v>-5228000000</v>
      </c>
      <c r="EP14">
        <v>-2720000000</v>
      </c>
      <c r="EQ14">
        <v>-1174000000</v>
      </c>
      <c r="ER14">
        <v>-740000000</v>
      </c>
      <c r="ES14">
        <v>-4634000000</v>
      </c>
      <c r="ET14">
        <v>-4634000000</v>
      </c>
      <c r="EU14">
        <v>-7834000000</v>
      </c>
      <c r="EV14">
        <v>-7260000000</v>
      </c>
      <c r="EW14">
        <v>-4336000000</v>
      </c>
      <c r="EX14">
        <v>-19430000000</v>
      </c>
      <c r="EY14">
        <v>-19430000000</v>
      </c>
      <c r="EZ14">
        <v>-16261000000</v>
      </c>
      <c r="FA14">
        <v>-13721000000</v>
      </c>
      <c r="FB14">
        <v>-18615000000</v>
      </c>
      <c r="FC14">
        <v>-48597000000</v>
      </c>
      <c r="FD14">
        <v>-48597000000</v>
      </c>
      <c r="FE14">
        <v>-11603000000</v>
      </c>
      <c r="FF14">
        <v>-19864000000</v>
      </c>
      <c r="FG14">
        <v>-30059000000</v>
      </c>
      <c r="FH14">
        <v>-61526000000</v>
      </c>
      <c r="FI14">
        <v>-61526000000</v>
      </c>
      <c r="FJ14">
        <v>-5677000000</v>
      </c>
      <c r="FK14">
        <v>-5473000000</v>
      </c>
      <c r="FL14">
        <v>-5846000000</v>
      </c>
      <c r="FM14">
        <v>-16996000000</v>
      </c>
      <c r="FN14">
        <v>-16996000000</v>
      </c>
      <c r="FO14">
        <v>-10234000000</v>
      </c>
      <c r="FP14">
        <v>-994000000</v>
      </c>
      <c r="FQ14">
        <v>-974000000</v>
      </c>
      <c r="FR14">
        <v>-12202000000</v>
      </c>
      <c r="FS14">
        <v>-12202000000</v>
      </c>
      <c r="FT14">
        <v>18280000000</v>
      </c>
      <c r="FU14">
        <v>8939000000</v>
      </c>
      <c r="FV14">
        <v>16642000000</v>
      </c>
      <c r="FW14">
        <v>43861000000</v>
      </c>
      <c r="FX14">
        <v>43861000000</v>
      </c>
      <c r="FY14">
        <v>14355000000</v>
      </c>
      <c r="FZ14">
        <v>-7817000000</v>
      </c>
      <c r="GA14">
        <v>-14615000000</v>
      </c>
      <c r="GB14">
        <v>-8077000000</v>
      </c>
      <c r="GC14">
        <v>-8077000000</v>
      </c>
      <c r="GD14">
        <v>-20763000000</v>
      </c>
      <c r="GE14">
        <v>-10899000000</v>
      </c>
      <c r="GF14">
        <v>-21826000000</v>
      </c>
      <c r="GG14">
        <v>-53488000000</v>
      </c>
      <c r="GH14">
        <v>-53488000000</v>
      </c>
      <c r="GI14">
        <v>-18820000000</v>
      </c>
      <c r="GJ14">
        <v>-24236000000</v>
      </c>
      <c r="GK14">
        <v>-34356000000</v>
      </c>
      <c r="GL14">
        <v>-77412000000</v>
      </c>
      <c r="GM14">
        <v>-77412000000</v>
      </c>
      <c r="GN14">
        <v>-2416000000</v>
      </c>
      <c r="GO14">
        <v>-2653000000</v>
      </c>
      <c r="GP14">
        <v>-10170000000</v>
      </c>
      <c r="GQ14">
        <v>-15239000000</v>
      </c>
      <c r="GR14">
        <v>-15239000000</v>
      </c>
      <c r="GS14">
        <v>1027000000</v>
      </c>
      <c r="GT14">
        <v>-533000000</v>
      </c>
      <c r="GU14">
        <v>-987000000</v>
      </c>
      <c r="GV14">
        <v>-493000000</v>
      </c>
      <c r="GW14">
        <v>-493000000</v>
      </c>
      <c r="GX14">
        <v>-4913000000</v>
      </c>
      <c r="GY14">
        <v>-26936000000</v>
      </c>
      <c r="GZ14">
        <v>-3028000000</v>
      </c>
      <c r="HA14">
        <v>-34877000000</v>
      </c>
      <c r="HB14">
        <v>-34877000000</v>
      </c>
      <c r="HC14">
        <v>-11239000000</v>
      </c>
      <c r="HD14">
        <v>-14405000000</v>
      </c>
      <c r="HE14">
        <v>-20796000000</v>
      </c>
      <c r="HF14">
        <v>-46440000000</v>
      </c>
      <c r="HG14">
        <v>-46440000000</v>
      </c>
      <c r="HH14">
        <v>-3167000000</v>
      </c>
      <c r="HI14">
        <v>-6194000000</v>
      </c>
      <c r="HJ14">
        <v>-20825000000</v>
      </c>
      <c r="HK14">
        <v>-30186000000</v>
      </c>
      <c r="HL14">
        <v>-30186000000</v>
      </c>
      <c r="HM14">
        <v>-199420000000</v>
      </c>
      <c r="HN14">
        <v>-52059000000</v>
      </c>
      <c r="HO14">
        <v>-261912000000</v>
      </c>
      <c r="HP14">
        <v>-513391000000</v>
      </c>
      <c r="HQ14">
        <v>-513391000000</v>
      </c>
      <c r="HR14">
        <v>5927000000</v>
      </c>
      <c r="HS14">
        <v>-3976000000</v>
      </c>
      <c r="HT14">
        <v>-1477000000</v>
      </c>
      <c r="HU14">
        <v>474000000</v>
      </c>
      <c r="HV14">
        <v>474000000</v>
      </c>
      <c r="HW14">
        <v>1906000000</v>
      </c>
      <c r="HX14">
        <v>-8082900000</v>
      </c>
      <c r="HY14">
        <v>-2258900000</v>
      </c>
      <c r="HZ14">
        <v>-8435800000</v>
      </c>
      <c r="IA14">
        <v>-8435800000</v>
      </c>
      <c r="IB14">
        <v>-1075000000</v>
      </c>
      <c r="IC14">
        <v>-1241000000</v>
      </c>
      <c r="ID14">
        <v>-2010000000</v>
      </c>
      <c r="IE14">
        <v>-4326000000</v>
      </c>
      <c r="IF14">
        <v>-4326000000</v>
      </c>
      <c r="IG14">
        <v>-1441000000</v>
      </c>
      <c r="IH14">
        <v>-1080000000</v>
      </c>
      <c r="II14">
        <v>-1369000000</v>
      </c>
      <c r="IJ14">
        <v>-3890000000</v>
      </c>
      <c r="IK14">
        <v>-3890000000</v>
      </c>
      <c r="IL14">
        <v>-506000000</v>
      </c>
      <c r="IM14">
        <v>-1640000000</v>
      </c>
      <c r="IN14">
        <v>-1879000000</v>
      </c>
      <c r="IO14">
        <v>-4025000000</v>
      </c>
      <c r="IP14">
        <v>-4025000000</v>
      </c>
      <c r="IQ14">
        <v>-2455100000</v>
      </c>
      <c r="IR14">
        <v>-3071100000</v>
      </c>
      <c r="IS14">
        <v>-1545800000</v>
      </c>
      <c r="IT14">
        <v>-7072000000</v>
      </c>
      <c r="IU14">
        <v>-7072000000</v>
      </c>
      <c r="IV14">
        <v>-1224000000</v>
      </c>
      <c r="IW14">
        <v>-960000000</v>
      </c>
      <c r="IX14">
        <v>500000000</v>
      </c>
      <c r="IY14">
        <v>-1684000000</v>
      </c>
      <c r="IZ14">
        <v>-1684000000</v>
      </c>
      <c r="JA14">
        <v>5858000000</v>
      </c>
      <c r="JB14">
        <v>-774000000</v>
      </c>
      <c r="JC14">
        <v>-3203000000</v>
      </c>
      <c r="JD14">
        <v>1881000000</v>
      </c>
      <c r="JE14">
        <v>1881000000</v>
      </c>
      <c r="JF14">
        <v>-5634000000</v>
      </c>
      <c r="JG14">
        <v>-17586000000</v>
      </c>
      <c r="JH14">
        <v>-18569000000</v>
      </c>
      <c r="JI14">
        <v>-41789000000</v>
      </c>
      <c r="JJ14">
        <v>-41789000000</v>
      </c>
      <c r="JK14">
        <v>222000000</v>
      </c>
      <c r="JL14">
        <v>-6444000000</v>
      </c>
      <c r="JM14">
        <v>-580000000</v>
      </c>
      <c r="JN14">
        <v>-6802000000</v>
      </c>
      <c r="JO14">
        <v>-6802000000</v>
      </c>
      <c r="JP14">
        <v>-12988000000</v>
      </c>
      <c r="JQ14">
        <v>-2398000000</v>
      </c>
      <c r="JR14">
        <v>-143000000</v>
      </c>
      <c r="JS14">
        <v>-15529000000</v>
      </c>
      <c r="JT14">
        <v>-15529000000</v>
      </c>
      <c r="JU14">
        <v>4314000000</v>
      </c>
      <c r="JV14">
        <v>-2629000000</v>
      </c>
      <c r="JW14">
        <v>-9443000000</v>
      </c>
      <c r="JX14">
        <v>-7758000000</v>
      </c>
      <c r="JY14">
        <v>-7758000000</v>
      </c>
      <c r="JZ14">
        <v>-22881000000</v>
      </c>
      <c r="KA14">
        <v>-33561000000</v>
      </c>
      <c r="KB14">
        <v>-37898000000</v>
      </c>
      <c r="KC14">
        <v>-94340000000</v>
      </c>
      <c r="KD14">
        <v>-94340000000</v>
      </c>
      <c r="KE14">
        <v>-6061000000</v>
      </c>
      <c r="KF14">
        <v>-15773000000</v>
      </c>
      <c r="KG14">
        <v>-12223000000</v>
      </c>
      <c r="KH14">
        <v>-34057000000</v>
      </c>
      <c r="KI14">
        <v>-34057000000</v>
      </c>
      <c r="KJ14">
        <v>276000000</v>
      </c>
      <c r="KK14">
        <v>-264000000</v>
      </c>
      <c r="KL14">
        <v>-1028000000</v>
      </c>
      <c r="KM14">
        <v>-1016000000</v>
      </c>
      <c r="KN14">
        <v>-1016000000</v>
      </c>
      <c r="KO14">
        <v>-5625000000</v>
      </c>
      <c r="KP14">
        <v>26557000000</v>
      </c>
      <c r="KQ14">
        <v>9843000000</v>
      </c>
      <c r="KR14">
        <v>30775000000</v>
      </c>
      <c r="KS14">
        <v>30775000000</v>
      </c>
      <c r="KT14">
        <v>4564000000</v>
      </c>
      <c r="KU14">
        <v>-6437000000</v>
      </c>
      <c r="KV14">
        <v>-11619000000</v>
      </c>
      <c r="KW14">
        <v>-13492000000</v>
      </c>
      <c r="KX14">
        <v>-13492000000</v>
      </c>
      <c r="KY14">
        <v>4525000000</v>
      </c>
      <c r="KZ14">
        <v>-3945000000</v>
      </c>
      <c r="LA14">
        <v>-4271000000</v>
      </c>
      <c r="LB14">
        <v>-3691000000</v>
      </c>
      <c r="LC14">
        <v>-3691000000</v>
      </c>
      <c r="LD14">
        <v>-3511000000</v>
      </c>
      <c r="LE14">
        <v>-3490000000</v>
      </c>
      <c r="LF14">
        <v>3045000000</v>
      </c>
      <c r="LG14">
        <v>-3956000000</v>
      </c>
      <c r="LH14">
        <v>-3956000000</v>
      </c>
      <c r="LI14">
        <v>-998000000</v>
      </c>
      <c r="LJ14">
        <v>-1811000000</v>
      </c>
      <c r="LK14">
        <v>-1154000000</v>
      </c>
      <c r="LL14">
        <v>-3963000000</v>
      </c>
      <c r="LM14">
        <v>-3963000000</v>
      </c>
      <c r="LN14">
        <v>2381000000</v>
      </c>
      <c r="LO14">
        <v>-806000000</v>
      </c>
      <c r="LP14">
        <v>-5263000000</v>
      </c>
      <c r="LQ14">
        <v>-3688000000</v>
      </c>
      <c r="LR14">
        <v>-3688000000</v>
      </c>
      <c r="LS14">
        <v>-2361500000</v>
      </c>
      <c r="LT14">
        <v>-1010800000</v>
      </c>
      <c r="LU14">
        <v>-1711500000</v>
      </c>
      <c r="LV14">
        <v>-5083800000</v>
      </c>
      <c r="LW14">
        <v>-5083800000</v>
      </c>
      <c r="LX14">
        <v>-1040000000</v>
      </c>
      <c r="LY14">
        <v>-2011000000</v>
      </c>
      <c r="LZ14">
        <v>-2353000000</v>
      </c>
      <c r="MA14">
        <v>-5404000000</v>
      </c>
      <c r="MB14">
        <v>-5404000000</v>
      </c>
      <c r="MC14">
        <v>-5760000000</v>
      </c>
      <c r="MD14">
        <v>-3392000000</v>
      </c>
      <c r="ME14">
        <v>-7030000000</v>
      </c>
      <c r="MF14">
        <v>-16182000000</v>
      </c>
      <c r="MG14">
        <v>-16182000000</v>
      </c>
      <c r="MH14">
        <v>-236506000</v>
      </c>
      <c r="MI14">
        <v>-1076707000</v>
      </c>
      <c r="MJ14">
        <v>-3978398000</v>
      </c>
      <c r="MK14">
        <v>-5291611000</v>
      </c>
      <c r="ML14">
        <v>-5291611000</v>
      </c>
      <c r="MM14">
        <v>-63145000000</v>
      </c>
      <c r="MN14">
        <v>-16690000000</v>
      </c>
      <c r="MO14">
        <v>-13548000000</v>
      </c>
      <c r="MP14">
        <v>-93383000000</v>
      </c>
      <c r="MQ14">
        <v>-93383000000</v>
      </c>
      <c r="MR14">
        <v>-3416000000</v>
      </c>
      <c r="MS14">
        <v>-2944000000</v>
      </c>
      <c r="MT14">
        <v>-2591000000</v>
      </c>
      <c r="MU14">
        <v>-8951000000</v>
      </c>
      <c r="MV14">
        <v>-8951000000</v>
      </c>
      <c r="MW14">
        <v>-78000000</v>
      </c>
      <c r="MX14">
        <v>-1920000000</v>
      </c>
      <c r="MY14">
        <v>-922000000</v>
      </c>
      <c r="MZ14">
        <v>-2920000000</v>
      </c>
      <c r="NA14">
        <v>-2920000000</v>
      </c>
      <c r="NB14">
        <v>-12385000000</v>
      </c>
      <c r="NC14">
        <v>-12699000000</v>
      </c>
      <c r="ND14">
        <v>-12532000000</v>
      </c>
      <c r="NE14">
        <v>-37616000000</v>
      </c>
      <c r="NF14">
        <v>-37616000000</v>
      </c>
      <c r="NG14">
        <v>-3411000000</v>
      </c>
      <c r="NH14">
        <v>-3435000000</v>
      </c>
      <c r="NI14">
        <v>-2676000000</v>
      </c>
      <c r="NJ14">
        <v>-9522000000</v>
      </c>
      <c r="NK14">
        <v>-9522000000</v>
      </c>
      <c r="NL14">
        <v>-6330000000</v>
      </c>
      <c r="NM14">
        <v>-6061000000</v>
      </c>
      <c r="NN14">
        <v>-5283000000</v>
      </c>
      <c r="NO14">
        <v>-17674000000</v>
      </c>
      <c r="NP14">
        <v>-17674000000</v>
      </c>
      <c r="NQ14">
        <v>-8977000000</v>
      </c>
      <c r="NR14">
        <v>-21560000000</v>
      </c>
      <c r="NS14">
        <v>-15440000000</v>
      </c>
      <c r="NT14">
        <v>-45977000000</v>
      </c>
      <c r="NU14">
        <v>-45977000000</v>
      </c>
      <c r="NV14">
        <v>-3084000000</v>
      </c>
      <c r="NW14">
        <v>-591000000</v>
      </c>
      <c r="NX14">
        <v>1427000000</v>
      </c>
      <c r="NY14">
        <v>-2248000000</v>
      </c>
      <c r="NZ14">
        <v>-2248000000</v>
      </c>
      <c r="OA14">
        <v>-17934000000</v>
      </c>
      <c r="OB14">
        <v>-17581000000</v>
      </c>
      <c r="OC14">
        <v>-23512000000</v>
      </c>
      <c r="OD14">
        <v>-59027000000</v>
      </c>
      <c r="OE14">
        <v>-59027000000</v>
      </c>
      <c r="OF14">
        <v>-5501000000</v>
      </c>
      <c r="OG14">
        <v>-2307000000</v>
      </c>
      <c r="OH14">
        <v>-1297000000</v>
      </c>
      <c r="OI14">
        <v>-9105000000</v>
      </c>
      <c r="OJ14">
        <v>-9105000000</v>
      </c>
      <c r="OK14">
        <v>-7754000000</v>
      </c>
      <c r="OL14">
        <v>-29631000000</v>
      </c>
      <c r="OM14">
        <v>122554000000</v>
      </c>
      <c r="ON14">
        <v>85169000000</v>
      </c>
      <c r="OO14">
        <v>85169000000</v>
      </c>
      <c r="OP14">
        <v>-9079000000</v>
      </c>
      <c r="OQ14">
        <v>-24036000000</v>
      </c>
      <c r="OR14">
        <v>-9128000000</v>
      </c>
      <c r="OS14">
        <v>-42243000000</v>
      </c>
      <c r="OT14">
        <v>-42243000000</v>
      </c>
      <c r="OU14">
        <v>-16446000000</v>
      </c>
      <c r="OV14">
        <v>-23084000000</v>
      </c>
      <c r="OW14">
        <v>-18459000000</v>
      </c>
      <c r="OX14">
        <v>-57989000000</v>
      </c>
      <c r="OY14">
        <v>-57989000000</v>
      </c>
      <c r="OZ14">
        <v>-2547349310000</v>
      </c>
    </row>
    <row r="15" spans="1:416" x14ac:dyDescent="0.25">
      <c r="A15" s="26" t="s">
        <v>417</v>
      </c>
      <c r="B15">
        <v>77434000000</v>
      </c>
      <c r="C15">
        <v>69391000000</v>
      </c>
      <c r="D15">
        <v>80674000000</v>
      </c>
      <c r="E15">
        <v>227499000000</v>
      </c>
      <c r="F15">
        <v>227499000000</v>
      </c>
      <c r="G15">
        <v>13427000000</v>
      </c>
      <c r="H15">
        <v>13324000000</v>
      </c>
      <c r="I15">
        <v>17588000000</v>
      </c>
      <c r="J15">
        <v>44339000000</v>
      </c>
      <c r="K15">
        <v>44339000000</v>
      </c>
      <c r="L15">
        <v>6300000000</v>
      </c>
      <c r="M15">
        <v>6136000000</v>
      </c>
      <c r="N15">
        <v>7901000000</v>
      </c>
      <c r="O15">
        <v>20337000000</v>
      </c>
      <c r="P15">
        <v>20337000000</v>
      </c>
      <c r="Q15">
        <v>6026691000</v>
      </c>
      <c r="R15">
        <v>6626953000</v>
      </c>
      <c r="S15">
        <v>8215152000</v>
      </c>
      <c r="T15">
        <v>20868796000</v>
      </c>
      <c r="U15">
        <v>20868796000</v>
      </c>
      <c r="V15">
        <v>-394000000</v>
      </c>
      <c r="W15">
        <v>-1807000000</v>
      </c>
      <c r="X15">
        <v>1038000000</v>
      </c>
      <c r="Y15">
        <v>-1163000000</v>
      </c>
      <c r="Z15">
        <v>-1163000000</v>
      </c>
      <c r="AA15">
        <v>5175000000</v>
      </c>
      <c r="AB15">
        <v>5129000000</v>
      </c>
      <c r="AC15">
        <v>5491000000</v>
      </c>
      <c r="AD15">
        <v>15795000000</v>
      </c>
      <c r="AE15">
        <v>15795000000</v>
      </c>
      <c r="AF15">
        <v>11296000000</v>
      </c>
      <c r="AG15">
        <v>9150000000</v>
      </c>
      <c r="AH15">
        <v>10497000000</v>
      </c>
      <c r="AI15">
        <v>30943000000</v>
      </c>
      <c r="AJ15">
        <v>30943000000</v>
      </c>
      <c r="AK15">
        <v>30723000000</v>
      </c>
      <c r="AL15">
        <v>38514000000</v>
      </c>
      <c r="AM15">
        <v>66064000000</v>
      </c>
      <c r="AN15">
        <v>135301000000</v>
      </c>
      <c r="AO15">
        <v>135301000000</v>
      </c>
      <c r="AP15">
        <v>8930000000</v>
      </c>
      <c r="AQ15">
        <v>13632000000</v>
      </c>
      <c r="AR15">
        <v>5591000000</v>
      </c>
      <c r="AS15">
        <v>28153000000</v>
      </c>
      <c r="AT15">
        <v>28153000000</v>
      </c>
      <c r="AU15">
        <v>15322000000</v>
      </c>
      <c r="AV15">
        <v>-2446000000</v>
      </c>
      <c r="AW15">
        <v>-18410000000</v>
      </c>
      <c r="AX15">
        <v>-5534000000</v>
      </c>
      <c r="AY15">
        <v>-5534000000</v>
      </c>
      <c r="AZ15">
        <v>39520000000</v>
      </c>
      <c r="BA15">
        <v>61777000000</v>
      </c>
      <c r="BB15">
        <v>37993000000</v>
      </c>
      <c r="BC15">
        <v>139290000000</v>
      </c>
      <c r="BD15">
        <v>139290000000</v>
      </c>
      <c r="BE15">
        <v>6187700000</v>
      </c>
      <c r="BF15">
        <v>7078600000</v>
      </c>
      <c r="BG15">
        <v>4229800000</v>
      </c>
      <c r="BH15">
        <v>17496100000</v>
      </c>
      <c r="BI15">
        <v>17496100000</v>
      </c>
      <c r="BJ15">
        <v>5996000000</v>
      </c>
      <c r="BK15">
        <v>96000000</v>
      </c>
      <c r="BL15">
        <v>5038000000</v>
      </c>
      <c r="BM15">
        <v>11130000000</v>
      </c>
      <c r="BN15">
        <v>11130000000</v>
      </c>
      <c r="BO15">
        <v>7066000000</v>
      </c>
      <c r="BP15">
        <v>8210000000</v>
      </c>
      <c r="BQ15">
        <v>14052000000</v>
      </c>
      <c r="BR15">
        <v>29328000000</v>
      </c>
      <c r="BS15">
        <v>29328000000</v>
      </c>
      <c r="BT15">
        <v>37400000000</v>
      </c>
      <c r="BU15">
        <v>38687000000</v>
      </c>
      <c r="BV15">
        <v>39773000000</v>
      </c>
      <c r="BW15">
        <v>115860000000</v>
      </c>
      <c r="BX15">
        <v>115860000000</v>
      </c>
      <c r="BY15">
        <v>36952000000</v>
      </c>
      <c r="BZ15">
        <v>-12837000000</v>
      </c>
      <c r="CA15">
        <v>-20621000000</v>
      </c>
      <c r="CB15">
        <v>3494000000</v>
      </c>
      <c r="CC15">
        <v>3494000000</v>
      </c>
      <c r="CD15">
        <v>6558000000</v>
      </c>
      <c r="CE15">
        <v>6912000000</v>
      </c>
      <c r="CF15">
        <v>6327000000</v>
      </c>
      <c r="CG15">
        <v>19797000000</v>
      </c>
      <c r="CH15">
        <v>19797000000</v>
      </c>
      <c r="CI15">
        <v>3056000000</v>
      </c>
      <c r="CJ15">
        <v>3133000000</v>
      </c>
      <c r="CK15">
        <v>3719000000</v>
      </c>
      <c r="CL15">
        <v>9908000000</v>
      </c>
      <c r="CM15">
        <v>9908000000</v>
      </c>
      <c r="CN15">
        <v>24297000000</v>
      </c>
      <c r="CO15">
        <v>25697000000</v>
      </c>
      <c r="CP15">
        <v>24737000000</v>
      </c>
      <c r="CQ15">
        <v>74731000000</v>
      </c>
      <c r="CR15">
        <v>74731000000</v>
      </c>
      <c r="CS15">
        <v>12978000000</v>
      </c>
      <c r="CT15">
        <v>16639000000</v>
      </c>
      <c r="CU15">
        <v>16699000000</v>
      </c>
      <c r="CV15">
        <v>46316000000</v>
      </c>
      <c r="CW15">
        <v>46316000000</v>
      </c>
      <c r="CX15">
        <v>12934000000</v>
      </c>
      <c r="CY15">
        <v>11104000000</v>
      </c>
      <c r="CZ15">
        <v>4802000000</v>
      </c>
      <c r="DA15">
        <v>28840000000</v>
      </c>
      <c r="DB15">
        <v>28840000000</v>
      </c>
      <c r="DC15">
        <v>5774000000</v>
      </c>
      <c r="DD15">
        <v>6356000000</v>
      </c>
      <c r="DE15">
        <v>8861000000</v>
      </c>
      <c r="DF15">
        <v>20991000000</v>
      </c>
      <c r="DG15">
        <v>20991000000</v>
      </c>
      <c r="DH15">
        <v>13666000000</v>
      </c>
      <c r="DI15">
        <v>15831000000</v>
      </c>
      <c r="DJ15">
        <v>15426000000</v>
      </c>
      <c r="DK15">
        <v>44923000000</v>
      </c>
      <c r="DL15">
        <v>44923000000</v>
      </c>
      <c r="DM15">
        <v>8865000000</v>
      </c>
      <c r="DN15">
        <v>12848000000</v>
      </c>
      <c r="DO15">
        <v>15865000000</v>
      </c>
      <c r="DP15">
        <v>37578000000</v>
      </c>
      <c r="DQ15">
        <v>37578000000</v>
      </c>
      <c r="DR15">
        <v>30618000000</v>
      </c>
      <c r="DS15">
        <v>27314000000</v>
      </c>
      <c r="DT15">
        <v>10577000000</v>
      </c>
      <c r="DU15">
        <v>68509000000</v>
      </c>
      <c r="DV15">
        <v>68509000000</v>
      </c>
      <c r="DW15">
        <v>4731000000</v>
      </c>
      <c r="DX15">
        <v>1409000000</v>
      </c>
      <c r="DY15">
        <v>4095000000</v>
      </c>
      <c r="DZ15">
        <v>10235000000</v>
      </c>
      <c r="EA15">
        <v>10235000000</v>
      </c>
      <c r="EB15">
        <v>14295000000</v>
      </c>
      <c r="EC15">
        <v>6606000000</v>
      </c>
      <c r="ED15">
        <v>7618000000</v>
      </c>
      <c r="EE15">
        <v>28519000000</v>
      </c>
      <c r="EF15">
        <v>28519000000</v>
      </c>
      <c r="EG15">
        <v>4254000000</v>
      </c>
      <c r="EH15">
        <v>5930000000</v>
      </c>
      <c r="EI15">
        <v>6226000000</v>
      </c>
      <c r="EJ15">
        <v>16410000000</v>
      </c>
      <c r="EK15"/>
      <c r="EL15"/>
      <c r="EM15"/>
      <c r="EN15"/>
      <c r="EO15">
        <v>16410000000</v>
      </c>
      <c r="EP15">
        <v>2892000000</v>
      </c>
      <c r="EQ15">
        <v>3006000000</v>
      </c>
      <c r="ER15">
        <v>3083000000</v>
      </c>
      <c r="ES15">
        <v>8981000000</v>
      </c>
      <c r="ET15">
        <v>8981000000</v>
      </c>
      <c r="EU15">
        <v>8644000000</v>
      </c>
      <c r="EV15">
        <v>6659000000</v>
      </c>
      <c r="EW15">
        <v>4235000000</v>
      </c>
      <c r="EX15">
        <v>19538000000</v>
      </c>
      <c r="EY15">
        <v>19538000000</v>
      </c>
      <c r="EZ15">
        <v>15022000000</v>
      </c>
      <c r="FA15">
        <v>17639000000</v>
      </c>
      <c r="FB15">
        <v>24269000000</v>
      </c>
      <c r="FC15">
        <v>56930000000</v>
      </c>
      <c r="FD15">
        <v>56930000000</v>
      </c>
      <c r="FE15">
        <v>29274000000</v>
      </c>
      <c r="FF15">
        <v>36314000000</v>
      </c>
      <c r="FG15">
        <v>38747000000</v>
      </c>
      <c r="FH15">
        <v>104335000000</v>
      </c>
      <c r="FI15">
        <v>104335000000</v>
      </c>
      <c r="FJ15">
        <v>4674000000</v>
      </c>
      <c r="FK15">
        <v>5613000000</v>
      </c>
      <c r="FL15">
        <v>5097000000</v>
      </c>
      <c r="FM15">
        <v>15384000000</v>
      </c>
      <c r="FN15">
        <v>15384000000</v>
      </c>
      <c r="FO15">
        <v>3148000000</v>
      </c>
      <c r="FP15">
        <v>2981000000</v>
      </c>
      <c r="FQ15">
        <v>3858000000</v>
      </c>
      <c r="FR15">
        <v>9987000000</v>
      </c>
      <c r="FS15">
        <v>9987000000</v>
      </c>
      <c r="FT15">
        <v>4978000000</v>
      </c>
      <c r="FU15">
        <v>8772000000</v>
      </c>
      <c r="FV15">
        <v>3597000000</v>
      </c>
      <c r="FW15">
        <v>17347000000</v>
      </c>
      <c r="FX15">
        <v>17347000000</v>
      </c>
      <c r="FY15">
        <v>8400000000</v>
      </c>
      <c r="FZ15">
        <v>9144000000</v>
      </c>
      <c r="GA15">
        <v>8168000000</v>
      </c>
      <c r="GB15">
        <v>25712000000</v>
      </c>
      <c r="GC15">
        <v>25712000000</v>
      </c>
      <c r="GD15">
        <v>15256000000</v>
      </c>
      <c r="GE15">
        <v>15021000000</v>
      </c>
      <c r="GF15">
        <v>16670000000</v>
      </c>
      <c r="GG15">
        <v>46947000000</v>
      </c>
      <c r="GH15">
        <v>46947000000</v>
      </c>
      <c r="GI15">
        <v>16564000000</v>
      </c>
      <c r="GJ15">
        <v>23868000000</v>
      </c>
      <c r="GK15">
        <v>-13728000000</v>
      </c>
      <c r="GL15">
        <v>26704000000</v>
      </c>
      <c r="GM15">
        <v>26704000000</v>
      </c>
      <c r="GN15">
        <v>13165000000</v>
      </c>
      <c r="GO15">
        <v>13687000000</v>
      </c>
      <c r="GP15">
        <v>18839000000</v>
      </c>
      <c r="GQ15">
        <v>45691000000</v>
      </c>
      <c r="GR15">
        <v>45691000000</v>
      </c>
      <c r="GS15">
        <v>6434000000</v>
      </c>
      <c r="GT15">
        <v>6897000000</v>
      </c>
      <c r="GU15">
        <v>6208000000</v>
      </c>
      <c r="GV15">
        <v>19539000000</v>
      </c>
      <c r="GW15">
        <v>19539000000</v>
      </c>
      <c r="GX15">
        <v>15247000000</v>
      </c>
      <c r="GY15">
        <v>14770000000</v>
      </c>
      <c r="GZ15">
        <v>18197000000</v>
      </c>
      <c r="HA15">
        <v>48214000000</v>
      </c>
      <c r="HB15">
        <v>48214000000</v>
      </c>
      <c r="HC15">
        <v>29432000000</v>
      </c>
      <c r="HD15">
        <v>33145000000</v>
      </c>
      <c r="HE15">
        <v>35384000000</v>
      </c>
      <c r="HF15">
        <v>97961000000</v>
      </c>
      <c r="HG15">
        <v>97961000000</v>
      </c>
      <c r="HH15">
        <v>22201000000</v>
      </c>
      <c r="HI15">
        <v>23416000000</v>
      </c>
      <c r="HJ15">
        <v>23536000000</v>
      </c>
      <c r="HK15">
        <v>69153000000</v>
      </c>
      <c r="HL15">
        <v>69153000000</v>
      </c>
      <c r="HM15">
        <v>15614000000</v>
      </c>
      <c r="HN15">
        <v>4092000000</v>
      </c>
      <c r="HO15">
        <v>-79910000000</v>
      </c>
      <c r="HP15">
        <v>-60204000000</v>
      </c>
      <c r="HQ15">
        <v>-60204000000</v>
      </c>
      <c r="HR15">
        <v>7627000000</v>
      </c>
      <c r="HS15">
        <v>10471000000</v>
      </c>
      <c r="HT15">
        <v>9844000000</v>
      </c>
      <c r="HU15">
        <v>27942000000</v>
      </c>
      <c r="HV15">
        <v>27942000000</v>
      </c>
      <c r="HW15">
        <v>5524500000</v>
      </c>
      <c r="HX15">
        <v>4836600000</v>
      </c>
      <c r="HY15">
        <v>6499600000</v>
      </c>
      <c r="HZ15">
        <v>16860700000</v>
      </c>
      <c r="IA15">
        <v>16860700000</v>
      </c>
      <c r="IB15">
        <v>3138000000</v>
      </c>
      <c r="IC15">
        <v>7311000000</v>
      </c>
      <c r="ID15">
        <v>8183000000</v>
      </c>
      <c r="IE15">
        <v>18632000000</v>
      </c>
      <c r="IF15">
        <v>18632000000</v>
      </c>
      <c r="IG15">
        <v>5065000000</v>
      </c>
      <c r="IH15">
        <v>6193000000</v>
      </c>
      <c r="II15">
        <v>4296000000</v>
      </c>
      <c r="IJ15">
        <v>15554000000</v>
      </c>
      <c r="IK15">
        <v>15554000000</v>
      </c>
      <c r="IL15">
        <v>6223000000</v>
      </c>
      <c r="IM15">
        <v>8183000000</v>
      </c>
      <c r="IN15">
        <v>7224000000</v>
      </c>
      <c r="IO15">
        <v>21630000000</v>
      </c>
      <c r="IP15">
        <v>21630000000</v>
      </c>
      <c r="IQ15">
        <v>6966700000</v>
      </c>
      <c r="IR15">
        <v>8122100000</v>
      </c>
      <c r="IS15">
        <v>6265200000</v>
      </c>
      <c r="IT15">
        <v>21354000000</v>
      </c>
      <c r="IU15">
        <v>21354000000</v>
      </c>
      <c r="IV15">
        <v>3948000000</v>
      </c>
      <c r="IW15">
        <v>3965000000</v>
      </c>
      <c r="IX15">
        <v>3964000000</v>
      </c>
      <c r="IY15">
        <v>11877000000</v>
      </c>
      <c r="IZ15">
        <v>11877000000</v>
      </c>
      <c r="JA15">
        <v>4684000000</v>
      </c>
      <c r="JB15">
        <v>7007000000</v>
      </c>
      <c r="JC15">
        <v>7234000000</v>
      </c>
      <c r="JD15">
        <v>18925000000</v>
      </c>
      <c r="JE15">
        <v>18925000000</v>
      </c>
      <c r="JF15">
        <v>11738000000</v>
      </c>
      <c r="JG15">
        <v>13786000000</v>
      </c>
      <c r="JH15">
        <v>11639000000</v>
      </c>
      <c r="JI15">
        <v>37163000000</v>
      </c>
      <c r="JJ15">
        <v>37163000000</v>
      </c>
      <c r="JK15">
        <v>6439000000</v>
      </c>
      <c r="JL15">
        <v>7070000000</v>
      </c>
      <c r="JM15">
        <v>8113000000</v>
      </c>
      <c r="JN15">
        <v>21622000000</v>
      </c>
      <c r="JO15">
        <v>21622000000</v>
      </c>
      <c r="JP15">
        <v>8391000000</v>
      </c>
      <c r="JQ15">
        <v>7837000000</v>
      </c>
      <c r="JR15">
        <v>8385000000</v>
      </c>
      <c r="JS15">
        <v>24613000000</v>
      </c>
      <c r="JT15">
        <v>24613000000</v>
      </c>
      <c r="JU15">
        <v>10922000000</v>
      </c>
      <c r="JV15">
        <v>13440000000</v>
      </c>
      <c r="JW15">
        <v>10253000000</v>
      </c>
      <c r="JX15">
        <v>34615000000</v>
      </c>
      <c r="JY15">
        <v>34615000000</v>
      </c>
      <c r="JZ15">
        <v>7305000000</v>
      </c>
      <c r="KA15">
        <v>40773000000</v>
      </c>
      <c r="KB15">
        <v>-25231000000</v>
      </c>
      <c r="KC15">
        <v>22847000000</v>
      </c>
      <c r="KD15">
        <v>22847000000</v>
      </c>
      <c r="KE15">
        <v>43884000000</v>
      </c>
      <c r="KF15">
        <v>52185000000</v>
      </c>
      <c r="KG15">
        <v>60675000000</v>
      </c>
      <c r="KH15">
        <v>156744000000</v>
      </c>
      <c r="KI15">
        <v>156744000000</v>
      </c>
      <c r="KJ15">
        <v>4955000000</v>
      </c>
      <c r="KK15">
        <v>5903000000</v>
      </c>
      <c r="KL15">
        <v>2485000000</v>
      </c>
      <c r="KM15">
        <v>13343000000</v>
      </c>
      <c r="KN15">
        <v>13343000000</v>
      </c>
      <c r="KO15">
        <v>15386000000</v>
      </c>
      <c r="KP15">
        <v>14551000000</v>
      </c>
      <c r="KQ15">
        <v>13139000000</v>
      </c>
      <c r="KR15">
        <v>43076000000</v>
      </c>
      <c r="KS15">
        <v>43076000000</v>
      </c>
      <c r="KT15">
        <v>9415000000</v>
      </c>
      <c r="KU15">
        <v>9649000000</v>
      </c>
      <c r="KV15">
        <v>10613000000</v>
      </c>
      <c r="KW15">
        <v>29677000000</v>
      </c>
      <c r="KX15">
        <v>29677000000</v>
      </c>
      <c r="KY15">
        <v>15827000000</v>
      </c>
      <c r="KZ15">
        <v>12588000000</v>
      </c>
      <c r="LA15">
        <v>14403000000</v>
      </c>
      <c r="LB15">
        <v>42818000000</v>
      </c>
      <c r="LC15">
        <v>42818000000</v>
      </c>
      <c r="LD15">
        <v>14867000000</v>
      </c>
      <c r="LE15">
        <v>15242000000</v>
      </c>
      <c r="LF15">
        <v>17403000000</v>
      </c>
      <c r="LG15">
        <v>47512000000</v>
      </c>
      <c r="LH15">
        <v>47512000000</v>
      </c>
      <c r="LI15">
        <v>9478000000</v>
      </c>
      <c r="LJ15">
        <v>10090000000</v>
      </c>
      <c r="LK15">
        <v>9812000000</v>
      </c>
      <c r="LL15">
        <v>29380000000</v>
      </c>
      <c r="LM15">
        <v>29380000000</v>
      </c>
      <c r="LN15">
        <v>3908000000</v>
      </c>
      <c r="LO15">
        <v>7286000000</v>
      </c>
      <c r="LP15">
        <v>5814000000</v>
      </c>
      <c r="LQ15">
        <v>17008000000</v>
      </c>
      <c r="LR15">
        <v>17008000000</v>
      </c>
      <c r="LS15">
        <v>11937800000</v>
      </c>
      <c r="LT15">
        <v>5047000000</v>
      </c>
      <c r="LU15">
        <v>1597800000</v>
      </c>
      <c r="LV15">
        <v>18582600000</v>
      </c>
      <c r="LW15">
        <v>18582600000</v>
      </c>
      <c r="LX15">
        <v>5713000000</v>
      </c>
      <c r="LY15">
        <v>5431000000</v>
      </c>
      <c r="LZ15">
        <v>2944000000</v>
      </c>
      <c r="MA15">
        <v>14088000000</v>
      </c>
      <c r="MB15">
        <v>14088000000</v>
      </c>
      <c r="MC15">
        <v>6945000000</v>
      </c>
      <c r="MD15">
        <v>5781000000</v>
      </c>
      <c r="ME15">
        <v>6696000000</v>
      </c>
      <c r="MF15">
        <v>19422000000</v>
      </c>
      <c r="MG15">
        <v>19422000000</v>
      </c>
      <c r="MH15">
        <v>3750796000</v>
      </c>
      <c r="MI15">
        <v>3807831000</v>
      </c>
      <c r="MJ15">
        <v>2326698000</v>
      </c>
      <c r="MK15">
        <v>9885325000</v>
      </c>
      <c r="ML15">
        <v>9885325000</v>
      </c>
      <c r="MM15">
        <v>43602000000</v>
      </c>
      <c r="MN15">
        <v>48668000000</v>
      </c>
      <c r="MO15">
        <v>43130000000</v>
      </c>
      <c r="MP15">
        <v>135400000000</v>
      </c>
      <c r="MQ15">
        <v>135400000000</v>
      </c>
      <c r="MR15">
        <v>5973000000</v>
      </c>
      <c r="MS15">
        <v>7117000000</v>
      </c>
      <c r="MT15">
        <v>10525000000</v>
      </c>
      <c r="MU15">
        <v>23615000000</v>
      </c>
      <c r="MV15">
        <v>23615000000</v>
      </c>
      <c r="MW15">
        <v>7189000000</v>
      </c>
      <c r="MX15">
        <v>6649000000</v>
      </c>
      <c r="MY15">
        <v>6139000000</v>
      </c>
      <c r="MZ15">
        <v>19977000000</v>
      </c>
      <c r="NA15">
        <v>19977000000</v>
      </c>
      <c r="NB15">
        <v>15713000000</v>
      </c>
      <c r="NC15">
        <v>18463000000</v>
      </c>
      <c r="ND15">
        <v>22174000000</v>
      </c>
      <c r="NE15">
        <v>56350000000</v>
      </c>
      <c r="NF15">
        <v>56350000000</v>
      </c>
      <c r="NG15">
        <v>8686000000</v>
      </c>
      <c r="NH15">
        <v>8609000000</v>
      </c>
      <c r="NI15">
        <v>8540000000</v>
      </c>
      <c r="NJ15">
        <v>25835000000</v>
      </c>
      <c r="NK15">
        <v>25835000000</v>
      </c>
      <c r="NL15">
        <v>12711000000</v>
      </c>
      <c r="NM15">
        <v>8639000000</v>
      </c>
      <c r="NN15">
        <v>10459000000</v>
      </c>
      <c r="NO15">
        <v>31809000000</v>
      </c>
      <c r="NP15">
        <v>31809000000</v>
      </c>
      <c r="NQ15">
        <v>10564000000</v>
      </c>
      <c r="NR15">
        <v>4889000000</v>
      </c>
      <c r="NS15">
        <v>3716000000</v>
      </c>
      <c r="NT15">
        <v>19169000000</v>
      </c>
      <c r="NU15">
        <v>19169000000</v>
      </c>
      <c r="NV15">
        <v>12941000000</v>
      </c>
      <c r="NW15">
        <v>12784000000</v>
      </c>
      <c r="NX15">
        <v>10440000000</v>
      </c>
      <c r="NY15">
        <v>36165000000</v>
      </c>
      <c r="NZ15">
        <v>36165000000</v>
      </c>
      <c r="OA15">
        <v>34339000000</v>
      </c>
      <c r="OB15">
        <v>35746000000</v>
      </c>
      <c r="OC15">
        <v>41768000000</v>
      </c>
      <c r="OD15">
        <v>111853000000</v>
      </c>
      <c r="OE15">
        <v>111853000000</v>
      </c>
      <c r="OF15">
        <v>8263000000</v>
      </c>
      <c r="OG15">
        <v>5594000000</v>
      </c>
      <c r="OH15">
        <v>5484000000</v>
      </c>
      <c r="OI15">
        <v>19341000000</v>
      </c>
      <c r="OJ15">
        <v>19341000000</v>
      </c>
      <c r="OK15">
        <v>36073000000</v>
      </c>
      <c r="OL15">
        <v>6730000000</v>
      </c>
      <c r="OM15">
        <v>2051000000</v>
      </c>
      <c r="ON15">
        <v>44854000000</v>
      </c>
      <c r="OO15">
        <v>44854000000</v>
      </c>
      <c r="OP15">
        <v>28337000000</v>
      </c>
      <c r="OQ15">
        <v>27753000000</v>
      </c>
      <c r="OR15">
        <v>25255000000</v>
      </c>
      <c r="OS15">
        <v>81345000000</v>
      </c>
      <c r="OT15">
        <v>81345000000</v>
      </c>
      <c r="OU15">
        <v>36014000000</v>
      </c>
      <c r="OV15">
        <v>29716000000</v>
      </c>
      <c r="OW15">
        <v>14668000000</v>
      </c>
      <c r="OX15">
        <v>80398000000</v>
      </c>
      <c r="OY15">
        <v>80398000000</v>
      </c>
      <c r="OZ15">
        <v>3213394521000</v>
      </c>
    </row>
    <row r="16" spans="1:416" x14ac:dyDescent="0.25">
      <c r="A16" s="26" t="s">
        <v>418</v>
      </c>
      <c r="B16">
        <v>25913000000</v>
      </c>
      <c r="C16">
        <v>48844000000</v>
      </c>
      <c r="D16">
        <v>34940000000</v>
      </c>
      <c r="E16">
        <v>109697000000</v>
      </c>
      <c r="F16">
        <v>109697000000</v>
      </c>
      <c r="G16">
        <v>7289000000</v>
      </c>
      <c r="H16">
        <v>39924000000</v>
      </c>
      <c r="I16">
        <v>8449000000</v>
      </c>
      <c r="J16">
        <v>55662000000</v>
      </c>
      <c r="K16">
        <v>55662000000</v>
      </c>
      <c r="L16">
        <v>3844000000</v>
      </c>
      <c r="M16">
        <v>3860000000</v>
      </c>
      <c r="N16">
        <v>6838000000</v>
      </c>
      <c r="O16">
        <v>14542000000</v>
      </c>
      <c r="P16">
        <v>14542000000</v>
      </c>
      <c r="Q16">
        <v>5061360000</v>
      </c>
      <c r="R16">
        <v>6126853000</v>
      </c>
      <c r="S16">
        <v>8415330000</v>
      </c>
      <c r="T16">
        <v>19603543000</v>
      </c>
      <c r="U16">
        <v>19603543000</v>
      </c>
      <c r="V16">
        <v>0</v>
      </c>
      <c r="W16">
        <v>0</v>
      </c>
      <c r="X16">
        <v>0</v>
      </c>
      <c r="Y16">
        <v>0</v>
      </c>
      <c r="Z16">
        <v>0</v>
      </c>
      <c r="AA16">
        <v>0</v>
      </c>
      <c r="AB16">
        <v>0</v>
      </c>
      <c r="AC16">
        <v>0</v>
      </c>
      <c r="AD16">
        <v>0</v>
      </c>
      <c r="AE16">
        <v>0</v>
      </c>
      <c r="AF16">
        <v>6945000000</v>
      </c>
      <c r="AG16">
        <v>6037000000</v>
      </c>
      <c r="AH16">
        <v>6266000000</v>
      </c>
      <c r="AI16">
        <v>19248000000</v>
      </c>
      <c r="AJ16">
        <v>19248000000</v>
      </c>
      <c r="AK16">
        <v>31750000000</v>
      </c>
      <c r="AL16">
        <v>36092000000</v>
      </c>
      <c r="AM16">
        <v>42122000000</v>
      </c>
      <c r="AN16">
        <v>109964000000</v>
      </c>
      <c r="AO16">
        <v>109964000000</v>
      </c>
      <c r="AP16">
        <v>0</v>
      </c>
      <c r="AQ16">
        <v>0</v>
      </c>
      <c r="AR16">
        <v>0</v>
      </c>
      <c r="AS16">
        <v>0</v>
      </c>
      <c r="AT16">
        <v>0</v>
      </c>
      <c r="AU16">
        <v>7637000000</v>
      </c>
      <c r="AV16">
        <v>9485000000</v>
      </c>
      <c r="AW16">
        <v>7752000000</v>
      </c>
      <c r="AX16">
        <v>24874000000</v>
      </c>
      <c r="AY16">
        <v>24874000000</v>
      </c>
      <c r="AZ16">
        <v>177404000000</v>
      </c>
      <c r="BA16">
        <v>161560000000</v>
      </c>
      <c r="BB16">
        <v>0</v>
      </c>
      <c r="BC16">
        <v>338964000000</v>
      </c>
      <c r="BD16">
        <v>338964000000</v>
      </c>
      <c r="BE16">
        <v>1224600000</v>
      </c>
      <c r="BF16">
        <v>2913700000</v>
      </c>
      <c r="BG16">
        <v>0</v>
      </c>
      <c r="BH16">
        <v>4138300000</v>
      </c>
      <c r="BI16">
        <v>4138300000</v>
      </c>
      <c r="BJ16">
        <v>5864000000</v>
      </c>
      <c r="BK16">
        <v>4830000000</v>
      </c>
      <c r="BL16">
        <v>6252000000</v>
      </c>
      <c r="BM16">
        <v>16946000000</v>
      </c>
      <c r="BN16">
        <v>16946000000</v>
      </c>
      <c r="BO16">
        <v>6911000000</v>
      </c>
      <c r="BP16">
        <v>12346000000</v>
      </c>
      <c r="BQ16">
        <v>14546000000</v>
      </c>
      <c r="BR16">
        <v>33803000000</v>
      </c>
      <c r="BS16">
        <v>33803000000</v>
      </c>
      <c r="BT16">
        <v>0</v>
      </c>
      <c r="BU16">
        <v>0</v>
      </c>
      <c r="BV16">
        <v>0</v>
      </c>
      <c r="BW16">
        <v>0</v>
      </c>
      <c r="BX16">
        <v>0</v>
      </c>
      <c r="BY16">
        <v>188105000000</v>
      </c>
      <c r="BZ16">
        <v>0</v>
      </c>
      <c r="CA16">
        <v>0</v>
      </c>
      <c r="CB16">
        <v>188105000000</v>
      </c>
      <c r="CC16">
        <v>188105000000</v>
      </c>
      <c r="CD16">
        <v>0</v>
      </c>
      <c r="CE16">
        <v>0</v>
      </c>
      <c r="CF16">
        <v>9352000000</v>
      </c>
      <c r="CG16">
        <v>9352000000</v>
      </c>
      <c r="CH16">
        <v>9352000000</v>
      </c>
      <c r="CI16">
        <v>726000000</v>
      </c>
      <c r="CJ16">
        <v>883000000</v>
      </c>
      <c r="CK16">
        <v>888000000</v>
      </c>
      <c r="CL16">
        <v>2497000000</v>
      </c>
      <c r="CM16">
        <v>2497000000</v>
      </c>
      <c r="CN16">
        <v>3814000000</v>
      </c>
      <c r="CO16">
        <v>5500000000</v>
      </c>
      <c r="CP16">
        <v>11740000000</v>
      </c>
      <c r="CQ16">
        <v>21054000000</v>
      </c>
      <c r="CR16">
        <v>21054000000</v>
      </c>
      <c r="CS16">
        <v>0</v>
      </c>
      <c r="CT16">
        <v>0</v>
      </c>
      <c r="CU16">
        <v>0</v>
      </c>
      <c r="CV16">
        <v>0</v>
      </c>
      <c r="CW16">
        <v>0</v>
      </c>
      <c r="CX16">
        <v>5915000000</v>
      </c>
      <c r="CY16">
        <v>5088000000</v>
      </c>
      <c r="CZ16">
        <v>2991000000</v>
      </c>
      <c r="DA16">
        <v>13994000000</v>
      </c>
      <c r="DB16">
        <v>13994000000</v>
      </c>
      <c r="DC16">
        <v>6055000000</v>
      </c>
      <c r="DD16">
        <v>8384000000</v>
      </c>
      <c r="DE16">
        <v>12277000000</v>
      </c>
      <c r="DF16">
        <v>26716000000</v>
      </c>
      <c r="DG16">
        <v>26716000000</v>
      </c>
      <c r="DH16">
        <v>8934000000</v>
      </c>
      <c r="DI16">
        <v>11750000000</v>
      </c>
      <c r="DJ16">
        <v>11809000000</v>
      </c>
      <c r="DK16">
        <v>32493000000</v>
      </c>
      <c r="DL16">
        <v>32493000000</v>
      </c>
      <c r="DM16">
        <v>4059000000</v>
      </c>
      <c r="DN16">
        <v>5683000000</v>
      </c>
      <c r="DO16">
        <v>7854000000</v>
      </c>
      <c r="DP16">
        <v>17596000000</v>
      </c>
      <c r="DQ16">
        <v>17596000000</v>
      </c>
      <c r="DR16">
        <v>9342000000</v>
      </c>
      <c r="DS16">
        <v>0</v>
      </c>
      <c r="DT16">
        <v>0</v>
      </c>
      <c r="DU16">
        <v>9342000000</v>
      </c>
      <c r="DV16">
        <v>9342000000</v>
      </c>
      <c r="DW16">
        <v>8548000000</v>
      </c>
      <c r="DX16">
        <v>1540000000</v>
      </c>
      <c r="DY16">
        <v>2544000000</v>
      </c>
      <c r="DZ16">
        <v>12632000000</v>
      </c>
      <c r="EA16">
        <v>12632000000</v>
      </c>
      <c r="EB16">
        <v>4150000000</v>
      </c>
      <c r="EC16">
        <v>5418000000</v>
      </c>
      <c r="ED16">
        <v>17914000000</v>
      </c>
      <c r="EE16">
        <v>27482000000</v>
      </c>
      <c r="EF16">
        <v>27482000000</v>
      </c>
      <c r="EG16">
        <v>2724000000</v>
      </c>
      <c r="EH16">
        <v>2367000000</v>
      </c>
      <c r="EI16">
        <v>5104000000</v>
      </c>
      <c r="EJ16">
        <v>10195000000</v>
      </c>
      <c r="EK16"/>
      <c r="EL16"/>
      <c r="EM16"/>
      <c r="EN16"/>
      <c r="EO16">
        <v>10195000000</v>
      </c>
      <c r="EP16">
        <v>1093000000</v>
      </c>
      <c r="EQ16">
        <v>1494000000</v>
      </c>
      <c r="ER16">
        <v>3315000000</v>
      </c>
      <c r="ES16">
        <v>5902000000</v>
      </c>
      <c r="ET16">
        <v>5902000000</v>
      </c>
      <c r="EU16">
        <v>1349000000</v>
      </c>
      <c r="EV16">
        <v>587000000</v>
      </c>
      <c r="EW16">
        <v>663000000</v>
      </c>
      <c r="EX16">
        <v>2599000000</v>
      </c>
      <c r="EY16">
        <v>2599000000</v>
      </c>
      <c r="EZ16">
        <v>16718000000</v>
      </c>
      <c r="FA16">
        <v>17504000000</v>
      </c>
      <c r="FB16">
        <v>25243000000</v>
      </c>
      <c r="FC16">
        <v>59465000000</v>
      </c>
      <c r="FD16">
        <v>59465000000</v>
      </c>
      <c r="FE16">
        <v>10019000000</v>
      </c>
      <c r="FF16">
        <v>19079000000</v>
      </c>
      <c r="FG16">
        <v>17576000000</v>
      </c>
      <c r="FH16">
        <v>46674000000</v>
      </c>
      <c r="FI16">
        <v>46674000000</v>
      </c>
      <c r="FJ16">
        <v>3265000000</v>
      </c>
      <c r="FK16">
        <v>2319000000</v>
      </c>
      <c r="FL16">
        <v>4881000000</v>
      </c>
      <c r="FM16">
        <v>10465000000</v>
      </c>
      <c r="FN16">
        <v>10465000000</v>
      </c>
      <c r="FO16">
        <v>963000000</v>
      </c>
      <c r="FP16">
        <v>902000000</v>
      </c>
      <c r="FQ16">
        <v>2824000000</v>
      </c>
      <c r="FR16">
        <v>4689000000</v>
      </c>
      <c r="FS16">
        <v>4689000000</v>
      </c>
      <c r="FT16">
        <v>0</v>
      </c>
      <c r="FU16">
        <v>0</v>
      </c>
      <c r="FV16">
        <v>0</v>
      </c>
      <c r="FW16">
        <v>0</v>
      </c>
      <c r="FX16">
        <v>0</v>
      </c>
      <c r="FY16">
        <v>17940000000</v>
      </c>
      <c r="FZ16">
        <v>11631000000</v>
      </c>
      <c r="GA16">
        <v>5997000000</v>
      </c>
      <c r="GB16">
        <v>35568000000</v>
      </c>
      <c r="GC16">
        <v>35568000000</v>
      </c>
      <c r="GD16">
        <v>20844000000</v>
      </c>
      <c r="GE16">
        <v>19069000000</v>
      </c>
      <c r="GF16">
        <v>19992000000</v>
      </c>
      <c r="GG16">
        <v>59905000000</v>
      </c>
      <c r="GH16">
        <v>59905000000</v>
      </c>
      <c r="GI16">
        <v>130547000000</v>
      </c>
      <c r="GJ16">
        <v>133546000000</v>
      </c>
      <c r="GK16">
        <v>155842000000</v>
      </c>
      <c r="GL16">
        <v>419935000000</v>
      </c>
      <c r="GM16">
        <v>419935000000</v>
      </c>
      <c r="GN16">
        <v>1778000000</v>
      </c>
      <c r="GO16">
        <v>2133000000</v>
      </c>
      <c r="GP16">
        <v>7895000000</v>
      </c>
      <c r="GQ16">
        <v>11806000000</v>
      </c>
      <c r="GR16">
        <v>11806000000</v>
      </c>
      <c r="GS16">
        <v>9287000000</v>
      </c>
      <c r="GT16">
        <v>9067000000</v>
      </c>
      <c r="GU16">
        <v>14275000000</v>
      </c>
      <c r="GV16">
        <v>32629000000</v>
      </c>
      <c r="GW16">
        <v>32629000000</v>
      </c>
      <c r="GX16">
        <v>11379000000</v>
      </c>
      <c r="GY16">
        <v>8172000000</v>
      </c>
      <c r="GZ16">
        <v>13212000000</v>
      </c>
      <c r="HA16">
        <v>32763000000</v>
      </c>
      <c r="HB16">
        <v>32763000000</v>
      </c>
      <c r="HC16">
        <v>3019000000</v>
      </c>
      <c r="HD16">
        <v>4194000000</v>
      </c>
      <c r="HE16">
        <v>5865000000</v>
      </c>
      <c r="HF16">
        <v>13078000000</v>
      </c>
      <c r="HG16">
        <v>13078000000</v>
      </c>
      <c r="HH16">
        <v>18107000000</v>
      </c>
      <c r="HI16">
        <v>17305000000</v>
      </c>
      <c r="HJ16">
        <v>13985000000</v>
      </c>
      <c r="HK16">
        <v>49397000000</v>
      </c>
      <c r="HL16">
        <v>49397000000</v>
      </c>
      <c r="HM16">
        <v>278793000000</v>
      </c>
      <c r="HN16">
        <v>0</v>
      </c>
      <c r="HO16">
        <v>0</v>
      </c>
      <c r="HP16">
        <v>278793000000</v>
      </c>
      <c r="HQ16">
        <v>278793000000</v>
      </c>
      <c r="HR16">
        <v>9077000000</v>
      </c>
      <c r="HS16">
        <v>6480000000</v>
      </c>
      <c r="HT16">
        <v>6795000000</v>
      </c>
      <c r="HU16">
        <v>22352000000</v>
      </c>
      <c r="HV16">
        <v>22352000000</v>
      </c>
      <c r="HW16">
        <v>7320700000</v>
      </c>
      <c r="HX16">
        <v>2337500000</v>
      </c>
      <c r="HY16">
        <v>3657100000</v>
      </c>
      <c r="HZ16">
        <v>13315300000</v>
      </c>
      <c r="IA16">
        <v>13315300000</v>
      </c>
      <c r="IB16">
        <v>772000000</v>
      </c>
      <c r="IC16">
        <v>1514000000</v>
      </c>
      <c r="ID16">
        <v>3160000000</v>
      </c>
      <c r="IE16">
        <v>5446000000</v>
      </c>
      <c r="IF16">
        <v>5446000000</v>
      </c>
      <c r="IG16">
        <v>588000000</v>
      </c>
      <c r="IH16">
        <v>511000000</v>
      </c>
      <c r="II16">
        <v>716000000</v>
      </c>
      <c r="IJ16">
        <v>1815000000</v>
      </c>
      <c r="IK16">
        <v>1815000000</v>
      </c>
      <c r="IL16">
        <v>6682000000</v>
      </c>
      <c r="IM16">
        <v>6988000000</v>
      </c>
      <c r="IN16">
        <v>10113000000</v>
      </c>
      <c r="IO16">
        <v>23783000000</v>
      </c>
      <c r="IP16">
        <v>23783000000</v>
      </c>
      <c r="IQ16">
        <v>866000000</v>
      </c>
      <c r="IR16">
        <v>898500000</v>
      </c>
      <c r="IS16">
        <v>3449100000</v>
      </c>
      <c r="IT16">
        <v>5213600000</v>
      </c>
      <c r="IU16">
        <v>5213600000</v>
      </c>
      <c r="IV16">
        <v>0</v>
      </c>
      <c r="IW16">
        <v>0</v>
      </c>
      <c r="IX16">
        <v>0</v>
      </c>
      <c r="IY16">
        <v>0</v>
      </c>
      <c r="IZ16">
        <v>0</v>
      </c>
      <c r="JA16">
        <v>3669000000</v>
      </c>
      <c r="JB16">
        <v>4393000000</v>
      </c>
      <c r="JC16">
        <v>4140000000</v>
      </c>
      <c r="JD16">
        <v>12202000000</v>
      </c>
      <c r="JE16">
        <v>12202000000</v>
      </c>
      <c r="JF16">
        <v>15821000000</v>
      </c>
      <c r="JG16">
        <v>16598000000</v>
      </c>
      <c r="JH16">
        <v>19795000000</v>
      </c>
      <c r="JI16">
        <v>52214000000</v>
      </c>
      <c r="JJ16">
        <v>52214000000</v>
      </c>
      <c r="JK16">
        <v>0</v>
      </c>
      <c r="JL16">
        <v>0</v>
      </c>
      <c r="JM16">
        <v>0</v>
      </c>
      <c r="JN16">
        <v>0</v>
      </c>
      <c r="JO16">
        <v>0</v>
      </c>
      <c r="JP16">
        <v>1333000000</v>
      </c>
      <c r="JQ16">
        <v>2117000000</v>
      </c>
      <c r="JR16">
        <v>4945000000</v>
      </c>
      <c r="JS16">
        <v>8395000000</v>
      </c>
      <c r="JT16">
        <v>8395000000</v>
      </c>
      <c r="JU16">
        <v>7965000000</v>
      </c>
      <c r="JV16">
        <v>9676000000</v>
      </c>
      <c r="JW16">
        <v>8050000000</v>
      </c>
      <c r="JX16">
        <v>25691000000</v>
      </c>
      <c r="JY16">
        <v>25691000000</v>
      </c>
      <c r="JZ16">
        <v>87196000000</v>
      </c>
      <c r="KA16">
        <v>82171000000</v>
      </c>
      <c r="KB16">
        <v>105654000000</v>
      </c>
      <c r="KC16">
        <v>275021000000</v>
      </c>
      <c r="KD16">
        <v>275021000000</v>
      </c>
      <c r="KE16">
        <v>11946000000</v>
      </c>
      <c r="KF16">
        <v>11356000000</v>
      </c>
      <c r="KG16">
        <v>13576000000</v>
      </c>
      <c r="KH16">
        <v>36878000000</v>
      </c>
      <c r="KI16">
        <v>36878000000</v>
      </c>
      <c r="KJ16">
        <v>4249000000</v>
      </c>
      <c r="KK16">
        <v>4466000000</v>
      </c>
      <c r="KL16">
        <v>8348000000</v>
      </c>
      <c r="KM16">
        <v>17063000000</v>
      </c>
      <c r="KN16">
        <v>17063000000</v>
      </c>
      <c r="KO16">
        <v>21620000000</v>
      </c>
      <c r="KP16">
        <v>20514000000</v>
      </c>
      <c r="KQ16">
        <v>37239000000</v>
      </c>
      <c r="KR16">
        <v>79373000000</v>
      </c>
      <c r="KS16">
        <v>79373000000</v>
      </c>
      <c r="KT16">
        <v>8721000000</v>
      </c>
      <c r="KU16">
        <v>5509000000</v>
      </c>
      <c r="KV16">
        <v>8185000000</v>
      </c>
      <c r="KW16">
        <v>22415000000</v>
      </c>
      <c r="KX16">
        <v>22415000000</v>
      </c>
      <c r="KY16">
        <v>1139000000</v>
      </c>
      <c r="KZ16">
        <v>1121000000</v>
      </c>
      <c r="LA16">
        <v>1784000000</v>
      </c>
      <c r="LB16">
        <v>4044000000</v>
      </c>
      <c r="LC16">
        <v>4044000000</v>
      </c>
      <c r="LD16">
        <v>2569000000</v>
      </c>
      <c r="LE16">
        <v>4239000000</v>
      </c>
      <c r="LF16">
        <v>0</v>
      </c>
      <c r="LG16">
        <v>6808000000</v>
      </c>
      <c r="LH16">
        <v>6808000000</v>
      </c>
      <c r="LI16">
        <v>6593000000</v>
      </c>
      <c r="LJ16">
        <v>6861000000</v>
      </c>
      <c r="LK16">
        <v>7280000000</v>
      </c>
      <c r="LL16">
        <v>20734000000</v>
      </c>
      <c r="LM16">
        <v>20734000000</v>
      </c>
      <c r="LN16">
        <v>11777000000</v>
      </c>
      <c r="LO16">
        <v>11839000000</v>
      </c>
      <c r="LP16">
        <v>6707000000</v>
      </c>
      <c r="LQ16">
        <v>30323000000</v>
      </c>
      <c r="LR16">
        <v>30323000000</v>
      </c>
      <c r="LS16">
        <v>8756300000</v>
      </c>
      <c r="LT16">
        <v>2686600000</v>
      </c>
      <c r="LU16">
        <v>4350900000</v>
      </c>
      <c r="LV16">
        <v>15793800000</v>
      </c>
      <c r="LW16">
        <v>15793800000</v>
      </c>
      <c r="LX16">
        <v>0</v>
      </c>
      <c r="LY16">
        <v>0</v>
      </c>
      <c r="LZ16">
        <v>0</v>
      </c>
      <c r="MA16">
        <v>0</v>
      </c>
      <c r="MB16">
        <v>0</v>
      </c>
      <c r="MC16">
        <v>1396000000</v>
      </c>
      <c r="MD16">
        <v>1975000000</v>
      </c>
      <c r="ME16">
        <v>1065000000</v>
      </c>
      <c r="MF16">
        <v>4436000000</v>
      </c>
      <c r="MG16">
        <v>4436000000</v>
      </c>
      <c r="MH16">
        <v>514335000</v>
      </c>
      <c r="MI16">
        <v>669373000</v>
      </c>
      <c r="MJ16">
        <v>1011613000</v>
      </c>
      <c r="MK16">
        <v>2195321000</v>
      </c>
      <c r="ML16">
        <v>2195321000</v>
      </c>
      <c r="MM16">
        <v>5204000000</v>
      </c>
      <c r="MN16">
        <v>12130000000</v>
      </c>
      <c r="MO16">
        <v>9740000000</v>
      </c>
      <c r="MP16">
        <v>27074000000</v>
      </c>
      <c r="MQ16">
        <v>27074000000</v>
      </c>
      <c r="MR16">
        <v>0</v>
      </c>
      <c r="MS16">
        <v>0</v>
      </c>
      <c r="MT16">
        <v>0</v>
      </c>
      <c r="MU16">
        <v>0</v>
      </c>
      <c r="MV16">
        <v>0</v>
      </c>
      <c r="MW16">
        <v>2438000000</v>
      </c>
      <c r="MX16">
        <v>2437000000</v>
      </c>
      <c r="MY16">
        <v>3107000000</v>
      </c>
      <c r="MZ16">
        <v>7982000000</v>
      </c>
      <c r="NA16">
        <v>7982000000</v>
      </c>
      <c r="NB16">
        <v>10866000000</v>
      </c>
      <c r="NC16">
        <v>10985000000</v>
      </c>
      <c r="ND16">
        <v>16921000000</v>
      </c>
      <c r="NE16">
        <v>38772000000</v>
      </c>
      <c r="NF16">
        <v>38772000000</v>
      </c>
      <c r="NG16">
        <v>1273000000</v>
      </c>
      <c r="NH16">
        <v>831000000</v>
      </c>
      <c r="NI16">
        <v>1799000000</v>
      </c>
      <c r="NJ16">
        <v>3903000000</v>
      </c>
      <c r="NK16">
        <v>3903000000</v>
      </c>
      <c r="NL16">
        <v>4225000000</v>
      </c>
      <c r="NM16">
        <v>5238000000</v>
      </c>
      <c r="NN16">
        <v>5910000000</v>
      </c>
      <c r="NO16">
        <v>15373000000</v>
      </c>
      <c r="NP16">
        <v>15373000000</v>
      </c>
      <c r="NQ16">
        <v>0</v>
      </c>
      <c r="NR16">
        <v>0</v>
      </c>
      <c r="NS16">
        <v>0</v>
      </c>
      <c r="NT16">
        <v>0</v>
      </c>
      <c r="NU16">
        <v>0</v>
      </c>
      <c r="NV16">
        <v>8162000000</v>
      </c>
      <c r="NW16">
        <v>7838000000</v>
      </c>
      <c r="NX16">
        <v>16289000000</v>
      </c>
      <c r="NY16">
        <v>32289000000</v>
      </c>
      <c r="NZ16">
        <v>32289000000</v>
      </c>
      <c r="OA16">
        <v>2745000000</v>
      </c>
      <c r="OB16">
        <v>2594000000</v>
      </c>
      <c r="OC16">
        <v>22171000000</v>
      </c>
      <c r="OD16">
        <v>27510000000</v>
      </c>
      <c r="OE16">
        <v>27510000000</v>
      </c>
      <c r="OF16">
        <v>785000000</v>
      </c>
      <c r="OG16">
        <v>1023000000</v>
      </c>
      <c r="OH16">
        <v>469000000</v>
      </c>
      <c r="OI16">
        <v>2277000000</v>
      </c>
      <c r="OJ16">
        <v>2277000000</v>
      </c>
      <c r="OK16">
        <v>0</v>
      </c>
      <c r="OL16">
        <v>0</v>
      </c>
      <c r="OM16">
        <v>0</v>
      </c>
      <c r="ON16">
        <v>0</v>
      </c>
      <c r="OO16">
        <v>0</v>
      </c>
      <c r="OP16">
        <v>6756000000</v>
      </c>
      <c r="OQ16">
        <v>7722000000</v>
      </c>
      <c r="OR16">
        <v>9465000000</v>
      </c>
      <c r="OS16">
        <v>23943000000</v>
      </c>
      <c r="OT16">
        <v>23943000000</v>
      </c>
      <c r="OU16">
        <v>3042000000</v>
      </c>
      <c r="OV16">
        <v>3089000000</v>
      </c>
      <c r="OW16">
        <v>4364000000</v>
      </c>
      <c r="OX16">
        <v>10495000000</v>
      </c>
      <c r="OY16">
        <v>10495000000</v>
      </c>
      <c r="OZ16">
        <v>3057696864000</v>
      </c>
    </row>
    <row r="17" spans="1:416" x14ac:dyDescent="0.25">
      <c r="A17" s="26" t="s">
        <v>419</v>
      </c>
      <c r="B17">
        <v>13332000000</v>
      </c>
      <c r="C17">
        <v>-3176000000</v>
      </c>
      <c r="D17">
        <v>-8470000000</v>
      </c>
      <c r="E17">
        <v>1686000000</v>
      </c>
      <c r="F17">
        <v>1686000000</v>
      </c>
      <c r="G17">
        <v>591000000</v>
      </c>
      <c r="H17">
        <v>74000000</v>
      </c>
      <c r="I17">
        <v>929000000</v>
      </c>
      <c r="J17">
        <v>1594000000</v>
      </c>
      <c r="K17">
        <v>1594000000</v>
      </c>
      <c r="L17">
        <v>190000000</v>
      </c>
      <c r="M17">
        <v>275000000</v>
      </c>
      <c r="N17">
        <v>924000000</v>
      </c>
      <c r="O17">
        <v>1389000000</v>
      </c>
      <c r="P17">
        <v>1389000000</v>
      </c>
      <c r="Q17">
        <v>710804000</v>
      </c>
      <c r="R17">
        <v>526297000</v>
      </c>
      <c r="S17">
        <v>-721500000</v>
      </c>
      <c r="T17">
        <v>515601000</v>
      </c>
      <c r="U17">
        <v>515601000</v>
      </c>
      <c r="V17">
        <v>0</v>
      </c>
      <c r="W17">
        <v>0</v>
      </c>
      <c r="X17">
        <v>0</v>
      </c>
      <c r="Y17">
        <v>0</v>
      </c>
      <c r="Z17">
        <v>0</v>
      </c>
      <c r="AA17">
        <v>0</v>
      </c>
      <c r="AB17">
        <v>0</v>
      </c>
      <c r="AC17">
        <v>0</v>
      </c>
      <c r="AD17">
        <v>0</v>
      </c>
      <c r="AE17">
        <v>0</v>
      </c>
      <c r="AF17">
        <v>378000000</v>
      </c>
      <c r="AG17">
        <v>504000000</v>
      </c>
      <c r="AH17">
        <v>427000000</v>
      </c>
      <c r="AI17">
        <v>1309000000</v>
      </c>
      <c r="AJ17">
        <v>1309000000</v>
      </c>
      <c r="AK17">
        <v>0</v>
      </c>
      <c r="AL17">
        <v>0</v>
      </c>
      <c r="AM17">
        <v>0</v>
      </c>
      <c r="AN17">
        <v>0</v>
      </c>
      <c r="AO17">
        <v>0</v>
      </c>
      <c r="AP17">
        <v>-248000000</v>
      </c>
      <c r="AQ17">
        <v>-289000000</v>
      </c>
      <c r="AR17">
        <v>0</v>
      </c>
      <c r="AS17">
        <v>-537000000</v>
      </c>
      <c r="AT17">
        <v>-537000000</v>
      </c>
      <c r="AU17">
        <v>795000000</v>
      </c>
      <c r="AV17">
        <v>-603000000</v>
      </c>
      <c r="AW17">
        <v>-909000000</v>
      </c>
      <c r="AX17">
        <v>-717000000</v>
      </c>
      <c r="AY17">
        <v>-717000000</v>
      </c>
      <c r="AZ17">
        <v>0</v>
      </c>
      <c r="BA17">
        <v>0</v>
      </c>
      <c r="BB17">
        <v>0</v>
      </c>
      <c r="BC17">
        <v>0</v>
      </c>
      <c r="BD17">
        <v>0</v>
      </c>
      <c r="BE17">
        <v>205200000</v>
      </c>
      <c r="BF17">
        <v>-68800000</v>
      </c>
      <c r="BG17">
        <v>-2800000</v>
      </c>
      <c r="BH17">
        <v>133600000</v>
      </c>
      <c r="BI17">
        <v>133600000</v>
      </c>
      <c r="BJ17">
        <v>0</v>
      </c>
      <c r="BK17">
        <v>0</v>
      </c>
      <c r="BL17">
        <v>0</v>
      </c>
      <c r="BM17">
        <v>0</v>
      </c>
      <c r="BN17">
        <v>0</v>
      </c>
      <c r="BO17">
        <v>429000000</v>
      </c>
      <c r="BP17">
        <v>-752000000</v>
      </c>
      <c r="BQ17">
        <v>646000000</v>
      </c>
      <c r="BR17">
        <v>323000000</v>
      </c>
      <c r="BS17">
        <v>323000000</v>
      </c>
      <c r="BT17">
        <v>3443000000</v>
      </c>
      <c r="BU17">
        <v>2303000000</v>
      </c>
      <c r="BV17">
        <v>1609000000</v>
      </c>
      <c r="BW17">
        <v>7355000000</v>
      </c>
      <c r="BX17">
        <v>7355000000</v>
      </c>
      <c r="BY17">
        <v>-6163000000</v>
      </c>
      <c r="BZ17">
        <v>20377000000</v>
      </c>
      <c r="CA17">
        <v>3066000000</v>
      </c>
      <c r="CB17">
        <v>17280000000</v>
      </c>
      <c r="CC17">
        <v>17280000000</v>
      </c>
      <c r="CD17">
        <v>1619000000</v>
      </c>
      <c r="CE17">
        <v>-171000000</v>
      </c>
      <c r="CF17">
        <v>-1442000000</v>
      </c>
      <c r="CG17">
        <v>6000000</v>
      </c>
      <c r="CH17">
        <v>6000000</v>
      </c>
      <c r="CI17">
        <v>79000000</v>
      </c>
      <c r="CJ17">
        <v>-19000000</v>
      </c>
      <c r="CK17">
        <v>-138000000</v>
      </c>
      <c r="CL17">
        <v>-78000000</v>
      </c>
      <c r="CM17">
        <v>-78000000</v>
      </c>
      <c r="CN17">
        <v>0</v>
      </c>
      <c r="CO17">
        <v>0</v>
      </c>
      <c r="CP17">
        <v>0</v>
      </c>
      <c r="CQ17">
        <v>0</v>
      </c>
      <c r="CR17">
        <v>0</v>
      </c>
      <c r="CS17">
        <v>74000000</v>
      </c>
      <c r="CT17">
        <v>63000000</v>
      </c>
      <c r="CU17">
        <v>-287000000</v>
      </c>
      <c r="CV17">
        <v>-150000000</v>
      </c>
      <c r="CW17">
        <v>-150000000</v>
      </c>
      <c r="CX17">
        <v>-235000000</v>
      </c>
      <c r="CY17">
        <v>-505000000</v>
      </c>
      <c r="CZ17">
        <v>-521000000</v>
      </c>
      <c r="DA17">
        <v>-1261000000</v>
      </c>
      <c r="DB17">
        <v>-1261000000</v>
      </c>
      <c r="DC17">
        <v>0</v>
      </c>
      <c r="DD17">
        <v>0</v>
      </c>
      <c r="DE17">
        <v>0</v>
      </c>
      <c r="DF17">
        <v>0</v>
      </c>
      <c r="DG17">
        <v>0</v>
      </c>
      <c r="DH17">
        <v>488000000</v>
      </c>
      <c r="DI17">
        <v>333000000</v>
      </c>
      <c r="DJ17">
        <v>904000000</v>
      </c>
      <c r="DK17">
        <v>1725000000</v>
      </c>
      <c r="DL17">
        <v>1725000000</v>
      </c>
      <c r="DM17">
        <v>1139000000</v>
      </c>
      <c r="DN17">
        <v>2158000000</v>
      </c>
      <c r="DO17">
        <v>1510000000</v>
      </c>
      <c r="DP17">
        <v>4807000000</v>
      </c>
      <c r="DQ17">
        <v>4807000000</v>
      </c>
      <c r="DR17">
        <v>-418000000</v>
      </c>
      <c r="DS17">
        <v>-502000000</v>
      </c>
      <c r="DT17">
        <v>-296000000</v>
      </c>
      <c r="DU17">
        <v>-1216000000</v>
      </c>
      <c r="DV17">
        <v>-1216000000</v>
      </c>
      <c r="DW17">
        <v>1611000000</v>
      </c>
      <c r="DX17">
        <v>0</v>
      </c>
      <c r="DY17">
        <v>0</v>
      </c>
      <c r="DZ17">
        <v>1611000000</v>
      </c>
      <c r="EA17">
        <v>1611000000</v>
      </c>
      <c r="EB17">
        <v>720000000</v>
      </c>
      <c r="EC17">
        <v>-55000000</v>
      </c>
      <c r="ED17">
        <v>-1943000000</v>
      </c>
      <c r="EE17">
        <v>-1278000000</v>
      </c>
      <c r="EF17">
        <v>-1278000000</v>
      </c>
      <c r="EG17">
        <v>855000000</v>
      </c>
      <c r="EH17">
        <v>-1253000000</v>
      </c>
      <c r="EI17">
        <v>-171000000</v>
      </c>
      <c r="EJ17">
        <v>-569000000</v>
      </c>
      <c r="EK17"/>
      <c r="EL17"/>
      <c r="EM17"/>
      <c r="EN17"/>
      <c r="EO17">
        <v>-569000000</v>
      </c>
      <c r="EP17">
        <v>175000000</v>
      </c>
      <c r="EQ17">
        <v>-51000000</v>
      </c>
      <c r="ER17">
        <v>-207000000</v>
      </c>
      <c r="ES17">
        <v>-83000000</v>
      </c>
      <c r="ET17">
        <v>-83000000</v>
      </c>
      <c r="EU17">
        <v>565000000</v>
      </c>
      <c r="EV17">
        <v>243000000</v>
      </c>
      <c r="EW17">
        <v>-697000000</v>
      </c>
      <c r="EX17">
        <v>111000000</v>
      </c>
      <c r="EY17">
        <v>111000000</v>
      </c>
      <c r="EZ17">
        <v>2408000000</v>
      </c>
      <c r="FA17">
        <v>-1554000000</v>
      </c>
      <c r="FB17">
        <v>-12104000000</v>
      </c>
      <c r="FC17">
        <v>-11250000000</v>
      </c>
      <c r="FD17">
        <v>-11250000000</v>
      </c>
      <c r="FE17">
        <v>1892000000</v>
      </c>
      <c r="FF17">
        <v>1961000000</v>
      </c>
      <c r="FG17">
        <v>1512000000</v>
      </c>
      <c r="FH17">
        <v>5365000000</v>
      </c>
      <c r="FI17">
        <v>5365000000</v>
      </c>
      <c r="FJ17">
        <v>1049000000</v>
      </c>
      <c r="FK17">
        <v>873000000</v>
      </c>
      <c r="FL17">
        <v>1331000000</v>
      </c>
      <c r="FM17">
        <v>3253000000</v>
      </c>
      <c r="FN17">
        <v>3253000000</v>
      </c>
      <c r="FO17">
        <v>-417000000</v>
      </c>
      <c r="FP17">
        <v>-176000000</v>
      </c>
      <c r="FQ17">
        <v>-371000000</v>
      </c>
      <c r="FR17">
        <v>-964000000</v>
      </c>
      <c r="FS17">
        <v>-964000000</v>
      </c>
      <c r="FT17">
        <v>-1438000000</v>
      </c>
      <c r="FU17">
        <v>1734000000</v>
      </c>
      <c r="FV17">
        <v>1339000000</v>
      </c>
      <c r="FW17">
        <v>1635000000</v>
      </c>
      <c r="FX17">
        <v>1635000000</v>
      </c>
      <c r="FY17">
        <v>-480000000</v>
      </c>
      <c r="FZ17">
        <v>218000000</v>
      </c>
      <c r="GA17">
        <v>1171000000</v>
      </c>
      <c r="GB17">
        <v>909000000</v>
      </c>
      <c r="GC17">
        <v>909000000</v>
      </c>
      <c r="GD17">
        <v>0</v>
      </c>
      <c r="GE17">
        <v>0</v>
      </c>
      <c r="GF17">
        <v>0</v>
      </c>
      <c r="GG17">
        <v>0</v>
      </c>
      <c r="GH17">
        <v>0</v>
      </c>
      <c r="GI17">
        <v>-6416000000</v>
      </c>
      <c r="GJ17">
        <v>7693000000</v>
      </c>
      <c r="GK17">
        <v>30895000000</v>
      </c>
      <c r="GL17">
        <v>32172000000</v>
      </c>
      <c r="GM17">
        <v>32172000000</v>
      </c>
      <c r="GN17">
        <v>-33000000</v>
      </c>
      <c r="GO17">
        <v>170000000</v>
      </c>
      <c r="GP17">
        <v>465000000</v>
      </c>
      <c r="GQ17">
        <v>602000000</v>
      </c>
      <c r="GR17">
        <v>602000000</v>
      </c>
      <c r="GS17">
        <v>236000000</v>
      </c>
      <c r="GT17">
        <v>-11000000</v>
      </c>
      <c r="GU17">
        <v>-669000000</v>
      </c>
      <c r="GV17">
        <v>-444000000</v>
      </c>
      <c r="GW17">
        <v>-444000000</v>
      </c>
      <c r="GX17">
        <v>-1006000000</v>
      </c>
      <c r="GY17">
        <v>-502000000</v>
      </c>
      <c r="GZ17">
        <v>-5297000000</v>
      </c>
      <c r="HA17">
        <v>-6805000000</v>
      </c>
      <c r="HB17">
        <v>-6805000000</v>
      </c>
      <c r="HC17">
        <v>1714000000</v>
      </c>
      <c r="HD17">
        <v>935000000</v>
      </c>
      <c r="HE17">
        <v>-883000000</v>
      </c>
      <c r="HF17">
        <v>1766000000</v>
      </c>
      <c r="HG17">
        <v>1766000000</v>
      </c>
      <c r="HH17">
        <v>1185000000</v>
      </c>
      <c r="HI17">
        <v>289000000</v>
      </c>
      <c r="HJ17">
        <v>-774000000</v>
      </c>
      <c r="HK17">
        <v>700000000</v>
      </c>
      <c r="HL17">
        <v>700000000</v>
      </c>
      <c r="HM17">
        <v>0</v>
      </c>
      <c r="HN17">
        <v>0</v>
      </c>
      <c r="HO17">
        <v>0</v>
      </c>
      <c r="HP17">
        <v>0</v>
      </c>
      <c r="HQ17">
        <v>0</v>
      </c>
      <c r="HR17">
        <v>0</v>
      </c>
      <c r="HS17">
        <v>0</v>
      </c>
      <c r="HT17">
        <v>0</v>
      </c>
      <c r="HU17">
        <v>0</v>
      </c>
      <c r="HV17">
        <v>0</v>
      </c>
      <c r="HW17">
        <v>996700000</v>
      </c>
      <c r="HX17">
        <v>127200000</v>
      </c>
      <c r="HY17">
        <v>1350200000</v>
      </c>
      <c r="HZ17">
        <v>2474100000</v>
      </c>
      <c r="IA17">
        <v>2474100000</v>
      </c>
      <c r="IB17">
        <v>179000000</v>
      </c>
      <c r="IC17">
        <v>-107000000</v>
      </c>
      <c r="ID17">
        <v>-359000000</v>
      </c>
      <c r="IE17">
        <v>-287000000</v>
      </c>
      <c r="IF17">
        <v>-287000000</v>
      </c>
      <c r="IG17">
        <v>0</v>
      </c>
      <c r="IH17">
        <v>0</v>
      </c>
      <c r="II17">
        <v>0</v>
      </c>
      <c r="IJ17">
        <v>0</v>
      </c>
      <c r="IK17">
        <v>0</v>
      </c>
      <c r="IL17">
        <v>437000000</v>
      </c>
      <c r="IM17">
        <v>448000000</v>
      </c>
      <c r="IN17">
        <v>88000000</v>
      </c>
      <c r="IO17">
        <v>973000000</v>
      </c>
      <c r="IP17">
        <v>973000000</v>
      </c>
      <c r="IQ17">
        <v>479400000</v>
      </c>
      <c r="IR17">
        <v>-27000000</v>
      </c>
      <c r="IS17">
        <v>6800000</v>
      </c>
      <c r="IT17">
        <v>459200000</v>
      </c>
      <c r="IU17">
        <v>459200000</v>
      </c>
      <c r="IV17">
        <v>-257000000</v>
      </c>
      <c r="IW17">
        <v>-124000000</v>
      </c>
      <c r="IX17">
        <v>-59000000</v>
      </c>
      <c r="IY17">
        <v>-440000000</v>
      </c>
      <c r="IZ17">
        <v>-440000000</v>
      </c>
      <c r="JA17">
        <v>275000000</v>
      </c>
      <c r="JB17">
        <v>581000000</v>
      </c>
      <c r="JC17">
        <v>-1291000000</v>
      </c>
      <c r="JD17">
        <v>-435000000</v>
      </c>
      <c r="JE17">
        <v>-435000000</v>
      </c>
      <c r="JF17">
        <v>1809000000</v>
      </c>
      <c r="JG17">
        <v>514000000</v>
      </c>
      <c r="JH17">
        <v>-842000000</v>
      </c>
      <c r="JI17">
        <v>1481000000</v>
      </c>
      <c r="JJ17">
        <v>1481000000</v>
      </c>
      <c r="JK17">
        <v>305000000</v>
      </c>
      <c r="JL17">
        <v>-345000000</v>
      </c>
      <c r="JM17">
        <v>-165000000</v>
      </c>
      <c r="JN17">
        <v>-205000000</v>
      </c>
      <c r="JO17">
        <v>-205000000</v>
      </c>
      <c r="JP17">
        <v>0</v>
      </c>
      <c r="JQ17">
        <v>8000000</v>
      </c>
      <c r="JR17">
        <v>-20000000</v>
      </c>
      <c r="JS17">
        <v>-12000000</v>
      </c>
      <c r="JT17">
        <v>-12000000</v>
      </c>
      <c r="JU17">
        <v>418000000</v>
      </c>
      <c r="JV17">
        <v>-294000000</v>
      </c>
      <c r="JW17">
        <v>1002000000</v>
      </c>
      <c r="JX17">
        <v>1126000000</v>
      </c>
      <c r="JY17">
        <v>1126000000</v>
      </c>
      <c r="JZ17">
        <v>728000000</v>
      </c>
      <c r="KA17">
        <v>-233000000</v>
      </c>
      <c r="KB17">
        <v>29774000000</v>
      </c>
      <c r="KC17">
        <v>30269000000</v>
      </c>
      <c r="KD17">
        <v>30269000000</v>
      </c>
      <c r="KE17">
        <v>3862000000</v>
      </c>
      <c r="KF17">
        <v>2812000000</v>
      </c>
      <c r="KG17">
        <v>2577000000</v>
      </c>
      <c r="KH17">
        <v>9251000000</v>
      </c>
      <c r="KI17">
        <v>9251000000</v>
      </c>
      <c r="KJ17">
        <v>-187000000</v>
      </c>
      <c r="KK17">
        <v>270000000</v>
      </c>
      <c r="KL17">
        <v>-1239000000</v>
      </c>
      <c r="KM17">
        <v>-1156000000</v>
      </c>
      <c r="KN17">
        <v>-1156000000</v>
      </c>
      <c r="KO17">
        <v>-267000000</v>
      </c>
      <c r="KP17">
        <v>272000000</v>
      </c>
      <c r="KQ17">
        <v>690000000</v>
      </c>
      <c r="KR17">
        <v>695000000</v>
      </c>
      <c r="KS17">
        <v>695000000</v>
      </c>
      <c r="KT17">
        <v>253000000</v>
      </c>
      <c r="KU17">
        <v>650000000</v>
      </c>
      <c r="KV17">
        <v>420000000</v>
      </c>
      <c r="KW17">
        <v>1323000000</v>
      </c>
      <c r="KX17">
        <v>1323000000</v>
      </c>
      <c r="KY17">
        <v>458000000</v>
      </c>
      <c r="KZ17">
        <v>1140000000</v>
      </c>
      <c r="LA17">
        <v>1249000000</v>
      </c>
      <c r="LB17">
        <v>2847000000</v>
      </c>
      <c r="LC17">
        <v>2847000000</v>
      </c>
      <c r="LD17">
        <v>177000000</v>
      </c>
      <c r="LE17">
        <v>276000000</v>
      </c>
      <c r="LF17">
        <v>-634000000</v>
      </c>
      <c r="LG17">
        <v>-181000000</v>
      </c>
      <c r="LH17">
        <v>-181000000</v>
      </c>
      <c r="LI17">
        <v>-53000000</v>
      </c>
      <c r="LJ17">
        <v>331000000</v>
      </c>
      <c r="LK17">
        <v>-26000000</v>
      </c>
      <c r="LL17">
        <v>252000000</v>
      </c>
      <c r="LM17">
        <v>252000000</v>
      </c>
      <c r="LN17">
        <v>-734000000</v>
      </c>
      <c r="LO17">
        <v>-1373000000</v>
      </c>
      <c r="LP17">
        <v>1529000000</v>
      </c>
      <c r="LQ17">
        <v>-578000000</v>
      </c>
      <c r="LR17">
        <v>-578000000</v>
      </c>
      <c r="LS17">
        <v>-131000000</v>
      </c>
      <c r="LT17">
        <v>197700000</v>
      </c>
      <c r="LU17">
        <v>2700000</v>
      </c>
      <c r="LV17">
        <v>69400000</v>
      </c>
      <c r="LW17">
        <v>69400000</v>
      </c>
      <c r="LX17">
        <v>-430000000</v>
      </c>
      <c r="LY17">
        <v>-142000000</v>
      </c>
      <c r="LZ17">
        <v>-2345000000</v>
      </c>
      <c r="MA17">
        <v>-2917000000</v>
      </c>
      <c r="MB17">
        <v>-2917000000</v>
      </c>
      <c r="MC17">
        <v>426000000</v>
      </c>
      <c r="MD17">
        <v>-630000000</v>
      </c>
      <c r="ME17">
        <v>222000000</v>
      </c>
      <c r="MF17">
        <v>18000000</v>
      </c>
      <c r="MG17">
        <v>18000000</v>
      </c>
      <c r="MH17">
        <v>17518000</v>
      </c>
      <c r="MI17">
        <v>157000</v>
      </c>
      <c r="MJ17">
        <v>415911000</v>
      </c>
      <c r="MK17">
        <v>433586000</v>
      </c>
      <c r="ML17">
        <v>433586000</v>
      </c>
      <c r="MM17">
        <v>1580000000</v>
      </c>
      <c r="MN17">
        <v>-2812000000</v>
      </c>
      <c r="MO17">
        <v>-2216000000</v>
      </c>
      <c r="MP17">
        <v>-3448000000</v>
      </c>
      <c r="MQ17">
        <v>-3448000000</v>
      </c>
      <c r="MR17">
        <v>0</v>
      </c>
      <c r="MS17">
        <v>0</v>
      </c>
      <c r="MT17">
        <v>0</v>
      </c>
      <c r="MU17">
        <v>0</v>
      </c>
      <c r="MV17">
        <v>0</v>
      </c>
      <c r="MW17">
        <v>-71000000</v>
      </c>
      <c r="MX17">
        <v>-133000000</v>
      </c>
      <c r="MY17">
        <v>340000000</v>
      </c>
      <c r="MZ17">
        <v>136000000</v>
      </c>
      <c r="NA17">
        <v>136000000</v>
      </c>
      <c r="NB17">
        <v>1351000000</v>
      </c>
      <c r="NC17">
        <v>-162000000</v>
      </c>
      <c r="ND17">
        <v>688000000</v>
      </c>
      <c r="NE17">
        <v>1877000000</v>
      </c>
      <c r="NF17">
        <v>1877000000</v>
      </c>
      <c r="NG17">
        <v>262000000</v>
      </c>
      <c r="NH17">
        <v>-160000000</v>
      </c>
      <c r="NI17">
        <v>-90000000</v>
      </c>
      <c r="NJ17">
        <v>12000000</v>
      </c>
      <c r="NK17">
        <v>12000000</v>
      </c>
      <c r="NL17">
        <v>421000000</v>
      </c>
      <c r="NM17">
        <v>717000000</v>
      </c>
      <c r="NN17">
        <v>1562000000</v>
      </c>
      <c r="NO17">
        <v>2700000000</v>
      </c>
      <c r="NP17">
        <v>2700000000</v>
      </c>
      <c r="NQ17">
        <v>0</v>
      </c>
      <c r="NR17">
        <v>0</v>
      </c>
      <c r="NS17">
        <v>0</v>
      </c>
      <c r="NT17">
        <v>0</v>
      </c>
      <c r="NU17">
        <v>0</v>
      </c>
      <c r="NV17">
        <v>70000000</v>
      </c>
      <c r="NW17">
        <v>333000000</v>
      </c>
      <c r="NX17">
        <v>43000000</v>
      </c>
      <c r="NY17">
        <v>446000000</v>
      </c>
      <c r="NZ17">
        <v>446000000</v>
      </c>
      <c r="OA17">
        <v>2667000000</v>
      </c>
      <c r="OB17">
        <v>1471000000</v>
      </c>
      <c r="OC17">
        <v>-189000000</v>
      </c>
      <c r="OD17">
        <v>3949000000</v>
      </c>
      <c r="OE17">
        <v>3949000000</v>
      </c>
      <c r="OF17">
        <v>391000000</v>
      </c>
      <c r="OG17">
        <v>789000000</v>
      </c>
      <c r="OH17">
        <v>-163000000</v>
      </c>
      <c r="OI17">
        <v>1017000000</v>
      </c>
      <c r="OJ17">
        <v>1017000000</v>
      </c>
      <c r="OK17">
        <v>0</v>
      </c>
      <c r="OL17">
        <v>0</v>
      </c>
      <c r="OM17">
        <v>0</v>
      </c>
      <c r="ON17">
        <v>0</v>
      </c>
      <c r="OO17">
        <v>0</v>
      </c>
      <c r="OP17">
        <v>1074000000</v>
      </c>
      <c r="OQ17">
        <v>368000000</v>
      </c>
      <c r="OR17">
        <v>-154000000</v>
      </c>
      <c r="OS17">
        <v>1288000000</v>
      </c>
      <c r="OT17">
        <v>1288000000</v>
      </c>
      <c r="OU17">
        <v>545000000</v>
      </c>
      <c r="OV17">
        <v>2640000000</v>
      </c>
      <c r="OW17">
        <v>-5384000000</v>
      </c>
      <c r="OX17">
        <v>-2199000000</v>
      </c>
      <c r="OY17">
        <v>-2199000000</v>
      </c>
      <c r="OZ17">
        <v>112133487000</v>
      </c>
    </row>
    <row r="18" spans="1:416" x14ac:dyDescent="0.25">
      <c r="A18" s="26" t="s">
        <v>420</v>
      </c>
      <c r="B18">
        <v>-828000000</v>
      </c>
      <c r="C18">
        <v>289000000</v>
      </c>
      <c r="D18">
        <v>127000000</v>
      </c>
      <c r="E18">
        <v>-412000000</v>
      </c>
      <c r="F18">
        <v>-412000000</v>
      </c>
      <c r="G18">
        <v>226000000</v>
      </c>
      <c r="H18">
        <v>231000000</v>
      </c>
      <c r="I18">
        <v>40000000</v>
      </c>
      <c r="J18">
        <v>497000000</v>
      </c>
      <c r="K18">
        <v>497000000</v>
      </c>
      <c r="L18">
        <v>514000000</v>
      </c>
      <c r="M18">
        <v>593000000</v>
      </c>
      <c r="N18">
        <v>493000000</v>
      </c>
      <c r="O18">
        <v>1600000000</v>
      </c>
      <c r="P18">
        <v>1600000000</v>
      </c>
      <c r="Q18">
        <v>0</v>
      </c>
      <c r="R18">
        <v>0</v>
      </c>
      <c r="S18">
        <v>0</v>
      </c>
      <c r="T18">
        <v>0</v>
      </c>
      <c r="U18">
        <v>0</v>
      </c>
      <c r="V18">
        <v>0</v>
      </c>
      <c r="W18">
        <v>0</v>
      </c>
      <c r="X18">
        <v>0</v>
      </c>
      <c r="Y18">
        <v>0</v>
      </c>
      <c r="Z18">
        <v>0</v>
      </c>
      <c r="AA18">
        <v>0</v>
      </c>
      <c r="AB18">
        <v>0</v>
      </c>
      <c r="AC18">
        <v>0</v>
      </c>
      <c r="AD18">
        <v>0</v>
      </c>
      <c r="AE18">
        <v>0</v>
      </c>
      <c r="AF18">
        <v>3000000</v>
      </c>
      <c r="AG18">
        <v>66000000</v>
      </c>
      <c r="AH18">
        <v>215000000</v>
      </c>
      <c r="AI18">
        <v>284000000</v>
      </c>
      <c r="AJ18">
        <v>284000000</v>
      </c>
      <c r="AK18">
        <v>1314000000</v>
      </c>
      <c r="AL18">
        <v>3278000000</v>
      </c>
      <c r="AM18">
        <v>2849000000</v>
      </c>
      <c r="AN18">
        <v>7441000000</v>
      </c>
      <c r="AO18">
        <v>7441000000</v>
      </c>
      <c r="AP18">
        <v>0</v>
      </c>
      <c r="AQ18">
        <v>0</v>
      </c>
      <c r="AR18">
        <v>0</v>
      </c>
      <c r="AS18">
        <v>0</v>
      </c>
      <c r="AT18">
        <v>0</v>
      </c>
      <c r="AU18">
        <v>-568000000</v>
      </c>
      <c r="AV18">
        <v>12391000000</v>
      </c>
      <c r="AW18">
        <v>11002000000</v>
      </c>
      <c r="AX18">
        <v>22825000000</v>
      </c>
      <c r="AY18">
        <v>22825000000</v>
      </c>
      <c r="AZ18">
        <v>0</v>
      </c>
      <c r="BA18">
        <v>0</v>
      </c>
      <c r="BB18">
        <v>0</v>
      </c>
      <c r="BC18">
        <v>0</v>
      </c>
      <c r="BD18">
        <v>0</v>
      </c>
      <c r="BE18">
        <v>52100000</v>
      </c>
      <c r="BF18">
        <v>19200000</v>
      </c>
      <c r="BG18">
        <v>316300000</v>
      </c>
      <c r="BH18">
        <v>387600000</v>
      </c>
      <c r="BI18">
        <v>387600000</v>
      </c>
      <c r="BJ18">
        <v>0</v>
      </c>
      <c r="BK18">
        <v>0</v>
      </c>
      <c r="BL18">
        <v>0</v>
      </c>
      <c r="BM18">
        <v>0</v>
      </c>
      <c r="BN18">
        <v>0</v>
      </c>
      <c r="BO18">
        <v>216000000</v>
      </c>
      <c r="BP18">
        <v>-463000000</v>
      </c>
      <c r="BQ18">
        <v>-2672000000</v>
      </c>
      <c r="BR18">
        <v>-2919000000</v>
      </c>
      <c r="BS18">
        <v>-2919000000</v>
      </c>
      <c r="BT18">
        <v>0</v>
      </c>
      <c r="BU18">
        <v>0</v>
      </c>
      <c r="BV18">
        <v>0</v>
      </c>
      <c r="BW18">
        <v>0</v>
      </c>
      <c r="BX18">
        <v>0</v>
      </c>
      <c r="BY18">
        <v>0</v>
      </c>
      <c r="BZ18">
        <v>0</v>
      </c>
      <c r="CA18">
        <v>0</v>
      </c>
      <c r="CB18">
        <v>0</v>
      </c>
      <c r="CC18">
        <v>0</v>
      </c>
      <c r="CD18">
        <v>1579000000</v>
      </c>
      <c r="CE18">
        <v>-274000000</v>
      </c>
      <c r="CF18">
        <v>34000000</v>
      </c>
      <c r="CG18">
        <v>1339000000</v>
      </c>
      <c r="CH18">
        <v>1339000000</v>
      </c>
      <c r="CI18">
        <v>58000000</v>
      </c>
      <c r="CJ18">
        <v>77000000</v>
      </c>
      <c r="CK18">
        <v>251000000</v>
      </c>
      <c r="CL18">
        <v>386000000</v>
      </c>
      <c r="CM18">
        <v>386000000</v>
      </c>
      <c r="CN18">
        <v>0</v>
      </c>
      <c r="CO18">
        <v>0</v>
      </c>
      <c r="CP18">
        <v>0</v>
      </c>
      <c r="CQ18">
        <v>0</v>
      </c>
      <c r="CR18">
        <v>0</v>
      </c>
      <c r="CS18">
        <v>0</v>
      </c>
      <c r="CT18">
        <v>0</v>
      </c>
      <c r="CU18">
        <v>0</v>
      </c>
      <c r="CV18">
        <v>0</v>
      </c>
      <c r="CW18">
        <v>0</v>
      </c>
      <c r="CX18">
        <v>-86000000</v>
      </c>
      <c r="CY18">
        <v>67000000</v>
      </c>
      <c r="CZ18">
        <v>25000000</v>
      </c>
      <c r="DA18">
        <v>6000000</v>
      </c>
      <c r="DB18">
        <v>6000000</v>
      </c>
      <c r="DC18">
        <v>1313000000</v>
      </c>
      <c r="DD18">
        <v>536000000</v>
      </c>
      <c r="DE18">
        <v>791000000</v>
      </c>
      <c r="DF18">
        <v>2640000000</v>
      </c>
      <c r="DG18">
        <v>2640000000</v>
      </c>
      <c r="DH18">
        <v>244000000</v>
      </c>
      <c r="DI18">
        <v>-131000000</v>
      </c>
      <c r="DJ18">
        <v>-84000000</v>
      </c>
      <c r="DK18">
        <v>29000000</v>
      </c>
      <c r="DL18">
        <v>29000000</v>
      </c>
      <c r="DM18">
        <v>1153000000</v>
      </c>
      <c r="DN18">
        <v>1075000000</v>
      </c>
      <c r="DO18">
        <v>973000000</v>
      </c>
      <c r="DP18">
        <v>3201000000</v>
      </c>
      <c r="DQ18">
        <v>3201000000</v>
      </c>
      <c r="DR18">
        <v>0</v>
      </c>
      <c r="DS18">
        <v>0</v>
      </c>
      <c r="DT18">
        <v>0</v>
      </c>
      <c r="DU18">
        <v>0</v>
      </c>
      <c r="DV18">
        <v>0</v>
      </c>
      <c r="DW18">
        <v>0</v>
      </c>
      <c r="DX18">
        <v>0</v>
      </c>
      <c r="DY18">
        <v>0</v>
      </c>
      <c r="DZ18">
        <v>0</v>
      </c>
      <c r="EA18">
        <v>0</v>
      </c>
      <c r="EB18">
        <v>17000000</v>
      </c>
      <c r="EC18">
        <v>223000000</v>
      </c>
      <c r="ED18">
        <v>-14000000</v>
      </c>
      <c r="EE18">
        <v>226000000</v>
      </c>
      <c r="EF18">
        <v>226000000</v>
      </c>
      <c r="EG18">
        <v>859000000</v>
      </c>
      <c r="EH18">
        <v>-668000000</v>
      </c>
      <c r="EI18">
        <v>-515000000</v>
      </c>
      <c r="EJ18">
        <v>-324000000</v>
      </c>
      <c r="EK18"/>
      <c r="EL18"/>
      <c r="EM18"/>
      <c r="EN18"/>
      <c r="EO18">
        <v>-324000000</v>
      </c>
      <c r="EP18">
        <v>-17000000</v>
      </c>
      <c r="EQ18">
        <v>87000000</v>
      </c>
      <c r="ER18">
        <v>6000000</v>
      </c>
      <c r="ES18">
        <v>76000000</v>
      </c>
      <c r="ET18">
        <v>76000000</v>
      </c>
      <c r="EU18">
        <v>37000000</v>
      </c>
      <c r="EV18">
        <v>87000000</v>
      </c>
      <c r="EW18">
        <v>85000000</v>
      </c>
      <c r="EX18">
        <v>209000000</v>
      </c>
      <c r="EY18">
        <v>209000000</v>
      </c>
      <c r="EZ18">
        <v>828000000</v>
      </c>
      <c r="FA18">
        <v>-206000000</v>
      </c>
      <c r="FB18">
        <v>-148000000</v>
      </c>
      <c r="FC18">
        <v>474000000</v>
      </c>
      <c r="FD18">
        <v>474000000</v>
      </c>
      <c r="FE18">
        <v>0</v>
      </c>
      <c r="FF18">
        <v>0</v>
      </c>
      <c r="FG18">
        <v>0</v>
      </c>
      <c r="FH18">
        <v>0</v>
      </c>
      <c r="FI18">
        <v>0</v>
      </c>
      <c r="FJ18">
        <v>0</v>
      </c>
      <c r="FK18">
        <v>0</v>
      </c>
      <c r="FL18">
        <v>0</v>
      </c>
      <c r="FM18">
        <v>0</v>
      </c>
      <c r="FN18">
        <v>0</v>
      </c>
      <c r="FO18">
        <v>591000000</v>
      </c>
      <c r="FP18">
        <v>376000000</v>
      </c>
      <c r="FQ18">
        <v>-502000000</v>
      </c>
      <c r="FR18">
        <v>465000000</v>
      </c>
      <c r="FS18">
        <v>465000000</v>
      </c>
      <c r="FT18">
        <v>573000000</v>
      </c>
      <c r="FU18">
        <v>1581000000</v>
      </c>
      <c r="FV18">
        <v>-1105000000</v>
      </c>
      <c r="FW18">
        <v>1049000000</v>
      </c>
      <c r="FX18">
        <v>1049000000</v>
      </c>
      <c r="FY18">
        <v>310000000</v>
      </c>
      <c r="FZ18">
        <v>95000000</v>
      </c>
      <c r="GA18">
        <v>195000000</v>
      </c>
      <c r="GB18">
        <v>600000000</v>
      </c>
      <c r="GC18">
        <v>600000000</v>
      </c>
      <c r="GD18">
        <v>0</v>
      </c>
      <c r="GE18">
        <v>0</v>
      </c>
      <c r="GF18">
        <v>0</v>
      </c>
      <c r="GG18">
        <v>0</v>
      </c>
      <c r="GH18">
        <v>0</v>
      </c>
      <c r="GI18">
        <v>0</v>
      </c>
      <c r="GJ18">
        <v>0</v>
      </c>
      <c r="GK18">
        <v>0</v>
      </c>
      <c r="GL18">
        <v>0</v>
      </c>
      <c r="GM18">
        <v>0</v>
      </c>
      <c r="GN18">
        <v>1244000000</v>
      </c>
      <c r="GO18">
        <v>593000000</v>
      </c>
      <c r="GP18">
        <v>1657000000</v>
      </c>
      <c r="GQ18">
        <v>3494000000</v>
      </c>
      <c r="GR18">
        <v>3494000000</v>
      </c>
      <c r="GS18">
        <v>503000000</v>
      </c>
      <c r="GT18">
        <v>100000000</v>
      </c>
      <c r="GU18">
        <v>67000000</v>
      </c>
      <c r="GV18">
        <v>670000000</v>
      </c>
      <c r="GW18">
        <v>670000000</v>
      </c>
      <c r="GX18">
        <v>127000000</v>
      </c>
      <c r="GY18">
        <v>-67000000</v>
      </c>
      <c r="GZ18">
        <v>209000000</v>
      </c>
      <c r="HA18">
        <v>269000000</v>
      </c>
      <c r="HB18">
        <v>269000000</v>
      </c>
      <c r="HC18">
        <v>214000000</v>
      </c>
      <c r="HD18">
        <v>1481000000</v>
      </c>
      <c r="HE18">
        <v>687000000</v>
      </c>
      <c r="HF18">
        <v>2382000000</v>
      </c>
      <c r="HG18">
        <v>2382000000</v>
      </c>
      <c r="HH18">
        <v>644000000</v>
      </c>
      <c r="HI18">
        <v>277000000</v>
      </c>
      <c r="HJ18">
        <v>265000000</v>
      </c>
      <c r="HK18">
        <v>1186000000</v>
      </c>
      <c r="HL18">
        <v>1186000000</v>
      </c>
      <c r="HM18">
        <v>0</v>
      </c>
      <c r="HN18">
        <v>0</v>
      </c>
      <c r="HO18">
        <v>0</v>
      </c>
      <c r="HP18">
        <v>0</v>
      </c>
      <c r="HQ18">
        <v>0</v>
      </c>
      <c r="HR18">
        <v>0</v>
      </c>
      <c r="HS18">
        <v>0</v>
      </c>
      <c r="HT18">
        <v>0</v>
      </c>
      <c r="HU18">
        <v>0</v>
      </c>
      <c r="HV18">
        <v>0</v>
      </c>
      <c r="HW18">
        <v>-7800000</v>
      </c>
      <c r="HX18">
        <v>258700000</v>
      </c>
      <c r="HY18">
        <v>533400000</v>
      </c>
      <c r="HZ18">
        <v>784300000</v>
      </c>
      <c r="IA18">
        <v>784300000</v>
      </c>
      <c r="IB18">
        <v>119000000</v>
      </c>
      <c r="IC18">
        <v>622000000</v>
      </c>
      <c r="ID18">
        <v>-74000000</v>
      </c>
      <c r="IE18">
        <v>667000000</v>
      </c>
      <c r="IF18">
        <v>667000000</v>
      </c>
      <c r="IG18">
        <v>791000000</v>
      </c>
      <c r="IH18">
        <v>1289000000</v>
      </c>
      <c r="II18">
        <v>600000000</v>
      </c>
      <c r="IJ18">
        <v>2680000000</v>
      </c>
      <c r="IK18">
        <v>2680000000</v>
      </c>
      <c r="IL18">
        <v>0</v>
      </c>
      <c r="IM18">
        <v>0</v>
      </c>
      <c r="IN18">
        <v>0</v>
      </c>
      <c r="IO18">
        <v>0</v>
      </c>
      <c r="IP18">
        <v>0</v>
      </c>
      <c r="IQ18">
        <v>0</v>
      </c>
      <c r="IR18">
        <v>0</v>
      </c>
      <c r="IS18">
        <v>0</v>
      </c>
      <c r="IT18">
        <v>0</v>
      </c>
      <c r="IU18">
        <v>0</v>
      </c>
      <c r="IV18">
        <v>204000000</v>
      </c>
      <c r="IW18">
        <v>-31000000</v>
      </c>
      <c r="IX18">
        <v>24000000</v>
      </c>
      <c r="IY18">
        <v>197000000</v>
      </c>
      <c r="IZ18">
        <v>197000000</v>
      </c>
      <c r="JA18">
        <v>192000000</v>
      </c>
      <c r="JB18">
        <v>274000000</v>
      </c>
      <c r="JC18">
        <v>577000000</v>
      </c>
      <c r="JD18">
        <v>1043000000</v>
      </c>
      <c r="JE18">
        <v>1043000000</v>
      </c>
      <c r="JF18">
        <v>0</v>
      </c>
      <c r="JG18">
        <v>0</v>
      </c>
      <c r="JH18">
        <v>0</v>
      </c>
      <c r="JI18">
        <v>0</v>
      </c>
      <c r="JJ18">
        <v>0</v>
      </c>
      <c r="JK18">
        <v>509000000</v>
      </c>
      <c r="JL18">
        <v>-370000000</v>
      </c>
      <c r="JM18">
        <v>91000000</v>
      </c>
      <c r="JN18">
        <v>230000000</v>
      </c>
      <c r="JO18">
        <v>230000000</v>
      </c>
      <c r="JP18">
        <v>129000000</v>
      </c>
      <c r="JQ18">
        <v>-42000000</v>
      </c>
      <c r="JR18">
        <v>-2000000</v>
      </c>
      <c r="JS18">
        <v>85000000</v>
      </c>
      <c r="JT18">
        <v>85000000</v>
      </c>
      <c r="JU18">
        <v>911000000</v>
      </c>
      <c r="JV18">
        <v>508000000</v>
      </c>
      <c r="JW18">
        <v>855000000</v>
      </c>
      <c r="JX18">
        <v>2274000000</v>
      </c>
      <c r="JY18">
        <v>2274000000</v>
      </c>
      <c r="JZ18">
        <v>0</v>
      </c>
      <c r="KA18">
        <v>0</v>
      </c>
      <c r="KB18">
        <v>0</v>
      </c>
      <c r="KC18">
        <v>0</v>
      </c>
      <c r="KD18">
        <v>0</v>
      </c>
      <c r="KE18">
        <v>465000000</v>
      </c>
      <c r="KF18">
        <v>-597000000</v>
      </c>
      <c r="KG18">
        <v>-168000000</v>
      </c>
      <c r="KH18">
        <v>-300000000</v>
      </c>
      <c r="KI18">
        <v>-300000000</v>
      </c>
      <c r="KJ18">
        <v>255000000</v>
      </c>
      <c r="KK18">
        <v>490000000</v>
      </c>
      <c r="KL18">
        <v>1854000000</v>
      </c>
      <c r="KM18">
        <v>2599000000</v>
      </c>
      <c r="KN18">
        <v>2599000000</v>
      </c>
      <c r="KO18">
        <v>60000000</v>
      </c>
      <c r="KP18">
        <v>0</v>
      </c>
      <c r="KQ18">
        <v>0</v>
      </c>
      <c r="KR18">
        <v>60000000</v>
      </c>
      <c r="KS18">
        <v>60000000</v>
      </c>
      <c r="KT18">
        <v>174000000</v>
      </c>
      <c r="KU18">
        <v>190000000</v>
      </c>
      <c r="KV18">
        <v>516000000</v>
      </c>
      <c r="KW18">
        <v>880000000</v>
      </c>
      <c r="KX18">
        <v>880000000</v>
      </c>
      <c r="KY18">
        <v>432000000</v>
      </c>
      <c r="KZ18">
        <v>1080000000</v>
      </c>
      <c r="LA18">
        <v>736000000</v>
      </c>
      <c r="LB18">
        <v>2248000000</v>
      </c>
      <c r="LC18">
        <v>2248000000</v>
      </c>
      <c r="LD18">
        <v>188000000</v>
      </c>
      <c r="LE18">
        <v>239000000</v>
      </c>
      <c r="LF18">
        <v>637000000</v>
      </c>
      <c r="LG18">
        <v>1064000000</v>
      </c>
      <c r="LH18">
        <v>1064000000</v>
      </c>
      <c r="LI18">
        <v>613000000</v>
      </c>
      <c r="LJ18">
        <v>548000000</v>
      </c>
      <c r="LK18">
        <v>165000000</v>
      </c>
      <c r="LL18">
        <v>1326000000</v>
      </c>
      <c r="LM18">
        <v>1326000000</v>
      </c>
      <c r="LN18">
        <v>-337000000</v>
      </c>
      <c r="LO18">
        <v>-273000000</v>
      </c>
      <c r="LP18">
        <v>1157000000</v>
      </c>
      <c r="LQ18">
        <v>547000000</v>
      </c>
      <c r="LR18">
        <v>547000000</v>
      </c>
      <c r="LS18">
        <v>41200000</v>
      </c>
      <c r="LT18">
        <v>173000000</v>
      </c>
      <c r="LU18">
        <v>10900000</v>
      </c>
      <c r="LV18">
        <v>225100000</v>
      </c>
      <c r="LW18">
        <v>225100000</v>
      </c>
      <c r="LX18">
        <v>10000000</v>
      </c>
      <c r="LY18">
        <v>314000000</v>
      </c>
      <c r="LZ18">
        <v>-86000000</v>
      </c>
      <c r="MA18">
        <v>238000000</v>
      </c>
      <c r="MB18">
        <v>238000000</v>
      </c>
      <c r="MC18">
        <v>-123000000</v>
      </c>
      <c r="MD18">
        <v>120000000</v>
      </c>
      <c r="ME18">
        <v>29000000</v>
      </c>
      <c r="MF18">
        <v>26000000</v>
      </c>
      <c r="MG18">
        <v>26000000</v>
      </c>
      <c r="MH18">
        <v>0</v>
      </c>
      <c r="MI18">
        <v>0</v>
      </c>
      <c r="MJ18">
        <v>0</v>
      </c>
      <c r="MK18">
        <v>0</v>
      </c>
      <c r="ML18">
        <v>0</v>
      </c>
      <c r="MM18">
        <v>0</v>
      </c>
      <c r="MN18">
        <v>0</v>
      </c>
      <c r="MO18">
        <v>0</v>
      </c>
      <c r="MP18">
        <v>0</v>
      </c>
      <c r="MQ18">
        <v>0</v>
      </c>
      <c r="MR18">
        <v>900000000</v>
      </c>
      <c r="MS18">
        <v>-505000000</v>
      </c>
      <c r="MT18">
        <v>1661000000</v>
      </c>
      <c r="MU18">
        <v>2056000000</v>
      </c>
      <c r="MV18">
        <v>2056000000</v>
      </c>
      <c r="MW18">
        <v>282000000</v>
      </c>
      <c r="MX18">
        <v>-216000000</v>
      </c>
      <c r="MY18">
        <v>-46000000</v>
      </c>
      <c r="MZ18">
        <v>20000000</v>
      </c>
      <c r="NA18">
        <v>20000000</v>
      </c>
      <c r="NB18">
        <v>0</v>
      </c>
      <c r="NC18">
        <v>0</v>
      </c>
      <c r="ND18">
        <v>0</v>
      </c>
      <c r="NE18">
        <v>0</v>
      </c>
      <c r="NF18">
        <v>0</v>
      </c>
      <c r="NG18">
        <v>0</v>
      </c>
      <c r="NH18">
        <v>0</v>
      </c>
      <c r="NI18">
        <v>0</v>
      </c>
      <c r="NJ18">
        <v>0</v>
      </c>
      <c r="NK18">
        <v>0</v>
      </c>
      <c r="NL18">
        <v>0</v>
      </c>
      <c r="NM18">
        <v>0</v>
      </c>
      <c r="NN18">
        <v>0</v>
      </c>
      <c r="NO18">
        <v>0</v>
      </c>
      <c r="NP18">
        <v>0</v>
      </c>
      <c r="NQ18">
        <v>0</v>
      </c>
      <c r="NR18">
        <v>0</v>
      </c>
      <c r="NS18">
        <v>0</v>
      </c>
      <c r="NT18">
        <v>0</v>
      </c>
      <c r="NU18">
        <v>0</v>
      </c>
      <c r="NV18">
        <v>0</v>
      </c>
      <c r="NW18">
        <v>0</v>
      </c>
      <c r="NX18">
        <v>0</v>
      </c>
      <c r="NY18">
        <v>0</v>
      </c>
      <c r="NZ18">
        <v>0</v>
      </c>
      <c r="OA18">
        <v>324000000</v>
      </c>
      <c r="OB18">
        <v>76000000</v>
      </c>
      <c r="OC18">
        <v>369000000</v>
      </c>
      <c r="OD18">
        <v>769000000</v>
      </c>
      <c r="OE18">
        <v>769000000</v>
      </c>
      <c r="OF18">
        <v>-331000000</v>
      </c>
      <c r="OG18">
        <v>-141000000</v>
      </c>
      <c r="OH18">
        <v>-63000000</v>
      </c>
      <c r="OI18">
        <v>-535000000</v>
      </c>
      <c r="OJ18">
        <v>-535000000</v>
      </c>
      <c r="OK18">
        <v>0</v>
      </c>
      <c r="OL18">
        <v>0</v>
      </c>
      <c r="OM18">
        <v>0</v>
      </c>
      <c r="ON18">
        <v>0</v>
      </c>
      <c r="OO18">
        <v>0</v>
      </c>
      <c r="OP18">
        <v>140000000</v>
      </c>
      <c r="OQ18">
        <v>1311000000</v>
      </c>
      <c r="OR18">
        <v>300000000</v>
      </c>
      <c r="OS18">
        <v>1751000000</v>
      </c>
      <c r="OT18">
        <v>1751000000</v>
      </c>
      <c r="OU18">
        <v>3107000000</v>
      </c>
      <c r="OV18">
        <v>-72000000</v>
      </c>
      <c r="OW18">
        <v>315000000</v>
      </c>
      <c r="OX18">
        <v>3350000000</v>
      </c>
      <c r="OY18">
        <v>3350000000</v>
      </c>
      <c r="OZ18">
        <v>72365000000</v>
      </c>
    </row>
    <row r="19" spans="1:416" x14ac:dyDescent="0.25">
      <c r="A19" s="26" t="s">
        <v>421</v>
      </c>
      <c r="B19">
        <v>47621000000</v>
      </c>
      <c r="C19">
        <v>-7248000000</v>
      </c>
      <c r="D19">
        <v>6935000000</v>
      </c>
      <c r="E19">
        <v>47308000000</v>
      </c>
      <c r="F19">
        <v>47308000000</v>
      </c>
      <c r="G19">
        <v>734000000</v>
      </c>
      <c r="H19">
        <v>97000000</v>
      </c>
      <c r="I19">
        <v>1514000000</v>
      </c>
      <c r="J19">
        <v>2345000000</v>
      </c>
      <c r="K19">
        <v>2345000000</v>
      </c>
      <c r="L19">
        <v>533000000</v>
      </c>
      <c r="M19">
        <v>-325000000</v>
      </c>
      <c r="N19">
        <v>1152000000</v>
      </c>
      <c r="O19">
        <v>1360000000</v>
      </c>
      <c r="P19">
        <v>1360000000</v>
      </c>
      <c r="Q19">
        <v>850857000</v>
      </c>
      <c r="R19">
        <v>736628000</v>
      </c>
      <c r="S19">
        <v>-322400000</v>
      </c>
      <c r="T19">
        <v>1265085000</v>
      </c>
      <c r="U19">
        <v>1265085000</v>
      </c>
      <c r="V19">
        <v>1239000000</v>
      </c>
      <c r="W19">
        <v>-4590000000</v>
      </c>
      <c r="X19">
        <v>461000000</v>
      </c>
      <c r="Y19">
        <v>-2890000000</v>
      </c>
      <c r="Z19">
        <v>-2890000000</v>
      </c>
      <c r="AA19">
        <v>1384000000</v>
      </c>
      <c r="AB19">
        <v>293000000</v>
      </c>
      <c r="AC19">
        <v>-84000000</v>
      </c>
      <c r="AD19">
        <v>1593000000</v>
      </c>
      <c r="AE19">
        <v>1593000000</v>
      </c>
      <c r="AF19">
        <v>710000000</v>
      </c>
      <c r="AG19">
        <v>-25000000</v>
      </c>
      <c r="AH19">
        <v>779000000</v>
      </c>
      <c r="AI19">
        <v>1464000000</v>
      </c>
      <c r="AJ19">
        <v>1464000000</v>
      </c>
      <c r="AK19">
        <v>4414000000</v>
      </c>
      <c r="AL19">
        <v>9904000000</v>
      </c>
      <c r="AM19">
        <v>18745000000</v>
      </c>
      <c r="AN19">
        <v>33063000000</v>
      </c>
      <c r="AO19">
        <v>33063000000</v>
      </c>
      <c r="AP19">
        <v>-4365000000</v>
      </c>
      <c r="AQ19">
        <v>1771000000</v>
      </c>
      <c r="AR19">
        <v>-2025000000</v>
      </c>
      <c r="AS19">
        <v>-4619000000</v>
      </c>
      <c r="AT19">
        <v>-4619000000</v>
      </c>
      <c r="AU19">
        <v>3689000000</v>
      </c>
      <c r="AV19">
        <v>8720000000</v>
      </c>
      <c r="AW19">
        <v>-6365000000</v>
      </c>
      <c r="AX19">
        <v>6044000000</v>
      </c>
      <c r="AY19">
        <v>6044000000</v>
      </c>
      <c r="AZ19">
        <v>0</v>
      </c>
      <c r="BA19">
        <v>0</v>
      </c>
      <c r="BB19">
        <v>0</v>
      </c>
      <c r="BC19">
        <v>0</v>
      </c>
      <c r="BD19">
        <v>0</v>
      </c>
      <c r="BE19">
        <v>651800000</v>
      </c>
      <c r="BF19">
        <v>213000000</v>
      </c>
      <c r="BG19">
        <v>-50400000</v>
      </c>
      <c r="BH19">
        <v>814400000</v>
      </c>
      <c r="BI19">
        <v>814400000</v>
      </c>
      <c r="BJ19">
        <v>1075000000</v>
      </c>
      <c r="BK19">
        <v>-1353000000</v>
      </c>
      <c r="BL19">
        <v>6179000000</v>
      </c>
      <c r="BM19">
        <v>5901000000</v>
      </c>
      <c r="BN19">
        <v>5901000000</v>
      </c>
      <c r="BO19">
        <v>144000000</v>
      </c>
      <c r="BP19">
        <v>1136000000</v>
      </c>
      <c r="BQ19">
        <v>-2117000000</v>
      </c>
      <c r="BR19">
        <v>-837000000</v>
      </c>
      <c r="BS19">
        <v>-837000000</v>
      </c>
      <c r="BT19">
        <v>7245000000</v>
      </c>
      <c r="BU19">
        <v>7984000000</v>
      </c>
      <c r="BV19">
        <v>9782000000</v>
      </c>
      <c r="BW19">
        <v>25011000000</v>
      </c>
      <c r="BX19">
        <v>25011000000</v>
      </c>
      <c r="BY19">
        <v>18151000000</v>
      </c>
      <c r="BZ19">
        <v>-22674000000</v>
      </c>
      <c r="CA19">
        <v>48691000000</v>
      </c>
      <c r="CB19">
        <v>44168000000</v>
      </c>
      <c r="CC19">
        <v>44168000000</v>
      </c>
      <c r="CD19">
        <v>-758000000</v>
      </c>
      <c r="CE19">
        <v>-2525000000</v>
      </c>
      <c r="CF19">
        <v>-1080000000</v>
      </c>
      <c r="CG19">
        <v>-4363000000</v>
      </c>
      <c r="CH19">
        <v>-4363000000</v>
      </c>
      <c r="CI19">
        <v>18000000</v>
      </c>
      <c r="CJ19">
        <v>36000000</v>
      </c>
      <c r="CK19">
        <v>520000000</v>
      </c>
      <c r="CL19">
        <v>574000000</v>
      </c>
      <c r="CM19">
        <v>574000000</v>
      </c>
      <c r="CN19">
        <v>-394000000</v>
      </c>
      <c r="CO19">
        <v>-347000000</v>
      </c>
      <c r="CP19">
        <v>-266000000</v>
      </c>
      <c r="CQ19">
        <v>-1007000000</v>
      </c>
      <c r="CR19">
        <v>-1007000000</v>
      </c>
      <c r="CS19">
        <v>-1508000000</v>
      </c>
      <c r="CT19">
        <v>175000000</v>
      </c>
      <c r="CU19">
        <v>1125000000</v>
      </c>
      <c r="CV19">
        <v>-208000000</v>
      </c>
      <c r="CW19">
        <v>-208000000</v>
      </c>
      <c r="CX19">
        <v>-52000000</v>
      </c>
      <c r="CY19">
        <v>-378000000</v>
      </c>
      <c r="CZ19">
        <v>-249000000</v>
      </c>
      <c r="DA19">
        <v>-679000000</v>
      </c>
      <c r="DB19">
        <v>-679000000</v>
      </c>
      <c r="DC19">
        <v>1561000000</v>
      </c>
      <c r="DD19">
        <v>322000000</v>
      </c>
      <c r="DE19">
        <v>2261000000</v>
      </c>
      <c r="DF19">
        <v>4144000000</v>
      </c>
      <c r="DG19">
        <v>4144000000</v>
      </c>
      <c r="DH19">
        <v>10010000000</v>
      </c>
      <c r="DI19">
        <v>2234000000</v>
      </c>
      <c r="DJ19">
        <v>1642000000</v>
      </c>
      <c r="DK19">
        <v>13886000000</v>
      </c>
      <c r="DL19">
        <v>13886000000</v>
      </c>
      <c r="DM19">
        <v>2183000000</v>
      </c>
      <c r="DN19">
        <v>5346000000</v>
      </c>
      <c r="DO19">
        <v>5278000000</v>
      </c>
      <c r="DP19">
        <v>12807000000</v>
      </c>
      <c r="DQ19">
        <v>12807000000</v>
      </c>
      <c r="DR19">
        <v>0</v>
      </c>
      <c r="DS19">
        <v>0</v>
      </c>
      <c r="DT19">
        <v>0</v>
      </c>
      <c r="DU19">
        <v>0</v>
      </c>
      <c r="DV19">
        <v>0</v>
      </c>
      <c r="DW19">
        <v>201000000</v>
      </c>
      <c r="DX19">
        <v>-1049000000</v>
      </c>
      <c r="DY19">
        <v>177000000</v>
      </c>
      <c r="DZ19">
        <v>-671000000</v>
      </c>
      <c r="EA19">
        <v>-671000000</v>
      </c>
      <c r="EB19">
        <v>827000000</v>
      </c>
      <c r="EC19">
        <v>-6408000000</v>
      </c>
      <c r="ED19">
        <v>-2445000000</v>
      </c>
      <c r="EE19">
        <v>-8026000000</v>
      </c>
      <c r="EF19">
        <v>-8026000000</v>
      </c>
      <c r="EG19">
        <v>787000000</v>
      </c>
      <c r="EH19">
        <v>-948000000</v>
      </c>
      <c r="EI19">
        <v>-84000000</v>
      </c>
      <c r="EJ19">
        <v>-245000000</v>
      </c>
      <c r="EK19"/>
      <c r="EL19"/>
      <c r="EM19"/>
      <c r="EN19"/>
      <c r="EO19">
        <v>-245000000</v>
      </c>
      <c r="EP19">
        <v>117000000</v>
      </c>
      <c r="EQ19">
        <v>-27000000</v>
      </c>
      <c r="ER19">
        <v>-86000000</v>
      </c>
      <c r="ES19">
        <v>4000000</v>
      </c>
      <c r="ET19">
        <v>4000000</v>
      </c>
      <c r="EU19">
        <v>973000000</v>
      </c>
      <c r="EV19">
        <v>-927000000</v>
      </c>
      <c r="EW19">
        <v>505000000</v>
      </c>
      <c r="EX19">
        <v>551000000</v>
      </c>
      <c r="EY19">
        <v>551000000</v>
      </c>
      <c r="EZ19">
        <v>6781000000</v>
      </c>
      <c r="FA19">
        <v>5260000000</v>
      </c>
      <c r="FB19">
        <v>6809000000</v>
      </c>
      <c r="FC19">
        <v>18850000000</v>
      </c>
      <c r="FD19">
        <v>18850000000</v>
      </c>
      <c r="FE19">
        <v>1214000000</v>
      </c>
      <c r="FF19">
        <v>9123000000</v>
      </c>
      <c r="FG19">
        <v>-1312000000</v>
      </c>
      <c r="FH19">
        <v>9025000000</v>
      </c>
      <c r="FI19">
        <v>9025000000</v>
      </c>
      <c r="FJ19">
        <v>141000000</v>
      </c>
      <c r="FK19">
        <v>-571000000</v>
      </c>
      <c r="FL19">
        <v>-1787000000</v>
      </c>
      <c r="FM19">
        <v>-2217000000</v>
      </c>
      <c r="FN19">
        <v>-2217000000</v>
      </c>
      <c r="FO19">
        <v>-161000000</v>
      </c>
      <c r="FP19">
        <v>-99000000</v>
      </c>
      <c r="FQ19">
        <v>-922000000</v>
      </c>
      <c r="FR19">
        <v>-1182000000</v>
      </c>
      <c r="FS19">
        <v>-1182000000</v>
      </c>
      <c r="FT19">
        <v>-6650000000</v>
      </c>
      <c r="FU19">
        <v>1148000000</v>
      </c>
      <c r="FV19">
        <v>-4274000000</v>
      </c>
      <c r="FW19">
        <v>-9776000000</v>
      </c>
      <c r="FX19">
        <v>-9776000000</v>
      </c>
      <c r="FY19">
        <v>-2012000000</v>
      </c>
      <c r="FZ19">
        <v>-178000000</v>
      </c>
      <c r="GA19">
        <v>-58000000</v>
      </c>
      <c r="GB19">
        <v>-2248000000</v>
      </c>
      <c r="GC19">
        <v>-2248000000</v>
      </c>
      <c r="GD19">
        <v>0</v>
      </c>
      <c r="GE19">
        <v>0</v>
      </c>
      <c r="GF19">
        <v>0</v>
      </c>
      <c r="GG19">
        <v>0</v>
      </c>
      <c r="GH19">
        <v>0</v>
      </c>
      <c r="GI19">
        <v>-3670000000</v>
      </c>
      <c r="GJ19">
        <v>5306000000</v>
      </c>
      <c r="GK19">
        <v>0</v>
      </c>
      <c r="GL19">
        <v>1636000000</v>
      </c>
      <c r="GM19">
        <v>1636000000</v>
      </c>
      <c r="GN19">
        <v>828000000</v>
      </c>
      <c r="GO19">
        <v>76000000</v>
      </c>
      <c r="GP19">
        <v>4969000000</v>
      </c>
      <c r="GQ19">
        <v>5873000000</v>
      </c>
      <c r="GR19">
        <v>5873000000</v>
      </c>
      <c r="GS19">
        <v>807000000</v>
      </c>
      <c r="GT19">
        <v>563000000</v>
      </c>
      <c r="GU19">
        <v>570000000</v>
      </c>
      <c r="GV19">
        <v>1940000000</v>
      </c>
      <c r="GW19">
        <v>1940000000</v>
      </c>
      <c r="GX19">
        <v>126000000</v>
      </c>
      <c r="GY19">
        <v>-503000000</v>
      </c>
      <c r="GZ19">
        <v>138000000</v>
      </c>
      <c r="HA19">
        <v>-239000000</v>
      </c>
      <c r="HB19">
        <v>-239000000</v>
      </c>
      <c r="HC19">
        <v>1318000000</v>
      </c>
      <c r="HD19">
        <v>5000000</v>
      </c>
      <c r="HE19">
        <v>694000000</v>
      </c>
      <c r="HF19">
        <v>2017000000</v>
      </c>
      <c r="HG19">
        <v>2017000000</v>
      </c>
      <c r="HH19">
        <v>2107000000</v>
      </c>
      <c r="HI19">
        <v>5485000000</v>
      </c>
      <c r="HJ19">
        <v>5885000000</v>
      </c>
      <c r="HK19">
        <v>13477000000</v>
      </c>
      <c r="HL19">
        <v>13477000000</v>
      </c>
      <c r="HM19">
        <v>18290000000</v>
      </c>
      <c r="HN19">
        <v>-14516000000</v>
      </c>
      <c r="HO19">
        <v>77198000000</v>
      </c>
      <c r="HP19">
        <v>80972000000</v>
      </c>
      <c r="HQ19">
        <v>80972000000</v>
      </c>
      <c r="HR19">
        <v>0</v>
      </c>
      <c r="HS19">
        <v>0</v>
      </c>
      <c r="HT19">
        <v>0</v>
      </c>
      <c r="HU19">
        <v>0</v>
      </c>
      <c r="HV19">
        <v>0</v>
      </c>
      <c r="HW19">
        <v>-409800000</v>
      </c>
      <c r="HX19">
        <v>-699000000</v>
      </c>
      <c r="HY19">
        <v>1593300000</v>
      </c>
      <c r="HZ19">
        <v>484500000</v>
      </c>
      <c r="IA19">
        <v>484500000</v>
      </c>
      <c r="IB19">
        <v>-2120000000</v>
      </c>
      <c r="IC19">
        <v>-605000000</v>
      </c>
      <c r="ID19">
        <v>-1097000000</v>
      </c>
      <c r="IE19">
        <v>-3822000000</v>
      </c>
      <c r="IF19">
        <v>-3822000000</v>
      </c>
      <c r="IG19">
        <v>45000000</v>
      </c>
      <c r="IH19">
        <v>2157000000</v>
      </c>
      <c r="II19">
        <v>-1291000000</v>
      </c>
      <c r="IJ19">
        <v>911000000</v>
      </c>
      <c r="IK19">
        <v>911000000</v>
      </c>
      <c r="IL19">
        <v>514000000</v>
      </c>
      <c r="IM19">
        <v>907000000</v>
      </c>
      <c r="IN19">
        <v>201000000</v>
      </c>
      <c r="IO19">
        <v>1622000000</v>
      </c>
      <c r="IP19">
        <v>1622000000</v>
      </c>
      <c r="IQ19">
        <v>8600000</v>
      </c>
      <c r="IR19">
        <v>142700000</v>
      </c>
      <c r="IS19">
        <v>-136700000</v>
      </c>
      <c r="IT19">
        <v>14600000</v>
      </c>
      <c r="IU19">
        <v>14600000</v>
      </c>
      <c r="IV19">
        <v>100000000</v>
      </c>
      <c r="IW19">
        <v>-358000000</v>
      </c>
      <c r="IX19">
        <v>228000000</v>
      </c>
      <c r="IY19">
        <v>-30000000</v>
      </c>
      <c r="IZ19">
        <v>-30000000</v>
      </c>
      <c r="JA19">
        <v>65000000</v>
      </c>
      <c r="JB19">
        <v>399000000</v>
      </c>
      <c r="JC19">
        <v>-44000000</v>
      </c>
      <c r="JD19">
        <v>420000000</v>
      </c>
      <c r="JE19">
        <v>420000000</v>
      </c>
      <c r="JF19">
        <v>7911000000</v>
      </c>
      <c r="JG19">
        <v>8107000000</v>
      </c>
      <c r="JH19">
        <v>4036000000</v>
      </c>
      <c r="JI19">
        <v>20054000000</v>
      </c>
      <c r="JJ19">
        <v>20054000000</v>
      </c>
      <c r="JK19">
        <v>542000000</v>
      </c>
      <c r="JL19">
        <v>88000000</v>
      </c>
      <c r="JM19">
        <v>384000000</v>
      </c>
      <c r="JN19">
        <v>1014000000</v>
      </c>
      <c r="JO19">
        <v>1014000000</v>
      </c>
      <c r="JP19">
        <v>245000000</v>
      </c>
      <c r="JQ19">
        <v>10000000</v>
      </c>
      <c r="JR19">
        <v>24000000</v>
      </c>
      <c r="JS19">
        <v>279000000</v>
      </c>
      <c r="JT19">
        <v>279000000</v>
      </c>
      <c r="JU19">
        <v>450000000</v>
      </c>
      <c r="JV19">
        <v>-1821000000</v>
      </c>
      <c r="JW19">
        <v>-307000000</v>
      </c>
      <c r="JX19">
        <v>-1678000000</v>
      </c>
      <c r="JY19">
        <v>-1678000000</v>
      </c>
      <c r="JZ19">
        <v>-21412000000</v>
      </c>
      <c r="KA19">
        <v>20981000000</v>
      </c>
      <c r="KB19">
        <v>5033000000</v>
      </c>
      <c r="KC19">
        <v>4602000000</v>
      </c>
      <c r="KD19">
        <v>4602000000</v>
      </c>
      <c r="KE19">
        <v>26031000000</v>
      </c>
      <c r="KF19">
        <v>9633000000</v>
      </c>
      <c r="KG19">
        <v>4293000000</v>
      </c>
      <c r="KH19">
        <v>39957000000</v>
      </c>
      <c r="KI19">
        <v>39957000000</v>
      </c>
      <c r="KJ19">
        <v>1515000000</v>
      </c>
      <c r="KK19">
        <v>1525000000</v>
      </c>
      <c r="KL19">
        <v>24000000</v>
      </c>
      <c r="KM19">
        <v>3064000000</v>
      </c>
      <c r="KN19">
        <v>3064000000</v>
      </c>
      <c r="KO19">
        <v>8126000000</v>
      </c>
      <c r="KP19">
        <v>-249000000</v>
      </c>
      <c r="KQ19">
        <v>-1162000000</v>
      </c>
      <c r="KR19">
        <v>6715000000</v>
      </c>
      <c r="KS19">
        <v>6715000000</v>
      </c>
      <c r="KT19">
        <v>1330000000</v>
      </c>
      <c r="KU19">
        <v>448000000</v>
      </c>
      <c r="KV19">
        <v>607000000</v>
      </c>
      <c r="KW19">
        <v>2385000000</v>
      </c>
      <c r="KX19">
        <v>2385000000</v>
      </c>
      <c r="KY19">
        <v>608000000</v>
      </c>
      <c r="KZ19">
        <v>-2573000000</v>
      </c>
      <c r="LA19">
        <v>1856000000</v>
      </c>
      <c r="LB19">
        <v>-109000000</v>
      </c>
      <c r="LC19">
        <v>-109000000</v>
      </c>
      <c r="LD19">
        <v>1385000000</v>
      </c>
      <c r="LE19">
        <v>1856000000</v>
      </c>
      <c r="LF19">
        <v>1923000000</v>
      </c>
      <c r="LG19">
        <v>5164000000</v>
      </c>
      <c r="LH19">
        <v>5164000000</v>
      </c>
      <c r="LI19">
        <v>-186000000</v>
      </c>
      <c r="LJ19">
        <v>526000000</v>
      </c>
      <c r="LK19">
        <v>146000000</v>
      </c>
      <c r="LL19">
        <v>486000000</v>
      </c>
      <c r="LM19">
        <v>486000000</v>
      </c>
      <c r="LN19">
        <v>911000000</v>
      </c>
      <c r="LO19">
        <v>-2819000000</v>
      </c>
      <c r="LP19">
        <v>1435000000</v>
      </c>
      <c r="LQ19">
        <v>-473000000</v>
      </c>
      <c r="LR19">
        <v>-473000000</v>
      </c>
      <c r="LS19">
        <v>537600000</v>
      </c>
      <c r="LT19">
        <v>1269000000</v>
      </c>
      <c r="LU19">
        <v>-1425400000</v>
      </c>
      <c r="LV19">
        <v>381200000</v>
      </c>
      <c r="LW19">
        <v>381200000</v>
      </c>
      <c r="LX19">
        <v>-858000000</v>
      </c>
      <c r="LY19">
        <v>-207000000</v>
      </c>
      <c r="LZ19">
        <v>-3512000000</v>
      </c>
      <c r="MA19">
        <v>-4577000000</v>
      </c>
      <c r="MB19">
        <v>-4577000000</v>
      </c>
      <c r="MC19">
        <v>287000000</v>
      </c>
      <c r="MD19">
        <v>-766000000</v>
      </c>
      <c r="ME19">
        <v>49000000</v>
      </c>
      <c r="MF19">
        <v>-430000000</v>
      </c>
      <c r="MG19">
        <v>-430000000</v>
      </c>
      <c r="MH19">
        <v>84307000</v>
      </c>
      <c r="MI19">
        <v>13100000</v>
      </c>
      <c r="MJ19">
        <v>19080000</v>
      </c>
      <c r="MK19">
        <v>116487000</v>
      </c>
      <c r="ML19">
        <v>116487000</v>
      </c>
      <c r="MM19">
        <v>454000000</v>
      </c>
      <c r="MN19">
        <v>-3526000000</v>
      </c>
      <c r="MO19">
        <v>-4402000000</v>
      </c>
      <c r="MP19">
        <v>-7474000000</v>
      </c>
      <c r="MQ19">
        <v>-7474000000</v>
      </c>
      <c r="MR19">
        <v>1216000000</v>
      </c>
      <c r="MS19">
        <v>339000000</v>
      </c>
      <c r="MT19">
        <v>4856000000</v>
      </c>
      <c r="MU19">
        <v>6411000000</v>
      </c>
      <c r="MV19">
        <v>6411000000</v>
      </c>
      <c r="MW19">
        <v>151000000</v>
      </c>
      <c r="MX19">
        <v>-286000000</v>
      </c>
      <c r="MY19">
        <v>-118000000</v>
      </c>
      <c r="MZ19">
        <v>-253000000</v>
      </c>
      <c r="NA19">
        <v>-253000000</v>
      </c>
      <c r="NB19">
        <v>2357000000</v>
      </c>
      <c r="NC19">
        <v>1954000000</v>
      </c>
      <c r="ND19">
        <v>5500000000</v>
      </c>
      <c r="NE19">
        <v>9811000000</v>
      </c>
      <c r="NF19">
        <v>9811000000</v>
      </c>
      <c r="NG19">
        <v>153000000</v>
      </c>
      <c r="NH19">
        <v>-408000000</v>
      </c>
      <c r="NI19">
        <v>97000000</v>
      </c>
      <c r="NJ19">
        <v>-158000000</v>
      </c>
      <c r="NK19">
        <v>-158000000</v>
      </c>
      <c r="NL19">
        <v>1623000000</v>
      </c>
      <c r="NM19">
        <v>-30000000</v>
      </c>
      <c r="NN19">
        <v>2928000000</v>
      </c>
      <c r="NO19">
        <v>4521000000</v>
      </c>
      <c r="NP19">
        <v>4521000000</v>
      </c>
      <c r="NQ19">
        <v>0</v>
      </c>
      <c r="NR19">
        <v>0</v>
      </c>
      <c r="NS19">
        <v>0</v>
      </c>
      <c r="NT19">
        <v>0</v>
      </c>
      <c r="NU19">
        <v>0</v>
      </c>
      <c r="NV19">
        <v>1763000000</v>
      </c>
      <c r="NW19">
        <v>603000000</v>
      </c>
      <c r="NX19">
        <v>944000000</v>
      </c>
      <c r="NY19">
        <v>3310000000</v>
      </c>
      <c r="NZ19">
        <v>3310000000</v>
      </c>
      <c r="OA19">
        <v>1777000000</v>
      </c>
      <c r="OB19">
        <v>-2359000000</v>
      </c>
      <c r="OC19">
        <v>-966000000</v>
      </c>
      <c r="OD19">
        <v>-1548000000</v>
      </c>
      <c r="OE19">
        <v>-1548000000</v>
      </c>
      <c r="OF19">
        <v>2022000000</v>
      </c>
      <c r="OG19">
        <v>20000000</v>
      </c>
      <c r="OH19">
        <v>746000000</v>
      </c>
      <c r="OI19">
        <v>2788000000</v>
      </c>
      <c r="OJ19">
        <v>2788000000</v>
      </c>
      <c r="OK19">
        <v>-865000000</v>
      </c>
      <c r="OL19">
        <v>2429000000</v>
      </c>
      <c r="OM19">
        <v>1520000000</v>
      </c>
      <c r="ON19">
        <v>3084000000</v>
      </c>
      <c r="OO19">
        <v>3084000000</v>
      </c>
      <c r="OP19">
        <v>4457000000</v>
      </c>
      <c r="OQ19">
        <v>1974000000</v>
      </c>
      <c r="OR19">
        <v>-181000000</v>
      </c>
      <c r="OS19">
        <v>6250000000</v>
      </c>
      <c r="OT19">
        <v>6250000000</v>
      </c>
      <c r="OU19">
        <v>2321000000</v>
      </c>
      <c r="OV19">
        <v>3725000000</v>
      </c>
      <c r="OW19">
        <v>-7142000000</v>
      </c>
      <c r="OX19">
        <v>-1096000000</v>
      </c>
      <c r="OY19">
        <v>-1096000000</v>
      </c>
      <c r="OZ19">
        <v>399082272000</v>
      </c>
    </row>
    <row r="20" spans="1:416" x14ac:dyDescent="0.25">
      <c r="A20" s="26" t="s">
        <v>422</v>
      </c>
      <c r="B20">
        <v>-34694000000</v>
      </c>
      <c r="C20">
        <v>3488000000</v>
      </c>
      <c r="D20">
        <v>-5690000000</v>
      </c>
      <c r="E20">
        <v>-36896000000</v>
      </c>
      <c r="F20">
        <v>-36896000000</v>
      </c>
      <c r="G20">
        <v>-391000000</v>
      </c>
      <c r="H20">
        <v>1451000000</v>
      </c>
      <c r="I20">
        <v>-106000000</v>
      </c>
      <c r="J20">
        <v>954000000</v>
      </c>
      <c r="K20">
        <v>954000000</v>
      </c>
      <c r="L20">
        <v>148000000</v>
      </c>
      <c r="M20">
        <v>1331000000</v>
      </c>
      <c r="N20">
        <v>892000000</v>
      </c>
      <c r="O20">
        <v>2371000000</v>
      </c>
      <c r="P20">
        <v>2371000000</v>
      </c>
      <c r="Q20">
        <v>276049000</v>
      </c>
      <c r="R20">
        <v>375846000</v>
      </c>
      <c r="S20">
        <v>-66569000</v>
      </c>
      <c r="T20">
        <v>585326000</v>
      </c>
      <c r="U20">
        <v>585326000</v>
      </c>
      <c r="V20">
        <v>4126000000</v>
      </c>
      <c r="W20">
        <v>10998000000</v>
      </c>
      <c r="X20">
        <v>3675000000</v>
      </c>
      <c r="Y20">
        <v>18799000000</v>
      </c>
      <c r="Z20">
        <v>18799000000</v>
      </c>
      <c r="AA20">
        <v>-511000000</v>
      </c>
      <c r="AB20">
        <v>-666000000</v>
      </c>
      <c r="AC20">
        <v>-2000000</v>
      </c>
      <c r="AD20">
        <v>-1179000000</v>
      </c>
      <c r="AE20">
        <v>-1179000000</v>
      </c>
      <c r="AF20">
        <v>-364000000</v>
      </c>
      <c r="AG20">
        <v>585000000</v>
      </c>
      <c r="AH20">
        <v>-266000000</v>
      </c>
      <c r="AI20">
        <v>-45000000</v>
      </c>
      <c r="AJ20">
        <v>-45000000</v>
      </c>
      <c r="AK20">
        <v>-3100000000</v>
      </c>
      <c r="AL20">
        <v>-6626000000</v>
      </c>
      <c r="AM20">
        <v>-15896000000</v>
      </c>
      <c r="AN20">
        <v>-25622000000</v>
      </c>
      <c r="AO20">
        <v>-25622000000</v>
      </c>
      <c r="AP20">
        <v>3374000000</v>
      </c>
      <c r="AQ20">
        <v>-1403000000</v>
      </c>
      <c r="AR20">
        <v>3810000000</v>
      </c>
      <c r="AS20">
        <v>5781000000</v>
      </c>
      <c r="AT20">
        <v>5781000000</v>
      </c>
      <c r="AU20">
        <v>-2344000000</v>
      </c>
      <c r="AV20">
        <v>2572000000</v>
      </c>
      <c r="AW20">
        <v>14932000000</v>
      </c>
      <c r="AX20">
        <v>15160000000</v>
      </c>
      <c r="AY20">
        <v>15160000000</v>
      </c>
      <c r="AZ20">
        <v>18721000000</v>
      </c>
      <c r="BA20">
        <v>33776000000</v>
      </c>
      <c r="BB20">
        <v>28654000000</v>
      </c>
      <c r="BC20">
        <v>81151000000</v>
      </c>
      <c r="BD20">
        <v>81151000000</v>
      </c>
      <c r="BE20">
        <v>-275400000</v>
      </c>
      <c r="BF20">
        <v>-52000000</v>
      </c>
      <c r="BG20">
        <v>869000000</v>
      </c>
      <c r="BH20">
        <v>541600000</v>
      </c>
      <c r="BI20">
        <v>541600000</v>
      </c>
      <c r="BJ20">
        <v>-501000000</v>
      </c>
      <c r="BK20">
        <v>6520000000</v>
      </c>
      <c r="BL20">
        <v>-5683000000</v>
      </c>
      <c r="BM20">
        <v>336000000</v>
      </c>
      <c r="BN20">
        <v>336000000</v>
      </c>
      <c r="BO20">
        <v>-217000000</v>
      </c>
      <c r="BP20">
        <v>-3170000000</v>
      </c>
      <c r="BQ20">
        <v>-983000000</v>
      </c>
      <c r="BR20">
        <v>-4370000000</v>
      </c>
      <c r="BS20">
        <v>-4370000000</v>
      </c>
      <c r="BT20">
        <v>-1970000000</v>
      </c>
      <c r="BU20">
        <v>-3670000000</v>
      </c>
      <c r="BV20">
        <v>-7064000000</v>
      </c>
      <c r="BW20">
        <v>-12704000000</v>
      </c>
      <c r="BX20">
        <v>-12704000000</v>
      </c>
      <c r="BY20">
        <v>-15824000000</v>
      </c>
      <c r="BZ20">
        <v>59360000000</v>
      </c>
      <c r="CA20">
        <v>53182000000</v>
      </c>
      <c r="CB20">
        <v>96718000000</v>
      </c>
      <c r="CC20">
        <v>96718000000</v>
      </c>
      <c r="CD20">
        <v>3915000000</v>
      </c>
      <c r="CE20">
        <v>2173000000</v>
      </c>
      <c r="CF20">
        <v>-127000000</v>
      </c>
      <c r="CG20">
        <v>5961000000</v>
      </c>
      <c r="CH20">
        <v>5961000000</v>
      </c>
      <c r="CI20">
        <v>155000000</v>
      </c>
      <c r="CJ20">
        <v>-65000000</v>
      </c>
      <c r="CK20">
        <v>-381000000</v>
      </c>
      <c r="CL20">
        <v>-291000000</v>
      </c>
      <c r="CM20">
        <v>-291000000</v>
      </c>
      <c r="CN20">
        <v>-900000000</v>
      </c>
      <c r="CO20">
        <v>1574000000</v>
      </c>
      <c r="CP20">
        <v>-830000000</v>
      </c>
      <c r="CQ20">
        <v>-156000000</v>
      </c>
      <c r="CR20">
        <v>-156000000</v>
      </c>
      <c r="CS20">
        <v>1703000000</v>
      </c>
      <c r="CT20">
        <v>-1644000000</v>
      </c>
      <c r="CU20">
        <v>-2192000000</v>
      </c>
      <c r="CV20">
        <v>-2133000000</v>
      </c>
      <c r="CW20">
        <v>-2133000000</v>
      </c>
      <c r="CX20">
        <v>-635000000</v>
      </c>
      <c r="CY20">
        <v>579000000</v>
      </c>
      <c r="CZ20">
        <v>372000000</v>
      </c>
      <c r="DA20">
        <v>316000000</v>
      </c>
      <c r="DB20">
        <v>316000000</v>
      </c>
      <c r="DC20">
        <v>-620000000</v>
      </c>
      <c r="DD20">
        <v>-556000000</v>
      </c>
      <c r="DE20">
        <v>-2302000000</v>
      </c>
      <c r="DF20">
        <v>-3478000000</v>
      </c>
      <c r="DG20">
        <v>-3478000000</v>
      </c>
      <c r="DH20">
        <v>-9344000000</v>
      </c>
      <c r="DI20">
        <v>-1077000000</v>
      </c>
      <c r="DJ20">
        <v>-918000000</v>
      </c>
      <c r="DK20">
        <v>-11339000000</v>
      </c>
      <c r="DL20">
        <v>-11339000000</v>
      </c>
      <c r="DM20">
        <v>112000000</v>
      </c>
      <c r="DN20">
        <v>-1499000000</v>
      </c>
      <c r="DO20">
        <v>-3159000000</v>
      </c>
      <c r="DP20">
        <v>-4546000000</v>
      </c>
      <c r="DQ20">
        <v>-4546000000</v>
      </c>
      <c r="DR20">
        <v>-418000000</v>
      </c>
      <c r="DS20">
        <v>-433000000</v>
      </c>
      <c r="DT20">
        <v>-48000000</v>
      </c>
      <c r="DU20">
        <v>-899000000</v>
      </c>
      <c r="DV20">
        <v>-899000000</v>
      </c>
      <c r="DW20">
        <v>-201000000</v>
      </c>
      <c r="DX20">
        <v>1049000000</v>
      </c>
      <c r="DY20">
        <v>-177000000</v>
      </c>
      <c r="DZ20">
        <v>671000000</v>
      </c>
      <c r="EA20">
        <v>671000000</v>
      </c>
      <c r="EB20">
        <v>1360000000</v>
      </c>
      <c r="EC20">
        <v>6186000000</v>
      </c>
      <c r="ED20">
        <v>248000000</v>
      </c>
      <c r="EE20">
        <v>7794000000</v>
      </c>
      <c r="EF20">
        <v>7794000000</v>
      </c>
      <c r="EG20">
        <v>1658000000</v>
      </c>
      <c r="EH20">
        <v>-387000000</v>
      </c>
      <c r="EI20">
        <v>-1192000000</v>
      </c>
      <c r="EJ20">
        <v>79000000</v>
      </c>
      <c r="EK20"/>
      <c r="EL20"/>
      <c r="EM20"/>
      <c r="EN20"/>
      <c r="EO20">
        <v>79000000</v>
      </c>
      <c r="EP20">
        <v>83000000</v>
      </c>
      <c r="EQ20">
        <v>150000000</v>
      </c>
      <c r="ER20">
        <v>-148000000</v>
      </c>
      <c r="ES20">
        <v>85000000</v>
      </c>
      <c r="ET20">
        <v>85000000</v>
      </c>
      <c r="EU20">
        <v>594000000</v>
      </c>
      <c r="EV20">
        <v>2739000000</v>
      </c>
      <c r="EW20">
        <v>4059000000</v>
      </c>
      <c r="EX20">
        <v>7392000000</v>
      </c>
      <c r="EY20">
        <v>7392000000</v>
      </c>
      <c r="EZ20">
        <v>-3545000000</v>
      </c>
      <c r="FA20">
        <v>-7020000000</v>
      </c>
      <c r="FB20">
        <v>-19061000000</v>
      </c>
      <c r="FC20">
        <v>-29626000000</v>
      </c>
      <c r="FD20">
        <v>-29626000000</v>
      </c>
      <c r="FE20">
        <v>1527000000</v>
      </c>
      <c r="FF20">
        <v>-7250000000</v>
      </c>
      <c r="FG20">
        <v>2723000000</v>
      </c>
      <c r="FH20">
        <v>-3000000000</v>
      </c>
      <c r="FI20">
        <v>-3000000000</v>
      </c>
      <c r="FJ20">
        <v>1115000000</v>
      </c>
      <c r="FK20">
        <v>1582000000</v>
      </c>
      <c r="FL20">
        <v>3184000000</v>
      </c>
      <c r="FM20">
        <v>5881000000</v>
      </c>
      <c r="FN20">
        <v>5881000000</v>
      </c>
      <c r="FO20">
        <v>1110000000</v>
      </c>
      <c r="FP20">
        <v>1557000000</v>
      </c>
      <c r="FQ20">
        <v>188000000</v>
      </c>
      <c r="FR20">
        <v>2855000000</v>
      </c>
      <c r="FS20">
        <v>2855000000</v>
      </c>
      <c r="FT20">
        <v>4046000000</v>
      </c>
      <c r="FU20">
        <v>298000000</v>
      </c>
      <c r="FV20">
        <v>2468000000</v>
      </c>
      <c r="FW20">
        <v>6812000000</v>
      </c>
      <c r="FX20">
        <v>6812000000</v>
      </c>
      <c r="FY20">
        <v>765000000</v>
      </c>
      <c r="FZ20">
        <v>4137000000</v>
      </c>
      <c r="GA20">
        <v>190000000</v>
      </c>
      <c r="GB20">
        <v>5092000000</v>
      </c>
      <c r="GC20">
        <v>5092000000</v>
      </c>
      <c r="GD20">
        <v>1376000000</v>
      </c>
      <c r="GE20">
        <v>3789000000</v>
      </c>
      <c r="GF20">
        <v>399000000</v>
      </c>
      <c r="GG20">
        <v>5564000000</v>
      </c>
      <c r="GH20">
        <v>5564000000</v>
      </c>
      <c r="GI20">
        <v>2164000000</v>
      </c>
      <c r="GJ20">
        <v>7416000000</v>
      </c>
      <c r="GK20">
        <v>-3142000000</v>
      </c>
      <c r="GL20">
        <v>6438000000</v>
      </c>
      <c r="GM20">
        <v>6438000000</v>
      </c>
      <c r="GN20">
        <v>717000000</v>
      </c>
      <c r="GO20">
        <v>436000000</v>
      </c>
      <c r="GP20">
        <v>-2442000000</v>
      </c>
      <c r="GQ20">
        <v>-1289000000</v>
      </c>
      <c r="GR20">
        <v>-1289000000</v>
      </c>
      <c r="GS20">
        <v>-286000000</v>
      </c>
      <c r="GT20">
        <v>-44000000</v>
      </c>
      <c r="GU20">
        <v>-1872000000</v>
      </c>
      <c r="GV20">
        <v>-2202000000</v>
      </c>
      <c r="GW20">
        <v>-2202000000</v>
      </c>
      <c r="GX20">
        <v>814000000</v>
      </c>
      <c r="GY20">
        <v>-924000000</v>
      </c>
      <c r="GZ20">
        <v>-7313000000</v>
      </c>
      <c r="HA20">
        <v>-7423000000</v>
      </c>
      <c r="HB20">
        <v>-7423000000</v>
      </c>
      <c r="HC20">
        <v>1755000000</v>
      </c>
      <c r="HD20">
        <v>-256000000</v>
      </c>
      <c r="HE20">
        <v>-422000000</v>
      </c>
      <c r="HF20">
        <v>1077000000</v>
      </c>
      <c r="HG20">
        <v>1077000000</v>
      </c>
      <c r="HH20">
        <v>-3000000</v>
      </c>
      <c r="HI20">
        <v>-3865000000</v>
      </c>
      <c r="HJ20">
        <v>-2690000000</v>
      </c>
      <c r="HK20">
        <v>-6558000000</v>
      </c>
      <c r="HL20">
        <v>-6558000000</v>
      </c>
      <c r="HM20">
        <v>205145000000</v>
      </c>
      <c r="HN20">
        <v>222455000000</v>
      </c>
      <c r="HO20">
        <v>301223000000</v>
      </c>
      <c r="HP20">
        <v>728823000000</v>
      </c>
      <c r="HQ20">
        <v>728823000000</v>
      </c>
      <c r="HR20">
        <v>1240000000</v>
      </c>
      <c r="HS20">
        <v>-366000000</v>
      </c>
      <c r="HT20">
        <v>-690000000</v>
      </c>
      <c r="HU20">
        <v>184000000</v>
      </c>
      <c r="HV20">
        <v>184000000</v>
      </c>
      <c r="HW20">
        <v>1055200000</v>
      </c>
      <c r="HX20">
        <v>1497600000</v>
      </c>
      <c r="HY20">
        <v>-468300000</v>
      </c>
      <c r="HZ20">
        <v>2084500000</v>
      </c>
      <c r="IA20">
        <v>2084500000</v>
      </c>
      <c r="IB20">
        <v>3094000000</v>
      </c>
      <c r="IC20">
        <v>468000000</v>
      </c>
      <c r="ID20">
        <v>376000000</v>
      </c>
      <c r="IE20">
        <v>3938000000</v>
      </c>
      <c r="IF20">
        <v>3938000000</v>
      </c>
      <c r="IG20">
        <v>496000000</v>
      </c>
      <c r="IH20">
        <v>-767000000</v>
      </c>
      <c r="II20">
        <v>2255000000</v>
      </c>
      <c r="IJ20">
        <v>1984000000</v>
      </c>
      <c r="IK20">
        <v>1984000000</v>
      </c>
      <c r="IL20">
        <v>1953000000</v>
      </c>
      <c r="IM20">
        <v>1069000000</v>
      </c>
      <c r="IN20">
        <v>1123000000</v>
      </c>
      <c r="IO20">
        <v>4145000000</v>
      </c>
      <c r="IP20">
        <v>4145000000</v>
      </c>
      <c r="IQ20">
        <v>470800000</v>
      </c>
      <c r="IR20">
        <v>-169700000</v>
      </c>
      <c r="IS20">
        <v>143500000</v>
      </c>
      <c r="IT20">
        <v>444600000</v>
      </c>
      <c r="IU20">
        <v>444600000</v>
      </c>
      <c r="IV20">
        <v>-128000000</v>
      </c>
      <c r="IW20">
        <v>280000000</v>
      </c>
      <c r="IX20">
        <v>-56000000</v>
      </c>
      <c r="IY20">
        <v>96000000</v>
      </c>
      <c r="IZ20">
        <v>96000000</v>
      </c>
      <c r="JA20">
        <v>173000000</v>
      </c>
      <c r="JB20">
        <v>1080000000</v>
      </c>
      <c r="JC20">
        <v>-61000000</v>
      </c>
      <c r="JD20">
        <v>1192000000</v>
      </c>
      <c r="JE20">
        <v>1192000000</v>
      </c>
      <c r="JF20">
        <v>-10013000000</v>
      </c>
      <c r="JG20">
        <v>-7939000000</v>
      </c>
      <c r="JH20">
        <v>-4011000000</v>
      </c>
      <c r="JI20">
        <v>-21963000000</v>
      </c>
      <c r="JJ20">
        <v>-21963000000</v>
      </c>
      <c r="JK20">
        <v>152000000</v>
      </c>
      <c r="JL20">
        <v>-692000000</v>
      </c>
      <c r="JM20">
        <v>-856000000</v>
      </c>
      <c r="JN20">
        <v>-1396000000</v>
      </c>
      <c r="JO20">
        <v>-1396000000</v>
      </c>
      <c r="JP20">
        <v>-95000000</v>
      </c>
      <c r="JQ20">
        <v>-55000000</v>
      </c>
      <c r="JR20">
        <v>-31000000</v>
      </c>
      <c r="JS20">
        <v>-181000000</v>
      </c>
      <c r="JT20">
        <v>-181000000</v>
      </c>
      <c r="JU20">
        <v>1553000000</v>
      </c>
      <c r="JV20">
        <v>2067000000</v>
      </c>
      <c r="JW20">
        <v>4590000000</v>
      </c>
      <c r="JX20">
        <v>8210000000</v>
      </c>
      <c r="JY20">
        <v>8210000000</v>
      </c>
      <c r="JZ20">
        <v>-9289000000</v>
      </c>
      <c r="KA20">
        <v>-17310000000</v>
      </c>
      <c r="KB20">
        <v>14267000000</v>
      </c>
      <c r="KC20">
        <v>-12332000000</v>
      </c>
      <c r="KD20">
        <v>-12332000000</v>
      </c>
      <c r="KE20">
        <v>-20467000000</v>
      </c>
      <c r="KF20">
        <v>-3866000000</v>
      </c>
      <c r="KG20">
        <v>1483000000</v>
      </c>
      <c r="KH20">
        <v>-22850000000</v>
      </c>
      <c r="KI20">
        <v>-22850000000</v>
      </c>
      <c r="KJ20">
        <v>-1482000000</v>
      </c>
      <c r="KK20">
        <v>-562000000</v>
      </c>
      <c r="KL20">
        <v>1245000000</v>
      </c>
      <c r="KM20">
        <v>-799000000</v>
      </c>
      <c r="KN20">
        <v>-799000000</v>
      </c>
      <c r="KO20">
        <v>-8135000000</v>
      </c>
      <c r="KP20">
        <v>260000000</v>
      </c>
      <c r="KQ20">
        <v>1187000000</v>
      </c>
      <c r="KR20">
        <v>-6688000000</v>
      </c>
      <c r="KS20">
        <v>-6688000000</v>
      </c>
      <c r="KT20">
        <v>-912000000</v>
      </c>
      <c r="KU20">
        <v>479000000</v>
      </c>
      <c r="KV20">
        <v>303000000</v>
      </c>
      <c r="KW20">
        <v>-130000000</v>
      </c>
      <c r="KX20">
        <v>-130000000</v>
      </c>
      <c r="KY20">
        <v>334000000</v>
      </c>
      <c r="KZ20">
        <v>3953000000</v>
      </c>
      <c r="LA20">
        <v>275000000</v>
      </c>
      <c r="LB20">
        <v>4562000000</v>
      </c>
      <c r="LC20">
        <v>4562000000</v>
      </c>
      <c r="LD20">
        <v>-3020000000</v>
      </c>
      <c r="LE20">
        <v>-368000000</v>
      </c>
      <c r="LF20">
        <v>-1210000000</v>
      </c>
      <c r="LG20">
        <v>-4598000000</v>
      </c>
      <c r="LH20">
        <v>-4598000000</v>
      </c>
      <c r="LI20">
        <v>494000000</v>
      </c>
      <c r="LJ20">
        <v>-260000000</v>
      </c>
      <c r="LK20">
        <v>-377000000</v>
      </c>
      <c r="LL20">
        <v>-143000000</v>
      </c>
      <c r="LM20">
        <v>-143000000</v>
      </c>
      <c r="LN20">
        <v>-2006000000</v>
      </c>
      <c r="LO20">
        <v>1095000000</v>
      </c>
      <c r="LP20">
        <v>1361000000</v>
      </c>
      <c r="LQ20">
        <v>450000000</v>
      </c>
      <c r="LR20">
        <v>450000000</v>
      </c>
      <c r="LS20">
        <v>-1483300000</v>
      </c>
      <c r="LT20">
        <v>164800000</v>
      </c>
      <c r="LU20">
        <v>1476000000</v>
      </c>
      <c r="LV20">
        <v>157500000</v>
      </c>
      <c r="LW20">
        <v>157500000</v>
      </c>
      <c r="LX20">
        <v>130000000</v>
      </c>
      <c r="LY20">
        <v>327000000</v>
      </c>
      <c r="LZ20">
        <v>756000000</v>
      </c>
      <c r="MA20">
        <v>1213000000</v>
      </c>
      <c r="MB20">
        <v>1213000000</v>
      </c>
      <c r="MC20">
        <v>94000000</v>
      </c>
      <c r="MD20">
        <v>141000000</v>
      </c>
      <c r="ME20">
        <v>491000000</v>
      </c>
      <c r="MF20">
        <v>726000000</v>
      </c>
      <c r="MG20">
        <v>726000000</v>
      </c>
      <c r="MH20">
        <v>77744000</v>
      </c>
      <c r="MI20">
        <v>41283000</v>
      </c>
      <c r="MJ20">
        <v>424470000</v>
      </c>
      <c r="MK20">
        <v>543497000</v>
      </c>
      <c r="ML20">
        <v>543497000</v>
      </c>
      <c r="MM20">
        <v>6578000000</v>
      </c>
      <c r="MN20">
        <v>12828000000</v>
      </c>
      <c r="MO20">
        <v>14122000000</v>
      </c>
      <c r="MP20">
        <v>33528000000</v>
      </c>
      <c r="MQ20">
        <v>33528000000</v>
      </c>
      <c r="MR20">
        <v>-17000000</v>
      </c>
      <c r="MS20">
        <v>-862000000</v>
      </c>
      <c r="MT20">
        <v>-3058000000</v>
      </c>
      <c r="MU20">
        <v>-3937000000</v>
      </c>
      <c r="MV20">
        <v>-3937000000</v>
      </c>
      <c r="MW20">
        <v>-502000000</v>
      </c>
      <c r="MX20">
        <v>-293000000</v>
      </c>
      <c r="MY20">
        <v>585000000</v>
      </c>
      <c r="MZ20">
        <v>-210000000</v>
      </c>
      <c r="NA20">
        <v>-210000000</v>
      </c>
      <c r="NB20">
        <v>-256000000</v>
      </c>
      <c r="NC20">
        <v>-553000000</v>
      </c>
      <c r="ND20">
        <v>-2617000000</v>
      </c>
      <c r="NE20">
        <v>-3426000000</v>
      </c>
      <c r="NF20">
        <v>-3426000000</v>
      </c>
      <c r="NG20">
        <v>-221000000</v>
      </c>
      <c r="NH20">
        <v>72000000</v>
      </c>
      <c r="NI20">
        <v>-756000000</v>
      </c>
      <c r="NJ20">
        <v>-905000000</v>
      </c>
      <c r="NK20">
        <v>-905000000</v>
      </c>
      <c r="NL20">
        <v>-1972000000</v>
      </c>
      <c r="NM20">
        <v>29000000</v>
      </c>
      <c r="NN20">
        <v>-1563000000</v>
      </c>
      <c r="NO20">
        <v>-3506000000</v>
      </c>
      <c r="NP20">
        <v>-3506000000</v>
      </c>
      <c r="NQ20">
        <v>-1516000000</v>
      </c>
      <c r="NR20">
        <v>3258000000</v>
      </c>
      <c r="NS20">
        <v>1981000000</v>
      </c>
      <c r="NT20">
        <v>3723000000</v>
      </c>
      <c r="NU20">
        <v>3723000000</v>
      </c>
      <c r="NV20">
        <v>-1752000000</v>
      </c>
      <c r="NW20">
        <v>40000000</v>
      </c>
      <c r="NX20">
        <v>-499000000</v>
      </c>
      <c r="NY20">
        <v>-2211000000</v>
      </c>
      <c r="NZ20">
        <v>-2211000000</v>
      </c>
      <c r="OA20">
        <v>1177000000</v>
      </c>
      <c r="OB20">
        <v>6713000000</v>
      </c>
      <c r="OC20">
        <v>-56000000</v>
      </c>
      <c r="OD20">
        <v>7834000000</v>
      </c>
      <c r="OE20">
        <v>7834000000</v>
      </c>
      <c r="OF20">
        <v>-1940000000</v>
      </c>
      <c r="OG20">
        <v>740000000</v>
      </c>
      <c r="OH20">
        <v>-941000000</v>
      </c>
      <c r="OI20">
        <v>-2141000000</v>
      </c>
      <c r="OJ20">
        <v>-2141000000</v>
      </c>
      <c r="OK20">
        <v>-45477000000</v>
      </c>
      <c r="OL20">
        <v>-21618000000</v>
      </c>
      <c r="OM20">
        <v>-23624000000</v>
      </c>
      <c r="ON20">
        <v>-90719000000</v>
      </c>
      <c r="OO20">
        <v>-90719000000</v>
      </c>
      <c r="OP20">
        <v>-4013000000</v>
      </c>
      <c r="OQ20">
        <v>-164000000</v>
      </c>
      <c r="OR20">
        <v>161000000</v>
      </c>
      <c r="OS20">
        <v>-4016000000</v>
      </c>
      <c r="OT20">
        <v>-4016000000</v>
      </c>
      <c r="OU20">
        <v>1417000000</v>
      </c>
      <c r="OV20">
        <v>-2463000000</v>
      </c>
      <c r="OW20">
        <v>-554000000</v>
      </c>
      <c r="OX20">
        <v>-1600000000</v>
      </c>
      <c r="OY20">
        <v>-1600000000</v>
      </c>
      <c r="OZ20">
        <v>744745023000</v>
      </c>
    </row>
    <row r="21" spans="1:416" x14ac:dyDescent="0.25">
      <c r="A21" s="26" t="s">
        <v>423</v>
      </c>
      <c r="B21">
        <v>40201000000</v>
      </c>
      <c r="C21">
        <v>45174000000</v>
      </c>
      <c r="D21">
        <v>50779000000</v>
      </c>
      <c r="E21">
        <v>136154000000</v>
      </c>
      <c r="F21">
        <v>136154000000</v>
      </c>
      <c r="G21">
        <v>24108000000</v>
      </c>
      <c r="H21">
        <v>24504000000</v>
      </c>
      <c r="I21">
        <v>2264000000</v>
      </c>
      <c r="J21">
        <v>50876000000</v>
      </c>
      <c r="K21">
        <v>50876000000</v>
      </c>
      <c r="L21">
        <v>23512000000</v>
      </c>
      <c r="M21">
        <v>23853000000</v>
      </c>
      <c r="N21">
        <v>24145000000</v>
      </c>
      <c r="O21">
        <v>71510000000</v>
      </c>
      <c r="P21">
        <v>71510000000</v>
      </c>
      <c r="Q21">
        <v>72000</v>
      </c>
      <c r="R21">
        <v>72000</v>
      </c>
      <c r="S21">
        <v>72000</v>
      </c>
      <c r="T21">
        <v>216000</v>
      </c>
      <c r="U21">
        <v>216000</v>
      </c>
      <c r="V21">
        <v>4766000000</v>
      </c>
      <c r="W21">
        <v>4766000000</v>
      </c>
      <c r="X21">
        <v>4766000000</v>
      </c>
      <c r="Y21">
        <v>14298000000</v>
      </c>
      <c r="Z21">
        <v>14298000000</v>
      </c>
      <c r="AA21">
        <v>9000000</v>
      </c>
      <c r="AB21">
        <v>9000000</v>
      </c>
      <c r="AC21">
        <v>9000000</v>
      </c>
      <c r="AD21">
        <v>27000000</v>
      </c>
      <c r="AE21">
        <v>27000000</v>
      </c>
      <c r="AF21">
        <v>31246000000</v>
      </c>
      <c r="AG21">
        <v>31531000000</v>
      </c>
      <c r="AH21">
        <v>31802000000</v>
      </c>
      <c r="AI21">
        <v>94579000000</v>
      </c>
      <c r="AJ21">
        <v>94579000000</v>
      </c>
      <c r="AK21">
        <v>5000000</v>
      </c>
      <c r="AL21">
        <v>5000000</v>
      </c>
      <c r="AM21">
        <v>5000000</v>
      </c>
      <c r="AN21">
        <v>15000000</v>
      </c>
      <c r="AO21">
        <v>15000000</v>
      </c>
      <c r="AP21">
        <v>170000000</v>
      </c>
      <c r="AQ21">
        <v>163000000</v>
      </c>
      <c r="AR21">
        <v>161000000</v>
      </c>
      <c r="AS21">
        <v>494000000</v>
      </c>
      <c r="AT21">
        <v>494000000</v>
      </c>
      <c r="AU21">
        <v>5061000000</v>
      </c>
      <c r="AV21">
        <v>5061000000</v>
      </c>
      <c r="AW21">
        <v>5061000000</v>
      </c>
      <c r="AX21">
        <v>15183000000</v>
      </c>
      <c r="AY21">
        <v>15183000000</v>
      </c>
      <c r="AZ21">
        <v>118896000000</v>
      </c>
      <c r="BA21">
        <v>91723000000</v>
      </c>
      <c r="BB21">
        <v>85982000000</v>
      </c>
      <c r="BC21">
        <v>296601000000</v>
      </c>
      <c r="BD21">
        <v>296601000000</v>
      </c>
      <c r="BE21">
        <v>100000</v>
      </c>
      <c r="BF21">
        <v>100000</v>
      </c>
      <c r="BG21">
        <v>100000</v>
      </c>
      <c r="BH21">
        <v>300000</v>
      </c>
      <c r="BI21">
        <v>300000</v>
      </c>
      <c r="BJ21">
        <v>14000000</v>
      </c>
      <c r="BK21">
        <v>14000000</v>
      </c>
      <c r="BL21">
        <v>14000000</v>
      </c>
      <c r="BM21">
        <v>42000000</v>
      </c>
      <c r="BN21">
        <v>42000000</v>
      </c>
      <c r="BO21">
        <v>221000000</v>
      </c>
      <c r="BP21">
        <v>292000000</v>
      </c>
      <c r="BQ21">
        <v>292000000</v>
      </c>
      <c r="BR21">
        <v>805000000</v>
      </c>
      <c r="BS21">
        <v>805000000</v>
      </c>
      <c r="BT21">
        <v>8000000</v>
      </c>
      <c r="BU21">
        <v>8000000</v>
      </c>
      <c r="BV21">
        <v>8000000</v>
      </c>
      <c r="BW21">
        <v>24000000</v>
      </c>
      <c r="BX21">
        <v>24000000</v>
      </c>
      <c r="BY21">
        <v>31000000</v>
      </c>
      <c r="BZ21">
        <v>31000000</v>
      </c>
      <c r="CA21">
        <v>31000000</v>
      </c>
      <c r="CB21">
        <v>93000000</v>
      </c>
      <c r="CC21">
        <v>93000000</v>
      </c>
      <c r="CD21">
        <v>5827000000</v>
      </c>
      <c r="CE21">
        <v>5935000000</v>
      </c>
      <c r="CF21">
        <v>6230000000</v>
      </c>
      <c r="CG21">
        <v>17992000000</v>
      </c>
      <c r="CH21">
        <v>17992000000</v>
      </c>
      <c r="CI21">
        <v>1466000000</v>
      </c>
      <c r="CJ21">
        <v>1466000000</v>
      </c>
      <c r="CK21">
        <v>1466000000</v>
      </c>
      <c r="CL21">
        <v>4398000000</v>
      </c>
      <c r="CM21">
        <v>4398000000</v>
      </c>
      <c r="CN21">
        <v>54000000</v>
      </c>
      <c r="CO21">
        <v>54000000</v>
      </c>
      <c r="CP21">
        <v>54000000</v>
      </c>
      <c r="CQ21">
        <v>162000000</v>
      </c>
      <c r="CR21">
        <v>162000000</v>
      </c>
      <c r="CS21">
        <v>7000000</v>
      </c>
      <c r="CT21">
        <v>7000000</v>
      </c>
      <c r="CU21">
        <v>7000000</v>
      </c>
      <c r="CV21">
        <v>21000000</v>
      </c>
      <c r="CW21">
        <v>21000000</v>
      </c>
      <c r="CX21">
        <v>18000000</v>
      </c>
      <c r="CY21">
        <v>18000000</v>
      </c>
      <c r="CZ21">
        <v>18000000</v>
      </c>
      <c r="DA21">
        <v>54000000</v>
      </c>
      <c r="DB21">
        <v>54000000</v>
      </c>
      <c r="DC21">
        <v>4000000</v>
      </c>
      <c r="DD21">
        <v>4000000</v>
      </c>
      <c r="DE21">
        <v>4000000</v>
      </c>
      <c r="DF21">
        <v>12000000</v>
      </c>
      <c r="DG21">
        <v>12000000</v>
      </c>
      <c r="DH21">
        <v>42820000000</v>
      </c>
      <c r="DI21">
        <v>40266000000</v>
      </c>
      <c r="DJ21">
        <v>41202000000</v>
      </c>
      <c r="DK21">
        <v>124288000000</v>
      </c>
      <c r="DL21">
        <v>124288000000</v>
      </c>
      <c r="DM21">
        <v>45440000000</v>
      </c>
      <c r="DN21">
        <v>45972000000</v>
      </c>
      <c r="DO21">
        <v>46513000000</v>
      </c>
      <c r="DP21">
        <v>137925000000</v>
      </c>
      <c r="DQ21">
        <v>137925000000</v>
      </c>
      <c r="DR21">
        <v>1832000000</v>
      </c>
      <c r="DS21">
        <v>1832000000</v>
      </c>
      <c r="DT21">
        <v>1832000000</v>
      </c>
      <c r="DU21">
        <v>5496000000</v>
      </c>
      <c r="DV21">
        <v>5496000000</v>
      </c>
      <c r="DW21">
        <v>8000000</v>
      </c>
      <c r="DX21">
        <v>7000000</v>
      </c>
      <c r="DY21">
        <v>7000000</v>
      </c>
      <c r="DZ21">
        <v>22000000</v>
      </c>
      <c r="EA21">
        <v>22000000</v>
      </c>
      <c r="EB21">
        <v>36779000000</v>
      </c>
      <c r="EC21">
        <v>53907000000</v>
      </c>
      <c r="ED21">
        <v>54497000000</v>
      </c>
      <c r="EE21">
        <v>145183000000</v>
      </c>
      <c r="EF21">
        <v>145183000000</v>
      </c>
      <c r="EG21">
        <v>0</v>
      </c>
      <c r="EH21">
        <v>8000000</v>
      </c>
      <c r="EI21">
        <v>8000000</v>
      </c>
      <c r="EJ21">
        <v>16000000</v>
      </c>
      <c r="EK21"/>
      <c r="EL21"/>
      <c r="EM21"/>
      <c r="EN21"/>
      <c r="EO21">
        <v>16000000</v>
      </c>
      <c r="EP21">
        <v>477000000</v>
      </c>
      <c r="EQ21">
        <v>477000000</v>
      </c>
      <c r="ER21">
        <v>477000000</v>
      </c>
      <c r="ES21">
        <v>1431000000</v>
      </c>
      <c r="ET21">
        <v>1431000000</v>
      </c>
      <c r="EU21">
        <v>19116000000</v>
      </c>
      <c r="EV21">
        <v>19274000000</v>
      </c>
      <c r="EW21">
        <v>19373000000</v>
      </c>
      <c r="EX21">
        <v>57763000000</v>
      </c>
      <c r="EY21">
        <v>57763000000</v>
      </c>
      <c r="EZ21">
        <v>41000000</v>
      </c>
      <c r="FA21">
        <v>41000000</v>
      </c>
      <c r="FB21">
        <v>41000000</v>
      </c>
      <c r="FC21">
        <v>123000000</v>
      </c>
      <c r="FD21">
        <v>123000000</v>
      </c>
      <c r="FE21">
        <v>0</v>
      </c>
      <c r="FF21">
        <v>0</v>
      </c>
      <c r="FG21">
        <v>0</v>
      </c>
      <c r="FH21">
        <v>0</v>
      </c>
      <c r="FI21">
        <v>0</v>
      </c>
      <c r="FJ21">
        <v>32000000</v>
      </c>
      <c r="FK21">
        <v>32000000</v>
      </c>
      <c r="FL21">
        <v>32000000</v>
      </c>
      <c r="FM21">
        <v>96000000</v>
      </c>
      <c r="FN21">
        <v>96000000</v>
      </c>
      <c r="FO21">
        <v>482000000</v>
      </c>
      <c r="FP21">
        <v>482000000</v>
      </c>
      <c r="FQ21">
        <v>482000000</v>
      </c>
      <c r="FR21">
        <v>1446000000</v>
      </c>
      <c r="FS21">
        <v>1446000000</v>
      </c>
      <c r="FT21">
        <v>702000000</v>
      </c>
      <c r="FU21">
        <v>702000000</v>
      </c>
      <c r="FV21">
        <v>702000000</v>
      </c>
      <c r="FW21">
        <v>2106000000</v>
      </c>
      <c r="FX21">
        <v>2106000000</v>
      </c>
      <c r="FY21">
        <v>1000000</v>
      </c>
      <c r="FZ21">
        <v>1000000</v>
      </c>
      <c r="GA21">
        <v>1000000</v>
      </c>
      <c r="GB21">
        <v>3000000</v>
      </c>
      <c r="GC21">
        <v>3000000</v>
      </c>
      <c r="GD21">
        <v>14000000</v>
      </c>
      <c r="GE21">
        <v>14000000</v>
      </c>
      <c r="GF21">
        <v>14000000</v>
      </c>
      <c r="GG21">
        <v>42000000</v>
      </c>
      <c r="GH21">
        <v>42000000</v>
      </c>
      <c r="GI21">
        <v>9000000</v>
      </c>
      <c r="GJ21">
        <v>9000000</v>
      </c>
      <c r="GK21">
        <v>9000000</v>
      </c>
      <c r="GL21">
        <v>27000000</v>
      </c>
      <c r="GM21">
        <v>27000000</v>
      </c>
      <c r="GN21">
        <v>89000000</v>
      </c>
      <c r="GO21">
        <v>89000000</v>
      </c>
      <c r="GP21">
        <v>89000000</v>
      </c>
      <c r="GQ21">
        <v>267000000</v>
      </c>
      <c r="GR21">
        <v>267000000</v>
      </c>
      <c r="GS21">
        <v>958000000</v>
      </c>
      <c r="GT21">
        <v>958000000</v>
      </c>
      <c r="GU21">
        <v>958000000</v>
      </c>
      <c r="GV21">
        <v>2874000000</v>
      </c>
      <c r="GW21">
        <v>2874000000</v>
      </c>
      <c r="GX21">
        <v>55151000000</v>
      </c>
      <c r="GY21">
        <v>55895000000</v>
      </c>
      <c r="GZ21">
        <v>56556000000</v>
      </c>
      <c r="HA21">
        <v>167602000000</v>
      </c>
      <c r="HB21">
        <v>167602000000</v>
      </c>
      <c r="HC21">
        <v>25365000000</v>
      </c>
      <c r="HD21">
        <v>25261000000</v>
      </c>
      <c r="HE21">
        <v>25556000000</v>
      </c>
      <c r="HF21">
        <v>76182000000</v>
      </c>
      <c r="HG21">
        <v>76182000000</v>
      </c>
      <c r="HH21">
        <v>3120000000</v>
      </c>
      <c r="HI21">
        <v>3120000000</v>
      </c>
      <c r="HJ21">
        <v>3120000000</v>
      </c>
      <c r="HK21">
        <v>9360000000</v>
      </c>
      <c r="HL21">
        <v>9360000000</v>
      </c>
      <c r="HM21">
        <v>4105000000</v>
      </c>
      <c r="HN21">
        <v>4105000000</v>
      </c>
      <c r="HO21">
        <v>4105000000</v>
      </c>
      <c r="HP21">
        <v>12315000000</v>
      </c>
      <c r="HQ21">
        <v>12315000000</v>
      </c>
      <c r="HR21">
        <v>1760000000</v>
      </c>
      <c r="HS21">
        <v>1760000000</v>
      </c>
      <c r="HT21">
        <v>1760000000</v>
      </c>
      <c r="HU21">
        <v>5280000000</v>
      </c>
      <c r="HV21">
        <v>5280000000</v>
      </c>
      <c r="HW21">
        <v>661000000</v>
      </c>
      <c r="HX21">
        <v>598800000</v>
      </c>
      <c r="HY21">
        <v>598200000</v>
      </c>
      <c r="HZ21">
        <v>1858000000</v>
      </c>
      <c r="IA21">
        <v>1858000000</v>
      </c>
      <c r="IB21">
        <v>281000000</v>
      </c>
      <c r="IC21">
        <v>280000000</v>
      </c>
      <c r="ID21">
        <v>279000000</v>
      </c>
      <c r="IE21">
        <v>840000000</v>
      </c>
      <c r="IF21">
        <v>840000000</v>
      </c>
      <c r="IG21">
        <v>415000000</v>
      </c>
      <c r="IH21">
        <v>401000000</v>
      </c>
      <c r="II21">
        <v>381000000</v>
      </c>
      <c r="IJ21">
        <v>1197000000</v>
      </c>
      <c r="IK21">
        <v>1197000000</v>
      </c>
      <c r="IL21">
        <v>0</v>
      </c>
      <c r="IM21">
        <v>0</v>
      </c>
      <c r="IN21">
        <v>0</v>
      </c>
      <c r="IO21">
        <v>0</v>
      </c>
      <c r="IP21">
        <v>0</v>
      </c>
      <c r="IQ21">
        <v>16600000</v>
      </c>
      <c r="IR21">
        <v>16600000</v>
      </c>
      <c r="IS21">
        <v>16600000</v>
      </c>
      <c r="IT21">
        <v>49800000</v>
      </c>
      <c r="IU21">
        <v>49800000</v>
      </c>
      <c r="IV21">
        <v>0</v>
      </c>
      <c r="IW21">
        <v>0</v>
      </c>
      <c r="IX21">
        <v>0</v>
      </c>
      <c r="IY21">
        <v>0</v>
      </c>
      <c r="IZ21">
        <v>0</v>
      </c>
      <c r="JA21">
        <v>0</v>
      </c>
      <c r="JB21">
        <v>0</v>
      </c>
      <c r="JC21">
        <v>0</v>
      </c>
      <c r="JD21">
        <v>0</v>
      </c>
      <c r="JE21">
        <v>0</v>
      </c>
      <c r="JF21">
        <v>12000000</v>
      </c>
      <c r="JG21">
        <v>12000000</v>
      </c>
      <c r="JH21">
        <v>12000000</v>
      </c>
      <c r="JI21">
        <v>36000000</v>
      </c>
      <c r="JJ21">
        <v>36000000</v>
      </c>
      <c r="JK21">
        <v>9000000</v>
      </c>
      <c r="JL21">
        <v>9000000</v>
      </c>
      <c r="JM21">
        <v>9000000</v>
      </c>
      <c r="JN21">
        <v>27000000</v>
      </c>
      <c r="JO21">
        <v>27000000</v>
      </c>
      <c r="JP21">
        <v>935000000</v>
      </c>
      <c r="JQ21">
        <v>935000000</v>
      </c>
      <c r="JR21">
        <v>935000000</v>
      </c>
      <c r="JS21">
        <v>2805000000</v>
      </c>
      <c r="JT21">
        <v>2805000000</v>
      </c>
      <c r="JU21">
        <v>1788000000</v>
      </c>
      <c r="JV21">
        <v>1788000000</v>
      </c>
      <c r="JW21">
        <v>1788000000</v>
      </c>
      <c r="JX21">
        <v>5364000000</v>
      </c>
      <c r="JY21">
        <v>5364000000</v>
      </c>
      <c r="JZ21">
        <v>20000000</v>
      </c>
      <c r="KA21">
        <v>20000000</v>
      </c>
      <c r="KB21">
        <v>20000000</v>
      </c>
      <c r="KC21">
        <v>60000000</v>
      </c>
      <c r="KD21">
        <v>60000000</v>
      </c>
      <c r="KE21">
        <v>71223000000</v>
      </c>
      <c r="KF21">
        <v>78520000000</v>
      </c>
      <c r="KG21">
        <v>80552000000</v>
      </c>
      <c r="KH21">
        <v>230295000000</v>
      </c>
      <c r="KI21">
        <v>230295000000</v>
      </c>
      <c r="KJ21">
        <v>3000000</v>
      </c>
      <c r="KK21">
        <v>3000000</v>
      </c>
      <c r="KL21">
        <v>3000000</v>
      </c>
      <c r="KM21">
        <v>9000000</v>
      </c>
      <c r="KN21">
        <v>9000000</v>
      </c>
      <c r="KO21">
        <v>28950000000</v>
      </c>
      <c r="KP21">
        <v>26909000000</v>
      </c>
      <c r="KQ21">
        <v>26486000000</v>
      </c>
      <c r="KR21">
        <v>82345000000</v>
      </c>
      <c r="KS21">
        <v>82345000000</v>
      </c>
      <c r="KT21">
        <v>23000000</v>
      </c>
      <c r="KU21">
        <v>23000000</v>
      </c>
      <c r="KV21">
        <v>23000000</v>
      </c>
      <c r="KW21">
        <v>69000000</v>
      </c>
      <c r="KX21">
        <v>69000000</v>
      </c>
      <c r="KY21">
        <v>467000000</v>
      </c>
      <c r="KZ21">
        <v>468000000</v>
      </c>
      <c r="LA21">
        <v>470000000</v>
      </c>
      <c r="LB21">
        <v>1405000000</v>
      </c>
      <c r="LC21">
        <v>1405000000</v>
      </c>
      <c r="LD21">
        <v>4009000000</v>
      </c>
      <c r="LE21">
        <v>4009000000</v>
      </c>
      <c r="LF21">
        <v>4009000000</v>
      </c>
      <c r="LG21">
        <v>12027000000</v>
      </c>
      <c r="LH21">
        <v>12027000000</v>
      </c>
      <c r="LI21">
        <v>0</v>
      </c>
      <c r="LJ21">
        <v>0</v>
      </c>
      <c r="LK21">
        <v>0</v>
      </c>
      <c r="LL21">
        <v>0</v>
      </c>
      <c r="LM21">
        <v>0</v>
      </c>
      <c r="LN21">
        <v>0</v>
      </c>
      <c r="LO21">
        <v>343000000</v>
      </c>
      <c r="LP21">
        <v>586000000</v>
      </c>
      <c r="LQ21">
        <v>929000000</v>
      </c>
      <c r="LR21">
        <v>929000000</v>
      </c>
      <c r="LS21">
        <v>1300000</v>
      </c>
      <c r="LT21">
        <v>1200000</v>
      </c>
      <c r="LU21">
        <v>1200000</v>
      </c>
      <c r="LV21">
        <v>3700000</v>
      </c>
      <c r="LW21">
        <v>3700000</v>
      </c>
      <c r="LX21">
        <v>13132000000</v>
      </c>
      <c r="LY21">
        <v>13078000000</v>
      </c>
      <c r="LZ21">
        <v>12970000000</v>
      </c>
      <c r="MA21">
        <v>39180000000</v>
      </c>
      <c r="MB21">
        <v>39180000000</v>
      </c>
      <c r="MC21">
        <v>5164000000</v>
      </c>
      <c r="MD21">
        <v>5257000000</v>
      </c>
      <c r="ME21">
        <v>5268000000</v>
      </c>
      <c r="MF21">
        <v>15689000000</v>
      </c>
      <c r="MG21">
        <v>15689000000</v>
      </c>
      <c r="MH21">
        <v>1427431000</v>
      </c>
      <c r="MI21">
        <v>1773571000</v>
      </c>
      <c r="MJ21">
        <v>1891352000</v>
      </c>
      <c r="MK21">
        <v>5092354000</v>
      </c>
      <c r="ML21">
        <v>5092354000</v>
      </c>
      <c r="MM21">
        <v>7621000000</v>
      </c>
      <c r="MN21">
        <v>7621000000</v>
      </c>
      <c r="MO21">
        <v>7621000000</v>
      </c>
      <c r="MP21">
        <v>22863000000</v>
      </c>
      <c r="MQ21">
        <v>22863000000</v>
      </c>
      <c r="MR21">
        <v>43000000</v>
      </c>
      <c r="MS21">
        <v>42000000</v>
      </c>
      <c r="MT21">
        <v>42000000</v>
      </c>
      <c r="MU21">
        <v>127000000</v>
      </c>
      <c r="MV21">
        <v>127000000</v>
      </c>
      <c r="MW21">
        <v>1741000000</v>
      </c>
      <c r="MX21">
        <v>1741000000</v>
      </c>
      <c r="MY21">
        <v>1741000000</v>
      </c>
      <c r="MZ21">
        <v>5223000000</v>
      </c>
      <c r="NA21">
        <v>5223000000</v>
      </c>
      <c r="NB21">
        <v>10000000</v>
      </c>
      <c r="NC21">
        <v>9000000</v>
      </c>
      <c r="ND21">
        <v>10000000</v>
      </c>
      <c r="NE21">
        <v>29000000</v>
      </c>
      <c r="NF21">
        <v>29000000</v>
      </c>
      <c r="NG21">
        <v>2779000000</v>
      </c>
      <c r="NH21">
        <v>2780000000</v>
      </c>
      <c r="NI21">
        <v>2781000000</v>
      </c>
      <c r="NJ21">
        <v>8340000000</v>
      </c>
      <c r="NK21">
        <v>8340000000</v>
      </c>
      <c r="NL21">
        <v>9000000</v>
      </c>
      <c r="NM21">
        <v>9000000</v>
      </c>
      <c r="NN21">
        <v>9000000</v>
      </c>
      <c r="NO21">
        <v>27000000</v>
      </c>
      <c r="NP21">
        <v>27000000</v>
      </c>
      <c r="NQ21">
        <v>21000000</v>
      </c>
      <c r="NR21">
        <v>21000000</v>
      </c>
      <c r="NS21">
        <v>21000000</v>
      </c>
      <c r="NT21">
        <v>63000000</v>
      </c>
      <c r="NU21">
        <v>63000000</v>
      </c>
      <c r="NV21">
        <v>0</v>
      </c>
      <c r="NW21">
        <v>0</v>
      </c>
      <c r="NX21">
        <v>0</v>
      </c>
      <c r="NY21">
        <v>0</v>
      </c>
      <c r="NZ21">
        <v>0</v>
      </c>
      <c r="OA21">
        <v>429000000</v>
      </c>
      <c r="OB21">
        <v>429000000</v>
      </c>
      <c r="OC21">
        <v>429000000</v>
      </c>
      <c r="OD21">
        <v>1287000000</v>
      </c>
      <c r="OE21">
        <v>1287000000</v>
      </c>
      <c r="OF21">
        <v>12000000</v>
      </c>
      <c r="OG21">
        <v>12000000</v>
      </c>
      <c r="OH21">
        <v>12000000</v>
      </c>
      <c r="OI21">
        <v>36000000</v>
      </c>
      <c r="OJ21">
        <v>36000000</v>
      </c>
      <c r="OK21">
        <v>9136000000</v>
      </c>
      <c r="OL21">
        <v>9136000000</v>
      </c>
      <c r="OM21">
        <v>9136000000</v>
      </c>
      <c r="ON21">
        <v>27408000000</v>
      </c>
      <c r="OO21">
        <v>27408000000</v>
      </c>
      <c r="OP21">
        <v>295000000</v>
      </c>
      <c r="OQ21">
        <v>288000000</v>
      </c>
      <c r="OR21">
        <v>284000000</v>
      </c>
      <c r="OS21">
        <v>867000000</v>
      </c>
      <c r="OT21">
        <v>867000000</v>
      </c>
      <c r="OU21">
        <v>15258000000</v>
      </c>
      <c r="OV21">
        <v>15637000000</v>
      </c>
      <c r="OW21">
        <v>15688000000</v>
      </c>
      <c r="OX21">
        <v>46583000000</v>
      </c>
      <c r="OY21">
        <v>46583000000</v>
      </c>
      <c r="OZ21">
        <v>1965321370000</v>
      </c>
    </row>
    <row r="22" spans="1:416" x14ac:dyDescent="0.25">
      <c r="A22" s="26" t="s">
        <v>424</v>
      </c>
      <c r="B22">
        <v>0</v>
      </c>
      <c r="C22">
        <v>0</v>
      </c>
      <c r="D22">
        <v>0</v>
      </c>
      <c r="E22">
        <v>0</v>
      </c>
      <c r="F22">
        <v>0</v>
      </c>
      <c r="G22">
        <v>0</v>
      </c>
      <c r="H22">
        <v>0</v>
      </c>
      <c r="I22">
        <v>6000000</v>
      </c>
      <c r="J22">
        <v>6000000</v>
      </c>
      <c r="K22">
        <v>6000000</v>
      </c>
      <c r="L22">
        <v>0</v>
      </c>
      <c r="M22">
        <v>0</v>
      </c>
      <c r="N22">
        <v>0</v>
      </c>
      <c r="O22">
        <v>0</v>
      </c>
      <c r="P22">
        <v>0</v>
      </c>
      <c r="Q22">
        <v>152454000</v>
      </c>
      <c r="R22">
        <v>60380000</v>
      </c>
      <c r="S22">
        <v>85717000</v>
      </c>
      <c r="T22">
        <v>298551000</v>
      </c>
      <c r="U22">
        <v>298551000</v>
      </c>
      <c r="V22">
        <v>76000000</v>
      </c>
      <c r="W22">
        <v>841000000</v>
      </c>
      <c r="X22">
        <v>99000000</v>
      </c>
      <c r="Y22">
        <v>1016000000</v>
      </c>
      <c r="Z22">
        <v>1016000000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-21000000</v>
      </c>
      <c r="AV22">
        <v>-41000000</v>
      </c>
      <c r="AW22">
        <v>-68000000</v>
      </c>
      <c r="AX22">
        <v>-130000000</v>
      </c>
      <c r="AY22">
        <v>-130000000</v>
      </c>
      <c r="AZ22">
        <v>0</v>
      </c>
      <c r="BA22">
        <v>0</v>
      </c>
      <c r="BB22">
        <v>0</v>
      </c>
      <c r="BC22">
        <v>0</v>
      </c>
      <c r="BD22">
        <v>0</v>
      </c>
      <c r="BE22">
        <v>42900000</v>
      </c>
      <c r="BF22">
        <v>-400000</v>
      </c>
      <c r="BG22">
        <v>60900000</v>
      </c>
      <c r="BH22">
        <v>103400000</v>
      </c>
      <c r="BI22">
        <v>103400000</v>
      </c>
      <c r="BJ22">
        <v>-23000000</v>
      </c>
      <c r="BK22">
        <v>29000000</v>
      </c>
      <c r="BL22">
        <v>11000000</v>
      </c>
      <c r="BM22">
        <v>17000000</v>
      </c>
      <c r="BN22">
        <v>17000000</v>
      </c>
      <c r="BO22">
        <v>27000000</v>
      </c>
      <c r="BP22">
        <v>21000000</v>
      </c>
      <c r="BQ22">
        <v>20000000</v>
      </c>
      <c r="BR22">
        <v>68000000</v>
      </c>
      <c r="BS22">
        <v>68000000</v>
      </c>
      <c r="BT22">
        <v>249000000</v>
      </c>
      <c r="BU22">
        <v>405000000</v>
      </c>
      <c r="BV22">
        <v>751000000</v>
      </c>
      <c r="BW22">
        <v>1405000000</v>
      </c>
      <c r="BX22">
        <v>1405000000</v>
      </c>
      <c r="BY22">
        <v>-8000000</v>
      </c>
      <c r="BZ22">
        <v>66000000</v>
      </c>
      <c r="CA22">
        <v>66000000</v>
      </c>
      <c r="CB22">
        <v>124000000</v>
      </c>
      <c r="CC22">
        <v>124000000</v>
      </c>
      <c r="CD22">
        <v>1000000</v>
      </c>
      <c r="CE22">
        <v>1000000</v>
      </c>
      <c r="CF22">
        <v>5000000</v>
      </c>
      <c r="CG22">
        <v>7000000</v>
      </c>
      <c r="CH22">
        <v>7000000</v>
      </c>
      <c r="CI22">
        <v>139000000</v>
      </c>
      <c r="CJ22">
        <v>158000000</v>
      </c>
      <c r="CK22">
        <v>171000000</v>
      </c>
      <c r="CL22">
        <v>468000000</v>
      </c>
      <c r="CM22">
        <v>468000000</v>
      </c>
      <c r="CN22">
        <v>-41000000</v>
      </c>
      <c r="CO22">
        <v>-13000000</v>
      </c>
      <c r="CP22">
        <v>60000000</v>
      </c>
      <c r="CQ22">
        <v>6000000</v>
      </c>
      <c r="CR22">
        <v>6000000</v>
      </c>
      <c r="CS22">
        <v>0</v>
      </c>
      <c r="CT22">
        <v>0</v>
      </c>
      <c r="CU22">
        <v>0</v>
      </c>
      <c r="CV22">
        <v>0</v>
      </c>
      <c r="CW22">
        <v>0</v>
      </c>
      <c r="CX22">
        <v>48000000</v>
      </c>
      <c r="CY22">
        <v>68000000</v>
      </c>
      <c r="CZ22">
        <v>46000000</v>
      </c>
      <c r="DA22">
        <v>162000000</v>
      </c>
      <c r="DB22">
        <v>162000000</v>
      </c>
      <c r="DC22">
        <v>38000000</v>
      </c>
      <c r="DD22">
        <v>37000000</v>
      </c>
      <c r="DE22">
        <v>80000000</v>
      </c>
      <c r="DF22">
        <v>155000000</v>
      </c>
      <c r="DG22">
        <v>155000000</v>
      </c>
      <c r="DH22">
        <v>0</v>
      </c>
      <c r="DI22">
        <v>0</v>
      </c>
      <c r="DJ22">
        <v>0</v>
      </c>
      <c r="DK22">
        <v>0</v>
      </c>
      <c r="DL22">
        <v>0</v>
      </c>
      <c r="DM22">
        <v>-2000000</v>
      </c>
      <c r="DN22">
        <v>-3000000</v>
      </c>
      <c r="DO22">
        <v>13000000</v>
      </c>
      <c r="DP22">
        <v>8000000</v>
      </c>
      <c r="DQ22">
        <v>8000000</v>
      </c>
      <c r="DR22">
        <v>36000000</v>
      </c>
      <c r="DS22">
        <v>-79000000</v>
      </c>
      <c r="DT22">
        <v>-18000000</v>
      </c>
      <c r="DU22">
        <v>-61000000</v>
      </c>
      <c r="DV22">
        <v>-61000000</v>
      </c>
      <c r="DW22">
        <v>118000000</v>
      </c>
      <c r="DX22">
        <v>112000000</v>
      </c>
      <c r="DY22">
        <v>28000000</v>
      </c>
      <c r="DZ22">
        <v>258000000</v>
      </c>
      <c r="EA22">
        <v>258000000</v>
      </c>
      <c r="EB22">
        <v>396000000</v>
      </c>
      <c r="EC22">
        <v>465000000</v>
      </c>
      <c r="ED22">
        <v>483000000</v>
      </c>
      <c r="EE22">
        <v>1344000000</v>
      </c>
      <c r="EF22">
        <v>1344000000</v>
      </c>
      <c r="EG22">
        <v>97000000</v>
      </c>
      <c r="EH22">
        <v>99000000</v>
      </c>
      <c r="EI22">
        <v>69000000</v>
      </c>
      <c r="EJ22">
        <v>265000000</v>
      </c>
      <c r="EK22"/>
      <c r="EL22"/>
      <c r="EM22"/>
      <c r="EN22"/>
      <c r="EO22">
        <v>265000000</v>
      </c>
      <c r="EP22">
        <v>21000000</v>
      </c>
      <c r="EQ22">
        <v>22000000</v>
      </c>
      <c r="ER22">
        <v>27000000</v>
      </c>
      <c r="ES22">
        <v>70000000</v>
      </c>
      <c r="ET22">
        <v>70000000</v>
      </c>
      <c r="EU22">
        <v>75000000</v>
      </c>
      <c r="EV22">
        <v>93000000</v>
      </c>
      <c r="EW22">
        <v>-9000000</v>
      </c>
      <c r="EX22">
        <v>159000000</v>
      </c>
      <c r="EY22">
        <v>159000000</v>
      </c>
      <c r="EZ22">
        <v>18000000</v>
      </c>
      <c r="FA22">
        <v>37000000</v>
      </c>
      <c r="FB22">
        <v>2000000</v>
      </c>
      <c r="FC22">
        <v>57000000</v>
      </c>
      <c r="FD22">
        <v>57000000</v>
      </c>
      <c r="FE22">
        <v>0</v>
      </c>
      <c r="FF22">
        <v>0</v>
      </c>
      <c r="FG22">
        <v>0</v>
      </c>
      <c r="FH22">
        <v>0</v>
      </c>
      <c r="FI22">
        <v>0</v>
      </c>
      <c r="FJ22">
        <v>0</v>
      </c>
      <c r="FK22">
        <v>0</v>
      </c>
      <c r="FL22">
        <v>0</v>
      </c>
      <c r="FM22">
        <v>0</v>
      </c>
      <c r="FN22">
        <v>0</v>
      </c>
      <c r="FO22">
        <v>0</v>
      </c>
      <c r="FP22">
        <v>0</v>
      </c>
      <c r="FQ22">
        <v>0</v>
      </c>
      <c r="FR22">
        <v>0</v>
      </c>
      <c r="FS22">
        <v>0</v>
      </c>
      <c r="FT22">
        <v>-314000000</v>
      </c>
      <c r="FU22">
        <v>26000000</v>
      </c>
      <c r="FV22">
        <v>-152000000</v>
      </c>
      <c r="FW22">
        <v>-440000000</v>
      </c>
      <c r="FX22">
        <v>-440000000</v>
      </c>
      <c r="FY22">
        <v>5000000</v>
      </c>
      <c r="FZ22">
        <v>-22000000</v>
      </c>
      <c r="GA22">
        <v>-34000000</v>
      </c>
      <c r="GB22">
        <v>-51000000</v>
      </c>
      <c r="GC22">
        <v>-51000000</v>
      </c>
      <c r="GD22">
        <v>-15000000</v>
      </c>
      <c r="GE22">
        <v>4615000000</v>
      </c>
      <c r="GF22">
        <v>-92000000</v>
      </c>
      <c r="GG22">
        <v>4508000000</v>
      </c>
      <c r="GH22">
        <v>4508000000</v>
      </c>
      <c r="GI22">
        <v>0</v>
      </c>
      <c r="GJ22">
        <v>0</v>
      </c>
      <c r="GK22">
        <v>0</v>
      </c>
      <c r="GL22">
        <v>0</v>
      </c>
      <c r="GM22">
        <v>0</v>
      </c>
      <c r="GN22">
        <v>0</v>
      </c>
      <c r="GO22">
        <v>0</v>
      </c>
      <c r="GP22">
        <v>0</v>
      </c>
      <c r="GQ22">
        <v>0</v>
      </c>
      <c r="GR22">
        <v>0</v>
      </c>
      <c r="GS22">
        <v>53000000</v>
      </c>
      <c r="GT22">
        <v>82000000</v>
      </c>
      <c r="GU22">
        <v>89000000</v>
      </c>
      <c r="GV22">
        <v>224000000</v>
      </c>
      <c r="GW22">
        <v>224000000</v>
      </c>
      <c r="GX22">
        <v>0</v>
      </c>
      <c r="GY22">
        <v>0</v>
      </c>
      <c r="GZ22">
        <v>0</v>
      </c>
      <c r="HA22">
        <v>0</v>
      </c>
      <c r="HB22">
        <v>0</v>
      </c>
      <c r="HC22">
        <v>0</v>
      </c>
      <c r="HD22">
        <v>0</v>
      </c>
      <c r="HE22">
        <v>0</v>
      </c>
      <c r="HF22">
        <v>0</v>
      </c>
      <c r="HG22">
        <v>0</v>
      </c>
      <c r="HH22">
        <v>0</v>
      </c>
      <c r="HI22">
        <v>0</v>
      </c>
      <c r="HJ22">
        <v>0</v>
      </c>
      <c r="HK22">
        <v>0</v>
      </c>
      <c r="HL22">
        <v>0</v>
      </c>
      <c r="HM22">
        <v>0</v>
      </c>
      <c r="HN22">
        <v>0</v>
      </c>
      <c r="HO22">
        <v>0</v>
      </c>
      <c r="HP22">
        <v>0</v>
      </c>
      <c r="HQ22">
        <v>0</v>
      </c>
      <c r="HR22">
        <v>95000000</v>
      </c>
      <c r="HS22">
        <v>110000000</v>
      </c>
      <c r="HT22">
        <v>-132000000</v>
      </c>
      <c r="HU22">
        <v>73000000</v>
      </c>
      <c r="HV22">
        <v>73000000</v>
      </c>
      <c r="HW22">
        <v>11000000</v>
      </c>
      <c r="HX22">
        <v>7535000000</v>
      </c>
      <c r="HY22">
        <v>0</v>
      </c>
      <c r="HZ22">
        <v>7546000000</v>
      </c>
      <c r="IA22">
        <v>7546000000</v>
      </c>
      <c r="IB22">
        <v>0</v>
      </c>
      <c r="IC22">
        <v>0</v>
      </c>
      <c r="ID22">
        <v>0</v>
      </c>
      <c r="IE22">
        <v>0</v>
      </c>
      <c r="IF22">
        <v>0</v>
      </c>
      <c r="IG22">
        <v>0</v>
      </c>
      <c r="IH22">
        <v>0</v>
      </c>
      <c r="II22">
        <v>0</v>
      </c>
      <c r="IJ22">
        <v>0</v>
      </c>
      <c r="IK22">
        <v>0</v>
      </c>
      <c r="IL22">
        <v>0</v>
      </c>
      <c r="IM22">
        <v>0</v>
      </c>
      <c r="IN22">
        <v>0</v>
      </c>
      <c r="IO22">
        <v>0</v>
      </c>
      <c r="IP22">
        <v>0</v>
      </c>
      <c r="IQ22">
        <v>0</v>
      </c>
      <c r="IR22">
        <v>0</v>
      </c>
      <c r="IS22">
        <v>0</v>
      </c>
      <c r="IT22">
        <v>0</v>
      </c>
      <c r="IU22">
        <v>0</v>
      </c>
      <c r="IV22">
        <v>12000000</v>
      </c>
      <c r="IW22">
        <v>13000000</v>
      </c>
      <c r="IX22">
        <v>27000000</v>
      </c>
      <c r="IY22">
        <v>52000000</v>
      </c>
      <c r="IZ22">
        <v>52000000</v>
      </c>
      <c r="JA22">
        <v>-9000000</v>
      </c>
      <c r="JB22">
        <v>16000000</v>
      </c>
      <c r="JC22">
        <v>15000000</v>
      </c>
      <c r="JD22">
        <v>22000000</v>
      </c>
      <c r="JE22">
        <v>22000000</v>
      </c>
      <c r="JF22">
        <v>7000000</v>
      </c>
      <c r="JG22">
        <v>16000000</v>
      </c>
      <c r="JH22">
        <v>16000000</v>
      </c>
      <c r="JI22">
        <v>39000000</v>
      </c>
      <c r="JJ22">
        <v>39000000</v>
      </c>
      <c r="JK22">
        <v>8000000</v>
      </c>
      <c r="JL22">
        <v>11000000</v>
      </c>
      <c r="JM22">
        <v>2000000</v>
      </c>
      <c r="JN22">
        <v>21000000</v>
      </c>
      <c r="JO22">
        <v>21000000</v>
      </c>
      <c r="JP22">
        <v>4000000</v>
      </c>
      <c r="JQ22">
        <v>-5000000</v>
      </c>
      <c r="JR22">
        <v>-13000000</v>
      </c>
      <c r="JS22">
        <v>-14000000</v>
      </c>
      <c r="JT22">
        <v>-14000000</v>
      </c>
      <c r="JU22">
        <v>-27000000</v>
      </c>
      <c r="JV22">
        <v>-66000000</v>
      </c>
      <c r="JW22">
        <v>15000000</v>
      </c>
      <c r="JX22">
        <v>-78000000</v>
      </c>
      <c r="JY22">
        <v>-78000000</v>
      </c>
      <c r="JZ22">
        <v>87000000</v>
      </c>
      <c r="KA22">
        <v>-69000000</v>
      </c>
      <c r="KB22">
        <v>42000000</v>
      </c>
      <c r="KC22">
        <v>60000000</v>
      </c>
      <c r="KD22">
        <v>60000000</v>
      </c>
      <c r="KE22">
        <v>0</v>
      </c>
      <c r="KF22">
        <v>0</v>
      </c>
      <c r="KG22">
        <v>0</v>
      </c>
      <c r="KH22">
        <v>0</v>
      </c>
      <c r="KI22">
        <v>0</v>
      </c>
      <c r="KJ22">
        <v>0</v>
      </c>
      <c r="KK22">
        <v>0</v>
      </c>
      <c r="KL22">
        <v>0</v>
      </c>
      <c r="KM22">
        <v>0</v>
      </c>
      <c r="KN22">
        <v>0</v>
      </c>
      <c r="KO22">
        <v>0</v>
      </c>
      <c r="KP22">
        <v>0</v>
      </c>
      <c r="KQ22">
        <v>0</v>
      </c>
      <c r="KR22">
        <v>0</v>
      </c>
      <c r="KS22">
        <v>0</v>
      </c>
      <c r="KT22">
        <v>44000000</v>
      </c>
      <c r="KU22">
        <v>39000000</v>
      </c>
      <c r="KV22">
        <v>55000000</v>
      </c>
      <c r="KW22">
        <v>138000000</v>
      </c>
      <c r="KX22">
        <v>138000000</v>
      </c>
      <c r="KY22">
        <v>16000000</v>
      </c>
      <c r="KZ22">
        <v>18000000</v>
      </c>
      <c r="LA22">
        <v>27000000</v>
      </c>
      <c r="LB22">
        <v>61000000</v>
      </c>
      <c r="LC22">
        <v>61000000</v>
      </c>
      <c r="LD22">
        <v>109000000</v>
      </c>
      <c r="LE22">
        <v>70000000</v>
      </c>
      <c r="LF22">
        <v>60000000</v>
      </c>
      <c r="LG22">
        <v>239000000</v>
      </c>
      <c r="LH22">
        <v>239000000</v>
      </c>
      <c r="LI22">
        <v>304000000</v>
      </c>
      <c r="LJ22">
        <v>586000000</v>
      </c>
      <c r="LK22">
        <v>574000000</v>
      </c>
      <c r="LL22">
        <v>1464000000</v>
      </c>
      <c r="LM22">
        <v>1464000000</v>
      </c>
      <c r="LN22">
        <v>0</v>
      </c>
      <c r="LO22">
        <v>0</v>
      </c>
      <c r="LP22">
        <v>0</v>
      </c>
      <c r="LQ22">
        <v>0</v>
      </c>
      <c r="LR22">
        <v>0</v>
      </c>
      <c r="LS22">
        <v>-300000</v>
      </c>
      <c r="LT22">
        <v>-4600000</v>
      </c>
      <c r="LU22">
        <v>-3600000</v>
      </c>
      <c r="LV22">
        <v>-8500000</v>
      </c>
      <c r="LW22">
        <v>-8500000</v>
      </c>
      <c r="LX22">
        <v>39000000</v>
      </c>
      <c r="LY22">
        <v>30000000</v>
      </c>
      <c r="LZ22">
        <v>32000000</v>
      </c>
      <c r="MA22">
        <v>101000000</v>
      </c>
      <c r="MB22">
        <v>101000000</v>
      </c>
      <c r="MC22">
        <v>58000000</v>
      </c>
      <c r="MD22">
        <v>-10000000</v>
      </c>
      <c r="ME22">
        <v>-31000000</v>
      </c>
      <c r="MF22">
        <v>17000000</v>
      </c>
      <c r="MG22">
        <v>17000000</v>
      </c>
      <c r="MH22">
        <v>379837000</v>
      </c>
      <c r="MI22">
        <v>322627000</v>
      </c>
      <c r="MJ22">
        <v>155646000</v>
      </c>
      <c r="MK22">
        <v>858110000</v>
      </c>
      <c r="ML22">
        <v>858110000</v>
      </c>
      <c r="MM22">
        <v>551000000</v>
      </c>
      <c r="MN22">
        <v>1063000000</v>
      </c>
      <c r="MO22">
        <v>1296000000</v>
      </c>
      <c r="MP22">
        <v>2910000000</v>
      </c>
      <c r="MQ22">
        <v>2910000000</v>
      </c>
      <c r="MR22">
        <v>0</v>
      </c>
      <c r="MS22">
        <v>0</v>
      </c>
      <c r="MT22">
        <v>0</v>
      </c>
      <c r="MU22">
        <v>0</v>
      </c>
      <c r="MV22">
        <v>0</v>
      </c>
      <c r="MW22">
        <v>0</v>
      </c>
      <c r="MX22">
        <v>0</v>
      </c>
      <c r="MY22">
        <v>0</v>
      </c>
      <c r="MZ22">
        <v>0</v>
      </c>
      <c r="NA22">
        <v>0</v>
      </c>
      <c r="NB22">
        <v>396000000</v>
      </c>
      <c r="NC22">
        <v>400000000</v>
      </c>
      <c r="ND22">
        <v>366000000</v>
      </c>
      <c r="NE22">
        <v>1162000000</v>
      </c>
      <c r="NF22">
        <v>1162000000</v>
      </c>
      <c r="NG22">
        <v>0</v>
      </c>
      <c r="NH22">
        <v>0</v>
      </c>
      <c r="NI22">
        <v>0</v>
      </c>
      <c r="NJ22">
        <v>0</v>
      </c>
      <c r="NK22">
        <v>0</v>
      </c>
      <c r="NL22">
        <v>0</v>
      </c>
      <c r="NM22">
        <v>0</v>
      </c>
      <c r="NN22">
        <v>0</v>
      </c>
      <c r="NO22">
        <v>0</v>
      </c>
      <c r="NP22">
        <v>0</v>
      </c>
      <c r="NQ22">
        <v>28000000</v>
      </c>
      <c r="NR22">
        <v>32000000</v>
      </c>
      <c r="NS22">
        <v>26000000</v>
      </c>
      <c r="NT22">
        <v>86000000</v>
      </c>
      <c r="NU22">
        <v>86000000</v>
      </c>
      <c r="NV22">
        <v>0</v>
      </c>
      <c r="NW22">
        <v>0</v>
      </c>
      <c r="NX22">
        <v>0</v>
      </c>
      <c r="NY22">
        <v>0</v>
      </c>
      <c r="NZ22">
        <v>0</v>
      </c>
      <c r="OA22">
        <v>511000000</v>
      </c>
      <c r="OB22">
        <v>523000000</v>
      </c>
      <c r="OC22">
        <v>547000000</v>
      </c>
      <c r="OD22">
        <v>1581000000</v>
      </c>
      <c r="OE22">
        <v>1581000000</v>
      </c>
      <c r="OF22">
        <v>8000000</v>
      </c>
      <c r="OG22">
        <v>-33000000</v>
      </c>
      <c r="OH22">
        <v>-10000000</v>
      </c>
      <c r="OI22">
        <v>-35000000</v>
      </c>
      <c r="OJ22">
        <v>-35000000</v>
      </c>
      <c r="OK22">
        <v>483000000</v>
      </c>
      <c r="OL22">
        <v>492000000</v>
      </c>
      <c r="OM22">
        <v>285000000</v>
      </c>
      <c r="ON22">
        <v>1260000000</v>
      </c>
      <c r="OO22">
        <v>1260000000</v>
      </c>
      <c r="OP22">
        <v>830000000</v>
      </c>
      <c r="OQ22">
        <v>321000000</v>
      </c>
      <c r="OR22">
        <v>348000000</v>
      </c>
      <c r="OS22">
        <v>1499000000</v>
      </c>
      <c r="OT22">
        <v>1499000000</v>
      </c>
      <c r="OU22">
        <v>174000000</v>
      </c>
      <c r="OV22">
        <v>588000000</v>
      </c>
      <c r="OW22">
        <v>-743000000</v>
      </c>
      <c r="OX22">
        <v>19000000</v>
      </c>
      <c r="OY22">
        <v>19000000</v>
      </c>
      <c r="OZ22">
        <v>29119561000</v>
      </c>
    </row>
    <row r="23" spans="1:416" x14ac:dyDescent="0.25">
      <c r="A23" s="26" t="s">
        <v>425</v>
      </c>
      <c r="B23">
        <v>56505000000</v>
      </c>
      <c r="C23">
        <v>58037000000</v>
      </c>
      <c r="D23">
        <v>57453000000</v>
      </c>
      <c r="E23">
        <v>171995000000</v>
      </c>
      <c r="F23">
        <v>171995000000</v>
      </c>
      <c r="G23">
        <v>5934000000</v>
      </c>
      <c r="H23">
        <v>6766000000</v>
      </c>
      <c r="I23">
        <v>5095000000</v>
      </c>
      <c r="J23">
        <v>17795000000</v>
      </c>
      <c r="K23">
        <v>17795000000</v>
      </c>
      <c r="L23">
        <v>1176000000</v>
      </c>
      <c r="M23">
        <v>2808000000</v>
      </c>
      <c r="N23">
        <v>4014000000</v>
      </c>
      <c r="O23">
        <v>7998000000</v>
      </c>
      <c r="P23">
        <v>7998000000</v>
      </c>
      <c r="Q23">
        <v>3578520000</v>
      </c>
      <c r="R23">
        <v>4514706000</v>
      </c>
      <c r="S23">
        <v>5386579000</v>
      </c>
      <c r="T23">
        <v>13479805000</v>
      </c>
      <c r="U23">
        <v>13479805000</v>
      </c>
      <c r="V23">
        <v>-6308000000</v>
      </c>
      <c r="W23">
        <v>9743000000</v>
      </c>
      <c r="X23">
        <v>2585000000</v>
      </c>
      <c r="Y23">
        <v>6020000000</v>
      </c>
      <c r="Z23">
        <v>6020000000</v>
      </c>
      <c r="AA23">
        <v>1299000000</v>
      </c>
      <c r="AB23">
        <v>6679000000</v>
      </c>
      <c r="AC23">
        <v>6930000000</v>
      </c>
      <c r="AD23">
        <v>14908000000</v>
      </c>
      <c r="AE23">
        <v>14908000000</v>
      </c>
      <c r="AF23">
        <v>8313000000</v>
      </c>
      <c r="AG23">
        <v>8083000000</v>
      </c>
      <c r="AH23">
        <v>6807000000</v>
      </c>
      <c r="AI23">
        <v>23203000000</v>
      </c>
      <c r="AJ23">
        <v>23203000000</v>
      </c>
      <c r="AK23">
        <v>9526000000</v>
      </c>
      <c r="AL23">
        <v>11637000000</v>
      </c>
      <c r="AM23">
        <v>22137000000</v>
      </c>
      <c r="AN23">
        <v>43300000000</v>
      </c>
      <c r="AO23">
        <v>43300000000</v>
      </c>
      <c r="AP23">
        <v>6752000000</v>
      </c>
      <c r="AQ23">
        <v>6619000000</v>
      </c>
      <c r="AR23">
        <v>2977000000</v>
      </c>
      <c r="AS23">
        <v>16348000000</v>
      </c>
      <c r="AT23">
        <v>16348000000</v>
      </c>
      <c r="AU23">
        <v>11750000000</v>
      </c>
      <c r="AV23">
        <v>-1706000000</v>
      </c>
      <c r="AW23">
        <v>-12853000000</v>
      </c>
      <c r="AX23">
        <v>-2809000000</v>
      </c>
      <c r="AY23">
        <v>-2809000000</v>
      </c>
      <c r="AZ23">
        <v>24231000000</v>
      </c>
      <c r="BA23">
        <v>33008000000</v>
      </c>
      <c r="BB23">
        <v>22871000000</v>
      </c>
      <c r="BC23">
        <v>80110000000</v>
      </c>
      <c r="BD23">
        <v>80110000000</v>
      </c>
      <c r="BE23">
        <v>4507200000</v>
      </c>
      <c r="BF23">
        <v>5993700000</v>
      </c>
      <c r="BG23">
        <v>3836800000</v>
      </c>
      <c r="BH23">
        <v>14337700000</v>
      </c>
      <c r="BI23">
        <v>14337700000</v>
      </c>
      <c r="BJ23">
        <v>3454000000</v>
      </c>
      <c r="BK23">
        <v>5064000000</v>
      </c>
      <c r="BL23">
        <v>5275000000</v>
      </c>
      <c r="BM23">
        <v>13793000000</v>
      </c>
      <c r="BN23">
        <v>13793000000</v>
      </c>
      <c r="BO23">
        <v>4764000000</v>
      </c>
      <c r="BP23">
        <v>4681000000</v>
      </c>
      <c r="BQ23">
        <v>-9334000000</v>
      </c>
      <c r="BR23">
        <v>111000000</v>
      </c>
      <c r="BS23">
        <v>111000000</v>
      </c>
      <c r="BT23">
        <v>1810000000</v>
      </c>
      <c r="BU23">
        <v>81189000000</v>
      </c>
      <c r="BV23">
        <v>43521000000</v>
      </c>
      <c r="BW23">
        <v>126520000000</v>
      </c>
      <c r="BX23">
        <v>126520000000</v>
      </c>
      <c r="BY23">
        <v>15546000000</v>
      </c>
      <c r="BZ23">
        <v>20253000000</v>
      </c>
      <c r="CA23">
        <v>15307000000</v>
      </c>
      <c r="CB23">
        <v>51106000000</v>
      </c>
      <c r="CC23">
        <v>51106000000</v>
      </c>
      <c r="CD23">
        <v>5666000000</v>
      </c>
      <c r="CE23">
        <v>6102000000</v>
      </c>
      <c r="CF23">
        <v>3677000000</v>
      </c>
      <c r="CG23">
        <v>15445000000</v>
      </c>
      <c r="CH23">
        <v>15445000000</v>
      </c>
      <c r="CI23">
        <v>2230000000</v>
      </c>
      <c r="CJ23">
        <v>2282000000</v>
      </c>
      <c r="CK23">
        <v>2623000000</v>
      </c>
      <c r="CL23">
        <v>7135000000</v>
      </c>
      <c r="CM23">
        <v>7135000000</v>
      </c>
      <c r="CN23">
        <v>10908000000</v>
      </c>
      <c r="CO23">
        <v>14472000000</v>
      </c>
      <c r="CP23">
        <v>11371000000</v>
      </c>
      <c r="CQ23">
        <v>36751000000</v>
      </c>
      <c r="CR23">
        <v>36751000000</v>
      </c>
      <c r="CS23">
        <v>5879000000</v>
      </c>
      <c r="CT23">
        <v>7077000000</v>
      </c>
      <c r="CU23">
        <v>5060000000</v>
      </c>
      <c r="CV23">
        <v>18016000000</v>
      </c>
      <c r="CW23">
        <v>18016000000</v>
      </c>
      <c r="CX23">
        <v>5654000000</v>
      </c>
      <c r="CY23">
        <v>7935000000</v>
      </c>
      <c r="CZ23">
        <v>-2562000000</v>
      </c>
      <c r="DA23">
        <v>11027000000</v>
      </c>
      <c r="DB23">
        <v>11027000000</v>
      </c>
      <c r="DC23">
        <v>2949000000</v>
      </c>
      <c r="DD23">
        <v>3422000000</v>
      </c>
      <c r="DE23">
        <v>4141000000</v>
      </c>
      <c r="DF23">
        <v>10512000000</v>
      </c>
      <c r="DG23">
        <v>10512000000</v>
      </c>
      <c r="DH23">
        <v>-830000000</v>
      </c>
      <c r="DI23">
        <v>11846000000</v>
      </c>
      <c r="DJ23">
        <v>11487000000</v>
      </c>
      <c r="DK23">
        <v>22503000000</v>
      </c>
      <c r="DL23">
        <v>22503000000</v>
      </c>
      <c r="DM23">
        <v>-320000000</v>
      </c>
      <c r="DN23">
        <v>7551000000</v>
      </c>
      <c r="DO23">
        <v>7574000000</v>
      </c>
      <c r="DP23">
        <v>14805000000</v>
      </c>
      <c r="DQ23">
        <v>14805000000</v>
      </c>
      <c r="DR23">
        <v>15431000000</v>
      </c>
      <c r="DS23">
        <v>1478000000</v>
      </c>
      <c r="DT23">
        <v>-6165000000</v>
      </c>
      <c r="DU23">
        <v>10744000000</v>
      </c>
      <c r="DV23">
        <v>10744000000</v>
      </c>
      <c r="DW23">
        <v>1497000000</v>
      </c>
      <c r="DX23">
        <v>-32000000</v>
      </c>
      <c r="DY23">
        <v>-1491000000</v>
      </c>
      <c r="DZ23">
        <v>-26000000</v>
      </c>
      <c r="EA23">
        <v>-26000000</v>
      </c>
      <c r="EB23">
        <v>13029000000</v>
      </c>
      <c r="EC23">
        <v>8240000000</v>
      </c>
      <c r="ED23">
        <v>-4569000000</v>
      </c>
      <c r="EE23">
        <v>16700000000</v>
      </c>
      <c r="EF23">
        <v>16700000000</v>
      </c>
      <c r="EG23">
        <v>4421000000</v>
      </c>
      <c r="EH23">
        <v>-2525000000</v>
      </c>
      <c r="EI23">
        <v>616000000</v>
      </c>
      <c r="EJ23">
        <v>2512000000</v>
      </c>
      <c r="EK23"/>
      <c r="EL23"/>
      <c r="EM23"/>
      <c r="EN23"/>
      <c r="EO23">
        <v>2512000000</v>
      </c>
      <c r="EP23">
        <v>2207000000</v>
      </c>
      <c r="EQ23">
        <v>1599000000</v>
      </c>
      <c r="ER23">
        <v>2110000000</v>
      </c>
      <c r="ES23">
        <v>5916000000</v>
      </c>
      <c r="ET23">
        <v>5916000000</v>
      </c>
      <c r="EU23">
        <v>2046000000</v>
      </c>
      <c r="EV23">
        <v>2737000000</v>
      </c>
      <c r="EW23">
        <v>1757000000</v>
      </c>
      <c r="EX23">
        <v>6540000000</v>
      </c>
      <c r="EY23">
        <v>6540000000</v>
      </c>
      <c r="EZ23">
        <v>3270000000</v>
      </c>
      <c r="FA23">
        <v>-315000000</v>
      </c>
      <c r="FB23">
        <v>-1845000000</v>
      </c>
      <c r="FC23">
        <v>1110000000</v>
      </c>
      <c r="FD23">
        <v>1110000000</v>
      </c>
      <c r="FE23">
        <v>21610000000</v>
      </c>
      <c r="FF23">
        <v>18756000000</v>
      </c>
      <c r="FG23">
        <v>30562000000</v>
      </c>
      <c r="FH23">
        <v>70928000000</v>
      </c>
      <c r="FI23">
        <v>70928000000</v>
      </c>
      <c r="FJ23">
        <v>4409000000</v>
      </c>
      <c r="FK23">
        <v>253000000</v>
      </c>
      <c r="FL23">
        <v>953000000</v>
      </c>
      <c r="FM23">
        <v>5615000000</v>
      </c>
      <c r="FN23">
        <v>5615000000</v>
      </c>
      <c r="FO23">
        <v>3037000000</v>
      </c>
      <c r="FP23">
        <v>3066000000</v>
      </c>
      <c r="FQ23">
        <v>3435000000</v>
      </c>
      <c r="FR23">
        <v>9538000000</v>
      </c>
      <c r="FS23">
        <v>9538000000</v>
      </c>
      <c r="FT23">
        <v>-22364000000</v>
      </c>
      <c r="FU23">
        <v>-2297000000</v>
      </c>
      <c r="FV23">
        <v>7688000000</v>
      </c>
      <c r="FW23">
        <v>-16973000000</v>
      </c>
      <c r="FX23">
        <v>-16973000000</v>
      </c>
      <c r="FY23">
        <v>5663000000</v>
      </c>
      <c r="FZ23">
        <v>5391000000</v>
      </c>
      <c r="GA23">
        <v>-22000000</v>
      </c>
      <c r="GB23">
        <v>11032000000</v>
      </c>
      <c r="GC23">
        <v>11032000000</v>
      </c>
      <c r="GD23">
        <v>7084000000</v>
      </c>
      <c r="GE23">
        <v>4615000000</v>
      </c>
      <c r="GF23">
        <v>4095000000</v>
      </c>
      <c r="GG23">
        <v>15794000000</v>
      </c>
      <c r="GH23">
        <v>15794000000</v>
      </c>
      <c r="GI23">
        <v>13032000000</v>
      </c>
      <c r="GJ23">
        <v>6289000000</v>
      </c>
      <c r="GK23">
        <v>9509000000</v>
      </c>
      <c r="GL23">
        <v>28830000000</v>
      </c>
      <c r="GM23">
        <v>28830000000</v>
      </c>
      <c r="GN23">
        <v>10915000000</v>
      </c>
      <c r="GO23">
        <v>11306000000</v>
      </c>
      <c r="GP23">
        <v>12934000000</v>
      </c>
      <c r="GQ23">
        <v>35155000000</v>
      </c>
      <c r="GR23">
        <v>35155000000</v>
      </c>
      <c r="GS23">
        <v>5569000000</v>
      </c>
      <c r="GT23">
        <v>6388000000</v>
      </c>
      <c r="GU23">
        <v>4599000000</v>
      </c>
      <c r="GV23">
        <v>16556000000</v>
      </c>
      <c r="GW23">
        <v>16556000000</v>
      </c>
      <c r="GX23">
        <v>8252000000</v>
      </c>
      <c r="GY23">
        <v>10324000000</v>
      </c>
      <c r="GZ23">
        <v>4850000000</v>
      </c>
      <c r="HA23">
        <v>23426000000</v>
      </c>
      <c r="HB23">
        <v>23426000000</v>
      </c>
      <c r="HC23">
        <v>21007000000</v>
      </c>
      <c r="HD23">
        <v>20742000000</v>
      </c>
      <c r="HE23">
        <v>21428000000</v>
      </c>
      <c r="HF23">
        <v>63177000000</v>
      </c>
      <c r="HG23">
        <v>63177000000</v>
      </c>
      <c r="HH23">
        <v>13506000000</v>
      </c>
      <c r="HI23">
        <v>14450000000</v>
      </c>
      <c r="HJ23">
        <v>15363000000</v>
      </c>
      <c r="HK23">
        <v>43319000000</v>
      </c>
      <c r="HL23">
        <v>43319000000</v>
      </c>
      <c r="HM23">
        <v>30998000000</v>
      </c>
      <c r="HN23">
        <v>39507000000</v>
      </c>
      <c r="HO23">
        <v>35548000000</v>
      </c>
      <c r="HP23">
        <v>106053000000</v>
      </c>
      <c r="HQ23">
        <v>106053000000</v>
      </c>
      <c r="HR23">
        <v>4334000000</v>
      </c>
      <c r="HS23">
        <v>8754000000</v>
      </c>
      <c r="HT23">
        <v>6690000000</v>
      </c>
      <c r="HU23">
        <v>19778000000</v>
      </c>
      <c r="HV23">
        <v>19778000000</v>
      </c>
      <c r="HW23">
        <v>3315600000</v>
      </c>
      <c r="HX23">
        <v>7535000000</v>
      </c>
      <c r="HY23">
        <v>6220900000</v>
      </c>
      <c r="HZ23">
        <v>17071500000</v>
      </c>
      <c r="IA23">
        <v>17071500000</v>
      </c>
      <c r="IB23">
        <v>5672000000</v>
      </c>
      <c r="IC23">
        <v>4997000000</v>
      </c>
      <c r="ID23">
        <v>6266000000</v>
      </c>
      <c r="IE23">
        <v>16935000000</v>
      </c>
      <c r="IF23">
        <v>16935000000</v>
      </c>
      <c r="IG23">
        <v>3698000000</v>
      </c>
      <c r="IH23">
        <v>2094000000</v>
      </c>
      <c r="II23">
        <v>4354000000</v>
      </c>
      <c r="IJ23">
        <v>10146000000</v>
      </c>
      <c r="IK23">
        <v>10146000000</v>
      </c>
      <c r="IL23">
        <v>5638000000</v>
      </c>
      <c r="IM23">
        <v>8163000000</v>
      </c>
      <c r="IN23">
        <v>6404000000</v>
      </c>
      <c r="IO23">
        <v>20205000000</v>
      </c>
      <c r="IP23">
        <v>20205000000</v>
      </c>
      <c r="IQ23">
        <v>5493200000</v>
      </c>
      <c r="IR23">
        <v>6152200000</v>
      </c>
      <c r="IS23">
        <v>4626400000</v>
      </c>
      <c r="IT23">
        <v>16271800000</v>
      </c>
      <c r="IU23">
        <v>16271800000</v>
      </c>
      <c r="IV23">
        <v>2686000000</v>
      </c>
      <c r="IW23">
        <v>4319000000</v>
      </c>
      <c r="IX23">
        <v>3119000000</v>
      </c>
      <c r="IY23">
        <v>10124000000</v>
      </c>
      <c r="IZ23">
        <v>10124000000</v>
      </c>
      <c r="JA23">
        <v>4134000000</v>
      </c>
      <c r="JB23">
        <v>3659000000</v>
      </c>
      <c r="JC23">
        <v>3940000000</v>
      </c>
      <c r="JD23">
        <v>11733000000</v>
      </c>
      <c r="JE23">
        <v>11733000000</v>
      </c>
      <c r="JF23">
        <v>-1494000000</v>
      </c>
      <c r="JG23">
        <v>17208000000</v>
      </c>
      <c r="JH23">
        <v>10427000000</v>
      </c>
      <c r="JI23">
        <v>26141000000</v>
      </c>
      <c r="JJ23">
        <v>26141000000</v>
      </c>
      <c r="JK23">
        <v>5508000000</v>
      </c>
      <c r="JL23">
        <v>4150000000</v>
      </c>
      <c r="JM23">
        <v>5862000000</v>
      </c>
      <c r="JN23">
        <v>15520000000</v>
      </c>
      <c r="JO23">
        <v>15520000000</v>
      </c>
      <c r="JP23">
        <v>6721000000</v>
      </c>
      <c r="JQ23">
        <v>-1610000000</v>
      </c>
      <c r="JR23">
        <v>2990000000</v>
      </c>
      <c r="JS23">
        <v>8101000000</v>
      </c>
      <c r="JT23">
        <v>8101000000</v>
      </c>
      <c r="JU23">
        <v>5859000000</v>
      </c>
      <c r="JV23">
        <v>9195000000</v>
      </c>
      <c r="JW23">
        <v>6626000000</v>
      </c>
      <c r="JX23">
        <v>21680000000</v>
      </c>
      <c r="JY23">
        <v>21680000000</v>
      </c>
      <c r="JZ23">
        <v>9953000000</v>
      </c>
      <c r="KA23">
        <v>8546000000</v>
      </c>
      <c r="KB23">
        <v>11822000000</v>
      </c>
      <c r="KC23">
        <v>30321000000</v>
      </c>
      <c r="KD23">
        <v>30321000000</v>
      </c>
      <c r="KE23">
        <v>13715000000</v>
      </c>
      <c r="KF23">
        <v>41154000000</v>
      </c>
      <c r="KG23">
        <v>47807000000</v>
      </c>
      <c r="KH23">
        <v>102676000000</v>
      </c>
      <c r="KI23">
        <v>102676000000</v>
      </c>
      <c r="KJ23">
        <v>2037000000</v>
      </c>
      <c r="KK23">
        <v>4352000000</v>
      </c>
      <c r="KL23">
        <v>2252000000</v>
      </c>
      <c r="KM23">
        <v>8641000000</v>
      </c>
      <c r="KN23">
        <v>8641000000</v>
      </c>
      <c r="KO23">
        <v>2758000000</v>
      </c>
      <c r="KP23">
        <v>11144000000</v>
      </c>
      <c r="KQ23">
        <v>10047000000</v>
      </c>
      <c r="KR23">
        <v>23949000000</v>
      </c>
      <c r="KS23">
        <v>23949000000</v>
      </c>
      <c r="KT23">
        <v>10453000000</v>
      </c>
      <c r="KU23">
        <v>8133000000</v>
      </c>
      <c r="KV23">
        <v>5944000000</v>
      </c>
      <c r="KW23">
        <v>24530000000</v>
      </c>
      <c r="KX23">
        <v>24530000000</v>
      </c>
      <c r="KY23">
        <v>9198000000</v>
      </c>
      <c r="KZ23">
        <v>15908000000</v>
      </c>
      <c r="LA23">
        <v>9639000000</v>
      </c>
      <c r="LB23">
        <v>34745000000</v>
      </c>
      <c r="LC23">
        <v>34745000000</v>
      </c>
      <c r="LD23">
        <v>9633000000</v>
      </c>
      <c r="LE23">
        <v>4036000000</v>
      </c>
      <c r="LF23">
        <v>11798000000</v>
      </c>
      <c r="LG23">
        <v>25467000000</v>
      </c>
      <c r="LH23">
        <v>25467000000</v>
      </c>
      <c r="LI23">
        <v>6335000000</v>
      </c>
      <c r="LJ23">
        <v>7933000000</v>
      </c>
      <c r="LK23">
        <v>6238000000</v>
      </c>
      <c r="LL23">
        <v>20506000000</v>
      </c>
      <c r="LM23">
        <v>20506000000</v>
      </c>
      <c r="LN23">
        <v>-5083000000</v>
      </c>
      <c r="LO23">
        <v>4272000000</v>
      </c>
      <c r="LP23">
        <v>5305000000</v>
      </c>
      <c r="LQ23">
        <v>4494000000</v>
      </c>
      <c r="LR23">
        <v>4494000000</v>
      </c>
      <c r="LS23">
        <v>4343600000</v>
      </c>
      <c r="LT23">
        <v>3426200000</v>
      </c>
      <c r="LU23">
        <v>1062200000</v>
      </c>
      <c r="LV23">
        <v>8832000000</v>
      </c>
      <c r="LW23">
        <v>8832000000</v>
      </c>
      <c r="LX23">
        <v>1899000000</v>
      </c>
      <c r="LY23">
        <v>-9953000000</v>
      </c>
      <c r="LZ23">
        <v>-10964000000</v>
      </c>
      <c r="MA23">
        <v>-19018000000</v>
      </c>
      <c r="MB23">
        <v>-19018000000</v>
      </c>
      <c r="MC23">
        <v>2252000000</v>
      </c>
      <c r="MD23">
        <v>4621000000</v>
      </c>
      <c r="ME23">
        <v>3044000000</v>
      </c>
      <c r="MF23">
        <v>9917000000</v>
      </c>
      <c r="MG23">
        <v>9917000000</v>
      </c>
      <c r="MH23">
        <v>2424494000</v>
      </c>
      <c r="MI23">
        <v>2108997000</v>
      </c>
      <c r="MJ23">
        <v>1042492000</v>
      </c>
      <c r="MK23">
        <v>5575983000</v>
      </c>
      <c r="ML23">
        <v>5575983000</v>
      </c>
      <c r="MM23">
        <v>17260000000</v>
      </c>
      <c r="MN23">
        <v>15124000000</v>
      </c>
      <c r="MO23">
        <v>-6316000000</v>
      </c>
      <c r="MP23">
        <v>26068000000</v>
      </c>
      <c r="MQ23">
        <v>26068000000</v>
      </c>
      <c r="MR23">
        <v>2879000000</v>
      </c>
      <c r="MS23">
        <v>3218000000</v>
      </c>
      <c r="MT23">
        <v>4480000000</v>
      </c>
      <c r="MU23">
        <v>10577000000</v>
      </c>
      <c r="MV23">
        <v>10577000000</v>
      </c>
      <c r="MW23">
        <v>5521000000</v>
      </c>
      <c r="MX23">
        <v>5143000000</v>
      </c>
      <c r="MY23">
        <v>5582000000</v>
      </c>
      <c r="MZ23">
        <v>16246000000</v>
      </c>
      <c r="NA23">
        <v>16246000000</v>
      </c>
      <c r="NB23">
        <v>10469000000</v>
      </c>
      <c r="NC23">
        <v>14421000000</v>
      </c>
      <c r="ND23">
        <v>15167000000</v>
      </c>
      <c r="NE23">
        <v>40057000000</v>
      </c>
      <c r="NF23">
        <v>40057000000</v>
      </c>
      <c r="NG23">
        <v>5992000000</v>
      </c>
      <c r="NH23">
        <v>5978000000</v>
      </c>
      <c r="NI23">
        <v>5112000000</v>
      </c>
      <c r="NJ23">
        <v>17082000000</v>
      </c>
      <c r="NK23">
        <v>17082000000</v>
      </c>
      <c r="NL23">
        <v>5399000000</v>
      </c>
      <c r="NM23">
        <v>3437000000</v>
      </c>
      <c r="NN23">
        <v>227000000</v>
      </c>
      <c r="NO23">
        <v>9063000000</v>
      </c>
      <c r="NP23">
        <v>9063000000</v>
      </c>
      <c r="NQ23">
        <v>6478000000</v>
      </c>
      <c r="NR23">
        <v>7863000000</v>
      </c>
      <c r="NS23">
        <v>6654000000</v>
      </c>
      <c r="NT23">
        <v>20995000000</v>
      </c>
      <c r="NU23">
        <v>20995000000</v>
      </c>
      <c r="NV23">
        <v>9970000000</v>
      </c>
      <c r="NW23">
        <v>10876000000</v>
      </c>
      <c r="NX23">
        <v>11895000000</v>
      </c>
      <c r="NY23">
        <v>32741000000</v>
      </c>
      <c r="NZ23">
        <v>32741000000</v>
      </c>
      <c r="OA23">
        <v>14609000000</v>
      </c>
      <c r="OB23">
        <v>17893000000</v>
      </c>
      <c r="OC23">
        <v>16732000000</v>
      </c>
      <c r="OD23">
        <v>49234000000</v>
      </c>
      <c r="OE23">
        <v>49234000000</v>
      </c>
      <c r="OF23">
        <v>5073000000</v>
      </c>
      <c r="OG23">
        <v>3086000000</v>
      </c>
      <c r="OH23">
        <v>582000000</v>
      </c>
      <c r="OI23">
        <v>8741000000</v>
      </c>
      <c r="OJ23">
        <v>8741000000</v>
      </c>
      <c r="OK23">
        <v>18717000000</v>
      </c>
      <c r="OL23">
        <v>24093000000</v>
      </c>
      <c r="OM23">
        <v>4807000000</v>
      </c>
      <c r="ON23">
        <v>47617000000</v>
      </c>
      <c r="OO23">
        <v>47617000000</v>
      </c>
      <c r="OP23">
        <v>13913000000</v>
      </c>
      <c r="OQ23">
        <v>6745000000</v>
      </c>
      <c r="OR23">
        <v>13618000000</v>
      </c>
      <c r="OS23">
        <v>34276000000</v>
      </c>
      <c r="OT23">
        <v>34276000000</v>
      </c>
      <c r="OU23">
        <v>17577000000</v>
      </c>
      <c r="OV23">
        <v>14411000000</v>
      </c>
      <c r="OW23">
        <v>-19652000000</v>
      </c>
      <c r="OX23">
        <v>12336000000</v>
      </c>
      <c r="OY23">
        <v>12336000000</v>
      </c>
      <c r="OZ23">
        <v>1989730788000</v>
      </c>
    </row>
    <row r="24" spans="1:416" x14ac:dyDescent="0.25">
      <c r="A24" s="26" t="s">
        <v>426</v>
      </c>
      <c r="B24">
        <v>56505000000</v>
      </c>
      <c r="C24">
        <v>58037000000</v>
      </c>
      <c r="D24">
        <v>57453000000</v>
      </c>
      <c r="E24">
        <v>171995000000</v>
      </c>
      <c r="F24">
        <v>171995000000</v>
      </c>
      <c r="G24">
        <v>5934000000</v>
      </c>
      <c r="H24">
        <v>6766000000</v>
      </c>
      <c r="I24">
        <v>5101000000</v>
      </c>
      <c r="J24">
        <v>17801000000</v>
      </c>
      <c r="K24">
        <v>17801000000</v>
      </c>
      <c r="L24">
        <v>-97000000</v>
      </c>
      <c r="M24">
        <v>255000000</v>
      </c>
      <c r="N24">
        <v>166000000</v>
      </c>
      <c r="O24">
        <v>324000000</v>
      </c>
      <c r="P24">
        <v>324000000</v>
      </c>
      <c r="Q24">
        <v>3730974000</v>
      </c>
      <c r="R24">
        <v>4575086000</v>
      </c>
      <c r="S24">
        <v>5472296000</v>
      </c>
      <c r="T24">
        <v>13778356000</v>
      </c>
      <c r="U24">
        <v>13778356000</v>
      </c>
      <c r="V24">
        <v>-6232000000</v>
      </c>
      <c r="W24">
        <v>10584000000</v>
      </c>
      <c r="X24">
        <v>2684000000</v>
      </c>
      <c r="Y24">
        <v>7036000000</v>
      </c>
      <c r="Z24">
        <v>7036000000</v>
      </c>
      <c r="AA24">
        <v>1299000000</v>
      </c>
      <c r="AB24">
        <v>6679000000</v>
      </c>
      <c r="AC24">
        <v>6930000000</v>
      </c>
      <c r="AD24">
        <v>14908000000</v>
      </c>
      <c r="AE24">
        <v>14908000000</v>
      </c>
      <c r="AF24">
        <v>8313000000</v>
      </c>
      <c r="AG24">
        <v>8083000000</v>
      </c>
      <c r="AH24">
        <v>6807000000</v>
      </c>
      <c r="AI24">
        <v>23203000000</v>
      </c>
      <c r="AJ24">
        <v>23203000000</v>
      </c>
      <c r="AK24">
        <v>-547000000</v>
      </c>
      <c r="AL24">
        <v>49000000</v>
      </c>
      <c r="AM24">
        <v>806000000</v>
      </c>
      <c r="AN24">
        <v>308000000</v>
      </c>
      <c r="AO24">
        <v>308000000</v>
      </c>
      <c r="AP24">
        <v>-169000000</v>
      </c>
      <c r="AQ24">
        <v>-140000000</v>
      </c>
      <c r="AR24">
        <v>-158000000</v>
      </c>
      <c r="AS24">
        <v>-467000000</v>
      </c>
      <c r="AT24">
        <v>-467000000</v>
      </c>
      <c r="AU24">
        <v>11729000000</v>
      </c>
      <c r="AV24">
        <v>-1747000000</v>
      </c>
      <c r="AW24">
        <v>-12921000000</v>
      </c>
      <c r="AX24">
        <v>-2939000000</v>
      </c>
      <c r="AY24">
        <v>-2939000000</v>
      </c>
      <c r="AZ24">
        <v>24231000000</v>
      </c>
      <c r="BA24">
        <v>33008000000</v>
      </c>
      <c r="BB24">
        <v>22871000000</v>
      </c>
      <c r="BC24">
        <v>80110000000</v>
      </c>
      <c r="BD24">
        <v>80110000000</v>
      </c>
      <c r="BE24">
        <v>4550100000</v>
      </c>
      <c r="BF24">
        <v>5993300000</v>
      </c>
      <c r="BG24">
        <v>3897700000</v>
      </c>
      <c r="BH24">
        <v>14441100000</v>
      </c>
      <c r="BI24">
        <v>14441100000</v>
      </c>
      <c r="BJ24">
        <v>3431000000</v>
      </c>
      <c r="BK24">
        <v>5093000000</v>
      </c>
      <c r="BL24">
        <v>5286000000</v>
      </c>
      <c r="BM24">
        <v>13810000000</v>
      </c>
      <c r="BN24">
        <v>13810000000</v>
      </c>
      <c r="BO24">
        <v>4791000000</v>
      </c>
      <c r="BP24">
        <v>4702000000</v>
      </c>
      <c r="BQ24">
        <v>-9314000000</v>
      </c>
      <c r="BR24">
        <v>179000000</v>
      </c>
      <c r="BS24">
        <v>179000000</v>
      </c>
      <c r="BT24">
        <v>2059000000</v>
      </c>
      <c r="BU24">
        <v>81594000000</v>
      </c>
      <c r="BV24">
        <v>44272000000</v>
      </c>
      <c r="BW24">
        <v>127925000000</v>
      </c>
      <c r="BX24">
        <v>127925000000</v>
      </c>
      <c r="BY24">
        <v>15538000000</v>
      </c>
      <c r="BZ24">
        <v>20319000000</v>
      </c>
      <c r="CA24">
        <v>15373000000</v>
      </c>
      <c r="CB24">
        <v>51230000000</v>
      </c>
      <c r="CC24">
        <v>51230000000</v>
      </c>
      <c r="CD24">
        <v>5667000000</v>
      </c>
      <c r="CE24">
        <v>6103000000</v>
      </c>
      <c r="CF24">
        <v>3682000000</v>
      </c>
      <c r="CG24">
        <v>15452000000</v>
      </c>
      <c r="CH24">
        <v>15452000000</v>
      </c>
      <c r="CI24">
        <v>2369000000</v>
      </c>
      <c r="CJ24">
        <v>2440000000</v>
      </c>
      <c r="CK24">
        <v>2794000000</v>
      </c>
      <c r="CL24">
        <v>7603000000</v>
      </c>
      <c r="CM24">
        <v>7603000000</v>
      </c>
      <c r="CN24">
        <v>10998000000</v>
      </c>
      <c r="CO24">
        <v>14725000000</v>
      </c>
      <c r="CP24">
        <v>11598000000</v>
      </c>
      <c r="CQ24">
        <v>37321000000</v>
      </c>
      <c r="CR24">
        <v>37321000000</v>
      </c>
      <c r="CS24">
        <v>5879000000</v>
      </c>
      <c r="CT24">
        <v>7077000000</v>
      </c>
      <c r="CU24">
        <v>5060000000</v>
      </c>
      <c r="CV24">
        <v>18016000000</v>
      </c>
      <c r="CW24">
        <v>18016000000</v>
      </c>
      <c r="CX24">
        <v>5702000000</v>
      </c>
      <c r="CY24">
        <v>8003000000</v>
      </c>
      <c r="CZ24">
        <v>-2516000000</v>
      </c>
      <c r="DA24">
        <v>11189000000</v>
      </c>
      <c r="DB24">
        <v>11189000000</v>
      </c>
      <c r="DC24">
        <v>2987000000</v>
      </c>
      <c r="DD24">
        <v>3459000000</v>
      </c>
      <c r="DE24">
        <v>4221000000</v>
      </c>
      <c r="DF24">
        <v>10667000000</v>
      </c>
      <c r="DG24">
        <v>10667000000</v>
      </c>
      <c r="DH24">
        <v>-830000000</v>
      </c>
      <c r="DI24">
        <v>11846000000</v>
      </c>
      <c r="DJ24">
        <v>11487000000</v>
      </c>
      <c r="DK24">
        <v>22503000000</v>
      </c>
      <c r="DL24">
        <v>22503000000</v>
      </c>
      <c r="DM24">
        <v>-322000000</v>
      </c>
      <c r="DN24">
        <v>7548000000</v>
      </c>
      <c r="DO24">
        <v>7587000000</v>
      </c>
      <c r="DP24">
        <v>14813000000</v>
      </c>
      <c r="DQ24">
        <v>14813000000</v>
      </c>
      <c r="DR24">
        <v>15467000000</v>
      </c>
      <c r="DS24">
        <v>1399000000</v>
      </c>
      <c r="DT24">
        <v>-6183000000</v>
      </c>
      <c r="DU24">
        <v>10683000000</v>
      </c>
      <c r="DV24">
        <v>10683000000</v>
      </c>
      <c r="DW24">
        <v>1615000000</v>
      </c>
      <c r="DX24">
        <v>80000000</v>
      </c>
      <c r="DY24">
        <v>-1463000000</v>
      </c>
      <c r="DZ24">
        <v>232000000</v>
      </c>
      <c r="EA24">
        <v>232000000</v>
      </c>
      <c r="EB24">
        <v>13425000000</v>
      </c>
      <c r="EC24">
        <v>8705000000</v>
      </c>
      <c r="ED24">
        <v>-4086000000</v>
      </c>
      <c r="EE24">
        <v>18044000000</v>
      </c>
      <c r="EF24">
        <v>18044000000</v>
      </c>
      <c r="EG24">
        <v>4518000000</v>
      </c>
      <c r="EH24">
        <v>-2426000000</v>
      </c>
      <c r="EI24">
        <v>685000000</v>
      </c>
      <c r="EJ24">
        <v>2777000000</v>
      </c>
      <c r="EK24"/>
      <c r="EL24"/>
      <c r="EM24"/>
      <c r="EN24"/>
      <c r="EO24">
        <v>2777000000</v>
      </c>
      <c r="EP24">
        <v>2228000000</v>
      </c>
      <c r="EQ24">
        <v>1621000000</v>
      </c>
      <c r="ER24">
        <v>2137000000</v>
      </c>
      <c r="ES24">
        <v>5986000000</v>
      </c>
      <c r="ET24">
        <v>5986000000</v>
      </c>
      <c r="EU24">
        <v>2121000000</v>
      </c>
      <c r="EV24">
        <v>2830000000</v>
      </c>
      <c r="EW24">
        <v>1748000000</v>
      </c>
      <c r="EX24">
        <v>6699000000</v>
      </c>
      <c r="EY24">
        <v>6699000000</v>
      </c>
      <c r="EZ24">
        <v>3288000000</v>
      </c>
      <c r="FA24">
        <v>-278000000</v>
      </c>
      <c r="FB24">
        <v>-1843000000</v>
      </c>
      <c r="FC24">
        <v>1167000000</v>
      </c>
      <c r="FD24">
        <v>1167000000</v>
      </c>
      <c r="FE24">
        <v>21610000000</v>
      </c>
      <c r="FF24">
        <v>18756000000</v>
      </c>
      <c r="FG24">
        <v>30562000000</v>
      </c>
      <c r="FH24">
        <v>70928000000</v>
      </c>
      <c r="FI24">
        <v>70928000000</v>
      </c>
      <c r="FJ24">
        <v>4409000000</v>
      </c>
      <c r="FK24">
        <v>253000000</v>
      </c>
      <c r="FL24">
        <v>953000000</v>
      </c>
      <c r="FM24">
        <v>5615000000</v>
      </c>
      <c r="FN24">
        <v>5615000000</v>
      </c>
      <c r="FO24">
        <v>-308000000</v>
      </c>
      <c r="FP24">
        <v>-418000000</v>
      </c>
      <c r="FQ24">
        <v>268000000</v>
      </c>
      <c r="FR24">
        <v>-458000000</v>
      </c>
      <c r="FS24">
        <v>-458000000</v>
      </c>
      <c r="FT24">
        <v>-22678000000</v>
      </c>
      <c r="FU24">
        <v>-2272000000</v>
      </c>
      <c r="FV24">
        <v>7536000000</v>
      </c>
      <c r="FW24">
        <v>-17414000000</v>
      </c>
      <c r="FX24">
        <v>-17414000000</v>
      </c>
      <c r="FY24">
        <v>5668000000</v>
      </c>
      <c r="FZ24">
        <v>5369000000</v>
      </c>
      <c r="GA24">
        <v>-56000000</v>
      </c>
      <c r="GB24">
        <v>10981000000</v>
      </c>
      <c r="GC24">
        <v>10981000000</v>
      </c>
      <c r="GD24">
        <v>7069000000</v>
      </c>
      <c r="GE24">
        <v>4539000000</v>
      </c>
      <c r="GF24">
        <v>4003000000</v>
      </c>
      <c r="GG24">
        <v>15611000000</v>
      </c>
      <c r="GH24">
        <v>15611000000</v>
      </c>
      <c r="GI24">
        <v>2573000000</v>
      </c>
      <c r="GJ24">
        <v>-2177000000</v>
      </c>
      <c r="GK24">
        <v>50000000</v>
      </c>
      <c r="GL24">
        <v>446000000</v>
      </c>
      <c r="GM24">
        <v>446000000</v>
      </c>
      <c r="GN24">
        <v>-206000000</v>
      </c>
      <c r="GO24">
        <v>64000000</v>
      </c>
      <c r="GP24">
        <v>68000000</v>
      </c>
      <c r="GQ24">
        <v>-74000000</v>
      </c>
      <c r="GR24">
        <v>-74000000</v>
      </c>
      <c r="GS24">
        <v>5622000000</v>
      </c>
      <c r="GT24">
        <v>6470000000</v>
      </c>
      <c r="GU24">
        <v>4688000000</v>
      </c>
      <c r="GV24">
        <v>16780000000</v>
      </c>
      <c r="GW24">
        <v>16780000000</v>
      </c>
      <c r="GX24">
        <v>205000000</v>
      </c>
      <c r="GY24">
        <v>1682000000</v>
      </c>
      <c r="GZ24">
        <v>664000000</v>
      </c>
      <c r="HA24">
        <v>2551000000</v>
      </c>
      <c r="HB24">
        <v>2551000000</v>
      </c>
      <c r="HC24">
        <v>-46000000</v>
      </c>
      <c r="HD24">
        <v>-306000000</v>
      </c>
      <c r="HE24">
        <v>529000000</v>
      </c>
      <c r="HF24">
        <v>177000000</v>
      </c>
      <c r="HG24">
        <v>177000000</v>
      </c>
      <c r="HH24">
        <v>13506000000</v>
      </c>
      <c r="HI24">
        <v>14450000000</v>
      </c>
      <c r="HJ24">
        <v>15363000000</v>
      </c>
      <c r="HK24">
        <v>43319000000</v>
      </c>
      <c r="HL24">
        <v>43319000000</v>
      </c>
      <c r="HM24">
        <v>30998000000</v>
      </c>
      <c r="HN24">
        <v>39507000000</v>
      </c>
      <c r="HO24">
        <v>35548000000</v>
      </c>
      <c r="HP24">
        <v>106053000000</v>
      </c>
      <c r="HQ24">
        <v>106053000000</v>
      </c>
      <c r="HR24">
        <v>4429000000</v>
      </c>
      <c r="HS24">
        <v>8864000000</v>
      </c>
      <c r="HT24">
        <v>6558000000</v>
      </c>
      <c r="HU24">
        <v>19851000000</v>
      </c>
      <c r="HV24">
        <v>19851000000</v>
      </c>
      <c r="HW24">
        <v>3315600000</v>
      </c>
      <c r="HX24">
        <v>7535000000</v>
      </c>
      <c r="HY24">
        <v>6220900000</v>
      </c>
      <c r="HZ24">
        <v>17071500000</v>
      </c>
      <c r="IA24">
        <v>17071500000</v>
      </c>
      <c r="IB24">
        <v>626000000</v>
      </c>
      <c r="IC24">
        <v>-1233000000</v>
      </c>
      <c r="ID24">
        <v>-567000000</v>
      </c>
      <c r="IE24">
        <v>-1174000000</v>
      </c>
      <c r="IF24">
        <v>-1174000000</v>
      </c>
      <c r="IG24">
        <v>3698000000</v>
      </c>
      <c r="IH24">
        <v>2094000000</v>
      </c>
      <c r="II24">
        <v>4354000000</v>
      </c>
      <c r="IJ24">
        <v>10146000000</v>
      </c>
      <c r="IK24">
        <v>10146000000</v>
      </c>
      <c r="IL24">
        <v>5638000000</v>
      </c>
      <c r="IM24">
        <v>8163000000</v>
      </c>
      <c r="IN24">
        <v>6404000000</v>
      </c>
      <c r="IO24">
        <v>20205000000</v>
      </c>
      <c r="IP24">
        <v>20205000000</v>
      </c>
      <c r="IQ24">
        <v>-431100000</v>
      </c>
      <c r="IR24">
        <v>126800000</v>
      </c>
      <c r="IS24">
        <v>-104100000</v>
      </c>
      <c r="IT24">
        <v>-408400000</v>
      </c>
      <c r="IU24">
        <v>-408400000</v>
      </c>
      <c r="IV24">
        <v>2698000000</v>
      </c>
      <c r="IW24">
        <v>4332000000</v>
      </c>
      <c r="IX24">
        <v>3146000000</v>
      </c>
      <c r="IY24">
        <v>10176000000</v>
      </c>
      <c r="IZ24">
        <v>10176000000</v>
      </c>
      <c r="JA24">
        <v>4125000000</v>
      </c>
      <c r="JB24">
        <v>3675000000</v>
      </c>
      <c r="JC24">
        <v>3955000000</v>
      </c>
      <c r="JD24">
        <v>11755000000</v>
      </c>
      <c r="JE24">
        <v>11755000000</v>
      </c>
      <c r="JF24">
        <v>-1487000000</v>
      </c>
      <c r="JG24">
        <v>17224000000</v>
      </c>
      <c r="JH24">
        <v>10443000000</v>
      </c>
      <c r="JI24">
        <v>26180000000</v>
      </c>
      <c r="JJ24">
        <v>26180000000</v>
      </c>
      <c r="JK24">
        <v>5516000000</v>
      </c>
      <c r="JL24">
        <v>4161000000</v>
      </c>
      <c r="JM24">
        <v>5864000000</v>
      </c>
      <c r="JN24">
        <v>15541000000</v>
      </c>
      <c r="JO24">
        <v>15541000000</v>
      </c>
      <c r="JP24">
        <v>6725000000</v>
      </c>
      <c r="JQ24">
        <v>-1615000000</v>
      </c>
      <c r="JR24">
        <v>2977000000</v>
      </c>
      <c r="JS24">
        <v>8087000000</v>
      </c>
      <c r="JT24">
        <v>8087000000</v>
      </c>
      <c r="JU24">
        <v>6193000000</v>
      </c>
      <c r="JV24">
        <v>9777000000</v>
      </c>
      <c r="JW24">
        <v>7082000000</v>
      </c>
      <c r="JX24">
        <v>23052000000</v>
      </c>
      <c r="JY24">
        <v>23052000000</v>
      </c>
      <c r="JZ24">
        <v>10175000000</v>
      </c>
      <c r="KA24">
        <v>8672000000</v>
      </c>
      <c r="KB24">
        <v>12047000000</v>
      </c>
      <c r="KC24">
        <v>30894000000</v>
      </c>
      <c r="KD24">
        <v>30894000000</v>
      </c>
      <c r="KE24">
        <v>13715000000</v>
      </c>
      <c r="KF24">
        <v>41154000000</v>
      </c>
      <c r="KG24">
        <v>47807000000</v>
      </c>
      <c r="KH24">
        <v>102676000000</v>
      </c>
      <c r="KI24">
        <v>102676000000</v>
      </c>
      <c r="KJ24">
        <v>104000000</v>
      </c>
      <c r="KK24">
        <v>323000000</v>
      </c>
      <c r="KL24">
        <v>-287000000</v>
      </c>
      <c r="KM24">
        <v>140000000</v>
      </c>
      <c r="KN24">
        <v>140000000</v>
      </c>
      <c r="KO24">
        <v>2758000000</v>
      </c>
      <c r="KP24">
        <v>11144000000</v>
      </c>
      <c r="KQ24">
        <v>10047000000</v>
      </c>
      <c r="KR24">
        <v>23949000000</v>
      </c>
      <c r="KS24">
        <v>23949000000</v>
      </c>
      <c r="KT24">
        <v>10497000000</v>
      </c>
      <c r="KU24">
        <v>8172000000</v>
      </c>
      <c r="KV24">
        <v>5999000000</v>
      </c>
      <c r="KW24">
        <v>24668000000</v>
      </c>
      <c r="KX24">
        <v>24668000000</v>
      </c>
      <c r="KY24">
        <v>9214000000</v>
      </c>
      <c r="KZ24">
        <v>15926000000</v>
      </c>
      <c r="LA24">
        <v>9666000000</v>
      </c>
      <c r="LB24">
        <v>34806000000</v>
      </c>
      <c r="LC24">
        <v>34806000000</v>
      </c>
      <c r="LD24">
        <v>9742000000</v>
      </c>
      <c r="LE24">
        <v>4106000000</v>
      </c>
      <c r="LF24">
        <v>11858000000</v>
      </c>
      <c r="LG24">
        <v>25706000000</v>
      </c>
      <c r="LH24">
        <v>25706000000</v>
      </c>
      <c r="LI24">
        <v>6639000000</v>
      </c>
      <c r="LJ24">
        <v>8519000000</v>
      </c>
      <c r="LK24">
        <v>6812000000</v>
      </c>
      <c r="LL24">
        <v>21970000000</v>
      </c>
      <c r="LM24">
        <v>21970000000</v>
      </c>
      <c r="LN24">
        <v>-5083000000</v>
      </c>
      <c r="LO24">
        <v>4272000000</v>
      </c>
      <c r="LP24">
        <v>5305000000</v>
      </c>
      <c r="LQ24">
        <v>4494000000</v>
      </c>
      <c r="LR24">
        <v>4494000000</v>
      </c>
      <c r="LS24">
        <v>4343300000</v>
      </c>
      <c r="LT24">
        <v>3421600000</v>
      </c>
      <c r="LU24">
        <v>1058600000</v>
      </c>
      <c r="LV24">
        <v>8823500000</v>
      </c>
      <c r="LW24">
        <v>8823500000</v>
      </c>
      <c r="LX24">
        <v>1938000000</v>
      </c>
      <c r="LY24">
        <v>-9923000000</v>
      </c>
      <c r="LZ24">
        <v>-10932000000</v>
      </c>
      <c r="MA24">
        <v>-18917000000</v>
      </c>
      <c r="MB24">
        <v>-18917000000</v>
      </c>
      <c r="MC24">
        <v>2326000000</v>
      </c>
      <c r="MD24">
        <v>4626000000</v>
      </c>
      <c r="ME24">
        <v>3028000000</v>
      </c>
      <c r="MF24">
        <v>9980000000</v>
      </c>
      <c r="MG24">
        <v>9980000000</v>
      </c>
      <c r="MH24">
        <v>2804331000</v>
      </c>
      <c r="MI24">
        <v>2431624000</v>
      </c>
      <c r="MJ24">
        <v>1198138000</v>
      </c>
      <c r="MK24">
        <v>6434093000</v>
      </c>
      <c r="ML24">
        <v>6434093000</v>
      </c>
      <c r="MM24">
        <v>17811000000</v>
      </c>
      <c r="MN24">
        <v>16187000000</v>
      </c>
      <c r="MO24">
        <v>-5020000000</v>
      </c>
      <c r="MP24">
        <v>28978000000</v>
      </c>
      <c r="MQ24">
        <v>28978000000</v>
      </c>
      <c r="MR24">
        <v>2879000000</v>
      </c>
      <c r="MS24">
        <v>3218000000</v>
      </c>
      <c r="MT24">
        <v>4480000000</v>
      </c>
      <c r="MU24">
        <v>10577000000</v>
      </c>
      <c r="MV24">
        <v>10577000000</v>
      </c>
      <c r="MW24">
        <v>-59000000</v>
      </c>
      <c r="MX24">
        <v>126000000</v>
      </c>
      <c r="MY24">
        <v>-13000000</v>
      </c>
      <c r="MZ24">
        <v>54000000</v>
      </c>
      <c r="NA24">
        <v>54000000</v>
      </c>
      <c r="NB24">
        <v>10865000000</v>
      </c>
      <c r="NC24">
        <v>14821000000</v>
      </c>
      <c r="ND24">
        <v>15533000000</v>
      </c>
      <c r="NE24">
        <v>41219000000</v>
      </c>
      <c r="NF24">
        <v>41219000000</v>
      </c>
      <c r="NG24">
        <v>5992000000</v>
      </c>
      <c r="NH24">
        <v>5978000000</v>
      </c>
      <c r="NI24">
        <v>5112000000</v>
      </c>
      <c r="NJ24">
        <v>17082000000</v>
      </c>
      <c r="NK24">
        <v>17082000000</v>
      </c>
      <c r="NL24">
        <v>5399000000</v>
      </c>
      <c r="NM24">
        <v>3437000000</v>
      </c>
      <c r="NN24">
        <v>227000000</v>
      </c>
      <c r="NO24">
        <v>9063000000</v>
      </c>
      <c r="NP24">
        <v>9063000000</v>
      </c>
      <c r="NQ24">
        <v>6506000000</v>
      </c>
      <c r="NR24">
        <v>7895000000</v>
      </c>
      <c r="NS24">
        <v>6680000000</v>
      </c>
      <c r="NT24">
        <v>21081000000</v>
      </c>
      <c r="NU24">
        <v>21081000000</v>
      </c>
      <c r="NV24">
        <v>9970000000</v>
      </c>
      <c r="NW24">
        <v>10876000000</v>
      </c>
      <c r="NX24">
        <v>11895000000</v>
      </c>
      <c r="NY24">
        <v>32741000000</v>
      </c>
      <c r="NZ24">
        <v>32741000000</v>
      </c>
      <c r="OA24">
        <v>15120000000</v>
      </c>
      <c r="OB24">
        <v>18416000000</v>
      </c>
      <c r="OC24">
        <v>17279000000</v>
      </c>
      <c r="OD24">
        <v>50815000000</v>
      </c>
      <c r="OE24">
        <v>50815000000</v>
      </c>
      <c r="OF24">
        <v>5081000000</v>
      </c>
      <c r="OG24">
        <v>3053000000</v>
      </c>
      <c r="OH24">
        <v>572000000</v>
      </c>
      <c r="OI24">
        <v>8706000000</v>
      </c>
      <c r="OJ24">
        <v>8706000000</v>
      </c>
      <c r="OK24">
        <v>19200000000</v>
      </c>
      <c r="OL24">
        <v>24585000000</v>
      </c>
      <c r="OM24">
        <v>5092000000</v>
      </c>
      <c r="ON24">
        <v>48877000000</v>
      </c>
      <c r="OO24">
        <v>48877000000</v>
      </c>
      <c r="OP24">
        <v>14743000000</v>
      </c>
      <c r="OQ24">
        <v>7066000000</v>
      </c>
      <c r="OR24">
        <v>13966000000</v>
      </c>
      <c r="OS24">
        <v>35775000000</v>
      </c>
      <c r="OT24">
        <v>35775000000</v>
      </c>
      <c r="OU24">
        <v>17751000000</v>
      </c>
      <c r="OV24">
        <v>14999000000</v>
      </c>
      <c r="OW24">
        <v>-20395000000</v>
      </c>
      <c r="OX24">
        <v>12355000000</v>
      </c>
      <c r="OY24">
        <v>12355000000</v>
      </c>
      <c r="OZ24">
        <v>1724738149000</v>
      </c>
    </row>
    <row r="25" spans="1:416" x14ac:dyDescent="0.25">
      <c r="A25" s="26" t="s">
        <v>21</v>
      </c>
      <c r="B25">
        <v>163756000000</v>
      </c>
      <c r="C25">
        <v>161782000000</v>
      </c>
      <c r="D25">
        <v>169559000000</v>
      </c>
      <c r="E25">
        <v>495097000000</v>
      </c>
      <c r="F25">
        <v>495097000000</v>
      </c>
      <c r="G25">
        <v>7718000000</v>
      </c>
      <c r="H25">
        <v>7439000000</v>
      </c>
      <c r="I25">
        <v>15387000000</v>
      </c>
      <c r="J25">
        <v>30544000000</v>
      </c>
      <c r="K25">
        <v>30544000000</v>
      </c>
      <c r="L25">
        <v>12706000000</v>
      </c>
      <c r="M25">
        <v>13231000000</v>
      </c>
      <c r="N25">
        <v>15003000000</v>
      </c>
      <c r="O25">
        <v>40940000000</v>
      </c>
      <c r="P25">
        <v>40940000000</v>
      </c>
      <c r="Q25">
        <v>28499170000</v>
      </c>
      <c r="R25">
        <v>29900325000</v>
      </c>
      <c r="S25">
        <v>30350881000</v>
      </c>
      <c r="T25">
        <v>88750376000</v>
      </c>
      <c r="U25">
        <v>88750376000</v>
      </c>
      <c r="V25">
        <v>36552000000</v>
      </c>
      <c r="W25">
        <v>34398000000</v>
      </c>
      <c r="X25">
        <v>32639000000</v>
      </c>
      <c r="Y25">
        <v>103589000000</v>
      </c>
      <c r="Z25">
        <v>103589000000</v>
      </c>
      <c r="AA25">
        <v>25405000000</v>
      </c>
      <c r="AB25">
        <v>26655000000</v>
      </c>
      <c r="AC25">
        <v>24882000000</v>
      </c>
      <c r="AD25">
        <v>76942000000</v>
      </c>
      <c r="AE25">
        <v>76942000000</v>
      </c>
      <c r="AF25">
        <v>4101000000</v>
      </c>
      <c r="AG25">
        <v>4356000000</v>
      </c>
      <c r="AH25">
        <v>6159000000</v>
      </c>
      <c r="AI25">
        <v>14616000000</v>
      </c>
      <c r="AJ25">
        <v>14616000000</v>
      </c>
      <c r="AK25">
        <v>139156000000</v>
      </c>
      <c r="AL25">
        <v>165536000000</v>
      </c>
      <c r="AM25">
        <v>233307000000</v>
      </c>
      <c r="AN25">
        <v>537999000000</v>
      </c>
      <c r="AO25">
        <v>537999000000</v>
      </c>
      <c r="AP25">
        <v>3352000000</v>
      </c>
      <c r="AQ25">
        <v>3573000000</v>
      </c>
      <c r="AR25">
        <v>4730000000</v>
      </c>
      <c r="AS25">
        <v>11655000000</v>
      </c>
      <c r="AT25">
        <v>11655000000</v>
      </c>
      <c r="AU25">
        <v>81490000000</v>
      </c>
      <c r="AV25">
        <v>72093000000</v>
      </c>
      <c r="AW25">
        <v>63843000000</v>
      </c>
      <c r="AX25">
        <v>217426000000</v>
      </c>
      <c r="AY25">
        <v>217426000000</v>
      </c>
      <c r="AZ25">
        <v>3282000000</v>
      </c>
      <c r="BA25">
        <v>3590000000</v>
      </c>
      <c r="BB25">
        <v>0</v>
      </c>
      <c r="BC25">
        <v>6872000000</v>
      </c>
      <c r="BD25">
        <v>6872000000</v>
      </c>
      <c r="BE25">
        <v>1816300000</v>
      </c>
      <c r="BF25">
        <v>1955400000</v>
      </c>
      <c r="BG25">
        <v>1805200000</v>
      </c>
      <c r="BH25">
        <v>5576900000</v>
      </c>
      <c r="BI25">
        <v>5576900000</v>
      </c>
      <c r="BJ25">
        <v>-11000000</v>
      </c>
      <c r="BK25">
        <v>-25000000</v>
      </c>
      <c r="BL25">
        <v>336000000</v>
      </c>
      <c r="BM25">
        <v>300000000</v>
      </c>
      <c r="BN25">
        <v>300000000</v>
      </c>
      <c r="BO25">
        <v>6467000000</v>
      </c>
      <c r="BP25">
        <v>8078000000</v>
      </c>
      <c r="BQ25">
        <v>11773000000</v>
      </c>
      <c r="BR25">
        <v>26318000000</v>
      </c>
      <c r="BS25">
        <v>26318000000</v>
      </c>
      <c r="BT25">
        <v>106083000000</v>
      </c>
      <c r="BU25">
        <v>107041000000</v>
      </c>
      <c r="BV25">
        <v>101091000000</v>
      </c>
      <c r="BW25">
        <v>314215000000</v>
      </c>
      <c r="BX25">
        <v>314215000000</v>
      </c>
      <c r="BY25">
        <v>7568000000</v>
      </c>
      <c r="BZ25">
        <v>8383000000</v>
      </c>
      <c r="CA25">
        <v>17495000000</v>
      </c>
      <c r="CB25">
        <v>33446000000</v>
      </c>
      <c r="CC25">
        <v>33446000000</v>
      </c>
      <c r="CD25">
        <v>36997000000</v>
      </c>
      <c r="CE25">
        <v>36630000000</v>
      </c>
      <c r="CF25">
        <v>29082000000</v>
      </c>
      <c r="CG25">
        <v>102709000000</v>
      </c>
      <c r="CH25">
        <v>102709000000</v>
      </c>
      <c r="CI25">
        <v>6313000000</v>
      </c>
      <c r="CJ25">
        <v>6368000000</v>
      </c>
      <c r="CK25">
        <v>6454000000</v>
      </c>
      <c r="CL25">
        <v>19135000000</v>
      </c>
      <c r="CM25">
        <v>19135000000</v>
      </c>
      <c r="CN25">
        <v>29692000000</v>
      </c>
      <c r="CO25">
        <v>34440000000</v>
      </c>
      <c r="CP25">
        <v>33121000000</v>
      </c>
      <c r="CQ25">
        <v>97253000000</v>
      </c>
      <c r="CR25">
        <v>97253000000</v>
      </c>
      <c r="CS25">
        <v>5856000000</v>
      </c>
      <c r="CT25">
        <v>6236000000</v>
      </c>
      <c r="CU25">
        <v>10264000000</v>
      </c>
      <c r="CV25">
        <v>22356000000</v>
      </c>
      <c r="CW25">
        <v>22356000000</v>
      </c>
      <c r="CX25">
        <v>14294000000</v>
      </c>
      <c r="CY25">
        <v>11842000000</v>
      </c>
      <c r="CZ25">
        <v>8078000000</v>
      </c>
      <c r="DA25">
        <v>34214000000</v>
      </c>
      <c r="DB25">
        <v>34214000000</v>
      </c>
      <c r="DC25">
        <v>123152000000</v>
      </c>
      <c r="DD25">
        <v>132886000000</v>
      </c>
      <c r="DE25">
        <v>144939000000</v>
      </c>
      <c r="DF25">
        <v>400977000000</v>
      </c>
      <c r="DG25">
        <v>400977000000</v>
      </c>
      <c r="DH25">
        <v>18724000000</v>
      </c>
      <c r="DI25">
        <v>19238000000</v>
      </c>
      <c r="DJ25">
        <v>17618000000</v>
      </c>
      <c r="DK25">
        <v>55580000000</v>
      </c>
      <c r="DL25">
        <v>55580000000</v>
      </c>
      <c r="DM25">
        <v>156447000000</v>
      </c>
      <c r="DN25">
        <v>158719000000</v>
      </c>
      <c r="DO25">
        <v>163981000000</v>
      </c>
      <c r="DP25">
        <v>479147000000</v>
      </c>
      <c r="DQ25">
        <v>479147000000</v>
      </c>
      <c r="DR25">
        <v>94578000000</v>
      </c>
      <c r="DS25">
        <v>80113000000</v>
      </c>
      <c r="DT25">
        <v>50488000000</v>
      </c>
      <c r="DU25">
        <v>225179000000</v>
      </c>
      <c r="DV25">
        <v>225179000000</v>
      </c>
      <c r="DW25">
        <v>15302000000</v>
      </c>
      <c r="DX25">
        <v>14056000000</v>
      </c>
      <c r="DY25">
        <v>13522000000</v>
      </c>
      <c r="DZ25">
        <v>42880000000</v>
      </c>
      <c r="EA25">
        <v>42880000000</v>
      </c>
      <c r="EB25">
        <v>32726000000</v>
      </c>
      <c r="EC25">
        <v>42061000000</v>
      </c>
      <c r="ED25">
        <v>43880000000</v>
      </c>
      <c r="EE25">
        <v>118667000000</v>
      </c>
      <c r="EF25">
        <v>118667000000</v>
      </c>
      <c r="EG25">
        <v>41074000000</v>
      </c>
      <c r="EH25">
        <v>36657000000</v>
      </c>
      <c r="EI25">
        <v>33346000000</v>
      </c>
      <c r="EJ25">
        <v>111077000000</v>
      </c>
      <c r="EK25"/>
      <c r="EL25"/>
      <c r="EM25"/>
      <c r="EN25"/>
      <c r="EO25">
        <v>111077000000</v>
      </c>
      <c r="EP25">
        <v>9976000000</v>
      </c>
      <c r="EQ25">
        <v>10557000000</v>
      </c>
      <c r="ER25">
        <v>9776000000</v>
      </c>
      <c r="ES25">
        <v>30309000000</v>
      </c>
      <c r="ET25">
        <v>30309000000</v>
      </c>
      <c r="EU25">
        <v>4353000000</v>
      </c>
      <c r="EV25">
        <v>4252000000</v>
      </c>
      <c r="EW25">
        <v>5014000000</v>
      </c>
      <c r="EX25">
        <v>13619000000</v>
      </c>
      <c r="EY25">
        <v>13619000000</v>
      </c>
      <c r="EZ25">
        <v>136269000000</v>
      </c>
      <c r="FA25">
        <v>134693000000</v>
      </c>
      <c r="FB25">
        <v>112752000000</v>
      </c>
      <c r="FC25">
        <v>383714000000</v>
      </c>
      <c r="FD25">
        <v>383714000000</v>
      </c>
      <c r="FE25">
        <v>9355000000</v>
      </c>
      <c r="FF25">
        <v>12770000000</v>
      </c>
      <c r="FG25">
        <v>16692000000</v>
      </c>
      <c r="FH25">
        <v>38817000000</v>
      </c>
      <c r="FI25">
        <v>38817000000</v>
      </c>
      <c r="FJ25">
        <v>5996000000</v>
      </c>
      <c r="FK25">
        <v>6723000000</v>
      </c>
      <c r="FL25">
        <v>6049000000</v>
      </c>
      <c r="FM25">
        <v>18768000000</v>
      </c>
      <c r="FN25">
        <v>18768000000</v>
      </c>
      <c r="FO25">
        <v>29536000000</v>
      </c>
      <c r="FP25">
        <v>32363000000</v>
      </c>
      <c r="FQ25">
        <v>31600000000</v>
      </c>
      <c r="FR25">
        <v>93499000000</v>
      </c>
      <c r="FS25">
        <v>93499000000</v>
      </c>
      <c r="FT25">
        <v>72818000000</v>
      </c>
      <c r="FU25">
        <v>66911000000</v>
      </c>
      <c r="FV25">
        <v>60421000000</v>
      </c>
      <c r="FW25">
        <v>200150000000</v>
      </c>
      <c r="FX25">
        <v>200150000000</v>
      </c>
      <c r="FY25">
        <v>4853000000</v>
      </c>
      <c r="FZ25">
        <v>4675000000</v>
      </c>
      <c r="GA25">
        <v>4572000000</v>
      </c>
      <c r="GB25">
        <v>14100000000</v>
      </c>
      <c r="GC25">
        <v>14100000000</v>
      </c>
      <c r="GD25">
        <v>120656000000</v>
      </c>
      <c r="GE25">
        <v>110651000000</v>
      </c>
      <c r="GF25">
        <v>97539000000</v>
      </c>
      <c r="GG25">
        <v>328846000000</v>
      </c>
      <c r="GH25">
        <v>328846000000</v>
      </c>
      <c r="GI25">
        <v>674000000</v>
      </c>
      <c r="GJ25">
        <v>1065000000</v>
      </c>
      <c r="GK25">
        <v>3098000000</v>
      </c>
      <c r="GL25">
        <v>4837000000</v>
      </c>
      <c r="GM25">
        <v>4837000000</v>
      </c>
      <c r="GN25">
        <v>71043000000</v>
      </c>
      <c r="GO25">
        <v>72653000000</v>
      </c>
      <c r="GP25">
        <v>87257000000</v>
      </c>
      <c r="GQ25">
        <v>230953000000</v>
      </c>
      <c r="GR25">
        <v>230953000000</v>
      </c>
      <c r="GS25">
        <v>29046000000</v>
      </c>
      <c r="GT25">
        <v>24339000000</v>
      </c>
      <c r="GU25">
        <v>22169000000</v>
      </c>
      <c r="GV25">
        <v>75554000000</v>
      </c>
      <c r="GW25">
        <v>75554000000</v>
      </c>
      <c r="GX25">
        <v>42655000000</v>
      </c>
      <c r="GY25">
        <v>40659000000</v>
      </c>
      <c r="GZ25">
        <v>38046000000</v>
      </c>
      <c r="HA25">
        <v>121360000000</v>
      </c>
      <c r="HB25">
        <v>121360000000</v>
      </c>
      <c r="HC25">
        <v>27111000000</v>
      </c>
      <c r="HD25">
        <v>29825000000</v>
      </c>
      <c r="HE25">
        <v>34255000000</v>
      </c>
      <c r="HF25">
        <v>91191000000</v>
      </c>
      <c r="HG25">
        <v>91191000000</v>
      </c>
      <c r="HH25">
        <v>27091000000</v>
      </c>
      <c r="HI25">
        <v>27556000000</v>
      </c>
      <c r="HJ25">
        <v>28427000000</v>
      </c>
      <c r="HK25">
        <v>83074000000</v>
      </c>
      <c r="HL25">
        <v>83074000000</v>
      </c>
      <c r="HM25">
        <v>4871000000</v>
      </c>
      <c r="HN25">
        <v>5585000000</v>
      </c>
      <c r="HO25">
        <v>17480000000</v>
      </c>
      <c r="HP25">
        <v>27936000000</v>
      </c>
      <c r="HQ25">
        <v>27936000000</v>
      </c>
      <c r="HR25">
        <v>13067000000</v>
      </c>
      <c r="HS25">
        <v>14619000000</v>
      </c>
      <c r="HT25">
        <v>13433000000</v>
      </c>
      <c r="HU25">
        <v>41119000000</v>
      </c>
      <c r="HV25">
        <v>41119000000</v>
      </c>
      <c r="HW25">
        <v>4681700000</v>
      </c>
      <c r="HX25">
        <v>4721200000</v>
      </c>
      <c r="HY25">
        <v>5483300000</v>
      </c>
      <c r="HZ25">
        <v>14886200000</v>
      </c>
      <c r="IA25">
        <v>14886200000</v>
      </c>
      <c r="IB25">
        <v>46488000000</v>
      </c>
      <c r="IC25">
        <v>51445000000</v>
      </c>
      <c r="ID25">
        <v>56744000000</v>
      </c>
      <c r="IE25">
        <v>154677000000</v>
      </c>
      <c r="IF25">
        <v>154677000000</v>
      </c>
      <c r="IG25">
        <v>46185000000</v>
      </c>
      <c r="IH25">
        <v>48401000000</v>
      </c>
      <c r="II25">
        <v>49205000000</v>
      </c>
      <c r="IJ25">
        <v>143791000000</v>
      </c>
      <c r="IK25">
        <v>143791000000</v>
      </c>
      <c r="IL25">
        <v>0</v>
      </c>
      <c r="IM25">
        <v>0</v>
      </c>
      <c r="IN25">
        <v>0</v>
      </c>
      <c r="IO25">
        <v>0</v>
      </c>
      <c r="IP25">
        <v>0</v>
      </c>
      <c r="IQ25">
        <v>1973300000</v>
      </c>
      <c r="IR25">
        <v>559500000</v>
      </c>
      <c r="IS25">
        <v>567900000</v>
      </c>
      <c r="IT25">
        <v>3100700000</v>
      </c>
      <c r="IU25">
        <v>3100700000</v>
      </c>
      <c r="IV25">
        <v>15586000000</v>
      </c>
      <c r="IW25">
        <v>15531000000</v>
      </c>
      <c r="IX25">
        <v>16135000000</v>
      </c>
      <c r="IY25">
        <v>47252000000</v>
      </c>
      <c r="IZ25">
        <v>47252000000</v>
      </c>
      <c r="JA25">
        <v>9067000000</v>
      </c>
      <c r="JB25">
        <v>9155000000</v>
      </c>
      <c r="JC25">
        <v>9424000000</v>
      </c>
      <c r="JD25">
        <v>27646000000</v>
      </c>
      <c r="JE25">
        <v>27646000000</v>
      </c>
      <c r="JF25">
        <v>47920000000</v>
      </c>
      <c r="JG25">
        <v>49136000000</v>
      </c>
      <c r="JH25">
        <v>47765000000</v>
      </c>
      <c r="JI25">
        <v>144821000000</v>
      </c>
      <c r="JJ25">
        <v>144821000000</v>
      </c>
      <c r="JK25">
        <v>16682000000</v>
      </c>
      <c r="JL25">
        <v>17136000000</v>
      </c>
      <c r="JM25">
        <v>16605000000</v>
      </c>
      <c r="JN25">
        <v>50423000000</v>
      </c>
      <c r="JO25">
        <v>50423000000</v>
      </c>
      <c r="JP25">
        <v>7373000000</v>
      </c>
      <c r="JQ25">
        <v>7085000000</v>
      </c>
      <c r="JR25">
        <v>7818000000</v>
      </c>
      <c r="JS25">
        <v>22276000000</v>
      </c>
      <c r="JT25">
        <v>22276000000</v>
      </c>
      <c r="JU25">
        <v>13509000000</v>
      </c>
      <c r="JV25">
        <v>14112000000</v>
      </c>
      <c r="JW25">
        <v>15485000000</v>
      </c>
      <c r="JX25">
        <v>43106000000</v>
      </c>
      <c r="JY25">
        <v>43106000000</v>
      </c>
      <c r="JZ25">
        <v>0</v>
      </c>
      <c r="KA25">
        <v>0</v>
      </c>
      <c r="KB25">
        <v>0</v>
      </c>
      <c r="KC25">
        <v>0</v>
      </c>
      <c r="KD25">
        <v>0</v>
      </c>
      <c r="KE25">
        <v>38353000000</v>
      </c>
      <c r="KF25">
        <v>42910000000</v>
      </c>
      <c r="KG25">
        <v>46078000000</v>
      </c>
      <c r="KH25">
        <v>127341000000</v>
      </c>
      <c r="KI25">
        <v>127341000000</v>
      </c>
      <c r="KJ25">
        <v>20441000000</v>
      </c>
      <c r="KK25">
        <v>21643000000</v>
      </c>
      <c r="KL25">
        <v>21162000000</v>
      </c>
      <c r="KM25">
        <v>63246000000</v>
      </c>
      <c r="KN25">
        <v>63246000000</v>
      </c>
      <c r="KO25">
        <v>8060000000</v>
      </c>
      <c r="KP25">
        <v>7995000000</v>
      </c>
      <c r="KQ25">
        <v>7938000000</v>
      </c>
      <c r="KR25">
        <v>23993000000</v>
      </c>
      <c r="KS25">
        <v>23993000000</v>
      </c>
      <c r="KT25">
        <v>29381000000</v>
      </c>
      <c r="KU25">
        <v>30132000000</v>
      </c>
      <c r="KV25">
        <v>31797000000</v>
      </c>
      <c r="KW25">
        <v>91310000000</v>
      </c>
      <c r="KX25">
        <v>91310000000</v>
      </c>
      <c r="KY25">
        <v>8987000000</v>
      </c>
      <c r="KZ25">
        <v>8251000000</v>
      </c>
      <c r="LA25">
        <v>8692000000</v>
      </c>
      <c r="LB25">
        <v>25930000000</v>
      </c>
      <c r="LC25">
        <v>25930000000</v>
      </c>
      <c r="LD25">
        <v>34432000000</v>
      </c>
      <c r="LE25">
        <v>34768000000</v>
      </c>
      <c r="LF25">
        <v>35250000000</v>
      </c>
      <c r="LG25">
        <v>104450000000</v>
      </c>
      <c r="LH25">
        <v>104450000000</v>
      </c>
      <c r="LI25">
        <v>10758000000</v>
      </c>
      <c r="LJ25">
        <v>10513000000</v>
      </c>
      <c r="LK25">
        <v>9569000000</v>
      </c>
      <c r="LL25">
        <v>30840000000</v>
      </c>
      <c r="LM25">
        <v>30840000000</v>
      </c>
      <c r="LN25">
        <v>10244000000</v>
      </c>
      <c r="LO25">
        <v>8599000000</v>
      </c>
      <c r="LP25">
        <v>9255000000</v>
      </c>
      <c r="LQ25">
        <v>28098000000</v>
      </c>
      <c r="LR25">
        <v>28098000000</v>
      </c>
      <c r="LS25">
        <v>7930700000</v>
      </c>
      <c r="LT25">
        <v>8526900000</v>
      </c>
      <c r="LU25">
        <v>1997700000</v>
      </c>
      <c r="LV25">
        <v>18455300000</v>
      </c>
      <c r="LW25">
        <v>18455300000</v>
      </c>
      <c r="LX25">
        <v>28478000000</v>
      </c>
      <c r="LY25">
        <v>28720000000</v>
      </c>
      <c r="LZ25">
        <v>21000000000</v>
      </c>
      <c r="MA25">
        <v>78198000000</v>
      </c>
      <c r="MB25">
        <v>78198000000</v>
      </c>
      <c r="MC25">
        <v>7953000000</v>
      </c>
      <c r="MD25">
        <v>6192000000</v>
      </c>
      <c r="ME25">
        <v>5065000000</v>
      </c>
      <c r="MF25">
        <v>19210000000</v>
      </c>
      <c r="MG25">
        <v>19210000000</v>
      </c>
      <c r="MH25">
        <v>550224000</v>
      </c>
      <c r="MI25">
        <v>553640000</v>
      </c>
      <c r="MJ25">
        <v>430012000</v>
      </c>
      <c r="MK25">
        <v>1533876000</v>
      </c>
      <c r="ML25">
        <v>1533876000</v>
      </c>
      <c r="MM25">
        <v>32906000000</v>
      </c>
      <c r="MN25">
        <v>34356000000</v>
      </c>
      <c r="MO25">
        <v>32909000000</v>
      </c>
      <c r="MP25">
        <v>100171000000</v>
      </c>
      <c r="MQ25">
        <v>100171000000</v>
      </c>
      <c r="MR25">
        <v>53299000000</v>
      </c>
      <c r="MS25">
        <v>54864000000</v>
      </c>
      <c r="MT25">
        <v>66177000000</v>
      </c>
      <c r="MU25">
        <v>174340000000</v>
      </c>
      <c r="MV25">
        <v>174340000000</v>
      </c>
      <c r="MW25">
        <v>5507000000</v>
      </c>
      <c r="MX25">
        <v>5219000000</v>
      </c>
      <c r="MY25">
        <v>5192000000</v>
      </c>
      <c r="MZ25">
        <v>15918000000</v>
      </c>
      <c r="NA25">
        <v>15918000000</v>
      </c>
      <c r="NB25">
        <v>26998000000</v>
      </c>
      <c r="NC25">
        <v>28117000000</v>
      </c>
      <c r="ND25">
        <v>30745000000</v>
      </c>
      <c r="NE25">
        <v>85860000000</v>
      </c>
      <c r="NF25">
        <v>85860000000</v>
      </c>
      <c r="NG25">
        <v>2531000000</v>
      </c>
      <c r="NH25">
        <v>2107000000</v>
      </c>
      <c r="NI25">
        <v>1314000000</v>
      </c>
      <c r="NJ25">
        <v>5952000000</v>
      </c>
      <c r="NK25">
        <v>5952000000</v>
      </c>
      <c r="NL25">
        <v>4789000000</v>
      </c>
      <c r="NM25">
        <v>4681000000</v>
      </c>
      <c r="NN25">
        <v>4121000000</v>
      </c>
      <c r="NO25">
        <v>13591000000</v>
      </c>
      <c r="NP25">
        <v>13591000000</v>
      </c>
      <c r="NQ25">
        <v>1379000000</v>
      </c>
      <c r="NR25">
        <v>1504000000</v>
      </c>
      <c r="NS25">
        <v>3806000000</v>
      </c>
      <c r="NT25">
        <v>6689000000</v>
      </c>
      <c r="NU25">
        <v>6689000000</v>
      </c>
      <c r="NV25">
        <v>3170000000</v>
      </c>
      <c r="NW25">
        <v>3444000000</v>
      </c>
      <c r="NX25">
        <v>3785000000</v>
      </c>
      <c r="NY25">
        <v>10399000000</v>
      </c>
      <c r="NZ25">
        <v>10399000000</v>
      </c>
      <c r="OA25">
        <v>55508000000</v>
      </c>
      <c r="OB25">
        <v>54726000000</v>
      </c>
      <c r="OC25">
        <v>51201000000</v>
      </c>
      <c r="OD25">
        <v>161435000000</v>
      </c>
      <c r="OE25">
        <v>161435000000</v>
      </c>
      <c r="OF25">
        <v>100745000000</v>
      </c>
      <c r="OG25">
        <v>106790000000</v>
      </c>
      <c r="OH25">
        <v>111520000000</v>
      </c>
      <c r="OI25">
        <v>319055000000</v>
      </c>
      <c r="OJ25">
        <v>319055000000</v>
      </c>
      <c r="OK25">
        <v>1744000000</v>
      </c>
      <c r="OL25">
        <v>2687000000</v>
      </c>
      <c r="OM25">
        <v>14129000000</v>
      </c>
      <c r="ON25">
        <v>18560000000</v>
      </c>
      <c r="OO25">
        <v>18560000000</v>
      </c>
      <c r="OP25">
        <v>373396000000</v>
      </c>
      <c r="OQ25">
        <v>385301000000</v>
      </c>
      <c r="OR25">
        <v>394605000000</v>
      </c>
      <c r="OS25">
        <v>1153302000000</v>
      </c>
      <c r="OT25">
        <v>1153302000000</v>
      </c>
      <c r="OU25">
        <v>0</v>
      </c>
      <c r="OV25">
        <v>0</v>
      </c>
      <c r="OW25">
        <v>0</v>
      </c>
      <c r="OX25">
        <v>0</v>
      </c>
      <c r="OY25">
        <v>0</v>
      </c>
      <c r="OZ25">
        <v>8841162352000</v>
      </c>
    </row>
    <row r="26" spans="1:416" x14ac:dyDescent="0.25">
      <c r="A26" s="26" t="s">
        <v>427</v>
      </c>
      <c r="B26">
        <v>30941000000</v>
      </c>
      <c r="C26">
        <v>34462000000</v>
      </c>
      <c r="D26">
        <v>38668000000</v>
      </c>
      <c r="E26">
        <v>104071000000</v>
      </c>
      <c r="F26">
        <v>104071000000</v>
      </c>
      <c r="G26">
        <v>26370000000</v>
      </c>
      <c r="H26">
        <v>20283000000</v>
      </c>
      <c r="I26">
        <v>34441000000</v>
      </c>
      <c r="J26">
        <v>81094000000</v>
      </c>
      <c r="K26">
        <v>81094000000</v>
      </c>
      <c r="L26">
        <v>26928000000</v>
      </c>
      <c r="M26">
        <v>27372000000</v>
      </c>
      <c r="N26">
        <v>29251000000</v>
      </c>
      <c r="O26">
        <v>83551000000</v>
      </c>
      <c r="P26">
        <v>83551000000</v>
      </c>
      <c r="Q26">
        <v>35093755000</v>
      </c>
      <c r="R26">
        <v>36909939000</v>
      </c>
      <c r="S26">
        <v>37813395000</v>
      </c>
      <c r="T26">
        <v>109817089000</v>
      </c>
      <c r="U26">
        <v>109817089000</v>
      </c>
      <c r="V26">
        <v>47132000000</v>
      </c>
      <c r="W26">
        <v>44459000000</v>
      </c>
      <c r="X26">
        <v>51029000000</v>
      </c>
      <c r="Y26">
        <v>142620000000</v>
      </c>
      <c r="Z26">
        <v>142620000000</v>
      </c>
      <c r="AA26">
        <v>37193000000</v>
      </c>
      <c r="AB26">
        <v>38592000000</v>
      </c>
      <c r="AC26">
        <v>37836000000</v>
      </c>
      <c r="AD26">
        <v>113621000000</v>
      </c>
      <c r="AE26">
        <v>113621000000</v>
      </c>
      <c r="AF26">
        <v>13484000000</v>
      </c>
      <c r="AG26">
        <v>13688000000</v>
      </c>
      <c r="AH26">
        <v>16285000000</v>
      </c>
      <c r="AI26">
        <v>43457000000</v>
      </c>
      <c r="AJ26">
        <v>43457000000</v>
      </c>
      <c r="AK26">
        <v>220466000000</v>
      </c>
      <c r="AL26">
        <v>265981000000</v>
      </c>
      <c r="AM26">
        <v>363165000000</v>
      </c>
      <c r="AN26">
        <v>849612000000</v>
      </c>
      <c r="AO26">
        <v>849612000000</v>
      </c>
      <c r="AP26">
        <v>28864000000</v>
      </c>
      <c r="AQ26">
        <v>31554000000</v>
      </c>
      <c r="AR26">
        <v>27061000000</v>
      </c>
      <c r="AS26">
        <v>87479000000</v>
      </c>
      <c r="AT26">
        <v>87479000000</v>
      </c>
      <c r="AU26">
        <v>81490000000</v>
      </c>
      <c r="AV26">
        <v>72093000000</v>
      </c>
      <c r="AW26">
        <v>63843000000</v>
      </c>
      <c r="AX26">
        <v>217426000000</v>
      </c>
      <c r="AY26">
        <v>217426000000</v>
      </c>
      <c r="AZ26">
        <v>17590000000</v>
      </c>
      <c r="BA26">
        <v>18355000000</v>
      </c>
      <c r="BB26">
        <v>0</v>
      </c>
      <c r="BC26">
        <v>35945000000</v>
      </c>
      <c r="BD26">
        <v>35945000000</v>
      </c>
      <c r="BE26">
        <v>7564300000</v>
      </c>
      <c r="BF26">
        <v>7335300000</v>
      </c>
      <c r="BG26">
        <v>8894500000</v>
      </c>
      <c r="BH26">
        <v>23794100000</v>
      </c>
      <c r="BI26">
        <v>23794100000</v>
      </c>
      <c r="BJ26">
        <v>978000000</v>
      </c>
      <c r="BK26">
        <v>929000000</v>
      </c>
      <c r="BL26">
        <v>883000000</v>
      </c>
      <c r="BM26">
        <v>2790000000</v>
      </c>
      <c r="BN26">
        <v>2790000000</v>
      </c>
      <c r="BO26">
        <v>16593000000</v>
      </c>
      <c r="BP26">
        <v>21170000000</v>
      </c>
      <c r="BQ26">
        <v>49389000000</v>
      </c>
      <c r="BR26">
        <v>87152000000</v>
      </c>
      <c r="BS26">
        <v>87152000000</v>
      </c>
      <c r="BT26">
        <v>219214000000</v>
      </c>
      <c r="BU26">
        <v>225703000000</v>
      </c>
      <c r="BV26">
        <v>231289000000</v>
      </c>
      <c r="BW26">
        <v>676206000000</v>
      </c>
      <c r="BX26">
        <v>676206000000</v>
      </c>
      <c r="BY26">
        <v>7568000000</v>
      </c>
      <c r="BZ26">
        <v>8383000000</v>
      </c>
      <c r="CA26">
        <v>17495000000</v>
      </c>
      <c r="CB26">
        <v>33446000000</v>
      </c>
      <c r="CC26">
        <v>33446000000</v>
      </c>
      <c r="CD26">
        <v>46429000000</v>
      </c>
      <c r="CE26">
        <v>45510000000</v>
      </c>
      <c r="CF26">
        <v>37195000000</v>
      </c>
      <c r="CG26">
        <v>129134000000</v>
      </c>
      <c r="CH26">
        <v>129134000000</v>
      </c>
      <c r="CI26">
        <v>6313000000</v>
      </c>
      <c r="CJ26">
        <v>6368000000</v>
      </c>
      <c r="CK26">
        <v>6454000000</v>
      </c>
      <c r="CL26">
        <v>19135000000</v>
      </c>
      <c r="CM26">
        <v>19135000000</v>
      </c>
      <c r="CN26">
        <v>75498000000</v>
      </c>
      <c r="CO26">
        <v>87817000000</v>
      </c>
      <c r="CP26">
        <v>86071000000</v>
      </c>
      <c r="CQ26">
        <v>249386000000</v>
      </c>
      <c r="CR26">
        <v>249386000000</v>
      </c>
      <c r="CS26">
        <v>12727000000</v>
      </c>
      <c r="CT26">
        <v>13247000000</v>
      </c>
      <c r="CU26">
        <v>16579000000</v>
      </c>
      <c r="CV26">
        <v>42553000000</v>
      </c>
      <c r="CW26">
        <v>42553000000</v>
      </c>
      <c r="CX26">
        <v>28754000000</v>
      </c>
      <c r="CY26">
        <v>27146000000</v>
      </c>
      <c r="CZ26">
        <v>22396000000</v>
      </c>
      <c r="DA26">
        <v>78296000000</v>
      </c>
      <c r="DB26">
        <v>78296000000</v>
      </c>
      <c r="DC26">
        <v>137096000000</v>
      </c>
      <c r="DD26">
        <v>147966000000</v>
      </c>
      <c r="DE26">
        <v>161326000000</v>
      </c>
      <c r="DF26">
        <v>446388000000</v>
      </c>
      <c r="DG26">
        <v>446388000000</v>
      </c>
      <c r="DH26">
        <v>18297000000</v>
      </c>
      <c r="DI26">
        <v>18447000000</v>
      </c>
      <c r="DJ26">
        <v>18063000000</v>
      </c>
      <c r="DK26">
        <v>54807000000</v>
      </c>
      <c r="DL26">
        <v>54807000000</v>
      </c>
      <c r="DM26">
        <v>190558000000</v>
      </c>
      <c r="DN26">
        <v>244789000000</v>
      </c>
      <c r="DO26">
        <v>254795000000</v>
      </c>
      <c r="DP26">
        <v>690142000000</v>
      </c>
      <c r="DQ26">
        <v>690142000000</v>
      </c>
      <c r="DR26">
        <v>145764000000</v>
      </c>
      <c r="DS26">
        <v>140980000000</v>
      </c>
      <c r="DT26">
        <v>102145000000</v>
      </c>
      <c r="DU26">
        <v>388889000000</v>
      </c>
      <c r="DV26">
        <v>388889000000</v>
      </c>
      <c r="DW26">
        <v>20591000000</v>
      </c>
      <c r="DX26">
        <v>19038000000</v>
      </c>
      <c r="DY26">
        <v>19585000000</v>
      </c>
      <c r="DZ26">
        <v>59214000000</v>
      </c>
      <c r="EA26">
        <v>59214000000</v>
      </c>
      <c r="EB26">
        <v>44597000000</v>
      </c>
      <c r="EC26">
        <v>57777000000</v>
      </c>
      <c r="ED26">
        <v>61594000000</v>
      </c>
      <c r="EE26">
        <v>163968000000</v>
      </c>
      <c r="EF26">
        <v>163968000000</v>
      </c>
      <c r="EG26">
        <v>44346000000</v>
      </c>
      <c r="EH26">
        <v>42650000000</v>
      </c>
      <c r="EI26">
        <v>36694000000</v>
      </c>
      <c r="EJ26">
        <v>123690000000</v>
      </c>
      <c r="EK26"/>
      <c r="EL26"/>
      <c r="EM26"/>
      <c r="EN26"/>
      <c r="EO26">
        <v>123690000000</v>
      </c>
      <c r="EP26">
        <v>14245000000</v>
      </c>
      <c r="EQ26">
        <v>15014000000</v>
      </c>
      <c r="ER26">
        <v>13762000000</v>
      </c>
      <c r="ES26">
        <v>43021000000</v>
      </c>
      <c r="ET26">
        <v>43021000000</v>
      </c>
      <c r="EU26">
        <v>32143000000</v>
      </c>
      <c r="EV26">
        <v>30096000000</v>
      </c>
      <c r="EW26">
        <v>30240000000</v>
      </c>
      <c r="EX26">
        <v>92479000000</v>
      </c>
      <c r="EY26">
        <v>92479000000</v>
      </c>
      <c r="EZ26">
        <v>157135000000</v>
      </c>
      <c r="FA26">
        <v>155326000000</v>
      </c>
      <c r="FB26">
        <v>131552000000</v>
      </c>
      <c r="FC26">
        <v>444013000000</v>
      </c>
      <c r="FD26">
        <v>444013000000</v>
      </c>
      <c r="FE26">
        <v>30925000000</v>
      </c>
      <c r="FF26">
        <v>46711000000</v>
      </c>
      <c r="FG26">
        <v>53294000000</v>
      </c>
      <c r="FH26">
        <v>130930000000</v>
      </c>
      <c r="FI26">
        <v>130930000000</v>
      </c>
      <c r="FJ26">
        <v>61178000000</v>
      </c>
      <c r="FK26">
        <v>65227000000</v>
      </c>
      <c r="FL26">
        <v>66800000000</v>
      </c>
      <c r="FM26">
        <v>193205000000</v>
      </c>
      <c r="FN26">
        <v>193205000000</v>
      </c>
      <c r="FO26">
        <v>31799000000</v>
      </c>
      <c r="FP26">
        <v>34780000000</v>
      </c>
      <c r="FQ26">
        <v>33792000000</v>
      </c>
      <c r="FR26">
        <v>100371000000</v>
      </c>
      <c r="FS26">
        <v>100371000000</v>
      </c>
      <c r="FT26">
        <v>120320000000</v>
      </c>
      <c r="FU26">
        <v>96287000000</v>
      </c>
      <c r="FV26">
        <v>85809000000</v>
      </c>
      <c r="FW26">
        <v>302416000000</v>
      </c>
      <c r="FX26">
        <v>302416000000</v>
      </c>
      <c r="FY26">
        <v>13927000000</v>
      </c>
      <c r="FZ26">
        <v>18162000000</v>
      </c>
      <c r="GA26">
        <v>20618000000</v>
      </c>
      <c r="GB26">
        <v>52707000000</v>
      </c>
      <c r="GC26">
        <v>52707000000</v>
      </c>
      <c r="GD26">
        <v>142604000000</v>
      </c>
      <c r="GE26">
        <v>131756000000</v>
      </c>
      <c r="GF26">
        <v>115851000000</v>
      </c>
      <c r="GG26">
        <v>390211000000</v>
      </c>
      <c r="GH26">
        <v>390211000000</v>
      </c>
      <c r="GI26">
        <v>23461000000</v>
      </c>
      <c r="GJ26">
        <v>24898000000</v>
      </c>
      <c r="GK26">
        <v>28983000000</v>
      </c>
      <c r="GL26">
        <v>77342000000</v>
      </c>
      <c r="GM26">
        <v>77342000000</v>
      </c>
      <c r="GN26">
        <v>92673000000</v>
      </c>
      <c r="GO26">
        <v>94382000000</v>
      </c>
      <c r="GP26">
        <v>113832000000</v>
      </c>
      <c r="GQ26">
        <v>300887000000</v>
      </c>
      <c r="GR26">
        <v>300887000000</v>
      </c>
      <c r="GS26">
        <v>35097000000</v>
      </c>
      <c r="GT26">
        <v>29858000000</v>
      </c>
      <c r="GU26">
        <v>26941000000</v>
      </c>
      <c r="GV26">
        <v>91896000000</v>
      </c>
      <c r="GW26">
        <v>91896000000</v>
      </c>
      <c r="GX26">
        <v>42655000000</v>
      </c>
      <c r="GY26">
        <v>40659000000</v>
      </c>
      <c r="GZ26">
        <v>38046000000</v>
      </c>
      <c r="HA26">
        <v>121360000000</v>
      </c>
      <c r="HB26">
        <v>121360000000</v>
      </c>
      <c r="HC26">
        <v>20421000000</v>
      </c>
      <c r="HD26">
        <v>20105000000</v>
      </c>
      <c r="HE26">
        <v>19934000000</v>
      </c>
      <c r="HF26">
        <v>60460000000</v>
      </c>
      <c r="HG26">
        <v>60460000000</v>
      </c>
      <c r="HH26">
        <v>61783000000</v>
      </c>
      <c r="HI26">
        <v>62245000000</v>
      </c>
      <c r="HJ26">
        <v>63098000000</v>
      </c>
      <c r="HK26">
        <v>187126000000</v>
      </c>
      <c r="HL26">
        <v>187126000000</v>
      </c>
      <c r="HM26">
        <v>29171000000</v>
      </c>
      <c r="HN26">
        <v>31612000000</v>
      </c>
      <c r="HO26">
        <v>43207000000</v>
      </c>
      <c r="HP26">
        <v>103990000000</v>
      </c>
      <c r="HQ26">
        <v>103990000000</v>
      </c>
      <c r="HR26">
        <v>25148000000</v>
      </c>
      <c r="HS26">
        <v>27180000000</v>
      </c>
      <c r="HT26">
        <v>24017000000</v>
      </c>
      <c r="HU26">
        <v>76345000000</v>
      </c>
      <c r="HV26">
        <v>76345000000</v>
      </c>
      <c r="HW26">
        <v>15974900000</v>
      </c>
      <c r="HX26">
        <v>17105600000</v>
      </c>
      <c r="HY26">
        <v>17821400000</v>
      </c>
      <c r="HZ26">
        <v>50901900000</v>
      </c>
      <c r="IA26">
        <v>50901900000</v>
      </c>
      <c r="IB26">
        <v>46488000000</v>
      </c>
      <c r="IC26">
        <v>51445000000</v>
      </c>
      <c r="ID26">
        <v>56744000000</v>
      </c>
      <c r="IE26">
        <v>154677000000</v>
      </c>
      <c r="IF26">
        <v>154677000000</v>
      </c>
      <c r="IG26">
        <v>62033000000</v>
      </c>
      <c r="IH26">
        <v>67291000000</v>
      </c>
      <c r="II26">
        <v>65834000000</v>
      </c>
      <c r="IJ26">
        <v>195158000000</v>
      </c>
      <c r="IK26">
        <v>195158000000</v>
      </c>
      <c r="IL26">
        <v>7668000000</v>
      </c>
      <c r="IM26">
        <v>7219000000</v>
      </c>
      <c r="IN26">
        <v>7220000000</v>
      </c>
      <c r="IO26">
        <v>22107000000</v>
      </c>
      <c r="IP26">
        <v>22107000000</v>
      </c>
      <c r="IQ26">
        <v>12435300000</v>
      </c>
      <c r="IR26">
        <v>12294600000</v>
      </c>
      <c r="IS26">
        <v>11883800000</v>
      </c>
      <c r="IT26">
        <v>36613700000</v>
      </c>
      <c r="IU26">
        <v>36613700000</v>
      </c>
      <c r="IV26">
        <v>22626000000</v>
      </c>
      <c r="IW26">
        <v>22025000000</v>
      </c>
      <c r="IX26">
        <v>22728000000</v>
      </c>
      <c r="IY26">
        <v>67379000000</v>
      </c>
      <c r="IZ26">
        <v>67379000000</v>
      </c>
      <c r="JA26">
        <v>22687000000</v>
      </c>
      <c r="JB26">
        <v>23667000000</v>
      </c>
      <c r="JC26">
        <v>23620000000</v>
      </c>
      <c r="JD26">
        <v>69974000000</v>
      </c>
      <c r="JE26">
        <v>69974000000</v>
      </c>
      <c r="JF26">
        <v>61634000000</v>
      </c>
      <c r="JG26">
        <v>62825000000</v>
      </c>
      <c r="JH26">
        <v>60915000000</v>
      </c>
      <c r="JI26">
        <v>185374000000</v>
      </c>
      <c r="JJ26">
        <v>185374000000</v>
      </c>
      <c r="JK26">
        <v>25558000000</v>
      </c>
      <c r="JL26">
        <v>25962000000</v>
      </c>
      <c r="JM26">
        <v>25023000000</v>
      </c>
      <c r="JN26">
        <v>76543000000</v>
      </c>
      <c r="JO26">
        <v>76543000000</v>
      </c>
      <c r="JP26">
        <v>16249000000</v>
      </c>
      <c r="JQ26">
        <v>14784000000</v>
      </c>
      <c r="JR26">
        <v>15280000000</v>
      </c>
      <c r="JS26">
        <v>46313000000</v>
      </c>
      <c r="JT26">
        <v>46313000000</v>
      </c>
      <c r="JU26">
        <v>33593000000</v>
      </c>
      <c r="JV26">
        <v>35376000000</v>
      </c>
      <c r="JW26">
        <v>39203000000</v>
      </c>
      <c r="JX26">
        <v>108172000000</v>
      </c>
      <c r="JY26">
        <v>108172000000</v>
      </c>
      <c r="JZ26">
        <v>28870000000</v>
      </c>
      <c r="KA26">
        <v>30118000000</v>
      </c>
      <c r="KB26">
        <v>33780000000</v>
      </c>
      <c r="KC26">
        <v>92768000000</v>
      </c>
      <c r="KD26">
        <v>92768000000</v>
      </c>
      <c r="KE26">
        <v>75302000000</v>
      </c>
      <c r="KF26">
        <v>82884000000</v>
      </c>
      <c r="KG26">
        <v>90056000000</v>
      </c>
      <c r="KH26">
        <v>248242000000</v>
      </c>
      <c r="KI26">
        <v>248242000000</v>
      </c>
      <c r="KJ26">
        <v>31952000000</v>
      </c>
      <c r="KK26">
        <v>34345000000</v>
      </c>
      <c r="KL26">
        <v>34288000000</v>
      </c>
      <c r="KM26">
        <v>100585000000</v>
      </c>
      <c r="KN26">
        <v>100585000000</v>
      </c>
      <c r="KO26">
        <v>26119000000</v>
      </c>
      <c r="KP26">
        <v>25971000000</v>
      </c>
      <c r="KQ26">
        <v>25172000000</v>
      </c>
      <c r="KR26">
        <v>77262000000</v>
      </c>
      <c r="KS26">
        <v>77262000000</v>
      </c>
      <c r="KT26">
        <v>54551000000</v>
      </c>
      <c r="KU26">
        <v>56870000000</v>
      </c>
      <c r="KV26">
        <v>60292000000</v>
      </c>
      <c r="KW26">
        <v>171713000000</v>
      </c>
      <c r="KX26">
        <v>171713000000</v>
      </c>
      <c r="KY26">
        <v>34095000000</v>
      </c>
      <c r="KZ26">
        <v>33857000000</v>
      </c>
      <c r="LA26">
        <v>33148000000</v>
      </c>
      <c r="LB26">
        <v>101100000000</v>
      </c>
      <c r="LC26">
        <v>101100000000</v>
      </c>
      <c r="LD26">
        <v>53469000000</v>
      </c>
      <c r="LE26">
        <v>62197000000</v>
      </c>
      <c r="LF26">
        <v>55244000000</v>
      </c>
      <c r="LG26">
        <v>170910000000</v>
      </c>
      <c r="LH26">
        <v>170910000000</v>
      </c>
      <c r="LI26">
        <v>10840000000</v>
      </c>
      <c r="LJ26">
        <v>10579000000</v>
      </c>
      <c r="LK26">
        <v>9642000000</v>
      </c>
      <c r="LL26">
        <v>31061000000</v>
      </c>
      <c r="LM26">
        <v>31061000000</v>
      </c>
      <c r="LN26">
        <v>21990000000</v>
      </c>
      <c r="LO26">
        <v>16606000000</v>
      </c>
      <c r="LP26">
        <v>17276000000</v>
      </c>
      <c r="LQ26">
        <v>55872000000</v>
      </c>
      <c r="LR26">
        <v>55872000000</v>
      </c>
      <c r="LS26">
        <v>21137400000</v>
      </c>
      <c r="LT26">
        <v>22728700000</v>
      </c>
      <c r="LU26">
        <v>22278800000</v>
      </c>
      <c r="LV26">
        <v>66144900000</v>
      </c>
      <c r="LW26">
        <v>66144900000</v>
      </c>
      <c r="LX26">
        <v>29409000000</v>
      </c>
      <c r="LY26">
        <v>29664000000</v>
      </c>
      <c r="LZ26">
        <v>21841000000</v>
      </c>
      <c r="MA26">
        <v>80914000000</v>
      </c>
      <c r="MB26">
        <v>80914000000</v>
      </c>
      <c r="MC26">
        <v>19304000000</v>
      </c>
      <c r="MD26">
        <v>13683000000</v>
      </c>
      <c r="ME26">
        <v>15490000000</v>
      </c>
      <c r="MF26">
        <v>48477000000</v>
      </c>
      <c r="MG26">
        <v>48477000000</v>
      </c>
      <c r="MH26">
        <v>2718989000</v>
      </c>
      <c r="MI26">
        <v>2847358000</v>
      </c>
      <c r="MJ26">
        <v>2635694000</v>
      </c>
      <c r="MK26">
        <v>8202041000</v>
      </c>
      <c r="ML26">
        <v>8202041000</v>
      </c>
      <c r="MM26">
        <v>144660000000</v>
      </c>
      <c r="MN26">
        <v>153238000000</v>
      </c>
      <c r="MO26">
        <v>165355000000</v>
      </c>
      <c r="MP26">
        <v>463253000000</v>
      </c>
      <c r="MQ26">
        <v>463253000000</v>
      </c>
      <c r="MR26">
        <v>71246000000</v>
      </c>
      <c r="MS26">
        <v>73454000000</v>
      </c>
      <c r="MT26">
        <v>87022000000</v>
      </c>
      <c r="MU26">
        <v>231722000000</v>
      </c>
      <c r="MV26">
        <v>231722000000</v>
      </c>
      <c r="MW26">
        <v>9068000000</v>
      </c>
      <c r="MX26">
        <v>8696000000</v>
      </c>
      <c r="MY26">
        <v>8543000000</v>
      </c>
      <c r="MZ26">
        <v>26307000000</v>
      </c>
      <c r="NA26">
        <v>26307000000</v>
      </c>
      <c r="NB26">
        <v>208903000000</v>
      </c>
      <c r="NC26">
        <v>222470000000</v>
      </c>
      <c r="ND26">
        <v>234736000000</v>
      </c>
      <c r="NE26">
        <v>666109000000</v>
      </c>
      <c r="NF26">
        <v>666109000000</v>
      </c>
      <c r="NG26">
        <v>14315000000</v>
      </c>
      <c r="NH26">
        <v>13154000000</v>
      </c>
      <c r="NI26">
        <v>11699000000</v>
      </c>
      <c r="NJ26">
        <v>39168000000</v>
      </c>
      <c r="NK26">
        <v>39168000000</v>
      </c>
      <c r="NL26">
        <v>64837000000</v>
      </c>
      <c r="NM26">
        <v>66296000000</v>
      </c>
      <c r="NN26">
        <v>76944000000</v>
      </c>
      <c r="NO26">
        <v>208077000000</v>
      </c>
      <c r="NP26">
        <v>208077000000</v>
      </c>
      <c r="NQ26">
        <v>12134000000</v>
      </c>
      <c r="NR26">
        <v>12671000000</v>
      </c>
      <c r="NS26">
        <v>15342000000</v>
      </c>
      <c r="NT26">
        <v>40147000000</v>
      </c>
      <c r="NU26">
        <v>40147000000</v>
      </c>
      <c r="NV26">
        <v>7655000000</v>
      </c>
      <c r="NW26">
        <v>7976000000</v>
      </c>
      <c r="NX26">
        <v>7765000000</v>
      </c>
      <c r="NY26">
        <v>23396000000</v>
      </c>
      <c r="NZ26">
        <v>23396000000</v>
      </c>
      <c r="OA26">
        <v>108585000000</v>
      </c>
      <c r="OB26">
        <v>101490000000</v>
      </c>
      <c r="OC26">
        <v>99494000000</v>
      </c>
      <c r="OD26">
        <v>309569000000</v>
      </c>
      <c r="OE26">
        <v>309569000000</v>
      </c>
      <c r="OF26">
        <v>125439000000</v>
      </c>
      <c r="OG26">
        <v>132032000000</v>
      </c>
      <c r="OH26">
        <v>138565000000</v>
      </c>
      <c r="OI26">
        <v>396036000000</v>
      </c>
      <c r="OJ26">
        <v>396036000000</v>
      </c>
      <c r="OK26">
        <v>12077000000</v>
      </c>
      <c r="OL26">
        <v>13453000000</v>
      </c>
      <c r="OM26">
        <v>26197000000</v>
      </c>
      <c r="ON26">
        <v>51727000000</v>
      </c>
      <c r="OO26">
        <v>51727000000</v>
      </c>
      <c r="OP26">
        <v>373396000000</v>
      </c>
      <c r="OQ26">
        <v>385301000000</v>
      </c>
      <c r="OR26">
        <v>394605000000</v>
      </c>
      <c r="OS26">
        <v>1153302000000</v>
      </c>
      <c r="OT26">
        <v>1153302000000</v>
      </c>
      <c r="OU26">
        <v>259259000000</v>
      </c>
      <c r="OV26">
        <v>244882000000</v>
      </c>
      <c r="OW26">
        <v>210385000000</v>
      </c>
      <c r="OX26">
        <v>714526000000</v>
      </c>
      <c r="OY26">
        <v>714526000000</v>
      </c>
      <c r="OZ26">
        <v>14496244730000</v>
      </c>
    </row>
    <row r="27" spans="1:416" x14ac:dyDescent="0.25">
      <c r="A27" s="26" t="s">
        <v>13</v>
      </c>
      <c r="B27">
        <v>131339000000</v>
      </c>
      <c r="C27">
        <v>162819000000</v>
      </c>
      <c r="D27">
        <v>143713000000</v>
      </c>
      <c r="E27">
        <v>437871000000</v>
      </c>
      <c r="F27">
        <v>437871000000</v>
      </c>
      <c r="G27">
        <v>16945000000</v>
      </c>
      <c r="H27">
        <v>49519000000</v>
      </c>
      <c r="I27">
        <v>24173000000</v>
      </c>
      <c r="J27">
        <v>90637000000</v>
      </c>
      <c r="K27">
        <v>90637000000</v>
      </c>
      <c r="L27">
        <v>14632000000</v>
      </c>
      <c r="M27">
        <v>15667000000</v>
      </c>
      <c r="N27">
        <v>20441000000</v>
      </c>
      <c r="O27">
        <v>50740000000</v>
      </c>
      <c r="P27">
        <v>50740000000</v>
      </c>
      <c r="Q27">
        <v>13585559000</v>
      </c>
      <c r="R27">
        <v>15450601000</v>
      </c>
      <c r="S27">
        <v>17749756000</v>
      </c>
      <c r="T27">
        <v>46785916000</v>
      </c>
      <c r="U27">
        <v>46785916000</v>
      </c>
      <c r="V27">
        <v>11604000000</v>
      </c>
      <c r="W27">
        <v>0</v>
      </c>
      <c r="X27">
        <v>0</v>
      </c>
      <c r="Y27">
        <v>11604000000</v>
      </c>
      <c r="Z27">
        <v>11604000000</v>
      </c>
      <c r="AA27">
        <v>0</v>
      </c>
      <c r="AB27">
        <v>12756000000</v>
      </c>
      <c r="AC27">
        <v>10103000000</v>
      </c>
      <c r="AD27">
        <v>22859000000</v>
      </c>
      <c r="AE27">
        <v>22859000000</v>
      </c>
      <c r="AF27">
        <v>37618000000</v>
      </c>
      <c r="AG27">
        <v>18440000000</v>
      </c>
      <c r="AH27">
        <v>21144000000</v>
      </c>
      <c r="AI27">
        <v>77202000000</v>
      </c>
      <c r="AJ27">
        <v>77202000000</v>
      </c>
      <c r="AK27">
        <v>75101000000</v>
      </c>
      <c r="AL27">
        <v>96334000000</v>
      </c>
      <c r="AM27">
        <v>132733000000</v>
      </c>
      <c r="AN27">
        <v>304168000000</v>
      </c>
      <c r="AO27">
        <v>304168000000</v>
      </c>
      <c r="AP27">
        <v>0</v>
      </c>
      <c r="AQ27">
        <v>23932000000</v>
      </c>
      <c r="AR27">
        <v>33030000000</v>
      </c>
      <c r="AS27">
        <v>56962000000</v>
      </c>
      <c r="AT27">
        <v>56962000000</v>
      </c>
      <c r="AU27">
        <v>87830000000</v>
      </c>
      <c r="AV27">
        <v>102229000000</v>
      </c>
      <c r="AW27">
        <v>121642000000</v>
      </c>
      <c r="AX27">
        <v>311701000000</v>
      </c>
      <c r="AY27">
        <v>311701000000</v>
      </c>
      <c r="AZ27">
        <v>0</v>
      </c>
      <c r="BA27">
        <v>0</v>
      </c>
      <c r="BB27">
        <v>0</v>
      </c>
      <c r="BC27">
        <v>0</v>
      </c>
      <c r="BD27">
        <v>0</v>
      </c>
      <c r="BE27">
        <v>7640900000</v>
      </c>
      <c r="BF27">
        <v>8381800000</v>
      </c>
      <c r="BG27">
        <v>6887100000</v>
      </c>
      <c r="BH27">
        <v>22909800000</v>
      </c>
      <c r="BI27">
        <v>22909800000</v>
      </c>
      <c r="BJ27">
        <v>0</v>
      </c>
      <c r="BK27">
        <v>0</v>
      </c>
      <c r="BL27">
        <v>0</v>
      </c>
      <c r="BM27">
        <v>0</v>
      </c>
      <c r="BN27">
        <v>0</v>
      </c>
      <c r="BO27">
        <v>17716000000</v>
      </c>
      <c r="BP27">
        <v>29354000000</v>
      </c>
      <c r="BQ27">
        <v>30192000000</v>
      </c>
      <c r="BR27">
        <v>77262000000</v>
      </c>
      <c r="BS27">
        <v>77262000000</v>
      </c>
      <c r="BT27">
        <v>224125000000</v>
      </c>
      <c r="BU27">
        <v>267879000000</v>
      </c>
      <c r="BV27">
        <v>226731000000</v>
      </c>
      <c r="BW27">
        <v>718735000000</v>
      </c>
      <c r="BX27">
        <v>718735000000</v>
      </c>
      <c r="BY27">
        <v>206768000000</v>
      </c>
      <c r="BZ27">
        <v>193919000000</v>
      </c>
      <c r="CA27">
        <v>309773000000</v>
      </c>
      <c r="CB27">
        <v>710460000000</v>
      </c>
      <c r="CC27">
        <v>710460000000</v>
      </c>
      <c r="CD27">
        <v>38603000000</v>
      </c>
      <c r="CE27">
        <v>39193000000</v>
      </c>
      <c r="CF27">
        <v>39464000000</v>
      </c>
      <c r="CG27">
        <v>117260000000</v>
      </c>
      <c r="CH27">
        <v>117260000000</v>
      </c>
      <c r="CI27">
        <v>3793000000</v>
      </c>
      <c r="CJ27">
        <v>4179000000</v>
      </c>
      <c r="CK27">
        <v>4338000000</v>
      </c>
      <c r="CL27">
        <v>12310000000</v>
      </c>
      <c r="CM27">
        <v>12310000000</v>
      </c>
      <c r="CN27">
        <v>21848000000</v>
      </c>
      <c r="CO27">
        <v>25392000000</v>
      </c>
      <c r="CP27">
        <v>26741000000</v>
      </c>
      <c r="CQ27">
        <v>73981000000</v>
      </c>
      <c r="CR27">
        <v>73981000000</v>
      </c>
      <c r="CS27">
        <v>10882000000</v>
      </c>
      <c r="CT27">
        <v>13407000000</v>
      </c>
      <c r="CU27">
        <v>55818000000</v>
      </c>
      <c r="CV27">
        <v>80107000000</v>
      </c>
      <c r="CW27">
        <v>80107000000</v>
      </c>
      <c r="CX27">
        <v>13274000000</v>
      </c>
      <c r="CY27">
        <v>16913000000</v>
      </c>
      <c r="CZ27">
        <v>12066000000</v>
      </c>
      <c r="DA27">
        <v>42253000000</v>
      </c>
      <c r="DB27">
        <v>42253000000</v>
      </c>
      <c r="DC27">
        <v>20289000000</v>
      </c>
      <c r="DD27">
        <v>23485000000</v>
      </c>
      <c r="DE27">
        <v>28120000000</v>
      </c>
      <c r="DF27">
        <v>71894000000</v>
      </c>
      <c r="DG27">
        <v>71894000000</v>
      </c>
      <c r="DH27">
        <v>61837000000</v>
      </c>
      <c r="DI27">
        <v>47755000000</v>
      </c>
      <c r="DJ27">
        <v>43573000000</v>
      </c>
      <c r="DK27">
        <v>153165000000</v>
      </c>
      <c r="DL27">
        <v>153165000000</v>
      </c>
      <c r="DM27">
        <v>45195000000</v>
      </c>
      <c r="DN27">
        <v>50302000000</v>
      </c>
      <c r="DO27">
        <v>56369000000</v>
      </c>
      <c r="DP27">
        <v>151866000000</v>
      </c>
      <c r="DQ27">
        <v>151866000000</v>
      </c>
      <c r="DR27">
        <v>34021000000</v>
      </c>
      <c r="DS27">
        <v>28329000000</v>
      </c>
      <c r="DT27">
        <v>26078000000</v>
      </c>
      <c r="DU27">
        <v>88428000000</v>
      </c>
      <c r="DV27">
        <v>88428000000</v>
      </c>
      <c r="DW27">
        <v>126655000000</v>
      </c>
      <c r="DX27">
        <v>9999000000</v>
      </c>
      <c r="DY27">
        <v>10877000000</v>
      </c>
      <c r="DZ27">
        <v>147531000000</v>
      </c>
      <c r="EA27">
        <v>147531000000</v>
      </c>
      <c r="EB27">
        <v>16825000000</v>
      </c>
      <c r="EC27">
        <v>28124000000</v>
      </c>
      <c r="ED27">
        <v>35251000000</v>
      </c>
      <c r="EE27">
        <v>80200000000</v>
      </c>
      <c r="EF27">
        <v>80200000000</v>
      </c>
      <c r="EG27">
        <v>39370000000</v>
      </c>
      <c r="EH27">
        <v>16815000000</v>
      </c>
      <c r="EI27">
        <v>19084000000</v>
      </c>
      <c r="EJ27">
        <v>75269000000</v>
      </c>
      <c r="EK27"/>
      <c r="EL27"/>
      <c r="EM27"/>
      <c r="EN27"/>
      <c r="EO27">
        <v>75269000000</v>
      </c>
      <c r="EP27">
        <v>6619000000</v>
      </c>
      <c r="EQ27">
        <v>7139000000</v>
      </c>
      <c r="ER27">
        <v>8806000000</v>
      </c>
      <c r="ES27">
        <v>22564000000</v>
      </c>
      <c r="ET27">
        <v>22564000000</v>
      </c>
      <c r="EU27">
        <v>13328000000</v>
      </c>
      <c r="EV27">
        <v>12037000000</v>
      </c>
      <c r="EW27">
        <v>12562000000</v>
      </c>
      <c r="EX27">
        <v>37927000000</v>
      </c>
      <c r="EY27">
        <v>37927000000</v>
      </c>
      <c r="EZ27">
        <v>114649000000</v>
      </c>
      <c r="FA27">
        <v>114047000000</v>
      </c>
      <c r="FB27">
        <v>116744000000</v>
      </c>
      <c r="FC27">
        <v>345440000000</v>
      </c>
      <c r="FD27">
        <v>345440000000</v>
      </c>
      <c r="FE27">
        <v>50480000000</v>
      </c>
      <c r="FF27">
        <v>66225000000</v>
      </c>
      <c r="FG27">
        <v>75670000000</v>
      </c>
      <c r="FH27">
        <v>192375000000</v>
      </c>
      <c r="FI27">
        <v>192375000000</v>
      </c>
      <c r="FJ27">
        <v>13341000000</v>
      </c>
      <c r="FK27">
        <v>13086000000</v>
      </c>
      <c r="FL27">
        <v>16383000000</v>
      </c>
      <c r="FM27">
        <v>42810000000</v>
      </c>
      <c r="FN27">
        <v>42810000000</v>
      </c>
      <c r="FO27">
        <v>18189000000</v>
      </c>
      <c r="FP27">
        <v>20288000000</v>
      </c>
      <c r="FQ27">
        <v>21543000000</v>
      </c>
      <c r="FR27">
        <v>60020000000</v>
      </c>
      <c r="FS27">
        <v>60020000000</v>
      </c>
      <c r="FT27">
        <v>28448000000</v>
      </c>
      <c r="FU27">
        <v>103096000000</v>
      </c>
      <c r="FV27">
        <v>88412000000</v>
      </c>
      <c r="FW27">
        <v>219956000000</v>
      </c>
      <c r="FX27">
        <v>219956000000</v>
      </c>
      <c r="FY27">
        <v>35836000000</v>
      </c>
      <c r="FZ27">
        <v>30296000000</v>
      </c>
      <c r="GA27">
        <v>15996000000</v>
      </c>
      <c r="GB27">
        <v>82128000000</v>
      </c>
      <c r="GC27">
        <v>82128000000</v>
      </c>
      <c r="GD27">
        <v>75293000000</v>
      </c>
      <c r="GE27">
        <v>74992000000</v>
      </c>
      <c r="GF27">
        <v>80924000000</v>
      </c>
      <c r="GG27">
        <v>231209000000</v>
      </c>
      <c r="GH27">
        <v>231209000000</v>
      </c>
      <c r="GI27">
        <v>130547000000</v>
      </c>
      <c r="GJ27">
        <v>133546000000</v>
      </c>
      <c r="GK27">
        <v>132599000000</v>
      </c>
      <c r="GL27">
        <v>396692000000</v>
      </c>
      <c r="GM27">
        <v>396692000000</v>
      </c>
      <c r="GN27">
        <v>18529000000</v>
      </c>
      <c r="GO27">
        <v>19810000000</v>
      </c>
      <c r="GP27">
        <v>28477000000</v>
      </c>
      <c r="GQ27">
        <v>66816000000</v>
      </c>
      <c r="GR27">
        <v>66816000000</v>
      </c>
      <c r="GS27">
        <v>24362000000</v>
      </c>
      <c r="GT27">
        <v>24303000000</v>
      </c>
      <c r="GU27">
        <v>28175000000</v>
      </c>
      <c r="GV27">
        <v>76840000000</v>
      </c>
      <c r="GW27">
        <v>76840000000</v>
      </c>
      <c r="GX27">
        <v>49146000000</v>
      </c>
      <c r="GY27">
        <v>38420000000</v>
      </c>
      <c r="GZ27">
        <v>39165000000</v>
      </c>
      <c r="HA27">
        <v>126731000000</v>
      </c>
      <c r="HB27">
        <v>126731000000</v>
      </c>
      <c r="HC27">
        <v>28787000000</v>
      </c>
      <c r="HD27">
        <v>31239000000</v>
      </c>
      <c r="HE27">
        <v>47249000000</v>
      </c>
      <c r="HF27">
        <v>107275000000</v>
      </c>
      <c r="HG27">
        <v>107275000000</v>
      </c>
      <c r="HH27">
        <v>46033000000</v>
      </c>
      <c r="HI27">
        <v>45274000000</v>
      </c>
      <c r="HJ27">
        <v>51237000000</v>
      </c>
      <c r="HK27">
        <v>142544000000</v>
      </c>
      <c r="HL27">
        <v>142544000000</v>
      </c>
      <c r="HM27">
        <v>419097000000</v>
      </c>
      <c r="HN27">
        <v>0</v>
      </c>
      <c r="HO27">
        <v>0</v>
      </c>
      <c r="HP27">
        <v>419097000000</v>
      </c>
      <c r="HQ27">
        <v>419097000000</v>
      </c>
      <c r="HR27">
        <v>24930000000</v>
      </c>
      <c r="HS27">
        <v>20411000000</v>
      </c>
      <c r="HT27">
        <v>19240000000</v>
      </c>
      <c r="HU27">
        <v>64581000000</v>
      </c>
      <c r="HV27">
        <v>64581000000</v>
      </c>
      <c r="HW27">
        <v>20549600000</v>
      </c>
      <c r="HX27">
        <v>13709600000</v>
      </c>
      <c r="HY27">
        <v>17462100000</v>
      </c>
      <c r="HZ27">
        <v>51721300000</v>
      </c>
      <c r="IA27">
        <v>51721300000</v>
      </c>
      <c r="IB27">
        <v>16103000000</v>
      </c>
      <c r="IC27">
        <v>17095000000</v>
      </c>
      <c r="ID27">
        <v>19378000000</v>
      </c>
      <c r="IE27">
        <v>52576000000</v>
      </c>
      <c r="IF27">
        <v>52576000000</v>
      </c>
      <c r="IG27">
        <v>12772000000</v>
      </c>
      <c r="IH27">
        <v>14228000000</v>
      </c>
      <c r="II27">
        <v>15318000000</v>
      </c>
      <c r="IJ27">
        <v>42318000000</v>
      </c>
      <c r="IK27">
        <v>42318000000</v>
      </c>
      <c r="IL27">
        <v>16171000000</v>
      </c>
      <c r="IM27">
        <v>16902000000</v>
      </c>
      <c r="IN27">
        <v>19113000000</v>
      </c>
      <c r="IO27">
        <v>52186000000</v>
      </c>
      <c r="IP27">
        <v>52186000000</v>
      </c>
      <c r="IQ27">
        <v>4053200000</v>
      </c>
      <c r="IR27">
        <v>3557900000</v>
      </c>
      <c r="IS27">
        <v>6243200000</v>
      </c>
      <c r="IT27">
        <v>13854300000</v>
      </c>
      <c r="IU27">
        <v>13854300000</v>
      </c>
      <c r="IV27">
        <v>7604000000</v>
      </c>
      <c r="IW27">
        <v>7630000000</v>
      </c>
      <c r="IX27">
        <v>9979000000</v>
      </c>
      <c r="IY27">
        <v>25213000000</v>
      </c>
      <c r="IZ27">
        <v>25213000000</v>
      </c>
      <c r="JA27">
        <v>22980000000</v>
      </c>
      <c r="JB27">
        <v>21967000000</v>
      </c>
      <c r="JC27">
        <v>22031000000</v>
      </c>
      <c r="JD27">
        <v>66978000000</v>
      </c>
      <c r="JE27">
        <v>66978000000</v>
      </c>
      <c r="JF27">
        <v>20165000000</v>
      </c>
      <c r="JG27">
        <v>20448000000</v>
      </c>
      <c r="JH27">
        <v>29634000000</v>
      </c>
      <c r="JI27">
        <v>70247000000</v>
      </c>
      <c r="JJ27">
        <v>70247000000</v>
      </c>
      <c r="JK27">
        <v>13709000000</v>
      </c>
      <c r="JL27">
        <v>12971000000</v>
      </c>
      <c r="JM27">
        <v>14982000000</v>
      </c>
      <c r="JN27">
        <v>41662000000</v>
      </c>
      <c r="JO27">
        <v>41662000000</v>
      </c>
      <c r="JP27">
        <v>4299000000</v>
      </c>
      <c r="JQ27">
        <v>4824000000</v>
      </c>
      <c r="JR27">
        <v>7117000000</v>
      </c>
      <c r="JS27">
        <v>16240000000</v>
      </c>
      <c r="JT27">
        <v>16240000000</v>
      </c>
      <c r="JU27">
        <v>25875000000</v>
      </c>
      <c r="JV27">
        <v>27483000000</v>
      </c>
      <c r="JW27">
        <v>27764000000</v>
      </c>
      <c r="JX27">
        <v>81122000000</v>
      </c>
      <c r="JY27">
        <v>81122000000</v>
      </c>
      <c r="JZ27">
        <v>0</v>
      </c>
      <c r="KA27">
        <v>0</v>
      </c>
      <c r="KB27">
        <v>0</v>
      </c>
      <c r="KC27">
        <v>0</v>
      </c>
      <c r="KD27">
        <v>0</v>
      </c>
      <c r="KE27">
        <v>169662000000</v>
      </c>
      <c r="KF27">
        <v>175552000000</v>
      </c>
      <c r="KG27">
        <v>181915000000</v>
      </c>
      <c r="KH27">
        <v>527129000000</v>
      </c>
      <c r="KI27">
        <v>527129000000</v>
      </c>
      <c r="KJ27">
        <v>15134000000</v>
      </c>
      <c r="KK27">
        <v>16525000000</v>
      </c>
      <c r="KL27">
        <v>20556000000</v>
      </c>
      <c r="KM27">
        <v>52215000000</v>
      </c>
      <c r="KN27">
        <v>52215000000</v>
      </c>
      <c r="KO27">
        <v>76159000000</v>
      </c>
      <c r="KP27">
        <v>46386000000</v>
      </c>
      <c r="KQ27">
        <v>52140000000</v>
      </c>
      <c r="KR27">
        <v>174685000000</v>
      </c>
      <c r="KS27">
        <v>174685000000</v>
      </c>
      <c r="KT27">
        <v>21893000000</v>
      </c>
      <c r="KU27">
        <v>17645000000</v>
      </c>
      <c r="KV27">
        <v>23001000000</v>
      </c>
      <c r="KW27">
        <v>62539000000</v>
      </c>
      <c r="KX27">
        <v>62539000000</v>
      </c>
      <c r="KY27">
        <v>49926000000</v>
      </c>
      <c r="KZ27">
        <v>32803000000</v>
      </c>
      <c r="LA27">
        <v>35067000000</v>
      </c>
      <c r="LB27">
        <v>117796000000</v>
      </c>
      <c r="LC27">
        <v>117796000000</v>
      </c>
      <c r="LD27">
        <v>23320000000</v>
      </c>
      <c r="LE27">
        <v>22473000000</v>
      </c>
      <c r="LF27">
        <v>27987000000</v>
      </c>
      <c r="LG27">
        <v>73780000000</v>
      </c>
      <c r="LH27">
        <v>73780000000</v>
      </c>
      <c r="LI27">
        <v>19442000000</v>
      </c>
      <c r="LJ27">
        <v>20514000000</v>
      </c>
      <c r="LK27">
        <v>21492000000</v>
      </c>
      <c r="LL27">
        <v>61448000000</v>
      </c>
      <c r="LM27">
        <v>61448000000</v>
      </c>
      <c r="LN27">
        <v>17384000000</v>
      </c>
      <c r="LO27">
        <v>16765000000</v>
      </c>
      <c r="LP27">
        <v>18519000000</v>
      </c>
      <c r="LQ27">
        <v>52668000000</v>
      </c>
      <c r="LR27">
        <v>52668000000</v>
      </c>
      <c r="LS27">
        <v>12494200000</v>
      </c>
      <c r="LT27">
        <v>5653900000</v>
      </c>
      <c r="LU27">
        <v>7806400000</v>
      </c>
      <c r="LV27">
        <v>25954500000</v>
      </c>
      <c r="LW27">
        <v>25954500000</v>
      </c>
      <c r="LX27">
        <v>15731000000</v>
      </c>
      <c r="LY27">
        <v>15530000000</v>
      </c>
      <c r="LZ27">
        <v>12919000000</v>
      </c>
      <c r="MA27">
        <v>44180000000</v>
      </c>
      <c r="MB27">
        <v>44180000000</v>
      </c>
      <c r="MC27">
        <v>9583000000</v>
      </c>
      <c r="MD27">
        <v>9817000000</v>
      </c>
      <c r="ME27">
        <v>8617000000</v>
      </c>
      <c r="MF27">
        <v>28017000000</v>
      </c>
      <c r="MG27">
        <v>28017000000</v>
      </c>
      <c r="MH27">
        <v>695718000</v>
      </c>
      <c r="MI27">
        <v>669373000</v>
      </c>
      <c r="MJ27">
        <v>3306100000</v>
      </c>
      <c r="MK27">
        <v>4671191000</v>
      </c>
      <c r="ML27">
        <v>4671191000</v>
      </c>
      <c r="MM27">
        <v>51427000000</v>
      </c>
      <c r="MN27">
        <v>54761000000</v>
      </c>
      <c r="MO27">
        <v>52008000000</v>
      </c>
      <c r="MP27">
        <v>158196000000</v>
      </c>
      <c r="MQ27">
        <v>158196000000</v>
      </c>
      <c r="MR27">
        <v>12519000000</v>
      </c>
      <c r="MS27">
        <v>12902000000</v>
      </c>
      <c r="MT27">
        <v>20756000000</v>
      </c>
      <c r="MU27">
        <v>46177000000</v>
      </c>
      <c r="MV27">
        <v>46177000000</v>
      </c>
      <c r="MW27">
        <v>8097000000</v>
      </c>
      <c r="MX27">
        <v>8761000000</v>
      </c>
      <c r="MY27">
        <v>10239000000</v>
      </c>
      <c r="MZ27">
        <v>27097000000</v>
      </c>
      <c r="NA27">
        <v>27097000000</v>
      </c>
      <c r="NB27">
        <v>38692000000</v>
      </c>
      <c r="NC27">
        <v>42634000000</v>
      </c>
      <c r="ND27">
        <v>53718000000</v>
      </c>
      <c r="NE27">
        <v>135044000000</v>
      </c>
      <c r="NF27">
        <v>135044000000</v>
      </c>
      <c r="NG27">
        <v>4163000000</v>
      </c>
      <c r="NH27">
        <v>3459000000</v>
      </c>
      <c r="NI27">
        <v>4214000000</v>
      </c>
      <c r="NJ27">
        <v>11836000000</v>
      </c>
      <c r="NK27">
        <v>11836000000</v>
      </c>
      <c r="NL27">
        <v>16210000000</v>
      </c>
      <c r="NM27">
        <v>17103000000</v>
      </c>
      <c r="NN27">
        <v>20216000000</v>
      </c>
      <c r="NO27">
        <v>53529000000</v>
      </c>
      <c r="NP27">
        <v>53529000000</v>
      </c>
      <c r="NQ27">
        <v>21453000000</v>
      </c>
      <c r="NR27">
        <v>22405000000</v>
      </c>
      <c r="NS27">
        <v>52392000000</v>
      </c>
      <c r="NT27">
        <v>96250000000</v>
      </c>
      <c r="NU27">
        <v>96250000000</v>
      </c>
      <c r="NV27">
        <v>18216000000</v>
      </c>
      <c r="NW27">
        <v>20970000000</v>
      </c>
      <c r="NX27">
        <v>27645000000</v>
      </c>
      <c r="NY27">
        <v>66831000000</v>
      </c>
      <c r="NZ27">
        <v>66831000000</v>
      </c>
      <c r="OA27">
        <v>34636000000</v>
      </c>
      <c r="OB27">
        <v>37473000000</v>
      </c>
      <c r="OC27">
        <v>54594000000</v>
      </c>
      <c r="OD27">
        <v>126703000000</v>
      </c>
      <c r="OE27">
        <v>126703000000</v>
      </c>
      <c r="OF27">
        <v>17846000000</v>
      </c>
      <c r="OG27">
        <v>18700000000</v>
      </c>
      <c r="OH27">
        <v>18073000000</v>
      </c>
      <c r="OI27">
        <v>54619000000</v>
      </c>
      <c r="OJ27">
        <v>54619000000</v>
      </c>
      <c r="OK27">
        <v>224711000000</v>
      </c>
      <c r="OL27">
        <v>0</v>
      </c>
      <c r="OM27">
        <v>0</v>
      </c>
      <c r="ON27">
        <v>224711000000</v>
      </c>
      <c r="OO27">
        <v>224711000000</v>
      </c>
      <c r="OP27">
        <v>59664000000</v>
      </c>
      <c r="OQ27">
        <v>61897000000</v>
      </c>
      <c r="OR27">
        <v>61806000000</v>
      </c>
      <c r="OS27">
        <v>183367000000</v>
      </c>
      <c r="OT27">
        <v>183367000000</v>
      </c>
      <c r="OU27">
        <v>47973000000</v>
      </c>
      <c r="OV27">
        <v>50052000000</v>
      </c>
      <c r="OW27">
        <v>44893000000</v>
      </c>
      <c r="OX27">
        <v>142918000000</v>
      </c>
      <c r="OY27">
        <v>142918000000</v>
      </c>
      <c r="OZ27">
        <v>9735644007000</v>
      </c>
    </row>
    <row r="28" spans="1:416" x14ac:dyDescent="0.25">
      <c r="A28" s="26" t="s">
        <v>16</v>
      </c>
      <c r="B28">
        <v>115929000000</v>
      </c>
      <c r="C28">
        <v>105718000000</v>
      </c>
      <c r="D28">
        <v>105392000000</v>
      </c>
      <c r="E28">
        <v>327039000000</v>
      </c>
      <c r="F28">
        <v>327039000000</v>
      </c>
      <c r="G28">
        <v>17239000000</v>
      </c>
      <c r="H28">
        <v>15585000000</v>
      </c>
      <c r="I28">
        <v>28661000000</v>
      </c>
      <c r="J28">
        <v>61485000000</v>
      </c>
      <c r="K28">
        <v>61485000000</v>
      </c>
      <c r="L28">
        <v>9012000000</v>
      </c>
      <c r="M28">
        <v>10863000000</v>
      </c>
      <c r="N28">
        <v>11907000000</v>
      </c>
      <c r="O28">
        <v>31782000000</v>
      </c>
      <c r="P28">
        <v>31782000000</v>
      </c>
      <c r="Q28">
        <v>10151751000</v>
      </c>
      <c r="R28">
        <v>11061896000</v>
      </c>
      <c r="S28">
        <v>12662590000</v>
      </c>
      <c r="T28">
        <v>33876237000</v>
      </c>
      <c r="U28">
        <v>33876237000</v>
      </c>
      <c r="V28">
        <v>0</v>
      </c>
      <c r="W28">
        <v>0</v>
      </c>
      <c r="X28">
        <v>0</v>
      </c>
      <c r="Y28">
        <v>0</v>
      </c>
      <c r="Z28">
        <v>0</v>
      </c>
      <c r="AA28">
        <v>0</v>
      </c>
      <c r="AB28">
        <v>0</v>
      </c>
      <c r="AC28">
        <v>0</v>
      </c>
      <c r="AD28">
        <v>0</v>
      </c>
      <c r="AE28">
        <v>0</v>
      </c>
      <c r="AF28">
        <v>13488000000</v>
      </c>
      <c r="AG28">
        <v>12835000000</v>
      </c>
      <c r="AH28">
        <v>11653000000</v>
      </c>
      <c r="AI28">
        <v>37976000000</v>
      </c>
      <c r="AJ28">
        <v>37976000000</v>
      </c>
      <c r="AK28">
        <v>68391000000</v>
      </c>
      <c r="AL28">
        <v>87812000000</v>
      </c>
      <c r="AM28">
        <v>126385000000</v>
      </c>
      <c r="AN28">
        <v>282588000000</v>
      </c>
      <c r="AO28">
        <v>282588000000</v>
      </c>
      <c r="AP28">
        <v>87610000000</v>
      </c>
      <c r="AQ28">
        <v>6442000000</v>
      </c>
      <c r="AR28">
        <v>1716000000</v>
      </c>
      <c r="AS28">
        <v>95768000000</v>
      </c>
      <c r="AT28">
        <v>95768000000</v>
      </c>
      <c r="AU28">
        <v>81590000000</v>
      </c>
      <c r="AV28">
        <v>97312000000</v>
      </c>
      <c r="AW28">
        <v>87280000000</v>
      </c>
      <c r="AX28">
        <v>266182000000</v>
      </c>
      <c r="AY28">
        <v>266182000000</v>
      </c>
      <c r="AZ28">
        <v>0</v>
      </c>
      <c r="BA28">
        <v>0</v>
      </c>
      <c r="BB28">
        <v>0</v>
      </c>
      <c r="BC28">
        <v>0</v>
      </c>
      <c r="BD28">
        <v>0</v>
      </c>
      <c r="BE28">
        <v>3295200000</v>
      </c>
      <c r="BF28">
        <v>4863800000</v>
      </c>
      <c r="BG28">
        <v>3742200000</v>
      </c>
      <c r="BH28">
        <v>11901200000</v>
      </c>
      <c r="BI28">
        <v>11901200000</v>
      </c>
      <c r="BJ28">
        <v>0</v>
      </c>
      <c r="BK28">
        <v>0</v>
      </c>
      <c r="BL28">
        <v>0</v>
      </c>
      <c r="BM28">
        <v>0</v>
      </c>
      <c r="BN28">
        <v>0</v>
      </c>
      <c r="BO28">
        <v>10654000000</v>
      </c>
      <c r="BP28">
        <v>18304000000</v>
      </c>
      <c r="BQ28">
        <v>19080000000</v>
      </c>
      <c r="BR28">
        <v>48038000000</v>
      </c>
      <c r="BS28">
        <v>48038000000</v>
      </c>
      <c r="BT28">
        <v>0</v>
      </c>
      <c r="BU28">
        <v>0</v>
      </c>
      <c r="BV28">
        <v>0</v>
      </c>
      <c r="BW28">
        <v>0</v>
      </c>
      <c r="BX28">
        <v>0</v>
      </c>
      <c r="BY28">
        <v>33770000000</v>
      </c>
      <c r="BZ28">
        <v>45049000000</v>
      </c>
      <c r="CA28">
        <v>40156000000</v>
      </c>
      <c r="CB28">
        <v>118975000000</v>
      </c>
      <c r="CC28">
        <v>118975000000</v>
      </c>
      <c r="CD28">
        <v>28218000000</v>
      </c>
      <c r="CE28">
        <v>26621000000</v>
      </c>
      <c r="CF28">
        <v>25717000000</v>
      </c>
      <c r="CG28">
        <v>80556000000</v>
      </c>
      <c r="CH28">
        <v>80556000000</v>
      </c>
      <c r="CI28">
        <v>3341000000</v>
      </c>
      <c r="CJ28">
        <v>4038000000</v>
      </c>
      <c r="CK28">
        <v>4404000000</v>
      </c>
      <c r="CL28">
        <v>11783000000</v>
      </c>
      <c r="CM28">
        <v>11783000000</v>
      </c>
      <c r="CN28">
        <v>27603000000</v>
      </c>
      <c r="CO28">
        <v>30292000000</v>
      </c>
      <c r="CP28">
        <v>28796000000</v>
      </c>
      <c r="CQ28">
        <v>86691000000</v>
      </c>
      <c r="CR28">
        <v>86691000000</v>
      </c>
      <c r="CS28">
        <v>0</v>
      </c>
      <c r="CT28">
        <v>0</v>
      </c>
      <c r="CU28">
        <v>0</v>
      </c>
      <c r="CV28">
        <v>0</v>
      </c>
      <c r="CW28">
        <v>0</v>
      </c>
      <c r="CX28">
        <v>7395000000</v>
      </c>
      <c r="CY28">
        <v>7043000000</v>
      </c>
      <c r="CZ28">
        <v>5366000000</v>
      </c>
      <c r="DA28">
        <v>19804000000</v>
      </c>
      <c r="DB28">
        <v>19804000000</v>
      </c>
      <c r="DC28">
        <v>19926000000</v>
      </c>
      <c r="DD28">
        <v>23237000000</v>
      </c>
      <c r="DE28">
        <v>24844000000</v>
      </c>
      <c r="DF28">
        <v>68007000000</v>
      </c>
      <c r="DG28">
        <v>68007000000</v>
      </c>
      <c r="DH28">
        <v>27035000000</v>
      </c>
      <c r="DI28">
        <v>31712000000</v>
      </c>
      <c r="DJ28">
        <v>25331000000</v>
      </c>
      <c r="DK28">
        <v>84078000000</v>
      </c>
      <c r="DL28">
        <v>84078000000</v>
      </c>
      <c r="DM28">
        <v>45762000000</v>
      </c>
      <c r="DN28">
        <v>53303000000</v>
      </c>
      <c r="DO28">
        <v>62017000000</v>
      </c>
      <c r="DP28">
        <v>161082000000</v>
      </c>
      <c r="DQ28">
        <v>161082000000</v>
      </c>
      <c r="DR28">
        <v>27171000000</v>
      </c>
      <c r="DS28">
        <v>26530000000</v>
      </c>
      <c r="DT28">
        <v>22183000000</v>
      </c>
      <c r="DU28">
        <v>75884000000</v>
      </c>
      <c r="DV28">
        <v>75884000000</v>
      </c>
      <c r="DW28">
        <v>73312000000</v>
      </c>
      <c r="DX28">
        <v>8346000000</v>
      </c>
      <c r="DY28">
        <v>4699000000</v>
      </c>
      <c r="DZ28">
        <v>86357000000</v>
      </c>
      <c r="EA28">
        <v>86357000000</v>
      </c>
      <c r="EB28">
        <v>17860000000</v>
      </c>
      <c r="EC28">
        <v>31341000000</v>
      </c>
      <c r="ED28">
        <v>26628000000</v>
      </c>
      <c r="EE28">
        <v>75829000000</v>
      </c>
      <c r="EF28">
        <v>75829000000</v>
      </c>
      <c r="EG28">
        <v>15547000000</v>
      </c>
      <c r="EH28">
        <v>10679000000</v>
      </c>
      <c r="EI28">
        <v>11108000000</v>
      </c>
      <c r="EJ28">
        <v>37334000000</v>
      </c>
      <c r="EK28"/>
      <c r="EL28"/>
      <c r="EM28"/>
      <c r="EN28"/>
      <c r="EO28">
        <v>37334000000</v>
      </c>
      <c r="EP28">
        <v>6164000000</v>
      </c>
      <c r="EQ28">
        <v>5976000000</v>
      </c>
      <c r="ER28">
        <v>5785000000</v>
      </c>
      <c r="ES28">
        <v>17925000000</v>
      </c>
      <c r="ET28">
        <v>17925000000</v>
      </c>
      <c r="EU28">
        <v>11404000000</v>
      </c>
      <c r="EV28">
        <v>14185000000</v>
      </c>
      <c r="EW28">
        <v>12771000000</v>
      </c>
      <c r="EX28">
        <v>38360000000</v>
      </c>
      <c r="EY28">
        <v>38360000000</v>
      </c>
      <c r="EZ28">
        <v>95569000000</v>
      </c>
      <c r="FA28">
        <v>98132000000</v>
      </c>
      <c r="FB28">
        <v>97192000000</v>
      </c>
      <c r="FC28">
        <v>290893000000</v>
      </c>
      <c r="FD28">
        <v>290893000000</v>
      </c>
      <c r="FE28">
        <v>7017000000</v>
      </c>
      <c r="FF28">
        <v>15053000000</v>
      </c>
      <c r="FG28">
        <v>14981000000</v>
      </c>
      <c r="FH28">
        <v>37051000000</v>
      </c>
      <c r="FI28">
        <v>37051000000</v>
      </c>
      <c r="FJ28">
        <v>9627000000</v>
      </c>
      <c r="FK28">
        <v>9013000000</v>
      </c>
      <c r="FL28">
        <v>10344000000</v>
      </c>
      <c r="FM28">
        <v>28984000000</v>
      </c>
      <c r="FN28">
        <v>28984000000</v>
      </c>
      <c r="FO28">
        <v>14739000000</v>
      </c>
      <c r="FP28">
        <v>16801000000</v>
      </c>
      <c r="FQ28">
        <v>15964000000</v>
      </c>
      <c r="FR28">
        <v>47504000000</v>
      </c>
      <c r="FS28">
        <v>47504000000</v>
      </c>
      <c r="FT28">
        <v>41468000000</v>
      </c>
      <c r="FU28">
        <v>78865000000</v>
      </c>
      <c r="FV28">
        <v>56069000000</v>
      </c>
      <c r="FW28">
        <v>176402000000</v>
      </c>
      <c r="FX28">
        <v>176402000000</v>
      </c>
      <c r="FY28">
        <v>10605000000</v>
      </c>
      <c r="FZ28">
        <v>9759000000</v>
      </c>
      <c r="GA28">
        <v>11397000000</v>
      </c>
      <c r="GB28">
        <v>31761000000</v>
      </c>
      <c r="GC28">
        <v>31761000000</v>
      </c>
      <c r="GD28">
        <v>82237000000</v>
      </c>
      <c r="GE28">
        <v>84905000000</v>
      </c>
      <c r="GF28">
        <v>79910000000</v>
      </c>
      <c r="GG28">
        <v>247052000000</v>
      </c>
      <c r="GH28">
        <v>247052000000</v>
      </c>
      <c r="GI28">
        <v>102121000000</v>
      </c>
      <c r="GJ28">
        <v>132741000000</v>
      </c>
      <c r="GK28">
        <v>104842000000</v>
      </c>
      <c r="GL28">
        <v>339704000000</v>
      </c>
      <c r="GM28">
        <v>339704000000</v>
      </c>
      <c r="GN28">
        <v>16716000000</v>
      </c>
      <c r="GO28">
        <v>18375000000</v>
      </c>
      <c r="GP28">
        <v>23166000000</v>
      </c>
      <c r="GQ28">
        <v>58257000000</v>
      </c>
      <c r="GR28">
        <v>58257000000</v>
      </c>
      <c r="GS28">
        <v>18924000000</v>
      </c>
      <c r="GT28">
        <v>18098000000</v>
      </c>
      <c r="GU28">
        <v>19197000000</v>
      </c>
      <c r="GV28">
        <v>56219000000</v>
      </c>
      <c r="GW28">
        <v>56219000000</v>
      </c>
      <c r="GX28">
        <v>38227000000</v>
      </c>
      <c r="GY28">
        <v>37701000000</v>
      </c>
      <c r="GZ28">
        <v>39869000000</v>
      </c>
      <c r="HA28">
        <v>115797000000</v>
      </c>
      <c r="HB28">
        <v>115797000000</v>
      </c>
      <c r="HC28">
        <v>16626000000</v>
      </c>
      <c r="HD28">
        <v>22310000000</v>
      </c>
      <c r="HE28">
        <v>24754000000</v>
      </c>
      <c r="HF28">
        <v>63690000000</v>
      </c>
      <c r="HG28">
        <v>63690000000</v>
      </c>
      <c r="HH28">
        <v>31230000000</v>
      </c>
      <c r="HI28">
        <v>35964000000</v>
      </c>
      <c r="HJ28">
        <v>42493000000</v>
      </c>
      <c r="HK28">
        <v>109687000000</v>
      </c>
      <c r="HL28">
        <v>109687000000</v>
      </c>
      <c r="HM28">
        <v>64635000000</v>
      </c>
      <c r="HN28">
        <v>0</v>
      </c>
      <c r="HO28">
        <v>0</v>
      </c>
      <c r="HP28">
        <v>64635000000</v>
      </c>
      <c r="HQ28">
        <v>64635000000</v>
      </c>
      <c r="HR28">
        <v>28782000000</v>
      </c>
      <c r="HS28">
        <v>26973000000</v>
      </c>
      <c r="HT28">
        <v>14601000000</v>
      </c>
      <c r="HU28">
        <v>70356000000</v>
      </c>
      <c r="HV28">
        <v>70356000000</v>
      </c>
      <c r="HW28">
        <v>11888100000</v>
      </c>
      <c r="HX28">
        <v>11775200000</v>
      </c>
      <c r="HY28">
        <v>12481600000</v>
      </c>
      <c r="HZ28">
        <v>36144900000</v>
      </c>
      <c r="IA28">
        <v>36144900000</v>
      </c>
      <c r="IB28">
        <v>14398000000</v>
      </c>
      <c r="IC28">
        <v>13972000000</v>
      </c>
      <c r="ID28">
        <v>13933000000</v>
      </c>
      <c r="IE28">
        <v>42303000000</v>
      </c>
      <c r="IF28">
        <v>42303000000</v>
      </c>
      <c r="IG28">
        <v>12096000000</v>
      </c>
      <c r="IH28">
        <v>14497000000</v>
      </c>
      <c r="II28">
        <v>15182000000</v>
      </c>
      <c r="IJ28">
        <v>41775000000</v>
      </c>
      <c r="IK28">
        <v>41775000000</v>
      </c>
      <c r="IL28">
        <v>11593000000</v>
      </c>
      <c r="IM28">
        <v>11904000000</v>
      </c>
      <c r="IN28">
        <v>11847000000</v>
      </c>
      <c r="IO28">
        <v>35344000000</v>
      </c>
      <c r="IP28">
        <v>35344000000</v>
      </c>
      <c r="IQ28">
        <v>2973500000</v>
      </c>
      <c r="IR28">
        <v>3621000000</v>
      </c>
      <c r="IS28">
        <v>6181200000</v>
      </c>
      <c r="IT28">
        <v>12775700000</v>
      </c>
      <c r="IU28">
        <v>12775700000</v>
      </c>
      <c r="IV28">
        <v>16737000000</v>
      </c>
      <c r="IW28">
        <v>15322000000</v>
      </c>
      <c r="IX28">
        <v>15159000000</v>
      </c>
      <c r="IY28">
        <v>47218000000</v>
      </c>
      <c r="IZ28">
        <v>47218000000</v>
      </c>
      <c r="JA28">
        <v>10084000000</v>
      </c>
      <c r="JB28">
        <v>8472000000</v>
      </c>
      <c r="JC28">
        <v>10366000000</v>
      </c>
      <c r="JD28">
        <v>28922000000</v>
      </c>
      <c r="JE28">
        <v>28922000000</v>
      </c>
      <c r="JF28">
        <v>701000000</v>
      </c>
      <c r="JG28">
        <v>598000000</v>
      </c>
      <c r="JH28">
        <v>1231000000</v>
      </c>
      <c r="JI28">
        <v>2530000000</v>
      </c>
      <c r="JJ28">
        <v>2530000000</v>
      </c>
      <c r="JK28">
        <v>7244000000</v>
      </c>
      <c r="JL28">
        <v>9222000000</v>
      </c>
      <c r="JM28">
        <v>7948000000</v>
      </c>
      <c r="JN28">
        <v>24414000000</v>
      </c>
      <c r="JO28">
        <v>24414000000</v>
      </c>
      <c r="JP28">
        <v>21193000000</v>
      </c>
      <c r="JQ28">
        <v>8174000000</v>
      </c>
      <c r="JR28">
        <v>9063000000</v>
      </c>
      <c r="JS28">
        <v>38430000000</v>
      </c>
      <c r="JT28">
        <v>38430000000</v>
      </c>
      <c r="JU28">
        <v>22206000000</v>
      </c>
      <c r="JV28">
        <v>22220000000</v>
      </c>
      <c r="JW28">
        <v>27327000000</v>
      </c>
      <c r="JX28">
        <v>71753000000</v>
      </c>
      <c r="JY28">
        <v>71753000000</v>
      </c>
      <c r="JZ28">
        <v>0</v>
      </c>
      <c r="KA28">
        <v>0</v>
      </c>
      <c r="KB28">
        <v>0</v>
      </c>
      <c r="KC28">
        <v>0</v>
      </c>
      <c r="KD28">
        <v>0</v>
      </c>
      <c r="KE28">
        <v>58488000000</v>
      </c>
      <c r="KF28">
        <v>69420000000</v>
      </c>
      <c r="KG28">
        <v>72310000000</v>
      </c>
      <c r="KH28">
        <v>200218000000</v>
      </c>
      <c r="KI28">
        <v>200218000000</v>
      </c>
      <c r="KJ28">
        <v>6040000000</v>
      </c>
      <c r="KK28">
        <v>7866000000</v>
      </c>
      <c r="KL28">
        <v>8284000000</v>
      </c>
      <c r="KM28">
        <v>22190000000</v>
      </c>
      <c r="KN28">
        <v>22190000000</v>
      </c>
      <c r="KO28">
        <v>19124000000</v>
      </c>
      <c r="KP28">
        <v>18630000000</v>
      </c>
      <c r="KQ28">
        <v>17200000000</v>
      </c>
      <c r="KR28">
        <v>54954000000</v>
      </c>
      <c r="KS28">
        <v>54954000000</v>
      </c>
      <c r="KT28">
        <v>22138000000</v>
      </c>
      <c r="KU28">
        <v>20461000000</v>
      </c>
      <c r="KV28">
        <v>23372000000</v>
      </c>
      <c r="KW28">
        <v>65971000000</v>
      </c>
      <c r="KX28">
        <v>65971000000</v>
      </c>
      <c r="KY28">
        <v>31858000000</v>
      </c>
      <c r="KZ28">
        <v>37304000000</v>
      </c>
      <c r="LA28">
        <v>25920000000</v>
      </c>
      <c r="LB28">
        <v>95082000000</v>
      </c>
      <c r="LC28">
        <v>95082000000</v>
      </c>
      <c r="LD28">
        <v>28237000000</v>
      </c>
      <c r="LE28">
        <v>30011000000</v>
      </c>
      <c r="LF28">
        <v>32976000000</v>
      </c>
      <c r="LG28">
        <v>91224000000</v>
      </c>
      <c r="LH28">
        <v>91224000000</v>
      </c>
      <c r="LI28">
        <v>17191000000</v>
      </c>
      <c r="LJ28">
        <v>18833000000</v>
      </c>
      <c r="LK28">
        <v>19615000000</v>
      </c>
      <c r="LL28">
        <v>55639000000</v>
      </c>
      <c r="LM28">
        <v>55639000000</v>
      </c>
      <c r="LN28">
        <v>11389000000</v>
      </c>
      <c r="LO28">
        <v>8935000000</v>
      </c>
      <c r="LP28">
        <v>8672000000</v>
      </c>
      <c r="LQ28">
        <v>28996000000</v>
      </c>
      <c r="LR28">
        <v>28996000000</v>
      </c>
      <c r="LS28">
        <v>5684200000</v>
      </c>
      <c r="LT28">
        <v>6168700000</v>
      </c>
      <c r="LU28">
        <v>7346800000</v>
      </c>
      <c r="LV28">
        <v>19199700000</v>
      </c>
      <c r="LW28">
        <v>19199700000</v>
      </c>
      <c r="LX28">
        <v>13486000000</v>
      </c>
      <c r="LY28">
        <v>13098000000</v>
      </c>
      <c r="LZ28">
        <v>10491000000</v>
      </c>
      <c r="MA28">
        <v>37075000000</v>
      </c>
      <c r="MB28">
        <v>37075000000</v>
      </c>
      <c r="MC28">
        <v>14286000000</v>
      </c>
      <c r="MD28">
        <v>12546000000</v>
      </c>
      <c r="ME28">
        <v>12079000000</v>
      </c>
      <c r="MF28">
        <v>38911000000</v>
      </c>
      <c r="MG28">
        <v>38911000000</v>
      </c>
      <c r="MH28">
        <v>0</v>
      </c>
      <c r="MI28">
        <v>0</v>
      </c>
      <c r="MJ28">
        <v>0</v>
      </c>
      <c r="MK28">
        <v>0</v>
      </c>
      <c r="ML28">
        <v>0</v>
      </c>
      <c r="MM28">
        <v>64420000000</v>
      </c>
      <c r="MN28">
        <v>68911000000</v>
      </c>
      <c r="MO28">
        <v>63438000000</v>
      </c>
      <c r="MP28">
        <v>196769000000</v>
      </c>
      <c r="MQ28">
        <v>196769000000</v>
      </c>
      <c r="MR28">
        <v>15014000000</v>
      </c>
      <c r="MS28">
        <v>14487000000</v>
      </c>
      <c r="MT28">
        <v>20125000000</v>
      </c>
      <c r="MU28">
        <v>49626000000</v>
      </c>
      <c r="MV28">
        <v>49626000000</v>
      </c>
      <c r="MW28">
        <v>2474000000</v>
      </c>
      <c r="MX28">
        <v>2123000000</v>
      </c>
      <c r="MY28">
        <v>2390000000</v>
      </c>
      <c r="MZ28">
        <v>6987000000</v>
      </c>
      <c r="NA28">
        <v>6987000000</v>
      </c>
      <c r="NB28">
        <v>53209000000</v>
      </c>
      <c r="NC28">
        <v>61782000000</v>
      </c>
      <c r="ND28">
        <v>72420000000</v>
      </c>
      <c r="NE28">
        <v>187411000000</v>
      </c>
      <c r="NF28">
        <v>187411000000</v>
      </c>
      <c r="NG28">
        <v>4626000000</v>
      </c>
      <c r="NH28">
        <v>4351000000</v>
      </c>
      <c r="NI28">
        <v>4173000000</v>
      </c>
      <c r="NJ28">
        <v>13150000000</v>
      </c>
      <c r="NK28">
        <v>13150000000</v>
      </c>
      <c r="NL28">
        <v>14087000000</v>
      </c>
      <c r="NM28">
        <v>15413000000</v>
      </c>
      <c r="NN28">
        <v>17016000000</v>
      </c>
      <c r="NO28">
        <v>46516000000</v>
      </c>
      <c r="NP28">
        <v>46516000000</v>
      </c>
      <c r="NQ28">
        <v>0</v>
      </c>
      <c r="NR28">
        <v>23723000000</v>
      </c>
      <c r="NS28">
        <v>20595000000</v>
      </c>
      <c r="NT28">
        <v>44318000000</v>
      </c>
      <c r="NU28">
        <v>44318000000</v>
      </c>
      <c r="NV28">
        <v>11305000000</v>
      </c>
      <c r="NW28">
        <v>13415000000</v>
      </c>
      <c r="NX28">
        <v>14510000000</v>
      </c>
      <c r="NY28">
        <v>39230000000</v>
      </c>
      <c r="NZ28">
        <v>39230000000</v>
      </c>
      <c r="OA28">
        <v>37930000000</v>
      </c>
      <c r="OB28">
        <v>44868000000</v>
      </c>
      <c r="OC28">
        <v>39660000000</v>
      </c>
      <c r="OD28">
        <v>122458000000</v>
      </c>
      <c r="OE28">
        <v>122458000000</v>
      </c>
      <c r="OF28">
        <v>21667000000</v>
      </c>
      <c r="OG28">
        <v>25769000000</v>
      </c>
      <c r="OH28">
        <v>27070000000</v>
      </c>
      <c r="OI28">
        <v>74506000000</v>
      </c>
      <c r="OJ28">
        <v>74506000000</v>
      </c>
      <c r="OK28">
        <v>105451000000</v>
      </c>
      <c r="OL28">
        <v>0</v>
      </c>
      <c r="OM28">
        <v>0</v>
      </c>
      <c r="ON28">
        <v>105451000000</v>
      </c>
      <c r="OO28">
        <v>105451000000</v>
      </c>
      <c r="OP28">
        <v>78521000000</v>
      </c>
      <c r="OQ28">
        <v>77477000000</v>
      </c>
      <c r="OR28">
        <v>77790000000</v>
      </c>
      <c r="OS28">
        <v>233788000000</v>
      </c>
      <c r="OT28">
        <v>233788000000</v>
      </c>
      <c r="OU28">
        <v>57138000000</v>
      </c>
      <c r="OV28">
        <v>63989000000</v>
      </c>
      <c r="OW28">
        <v>56363000000</v>
      </c>
      <c r="OX28">
        <v>177490000000</v>
      </c>
      <c r="OY28">
        <v>177490000000</v>
      </c>
      <c r="OZ28">
        <v>6286061737000</v>
      </c>
    </row>
    <row r="29" spans="1:416" x14ac:dyDescent="0.25">
      <c r="A29" s="26" t="s">
        <v>428</v>
      </c>
      <c r="B29">
        <v>10903000000</v>
      </c>
      <c r="C29"/>
      <c r="D29">
        <v>11056000000</v>
      </c>
      <c r="E29">
        <v>21959000000</v>
      </c>
      <c r="F29">
        <v>21959000000</v>
      </c>
      <c r="G29">
        <v>0</v>
      </c>
      <c r="H29"/>
      <c r="I29">
        <v>0</v>
      </c>
      <c r="J29">
        <v>0</v>
      </c>
      <c r="K29">
        <v>0</v>
      </c>
      <c r="L29">
        <v>0</v>
      </c>
      <c r="M29"/>
      <c r="N29">
        <v>0</v>
      </c>
      <c r="O29">
        <v>0</v>
      </c>
      <c r="P29">
        <v>0</v>
      </c>
      <c r="Q29">
        <v>926776000</v>
      </c>
      <c r="R29"/>
      <c r="S29">
        <v>1022399000</v>
      </c>
      <c r="T29">
        <v>1949175000</v>
      </c>
      <c r="U29">
        <v>1949175000</v>
      </c>
      <c r="V29">
        <v>0</v>
      </c>
      <c r="W29"/>
      <c r="X29">
        <v>0</v>
      </c>
      <c r="Y29">
        <v>0</v>
      </c>
      <c r="Z29">
        <v>0</v>
      </c>
      <c r="AA29">
        <v>0</v>
      </c>
      <c r="AB29"/>
      <c r="AC29">
        <v>0</v>
      </c>
      <c r="AD29">
        <v>0</v>
      </c>
      <c r="AE29">
        <v>0</v>
      </c>
      <c r="AF29">
        <v>1946000000</v>
      </c>
      <c r="AG29"/>
      <c r="AH29">
        <v>3601000000</v>
      </c>
      <c r="AI29">
        <v>5547000000</v>
      </c>
      <c r="AJ29">
        <v>5547000000</v>
      </c>
      <c r="AK29">
        <v>15341000000</v>
      </c>
      <c r="AL29"/>
      <c r="AM29">
        <v>25251000000</v>
      </c>
      <c r="AN29">
        <v>40592000000</v>
      </c>
      <c r="AO29">
        <v>40592000000</v>
      </c>
      <c r="AP29">
        <v>0</v>
      </c>
      <c r="AQ29"/>
      <c r="AR29">
        <v>0</v>
      </c>
      <c r="AS29">
        <v>0</v>
      </c>
      <c r="AT29">
        <v>0</v>
      </c>
      <c r="AU29">
        <v>2114000000</v>
      </c>
      <c r="AV29"/>
      <c r="AW29">
        <v>2246000000</v>
      </c>
      <c r="AX29">
        <v>4360000000</v>
      </c>
      <c r="AY29">
        <v>4360000000</v>
      </c>
      <c r="AZ29">
        <v>2063000000</v>
      </c>
      <c r="BA29"/>
      <c r="BB29">
        <v>1843000000</v>
      </c>
      <c r="BC29">
        <v>3906000000</v>
      </c>
      <c r="BD29">
        <v>3906000000</v>
      </c>
      <c r="BE29">
        <v>650500000</v>
      </c>
      <c r="BF29"/>
      <c r="BG29">
        <v>457200000</v>
      </c>
      <c r="BH29">
        <v>1107700000</v>
      </c>
      <c r="BI29">
        <v>1107700000</v>
      </c>
      <c r="BJ29">
        <v>0</v>
      </c>
      <c r="BK29"/>
      <c r="BL29">
        <v>0</v>
      </c>
      <c r="BM29">
        <v>0</v>
      </c>
      <c r="BN29">
        <v>0</v>
      </c>
      <c r="BO29">
        <v>637000000</v>
      </c>
      <c r="BP29"/>
      <c r="BQ29">
        <v>10380000000</v>
      </c>
      <c r="BR29">
        <v>11017000000</v>
      </c>
      <c r="BS29">
        <v>11017000000</v>
      </c>
      <c r="BT29">
        <v>9779000000</v>
      </c>
      <c r="BU29"/>
      <c r="BV29">
        <v>10596000000</v>
      </c>
      <c r="BW29">
        <v>20375000000</v>
      </c>
      <c r="BX29">
        <v>20375000000</v>
      </c>
      <c r="BY29">
        <v>0</v>
      </c>
      <c r="BZ29"/>
      <c r="CA29">
        <v>0</v>
      </c>
      <c r="CB29">
        <v>0</v>
      </c>
      <c r="CC29">
        <v>0</v>
      </c>
      <c r="CD29">
        <v>2766000000</v>
      </c>
      <c r="CE29"/>
      <c r="CF29">
        <v>2432000000</v>
      </c>
      <c r="CG29">
        <v>5198000000</v>
      </c>
      <c r="CH29">
        <v>5198000000</v>
      </c>
      <c r="CI29">
        <v>511000000</v>
      </c>
      <c r="CJ29"/>
      <c r="CK29">
        <v>539000000</v>
      </c>
      <c r="CL29">
        <v>1050000000</v>
      </c>
      <c r="CM29">
        <v>1050000000</v>
      </c>
      <c r="CN29">
        <v>0</v>
      </c>
      <c r="CO29"/>
      <c r="CP29">
        <v>0</v>
      </c>
      <c r="CQ29">
        <v>0</v>
      </c>
      <c r="CR29">
        <v>0</v>
      </c>
      <c r="CS29">
        <v>0</v>
      </c>
      <c r="CT29"/>
      <c r="CU29">
        <v>0</v>
      </c>
      <c r="CV29">
        <v>0</v>
      </c>
      <c r="CW29">
        <v>0</v>
      </c>
      <c r="CX29">
        <v>5956000000</v>
      </c>
      <c r="CY29"/>
      <c r="CZ29">
        <v>5521000000</v>
      </c>
      <c r="DA29">
        <v>11477000000</v>
      </c>
      <c r="DB29">
        <v>11477000000</v>
      </c>
      <c r="DC29">
        <v>1437000000</v>
      </c>
      <c r="DD29"/>
      <c r="DE29">
        <v>1645000000</v>
      </c>
      <c r="DF29">
        <v>3082000000</v>
      </c>
      <c r="DG29">
        <v>3082000000</v>
      </c>
      <c r="DH29">
        <v>1100000000</v>
      </c>
      <c r="DI29"/>
      <c r="DJ29">
        <v>900000000</v>
      </c>
      <c r="DK29">
        <v>2000000000</v>
      </c>
      <c r="DL29">
        <v>2000000000</v>
      </c>
      <c r="DM29">
        <v>2718000000</v>
      </c>
      <c r="DN29"/>
      <c r="DO29">
        <v>4441000000</v>
      </c>
      <c r="DP29">
        <v>7159000000</v>
      </c>
      <c r="DQ29">
        <v>7159000000</v>
      </c>
      <c r="DR29">
        <v>19419000000</v>
      </c>
      <c r="DS29"/>
      <c r="DT29">
        <v>19508000000</v>
      </c>
      <c r="DU29">
        <v>38927000000</v>
      </c>
      <c r="DV29">
        <v>38927000000</v>
      </c>
      <c r="DW29">
        <v>1539000000</v>
      </c>
      <c r="DX29"/>
      <c r="DY29">
        <v>1373000000</v>
      </c>
      <c r="DZ29">
        <v>2912000000</v>
      </c>
      <c r="EA29">
        <v>2912000000</v>
      </c>
      <c r="EB29">
        <v>3011000000</v>
      </c>
      <c r="EC29"/>
      <c r="ED29">
        <v>5345000000</v>
      </c>
      <c r="EE29">
        <v>8356000000</v>
      </c>
      <c r="EF29">
        <v>8356000000</v>
      </c>
      <c r="EG29">
        <v>2909000000</v>
      </c>
      <c r="EH29"/>
      <c r="EI29">
        <v>2874000000</v>
      </c>
      <c r="EJ29">
        <v>5783000000</v>
      </c>
      <c r="EK29"/>
      <c r="EL29"/>
      <c r="EM29"/>
      <c r="EN29"/>
      <c r="EO29">
        <v>5783000000</v>
      </c>
      <c r="EP29">
        <v>758000000</v>
      </c>
      <c r="EQ29"/>
      <c r="ER29">
        <v>854000000</v>
      </c>
      <c r="ES29">
        <v>1612000000</v>
      </c>
      <c r="ET29">
        <v>1612000000</v>
      </c>
      <c r="EU29">
        <v>4353000000</v>
      </c>
      <c r="EV29"/>
      <c r="EW29">
        <v>5014000000</v>
      </c>
      <c r="EX29">
        <v>9367000000</v>
      </c>
      <c r="EY29">
        <v>9367000000</v>
      </c>
      <c r="EZ29">
        <v>9385000000</v>
      </c>
      <c r="FA29"/>
      <c r="FB29">
        <v>8774000000</v>
      </c>
      <c r="FC29">
        <v>18159000000</v>
      </c>
      <c r="FD29">
        <v>18159000000</v>
      </c>
      <c r="FE29">
        <v>4315000000</v>
      </c>
      <c r="FF29"/>
      <c r="FG29">
        <v>6862000000</v>
      </c>
      <c r="FH29">
        <v>11177000000</v>
      </c>
      <c r="FI29">
        <v>11177000000</v>
      </c>
      <c r="FJ29">
        <v>3095000000</v>
      </c>
      <c r="FK29"/>
      <c r="FL29">
        <v>3615000000</v>
      </c>
      <c r="FM29">
        <v>6710000000</v>
      </c>
      <c r="FN29">
        <v>6710000000</v>
      </c>
      <c r="FO29">
        <v>0</v>
      </c>
      <c r="FP29"/>
      <c r="FQ29">
        <v>0</v>
      </c>
      <c r="FR29">
        <v>0</v>
      </c>
      <c r="FS29">
        <v>0</v>
      </c>
      <c r="FT29">
        <v>8223000000</v>
      </c>
      <c r="FU29"/>
      <c r="FV29">
        <v>0</v>
      </c>
      <c r="FW29">
        <v>8223000000</v>
      </c>
      <c r="FX29">
        <v>8223000000</v>
      </c>
      <c r="FY29">
        <v>0</v>
      </c>
      <c r="FZ29"/>
      <c r="GA29">
        <v>0</v>
      </c>
      <c r="GB29">
        <v>0</v>
      </c>
      <c r="GC29">
        <v>0</v>
      </c>
      <c r="GD29">
        <v>13142000000</v>
      </c>
      <c r="GE29"/>
      <c r="GF29">
        <v>12676000000</v>
      </c>
      <c r="GG29">
        <v>25818000000</v>
      </c>
      <c r="GH29">
        <v>25818000000</v>
      </c>
      <c r="GI29">
        <v>0</v>
      </c>
      <c r="GJ29"/>
      <c r="GK29">
        <v>0</v>
      </c>
      <c r="GL29">
        <v>0</v>
      </c>
      <c r="GM29">
        <v>0</v>
      </c>
      <c r="GN29">
        <v>2152000000</v>
      </c>
      <c r="GO29"/>
      <c r="GP29">
        <v>2519000000</v>
      </c>
      <c r="GQ29">
        <v>4671000000</v>
      </c>
      <c r="GR29">
        <v>4671000000</v>
      </c>
      <c r="GS29">
        <v>1116000000</v>
      </c>
      <c r="GT29"/>
      <c r="GU29">
        <v>1003000000</v>
      </c>
      <c r="GV29">
        <v>2119000000</v>
      </c>
      <c r="GW29">
        <v>2119000000</v>
      </c>
      <c r="GX29">
        <v>0</v>
      </c>
      <c r="GY29"/>
      <c r="GZ29">
        <v>0</v>
      </c>
      <c r="HA29">
        <v>0</v>
      </c>
      <c r="HB29">
        <v>0</v>
      </c>
      <c r="HC29">
        <v>0</v>
      </c>
      <c r="HD29"/>
      <c r="HE29">
        <v>0</v>
      </c>
      <c r="HF29">
        <v>0</v>
      </c>
      <c r="HG29">
        <v>0</v>
      </c>
      <c r="HH29">
        <v>6929000000</v>
      </c>
      <c r="HI29"/>
      <c r="HJ29">
        <v>7231000000</v>
      </c>
      <c r="HK29">
        <v>14160000000</v>
      </c>
      <c r="HL29">
        <v>14160000000</v>
      </c>
      <c r="HM29">
        <v>0</v>
      </c>
      <c r="HN29"/>
      <c r="HO29">
        <v>0</v>
      </c>
      <c r="HP29">
        <v>0</v>
      </c>
      <c r="HQ29">
        <v>0</v>
      </c>
      <c r="HR29">
        <v>1086000000</v>
      </c>
      <c r="HS29"/>
      <c r="HT29">
        <v>1536000000</v>
      </c>
      <c r="HU29">
        <v>2622000000</v>
      </c>
      <c r="HV29">
        <v>2622000000</v>
      </c>
      <c r="HW29">
        <v>1609000000</v>
      </c>
      <c r="HX29"/>
      <c r="HY29">
        <v>1323900000</v>
      </c>
      <c r="HZ29">
        <v>2932900000</v>
      </c>
      <c r="IA29">
        <v>2932900000</v>
      </c>
      <c r="IB29">
        <v>0</v>
      </c>
      <c r="IC29"/>
      <c r="ID29">
        <v>0</v>
      </c>
      <c r="IE29">
        <v>0</v>
      </c>
      <c r="IF29">
        <v>0</v>
      </c>
      <c r="IG29">
        <v>1540000000</v>
      </c>
      <c r="IH29"/>
      <c r="II29">
        <v>1410000000</v>
      </c>
      <c r="IJ29">
        <v>2950000000</v>
      </c>
      <c r="IK29">
        <v>2950000000</v>
      </c>
      <c r="IL29">
        <v>0</v>
      </c>
      <c r="IM29"/>
      <c r="IN29">
        <v>0</v>
      </c>
      <c r="IO29">
        <v>0</v>
      </c>
      <c r="IP29">
        <v>0</v>
      </c>
      <c r="IQ29">
        <v>214800000</v>
      </c>
      <c r="IR29"/>
      <c r="IS29">
        <v>300600000</v>
      </c>
      <c r="IT29">
        <v>515400000</v>
      </c>
      <c r="IU29">
        <v>515400000</v>
      </c>
      <c r="IV29">
        <v>0</v>
      </c>
      <c r="IW29"/>
      <c r="IX29">
        <v>0</v>
      </c>
      <c r="IY29">
        <v>0</v>
      </c>
      <c r="IZ29">
        <v>0</v>
      </c>
      <c r="JA29">
        <v>2644000000</v>
      </c>
      <c r="JB29"/>
      <c r="JC29">
        <v>2663000000</v>
      </c>
      <c r="JD29">
        <v>5307000000</v>
      </c>
      <c r="JE29">
        <v>5307000000</v>
      </c>
      <c r="JF29">
        <v>0</v>
      </c>
      <c r="JG29"/>
      <c r="JH29">
        <v>0</v>
      </c>
      <c r="JI29">
        <v>0</v>
      </c>
      <c r="JJ29">
        <v>0</v>
      </c>
      <c r="JK29">
        <v>1488000000</v>
      </c>
      <c r="JL29"/>
      <c r="JM29">
        <v>1911000000</v>
      </c>
      <c r="JN29">
        <v>3399000000</v>
      </c>
      <c r="JO29">
        <v>3399000000</v>
      </c>
      <c r="JP29">
        <v>227000000</v>
      </c>
      <c r="JQ29"/>
      <c r="JR29">
        <v>257000000</v>
      </c>
      <c r="JS29">
        <v>484000000</v>
      </c>
      <c r="JT29">
        <v>484000000</v>
      </c>
      <c r="JU29">
        <v>4519000000</v>
      </c>
      <c r="JV29"/>
      <c r="JW29">
        <v>0</v>
      </c>
      <c r="JX29">
        <v>4519000000</v>
      </c>
      <c r="JY29">
        <v>4519000000</v>
      </c>
      <c r="JZ29">
        <v>0</v>
      </c>
      <c r="KA29"/>
      <c r="KB29">
        <v>0</v>
      </c>
      <c r="KC29">
        <v>0</v>
      </c>
      <c r="KD29">
        <v>0</v>
      </c>
      <c r="KE29">
        <v>0</v>
      </c>
      <c r="KF29"/>
      <c r="KG29">
        <v>0</v>
      </c>
      <c r="KH29">
        <v>0</v>
      </c>
      <c r="KI29">
        <v>0</v>
      </c>
      <c r="KJ29">
        <v>0</v>
      </c>
      <c r="KK29"/>
      <c r="KL29">
        <v>0</v>
      </c>
      <c r="KM29">
        <v>0</v>
      </c>
      <c r="KN29">
        <v>0</v>
      </c>
      <c r="KO29">
        <v>0</v>
      </c>
      <c r="KP29"/>
      <c r="KQ29">
        <v>0</v>
      </c>
      <c r="KR29">
        <v>0</v>
      </c>
      <c r="KS29">
        <v>0</v>
      </c>
      <c r="KT29">
        <v>2399000000</v>
      </c>
      <c r="KU29"/>
      <c r="KV29">
        <v>2548000000</v>
      </c>
      <c r="KW29">
        <v>4947000000</v>
      </c>
      <c r="KX29">
        <v>4947000000</v>
      </c>
      <c r="KY29">
        <v>6384000000</v>
      </c>
      <c r="KZ29"/>
      <c r="LA29">
        <v>0</v>
      </c>
      <c r="LB29">
        <v>6384000000</v>
      </c>
      <c r="LC29">
        <v>6384000000</v>
      </c>
      <c r="LD29">
        <v>2834000000</v>
      </c>
      <c r="LE29"/>
      <c r="LF29">
        <v>3013000000</v>
      </c>
      <c r="LG29">
        <v>5847000000</v>
      </c>
      <c r="LH29">
        <v>5847000000</v>
      </c>
      <c r="LI29">
        <v>0</v>
      </c>
      <c r="LJ29"/>
      <c r="LK29">
        <v>0</v>
      </c>
      <c r="LL29">
        <v>0</v>
      </c>
      <c r="LM29">
        <v>0</v>
      </c>
      <c r="LN29">
        <v>1561000000</v>
      </c>
      <c r="LO29"/>
      <c r="LP29">
        <v>1393000000</v>
      </c>
      <c r="LQ29">
        <v>2954000000</v>
      </c>
      <c r="LR29">
        <v>2954000000</v>
      </c>
      <c r="LS29">
        <v>1305900000</v>
      </c>
      <c r="LT29"/>
      <c r="LU29">
        <v>1503200000</v>
      </c>
      <c r="LV29">
        <v>2809100000</v>
      </c>
      <c r="LW29">
        <v>2809100000</v>
      </c>
      <c r="LX29">
        <v>3556000000</v>
      </c>
      <c r="LY29"/>
      <c r="LZ29">
        <v>2566000000</v>
      </c>
      <c r="MA29">
        <v>6122000000</v>
      </c>
      <c r="MB29">
        <v>6122000000</v>
      </c>
      <c r="MC29">
        <v>0</v>
      </c>
      <c r="MD29"/>
      <c r="ME29">
        <v>0</v>
      </c>
      <c r="MF29">
        <v>0</v>
      </c>
      <c r="MG29">
        <v>0</v>
      </c>
      <c r="MH29">
        <v>0</v>
      </c>
      <c r="MI29"/>
      <c r="MJ29">
        <v>0</v>
      </c>
      <c r="MK29">
        <v>0</v>
      </c>
      <c r="ML29">
        <v>0</v>
      </c>
      <c r="MM29">
        <v>28430000000</v>
      </c>
      <c r="MN29"/>
      <c r="MO29">
        <v>28516000000</v>
      </c>
      <c r="MP29">
        <v>56946000000</v>
      </c>
      <c r="MQ29">
        <v>56946000000</v>
      </c>
      <c r="MR29">
        <v>2474000000</v>
      </c>
      <c r="MS29"/>
      <c r="MT29">
        <v>2485000000</v>
      </c>
      <c r="MU29">
        <v>4959000000</v>
      </c>
      <c r="MV29">
        <v>4959000000</v>
      </c>
      <c r="MW29">
        <v>0</v>
      </c>
      <c r="MX29"/>
      <c r="MY29">
        <v>0</v>
      </c>
      <c r="MZ29">
        <v>0</v>
      </c>
      <c r="NA29">
        <v>0</v>
      </c>
      <c r="NB29">
        <v>0</v>
      </c>
      <c r="NC29"/>
      <c r="ND29">
        <v>0</v>
      </c>
      <c r="NE29">
        <v>0</v>
      </c>
      <c r="NF29">
        <v>0</v>
      </c>
      <c r="NG29">
        <v>0</v>
      </c>
      <c r="NH29"/>
      <c r="NI29">
        <v>0</v>
      </c>
      <c r="NJ29">
        <v>0</v>
      </c>
      <c r="NK29">
        <v>0</v>
      </c>
      <c r="NL29">
        <v>0</v>
      </c>
      <c r="NM29"/>
      <c r="NN29">
        <v>0</v>
      </c>
      <c r="NO29">
        <v>0</v>
      </c>
      <c r="NP29">
        <v>0</v>
      </c>
      <c r="NQ29">
        <v>0</v>
      </c>
      <c r="NR29"/>
      <c r="NS29">
        <v>0</v>
      </c>
      <c r="NT29">
        <v>0</v>
      </c>
      <c r="NU29">
        <v>0</v>
      </c>
      <c r="NV29">
        <v>0</v>
      </c>
      <c r="NW29"/>
      <c r="NX29">
        <v>0</v>
      </c>
      <c r="NY29">
        <v>0</v>
      </c>
      <c r="NZ29">
        <v>0</v>
      </c>
      <c r="OA29">
        <v>0</v>
      </c>
      <c r="OB29"/>
      <c r="OC29">
        <v>0</v>
      </c>
      <c r="OD29">
        <v>0</v>
      </c>
      <c r="OE29">
        <v>0</v>
      </c>
      <c r="OF29">
        <v>1770000000</v>
      </c>
      <c r="OG29"/>
      <c r="OH29">
        <v>1927000000</v>
      </c>
      <c r="OI29">
        <v>3697000000</v>
      </c>
      <c r="OJ29">
        <v>3697000000</v>
      </c>
      <c r="OK29">
        <v>0</v>
      </c>
      <c r="OL29"/>
      <c r="OM29">
        <v>0</v>
      </c>
      <c r="ON29">
        <v>0</v>
      </c>
      <c r="OO29">
        <v>0</v>
      </c>
      <c r="OP29">
        <v>10529000000</v>
      </c>
      <c r="OQ29"/>
      <c r="OR29">
        <v>0</v>
      </c>
      <c r="OS29">
        <v>10529000000</v>
      </c>
      <c r="OT29">
        <v>10529000000</v>
      </c>
      <c r="OU29">
        <v>18745000000</v>
      </c>
      <c r="OV29"/>
      <c r="OW29">
        <v>46009000000</v>
      </c>
      <c r="OX29">
        <v>64754000000</v>
      </c>
      <c r="OY29">
        <v>64754000000</v>
      </c>
      <c r="OZ29">
        <v>491450275000</v>
      </c>
    </row>
    <row r="30" spans="1:416" x14ac:dyDescent="0.25">
      <c r="A30" s="26" t="s">
        <v>429</v>
      </c>
      <c r="B30">
        <v>10903000000</v>
      </c>
      <c r="C30">
        <v>25094000000</v>
      </c>
      <c r="D30">
        <v>11056000000</v>
      </c>
      <c r="E30">
        <v>47053000000</v>
      </c>
      <c r="F30">
        <v>47053000000</v>
      </c>
      <c r="G30">
        <v>0</v>
      </c>
      <c r="H30">
        <v>0</v>
      </c>
      <c r="I30">
        <v>0</v>
      </c>
      <c r="J30">
        <v>0</v>
      </c>
      <c r="K30">
        <v>0</v>
      </c>
      <c r="L30">
        <v>0</v>
      </c>
      <c r="M30">
        <v>0</v>
      </c>
      <c r="N30">
        <v>0</v>
      </c>
      <c r="O30">
        <v>0</v>
      </c>
      <c r="P30">
        <v>0</v>
      </c>
      <c r="Q30">
        <v>926776000</v>
      </c>
      <c r="R30">
        <v>1785520000</v>
      </c>
      <c r="S30">
        <v>1022399000</v>
      </c>
      <c r="T30">
        <v>3734695000</v>
      </c>
      <c r="U30">
        <v>3734695000</v>
      </c>
      <c r="V30">
        <v>0</v>
      </c>
      <c r="W30">
        <v>0</v>
      </c>
      <c r="X30">
        <v>0</v>
      </c>
      <c r="Y30">
        <v>0</v>
      </c>
      <c r="Z30">
        <v>0</v>
      </c>
      <c r="AA30">
        <v>0</v>
      </c>
      <c r="AB30">
        <v>0</v>
      </c>
      <c r="AC30">
        <v>0</v>
      </c>
      <c r="AD30">
        <v>0</v>
      </c>
      <c r="AE30">
        <v>0</v>
      </c>
      <c r="AF30">
        <v>1946000000</v>
      </c>
      <c r="AG30">
        <v>4412000000</v>
      </c>
      <c r="AH30">
        <v>3601000000</v>
      </c>
      <c r="AI30">
        <v>9959000000</v>
      </c>
      <c r="AJ30">
        <v>9959000000</v>
      </c>
      <c r="AK30">
        <v>15341000000</v>
      </c>
      <c r="AL30">
        <v>43578000000</v>
      </c>
      <c r="AM30">
        <v>25251000000</v>
      </c>
      <c r="AN30">
        <v>84170000000</v>
      </c>
      <c r="AO30">
        <v>84170000000</v>
      </c>
      <c r="AP30">
        <v>0</v>
      </c>
      <c r="AQ30">
        <v>0</v>
      </c>
      <c r="AR30">
        <v>0</v>
      </c>
      <c r="AS30">
        <v>0</v>
      </c>
      <c r="AT30">
        <v>0</v>
      </c>
      <c r="AU30">
        <v>2114000000</v>
      </c>
      <c r="AV30">
        <v>4542000000</v>
      </c>
      <c r="AW30">
        <v>2246000000</v>
      </c>
      <c r="AX30">
        <v>8902000000</v>
      </c>
      <c r="AY30">
        <v>8902000000</v>
      </c>
      <c r="AZ30">
        <v>2063000000</v>
      </c>
      <c r="BA30">
        <v>3458000000</v>
      </c>
      <c r="BB30">
        <v>1843000000</v>
      </c>
      <c r="BC30">
        <v>7364000000</v>
      </c>
      <c r="BD30">
        <v>7364000000</v>
      </c>
      <c r="BE30">
        <v>650500000</v>
      </c>
      <c r="BF30">
        <v>929400000</v>
      </c>
      <c r="BG30">
        <v>457200000</v>
      </c>
      <c r="BH30">
        <v>2037100000</v>
      </c>
      <c r="BI30">
        <v>2037100000</v>
      </c>
      <c r="BJ30">
        <v>0</v>
      </c>
      <c r="BK30">
        <v>0</v>
      </c>
      <c r="BL30">
        <v>0</v>
      </c>
      <c r="BM30">
        <v>0</v>
      </c>
      <c r="BN30">
        <v>0</v>
      </c>
      <c r="BO30">
        <v>637000000</v>
      </c>
      <c r="BP30">
        <v>3492000000</v>
      </c>
      <c r="BQ30">
        <v>10380000000</v>
      </c>
      <c r="BR30">
        <v>14509000000</v>
      </c>
      <c r="BS30">
        <v>14509000000</v>
      </c>
      <c r="BT30">
        <v>9779000000</v>
      </c>
      <c r="BU30">
        <v>20128000000</v>
      </c>
      <c r="BV30">
        <v>10596000000</v>
      </c>
      <c r="BW30">
        <v>40503000000</v>
      </c>
      <c r="BX30">
        <v>40503000000</v>
      </c>
      <c r="BY30">
        <v>0</v>
      </c>
      <c r="BZ30">
        <v>0</v>
      </c>
      <c r="CA30">
        <v>0</v>
      </c>
      <c r="CB30">
        <v>0</v>
      </c>
      <c r="CC30">
        <v>0</v>
      </c>
      <c r="CD30">
        <v>2766000000</v>
      </c>
      <c r="CE30">
        <v>5154000000</v>
      </c>
      <c r="CF30">
        <v>2432000000</v>
      </c>
      <c r="CG30">
        <v>10352000000</v>
      </c>
      <c r="CH30">
        <v>10352000000</v>
      </c>
      <c r="CI30">
        <v>511000000</v>
      </c>
      <c r="CJ30">
        <v>1038000000</v>
      </c>
      <c r="CK30">
        <v>539000000</v>
      </c>
      <c r="CL30">
        <v>2088000000</v>
      </c>
      <c r="CM30">
        <v>2088000000</v>
      </c>
      <c r="CN30">
        <v>0</v>
      </c>
      <c r="CO30">
        <v>0</v>
      </c>
      <c r="CP30">
        <v>0</v>
      </c>
      <c r="CQ30">
        <v>0</v>
      </c>
      <c r="CR30">
        <v>0</v>
      </c>
      <c r="CS30">
        <v>0</v>
      </c>
      <c r="CT30">
        <v>0</v>
      </c>
      <c r="CU30">
        <v>0</v>
      </c>
      <c r="CV30">
        <v>0</v>
      </c>
      <c r="CW30">
        <v>0</v>
      </c>
      <c r="CX30">
        <v>5956000000</v>
      </c>
      <c r="CY30">
        <v>12180000000</v>
      </c>
      <c r="CZ30">
        <v>5521000000</v>
      </c>
      <c r="DA30">
        <v>23657000000</v>
      </c>
      <c r="DB30">
        <v>23657000000</v>
      </c>
      <c r="DC30">
        <v>1437000000</v>
      </c>
      <c r="DD30">
        <v>2984000000</v>
      </c>
      <c r="DE30">
        <v>1645000000</v>
      </c>
      <c r="DF30">
        <v>6066000000</v>
      </c>
      <c r="DG30">
        <v>6066000000</v>
      </c>
      <c r="DH30">
        <v>1100000000</v>
      </c>
      <c r="DI30">
        <v>2000000000</v>
      </c>
      <c r="DJ30">
        <v>900000000</v>
      </c>
      <c r="DK30">
        <v>4000000000</v>
      </c>
      <c r="DL30">
        <v>4000000000</v>
      </c>
      <c r="DM30">
        <v>2718000000</v>
      </c>
      <c r="DN30">
        <v>8742000000</v>
      </c>
      <c r="DO30">
        <v>4441000000</v>
      </c>
      <c r="DP30">
        <v>15901000000</v>
      </c>
      <c r="DQ30">
        <v>15901000000</v>
      </c>
      <c r="DR30">
        <v>19419000000</v>
      </c>
      <c r="DS30">
        <v>58436000000</v>
      </c>
      <c r="DT30">
        <v>19508000000</v>
      </c>
      <c r="DU30">
        <v>97363000000</v>
      </c>
      <c r="DV30">
        <v>97363000000</v>
      </c>
      <c r="DW30">
        <v>1539000000</v>
      </c>
      <c r="DX30">
        <v>2804000000</v>
      </c>
      <c r="DY30">
        <v>1373000000</v>
      </c>
      <c r="DZ30">
        <v>5716000000</v>
      </c>
      <c r="EA30">
        <v>5716000000</v>
      </c>
      <c r="EB30">
        <v>3011000000</v>
      </c>
      <c r="EC30">
        <v>8334000000</v>
      </c>
      <c r="ED30">
        <v>5345000000</v>
      </c>
      <c r="EE30">
        <v>16690000000</v>
      </c>
      <c r="EF30">
        <v>16690000000</v>
      </c>
      <c r="EG30">
        <v>2909000000</v>
      </c>
      <c r="EH30">
        <v>5876000000</v>
      </c>
      <c r="EI30">
        <v>2874000000</v>
      </c>
      <c r="EJ30">
        <v>11659000000</v>
      </c>
      <c r="EK30"/>
      <c r="EL30"/>
      <c r="EM30"/>
      <c r="EN30"/>
      <c r="EO30">
        <v>11659000000</v>
      </c>
      <c r="EP30">
        <v>758000000</v>
      </c>
      <c r="EQ30">
        <v>1644000000</v>
      </c>
      <c r="ER30">
        <v>854000000</v>
      </c>
      <c r="ES30">
        <v>3256000000</v>
      </c>
      <c r="ET30">
        <v>3256000000</v>
      </c>
      <c r="EU30">
        <v>4353000000</v>
      </c>
      <c r="EV30">
        <v>8504000000</v>
      </c>
      <c r="EW30">
        <v>5014000000</v>
      </c>
      <c r="EX30">
        <v>17871000000</v>
      </c>
      <c r="EY30">
        <v>17871000000</v>
      </c>
      <c r="EZ30">
        <v>9385000000</v>
      </c>
      <c r="FA30">
        <v>20986000000</v>
      </c>
      <c r="FB30">
        <v>8774000000</v>
      </c>
      <c r="FC30">
        <v>39145000000</v>
      </c>
      <c r="FD30">
        <v>39145000000</v>
      </c>
      <c r="FE30">
        <v>4315000000</v>
      </c>
      <c r="FF30">
        <v>11482000000</v>
      </c>
      <c r="FG30">
        <v>6862000000</v>
      </c>
      <c r="FH30">
        <v>22659000000</v>
      </c>
      <c r="FI30">
        <v>22659000000</v>
      </c>
      <c r="FJ30">
        <v>3095000000</v>
      </c>
      <c r="FK30">
        <v>6706000000</v>
      </c>
      <c r="FL30">
        <v>3615000000</v>
      </c>
      <c r="FM30">
        <v>13416000000</v>
      </c>
      <c r="FN30">
        <v>13416000000</v>
      </c>
      <c r="FO30">
        <v>0</v>
      </c>
      <c r="FP30">
        <v>0</v>
      </c>
      <c r="FQ30">
        <v>0</v>
      </c>
      <c r="FR30">
        <v>0</v>
      </c>
      <c r="FS30">
        <v>0</v>
      </c>
      <c r="FT30">
        <v>8223000000</v>
      </c>
      <c r="FU30">
        <v>0</v>
      </c>
      <c r="FV30">
        <v>0</v>
      </c>
      <c r="FW30">
        <v>8223000000</v>
      </c>
      <c r="FX30">
        <v>8223000000</v>
      </c>
      <c r="FY30">
        <v>0</v>
      </c>
      <c r="FZ30">
        <v>0</v>
      </c>
      <c r="GA30">
        <v>0</v>
      </c>
      <c r="GB30">
        <v>0</v>
      </c>
      <c r="GC30">
        <v>0</v>
      </c>
      <c r="GD30">
        <v>13142000000</v>
      </c>
      <c r="GE30">
        <v>28120000000</v>
      </c>
      <c r="GF30">
        <v>12676000000</v>
      </c>
      <c r="GG30">
        <v>53938000000</v>
      </c>
      <c r="GH30">
        <v>53938000000</v>
      </c>
      <c r="GI30">
        <v>0</v>
      </c>
      <c r="GJ30">
        <v>0</v>
      </c>
      <c r="GK30">
        <v>0</v>
      </c>
      <c r="GL30">
        <v>0</v>
      </c>
      <c r="GM30">
        <v>0</v>
      </c>
      <c r="GN30">
        <v>2152000000</v>
      </c>
      <c r="GO30">
        <v>4592000000</v>
      </c>
      <c r="GP30">
        <v>2519000000</v>
      </c>
      <c r="GQ30">
        <v>9263000000</v>
      </c>
      <c r="GR30">
        <v>9263000000</v>
      </c>
      <c r="GS30">
        <v>1116000000</v>
      </c>
      <c r="GT30">
        <v>2176000000</v>
      </c>
      <c r="GU30">
        <v>1003000000</v>
      </c>
      <c r="GV30">
        <v>4295000000</v>
      </c>
      <c r="GW30">
        <v>4295000000</v>
      </c>
      <c r="GX30">
        <v>0</v>
      </c>
      <c r="GY30">
        <v>0</v>
      </c>
      <c r="GZ30">
        <v>0</v>
      </c>
      <c r="HA30">
        <v>0</v>
      </c>
      <c r="HB30">
        <v>0</v>
      </c>
      <c r="HC30">
        <v>0</v>
      </c>
      <c r="HD30">
        <v>0</v>
      </c>
      <c r="HE30">
        <v>0</v>
      </c>
      <c r="HF30">
        <v>0</v>
      </c>
      <c r="HG30">
        <v>0</v>
      </c>
      <c r="HH30">
        <v>6929000000</v>
      </c>
      <c r="HI30">
        <v>14018000000</v>
      </c>
      <c r="HJ30">
        <v>7231000000</v>
      </c>
      <c r="HK30">
        <v>28178000000</v>
      </c>
      <c r="HL30">
        <v>28178000000</v>
      </c>
      <c r="HM30">
        <v>0</v>
      </c>
      <c r="HN30">
        <v>0</v>
      </c>
      <c r="HO30">
        <v>0</v>
      </c>
      <c r="HP30">
        <v>0</v>
      </c>
      <c r="HQ30">
        <v>0</v>
      </c>
      <c r="HR30">
        <v>1086000000</v>
      </c>
      <c r="HS30">
        <v>2730000000</v>
      </c>
      <c r="HT30">
        <v>1536000000</v>
      </c>
      <c r="HU30">
        <v>5352000000</v>
      </c>
      <c r="HV30">
        <v>5352000000</v>
      </c>
      <c r="HW30">
        <v>1609000000</v>
      </c>
      <c r="HX30">
        <v>2465200000</v>
      </c>
      <c r="HY30">
        <v>1323900000</v>
      </c>
      <c r="HZ30">
        <v>5398100000</v>
      </c>
      <c r="IA30">
        <v>5398100000</v>
      </c>
      <c r="IB30">
        <v>0</v>
      </c>
      <c r="IC30">
        <v>0</v>
      </c>
      <c r="ID30">
        <v>0</v>
      </c>
      <c r="IE30">
        <v>0</v>
      </c>
      <c r="IF30">
        <v>0</v>
      </c>
      <c r="IG30">
        <v>1540000000</v>
      </c>
      <c r="IH30">
        <v>3214000000</v>
      </c>
      <c r="II30">
        <v>1410000000</v>
      </c>
      <c r="IJ30">
        <v>6164000000</v>
      </c>
      <c r="IK30">
        <v>6164000000</v>
      </c>
      <c r="IL30">
        <v>0</v>
      </c>
      <c r="IM30">
        <v>0</v>
      </c>
      <c r="IN30">
        <v>0</v>
      </c>
      <c r="IO30">
        <v>0</v>
      </c>
      <c r="IP30">
        <v>0</v>
      </c>
      <c r="IQ30">
        <v>214800000</v>
      </c>
      <c r="IR30">
        <v>525000000</v>
      </c>
      <c r="IS30">
        <v>300600000</v>
      </c>
      <c r="IT30">
        <v>1040400000</v>
      </c>
      <c r="IU30">
        <v>1040400000</v>
      </c>
      <c r="IV30">
        <v>0</v>
      </c>
      <c r="IW30">
        <v>0</v>
      </c>
      <c r="IX30">
        <v>0</v>
      </c>
      <c r="IY30">
        <v>0</v>
      </c>
      <c r="IZ30">
        <v>0</v>
      </c>
      <c r="JA30">
        <v>2644000000</v>
      </c>
      <c r="JB30">
        <v>5318000000</v>
      </c>
      <c r="JC30">
        <v>2663000000</v>
      </c>
      <c r="JD30">
        <v>10625000000</v>
      </c>
      <c r="JE30">
        <v>10625000000</v>
      </c>
      <c r="JF30">
        <v>0</v>
      </c>
      <c r="JG30">
        <v>0</v>
      </c>
      <c r="JH30">
        <v>0</v>
      </c>
      <c r="JI30">
        <v>0</v>
      </c>
      <c r="JJ30">
        <v>0</v>
      </c>
      <c r="JK30">
        <v>1488000000</v>
      </c>
      <c r="JL30">
        <v>3186000000</v>
      </c>
      <c r="JM30">
        <v>1911000000</v>
      </c>
      <c r="JN30">
        <v>6585000000</v>
      </c>
      <c r="JO30">
        <v>6585000000</v>
      </c>
      <c r="JP30">
        <v>227000000</v>
      </c>
      <c r="JQ30">
        <v>452000000</v>
      </c>
      <c r="JR30">
        <v>257000000</v>
      </c>
      <c r="JS30">
        <v>936000000</v>
      </c>
      <c r="JT30">
        <v>936000000</v>
      </c>
      <c r="JU30">
        <v>4519000000</v>
      </c>
      <c r="JV30">
        <v>7304000000</v>
      </c>
      <c r="JW30">
        <v>0</v>
      </c>
      <c r="JX30">
        <v>11823000000</v>
      </c>
      <c r="JY30">
        <v>11823000000</v>
      </c>
      <c r="JZ30">
        <v>0</v>
      </c>
      <c r="KA30">
        <v>0</v>
      </c>
      <c r="KB30">
        <v>0</v>
      </c>
      <c r="KC30">
        <v>0</v>
      </c>
      <c r="KD30">
        <v>0</v>
      </c>
      <c r="KE30">
        <v>0</v>
      </c>
      <c r="KF30">
        <v>0</v>
      </c>
      <c r="KG30">
        <v>0</v>
      </c>
      <c r="KH30">
        <v>0</v>
      </c>
      <c r="KI30">
        <v>0</v>
      </c>
      <c r="KJ30">
        <v>0</v>
      </c>
      <c r="KK30">
        <v>0</v>
      </c>
      <c r="KL30">
        <v>0</v>
      </c>
      <c r="KM30">
        <v>0</v>
      </c>
      <c r="KN30">
        <v>0</v>
      </c>
      <c r="KO30">
        <v>0</v>
      </c>
      <c r="KP30">
        <v>0</v>
      </c>
      <c r="KQ30">
        <v>0</v>
      </c>
      <c r="KR30">
        <v>0</v>
      </c>
      <c r="KS30">
        <v>0</v>
      </c>
      <c r="KT30">
        <v>2399000000</v>
      </c>
      <c r="KU30">
        <v>4864000000</v>
      </c>
      <c r="KV30">
        <v>2548000000</v>
      </c>
      <c r="KW30">
        <v>9811000000</v>
      </c>
      <c r="KX30">
        <v>9811000000</v>
      </c>
      <c r="KY30">
        <v>6384000000</v>
      </c>
      <c r="KZ30">
        <v>12020000000</v>
      </c>
      <c r="LA30">
        <v>0</v>
      </c>
      <c r="LB30">
        <v>18404000000</v>
      </c>
      <c r="LC30">
        <v>18404000000</v>
      </c>
      <c r="LD30">
        <v>2834000000</v>
      </c>
      <c r="LE30">
        <v>5648000000</v>
      </c>
      <c r="LF30">
        <v>3013000000</v>
      </c>
      <c r="LG30">
        <v>11495000000</v>
      </c>
      <c r="LH30">
        <v>11495000000</v>
      </c>
      <c r="LI30">
        <v>0</v>
      </c>
      <c r="LJ30">
        <v>0</v>
      </c>
      <c r="LK30">
        <v>0</v>
      </c>
      <c r="LL30">
        <v>0</v>
      </c>
      <c r="LM30">
        <v>0</v>
      </c>
      <c r="LN30">
        <v>1561000000</v>
      </c>
      <c r="LO30">
        <v>2802000000</v>
      </c>
      <c r="LP30">
        <v>1393000000</v>
      </c>
      <c r="LQ30">
        <v>5756000000</v>
      </c>
      <c r="LR30">
        <v>5756000000</v>
      </c>
      <c r="LS30">
        <v>1305900000</v>
      </c>
      <c r="LT30">
        <v>2898600000</v>
      </c>
      <c r="LU30">
        <v>1503200000</v>
      </c>
      <c r="LV30">
        <v>5707700000</v>
      </c>
      <c r="LW30">
        <v>5707700000</v>
      </c>
      <c r="LX30">
        <v>3556000000</v>
      </c>
      <c r="LY30">
        <v>7178000000</v>
      </c>
      <c r="LZ30">
        <v>2566000000</v>
      </c>
      <c r="MA30">
        <v>13300000000</v>
      </c>
      <c r="MB30">
        <v>13300000000</v>
      </c>
      <c r="MC30">
        <v>0</v>
      </c>
      <c r="MD30">
        <v>0</v>
      </c>
      <c r="ME30">
        <v>0</v>
      </c>
      <c r="MF30">
        <v>0</v>
      </c>
      <c r="MG30">
        <v>0</v>
      </c>
      <c r="MH30">
        <v>0</v>
      </c>
      <c r="MI30">
        <v>0</v>
      </c>
      <c r="MJ30">
        <v>0</v>
      </c>
      <c r="MK30">
        <v>0</v>
      </c>
      <c r="ML30">
        <v>0</v>
      </c>
      <c r="MM30">
        <v>28430000000</v>
      </c>
      <c r="MN30">
        <v>56434000000</v>
      </c>
      <c r="MO30">
        <v>28516000000</v>
      </c>
      <c r="MP30">
        <v>113380000000</v>
      </c>
      <c r="MQ30">
        <v>113380000000</v>
      </c>
      <c r="MR30">
        <v>2474000000</v>
      </c>
      <c r="MS30">
        <v>5208000000</v>
      </c>
      <c r="MT30">
        <v>2485000000</v>
      </c>
      <c r="MU30">
        <v>10167000000</v>
      </c>
      <c r="MV30">
        <v>10167000000</v>
      </c>
      <c r="MW30">
        <v>0</v>
      </c>
      <c r="MX30">
        <v>0</v>
      </c>
      <c r="MY30">
        <v>0</v>
      </c>
      <c r="MZ30">
        <v>0</v>
      </c>
      <c r="NA30">
        <v>0</v>
      </c>
      <c r="NB30">
        <v>0</v>
      </c>
      <c r="NC30">
        <v>0</v>
      </c>
      <c r="ND30">
        <v>0</v>
      </c>
      <c r="NE30">
        <v>0</v>
      </c>
      <c r="NF30">
        <v>0</v>
      </c>
      <c r="NG30">
        <v>0</v>
      </c>
      <c r="NH30">
        <v>0</v>
      </c>
      <c r="NI30">
        <v>0</v>
      </c>
      <c r="NJ30">
        <v>0</v>
      </c>
      <c r="NK30">
        <v>0</v>
      </c>
      <c r="NL30">
        <v>0</v>
      </c>
      <c r="NM30">
        <v>0</v>
      </c>
      <c r="NN30">
        <v>0</v>
      </c>
      <c r="NO30">
        <v>0</v>
      </c>
      <c r="NP30">
        <v>0</v>
      </c>
      <c r="NQ30">
        <v>0</v>
      </c>
      <c r="NR30">
        <v>0</v>
      </c>
      <c r="NS30">
        <v>0</v>
      </c>
      <c r="NT30">
        <v>0</v>
      </c>
      <c r="NU30">
        <v>0</v>
      </c>
      <c r="NV30">
        <v>0</v>
      </c>
      <c r="NW30">
        <v>0</v>
      </c>
      <c r="NX30">
        <v>0</v>
      </c>
      <c r="NY30">
        <v>0</v>
      </c>
      <c r="NZ30">
        <v>0</v>
      </c>
      <c r="OA30">
        <v>0</v>
      </c>
      <c r="OB30">
        <v>0</v>
      </c>
      <c r="OC30">
        <v>0</v>
      </c>
      <c r="OD30">
        <v>0</v>
      </c>
      <c r="OE30">
        <v>0</v>
      </c>
      <c r="OF30">
        <v>1770000000</v>
      </c>
      <c r="OG30">
        <v>4076000000</v>
      </c>
      <c r="OH30">
        <v>1927000000</v>
      </c>
      <c r="OI30">
        <v>7773000000</v>
      </c>
      <c r="OJ30">
        <v>7773000000</v>
      </c>
      <c r="OK30">
        <v>0</v>
      </c>
      <c r="OL30">
        <v>0</v>
      </c>
      <c r="OM30">
        <v>0</v>
      </c>
      <c r="ON30">
        <v>0</v>
      </c>
      <c r="OO30">
        <v>0</v>
      </c>
      <c r="OP30">
        <v>10529000000</v>
      </c>
      <c r="OQ30">
        <v>21356000000</v>
      </c>
      <c r="OR30">
        <v>0</v>
      </c>
      <c r="OS30">
        <v>31885000000</v>
      </c>
      <c r="OT30">
        <v>31885000000</v>
      </c>
      <c r="OU30">
        <v>18745000000</v>
      </c>
      <c r="OV30">
        <v>37996000000</v>
      </c>
      <c r="OW30">
        <v>46009000000</v>
      </c>
      <c r="OX30">
        <v>102750000000</v>
      </c>
      <c r="OY30">
        <v>102750000000</v>
      </c>
      <c r="OZ30">
        <v>990319995000</v>
      </c>
    </row>
    <row r="31" spans="1:416" x14ac:dyDescent="0.25">
      <c r="A31" s="26" t="s">
        <v>430</v>
      </c>
      <c r="B31">
        <v>72903000000</v>
      </c>
      <c r="C31">
        <v>65737000000</v>
      </c>
      <c r="D31">
        <v>67091000000</v>
      </c>
      <c r="E31">
        <v>205731000000</v>
      </c>
      <c r="F31">
        <v>205731000000</v>
      </c>
      <c r="G31">
        <v>5197000000</v>
      </c>
      <c r="H31">
        <v>8426000000</v>
      </c>
      <c r="I31">
        <v>3398000000</v>
      </c>
      <c r="J31">
        <v>17021000000</v>
      </c>
      <c r="K31">
        <v>17021000000</v>
      </c>
      <c r="L31">
        <v>2873000000</v>
      </c>
      <c r="M31">
        <v>4077000000</v>
      </c>
      <c r="N31">
        <v>4968000000</v>
      </c>
      <c r="O31">
        <v>11918000000</v>
      </c>
      <c r="P31">
        <v>11918000000</v>
      </c>
      <c r="Q31">
        <v>5808093000</v>
      </c>
      <c r="R31">
        <v>6251797000</v>
      </c>
      <c r="S31">
        <v>6774331000</v>
      </c>
      <c r="T31">
        <v>18834221000</v>
      </c>
      <c r="U31">
        <v>18834221000</v>
      </c>
      <c r="V31">
        <v>257000000</v>
      </c>
      <c r="W31">
        <v>5287000000</v>
      </c>
      <c r="X31">
        <v>-7293000000</v>
      </c>
      <c r="Y31">
        <v>-1749000000</v>
      </c>
      <c r="Z31">
        <v>-1749000000</v>
      </c>
      <c r="AA31">
        <v>33069000000</v>
      </c>
      <c r="AB31">
        <v>37751000000</v>
      </c>
      <c r="AC31">
        <v>37730000000</v>
      </c>
      <c r="AD31">
        <v>108550000000</v>
      </c>
      <c r="AE31">
        <v>108550000000</v>
      </c>
      <c r="AF31">
        <v>9545000000</v>
      </c>
      <c r="AG31">
        <v>9138000000</v>
      </c>
      <c r="AH31">
        <v>8133000000</v>
      </c>
      <c r="AI31">
        <v>26816000000</v>
      </c>
      <c r="AJ31">
        <v>26816000000</v>
      </c>
      <c r="AK31">
        <v>11261000000</v>
      </c>
      <c r="AL31">
        <v>13976000000</v>
      </c>
      <c r="AM31">
        <v>24178000000</v>
      </c>
      <c r="AN31">
        <v>49415000000</v>
      </c>
      <c r="AO31">
        <v>49415000000</v>
      </c>
      <c r="AP31">
        <v>8122000000</v>
      </c>
      <c r="AQ31">
        <v>8429000000</v>
      </c>
      <c r="AR31">
        <v>4296000000</v>
      </c>
      <c r="AS31">
        <v>20847000000</v>
      </c>
      <c r="AT31">
        <v>20847000000</v>
      </c>
      <c r="AU31">
        <v>11604000000</v>
      </c>
      <c r="AV31">
        <v>-2259000000</v>
      </c>
      <c r="AW31">
        <v>-14476000000</v>
      </c>
      <c r="AX31">
        <v>-5131000000</v>
      </c>
      <c r="AY31">
        <v>-5131000000</v>
      </c>
      <c r="AZ31">
        <v>34584000000</v>
      </c>
      <c r="BA31">
        <v>32754000000</v>
      </c>
      <c r="BB31">
        <v>18995000000</v>
      </c>
      <c r="BC31">
        <v>86333000000</v>
      </c>
      <c r="BD31">
        <v>86333000000</v>
      </c>
      <c r="BE31">
        <v>5899600000</v>
      </c>
      <c r="BF31">
        <v>7125900000</v>
      </c>
      <c r="BG31">
        <v>5047500000</v>
      </c>
      <c r="BH31">
        <v>18073000000</v>
      </c>
      <c r="BI31">
        <v>18073000000</v>
      </c>
      <c r="BJ31">
        <v>5192000000</v>
      </c>
      <c r="BK31">
        <v>5587000000</v>
      </c>
      <c r="BL31">
        <v>4468000000</v>
      </c>
      <c r="BM31">
        <v>15247000000</v>
      </c>
      <c r="BN31">
        <v>15247000000</v>
      </c>
      <c r="BO31">
        <v>5968000000</v>
      </c>
      <c r="BP31">
        <v>4975000000</v>
      </c>
      <c r="BQ31">
        <v>-6871000000</v>
      </c>
      <c r="BR31">
        <v>4072000000</v>
      </c>
      <c r="BS31">
        <v>4072000000</v>
      </c>
      <c r="BT31">
        <v>4001000000</v>
      </c>
      <c r="BU31">
        <v>102696000000</v>
      </c>
      <c r="BV31">
        <v>55693000000</v>
      </c>
      <c r="BW31">
        <v>162390000000</v>
      </c>
      <c r="BX31">
        <v>162390000000</v>
      </c>
      <c r="BY31">
        <v>23445000000</v>
      </c>
      <c r="BZ31">
        <v>23901000000</v>
      </c>
      <c r="CA31">
        <v>13632000000</v>
      </c>
      <c r="CB31">
        <v>60978000000</v>
      </c>
      <c r="CC31">
        <v>60978000000</v>
      </c>
      <c r="CD31">
        <v>7846000000</v>
      </c>
      <c r="CE31">
        <v>7840000000</v>
      </c>
      <c r="CF31">
        <v>4009000000</v>
      </c>
      <c r="CG31">
        <v>19695000000</v>
      </c>
      <c r="CH31">
        <v>19695000000</v>
      </c>
      <c r="CI31">
        <v>3464000000</v>
      </c>
      <c r="CJ31">
        <v>3301000000</v>
      </c>
      <c r="CK31">
        <v>3647000000</v>
      </c>
      <c r="CL31">
        <v>10412000000</v>
      </c>
      <c r="CM31">
        <v>10412000000</v>
      </c>
      <c r="CN31">
        <v>15242000000</v>
      </c>
      <c r="CO31">
        <v>16996000000</v>
      </c>
      <c r="CP31">
        <v>14065000000</v>
      </c>
      <c r="CQ31">
        <v>46303000000</v>
      </c>
      <c r="CR31">
        <v>46303000000</v>
      </c>
      <c r="CS31">
        <v>7318000000</v>
      </c>
      <c r="CT31">
        <v>6874000000</v>
      </c>
      <c r="CU31">
        <v>3203000000</v>
      </c>
      <c r="CV31">
        <v>17395000000</v>
      </c>
      <c r="CW31">
        <v>17395000000</v>
      </c>
      <c r="CX31">
        <v>9973000000</v>
      </c>
      <c r="CY31">
        <v>9524000000</v>
      </c>
      <c r="CZ31">
        <v>-3140000000</v>
      </c>
      <c r="DA31">
        <v>16357000000</v>
      </c>
      <c r="DB31">
        <v>16357000000</v>
      </c>
      <c r="DC31">
        <v>4442000000</v>
      </c>
      <c r="DD31">
        <v>4765000000</v>
      </c>
      <c r="DE31">
        <v>5367000000</v>
      </c>
      <c r="DF31">
        <v>14574000000</v>
      </c>
      <c r="DG31">
        <v>14574000000</v>
      </c>
      <c r="DH31">
        <v>13039000000</v>
      </c>
      <c r="DI31">
        <v>14571000000</v>
      </c>
      <c r="DJ31">
        <v>13970000000</v>
      </c>
      <c r="DK31">
        <v>41580000000</v>
      </c>
      <c r="DL31">
        <v>41580000000</v>
      </c>
      <c r="DM31">
        <v>1406000000</v>
      </c>
      <c r="DN31">
        <v>8997000000</v>
      </c>
      <c r="DO31">
        <v>9770000000</v>
      </c>
      <c r="DP31">
        <v>20173000000</v>
      </c>
      <c r="DQ31">
        <v>20173000000</v>
      </c>
      <c r="DR31">
        <v>20575000000</v>
      </c>
      <c r="DS31">
        <v>5536000000</v>
      </c>
      <c r="DT31">
        <v>-7453000000</v>
      </c>
      <c r="DU31">
        <v>18658000000</v>
      </c>
      <c r="DV31">
        <v>18658000000</v>
      </c>
      <c r="DW31">
        <v>600000000</v>
      </c>
      <c r="DX31">
        <v>-474000000</v>
      </c>
      <c r="DY31">
        <v>-2897000000</v>
      </c>
      <c r="DZ31">
        <v>-2771000000</v>
      </c>
      <c r="EA31">
        <v>-2771000000</v>
      </c>
      <c r="EB31">
        <v>14729000000</v>
      </c>
      <c r="EC31">
        <v>13923000000</v>
      </c>
      <c r="ED31">
        <v>-1743000000</v>
      </c>
      <c r="EE31">
        <v>26909000000</v>
      </c>
      <c r="EF31">
        <v>26909000000</v>
      </c>
      <c r="EG31">
        <v>3749000000</v>
      </c>
      <c r="EH31">
        <v>-1247000000</v>
      </c>
      <c r="EI31">
        <v>2071000000</v>
      </c>
      <c r="EJ31">
        <v>4573000000</v>
      </c>
      <c r="EK31"/>
      <c r="EL31"/>
      <c r="EM31"/>
      <c r="EN31"/>
      <c r="EO31">
        <v>4573000000</v>
      </c>
      <c r="EP31">
        <v>2667000000</v>
      </c>
      <c r="EQ31">
        <v>2859000000</v>
      </c>
      <c r="ER31">
        <v>2335000000</v>
      </c>
      <c r="ES31">
        <v>7861000000</v>
      </c>
      <c r="ET31">
        <v>7861000000</v>
      </c>
      <c r="EU31">
        <v>2225000000</v>
      </c>
      <c r="EV31">
        <v>3985000000</v>
      </c>
      <c r="EW31">
        <v>2333000000</v>
      </c>
      <c r="EX31">
        <v>8543000000</v>
      </c>
      <c r="EY31">
        <v>8543000000</v>
      </c>
      <c r="EZ31">
        <v>4345000000</v>
      </c>
      <c r="FA31">
        <v>-640000000</v>
      </c>
      <c r="FB31">
        <v>-1116000000</v>
      </c>
      <c r="FC31">
        <v>2589000000</v>
      </c>
      <c r="FD31">
        <v>2589000000</v>
      </c>
      <c r="FE31">
        <v>25361000000</v>
      </c>
      <c r="FF31">
        <v>24812000000</v>
      </c>
      <c r="FG31">
        <v>33180000000</v>
      </c>
      <c r="FH31">
        <v>83353000000</v>
      </c>
      <c r="FI31">
        <v>83353000000</v>
      </c>
      <c r="FJ31">
        <v>4353000000</v>
      </c>
      <c r="FK31">
        <v>655000000</v>
      </c>
      <c r="FL31">
        <v>1669000000</v>
      </c>
      <c r="FM31">
        <v>6677000000</v>
      </c>
      <c r="FN31">
        <v>6677000000</v>
      </c>
      <c r="FO31">
        <v>4085000000</v>
      </c>
      <c r="FP31">
        <v>4202000000</v>
      </c>
      <c r="FQ31">
        <v>3738000000</v>
      </c>
      <c r="FR31">
        <v>12025000000</v>
      </c>
      <c r="FS31">
        <v>12025000000</v>
      </c>
      <c r="FT31">
        <v>-20987000000</v>
      </c>
      <c r="FU31">
        <v>1149000000</v>
      </c>
      <c r="FV31">
        <v>5197000000</v>
      </c>
      <c r="FW31">
        <v>-14641000000</v>
      </c>
      <c r="FX31">
        <v>-14641000000</v>
      </c>
      <c r="FY31">
        <v>7799000000</v>
      </c>
      <c r="FZ31">
        <v>5160000000</v>
      </c>
      <c r="GA31">
        <v>1669000000</v>
      </c>
      <c r="GB31">
        <v>14628000000</v>
      </c>
      <c r="GC31">
        <v>14628000000</v>
      </c>
      <c r="GD31">
        <v>8549000000</v>
      </c>
      <c r="GE31">
        <v>7436000000</v>
      </c>
      <c r="GF31">
        <v>8095000000</v>
      </c>
      <c r="GG31">
        <v>24080000000</v>
      </c>
      <c r="GH31">
        <v>24080000000</v>
      </c>
      <c r="GI31">
        <v>12481000000</v>
      </c>
      <c r="GJ31">
        <v>10583000000</v>
      </c>
      <c r="GK31">
        <v>12479000000</v>
      </c>
      <c r="GL31">
        <v>35543000000</v>
      </c>
      <c r="GM31">
        <v>35543000000</v>
      </c>
      <c r="GN31">
        <v>14556000000</v>
      </c>
      <c r="GO31">
        <v>14715000000</v>
      </c>
      <c r="GP31">
        <v>16978000000</v>
      </c>
      <c r="GQ31">
        <v>46249000000</v>
      </c>
      <c r="GR31">
        <v>46249000000</v>
      </c>
      <c r="GS31">
        <v>7487000000</v>
      </c>
      <c r="GT31">
        <v>7559000000</v>
      </c>
      <c r="GU31">
        <v>6012000000</v>
      </c>
      <c r="GV31">
        <v>21058000000</v>
      </c>
      <c r="GW31">
        <v>21058000000</v>
      </c>
      <c r="GX31">
        <v>11342000000</v>
      </c>
      <c r="GY31">
        <v>10166000000</v>
      </c>
      <c r="GZ31">
        <v>4637000000</v>
      </c>
      <c r="HA31">
        <v>26145000000</v>
      </c>
      <c r="HB31">
        <v>26145000000</v>
      </c>
      <c r="HC31">
        <v>23317000000</v>
      </c>
      <c r="HD31">
        <v>24058000000</v>
      </c>
      <c r="HE31">
        <v>25078000000</v>
      </c>
      <c r="HF31">
        <v>72453000000</v>
      </c>
      <c r="HG31">
        <v>72453000000</v>
      </c>
      <c r="HH31">
        <v>17999000000</v>
      </c>
      <c r="HI31">
        <v>17328000000</v>
      </c>
      <c r="HJ31">
        <v>16497000000</v>
      </c>
      <c r="HK31">
        <v>51824000000</v>
      </c>
      <c r="HL31">
        <v>51824000000</v>
      </c>
      <c r="HM31">
        <v>40764000000</v>
      </c>
      <c r="HN31">
        <v>44545000000</v>
      </c>
      <c r="HO31">
        <v>35407000000</v>
      </c>
      <c r="HP31">
        <v>120716000000</v>
      </c>
      <c r="HQ31">
        <v>120716000000</v>
      </c>
      <c r="HR31">
        <v>8225000000</v>
      </c>
      <c r="HS31">
        <v>10786000000</v>
      </c>
      <c r="HT31">
        <v>9749000000</v>
      </c>
      <c r="HU31">
        <v>28760000000</v>
      </c>
      <c r="HV31">
        <v>28760000000</v>
      </c>
      <c r="HW31">
        <v>3680100000</v>
      </c>
      <c r="HX31">
        <v>5265900000</v>
      </c>
      <c r="HY31">
        <v>7229900000</v>
      </c>
      <c r="HZ31">
        <v>16175900000</v>
      </c>
      <c r="IA31">
        <v>16175900000</v>
      </c>
      <c r="IB31">
        <v>5838000000</v>
      </c>
      <c r="IC31">
        <v>7241000000</v>
      </c>
      <c r="ID31">
        <v>8235000000</v>
      </c>
      <c r="IE31">
        <v>21314000000</v>
      </c>
      <c r="IF31">
        <v>21314000000</v>
      </c>
      <c r="IG31">
        <v>5489000000</v>
      </c>
      <c r="IH31">
        <v>3394000000</v>
      </c>
      <c r="II31">
        <v>5623000000</v>
      </c>
      <c r="IJ31">
        <v>14506000000</v>
      </c>
      <c r="IK31">
        <v>14506000000</v>
      </c>
      <c r="IL31">
        <v>7204000000</v>
      </c>
      <c r="IM31">
        <v>9731000000</v>
      </c>
      <c r="IN31">
        <v>7760000000</v>
      </c>
      <c r="IO31">
        <v>24695000000</v>
      </c>
      <c r="IP31">
        <v>24695000000</v>
      </c>
      <c r="IQ31">
        <v>7816100000</v>
      </c>
      <c r="IR31">
        <v>8018100000</v>
      </c>
      <c r="IS31">
        <v>6140700000</v>
      </c>
      <c r="IT31">
        <v>21974900000</v>
      </c>
      <c r="IU31">
        <v>21974900000</v>
      </c>
      <c r="IV31">
        <v>2842000000</v>
      </c>
      <c r="IW31">
        <v>3447000000</v>
      </c>
      <c r="IX31">
        <v>3383000000</v>
      </c>
      <c r="IY31">
        <v>9672000000</v>
      </c>
      <c r="IZ31">
        <v>9672000000</v>
      </c>
      <c r="JA31">
        <v>5675000000</v>
      </c>
      <c r="JB31">
        <v>5197000000</v>
      </c>
      <c r="JC31">
        <v>4055000000</v>
      </c>
      <c r="JD31">
        <v>14927000000</v>
      </c>
      <c r="JE31">
        <v>14927000000</v>
      </c>
      <c r="JF31">
        <v>6307000000</v>
      </c>
      <c r="JG31">
        <v>6795000000</v>
      </c>
      <c r="JH31">
        <v>6927000000</v>
      </c>
      <c r="JI31">
        <v>20029000000</v>
      </c>
      <c r="JJ31">
        <v>20029000000</v>
      </c>
      <c r="JK31">
        <v>7000000000</v>
      </c>
      <c r="JL31">
        <v>5712000000</v>
      </c>
      <c r="JM31">
        <v>6711000000</v>
      </c>
      <c r="JN31">
        <v>19423000000</v>
      </c>
      <c r="JO31">
        <v>19423000000</v>
      </c>
      <c r="JP31">
        <v>9341000000</v>
      </c>
      <c r="JQ31">
        <v>766000000</v>
      </c>
      <c r="JR31">
        <v>6890000000</v>
      </c>
      <c r="JS31">
        <v>16997000000</v>
      </c>
      <c r="JT31">
        <v>16997000000</v>
      </c>
      <c r="JU31">
        <v>8701000000</v>
      </c>
      <c r="JV31">
        <v>11464000000</v>
      </c>
      <c r="JW31">
        <v>8791000000</v>
      </c>
      <c r="JX31">
        <v>28956000000</v>
      </c>
      <c r="JY31">
        <v>28956000000</v>
      </c>
      <c r="JZ31">
        <v>11237000000</v>
      </c>
      <c r="KA31">
        <v>11301000000</v>
      </c>
      <c r="KB31">
        <v>14418000000</v>
      </c>
      <c r="KC31">
        <v>36956000000</v>
      </c>
      <c r="KD31">
        <v>36956000000</v>
      </c>
      <c r="KE31">
        <v>36474000000</v>
      </c>
      <c r="KF31">
        <v>43688000000</v>
      </c>
      <c r="KG31">
        <v>53036000000</v>
      </c>
      <c r="KH31">
        <v>133198000000</v>
      </c>
      <c r="KI31">
        <v>133198000000</v>
      </c>
      <c r="KJ31">
        <v>4325000000</v>
      </c>
      <c r="KK31">
        <v>4801000000</v>
      </c>
      <c r="KL31">
        <v>2887000000</v>
      </c>
      <c r="KM31">
        <v>12013000000</v>
      </c>
      <c r="KN31">
        <v>12013000000</v>
      </c>
      <c r="KO31">
        <v>12424000000</v>
      </c>
      <c r="KP31">
        <v>12268000000</v>
      </c>
      <c r="KQ31">
        <v>12063000000</v>
      </c>
      <c r="KR31">
        <v>36755000000</v>
      </c>
      <c r="KS31">
        <v>36755000000</v>
      </c>
      <c r="KT31">
        <v>9189000000</v>
      </c>
      <c r="KU31">
        <v>9312000000</v>
      </c>
      <c r="KV31">
        <v>9069000000</v>
      </c>
      <c r="KW31">
        <v>27570000000</v>
      </c>
      <c r="KX31">
        <v>27570000000</v>
      </c>
      <c r="KY31">
        <v>3594000000</v>
      </c>
      <c r="KZ31">
        <v>11485000000</v>
      </c>
      <c r="LA31">
        <v>7497000000</v>
      </c>
      <c r="LB31">
        <v>22576000000</v>
      </c>
      <c r="LC31">
        <v>22576000000</v>
      </c>
      <c r="LD31">
        <v>13326000000</v>
      </c>
      <c r="LE31">
        <v>6069000000</v>
      </c>
      <c r="LF31">
        <v>15834000000</v>
      </c>
      <c r="LG31">
        <v>35229000000</v>
      </c>
      <c r="LH31">
        <v>35229000000</v>
      </c>
      <c r="LI31">
        <v>10671000000</v>
      </c>
      <c r="LJ31">
        <v>9872000000</v>
      </c>
      <c r="LK31">
        <v>10953000000</v>
      </c>
      <c r="LL31">
        <v>31496000000</v>
      </c>
      <c r="LM31">
        <v>31496000000</v>
      </c>
      <c r="LN31">
        <v>392000000</v>
      </c>
      <c r="LO31">
        <v>7481000000</v>
      </c>
      <c r="LP31">
        <v>5719000000</v>
      </c>
      <c r="LQ31">
        <v>13592000000</v>
      </c>
      <c r="LR31">
        <v>13592000000</v>
      </c>
      <c r="LS31">
        <v>5780000000</v>
      </c>
      <c r="LT31">
        <v>4466200000</v>
      </c>
      <c r="LU31">
        <v>1164400000</v>
      </c>
      <c r="LV31">
        <v>11410600000</v>
      </c>
      <c r="LW31">
        <v>11410600000</v>
      </c>
      <c r="LX31">
        <v>2624000000</v>
      </c>
      <c r="LY31">
        <v>-10418000000</v>
      </c>
      <c r="LZ31">
        <v>-11298000000</v>
      </c>
      <c r="MA31">
        <v>-19092000000</v>
      </c>
      <c r="MB31">
        <v>-19092000000</v>
      </c>
      <c r="MC31">
        <v>2749000000</v>
      </c>
      <c r="MD31">
        <v>6542000000</v>
      </c>
      <c r="ME31">
        <v>3496000000</v>
      </c>
      <c r="MF31">
        <v>12787000000</v>
      </c>
      <c r="MG31">
        <v>12787000000</v>
      </c>
      <c r="MH31">
        <v>2585626000</v>
      </c>
      <c r="MI31">
        <v>2562827000</v>
      </c>
      <c r="MJ31">
        <v>1407279000</v>
      </c>
      <c r="MK31">
        <v>6555732000</v>
      </c>
      <c r="ML31">
        <v>6555732000</v>
      </c>
      <c r="MM31">
        <v>24873000000</v>
      </c>
      <c r="MN31">
        <v>18468000000</v>
      </c>
      <c r="MO31">
        <v>-2856000000</v>
      </c>
      <c r="MP31">
        <v>40485000000</v>
      </c>
      <c r="MQ31">
        <v>40485000000</v>
      </c>
      <c r="MR31">
        <v>3676000000</v>
      </c>
      <c r="MS31">
        <v>4190000000</v>
      </c>
      <c r="MT31">
        <v>5546000000</v>
      </c>
      <c r="MU31">
        <v>13412000000</v>
      </c>
      <c r="MV31">
        <v>13412000000</v>
      </c>
      <c r="MW31">
        <v>6686000000</v>
      </c>
      <c r="MX31">
        <v>5728000000</v>
      </c>
      <c r="MY31">
        <v>6017000000</v>
      </c>
      <c r="MZ31">
        <v>18431000000</v>
      </c>
      <c r="NA31">
        <v>18431000000</v>
      </c>
      <c r="NB31">
        <v>15944000000</v>
      </c>
      <c r="NC31">
        <v>17981000000</v>
      </c>
      <c r="ND31">
        <v>20742000000</v>
      </c>
      <c r="NE31">
        <v>54667000000</v>
      </c>
      <c r="NF31">
        <v>54667000000</v>
      </c>
      <c r="NG31">
        <v>7741000000</v>
      </c>
      <c r="NH31">
        <v>7747000000</v>
      </c>
      <c r="NI31">
        <v>6980000000</v>
      </c>
      <c r="NJ31">
        <v>22468000000</v>
      </c>
      <c r="NK31">
        <v>22468000000</v>
      </c>
      <c r="NL31">
        <v>6019000000</v>
      </c>
      <c r="NM31">
        <v>5652000000</v>
      </c>
      <c r="NN31">
        <v>1844000000</v>
      </c>
      <c r="NO31">
        <v>13515000000</v>
      </c>
      <c r="NP31">
        <v>13515000000</v>
      </c>
      <c r="NQ31">
        <v>8678000000</v>
      </c>
      <c r="NR31">
        <v>8594000000</v>
      </c>
      <c r="NS31">
        <v>6051000000</v>
      </c>
      <c r="NT31">
        <v>23323000000</v>
      </c>
      <c r="NU31">
        <v>23323000000</v>
      </c>
      <c r="NV31">
        <v>12806000000</v>
      </c>
      <c r="NW31">
        <v>14884000000</v>
      </c>
      <c r="NX31">
        <v>13790000000</v>
      </c>
      <c r="NY31">
        <v>41480000000</v>
      </c>
      <c r="NZ31">
        <v>41480000000</v>
      </c>
      <c r="OA31">
        <v>19623000000</v>
      </c>
      <c r="OB31">
        <v>22733000000</v>
      </c>
      <c r="OC31">
        <v>23967000000</v>
      </c>
      <c r="OD31">
        <v>66323000000</v>
      </c>
      <c r="OE31">
        <v>66323000000</v>
      </c>
      <c r="OF31">
        <v>5975000000</v>
      </c>
      <c r="OG31">
        <v>4527000000</v>
      </c>
      <c r="OH31">
        <v>743000000</v>
      </c>
      <c r="OI31">
        <v>11245000000</v>
      </c>
      <c r="OJ31">
        <v>11245000000</v>
      </c>
      <c r="OK31">
        <v>28538000000</v>
      </c>
      <c r="OL31">
        <v>24198000000</v>
      </c>
      <c r="OM31">
        <v>581000000</v>
      </c>
      <c r="ON31">
        <v>53317000000</v>
      </c>
      <c r="OO31">
        <v>53317000000</v>
      </c>
      <c r="OP31">
        <v>15123000000</v>
      </c>
      <c r="OQ31">
        <v>11460000000</v>
      </c>
      <c r="OR31">
        <v>20116000000</v>
      </c>
      <c r="OS31">
        <v>46699000000</v>
      </c>
      <c r="OT31">
        <v>46699000000</v>
      </c>
      <c r="OU31">
        <v>30953000000</v>
      </c>
      <c r="OV31">
        <v>20056000000</v>
      </c>
      <c r="OW31">
        <v>-28883000000</v>
      </c>
      <c r="OX31">
        <v>22126000000</v>
      </c>
      <c r="OY31">
        <v>22126000000</v>
      </c>
      <c r="OZ31">
        <v>2578273353000</v>
      </c>
    </row>
    <row r="32" spans="1:416" x14ac:dyDescent="0.25">
      <c r="A32" s="26" t="s">
        <v>431</v>
      </c>
      <c r="B32">
        <v>0</v>
      </c>
      <c r="C32">
        <v>0</v>
      </c>
      <c r="D32">
        <v>0</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c r="BI32">
        <v>0</v>
      </c>
      <c r="BJ32">
        <v>0</v>
      </c>
      <c r="BK32">
        <v>0</v>
      </c>
      <c r="BL32">
        <v>0</v>
      </c>
      <c r="BM32">
        <v>0</v>
      </c>
      <c r="BN32">
        <v>0</v>
      </c>
      <c r="BO32">
        <v>0</v>
      </c>
      <c r="BP32">
        <v>0</v>
      </c>
      <c r="BQ32">
        <v>0</v>
      </c>
      <c r="BR32">
        <v>0</v>
      </c>
      <c r="BS32">
        <v>0</v>
      </c>
      <c r="BT32">
        <v>0</v>
      </c>
      <c r="BU32">
        <v>0</v>
      </c>
      <c r="BV32">
        <v>0</v>
      </c>
      <c r="BW32">
        <v>0</v>
      </c>
      <c r="BX32">
        <v>0</v>
      </c>
      <c r="BY32">
        <v>0</v>
      </c>
      <c r="BZ32">
        <v>0</v>
      </c>
      <c r="CA32">
        <v>0</v>
      </c>
      <c r="CB32">
        <v>0</v>
      </c>
      <c r="CC32">
        <v>0</v>
      </c>
      <c r="CD32">
        <v>0</v>
      </c>
      <c r="CE32">
        <v>0</v>
      </c>
      <c r="CF32">
        <v>0</v>
      </c>
      <c r="CG32">
        <v>0</v>
      </c>
      <c r="CH32">
        <v>0</v>
      </c>
      <c r="CI32">
        <v>0</v>
      </c>
      <c r="CJ32">
        <v>0</v>
      </c>
      <c r="CK32">
        <v>0</v>
      </c>
      <c r="CL32">
        <v>0</v>
      </c>
      <c r="CM32">
        <v>0</v>
      </c>
      <c r="CN32">
        <v>0</v>
      </c>
      <c r="CO32">
        <v>0</v>
      </c>
      <c r="CP32">
        <v>0</v>
      </c>
      <c r="CQ32">
        <v>0</v>
      </c>
      <c r="CR32">
        <v>0</v>
      </c>
      <c r="CS32">
        <v>0</v>
      </c>
      <c r="CT32">
        <v>0</v>
      </c>
      <c r="CU32">
        <v>0</v>
      </c>
      <c r="CV32">
        <v>0</v>
      </c>
      <c r="CW32">
        <v>0</v>
      </c>
      <c r="CX32">
        <v>0</v>
      </c>
      <c r="CY32">
        <v>0</v>
      </c>
      <c r="CZ32">
        <v>0</v>
      </c>
      <c r="DA32">
        <v>0</v>
      </c>
      <c r="DB32">
        <v>0</v>
      </c>
      <c r="DC32">
        <v>0</v>
      </c>
      <c r="DD32">
        <v>0</v>
      </c>
      <c r="DE32">
        <v>0</v>
      </c>
      <c r="DF32">
        <v>0</v>
      </c>
      <c r="DG32">
        <v>0</v>
      </c>
      <c r="DH32">
        <v>0</v>
      </c>
      <c r="DI32">
        <v>0</v>
      </c>
      <c r="DJ32">
        <v>0</v>
      </c>
      <c r="DK32">
        <v>0</v>
      </c>
      <c r="DL32">
        <v>0</v>
      </c>
      <c r="DM32">
        <v>0</v>
      </c>
      <c r="DN32">
        <v>0</v>
      </c>
      <c r="DO32">
        <v>0</v>
      </c>
      <c r="DP32">
        <v>0</v>
      </c>
      <c r="DQ32">
        <v>0</v>
      </c>
      <c r="DR32">
        <v>0</v>
      </c>
      <c r="DS32">
        <v>0</v>
      </c>
      <c r="DT32">
        <v>0</v>
      </c>
      <c r="DU32">
        <v>0</v>
      </c>
      <c r="DV32">
        <v>0</v>
      </c>
      <c r="DW32">
        <v>0</v>
      </c>
      <c r="DX32">
        <v>0</v>
      </c>
      <c r="DY32">
        <v>0</v>
      </c>
      <c r="DZ32">
        <v>0</v>
      </c>
      <c r="EA32">
        <v>0</v>
      </c>
      <c r="EB32">
        <v>0</v>
      </c>
      <c r="EC32">
        <v>0</v>
      </c>
      <c r="ED32">
        <v>0</v>
      </c>
      <c r="EE32">
        <v>0</v>
      </c>
      <c r="EF32">
        <v>0</v>
      </c>
      <c r="EG32">
        <v>0</v>
      </c>
      <c r="EH32">
        <v>0</v>
      </c>
      <c r="EI32">
        <v>0</v>
      </c>
      <c r="EJ32">
        <v>0</v>
      </c>
      <c r="EK32"/>
      <c r="EL32"/>
      <c r="EM32"/>
      <c r="EN32"/>
      <c r="EO32">
        <v>0</v>
      </c>
      <c r="EP32">
        <v>0</v>
      </c>
      <c r="EQ32">
        <v>0</v>
      </c>
      <c r="ER32">
        <v>0</v>
      </c>
      <c r="ES32">
        <v>0</v>
      </c>
      <c r="ET32">
        <v>0</v>
      </c>
      <c r="EU32">
        <v>0</v>
      </c>
      <c r="EV32">
        <v>0</v>
      </c>
      <c r="EW32">
        <v>0</v>
      </c>
      <c r="EX32">
        <v>0</v>
      </c>
      <c r="EY32">
        <v>0</v>
      </c>
      <c r="EZ32">
        <v>0</v>
      </c>
      <c r="FA32">
        <v>0</v>
      </c>
      <c r="FB32">
        <v>0</v>
      </c>
      <c r="FC32">
        <v>0</v>
      </c>
      <c r="FD32">
        <v>0</v>
      </c>
      <c r="FE32">
        <v>0</v>
      </c>
      <c r="FF32">
        <v>0</v>
      </c>
      <c r="FG32">
        <v>0</v>
      </c>
      <c r="FH32">
        <v>0</v>
      </c>
      <c r="FI32">
        <v>0</v>
      </c>
      <c r="FJ32">
        <v>0</v>
      </c>
      <c r="FK32">
        <v>0</v>
      </c>
      <c r="FL32">
        <v>0</v>
      </c>
      <c r="FM32">
        <v>0</v>
      </c>
      <c r="FN32">
        <v>0</v>
      </c>
      <c r="FO32">
        <v>0</v>
      </c>
      <c r="FP32">
        <v>0</v>
      </c>
      <c r="FQ32">
        <v>0</v>
      </c>
      <c r="FR32">
        <v>0</v>
      </c>
      <c r="FS32">
        <v>0</v>
      </c>
      <c r="FT32">
        <v>0</v>
      </c>
      <c r="FU32">
        <v>0</v>
      </c>
      <c r="FV32">
        <v>0</v>
      </c>
      <c r="FW32">
        <v>0</v>
      </c>
      <c r="FX32">
        <v>0</v>
      </c>
      <c r="FY32">
        <v>0</v>
      </c>
      <c r="FZ32">
        <v>0</v>
      </c>
      <c r="GA32">
        <v>0</v>
      </c>
      <c r="GB32">
        <v>0</v>
      </c>
      <c r="GC32">
        <v>0</v>
      </c>
      <c r="GD32">
        <v>0</v>
      </c>
      <c r="GE32">
        <v>0</v>
      </c>
      <c r="GF32">
        <v>0</v>
      </c>
      <c r="GG32">
        <v>0</v>
      </c>
      <c r="GH32">
        <v>0</v>
      </c>
      <c r="GI32">
        <v>0</v>
      </c>
      <c r="GJ32">
        <v>0</v>
      </c>
      <c r="GK32">
        <v>0</v>
      </c>
      <c r="GL32">
        <v>0</v>
      </c>
      <c r="GM32">
        <v>0</v>
      </c>
      <c r="GN32">
        <v>0</v>
      </c>
      <c r="GO32">
        <v>0</v>
      </c>
      <c r="GP32">
        <v>0</v>
      </c>
      <c r="GQ32">
        <v>0</v>
      </c>
      <c r="GR32">
        <v>0</v>
      </c>
      <c r="GS32">
        <v>0</v>
      </c>
      <c r="GT32">
        <v>0</v>
      </c>
      <c r="GU32">
        <v>0</v>
      </c>
      <c r="GV32">
        <v>0</v>
      </c>
      <c r="GW32">
        <v>0</v>
      </c>
      <c r="GX32">
        <v>0</v>
      </c>
      <c r="GY32">
        <v>0</v>
      </c>
      <c r="GZ32">
        <v>0</v>
      </c>
      <c r="HA32">
        <v>0</v>
      </c>
      <c r="HB32">
        <v>0</v>
      </c>
      <c r="HC32">
        <v>0</v>
      </c>
      <c r="HD32">
        <v>0</v>
      </c>
      <c r="HE32">
        <v>0</v>
      </c>
      <c r="HF32">
        <v>0</v>
      </c>
      <c r="HG32">
        <v>0</v>
      </c>
      <c r="HH32">
        <v>0</v>
      </c>
      <c r="HI32">
        <v>0</v>
      </c>
      <c r="HJ32">
        <v>0</v>
      </c>
      <c r="HK32">
        <v>0</v>
      </c>
      <c r="HL32">
        <v>0</v>
      </c>
      <c r="HM32">
        <v>0</v>
      </c>
      <c r="HN32">
        <v>0</v>
      </c>
      <c r="HO32">
        <v>0</v>
      </c>
      <c r="HP32">
        <v>0</v>
      </c>
      <c r="HQ32">
        <v>0</v>
      </c>
      <c r="HR32">
        <v>0</v>
      </c>
      <c r="HS32">
        <v>0</v>
      </c>
      <c r="HT32">
        <v>0</v>
      </c>
      <c r="HU32">
        <v>0</v>
      </c>
      <c r="HV32">
        <v>0</v>
      </c>
      <c r="HW32">
        <v>0</v>
      </c>
      <c r="HX32">
        <v>0</v>
      </c>
      <c r="HY32">
        <v>0</v>
      </c>
      <c r="HZ32">
        <v>0</v>
      </c>
      <c r="IA32">
        <v>0</v>
      </c>
      <c r="IB32">
        <v>0</v>
      </c>
      <c r="IC32">
        <v>0</v>
      </c>
      <c r="ID32">
        <v>0</v>
      </c>
      <c r="IE32">
        <v>0</v>
      </c>
      <c r="IF32">
        <v>0</v>
      </c>
      <c r="IG32">
        <v>0</v>
      </c>
      <c r="IH32">
        <v>0</v>
      </c>
      <c r="II32">
        <v>0</v>
      </c>
      <c r="IJ32">
        <v>0</v>
      </c>
      <c r="IK32">
        <v>0</v>
      </c>
      <c r="IL32">
        <v>0</v>
      </c>
      <c r="IM32">
        <v>0</v>
      </c>
      <c r="IN32">
        <v>0</v>
      </c>
      <c r="IO32">
        <v>0</v>
      </c>
      <c r="IP32">
        <v>0</v>
      </c>
      <c r="IQ32">
        <v>0</v>
      </c>
      <c r="IR32">
        <v>0</v>
      </c>
      <c r="IS32">
        <v>0</v>
      </c>
      <c r="IT32">
        <v>0</v>
      </c>
      <c r="IU32">
        <v>0</v>
      </c>
      <c r="IV32">
        <v>0</v>
      </c>
      <c r="IW32">
        <v>0</v>
      </c>
      <c r="IX32">
        <v>0</v>
      </c>
      <c r="IY32">
        <v>0</v>
      </c>
      <c r="IZ32">
        <v>0</v>
      </c>
      <c r="JA32">
        <v>0</v>
      </c>
      <c r="JB32">
        <v>0</v>
      </c>
      <c r="JC32">
        <v>0</v>
      </c>
      <c r="JD32">
        <v>0</v>
      </c>
      <c r="JE32">
        <v>0</v>
      </c>
      <c r="JF32">
        <v>0</v>
      </c>
      <c r="JG32">
        <v>0</v>
      </c>
      <c r="JH32">
        <v>0</v>
      </c>
      <c r="JI32">
        <v>0</v>
      </c>
      <c r="JJ32">
        <v>0</v>
      </c>
      <c r="JK32">
        <v>0</v>
      </c>
      <c r="JL32">
        <v>0</v>
      </c>
      <c r="JM32">
        <v>0</v>
      </c>
      <c r="JN32">
        <v>0</v>
      </c>
      <c r="JO32">
        <v>0</v>
      </c>
      <c r="JP32">
        <v>0</v>
      </c>
      <c r="JQ32">
        <v>0</v>
      </c>
      <c r="JR32">
        <v>0</v>
      </c>
      <c r="JS32">
        <v>0</v>
      </c>
      <c r="JT32">
        <v>0</v>
      </c>
      <c r="JU32">
        <v>0</v>
      </c>
      <c r="JV32">
        <v>0</v>
      </c>
      <c r="JW32">
        <v>0</v>
      </c>
      <c r="JX32">
        <v>0</v>
      </c>
      <c r="JY32">
        <v>0</v>
      </c>
      <c r="JZ32">
        <v>0</v>
      </c>
      <c r="KA32">
        <v>0</v>
      </c>
      <c r="KB32">
        <v>0</v>
      </c>
      <c r="KC32">
        <v>0</v>
      </c>
      <c r="KD32">
        <v>0</v>
      </c>
      <c r="KE32">
        <v>0</v>
      </c>
      <c r="KF32">
        <v>0</v>
      </c>
      <c r="KG32">
        <v>0</v>
      </c>
      <c r="KH32">
        <v>0</v>
      </c>
      <c r="KI32">
        <v>0</v>
      </c>
      <c r="KJ32">
        <v>0</v>
      </c>
      <c r="KK32">
        <v>0</v>
      </c>
      <c r="KL32">
        <v>0</v>
      </c>
      <c r="KM32">
        <v>0</v>
      </c>
      <c r="KN32">
        <v>0</v>
      </c>
      <c r="KO32">
        <v>0</v>
      </c>
      <c r="KP32">
        <v>0</v>
      </c>
      <c r="KQ32">
        <v>0</v>
      </c>
      <c r="KR32">
        <v>0</v>
      </c>
      <c r="KS32">
        <v>0</v>
      </c>
      <c r="KT32">
        <v>0</v>
      </c>
      <c r="KU32">
        <v>0</v>
      </c>
      <c r="KV32">
        <v>0</v>
      </c>
      <c r="KW32">
        <v>0</v>
      </c>
      <c r="KX32">
        <v>0</v>
      </c>
      <c r="KY32">
        <v>0</v>
      </c>
      <c r="KZ32">
        <v>0</v>
      </c>
      <c r="LA32">
        <v>0</v>
      </c>
      <c r="LB32">
        <v>0</v>
      </c>
      <c r="LC32">
        <v>0</v>
      </c>
      <c r="LD32">
        <v>0</v>
      </c>
      <c r="LE32">
        <v>0</v>
      </c>
      <c r="LF32">
        <v>0</v>
      </c>
      <c r="LG32">
        <v>0</v>
      </c>
      <c r="LH32">
        <v>0</v>
      </c>
      <c r="LI32">
        <v>0</v>
      </c>
      <c r="LJ32">
        <v>0</v>
      </c>
      <c r="LK32">
        <v>0</v>
      </c>
      <c r="LL32">
        <v>0</v>
      </c>
      <c r="LM32">
        <v>0</v>
      </c>
      <c r="LN32">
        <v>0</v>
      </c>
      <c r="LO32">
        <v>0</v>
      </c>
      <c r="LP32">
        <v>0</v>
      </c>
      <c r="LQ32">
        <v>0</v>
      </c>
      <c r="LR32">
        <v>0</v>
      </c>
      <c r="LS32">
        <v>0</v>
      </c>
      <c r="LT32">
        <v>0</v>
      </c>
      <c r="LU32">
        <v>0</v>
      </c>
      <c r="LV32">
        <v>0</v>
      </c>
      <c r="LW32">
        <v>0</v>
      </c>
      <c r="LX32">
        <v>0</v>
      </c>
      <c r="LY32">
        <v>0</v>
      </c>
      <c r="LZ32">
        <v>0</v>
      </c>
      <c r="MA32">
        <v>0</v>
      </c>
      <c r="MB32">
        <v>0</v>
      </c>
      <c r="MC32">
        <v>0</v>
      </c>
      <c r="MD32">
        <v>0</v>
      </c>
      <c r="ME32">
        <v>0</v>
      </c>
      <c r="MF32">
        <v>0</v>
      </c>
      <c r="MG32">
        <v>0</v>
      </c>
      <c r="MH32">
        <v>0</v>
      </c>
      <c r="MI32">
        <v>0</v>
      </c>
      <c r="MJ32">
        <v>0</v>
      </c>
      <c r="MK32">
        <v>0</v>
      </c>
      <c r="ML32">
        <v>0</v>
      </c>
      <c r="MM32">
        <v>0</v>
      </c>
      <c r="MN32">
        <v>0</v>
      </c>
      <c r="MO32">
        <v>0</v>
      </c>
      <c r="MP32">
        <v>0</v>
      </c>
      <c r="MQ32">
        <v>0</v>
      </c>
      <c r="MR32">
        <v>0</v>
      </c>
      <c r="MS32">
        <v>0</v>
      </c>
      <c r="MT32">
        <v>0</v>
      </c>
      <c r="MU32">
        <v>0</v>
      </c>
      <c r="MV32">
        <v>0</v>
      </c>
      <c r="MW32">
        <v>0</v>
      </c>
      <c r="MX32">
        <v>0</v>
      </c>
      <c r="MY32">
        <v>0</v>
      </c>
      <c r="MZ32">
        <v>0</v>
      </c>
      <c r="NA32">
        <v>0</v>
      </c>
      <c r="NB32">
        <v>0</v>
      </c>
      <c r="NC32">
        <v>0</v>
      </c>
      <c r="ND32">
        <v>0</v>
      </c>
      <c r="NE32">
        <v>0</v>
      </c>
      <c r="NF32">
        <v>0</v>
      </c>
      <c r="NG32">
        <v>0</v>
      </c>
      <c r="NH32">
        <v>0</v>
      </c>
      <c r="NI32">
        <v>0</v>
      </c>
      <c r="NJ32">
        <v>0</v>
      </c>
      <c r="NK32">
        <v>0</v>
      </c>
      <c r="NL32">
        <v>0</v>
      </c>
      <c r="NM32">
        <v>0</v>
      </c>
      <c r="NN32">
        <v>0</v>
      </c>
      <c r="NO32">
        <v>0</v>
      </c>
      <c r="NP32">
        <v>0</v>
      </c>
      <c r="NQ32">
        <v>0</v>
      </c>
      <c r="NR32">
        <v>0</v>
      </c>
      <c r="NS32">
        <v>0</v>
      </c>
      <c r="NT32">
        <v>0</v>
      </c>
      <c r="NU32">
        <v>0</v>
      </c>
      <c r="NV32">
        <v>0</v>
      </c>
      <c r="NW32">
        <v>0</v>
      </c>
      <c r="NX32">
        <v>0</v>
      </c>
      <c r="NY32">
        <v>0</v>
      </c>
      <c r="NZ32">
        <v>0</v>
      </c>
      <c r="OA32">
        <v>0</v>
      </c>
      <c r="OB32">
        <v>0</v>
      </c>
      <c r="OC32">
        <v>0</v>
      </c>
      <c r="OD32">
        <v>0</v>
      </c>
      <c r="OE32">
        <v>0</v>
      </c>
      <c r="OF32">
        <v>0</v>
      </c>
      <c r="OG32">
        <v>0</v>
      </c>
      <c r="OH32">
        <v>0</v>
      </c>
      <c r="OI32">
        <v>0</v>
      </c>
      <c r="OJ32">
        <v>0</v>
      </c>
      <c r="OK32">
        <v>0</v>
      </c>
      <c r="OL32">
        <v>0</v>
      </c>
      <c r="OM32">
        <v>0</v>
      </c>
      <c r="ON32">
        <v>0</v>
      </c>
      <c r="OO32">
        <v>0</v>
      </c>
      <c r="OP32">
        <v>0</v>
      </c>
      <c r="OQ32">
        <v>0</v>
      </c>
      <c r="OR32">
        <v>0</v>
      </c>
      <c r="OS32">
        <v>0</v>
      </c>
      <c r="OT32">
        <v>0</v>
      </c>
      <c r="OU32">
        <v>0</v>
      </c>
      <c r="OV32">
        <v>0</v>
      </c>
      <c r="OW32">
        <v>0</v>
      </c>
      <c r="OX32">
        <v>0</v>
      </c>
      <c r="OY32">
        <v>0</v>
      </c>
      <c r="OZ32">
        <v>0</v>
      </c>
    </row>
    <row r="33" spans="1:416" x14ac:dyDescent="0.25">
      <c r="A33" s="26" t="s">
        <v>432</v>
      </c>
      <c r="B33">
        <v>43372</v>
      </c>
      <c r="C33">
        <v>43736</v>
      </c>
      <c r="D33">
        <v>44100</v>
      </c>
      <c r="E33">
        <v>131208</v>
      </c>
      <c r="F33">
        <v>131208</v>
      </c>
      <c r="G33">
        <v>43465</v>
      </c>
      <c r="H33">
        <v>43830</v>
      </c>
      <c r="I33">
        <v>44196</v>
      </c>
      <c r="J33">
        <v>131491</v>
      </c>
      <c r="K33">
        <v>131491</v>
      </c>
      <c r="L33">
        <v>43465</v>
      </c>
      <c r="M33">
        <v>43830</v>
      </c>
      <c r="N33">
        <v>44196</v>
      </c>
      <c r="O33">
        <v>131491</v>
      </c>
      <c r="P33">
        <v>131491</v>
      </c>
      <c r="Q33">
        <v>43343</v>
      </c>
      <c r="R33">
        <v>43708</v>
      </c>
      <c r="S33">
        <v>44074</v>
      </c>
      <c r="T33">
        <v>131125</v>
      </c>
      <c r="U33">
        <v>131125</v>
      </c>
      <c r="V33">
        <v>43465</v>
      </c>
      <c r="W33">
        <v>43830</v>
      </c>
      <c r="X33">
        <v>44196</v>
      </c>
      <c r="Y33">
        <v>131491</v>
      </c>
      <c r="Z33">
        <v>131491</v>
      </c>
      <c r="AA33">
        <v>43465</v>
      </c>
      <c r="AB33">
        <v>43830</v>
      </c>
      <c r="AC33">
        <v>44196</v>
      </c>
      <c r="AD33">
        <v>131491</v>
      </c>
      <c r="AE33">
        <v>131491</v>
      </c>
      <c r="AF33">
        <v>43465</v>
      </c>
      <c r="AG33">
        <v>43830</v>
      </c>
      <c r="AH33">
        <v>44196</v>
      </c>
      <c r="AI33">
        <v>131491</v>
      </c>
      <c r="AJ33">
        <v>131491</v>
      </c>
      <c r="AK33">
        <v>43465</v>
      </c>
      <c r="AL33">
        <v>43830</v>
      </c>
      <c r="AM33">
        <v>44196</v>
      </c>
      <c r="AN33">
        <v>131491</v>
      </c>
      <c r="AO33">
        <v>131491</v>
      </c>
      <c r="AP33">
        <v>43465</v>
      </c>
      <c r="AQ33">
        <v>43830</v>
      </c>
      <c r="AR33">
        <v>44196</v>
      </c>
      <c r="AS33">
        <v>131491</v>
      </c>
      <c r="AT33">
        <v>131491</v>
      </c>
      <c r="AU33">
        <v>43465</v>
      </c>
      <c r="AV33">
        <v>43830</v>
      </c>
      <c r="AW33">
        <v>44196</v>
      </c>
      <c r="AX33">
        <v>131491</v>
      </c>
      <c r="AY33">
        <v>131491</v>
      </c>
      <c r="AZ33">
        <v>43465</v>
      </c>
      <c r="BA33">
        <v>43830</v>
      </c>
      <c r="BB33">
        <v>44196</v>
      </c>
      <c r="BC33">
        <v>131491</v>
      </c>
      <c r="BD33">
        <v>131491</v>
      </c>
      <c r="BE33">
        <v>43465</v>
      </c>
      <c r="BF33">
        <v>43830</v>
      </c>
      <c r="BG33">
        <v>44196</v>
      </c>
      <c r="BH33">
        <v>131491</v>
      </c>
      <c r="BI33">
        <v>131491</v>
      </c>
      <c r="BJ33">
        <v>43465</v>
      </c>
      <c r="BK33">
        <v>43830</v>
      </c>
      <c r="BL33">
        <v>44196</v>
      </c>
      <c r="BM33">
        <v>131491</v>
      </c>
      <c r="BN33">
        <v>131491</v>
      </c>
      <c r="BO33">
        <v>43465</v>
      </c>
      <c r="BP33">
        <v>43830</v>
      </c>
      <c r="BQ33">
        <v>44196</v>
      </c>
      <c r="BR33">
        <v>131491</v>
      </c>
      <c r="BS33">
        <v>131491</v>
      </c>
      <c r="BT33">
        <v>43465</v>
      </c>
      <c r="BU33">
        <v>43646</v>
      </c>
      <c r="BV33">
        <v>44196</v>
      </c>
      <c r="BW33">
        <v>131307</v>
      </c>
      <c r="BX33">
        <v>131307</v>
      </c>
      <c r="BY33">
        <v>43465</v>
      </c>
      <c r="BZ33">
        <v>43830</v>
      </c>
      <c r="CA33">
        <v>44196</v>
      </c>
      <c r="CB33">
        <v>131491</v>
      </c>
      <c r="CC33">
        <v>131491</v>
      </c>
      <c r="CD33">
        <v>43465</v>
      </c>
      <c r="CE33">
        <v>43830</v>
      </c>
      <c r="CF33">
        <v>44196</v>
      </c>
      <c r="CG33">
        <v>131491</v>
      </c>
      <c r="CH33">
        <v>131491</v>
      </c>
      <c r="CI33">
        <v>43465</v>
      </c>
      <c r="CJ33">
        <v>43830</v>
      </c>
      <c r="CK33">
        <v>44196</v>
      </c>
      <c r="CL33">
        <v>131491</v>
      </c>
      <c r="CM33">
        <v>131491</v>
      </c>
      <c r="CN33">
        <v>43465</v>
      </c>
      <c r="CO33">
        <v>43830</v>
      </c>
      <c r="CP33">
        <v>44196</v>
      </c>
      <c r="CQ33">
        <v>131491</v>
      </c>
      <c r="CR33">
        <v>131491</v>
      </c>
      <c r="CS33">
        <v>43465</v>
      </c>
      <c r="CT33">
        <v>43830</v>
      </c>
      <c r="CU33">
        <v>44196</v>
      </c>
      <c r="CV33">
        <v>131491</v>
      </c>
      <c r="CW33">
        <v>131491</v>
      </c>
      <c r="CX33">
        <v>43465</v>
      </c>
      <c r="CY33">
        <v>44151</v>
      </c>
      <c r="CZ33">
        <v>44196</v>
      </c>
      <c r="DA33">
        <v>131812</v>
      </c>
      <c r="DB33">
        <v>131812</v>
      </c>
      <c r="DC33">
        <v>43345</v>
      </c>
      <c r="DD33">
        <v>43709</v>
      </c>
      <c r="DE33">
        <v>44073</v>
      </c>
      <c r="DF33">
        <v>131127</v>
      </c>
      <c r="DG33">
        <v>131127</v>
      </c>
      <c r="DH33">
        <v>43309</v>
      </c>
      <c r="DI33">
        <v>43673</v>
      </c>
      <c r="DJ33">
        <v>44037</v>
      </c>
      <c r="DK33">
        <v>131019</v>
      </c>
      <c r="DL33">
        <v>131019</v>
      </c>
      <c r="DM33">
        <v>43465</v>
      </c>
      <c r="DN33">
        <v>43685</v>
      </c>
      <c r="DO33">
        <v>44196</v>
      </c>
      <c r="DP33">
        <v>131346</v>
      </c>
      <c r="DQ33">
        <v>131346</v>
      </c>
      <c r="DR33">
        <v>43465</v>
      </c>
      <c r="DS33">
        <v>43830</v>
      </c>
      <c r="DT33">
        <v>44196</v>
      </c>
      <c r="DU33">
        <v>131491</v>
      </c>
      <c r="DV33">
        <v>131491</v>
      </c>
      <c r="DW33">
        <v>43465</v>
      </c>
      <c r="DX33">
        <v>43830</v>
      </c>
      <c r="DY33">
        <v>44196</v>
      </c>
      <c r="DZ33">
        <v>131491</v>
      </c>
      <c r="EA33">
        <v>131491</v>
      </c>
      <c r="EB33">
        <v>43372</v>
      </c>
      <c r="EC33">
        <v>43736</v>
      </c>
      <c r="ED33">
        <v>44107</v>
      </c>
      <c r="EE33">
        <v>131215</v>
      </c>
      <c r="EF33">
        <v>131215</v>
      </c>
      <c r="EG33">
        <v>43465</v>
      </c>
      <c r="EH33">
        <v>43830</v>
      </c>
      <c r="EI33">
        <v>44196</v>
      </c>
      <c r="EJ33">
        <v>131491</v>
      </c>
      <c r="EK33"/>
      <c r="EL33"/>
      <c r="EM33"/>
      <c r="EN33"/>
      <c r="EO33">
        <v>131491</v>
      </c>
      <c r="EP33">
        <v>43373</v>
      </c>
      <c r="EQ33">
        <v>43738</v>
      </c>
      <c r="ER33">
        <v>44104</v>
      </c>
      <c r="ES33">
        <v>131215</v>
      </c>
      <c r="ET33">
        <v>131215</v>
      </c>
      <c r="EU33">
        <v>43465</v>
      </c>
      <c r="EV33">
        <v>43830</v>
      </c>
      <c r="EW33">
        <v>44196</v>
      </c>
      <c r="EX33">
        <v>131491</v>
      </c>
      <c r="EY33">
        <v>131491</v>
      </c>
      <c r="EZ33">
        <v>43465</v>
      </c>
      <c r="FA33">
        <v>43830</v>
      </c>
      <c r="FB33">
        <v>44196</v>
      </c>
      <c r="FC33">
        <v>131491</v>
      </c>
      <c r="FD33">
        <v>131491</v>
      </c>
      <c r="FE33">
        <v>43465</v>
      </c>
      <c r="FF33">
        <v>43830</v>
      </c>
      <c r="FG33">
        <v>44196</v>
      </c>
      <c r="FH33">
        <v>131491</v>
      </c>
      <c r="FI33">
        <v>131491</v>
      </c>
      <c r="FJ33">
        <v>43251</v>
      </c>
      <c r="FK33">
        <v>43616</v>
      </c>
      <c r="FL33">
        <v>43982</v>
      </c>
      <c r="FM33">
        <v>130849</v>
      </c>
      <c r="FN33">
        <v>130849</v>
      </c>
      <c r="FO33">
        <v>43465</v>
      </c>
      <c r="FP33">
        <v>43830</v>
      </c>
      <c r="FQ33">
        <v>44196</v>
      </c>
      <c r="FR33">
        <v>131491</v>
      </c>
      <c r="FS33">
        <v>131491</v>
      </c>
      <c r="FT33">
        <v>43465</v>
      </c>
      <c r="FU33">
        <v>43830</v>
      </c>
      <c r="FV33">
        <v>44196</v>
      </c>
      <c r="FW33">
        <v>131491</v>
      </c>
      <c r="FX33">
        <v>131491</v>
      </c>
      <c r="FY33">
        <v>43465</v>
      </c>
      <c r="FZ33">
        <v>43830</v>
      </c>
      <c r="GA33">
        <v>44196</v>
      </c>
      <c r="GB33">
        <v>131491</v>
      </c>
      <c r="GC33">
        <v>131491</v>
      </c>
      <c r="GD33">
        <v>43465</v>
      </c>
      <c r="GE33">
        <v>43830</v>
      </c>
      <c r="GF33">
        <v>44196</v>
      </c>
      <c r="GG33">
        <v>131491</v>
      </c>
      <c r="GH33">
        <v>131491</v>
      </c>
      <c r="GI33">
        <v>43465</v>
      </c>
      <c r="GJ33">
        <v>43555</v>
      </c>
      <c r="GK33">
        <v>44196</v>
      </c>
      <c r="GL33">
        <v>131216</v>
      </c>
      <c r="GM33">
        <v>131216</v>
      </c>
      <c r="GN33">
        <v>43499</v>
      </c>
      <c r="GO33">
        <v>43863</v>
      </c>
      <c r="GP33">
        <v>44227</v>
      </c>
      <c r="GQ33">
        <v>131589</v>
      </c>
      <c r="GR33">
        <v>131589</v>
      </c>
      <c r="GS33">
        <v>43465</v>
      </c>
      <c r="GT33">
        <v>43830</v>
      </c>
      <c r="GU33">
        <v>44196</v>
      </c>
      <c r="GV33">
        <v>131491</v>
      </c>
      <c r="GW33">
        <v>131491</v>
      </c>
      <c r="GX33">
        <v>43465</v>
      </c>
      <c r="GY33">
        <v>43830</v>
      </c>
      <c r="GZ33">
        <v>44196</v>
      </c>
      <c r="HA33">
        <v>131491</v>
      </c>
      <c r="HB33">
        <v>131491</v>
      </c>
      <c r="HC33">
        <v>43463</v>
      </c>
      <c r="HD33">
        <v>43827</v>
      </c>
      <c r="HE33">
        <v>44191</v>
      </c>
      <c r="HF33">
        <v>131481</v>
      </c>
      <c r="HG33">
        <v>131481</v>
      </c>
      <c r="HH33">
        <v>43464</v>
      </c>
      <c r="HI33">
        <v>43828</v>
      </c>
      <c r="HJ33">
        <v>44199</v>
      </c>
      <c r="HK33">
        <v>131491</v>
      </c>
      <c r="HL33">
        <v>131491</v>
      </c>
      <c r="HM33">
        <v>43465</v>
      </c>
      <c r="HN33">
        <v>43555</v>
      </c>
      <c r="HO33">
        <v>44196</v>
      </c>
      <c r="HP33">
        <v>131216</v>
      </c>
      <c r="HQ33">
        <v>131216</v>
      </c>
      <c r="HR33">
        <v>43465</v>
      </c>
      <c r="HS33">
        <v>43830</v>
      </c>
      <c r="HT33">
        <v>44196</v>
      </c>
      <c r="HU33">
        <v>131491</v>
      </c>
      <c r="HV33">
        <v>131491</v>
      </c>
      <c r="HW33">
        <v>43762</v>
      </c>
      <c r="HX33">
        <v>43830</v>
      </c>
      <c r="HY33">
        <v>44196</v>
      </c>
      <c r="HZ33">
        <v>131788</v>
      </c>
      <c r="IA33">
        <v>131788</v>
      </c>
      <c r="IB33">
        <v>43465</v>
      </c>
      <c r="IC33">
        <v>43830</v>
      </c>
      <c r="ID33">
        <v>44196</v>
      </c>
      <c r="IE33">
        <v>131491</v>
      </c>
      <c r="IF33">
        <v>131491</v>
      </c>
      <c r="IG33">
        <v>43133</v>
      </c>
      <c r="IH33">
        <v>43497</v>
      </c>
      <c r="II33">
        <v>43861</v>
      </c>
      <c r="IJ33">
        <v>130491</v>
      </c>
      <c r="IK33">
        <v>130491</v>
      </c>
      <c r="IL33">
        <v>43465</v>
      </c>
      <c r="IM33">
        <v>43830</v>
      </c>
      <c r="IN33">
        <v>44196</v>
      </c>
      <c r="IO33">
        <v>131491</v>
      </c>
      <c r="IP33">
        <v>131491</v>
      </c>
      <c r="IQ33">
        <v>43465</v>
      </c>
      <c r="IR33">
        <v>43830</v>
      </c>
      <c r="IS33">
        <v>44196</v>
      </c>
      <c r="IT33">
        <v>131491</v>
      </c>
      <c r="IU33">
        <v>131491</v>
      </c>
      <c r="IV33">
        <v>43465</v>
      </c>
      <c r="IW33">
        <v>43830</v>
      </c>
      <c r="IX33">
        <v>44196</v>
      </c>
      <c r="IY33">
        <v>131491</v>
      </c>
      <c r="IZ33">
        <v>131491</v>
      </c>
      <c r="JA33">
        <v>43217</v>
      </c>
      <c r="JB33">
        <v>43581</v>
      </c>
      <c r="JC33">
        <v>43945</v>
      </c>
      <c r="JD33">
        <v>130743</v>
      </c>
      <c r="JE33">
        <v>130743</v>
      </c>
      <c r="JF33">
        <v>43465</v>
      </c>
      <c r="JG33">
        <v>43830</v>
      </c>
      <c r="JH33">
        <v>44196</v>
      </c>
      <c r="JI33">
        <v>131491</v>
      </c>
      <c r="JJ33">
        <v>131491</v>
      </c>
      <c r="JK33">
        <v>43465</v>
      </c>
      <c r="JL33">
        <v>43830</v>
      </c>
      <c r="JM33">
        <v>44196</v>
      </c>
      <c r="JN33">
        <v>131491</v>
      </c>
      <c r="JO33">
        <v>131491</v>
      </c>
      <c r="JP33">
        <v>43465</v>
      </c>
      <c r="JQ33">
        <v>43830</v>
      </c>
      <c r="JR33">
        <v>44196</v>
      </c>
      <c r="JS33">
        <v>131491</v>
      </c>
      <c r="JT33">
        <v>131491</v>
      </c>
      <c r="JU33">
        <v>43465</v>
      </c>
      <c r="JV33">
        <v>43830</v>
      </c>
      <c r="JW33">
        <v>44196</v>
      </c>
      <c r="JX33">
        <v>131491</v>
      </c>
      <c r="JY33">
        <v>131491</v>
      </c>
      <c r="JZ33">
        <v>43465</v>
      </c>
      <c r="KA33">
        <v>43830</v>
      </c>
      <c r="KB33">
        <v>44196</v>
      </c>
      <c r="KC33">
        <v>131491</v>
      </c>
      <c r="KD33">
        <v>131491</v>
      </c>
      <c r="KE33">
        <v>43281</v>
      </c>
      <c r="KF33">
        <v>43646</v>
      </c>
      <c r="KG33">
        <v>44012</v>
      </c>
      <c r="KH33">
        <v>130939</v>
      </c>
      <c r="KI33">
        <v>130939</v>
      </c>
      <c r="KJ33">
        <v>43251</v>
      </c>
      <c r="KK33">
        <v>43616</v>
      </c>
      <c r="KL33">
        <v>43982</v>
      </c>
      <c r="KM33">
        <v>130849</v>
      </c>
      <c r="KN33">
        <v>130849</v>
      </c>
      <c r="KO33">
        <v>43251</v>
      </c>
      <c r="KP33">
        <v>43616</v>
      </c>
      <c r="KQ33">
        <v>43982</v>
      </c>
      <c r="KR33">
        <v>130849</v>
      </c>
      <c r="KS33">
        <v>130849</v>
      </c>
      <c r="KT33">
        <v>43463</v>
      </c>
      <c r="KU33">
        <v>43827</v>
      </c>
      <c r="KV33">
        <v>44191</v>
      </c>
      <c r="KW33">
        <v>131481</v>
      </c>
      <c r="KX33">
        <v>131481</v>
      </c>
      <c r="KY33">
        <v>43465</v>
      </c>
      <c r="KZ33">
        <v>43830</v>
      </c>
      <c r="LA33">
        <v>44196</v>
      </c>
      <c r="LB33">
        <v>131491</v>
      </c>
      <c r="LC33">
        <v>131491</v>
      </c>
      <c r="LD33">
        <v>43281</v>
      </c>
      <c r="LE33">
        <v>43646</v>
      </c>
      <c r="LF33">
        <v>44012</v>
      </c>
      <c r="LG33">
        <v>130939</v>
      </c>
      <c r="LH33">
        <v>130939</v>
      </c>
      <c r="LI33">
        <v>43465</v>
      </c>
      <c r="LJ33">
        <v>43830</v>
      </c>
      <c r="LK33">
        <v>44196</v>
      </c>
      <c r="LL33">
        <v>131491</v>
      </c>
      <c r="LM33">
        <v>131491</v>
      </c>
      <c r="LN33">
        <v>43373</v>
      </c>
      <c r="LO33">
        <v>43737</v>
      </c>
      <c r="LP33">
        <v>44101</v>
      </c>
      <c r="LQ33">
        <v>131211</v>
      </c>
      <c r="LR33">
        <v>131211</v>
      </c>
      <c r="LS33">
        <v>43373</v>
      </c>
      <c r="LT33">
        <v>43737</v>
      </c>
      <c r="LU33">
        <v>44101</v>
      </c>
      <c r="LV33">
        <v>131211</v>
      </c>
      <c r="LW33">
        <v>131211</v>
      </c>
      <c r="LX33">
        <v>43465</v>
      </c>
      <c r="LY33">
        <v>43830</v>
      </c>
      <c r="LZ33">
        <v>44196</v>
      </c>
      <c r="MA33">
        <v>131491</v>
      </c>
      <c r="MB33">
        <v>131491</v>
      </c>
      <c r="MC33">
        <v>43465</v>
      </c>
      <c r="MD33">
        <v>43830</v>
      </c>
      <c r="ME33">
        <v>44196</v>
      </c>
      <c r="MF33">
        <v>131491</v>
      </c>
      <c r="MG33">
        <v>131491</v>
      </c>
      <c r="MH33">
        <v>43465</v>
      </c>
      <c r="MI33">
        <v>43830</v>
      </c>
      <c r="MJ33">
        <v>44196</v>
      </c>
      <c r="MK33">
        <v>131491</v>
      </c>
      <c r="ML33">
        <v>131491</v>
      </c>
      <c r="MM33">
        <v>43465</v>
      </c>
      <c r="MN33">
        <v>43830</v>
      </c>
      <c r="MO33">
        <v>44196</v>
      </c>
      <c r="MP33">
        <v>131491</v>
      </c>
      <c r="MQ33">
        <v>131491</v>
      </c>
      <c r="MR33">
        <v>43498</v>
      </c>
      <c r="MS33">
        <v>43862</v>
      </c>
      <c r="MT33">
        <v>44226</v>
      </c>
      <c r="MU33">
        <v>131586</v>
      </c>
      <c r="MV33">
        <v>131586</v>
      </c>
      <c r="MW33">
        <v>43465</v>
      </c>
      <c r="MX33">
        <v>43830</v>
      </c>
      <c r="MY33">
        <v>44196</v>
      </c>
      <c r="MZ33">
        <v>131491</v>
      </c>
      <c r="NA33">
        <v>131491</v>
      </c>
      <c r="NB33">
        <v>43465</v>
      </c>
      <c r="NC33">
        <v>43830</v>
      </c>
      <c r="ND33">
        <v>44196</v>
      </c>
      <c r="NE33">
        <v>131491</v>
      </c>
      <c r="NF33">
        <v>131491</v>
      </c>
      <c r="NG33">
        <v>43465</v>
      </c>
      <c r="NH33">
        <v>43830</v>
      </c>
      <c r="NI33">
        <v>44196</v>
      </c>
      <c r="NJ33">
        <v>131491</v>
      </c>
      <c r="NK33">
        <v>131491</v>
      </c>
      <c r="NL33">
        <v>43465</v>
      </c>
      <c r="NM33">
        <v>43830</v>
      </c>
      <c r="NN33">
        <v>44196</v>
      </c>
      <c r="NO33">
        <v>131491</v>
      </c>
      <c r="NP33">
        <v>131491</v>
      </c>
      <c r="NQ33">
        <v>43465</v>
      </c>
      <c r="NR33">
        <v>43830</v>
      </c>
      <c r="NS33">
        <v>44196</v>
      </c>
      <c r="NT33">
        <v>131491</v>
      </c>
      <c r="NU33">
        <v>131491</v>
      </c>
      <c r="NV33">
        <v>43373</v>
      </c>
      <c r="NW33">
        <v>43738</v>
      </c>
      <c r="NX33">
        <v>44104</v>
      </c>
      <c r="NY33">
        <v>131215</v>
      </c>
      <c r="NZ33">
        <v>131215</v>
      </c>
      <c r="OA33">
        <v>43465</v>
      </c>
      <c r="OB33">
        <v>43830</v>
      </c>
      <c r="OC33">
        <v>44196</v>
      </c>
      <c r="OD33">
        <v>131491</v>
      </c>
      <c r="OE33">
        <v>131491</v>
      </c>
      <c r="OF33">
        <v>43343</v>
      </c>
      <c r="OG33">
        <v>43708</v>
      </c>
      <c r="OH33">
        <v>44074</v>
      </c>
      <c r="OI33">
        <v>131125</v>
      </c>
      <c r="OJ33">
        <v>131125</v>
      </c>
      <c r="OK33">
        <v>43465</v>
      </c>
      <c r="OL33">
        <v>43830</v>
      </c>
      <c r="OM33">
        <v>44196</v>
      </c>
      <c r="ON33">
        <v>131491</v>
      </c>
      <c r="OO33">
        <v>131491</v>
      </c>
      <c r="OP33">
        <v>43131</v>
      </c>
      <c r="OQ33">
        <v>43496</v>
      </c>
      <c r="OR33">
        <v>43861</v>
      </c>
      <c r="OS33">
        <v>130488</v>
      </c>
      <c r="OT33">
        <v>130488</v>
      </c>
      <c r="OU33">
        <v>43465</v>
      </c>
      <c r="OV33">
        <v>43830</v>
      </c>
      <c r="OW33">
        <v>44196</v>
      </c>
      <c r="OX33">
        <v>131491</v>
      </c>
      <c r="OY33">
        <v>131491</v>
      </c>
      <c r="OZ33">
        <v>10773154</v>
      </c>
    </row>
    <row r="34" spans="1:416" x14ac:dyDescent="0.25">
      <c r="A34" s="26" t="s">
        <v>433</v>
      </c>
      <c r="B34">
        <v>0</v>
      </c>
      <c r="C34">
        <v>0</v>
      </c>
      <c r="D34">
        <v>0</v>
      </c>
      <c r="E34">
        <v>0</v>
      </c>
      <c r="F34">
        <v>0</v>
      </c>
      <c r="G34">
        <v>0</v>
      </c>
      <c r="H34">
        <v>0</v>
      </c>
      <c r="I34">
        <v>21000000</v>
      </c>
      <c r="J34">
        <v>21000000</v>
      </c>
      <c r="K34">
        <v>21000000</v>
      </c>
      <c r="L34">
        <v>198000000</v>
      </c>
      <c r="M34">
        <v>213000000</v>
      </c>
      <c r="N34">
        <v>219000000</v>
      </c>
      <c r="O34">
        <v>630000000</v>
      </c>
      <c r="P34">
        <v>630000000</v>
      </c>
      <c r="Q34">
        <v>359835000</v>
      </c>
      <c r="R34">
        <v>418683000</v>
      </c>
      <c r="S34">
        <v>498637000</v>
      </c>
      <c r="T34">
        <v>1277155000</v>
      </c>
      <c r="U34">
        <v>1277155000</v>
      </c>
      <c r="V34">
        <v>948000000</v>
      </c>
      <c r="W34">
        <v>1752000000</v>
      </c>
      <c r="X34">
        <v>837000000</v>
      </c>
      <c r="Y34">
        <v>3537000000</v>
      </c>
      <c r="Z34">
        <v>3537000000</v>
      </c>
      <c r="AA34">
        <v>0</v>
      </c>
      <c r="AB34">
        <v>0</v>
      </c>
      <c r="AC34">
        <v>0</v>
      </c>
      <c r="AD34">
        <v>0</v>
      </c>
      <c r="AE34">
        <v>0</v>
      </c>
      <c r="AF34">
        <v>0</v>
      </c>
      <c r="AG34">
        <v>0</v>
      </c>
      <c r="AH34">
        <v>0</v>
      </c>
      <c r="AI34">
        <v>0</v>
      </c>
      <c r="AJ34">
        <v>0</v>
      </c>
      <c r="AK34">
        <v>0</v>
      </c>
      <c r="AL34">
        <v>0</v>
      </c>
      <c r="AM34">
        <v>0</v>
      </c>
      <c r="AN34">
        <v>0</v>
      </c>
      <c r="AO34">
        <v>0</v>
      </c>
      <c r="AP34">
        <v>0</v>
      </c>
      <c r="AQ34">
        <v>0</v>
      </c>
      <c r="AR34">
        <v>0</v>
      </c>
      <c r="AS34">
        <v>0</v>
      </c>
      <c r="AT34">
        <v>0</v>
      </c>
      <c r="AU34">
        <v>71000000</v>
      </c>
      <c r="AV34">
        <v>317000000</v>
      </c>
      <c r="AW34">
        <v>241000000</v>
      </c>
      <c r="AX34">
        <v>629000000</v>
      </c>
      <c r="AY34">
        <v>629000000</v>
      </c>
      <c r="AZ34">
        <v>0</v>
      </c>
      <c r="BA34">
        <v>0</v>
      </c>
      <c r="BB34">
        <v>0</v>
      </c>
      <c r="BC34">
        <v>0</v>
      </c>
      <c r="BD34">
        <v>0</v>
      </c>
      <c r="BE34">
        <v>-8000000</v>
      </c>
      <c r="BF34">
        <v>-4100000</v>
      </c>
      <c r="BG34">
        <v>-14200000</v>
      </c>
      <c r="BH34">
        <v>-26300000</v>
      </c>
      <c r="BI34">
        <v>-26300000</v>
      </c>
      <c r="BJ34">
        <v>101000000</v>
      </c>
      <c r="BK34">
        <v>102000000</v>
      </c>
      <c r="BL34">
        <v>143000000</v>
      </c>
      <c r="BM34">
        <v>346000000</v>
      </c>
      <c r="BN34">
        <v>346000000</v>
      </c>
      <c r="BO34">
        <v>96000000</v>
      </c>
      <c r="BP34">
        <v>100000000</v>
      </c>
      <c r="BQ34">
        <v>60000000</v>
      </c>
      <c r="BR34">
        <v>256000000</v>
      </c>
      <c r="BS34">
        <v>256000000</v>
      </c>
      <c r="BT34">
        <v>3797000000</v>
      </c>
      <c r="BU34">
        <v>3772000000</v>
      </c>
      <c r="BV34">
        <v>8172000000</v>
      </c>
      <c r="BW34">
        <v>15741000000</v>
      </c>
      <c r="BX34">
        <v>15741000000</v>
      </c>
      <c r="BY34">
        <v>854000000</v>
      </c>
      <c r="BZ34">
        <v>704000000</v>
      </c>
      <c r="CA34">
        <v>758000000</v>
      </c>
      <c r="CB34">
        <v>2316000000</v>
      </c>
      <c r="CC34">
        <v>2316000000</v>
      </c>
      <c r="CD34">
        <v>41000000</v>
      </c>
      <c r="CE34">
        <v>41000000</v>
      </c>
      <c r="CF34">
        <v>47000000</v>
      </c>
      <c r="CG34">
        <v>129000000</v>
      </c>
      <c r="CH34">
        <v>129000000</v>
      </c>
      <c r="CI34">
        <v>299000000</v>
      </c>
      <c r="CJ34">
        <v>441000000</v>
      </c>
      <c r="CK34">
        <v>358000000</v>
      </c>
      <c r="CL34">
        <v>1098000000</v>
      </c>
      <c r="CM34">
        <v>1098000000</v>
      </c>
      <c r="CN34">
        <v>889000000</v>
      </c>
      <c r="CO34">
        <v>1148000000</v>
      </c>
      <c r="CP34">
        <v>1415000000</v>
      </c>
      <c r="CQ34">
        <v>3452000000</v>
      </c>
      <c r="CR34">
        <v>3452000000</v>
      </c>
      <c r="CS34">
        <v>0</v>
      </c>
      <c r="CT34">
        <v>0</v>
      </c>
      <c r="CU34">
        <v>0</v>
      </c>
      <c r="CV34">
        <v>0</v>
      </c>
      <c r="CW34">
        <v>0</v>
      </c>
      <c r="CX34">
        <v>125000000</v>
      </c>
      <c r="CY34">
        <v>69000000</v>
      </c>
      <c r="CZ34">
        <v>0</v>
      </c>
      <c r="DA34">
        <v>194000000</v>
      </c>
      <c r="DB34">
        <v>194000000</v>
      </c>
      <c r="DC34">
        <v>304000000</v>
      </c>
      <c r="DD34">
        <v>341000000</v>
      </c>
      <c r="DE34">
        <v>421000000</v>
      </c>
      <c r="DF34">
        <v>1066000000</v>
      </c>
      <c r="DG34">
        <v>1066000000</v>
      </c>
      <c r="DH34">
        <v>0</v>
      </c>
      <c r="DI34">
        <v>0</v>
      </c>
      <c r="DJ34">
        <v>0</v>
      </c>
      <c r="DK34">
        <v>0</v>
      </c>
      <c r="DL34">
        <v>0</v>
      </c>
      <c r="DM34">
        <v>318000000</v>
      </c>
      <c r="DN34">
        <v>306000000</v>
      </c>
      <c r="DO34">
        <v>312000000</v>
      </c>
      <c r="DP34">
        <v>936000000</v>
      </c>
      <c r="DQ34">
        <v>936000000</v>
      </c>
      <c r="DR34">
        <v>1088000000</v>
      </c>
      <c r="DS34">
        <v>995000000</v>
      </c>
      <c r="DT34">
        <v>1038000000</v>
      </c>
      <c r="DU34">
        <v>3121000000</v>
      </c>
      <c r="DV34">
        <v>3121000000</v>
      </c>
      <c r="DW34">
        <v>1608000000</v>
      </c>
      <c r="DX34">
        <v>569000000</v>
      </c>
      <c r="DY34">
        <v>566000000</v>
      </c>
      <c r="DZ34">
        <v>2743000000</v>
      </c>
      <c r="EA34">
        <v>2743000000</v>
      </c>
      <c r="EB34">
        <v>4059000000</v>
      </c>
      <c r="EC34">
        <v>5012000000</v>
      </c>
      <c r="ED34">
        <v>4680000000</v>
      </c>
      <c r="EE34">
        <v>13751000000</v>
      </c>
      <c r="EF34">
        <v>13751000000</v>
      </c>
      <c r="EG34">
        <v>1138000000</v>
      </c>
      <c r="EH34">
        <v>553000000</v>
      </c>
      <c r="EI34">
        <v>570000000</v>
      </c>
      <c r="EJ34">
        <v>2261000000</v>
      </c>
      <c r="EK34"/>
      <c r="EL34"/>
      <c r="EM34"/>
      <c r="EN34"/>
      <c r="EO34">
        <v>2261000000</v>
      </c>
      <c r="EP34">
        <v>43000000</v>
      </c>
      <c r="EQ34">
        <v>40000000</v>
      </c>
      <c r="ER34">
        <v>42000000</v>
      </c>
      <c r="ES34">
        <v>125000000</v>
      </c>
      <c r="ET34">
        <v>125000000</v>
      </c>
      <c r="EU34">
        <v>2306000000</v>
      </c>
      <c r="EV34">
        <v>2349000000</v>
      </c>
      <c r="EW34">
        <v>2283000000</v>
      </c>
      <c r="EX34">
        <v>6938000000</v>
      </c>
      <c r="EY34">
        <v>6938000000</v>
      </c>
      <c r="EZ34">
        <v>34000000</v>
      </c>
      <c r="FA34">
        <v>45000000</v>
      </c>
      <c r="FB34">
        <v>121000000</v>
      </c>
      <c r="FC34">
        <v>200000000</v>
      </c>
      <c r="FD34">
        <v>200000000</v>
      </c>
      <c r="FE34">
        <v>0</v>
      </c>
      <c r="FF34">
        <v>0</v>
      </c>
      <c r="FG34">
        <v>0</v>
      </c>
      <c r="FH34">
        <v>0</v>
      </c>
      <c r="FI34">
        <v>0</v>
      </c>
      <c r="FJ34">
        <v>0</v>
      </c>
      <c r="FK34">
        <v>0</v>
      </c>
      <c r="FL34">
        <v>0</v>
      </c>
      <c r="FM34">
        <v>0</v>
      </c>
      <c r="FN34">
        <v>0</v>
      </c>
      <c r="FO34">
        <v>0</v>
      </c>
      <c r="FP34">
        <v>0</v>
      </c>
      <c r="FQ34">
        <v>0</v>
      </c>
      <c r="FR34">
        <v>0</v>
      </c>
      <c r="FS34">
        <v>0</v>
      </c>
      <c r="FT34">
        <v>20500000000</v>
      </c>
      <c r="FU34">
        <v>1545000000</v>
      </c>
      <c r="FV34">
        <v>1522000000</v>
      </c>
      <c r="FW34">
        <v>23567000000</v>
      </c>
      <c r="FX34">
        <v>23567000000</v>
      </c>
      <c r="FY34">
        <v>147000000</v>
      </c>
      <c r="FZ34">
        <v>125000000</v>
      </c>
      <c r="GA34">
        <v>19000000</v>
      </c>
      <c r="GB34">
        <v>291000000</v>
      </c>
      <c r="GC34">
        <v>291000000</v>
      </c>
      <c r="GD34">
        <v>3917000000</v>
      </c>
      <c r="GE34">
        <v>4165000000</v>
      </c>
      <c r="GF34">
        <v>4647000000</v>
      </c>
      <c r="GG34">
        <v>12729000000</v>
      </c>
      <c r="GH34">
        <v>12729000000</v>
      </c>
      <c r="GI34">
        <v>0</v>
      </c>
      <c r="GJ34">
        <v>0</v>
      </c>
      <c r="GK34">
        <v>0</v>
      </c>
      <c r="GL34">
        <v>0</v>
      </c>
      <c r="GM34">
        <v>0</v>
      </c>
      <c r="GN34">
        <v>0</v>
      </c>
      <c r="GO34">
        <v>0</v>
      </c>
      <c r="GP34">
        <v>0</v>
      </c>
      <c r="GQ34">
        <v>0</v>
      </c>
      <c r="GR34">
        <v>0</v>
      </c>
      <c r="GS34">
        <v>178000000</v>
      </c>
      <c r="GT34">
        <v>212000000</v>
      </c>
      <c r="GU34">
        <v>241000000</v>
      </c>
      <c r="GV34">
        <v>631000000</v>
      </c>
      <c r="GW34">
        <v>631000000</v>
      </c>
      <c r="GX34">
        <v>134000000</v>
      </c>
      <c r="GY34">
        <v>144000000</v>
      </c>
      <c r="GZ34">
        <v>129000000</v>
      </c>
      <c r="HA34">
        <v>407000000</v>
      </c>
      <c r="HB34">
        <v>407000000</v>
      </c>
      <c r="HC34">
        <v>0</v>
      </c>
      <c r="HD34">
        <v>0</v>
      </c>
      <c r="HE34">
        <v>0</v>
      </c>
      <c r="HF34">
        <v>0</v>
      </c>
      <c r="HG34">
        <v>0</v>
      </c>
      <c r="HH34">
        <v>0</v>
      </c>
      <c r="HI34">
        <v>0</v>
      </c>
      <c r="HJ34">
        <v>0</v>
      </c>
      <c r="HK34">
        <v>0</v>
      </c>
      <c r="HL34">
        <v>0</v>
      </c>
      <c r="HM34">
        <v>0</v>
      </c>
      <c r="HN34">
        <v>0</v>
      </c>
      <c r="HO34">
        <v>0</v>
      </c>
      <c r="HP34">
        <v>0</v>
      </c>
      <c r="HQ34">
        <v>0</v>
      </c>
      <c r="HR34">
        <v>2077000000</v>
      </c>
      <c r="HS34">
        <v>2117000000</v>
      </c>
      <c r="HT34">
        <v>1985000000</v>
      </c>
      <c r="HU34">
        <v>6179000000</v>
      </c>
      <c r="HV34">
        <v>6179000000</v>
      </c>
      <c r="HW34">
        <v>1080400000</v>
      </c>
      <c r="HX34">
        <v>92200000</v>
      </c>
      <c r="HY34">
        <v>183600000</v>
      </c>
      <c r="HZ34">
        <v>1356200000</v>
      </c>
      <c r="IA34">
        <v>1356200000</v>
      </c>
      <c r="IB34">
        <v>55000000</v>
      </c>
      <c r="IC34">
        <v>44000000</v>
      </c>
      <c r="ID34">
        <v>23000000</v>
      </c>
      <c r="IE34">
        <v>122000000</v>
      </c>
      <c r="IF34">
        <v>122000000</v>
      </c>
      <c r="IG34">
        <v>0</v>
      </c>
      <c r="IH34">
        <v>0</v>
      </c>
      <c r="II34">
        <v>0</v>
      </c>
      <c r="IJ34">
        <v>0</v>
      </c>
      <c r="IK34">
        <v>0</v>
      </c>
      <c r="IL34">
        <v>23000000</v>
      </c>
      <c r="IM34">
        <v>24000000</v>
      </c>
      <c r="IN34">
        <v>97000000</v>
      </c>
      <c r="IO34">
        <v>144000000</v>
      </c>
      <c r="IP34">
        <v>144000000</v>
      </c>
      <c r="IQ34">
        <v>0</v>
      </c>
      <c r="IR34">
        <v>0</v>
      </c>
      <c r="IS34">
        <v>0</v>
      </c>
      <c r="IT34">
        <v>0</v>
      </c>
      <c r="IU34">
        <v>0</v>
      </c>
      <c r="IV34">
        <v>76000000</v>
      </c>
      <c r="IW34">
        <v>76000000</v>
      </c>
      <c r="IX34">
        <v>76000000</v>
      </c>
      <c r="IY34">
        <v>228000000</v>
      </c>
      <c r="IZ34">
        <v>228000000</v>
      </c>
      <c r="JA34">
        <v>102000000</v>
      </c>
      <c r="JB34">
        <v>121000000</v>
      </c>
      <c r="JC34">
        <v>135000000</v>
      </c>
      <c r="JD34">
        <v>358000000</v>
      </c>
      <c r="JE34">
        <v>358000000</v>
      </c>
      <c r="JF34">
        <v>217000000</v>
      </c>
      <c r="JG34">
        <v>238000000</v>
      </c>
      <c r="JH34">
        <v>259000000</v>
      </c>
      <c r="JI34">
        <v>714000000</v>
      </c>
      <c r="JJ34">
        <v>714000000</v>
      </c>
      <c r="JK34">
        <v>52000000</v>
      </c>
      <c r="JL34">
        <v>63000000</v>
      </c>
      <c r="JM34">
        <v>64000000</v>
      </c>
      <c r="JN34">
        <v>179000000</v>
      </c>
      <c r="JO34">
        <v>179000000</v>
      </c>
      <c r="JP34">
        <v>2000000</v>
      </c>
      <c r="JQ34">
        <v>97000000</v>
      </c>
      <c r="JR34">
        <v>86000000</v>
      </c>
      <c r="JS34">
        <v>185000000</v>
      </c>
      <c r="JT34">
        <v>185000000</v>
      </c>
      <c r="JU34">
        <v>181000000</v>
      </c>
      <c r="JV34">
        <v>94000000</v>
      </c>
      <c r="JW34">
        <v>87000000</v>
      </c>
      <c r="JX34">
        <v>362000000</v>
      </c>
      <c r="JY34">
        <v>362000000</v>
      </c>
      <c r="JZ34">
        <v>1160000000</v>
      </c>
      <c r="KA34">
        <v>1148000000</v>
      </c>
      <c r="KB34">
        <v>1368000000</v>
      </c>
      <c r="KC34">
        <v>3676000000</v>
      </c>
      <c r="KD34">
        <v>3676000000</v>
      </c>
      <c r="KE34">
        <v>0</v>
      </c>
      <c r="KF34">
        <v>0</v>
      </c>
      <c r="KG34">
        <v>0</v>
      </c>
      <c r="KH34">
        <v>0</v>
      </c>
      <c r="KI34">
        <v>0</v>
      </c>
      <c r="KJ34">
        <v>0</v>
      </c>
      <c r="KK34">
        <v>0</v>
      </c>
      <c r="KL34">
        <v>0</v>
      </c>
      <c r="KM34">
        <v>0</v>
      </c>
      <c r="KN34">
        <v>0</v>
      </c>
      <c r="KO34">
        <v>501000000</v>
      </c>
      <c r="KP34">
        <v>578000000</v>
      </c>
      <c r="KQ34">
        <v>643000000</v>
      </c>
      <c r="KR34">
        <v>1722000000</v>
      </c>
      <c r="KS34">
        <v>1722000000</v>
      </c>
      <c r="KT34">
        <v>84000000</v>
      </c>
      <c r="KU34">
        <v>82000000</v>
      </c>
      <c r="KV34">
        <v>98000000</v>
      </c>
      <c r="KW34">
        <v>264000000</v>
      </c>
      <c r="KX34">
        <v>264000000</v>
      </c>
      <c r="KY34">
        <v>351000000</v>
      </c>
      <c r="KZ34">
        <v>303000000</v>
      </c>
      <c r="LA34">
        <v>235000000</v>
      </c>
      <c r="LB34">
        <v>889000000</v>
      </c>
      <c r="LC34">
        <v>889000000</v>
      </c>
      <c r="LD34">
        <v>590000000</v>
      </c>
      <c r="LE34">
        <v>385000000</v>
      </c>
      <c r="LF34">
        <v>357000000</v>
      </c>
      <c r="LG34">
        <v>1332000000</v>
      </c>
      <c r="LH34">
        <v>1332000000</v>
      </c>
      <c r="LI34">
        <v>1720000000</v>
      </c>
      <c r="LJ34">
        <v>1978000000</v>
      </c>
      <c r="LK34">
        <v>1936000000</v>
      </c>
      <c r="LL34">
        <v>5634000000</v>
      </c>
      <c r="LM34">
        <v>5634000000</v>
      </c>
      <c r="LN34">
        <v>0</v>
      </c>
      <c r="LO34">
        <v>0</v>
      </c>
      <c r="LP34">
        <v>0</v>
      </c>
      <c r="LQ34">
        <v>0</v>
      </c>
      <c r="LR34">
        <v>0</v>
      </c>
      <c r="LS34">
        <v>6300000</v>
      </c>
      <c r="LT34">
        <v>1200000</v>
      </c>
      <c r="LU34">
        <v>5700000</v>
      </c>
      <c r="LV34">
        <v>13200000</v>
      </c>
      <c r="LW34">
        <v>13200000</v>
      </c>
      <c r="LX34">
        <v>424000000</v>
      </c>
      <c r="LY34">
        <v>416000000</v>
      </c>
      <c r="LZ34">
        <v>418000000</v>
      </c>
      <c r="MA34">
        <v>1258000000</v>
      </c>
      <c r="MB34">
        <v>1258000000</v>
      </c>
      <c r="MC34">
        <v>4316000000</v>
      </c>
      <c r="MD34">
        <v>4254000000</v>
      </c>
      <c r="ME34">
        <v>4262000000</v>
      </c>
      <c r="MF34">
        <v>12832000000</v>
      </c>
      <c r="MG34">
        <v>12832000000</v>
      </c>
      <c r="MH34">
        <v>500275000</v>
      </c>
      <c r="MI34">
        <v>384852000</v>
      </c>
      <c r="MJ34">
        <v>432874000</v>
      </c>
      <c r="MK34">
        <v>1318001000</v>
      </c>
      <c r="ML34">
        <v>1318001000</v>
      </c>
      <c r="MM34">
        <v>9795000000</v>
      </c>
      <c r="MN34">
        <v>17713000000</v>
      </c>
      <c r="MO34">
        <v>17567000000</v>
      </c>
      <c r="MP34">
        <v>45075000000</v>
      </c>
      <c r="MQ34">
        <v>45075000000</v>
      </c>
      <c r="MR34">
        <v>0</v>
      </c>
      <c r="MS34">
        <v>0</v>
      </c>
      <c r="MT34">
        <v>0</v>
      </c>
      <c r="MU34">
        <v>0</v>
      </c>
      <c r="MV34">
        <v>0</v>
      </c>
      <c r="MW34">
        <v>0</v>
      </c>
      <c r="MX34">
        <v>0</v>
      </c>
      <c r="MY34">
        <v>0</v>
      </c>
      <c r="MZ34">
        <v>0</v>
      </c>
      <c r="NA34">
        <v>0</v>
      </c>
      <c r="NB34">
        <v>2623000000</v>
      </c>
      <c r="NC34">
        <v>2820000000</v>
      </c>
      <c r="ND34">
        <v>2837000000</v>
      </c>
      <c r="NE34">
        <v>8280000000</v>
      </c>
      <c r="NF34">
        <v>8280000000</v>
      </c>
      <c r="NG34">
        <v>0</v>
      </c>
      <c r="NH34">
        <v>0</v>
      </c>
      <c r="NI34">
        <v>0</v>
      </c>
      <c r="NJ34">
        <v>0</v>
      </c>
      <c r="NK34">
        <v>0</v>
      </c>
      <c r="NL34">
        <v>16000000</v>
      </c>
      <c r="NM34">
        <v>16000000</v>
      </c>
      <c r="NN34">
        <v>12000000</v>
      </c>
      <c r="NO34">
        <v>44000000</v>
      </c>
      <c r="NP34">
        <v>44000000</v>
      </c>
      <c r="NQ34">
        <v>628000000</v>
      </c>
      <c r="NR34">
        <v>630000000</v>
      </c>
      <c r="NS34">
        <v>630000000</v>
      </c>
      <c r="NT34">
        <v>1888000000</v>
      </c>
      <c r="NU34">
        <v>1888000000</v>
      </c>
      <c r="NV34">
        <v>0</v>
      </c>
      <c r="NW34">
        <v>0</v>
      </c>
      <c r="NX34">
        <v>0</v>
      </c>
      <c r="NY34">
        <v>0</v>
      </c>
      <c r="NZ34">
        <v>0</v>
      </c>
      <c r="OA34">
        <v>1565000000</v>
      </c>
      <c r="OB34">
        <v>1440000000</v>
      </c>
      <c r="OC34">
        <v>1430000000</v>
      </c>
      <c r="OD34">
        <v>4435000000</v>
      </c>
      <c r="OE34">
        <v>4435000000</v>
      </c>
      <c r="OF34">
        <v>682000000</v>
      </c>
      <c r="OG34">
        <v>641000000</v>
      </c>
      <c r="OH34">
        <v>498000000</v>
      </c>
      <c r="OI34">
        <v>1821000000</v>
      </c>
      <c r="OJ34">
        <v>1821000000</v>
      </c>
      <c r="OK34">
        <v>900000000</v>
      </c>
      <c r="OL34">
        <v>838000000</v>
      </c>
      <c r="OM34">
        <v>1033000000</v>
      </c>
      <c r="ON34">
        <v>2771000000</v>
      </c>
      <c r="OO34">
        <v>2771000000</v>
      </c>
      <c r="OP34">
        <v>2953000000</v>
      </c>
      <c r="OQ34">
        <v>7138000000</v>
      </c>
      <c r="OR34">
        <v>6883000000</v>
      </c>
      <c r="OS34">
        <v>16974000000</v>
      </c>
      <c r="OT34">
        <v>16974000000</v>
      </c>
      <c r="OU34">
        <v>6734000000</v>
      </c>
      <c r="OV34">
        <v>7288000000</v>
      </c>
      <c r="OW34">
        <v>6980000000</v>
      </c>
      <c r="OX34">
        <v>21002000000</v>
      </c>
      <c r="OY34">
        <v>21002000000</v>
      </c>
      <c r="OZ34">
        <v>239421256000</v>
      </c>
    </row>
    <row r="35" spans="1:416" x14ac:dyDescent="0.25">
      <c r="A35" s="26" t="s">
        <v>434</v>
      </c>
      <c r="B35">
        <v>107147000000</v>
      </c>
      <c r="C35">
        <v>90488000000</v>
      </c>
      <c r="D35">
        <v>65339000000</v>
      </c>
      <c r="E35">
        <v>262974000000</v>
      </c>
      <c r="F35">
        <v>262974000000</v>
      </c>
      <c r="G35">
        <v>-8446000000</v>
      </c>
      <c r="H35">
        <v>-8172000000</v>
      </c>
      <c r="I35">
        <v>13076000000</v>
      </c>
      <c r="J35">
        <v>-3542000000</v>
      </c>
      <c r="K35">
        <v>-3542000000</v>
      </c>
      <c r="L35">
        <v>30524000000</v>
      </c>
      <c r="M35">
        <v>31088000000</v>
      </c>
      <c r="N35">
        <v>32784000000</v>
      </c>
      <c r="O35">
        <v>94396000000</v>
      </c>
      <c r="P35">
        <v>94396000000</v>
      </c>
      <c r="Q35">
        <v>10364753000</v>
      </c>
      <c r="R35">
        <v>14409008000</v>
      </c>
      <c r="S35">
        <v>17000536000</v>
      </c>
      <c r="T35">
        <v>41774297000</v>
      </c>
      <c r="U35">
        <v>41774297000</v>
      </c>
      <c r="V35">
        <v>56361000000</v>
      </c>
      <c r="W35">
        <v>65675000000</v>
      </c>
      <c r="X35">
        <v>66362000000</v>
      </c>
      <c r="Y35">
        <v>188398000000</v>
      </c>
      <c r="Z35">
        <v>188398000000</v>
      </c>
      <c r="AA35">
        <v>21312000000</v>
      </c>
      <c r="AB35">
        <v>25998000000</v>
      </c>
      <c r="AC35">
        <v>30217000000</v>
      </c>
      <c r="AD35">
        <v>77527000000</v>
      </c>
      <c r="AE35">
        <v>77527000000</v>
      </c>
      <c r="AF35">
        <v>12500000000</v>
      </c>
      <c r="AG35">
        <v>9673000000</v>
      </c>
      <c r="AH35">
        <v>9409000000</v>
      </c>
      <c r="AI35">
        <v>31582000000</v>
      </c>
      <c r="AJ35">
        <v>31582000000</v>
      </c>
      <c r="AK35">
        <v>43549000000</v>
      </c>
      <c r="AL35">
        <v>62060000000</v>
      </c>
      <c r="AM35">
        <v>93404000000</v>
      </c>
      <c r="AN35">
        <v>199013000000</v>
      </c>
      <c r="AO35">
        <v>199013000000</v>
      </c>
      <c r="AP35">
        <v>22290000000</v>
      </c>
      <c r="AQ35">
        <v>23071000000</v>
      </c>
      <c r="AR35">
        <v>22984000000</v>
      </c>
      <c r="AS35">
        <v>68345000000</v>
      </c>
      <c r="AT35">
        <v>68345000000</v>
      </c>
      <c r="AU35">
        <v>339000000</v>
      </c>
      <c r="AV35">
        <v>-8617000000</v>
      </c>
      <c r="AW35">
        <v>-18316000000</v>
      </c>
      <c r="AX35">
        <v>-26594000000</v>
      </c>
      <c r="AY35">
        <v>-26594000000</v>
      </c>
      <c r="AZ35">
        <v>265325000000</v>
      </c>
      <c r="BA35">
        <v>264810000000</v>
      </c>
      <c r="BB35">
        <v>272924000000</v>
      </c>
      <c r="BC35">
        <v>803059000000</v>
      </c>
      <c r="BD35">
        <v>803059000000</v>
      </c>
      <c r="BE35">
        <v>13039600000</v>
      </c>
      <c r="BF35">
        <v>13343200000</v>
      </c>
      <c r="BG35">
        <v>10700300000</v>
      </c>
      <c r="BH35">
        <v>37083100000</v>
      </c>
      <c r="BI35">
        <v>37083100000</v>
      </c>
      <c r="BJ35">
        <v>40638000000</v>
      </c>
      <c r="BK35">
        <v>41483000000</v>
      </c>
      <c r="BL35">
        <v>45801000000</v>
      </c>
      <c r="BM35">
        <v>127922000000</v>
      </c>
      <c r="BN35">
        <v>127922000000</v>
      </c>
      <c r="BO35">
        <v>14031000000</v>
      </c>
      <c r="BP35">
        <v>51598000000</v>
      </c>
      <c r="BQ35">
        <v>37822000000</v>
      </c>
      <c r="BR35">
        <v>103451000000</v>
      </c>
      <c r="BS35">
        <v>103451000000</v>
      </c>
      <c r="BT35">
        <v>348703000000</v>
      </c>
      <c r="BU35">
        <v>424791000000</v>
      </c>
      <c r="BV35">
        <v>443164000000</v>
      </c>
      <c r="BW35">
        <v>1216658000000</v>
      </c>
      <c r="BX35">
        <v>1216658000000</v>
      </c>
      <c r="BY35">
        <v>196220000000</v>
      </c>
      <c r="BZ35">
        <v>193242000000</v>
      </c>
      <c r="CA35">
        <v>199442000000</v>
      </c>
      <c r="CB35">
        <v>588904000000</v>
      </c>
      <c r="CC35">
        <v>588904000000</v>
      </c>
      <c r="CD35">
        <v>14039000000</v>
      </c>
      <c r="CE35">
        <v>14588000000</v>
      </c>
      <c r="CF35">
        <v>15331000000</v>
      </c>
      <c r="CG35">
        <v>43958000000</v>
      </c>
      <c r="CH35">
        <v>43958000000</v>
      </c>
      <c r="CI35">
        <v>-102000000</v>
      </c>
      <c r="CJ35">
        <v>117000000</v>
      </c>
      <c r="CK35">
        <v>743000000</v>
      </c>
      <c r="CL35">
        <v>758000000</v>
      </c>
      <c r="CM35">
        <v>758000000</v>
      </c>
      <c r="CN35">
        <v>71613000000</v>
      </c>
      <c r="CO35">
        <v>82726000000</v>
      </c>
      <c r="CP35">
        <v>90323000000</v>
      </c>
      <c r="CQ35">
        <v>244662000000</v>
      </c>
      <c r="CR35">
        <v>244662000000</v>
      </c>
      <c r="CS35">
        <v>51668000000</v>
      </c>
      <c r="CT35">
        <v>58011000000</v>
      </c>
      <c r="CU35">
        <v>60204000000</v>
      </c>
      <c r="CV35">
        <v>169883000000</v>
      </c>
      <c r="CW35">
        <v>169883000000</v>
      </c>
      <c r="CX35">
        <v>31939000000</v>
      </c>
      <c r="CY35">
        <v>34981000000</v>
      </c>
      <c r="CZ35">
        <v>29849000000</v>
      </c>
      <c r="DA35">
        <v>96769000000</v>
      </c>
      <c r="DB35">
        <v>96769000000</v>
      </c>
      <c r="DC35">
        <v>12799000000</v>
      </c>
      <c r="DD35">
        <v>15243000000</v>
      </c>
      <c r="DE35">
        <v>18284000000</v>
      </c>
      <c r="DF35">
        <v>46326000000</v>
      </c>
      <c r="DG35">
        <v>46326000000</v>
      </c>
      <c r="DH35">
        <v>43204000000</v>
      </c>
      <c r="DI35">
        <v>33571000000</v>
      </c>
      <c r="DJ35">
        <v>37920000000</v>
      </c>
      <c r="DK35">
        <v>114695000000</v>
      </c>
      <c r="DL35">
        <v>114695000000</v>
      </c>
      <c r="DM35">
        <v>58403000000</v>
      </c>
      <c r="DN35">
        <v>63864000000</v>
      </c>
      <c r="DO35">
        <v>69389000000</v>
      </c>
      <c r="DP35">
        <v>191656000000</v>
      </c>
      <c r="DQ35">
        <v>191656000000</v>
      </c>
      <c r="DR35">
        <v>154554000000</v>
      </c>
      <c r="DS35">
        <v>144213000000</v>
      </c>
      <c r="DT35">
        <v>131688000000</v>
      </c>
      <c r="DU35">
        <v>430455000000</v>
      </c>
      <c r="DV35">
        <v>430455000000</v>
      </c>
      <c r="DW35">
        <v>94292000000</v>
      </c>
      <c r="DX35">
        <v>40987000000</v>
      </c>
      <c r="DY35">
        <v>38504000000</v>
      </c>
      <c r="DZ35">
        <v>173783000000</v>
      </c>
      <c r="EA35">
        <v>173783000000</v>
      </c>
      <c r="EB35">
        <v>48773000000</v>
      </c>
      <c r="EC35">
        <v>88877000000</v>
      </c>
      <c r="ED35">
        <v>83583000000</v>
      </c>
      <c r="EE35">
        <v>221233000000</v>
      </c>
      <c r="EF35">
        <v>221233000000</v>
      </c>
      <c r="EG35">
        <v>32483000000</v>
      </c>
      <c r="EH35">
        <v>13541000000</v>
      </c>
      <c r="EI35">
        <v>12435000000</v>
      </c>
      <c r="EJ35">
        <v>58459000000</v>
      </c>
      <c r="EK35"/>
      <c r="EL35"/>
      <c r="EM35"/>
      <c r="EN35"/>
      <c r="EO35">
        <v>58459000000</v>
      </c>
      <c r="EP35">
        <v>8947000000</v>
      </c>
      <c r="EQ35">
        <v>8233000000</v>
      </c>
      <c r="ER35">
        <v>8405000000</v>
      </c>
      <c r="ES35">
        <v>25585000000</v>
      </c>
      <c r="ET35">
        <v>25585000000</v>
      </c>
      <c r="EU35">
        <v>30741000000</v>
      </c>
      <c r="EV35">
        <v>32224000000</v>
      </c>
      <c r="EW35">
        <v>32585000000</v>
      </c>
      <c r="EX35">
        <v>95550000000</v>
      </c>
      <c r="EY35">
        <v>95550000000</v>
      </c>
      <c r="EZ35">
        <v>35932000000</v>
      </c>
      <c r="FA35">
        <v>33185000000</v>
      </c>
      <c r="FB35">
        <v>30690000000</v>
      </c>
      <c r="FC35">
        <v>99807000000</v>
      </c>
      <c r="FD35">
        <v>99807000000</v>
      </c>
      <c r="FE35">
        <v>84127000000</v>
      </c>
      <c r="FF35">
        <v>101054000000</v>
      </c>
      <c r="FG35">
        <v>128290000000</v>
      </c>
      <c r="FH35">
        <v>313471000000</v>
      </c>
      <c r="FI35">
        <v>313471000000</v>
      </c>
      <c r="FJ35">
        <v>19416000000</v>
      </c>
      <c r="FK35">
        <v>17757000000</v>
      </c>
      <c r="FL35">
        <v>18295000000</v>
      </c>
      <c r="FM35">
        <v>55468000000</v>
      </c>
      <c r="FN35">
        <v>55468000000</v>
      </c>
      <c r="FO35">
        <v>12110000000</v>
      </c>
      <c r="FP35">
        <v>13978000000</v>
      </c>
      <c r="FQ35">
        <v>15661000000</v>
      </c>
      <c r="FR35">
        <v>41749000000</v>
      </c>
      <c r="FS35">
        <v>41749000000</v>
      </c>
      <c r="FT35">
        <v>30981000000</v>
      </c>
      <c r="FU35">
        <v>28316000000</v>
      </c>
      <c r="FV35">
        <v>35552000000</v>
      </c>
      <c r="FW35">
        <v>94849000000</v>
      </c>
      <c r="FX35">
        <v>94849000000</v>
      </c>
      <c r="FY35">
        <v>21387000000</v>
      </c>
      <c r="FZ35">
        <v>22525000000</v>
      </c>
      <c r="GA35">
        <v>18202000000</v>
      </c>
      <c r="GB35">
        <v>62114000000</v>
      </c>
      <c r="GC35">
        <v>62114000000</v>
      </c>
      <c r="GD35">
        <v>38860000000</v>
      </c>
      <c r="GE35">
        <v>41792000000</v>
      </c>
      <c r="GF35">
        <v>45030000000</v>
      </c>
      <c r="GG35">
        <v>125682000000</v>
      </c>
      <c r="GH35">
        <v>125682000000</v>
      </c>
      <c r="GI35">
        <v>90185000000</v>
      </c>
      <c r="GJ35">
        <v>90265000000</v>
      </c>
      <c r="GK35">
        <v>95932000000</v>
      </c>
      <c r="GL35">
        <v>276382000000</v>
      </c>
      <c r="GM35">
        <v>276382000000</v>
      </c>
      <c r="GN35">
        <v>-1878000000</v>
      </c>
      <c r="GO35">
        <v>-3116000000</v>
      </c>
      <c r="GP35">
        <v>3299000000</v>
      </c>
      <c r="GQ35">
        <v>-1695000000</v>
      </c>
      <c r="GR35">
        <v>-1695000000</v>
      </c>
      <c r="GS35">
        <v>18180000000</v>
      </c>
      <c r="GT35">
        <v>18494000000</v>
      </c>
      <c r="GU35">
        <v>17549000000</v>
      </c>
      <c r="GV35">
        <v>54223000000</v>
      </c>
      <c r="GW35">
        <v>54223000000</v>
      </c>
      <c r="GX35">
        <v>16796000000</v>
      </c>
      <c r="GY35">
        <v>20841000000</v>
      </c>
      <c r="GZ35">
        <v>20597000000</v>
      </c>
      <c r="HA35">
        <v>58234000000</v>
      </c>
      <c r="HB35">
        <v>58234000000</v>
      </c>
      <c r="HC35">
        <v>74563000000</v>
      </c>
      <c r="HD35">
        <v>77504000000</v>
      </c>
      <c r="HE35">
        <v>81038000000</v>
      </c>
      <c r="HF35">
        <v>233105000000</v>
      </c>
      <c r="HG35">
        <v>233105000000</v>
      </c>
      <c r="HH35">
        <v>59752000000</v>
      </c>
      <c r="HI35">
        <v>59471000000</v>
      </c>
      <c r="HJ35">
        <v>63278000000</v>
      </c>
      <c r="HK35">
        <v>182501000000</v>
      </c>
      <c r="HL35">
        <v>182501000000</v>
      </c>
      <c r="HM35">
        <v>256515000000</v>
      </c>
      <c r="HN35">
        <v>261330000000</v>
      </c>
      <c r="HO35">
        <v>279354000000</v>
      </c>
      <c r="HP35">
        <v>797199000000</v>
      </c>
      <c r="HQ35">
        <v>797199000000</v>
      </c>
      <c r="HR35">
        <v>16981000000</v>
      </c>
      <c r="HS35">
        <v>18981000000</v>
      </c>
      <c r="HT35">
        <v>19299000000</v>
      </c>
      <c r="HU35">
        <v>55261000000</v>
      </c>
      <c r="HV35">
        <v>55261000000</v>
      </c>
      <c r="HW35">
        <v>9828700000</v>
      </c>
      <c r="HX35">
        <v>2606900000</v>
      </c>
      <c r="HY35">
        <v>5641600000</v>
      </c>
      <c r="HZ35">
        <v>18077200000</v>
      </c>
      <c r="IA35">
        <v>18077200000</v>
      </c>
      <c r="IB35">
        <v>1394000000</v>
      </c>
      <c r="IC35">
        <v>3127000000</v>
      </c>
      <c r="ID35">
        <v>6015000000</v>
      </c>
      <c r="IE35">
        <v>10536000000</v>
      </c>
      <c r="IF35">
        <v>10536000000</v>
      </c>
      <c r="IG35">
        <v>5873000000</v>
      </c>
      <c r="IH35">
        <v>3644000000</v>
      </c>
      <c r="II35">
        <v>1972000000</v>
      </c>
      <c r="IJ35">
        <v>11489000000</v>
      </c>
      <c r="IK35">
        <v>11489000000</v>
      </c>
      <c r="IL35">
        <v>5395000000</v>
      </c>
      <c r="IM35">
        <v>5893000000</v>
      </c>
      <c r="IN35">
        <v>6391000000</v>
      </c>
      <c r="IO35">
        <v>17679000000</v>
      </c>
      <c r="IP35">
        <v>17679000000</v>
      </c>
      <c r="IQ35">
        <v>-6258400000</v>
      </c>
      <c r="IR35">
        <v>-8210300000</v>
      </c>
      <c r="IS35">
        <v>-7824900000</v>
      </c>
      <c r="IT35">
        <v>-22293600000</v>
      </c>
      <c r="IU35">
        <v>-22293600000</v>
      </c>
      <c r="IV35">
        <v>25637000000</v>
      </c>
      <c r="IW35">
        <v>27241000000</v>
      </c>
      <c r="IX35">
        <v>27578000000</v>
      </c>
      <c r="IY35">
        <v>80456000000</v>
      </c>
      <c r="IZ35">
        <v>80456000000</v>
      </c>
      <c r="JA35">
        <v>50720000000</v>
      </c>
      <c r="JB35">
        <v>50091000000</v>
      </c>
      <c r="JC35">
        <v>50737000000</v>
      </c>
      <c r="JD35">
        <v>151548000000</v>
      </c>
      <c r="JE35">
        <v>151548000000</v>
      </c>
      <c r="JF35">
        <v>52741000000</v>
      </c>
      <c r="JG35">
        <v>66144000000</v>
      </c>
      <c r="JH35">
        <v>74558000000</v>
      </c>
      <c r="JI35">
        <v>193443000000</v>
      </c>
      <c r="JJ35">
        <v>193443000000</v>
      </c>
      <c r="JK35">
        <v>9796000000</v>
      </c>
      <c r="JL35">
        <v>10063000000</v>
      </c>
      <c r="JM35">
        <v>12867000000</v>
      </c>
      <c r="JN35">
        <v>32726000000</v>
      </c>
      <c r="JO35">
        <v>32726000000</v>
      </c>
      <c r="JP35">
        <v>14787000000</v>
      </c>
      <c r="JQ35">
        <v>6222000000</v>
      </c>
      <c r="JR35">
        <v>2839000000</v>
      </c>
      <c r="JS35">
        <v>23848000000</v>
      </c>
      <c r="JT35">
        <v>23848000000</v>
      </c>
      <c r="JU35">
        <v>26701000000</v>
      </c>
      <c r="JV35">
        <v>25907000000</v>
      </c>
      <c r="JW35">
        <v>25317000000</v>
      </c>
      <c r="JX35">
        <v>77925000000</v>
      </c>
      <c r="JY35">
        <v>77925000000</v>
      </c>
      <c r="JZ35">
        <v>80246000000</v>
      </c>
      <c r="KA35">
        <v>81549000000</v>
      </c>
      <c r="KB35">
        <v>101781000000</v>
      </c>
      <c r="KC35">
        <v>263576000000</v>
      </c>
      <c r="KD35">
        <v>263576000000</v>
      </c>
      <c r="KE35">
        <v>82718000000</v>
      </c>
      <c r="KF35">
        <v>102330000000</v>
      </c>
      <c r="KG35">
        <v>118304000000</v>
      </c>
      <c r="KH35">
        <v>303352000000</v>
      </c>
      <c r="KI35">
        <v>303352000000</v>
      </c>
      <c r="KJ35">
        <v>9812000000</v>
      </c>
      <c r="KK35">
        <v>9040000000</v>
      </c>
      <c r="KL35">
        <v>8055000000</v>
      </c>
      <c r="KM35">
        <v>26907000000</v>
      </c>
      <c r="KN35">
        <v>26907000000</v>
      </c>
      <c r="KO35">
        <v>46372000000</v>
      </c>
      <c r="KP35">
        <v>21785000000</v>
      </c>
      <c r="KQ35">
        <v>12074000000</v>
      </c>
      <c r="KR35">
        <v>80231000000</v>
      </c>
      <c r="KS35">
        <v>80231000000</v>
      </c>
      <c r="KT35">
        <v>14518000000</v>
      </c>
      <c r="KU35">
        <v>14786000000</v>
      </c>
      <c r="KV35">
        <v>13454000000</v>
      </c>
      <c r="KW35">
        <v>42758000000</v>
      </c>
      <c r="KX35">
        <v>42758000000</v>
      </c>
      <c r="KY35">
        <v>63407000000</v>
      </c>
      <c r="KZ35">
        <v>63143000000</v>
      </c>
      <c r="LA35">
        <v>63238000000</v>
      </c>
      <c r="LB35">
        <v>189788000000</v>
      </c>
      <c r="LC35">
        <v>189788000000</v>
      </c>
      <c r="LD35">
        <v>52293000000</v>
      </c>
      <c r="LE35">
        <v>47194000000</v>
      </c>
      <c r="LF35">
        <v>46521000000</v>
      </c>
      <c r="LG35">
        <v>146008000000</v>
      </c>
      <c r="LH35">
        <v>146008000000</v>
      </c>
      <c r="LI35">
        <v>-12459000000</v>
      </c>
      <c r="LJ35">
        <v>-11577000000</v>
      </c>
      <c r="LK35">
        <v>-12567000000</v>
      </c>
      <c r="LL35">
        <v>-36603000000</v>
      </c>
      <c r="LM35">
        <v>-36603000000</v>
      </c>
      <c r="LN35">
        <v>807000000</v>
      </c>
      <c r="LO35">
        <v>4909000000</v>
      </c>
      <c r="LP35">
        <v>6077000000</v>
      </c>
      <c r="LQ35">
        <v>11793000000</v>
      </c>
      <c r="LR35">
        <v>11793000000</v>
      </c>
      <c r="LS35">
        <v>1169500000</v>
      </c>
      <c r="LT35">
        <v>-6232200000</v>
      </c>
      <c r="LU35">
        <v>-7805100000</v>
      </c>
      <c r="LV35">
        <v>-12867800000</v>
      </c>
      <c r="LW35">
        <v>-12867800000</v>
      </c>
      <c r="LX35">
        <v>36162000000</v>
      </c>
      <c r="LY35">
        <v>23760000000</v>
      </c>
      <c r="LZ35">
        <v>12071000000</v>
      </c>
      <c r="MA35">
        <v>71993000000</v>
      </c>
      <c r="MB35">
        <v>71993000000</v>
      </c>
      <c r="MC35">
        <v>29039000000</v>
      </c>
      <c r="MD35">
        <v>31759000000</v>
      </c>
      <c r="ME35">
        <v>27972000000</v>
      </c>
      <c r="MF35">
        <v>88770000000</v>
      </c>
      <c r="MG35">
        <v>88770000000</v>
      </c>
      <c r="MH35">
        <v>3296681000</v>
      </c>
      <c r="MI35">
        <v>2526398000</v>
      </c>
      <c r="MJ35">
        <v>3039472000</v>
      </c>
      <c r="MK35">
        <v>8862551000</v>
      </c>
      <c r="ML35">
        <v>8862551000</v>
      </c>
      <c r="MM35">
        <v>184089000000</v>
      </c>
      <c r="MN35">
        <v>184221000000</v>
      </c>
      <c r="MO35">
        <v>161673000000</v>
      </c>
      <c r="MP35">
        <v>529983000000</v>
      </c>
      <c r="MQ35">
        <v>529983000000</v>
      </c>
      <c r="MR35">
        <v>11297000000</v>
      </c>
      <c r="MS35">
        <v>11833000000</v>
      </c>
      <c r="MT35">
        <v>14440000000</v>
      </c>
      <c r="MU35">
        <v>37570000000</v>
      </c>
      <c r="MV35">
        <v>37570000000</v>
      </c>
      <c r="MW35">
        <v>8994000000</v>
      </c>
      <c r="MX35">
        <v>8907000000</v>
      </c>
      <c r="MY35">
        <v>9187000000</v>
      </c>
      <c r="MZ35">
        <v>27088000000</v>
      </c>
      <c r="NA35">
        <v>27088000000</v>
      </c>
      <c r="NB35">
        <v>51696000000</v>
      </c>
      <c r="NC35">
        <v>57616000000</v>
      </c>
      <c r="ND35">
        <v>65491000000</v>
      </c>
      <c r="NE35">
        <v>174803000000</v>
      </c>
      <c r="NF35">
        <v>174803000000</v>
      </c>
      <c r="NG35">
        <v>20423000000</v>
      </c>
      <c r="NH35">
        <v>18128000000</v>
      </c>
      <c r="NI35">
        <v>16958000000</v>
      </c>
      <c r="NJ35">
        <v>55509000000</v>
      </c>
      <c r="NK35">
        <v>55509000000</v>
      </c>
      <c r="NL35">
        <v>3021000000</v>
      </c>
      <c r="NM35">
        <v>3267000000</v>
      </c>
      <c r="NN35">
        <v>657000000</v>
      </c>
      <c r="NO35">
        <v>6945000000</v>
      </c>
      <c r="NP35">
        <v>6945000000</v>
      </c>
      <c r="NQ35">
        <v>51029000000</v>
      </c>
      <c r="NR35">
        <v>51853000000</v>
      </c>
      <c r="NS35">
        <v>53095000000</v>
      </c>
      <c r="NT35">
        <v>155977000000</v>
      </c>
      <c r="NU35">
        <v>155977000000</v>
      </c>
      <c r="NV35">
        <v>34006000000</v>
      </c>
      <c r="NW35">
        <v>34684000000</v>
      </c>
      <c r="NX35">
        <v>36210000000</v>
      </c>
      <c r="NY35">
        <v>104900000000</v>
      </c>
      <c r="NZ35">
        <v>104900000000</v>
      </c>
      <c r="OA35">
        <v>53145000000</v>
      </c>
      <c r="OB35">
        <v>61395000000</v>
      </c>
      <c r="OC35">
        <v>67842000000</v>
      </c>
      <c r="OD35">
        <v>182382000000</v>
      </c>
      <c r="OE35">
        <v>182382000000</v>
      </c>
      <c r="OF35">
        <v>26007000000</v>
      </c>
      <c r="OG35">
        <v>23512000000</v>
      </c>
      <c r="OH35">
        <v>20637000000</v>
      </c>
      <c r="OI35">
        <v>70156000000</v>
      </c>
      <c r="OJ35">
        <v>70156000000</v>
      </c>
      <c r="OK35">
        <v>196166000000</v>
      </c>
      <c r="OL35">
        <v>187146000000</v>
      </c>
      <c r="OM35">
        <v>184887000000</v>
      </c>
      <c r="ON35">
        <v>568199000000</v>
      </c>
      <c r="OO35">
        <v>568199000000</v>
      </c>
      <c r="OP35">
        <v>77869000000</v>
      </c>
      <c r="OQ35">
        <v>72496000000</v>
      </c>
      <c r="OR35">
        <v>74669000000</v>
      </c>
      <c r="OS35">
        <v>225034000000</v>
      </c>
      <c r="OT35">
        <v>225034000000</v>
      </c>
      <c r="OU35">
        <v>191794000000</v>
      </c>
      <c r="OV35">
        <v>191650000000</v>
      </c>
      <c r="OW35">
        <v>157150000000</v>
      </c>
      <c r="OX35">
        <v>540594000000</v>
      </c>
      <c r="OY35">
        <v>540594000000</v>
      </c>
      <c r="OZ35">
        <v>12632213748000</v>
      </c>
    </row>
    <row r="36" spans="1:416" x14ac:dyDescent="0.25">
      <c r="A36" s="26" t="s">
        <v>435</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c r="AV36">
        <v>0</v>
      </c>
      <c r="AW36">
        <v>0</v>
      </c>
      <c r="AX36">
        <v>0</v>
      </c>
      <c r="AY36">
        <v>0</v>
      </c>
      <c r="AZ36">
        <v>0</v>
      </c>
      <c r="BA36">
        <v>0</v>
      </c>
      <c r="BB36">
        <v>0</v>
      </c>
      <c r="BC36">
        <v>0</v>
      </c>
      <c r="BD36">
        <v>0</v>
      </c>
      <c r="BE36">
        <v>0</v>
      </c>
      <c r="BF36">
        <v>0</v>
      </c>
      <c r="BG36">
        <v>0</v>
      </c>
      <c r="BH36">
        <v>0</v>
      </c>
      <c r="BI36">
        <v>0</v>
      </c>
      <c r="BJ36">
        <v>0</v>
      </c>
      <c r="BK36">
        <v>0</v>
      </c>
      <c r="BL36">
        <v>0</v>
      </c>
      <c r="BM36">
        <v>0</v>
      </c>
      <c r="BN36">
        <v>0</v>
      </c>
      <c r="BO36">
        <v>0</v>
      </c>
      <c r="BP36">
        <v>0</v>
      </c>
      <c r="BQ36">
        <v>0</v>
      </c>
      <c r="BR36">
        <v>0</v>
      </c>
      <c r="BS36">
        <v>0</v>
      </c>
      <c r="BT36">
        <v>0</v>
      </c>
      <c r="BU36">
        <v>0</v>
      </c>
      <c r="BV36">
        <v>0</v>
      </c>
      <c r="BW36">
        <v>0</v>
      </c>
      <c r="BX36">
        <v>0</v>
      </c>
      <c r="BY36">
        <v>0</v>
      </c>
      <c r="BZ36">
        <v>0</v>
      </c>
      <c r="CA36">
        <v>0</v>
      </c>
      <c r="CB36">
        <v>0</v>
      </c>
      <c r="CC36">
        <v>0</v>
      </c>
      <c r="CD36">
        <v>0</v>
      </c>
      <c r="CE36">
        <v>0</v>
      </c>
      <c r="CF36">
        <v>0</v>
      </c>
      <c r="CG36">
        <v>0</v>
      </c>
      <c r="CH36">
        <v>0</v>
      </c>
      <c r="CI36">
        <v>0</v>
      </c>
      <c r="CJ36">
        <v>0</v>
      </c>
      <c r="CK36">
        <v>0</v>
      </c>
      <c r="CL36">
        <v>0</v>
      </c>
      <c r="CM36">
        <v>0</v>
      </c>
      <c r="CN36">
        <v>0</v>
      </c>
      <c r="CO36">
        <v>0</v>
      </c>
      <c r="CP36">
        <v>0</v>
      </c>
      <c r="CQ36">
        <v>0</v>
      </c>
      <c r="CR36">
        <v>0</v>
      </c>
      <c r="CS36">
        <v>0</v>
      </c>
      <c r="CT36">
        <v>0</v>
      </c>
      <c r="CU36">
        <v>0</v>
      </c>
      <c r="CV36">
        <v>0</v>
      </c>
      <c r="CW36">
        <v>0</v>
      </c>
      <c r="CX36">
        <v>0</v>
      </c>
      <c r="CY36">
        <v>0</v>
      </c>
      <c r="CZ36">
        <v>0</v>
      </c>
      <c r="DA36">
        <v>0</v>
      </c>
      <c r="DB36">
        <v>0</v>
      </c>
      <c r="DC36">
        <v>0</v>
      </c>
      <c r="DD36">
        <v>0</v>
      </c>
      <c r="DE36">
        <v>0</v>
      </c>
      <c r="DF36">
        <v>0</v>
      </c>
      <c r="DG36">
        <v>0</v>
      </c>
      <c r="DH36">
        <v>0</v>
      </c>
      <c r="DI36">
        <v>0</v>
      </c>
      <c r="DJ36">
        <v>0</v>
      </c>
      <c r="DK36">
        <v>0</v>
      </c>
      <c r="DL36">
        <v>0</v>
      </c>
      <c r="DM36">
        <v>0</v>
      </c>
      <c r="DN36">
        <v>0</v>
      </c>
      <c r="DO36">
        <v>0</v>
      </c>
      <c r="DP36">
        <v>0</v>
      </c>
      <c r="DQ36">
        <v>0</v>
      </c>
      <c r="DR36">
        <v>0</v>
      </c>
      <c r="DS36">
        <v>0</v>
      </c>
      <c r="DT36">
        <v>0</v>
      </c>
      <c r="DU36">
        <v>0</v>
      </c>
      <c r="DV36">
        <v>0</v>
      </c>
      <c r="DW36">
        <v>0</v>
      </c>
      <c r="DX36">
        <v>0</v>
      </c>
      <c r="DY36">
        <v>0</v>
      </c>
      <c r="DZ36">
        <v>0</v>
      </c>
      <c r="EA36">
        <v>0</v>
      </c>
      <c r="EB36">
        <v>0</v>
      </c>
      <c r="EC36">
        <v>0</v>
      </c>
      <c r="ED36">
        <v>0</v>
      </c>
      <c r="EE36">
        <v>0</v>
      </c>
      <c r="EF36">
        <v>0</v>
      </c>
      <c r="EG36">
        <v>0</v>
      </c>
      <c r="EH36">
        <v>0</v>
      </c>
      <c r="EI36">
        <v>0</v>
      </c>
      <c r="EJ36">
        <v>0</v>
      </c>
      <c r="EK36"/>
      <c r="EL36"/>
      <c r="EM36"/>
      <c r="EN36"/>
      <c r="EO36">
        <v>0</v>
      </c>
      <c r="EP36">
        <v>0</v>
      </c>
      <c r="EQ36">
        <v>0</v>
      </c>
      <c r="ER36">
        <v>0</v>
      </c>
      <c r="ES36">
        <v>0</v>
      </c>
      <c r="ET36">
        <v>0</v>
      </c>
      <c r="EU36">
        <v>0</v>
      </c>
      <c r="EV36">
        <v>0</v>
      </c>
      <c r="EW36">
        <v>0</v>
      </c>
      <c r="EX36">
        <v>0</v>
      </c>
      <c r="EY36">
        <v>0</v>
      </c>
      <c r="EZ36">
        <v>0</v>
      </c>
      <c r="FA36">
        <v>0</v>
      </c>
      <c r="FB36">
        <v>0</v>
      </c>
      <c r="FC36">
        <v>0</v>
      </c>
      <c r="FD36">
        <v>0</v>
      </c>
      <c r="FE36">
        <v>0</v>
      </c>
      <c r="FF36">
        <v>0</v>
      </c>
      <c r="FG36">
        <v>0</v>
      </c>
      <c r="FH36">
        <v>0</v>
      </c>
      <c r="FI36">
        <v>0</v>
      </c>
      <c r="FJ36">
        <v>0</v>
      </c>
      <c r="FK36">
        <v>0</v>
      </c>
      <c r="FL36">
        <v>0</v>
      </c>
      <c r="FM36">
        <v>0</v>
      </c>
      <c r="FN36">
        <v>0</v>
      </c>
      <c r="FO36">
        <v>0</v>
      </c>
      <c r="FP36">
        <v>0</v>
      </c>
      <c r="FQ36">
        <v>0</v>
      </c>
      <c r="FR36">
        <v>0</v>
      </c>
      <c r="FS36">
        <v>0</v>
      </c>
      <c r="FT36">
        <v>0</v>
      </c>
      <c r="FU36">
        <v>0</v>
      </c>
      <c r="FV36">
        <v>0</v>
      </c>
      <c r="FW36">
        <v>0</v>
      </c>
      <c r="FX36">
        <v>0</v>
      </c>
      <c r="FY36">
        <v>0</v>
      </c>
      <c r="FZ36">
        <v>0</v>
      </c>
      <c r="GA36">
        <v>0</v>
      </c>
      <c r="GB36">
        <v>0</v>
      </c>
      <c r="GC36">
        <v>0</v>
      </c>
      <c r="GD36">
        <v>0</v>
      </c>
      <c r="GE36">
        <v>0</v>
      </c>
      <c r="GF36">
        <v>0</v>
      </c>
      <c r="GG36">
        <v>0</v>
      </c>
      <c r="GH36">
        <v>0</v>
      </c>
      <c r="GI36">
        <v>0</v>
      </c>
      <c r="GJ36">
        <v>0</v>
      </c>
      <c r="GK36">
        <v>0</v>
      </c>
      <c r="GL36">
        <v>0</v>
      </c>
      <c r="GM36">
        <v>0</v>
      </c>
      <c r="GN36">
        <v>0</v>
      </c>
      <c r="GO36">
        <v>0</v>
      </c>
      <c r="GP36">
        <v>0</v>
      </c>
      <c r="GQ36">
        <v>0</v>
      </c>
      <c r="GR36">
        <v>0</v>
      </c>
      <c r="GS36">
        <v>0</v>
      </c>
      <c r="GT36">
        <v>0</v>
      </c>
      <c r="GU36">
        <v>0</v>
      </c>
      <c r="GV36">
        <v>0</v>
      </c>
      <c r="GW36">
        <v>0</v>
      </c>
      <c r="GX36">
        <v>0</v>
      </c>
      <c r="GY36">
        <v>0</v>
      </c>
      <c r="GZ36">
        <v>0</v>
      </c>
      <c r="HA36">
        <v>0</v>
      </c>
      <c r="HB36">
        <v>0</v>
      </c>
      <c r="HC36">
        <v>0</v>
      </c>
      <c r="HD36">
        <v>0</v>
      </c>
      <c r="HE36">
        <v>0</v>
      </c>
      <c r="HF36">
        <v>0</v>
      </c>
      <c r="HG36">
        <v>0</v>
      </c>
      <c r="HH36">
        <v>0</v>
      </c>
      <c r="HI36">
        <v>0</v>
      </c>
      <c r="HJ36">
        <v>0</v>
      </c>
      <c r="HK36">
        <v>0</v>
      </c>
      <c r="HL36">
        <v>0</v>
      </c>
      <c r="HM36">
        <v>0</v>
      </c>
      <c r="HN36">
        <v>0</v>
      </c>
      <c r="HO36">
        <v>0</v>
      </c>
      <c r="HP36">
        <v>0</v>
      </c>
      <c r="HQ36">
        <v>0</v>
      </c>
      <c r="HR36">
        <v>0</v>
      </c>
      <c r="HS36">
        <v>0</v>
      </c>
      <c r="HT36">
        <v>0</v>
      </c>
      <c r="HU36">
        <v>0</v>
      </c>
      <c r="HV36">
        <v>0</v>
      </c>
      <c r="HW36">
        <v>0</v>
      </c>
      <c r="HX36">
        <v>0</v>
      </c>
      <c r="HY36">
        <v>0</v>
      </c>
      <c r="HZ36">
        <v>0</v>
      </c>
      <c r="IA36">
        <v>0</v>
      </c>
      <c r="IB36">
        <v>0</v>
      </c>
      <c r="IC36">
        <v>0</v>
      </c>
      <c r="ID36">
        <v>0</v>
      </c>
      <c r="IE36">
        <v>0</v>
      </c>
      <c r="IF36">
        <v>0</v>
      </c>
      <c r="IG36">
        <v>0</v>
      </c>
      <c r="IH36">
        <v>0</v>
      </c>
      <c r="II36">
        <v>0</v>
      </c>
      <c r="IJ36">
        <v>0</v>
      </c>
      <c r="IK36">
        <v>0</v>
      </c>
      <c r="IL36">
        <v>0</v>
      </c>
      <c r="IM36">
        <v>0</v>
      </c>
      <c r="IN36">
        <v>0</v>
      </c>
      <c r="IO36">
        <v>0</v>
      </c>
      <c r="IP36">
        <v>0</v>
      </c>
      <c r="IQ36">
        <v>0</v>
      </c>
      <c r="IR36">
        <v>0</v>
      </c>
      <c r="IS36">
        <v>0</v>
      </c>
      <c r="IT36">
        <v>0</v>
      </c>
      <c r="IU36">
        <v>0</v>
      </c>
      <c r="IV36">
        <v>0</v>
      </c>
      <c r="IW36">
        <v>0</v>
      </c>
      <c r="IX36">
        <v>0</v>
      </c>
      <c r="IY36">
        <v>0</v>
      </c>
      <c r="IZ36">
        <v>0</v>
      </c>
      <c r="JA36">
        <v>0</v>
      </c>
      <c r="JB36">
        <v>0</v>
      </c>
      <c r="JC36">
        <v>0</v>
      </c>
      <c r="JD36">
        <v>0</v>
      </c>
      <c r="JE36">
        <v>0</v>
      </c>
      <c r="JF36">
        <v>0</v>
      </c>
      <c r="JG36">
        <v>0</v>
      </c>
      <c r="JH36">
        <v>0</v>
      </c>
      <c r="JI36">
        <v>0</v>
      </c>
      <c r="JJ36">
        <v>0</v>
      </c>
      <c r="JK36">
        <v>0</v>
      </c>
      <c r="JL36">
        <v>0</v>
      </c>
      <c r="JM36">
        <v>0</v>
      </c>
      <c r="JN36">
        <v>0</v>
      </c>
      <c r="JO36">
        <v>0</v>
      </c>
      <c r="JP36">
        <v>0</v>
      </c>
      <c r="JQ36">
        <v>0</v>
      </c>
      <c r="JR36">
        <v>0</v>
      </c>
      <c r="JS36">
        <v>0</v>
      </c>
      <c r="JT36">
        <v>0</v>
      </c>
      <c r="JU36">
        <v>0</v>
      </c>
      <c r="JV36">
        <v>0</v>
      </c>
      <c r="JW36">
        <v>0</v>
      </c>
      <c r="JX36">
        <v>0</v>
      </c>
      <c r="JY36">
        <v>0</v>
      </c>
      <c r="JZ36">
        <v>0</v>
      </c>
      <c r="KA36">
        <v>0</v>
      </c>
      <c r="KB36">
        <v>0</v>
      </c>
      <c r="KC36">
        <v>0</v>
      </c>
      <c r="KD36">
        <v>0</v>
      </c>
      <c r="KE36">
        <v>0</v>
      </c>
      <c r="KF36">
        <v>0</v>
      </c>
      <c r="KG36">
        <v>0</v>
      </c>
      <c r="KH36">
        <v>0</v>
      </c>
      <c r="KI36">
        <v>0</v>
      </c>
      <c r="KJ36">
        <v>0</v>
      </c>
      <c r="KK36">
        <v>0</v>
      </c>
      <c r="KL36">
        <v>0</v>
      </c>
      <c r="KM36">
        <v>0</v>
      </c>
      <c r="KN36">
        <v>0</v>
      </c>
      <c r="KO36">
        <v>0</v>
      </c>
      <c r="KP36">
        <v>0</v>
      </c>
      <c r="KQ36">
        <v>0</v>
      </c>
      <c r="KR36">
        <v>0</v>
      </c>
      <c r="KS36">
        <v>0</v>
      </c>
      <c r="KT36">
        <v>0</v>
      </c>
      <c r="KU36">
        <v>0</v>
      </c>
      <c r="KV36">
        <v>0</v>
      </c>
      <c r="KW36">
        <v>0</v>
      </c>
      <c r="KX36">
        <v>0</v>
      </c>
      <c r="KY36">
        <v>0</v>
      </c>
      <c r="KZ36">
        <v>0</v>
      </c>
      <c r="LA36">
        <v>0</v>
      </c>
      <c r="LB36">
        <v>0</v>
      </c>
      <c r="LC36">
        <v>0</v>
      </c>
      <c r="LD36">
        <v>0</v>
      </c>
      <c r="LE36">
        <v>0</v>
      </c>
      <c r="LF36">
        <v>0</v>
      </c>
      <c r="LG36">
        <v>0</v>
      </c>
      <c r="LH36">
        <v>0</v>
      </c>
      <c r="LI36">
        <v>0</v>
      </c>
      <c r="LJ36">
        <v>0</v>
      </c>
      <c r="LK36">
        <v>0</v>
      </c>
      <c r="LL36">
        <v>0</v>
      </c>
      <c r="LM36">
        <v>0</v>
      </c>
      <c r="LN36">
        <v>0</v>
      </c>
      <c r="LO36">
        <v>0</v>
      </c>
      <c r="LP36">
        <v>0</v>
      </c>
      <c r="LQ36">
        <v>0</v>
      </c>
      <c r="LR36">
        <v>0</v>
      </c>
      <c r="LS36">
        <v>0</v>
      </c>
      <c r="LT36">
        <v>0</v>
      </c>
      <c r="LU36">
        <v>0</v>
      </c>
      <c r="LV36">
        <v>0</v>
      </c>
      <c r="LW36">
        <v>0</v>
      </c>
      <c r="LX36">
        <v>0</v>
      </c>
      <c r="LY36">
        <v>0</v>
      </c>
      <c r="LZ36">
        <v>0</v>
      </c>
      <c r="MA36">
        <v>0</v>
      </c>
      <c r="MB36">
        <v>0</v>
      </c>
      <c r="MC36">
        <v>0</v>
      </c>
      <c r="MD36">
        <v>0</v>
      </c>
      <c r="ME36">
        <v>0</v>
      </c>
      <c r="MF36">
        <v>0</v>
      </c>
      <c r="MG36">
        <v>0</v>
      </c>
      <c r="MH36">
        <v>0</v>
      </c>
      <c r="MI36">
        <v>0</v>
      </c>
      <c r="MJ36">
        <v>0</v>
      </c>
      <c r="MK36">
        <v>0</v>
      </c>
      <c r="ML36">
        <v>0</v>
      </c>
      <c r="MM36">
        <v>0</v>
      </c>
      <c r="MN36">
        <v>0</v>
      </c>
      <c r="MO36">
        <v>0</v>
      </c>
      <c r="MP36">
        <v>0</v>
      </c>
      <c r="MQ36">
        <v>0</v>
      </c>
      <c r="MR36">
        <v>0</v>
      </c>
      <c r="MS36">
        <v>0</v>
      </c>
      <c r="MT36">
        <v>0</v>
      </c>
      <c r="MU36">
        <v>0</v>
      </c>
      <c r="MV36">
        <v>0</v>
      </c>
      <c r="MW36">
        <v>0</v>
      </c>
      <c r="MX36">
        <v>0</v>
      </c>
      <c r="MY36">
        <v>0</v>
      </c>
      <c r="MZ36">
        <v>0</v>
      </c>
      <c r="NA36">
        <v>0</v>
      </c>
      <c r="NB36">
        <v>0</v>
      </c>
      <c r="NC36">
        <v>0</v>
      </c>
      <c r="ND36">
        <v>0</v>
      </c>
      <c r="NE36">
        <v>0</v>
      </c>
      <c r="NF36">
        <v>0</v>
      </c>
      <c r="NG36">
        <v>0</v>
      </c>
      <c r="NH36">
        <v>0</v>
      </c>
      <c r="NI36">
        <v>0</v>
      </c>
      <c r="NJ36">
        <v>0</v>
      </c>
      <c r="NK36">
        <v>0</v>
      </c>
      <c r="NL36">
        <v>0</v>
      </c>
      <c r="NM36">
        <v>0</v>
      </c>
      <c r="NN36">
        <v>0</v>
      </c>
      <c r="NO36">
        <v>0</v>
      </c>
      <c r="NP36">
        <v>0</v>
      </c>
      <c r="NQ36">
        <v>0</v>
      </c>
      <c r="NR36">
        <v>0</v>
      </c>
      <c r="NS36">
        <v>0</v>
      </c>
      <c r="NT36">
        <v>0</v>
      </c>
      <c r="NU36">
        <v>0</v>
      </c>
      <c r="NV36">
        <v>0</v>
      </c>
      <c r="NW36">
        <v>0</v>
      </c>
      <c r="NX36">
        <v>0</v>
      </c>
      <c r="NY36">
        <v>0</v>
      </c>
      <c r="NZ36">
        <v>0</v>
      </c>
      <c r="OA36">
        <v>0</v>
      </c>
      <c r="OB36">
        <v>0</v>
      </c>
      <c r="OC36">
        <v>0</v>
      </c>
      <c r="OD36">
        <v>0</v>
      </c>
      <c r="OE36">
        <v>0</v>
      </c>
      <c r="OF36">
        <v>0</v>
      </c>
      <c r="OG36">
        <v>0</v>
      </c>
      <c r="OH36">
        <v>0</v>
      </c>
      <c r="OI36">
        <v>0</v>
      </c>
      <c r="OJ36">
        <v>0</v>
      </c>
      <c r="OK36">
        <v>0</v>
      </c>
      <c r="OL36">
        <v>0</v>
      </c>
      <c r="OM36">
        <v>0</v>
      </c>
      <c r="ON36">
        <v>0</v>
      </c>
      <c r="OO36">
        <v>0</v>
      </c>
      <c r="OP36">
        <v>0</v>
      </c>
      <c r="OQ36">
        <v>0</v>
      </c>
      <c r="OR36">
        <v>0</v>
      </c>
      <c r="OS36">
        <v>0</v>
      </c>
      <c r="OT36">
        <v>0</v>
      </c>
      <c r="OU36">
        <v>0</v>
      </c>
      <c r="OV36">
        <v>0</v>
      </c>
      <c r="OW36">
        <v>0</v>
      </c>
      <c r="OX36">
        <v>0</v>
      </c>
      <c r="OY36">
        <v>0</v>
      </c>
      <c r="OZ36">
        <v>0</v>
      </c>
    </row>
    <row r="37" spans="1:416" x14ac:dyDescent="0.25">
      <c r="A37" s="26" t="s">
        <v>436</v>
      </c>
      <c r="B37">
        <v>5889000000</v>
      </c>
      <c r="C37">
        <v>0</v>
      </c>
      <c r="D37">
        <v>0</v>
      </c>
      <c r="E37">
        <v>5889000000</v>
      </c>
      <c r="F37">
        <v>5889000000</v>
      </c>
      <c r="G37">
        <v>15663000000</v>
      </c>
      <c r="H37">
        <v>15604000000</v>
      </c>
      <c r="I37">
        <v>33124000000</v>
      </c>
      <c r="J37">
        <v>64391000000</v>
      </c>
      <c r="K37">
        <v>64391000000</v>
      </c>
      <c r="L37">
        <v>23254000000</v>
      </c>
      <c r="M37">
        <v>23195000000</v>
      </c>
      <c r="N37">
        <v>23744000000</v>
      </c>
      <c r="O37">
        <v>70193000000</v>
      </c>
      <c r="P37">
        <v>70193000000</v>
      </c>
      <c r="Q37">
        <v>5383012000</v>
      </c>
      <c r="R37">
        <v>6205550000</v>
      </c>
      <c r="S37">
        <v>7709820000</v>
      </c>
      <c r="T37">
        <v>19298382000</v>
      </c>
      <c r="U37">
        <v>19298382000</v>
      </c>
      <c r="V37">
        <v>0</v>
      </c>
      <c r="W37">
        <v>0</v>
      </c>
      <c r="X37">
        <v>0</v>
      </c>
      <c r="Y37">
        <v>0</v>
      </c>
      <c r="Z37">
        <v>0</v>
      </c>
      <c r="AA37">
        <v>2530000000</v>
      </c>
      <c r="AB37">
        <v>2545000000</v>
      </c>
      <c r="AC37">
        <v>2544000000</v>
      </c>
      <c r="AD37">
        <v>7619000000</v>
      </c>
      <c r="AE37">
        <v>7619000000</v>
      </c>
      <c r="AF37">
        <v>14699000000</v>
      </c>
      <c r="AG37">
        <v>14703000000</v>
      </c>
      <c r="AH37">
        <v>14689000000</v>
      </c>
      <c r="AI37">
        <v>44091000000</v>
      </c>
      <c r="AJ37">
        <v>44091000000</v>
      </c>
      <c r="AK37">
        <v>14548000000</v>
      </c>
      <c r="AL37">
        <v>14754000000</v>
      </c>
      <c r="AM37">
        <v>15017000000</v>
      </c>
      <c r="AN37">
        <v>44319000000</v>
      </c>
      <c r="AO37">
        <v>44319000000</v>
      </c>
      <c r="AP37">
        <v>0</v>
      </c>
      <c r="AQ37">
        <v>0</v>
      </c>
      <c r="AR37">
        <v>0</v>
      </c>
      <c r="AS37">
        <v>0</v>
      </c>
      <c r="AT37">
        <v>0</v>
      </c>
      <c r="AU37">
        <v>7840000000</v>
      </c>
      <c r="AV37">
        <v>8060000000</v>
      </c>
      <c r="AW37">
        <v>8081000000</v>
      </c>
      <c r="AX37">
        <v>23981000000</v>
      </c>
      <c r="AY37">
        <v>23981000000</v>
      </c>
      <c r="AZ37">
        <v>68951000000</v>
      </c>
      <c r="BA37">
        <v>68951000000</v>
      </c>
      <c r="BB37">
        <v>68951000000</v>
      </c>
      <c r="BC37">
        <v>206853000000</v>
      </c>
      <c r="BD37">
        <v>206853000000</v>
      </c>
      <c r="BE37">
        <v>5706400000</v>
      </c>
      <c r="BF37">
        <v>5757800000</v>
      </c>
      <c r="BG37">
        <v>5762100000</v>
      </c>
      <c r="BH37">
        <v>17226300000</v>
      </c>
      <c r="BI37">
        <v>17226300000</v>
      </c>
      <c r="BJ37">
        <v>17350000000</v>
      </c>
      <c r="BK37">
        <v>17386000000</v>
      </c>
      <c r="BL37">
        <v>17496000000</v>
      </c>
      <c r="BM37">
        <v>52232000000</v>
      </c>
      <c r="BN37">
        <v>52232000000</v>
      </c>
      <c r="BO37">
        <v>6538000000</v>
      </c>
      <c r="BP37">
        <v>22488000000</v>
      </c>
      <c r="BQ37">
        <v>20547000000</v>
      </c>
      <c r="BR37">
        <v>49573000000</v>
      </c>
      <c r="BS37">
        <v>49573000000</v>
      </c>
      <c r="BT37">
        <v>81025000000</v>
      </c>
      <c r="BU37">
        <v>81882000000</v>
      </c>
      <c r="BV37">
        <v>73734000000</v>
      </c>
      <c r="BW37">
        <v>236641000000</v>
      </c>
      <c r="BX37">
        <v>236641000000</v>
      </c>
      <c r="BY37">
        <v>22046000000</v>
      </c>
      <c r="BZ37">
        <v>22126000000</v>
      </c>
      <c r="CA37">
        <v>22162000000</v>
      </c>
      <c r="CB37">
        <v>66334000000</v>
      </c>
      <c r="CC37">
        <v>66334000000</v>
      </c>
      <c r="CD37">
        <v>6217000000</v>
      </c>
      <c r="CE37">
        <v>6196000000</v>
      </c>
      <c r="CF37">
        <v>6394000000</v>
      </c>
      <c r="CG37">
        <v>18807000000</v>
      </c>
      <c r="CH37">
        <v>18807000000</v>
      </c>
      <c r="CI37">
        <v>2530000000</v>
      </c>
      <c r="CJ37">
        <v>3508000000</v>
      </c>
      <c r="CK37">
        <v>3824000000</v>
      </c>
      <c r="CL37">
        <v>9862000000</v>
      </c>
      <c r="CM37">
        <v>9862000000</v>
      </c>
      <c r="CN37">
        <v>66154000000</v>
      </c>
      <c r="CO37">
        <v>68725000000</v>
      </c>
      <c r="CP37">
        <v>70669000000</v>
      </c>
      <c r="CQ37">
        <v>205548000000</v>
      </c>
      <c r="CR37">
        <v>205548000000</v>
      </c>
      <c r="CS37">
        <v>14544000000</v>
      </c>
      <c r="CT37">
        <v>14653000000</v>
      </c>
      <c r="CU37">
        <v>14653000000</v>
      </c>
      <c r="CV37">
        <v>43850000000</v>
      </c>
      <c r="CW37">
        <v>43850000000</v>
      </c>
      <c r="CX37">
        <v>0</v>
      </c>
      <c r="CY37">
        <v>0</v>
      </c>
      <c r="CZ37">
        <v>0</v>
      </c>
      <c r="DA37">
        <v>0</v>
      </c>
      <c r="DB37">
        <v>0</v>
      </c>
      <c r="DC37">
        <v>0</v>
      </c>
      <c r="DD37">
        <v>0</v>
      </c>
      <c r="DE37">
        <v>0</v>
      </c>
      <c r="DF37">
        <v>0</v>
      </c>
      <c r="DG37">
        <v>0</v>
      </c>
      <c r="DH37">
        <v>31706000000</v>
      </c>
      <c r="DI37">
        <v>33529000000</v>
      </c>
      <c r="DJ37">
        <v>33806000000</v>
      </c>
      <c r="DK37">
        <v>99041000000</v>
      </c>
      <c r="DL37">
        <v>99041000000</v>
      </c>
      <c r="DM37">
        <v>78678000000</v>
      </c>
      <c r="DN37">
        <v>79749000000</v>
      </c>
      <c r="DO37">
        <v>79552000000</v>
      </c>
      <c r="DP37">
        <v>237979000000</v>
      </c>
      <c r="DQ37">
        <v>237979000000</v>
      </c>
      <c r="DR37">
        <v>4518000000</v>
      </c>
      <c r="DS37">
        <v>4463000000</v>
      </c>
      <c r="DT37">
        <v>4402000000</v>
      </c>
      <c r="DU37">
        <v>13383000000</v>
      </c>
      <c r="DV37">
        <v>13383000000</v>
      </c>
      <c r="DW37">
        <v>34496000000</v>
      </c>
      <c r="DX37">
        <v>33151000000</v>
      </c>
      <c r="DY37">
        <v>30244000000</v>
      </c>
      <c r="DZ37">
        <v>97891000000</v>
      </c>
      <c r="EA37">
        <v>97891000000</v>
      </c>
      <c r="EB37">
        <v>31269000000</v>
      </c>
      <c r="EC37">
        <v>80293000000</v>
      </c>
      <c r="ED37">
        <v>77689000000</v>
      </c>
      <c r="EE37">
        <v>189251000000</v>
      </c>
      <c r="EF37">
        <v>189251000000</v>
      </c>
      <c r="EG37">
        <v>9846000000</v>
      </c>
      <c r="EH37">
        <v>8796000000</v>
      </c>
      <c r="EI37">
        <v>8908000000</v>
      </c>
      <c r="EJ37">
        <v>27550000000</v>
      </c>
      <c r="EK37"/>
      <c r="EL37"/>
      <c r="EM37"/>
      <c r="EN37"/>
      <c r="EO37">
        <v>27550000000</v>
      </c>
      <c r="EP37">
        <v>6455000000</v>
      </c>
      <c r="EQ37">
        <v>6536000000</v>
      </c>
      <c r="ER37">
        <v>6734000000</v>
      </c>
      <c r="ES37">
        <v>19725000000</v>
      </c>
      <c r="ET37">
        <v>19725000000</v>
      </c>
      <c r="EU37">
        <v>6677000000</v>
      </c>
      <c r="EV37">
        <v>6677000000</v>
      </c>
      <c r="EW37">
        <v>6677000000</v>
      </c>
      <c r="EX37">
        <v>20031000000</v>
      </c>
      <c r="EY37">
        <v>20031000000</v>
      </c>
      <c r="EZ37">
        <v>0</v>
      </c>
      <c r="FA37">
        <v>0</v>
      </c>
      <c r="FB37">
        <v>0</v>
      </c>
      <c r="FC37">
        <v>0</v>
      </c>
      <c r="FD37">
        <v>0</v>
      </c>
      <c r="FE37">
        <v>18301000000</v>
      </c>
      <c r="FF37">
        <v>18715000000</v>
      </c>
      <c r="FG37">
        <v>19050000000</v>
      </c>
      <c r="FH37">
        <v>56066000000</v>
      </c>
      <c r="FI37">
        <v>56066000000</v>
      </c>
      <c r="FJ37">
        <v>6973000000</v>
      </c>
      <c r="FK37">
        <v>6884000000</v>
      </c>
      <c r="FL37">
        <v>6372000000</v>
      </c>
      <c r="FM37">
        <v>20229000000</v>
      </c>
      <c r="FN37">
        <v>20229000000</v>
      </c>
      <c r="FO37">
        <v>19594000000</v>
      </c>
      <c r="FP37">
        <v>19677000000</v>
      </c>
      <c r="FQ37">
        <v>20053000000</v>
      </c>
      <c r="FR37">
        <v>59324000000</v>
      </c>
      <c r="FS37">
        <v>59324000000</v>
      </c>
      <c r="FT37">
        <v>33974000000</v>
      </c>
      <c r="FU37">
        <v>26734000000</v>
      </c>
      <c r="FV37">
        <v>25524000000</v>
      </c>
      <c r="FW37">
        <v>86232000000</v>
      </c>
      <c r="FX37">
        <v>86232000000</v>
      </c>
      <c r="FY37">
        <v>4117000000</v>
      </c>
      <c r="FZ37">
        <v>4117000000</v>
      </c>
      <c r="GA37">
        <v>8108000000</v>
      </c>
      <c r="GB37">
        <v>16342000000</v>
      </c>
      <c r="GC37">
        <v>16342000000</v>
      </c>
      <c r="GD37">
        <v>0</v>
      </c>
      <c r="GE37">
        <v>0</v>
      </c>
      <c r="GF37">
        <v>0</v>
      </c>
      <c r="GG37">
        <v>0</v>
      </c>
      <c r="GH37">
        <v>0</v>
      </c>
      <c r="GI37">
        <v>0</v>
      </c>
      <c r="GJ37">
        <v>0</v>
      </c>
      <c r="GK37">
        <v>0</v>
      </c>
      <c r="GL37">
        <v>0</v>
      </c>
      <c r="GM37">
        <v>0</v>
      </c>
      <c r="GN37">
        <v>2252000000</v>
      </c>
      <c r="GO37">
        <v>2254000000</v>
      </c>
      <c r="GP37">
        <v>7126000000</v>
      </c>
      <c r="GQ37">
        <v>11632000000</v>
      </c>
      <c r="GR37">
        <v>11632000000</v>
      </c>
      <c r="GS37">
        <v>15546000000</v>
      </c>
      <c r="GT37">
        <v>15563000000</v>
      </c>
      <c r="GU37">
        <v>16058000000</v>
      </c>
      <c r="GV37">
        <v>47167000000</v>
      </c>
      <c r="GW37">
        <v>47167000000</v>
      </c>
      <c r="GX37">
        <v>36265000000</v>
      </c>
      <c r="GY37">
        <v>58222000000</v>
      </c>
      <c r="GZ37">
        <v>59617000000</v>
      </c>
      <c r="HA37">
        <v>154104000000</v>
      </c>
      <c r="HB37">
        <v>154104000000</v>
      </c>
      <c r="HC37">
        <v>24513000000</v>
      </c>
      <c r="HD37">
        <v>26276000000</v>
      </c>
      <c r="HE37">
        <v>26971000000</v>
      </c>
      <c r="HF37">
        <v>77760000000</v>
      </c>
      <c r="HG37">
        <v>77760000000</v>
      </c>
      <c r="HH37">
        <v>30453000000</v>
      </c>
      <c r="HI37">
        <v>33639000000</v>
      </c>
      <c r="HJ37">
        <v>36393000000</v>
      </c>
      <c r="HK37">
        <v>100485000000</v>
      </c>
      <c r="HL37">
        <v>100485000000</v>
      </c>
      <c r="HM37">
        <v>0</v>
      </c>
      <c r="HN37">
        <v>0</v>
      </c>
      <c r="HO37">
        <v>0</v>
      </c>
      <c r="HP37">
        <v>0</v>
      </c>
      <c r="HQ37">
        <v>0</v>
      </c>
      <c r="HR37">
        <v>14109000000</v>
      </c>
      <c r="HS37">
        <v>16764000000</v>
      </c>
      <c r="HT37">
        <v>17506000000</v>
      </c>
      <c r="HU37">
        <v>48379000000</v>
      </c>
      <c r="HV37">
        <v>48379000000</v>
      </c>
      <c r="HW37">
        <v>1366600000</v>
      </c>
      <c r="HX37">
        <v>3679400000</v>
      </c>
      <c r="HY37">
        <v>3766500000</v>
      </c>
      <c r="HZ37">
        <v>8812500000</v>
      </c>
      <c r="IA37">
        <v>8812500000</v>
      </c>
      <c r="IB37">
        <v>10769000000</v>
      </c>
      <c r="IC37">
        <v>10604000000</v>
      </c>
      <c r="ID37">
        <v>10806000000</v>
      </c>
      <c r="IE37">
        <v>32179000000</v>
      </c>
      <c r="IF37">
        <v>32179000000</v>
      </c>
      <c r="IG37">
        <v>1307000000</v>
      </c>
      <c r="IH37">
        <v>303000000</v>
      </c>
      <c r="II37">
        <v>303000000</v>
      </c>
      <c r="IJ37">
        <v>1913000000</v>
      </c>
      <c r="IK37">
        <v>1913000000</v>
      </c>
      <c r="IL37">
        <v>2904000000</v>
      </c>
      <c r="IM37">
        <v>4021000000</v>
      </c>
      <c r="IN37">
        <v>4960000000</v>
      </c>
      <c r="IO37">
        <v>11885000000</v>
      </c>
      <c r="IP37">
        <v>11885000000</v>
      </c>
      <c r="IQ37">
        <v>2331500000</v>
      </c>
      <c r="IR37">
        <v>2677400000</v>
      </c>
      <c r="IS37">
        <v>2773100000</v>
      </c>
      <c r="IT37">
        <v>7782000000</v>
      </c>
      <c r="IU37">
        <v>7782000000</v>
      </c>
      <c r="IV37">
        <v>20725000000</v>
      </c>
      <c r="IW37">
        <v>20848000000</v>
      </c>
      <c r="IX37">
        <v>21895000000</v>
      </c>
      <c r="IY37">
        <v>63468000000</v>
      </c>
      <c r="IZ37">
        <v>63468000000</v>
      </c>
      <c r="JA37">
        <v>39543000000</v>
      </c>
      <c r="JB37">
        <v>39959000000</v>
      </c>
      <c r="JC37">
        <v>39841000000</v>
      </c>
      <c r="JD37">
        <v>119343000000</v>
      </c>
      <c r="JE37">
        <v>119343000000</v>
      </c>
      <c r="JF37">
        <v>9422000000</v>
      </c>
      <c r="JG37">
        <v>9308000000</v>
      </c>
      <c r="JH37">
        <v>10112000000</v>
      </c>
      <c r="JI37">
        <v>28842000000</v>
      </c>
      <c r="JJ37">
        <v>28842000000</v>
      </c>
      <c r="JK37">
        <v>10051000000</v>
      </c>
      <c r="JL37">
        <v>13444000000</v>
      </c>
      <c r="JM37">
        <v>13802000000</v>
      </c>
      <c r="JN37">
        <v>37297000000</v>
      </c>
      <c r="JO37">
        <v>37297000000</v>
      </c>
      <c r="JP37">
        <v>5196000000</v>
      </c>
      <c r="JQ37">
        <v>5177000000</v>
      </c>
      <c r="JR37">
        <v>5177000000</v>
      </c>
      <c r="JS37">
        <v>15550000000</v>
      </c>
      <c r="JT37">
        <v>15550000000</v>
      </c>
      <c r="JU37">
        <v>18253000000</v>
      </c>
      <c r="JV37">
        <v>19425000000</v>
      </c>
      <c r="JW37">
        <v>20238000000</v>
      </c>
      <c r="JX37">
        <v>57916000000</v>
      </c>
      <c r="JY37">
        <v>57916000000</v>
      </c>
      <c r="JZ37">
        <v>6688000000</v>
      </c>
      <c r="KA37">
        <v>7143000000</v>
      </c>
      <c r="KB37">
        <v>11635000000</v>
      </c>
      <c r="KC37">
        <v>25466000000</v>
      </c>
      <c r="KD37">
        <v>25466000000</v>
      </c>
      <c r="KE37">
        <v>35683000000</v>
      </c>
      <c r="KF37">
        <v>42026000000</v>
      </c>
      <c r="KG37">
        <v>43351000000</v>
      </c>
      <c r="KH37">
        <v>121060000000</v>
      </c>
      <c r="KI37">
        <v>121060000000</v>
      </c>
      <c r="KJ37">
        <v>154000000</v>
      </c>
      <c r="KK37">
        <v>154000000</v>
      </c>
      <c r="KL37">
        <v>223000000</v>
      </c>
      <c r="KM37">
        <v>531000000</v>
      </c>
      <c r="KN37">
        <v>531000000</v>
      </c>
      <c r="KO37">
        <v>43755000000</v>
      </c>
      <c r="KP37">
        <v>43779000000</v>
      </c>
      <c r="KQ37">
        <v>43769000000</v>
      </c>
      <c r="KR37">
        <v>131303000000</v>
      </c>
      <c r="KS37">
        <v>131303000000</v>
      </c>
      <c r="KT37">
        <v>14808000000</v>
      </c>
      <c r="KU37">
        <v>15501000000</v>
      </c>
      <c r="KV37">
        <v>18757000000</v>
      </c>
      <c r="KW37">
        <v>49066000000</v>
      </c>
      <c r="KX37">
        <v>49066000000</v>
      </c>
      <c r="KY37">
        <v>42927000000</v>
      </c>
      <c r="KZ37">
        <v>48202000000</v>
      </c>
      <c r="LA37">
        <v>49577000000</v>
      </c>
      <c r="LB37">
        <v>140706000000</v>
      </c>
      <c r="LC37">
        <v>140706000000</v>
      </c>
      <c r="LD37">
        <v>45175000000</v>
      </c>
      <c r="LE37">
        <v>40273000000</v>
      </c>
      <c r="LF37">
        <v>39901000000</v>
      </c>
      <c r="LG37">
        <v>125349000000</v>
      </c>
      <c r="LH37">
        <v>125349000000</v>
      </c>
      <c r="LI37">
        <v>7189000000</v>
      </c>
      <c r="LJ37">
        <v>5858000000</v>
      </c>
      <c r="LK37">
        <v>5964000000</v>
      </c>
      <c r="LL37">
        <v>19011000000</v>
      </c>
      <c r="LM37">
        <v>19011000000</v>
      </c>
      <c r="LN37">
        <v>6498000000</v>
      </c>
      <c r="LO37">
        <v>6282000000</v>
      </c>
      <c r="LP37">
        <v>6323000000</v>
      </c>
      <c r="LQ37">
        <v>19103000000</v>
      </c>
      <c r="LR37">
        <v>19103000000</v>
      </c>
      <c r="LS37">
        <v>3541600000</v>
      </c>
      <c r="LT37">
        <v>3490800000</v>
      </c>
      <c r="LU37">
        <v>3597200000</v>
      </c>
      <c r="LV37">
        <v>10629600000</v>
      </c>
      <c r="LW37">
        <v>10629600000</v>
      </c>
      <c r="LX37">
        <v>24931000000</v>
      </c>
      <c r="LY37">
        <v>16042000000</v>
      </c>
      <c r="LZ37">
        <v>12980000000</v>
      </c>
      <c r="MA37">
        <v>53953000000</v>
      </c>
      <c r="MB37">
        <v>53953000000</v>
      </c>
      <c r="MC37">
        <v>5315000000</v>
      </c>
      <c r="MD37">
        <v>5280000000</v>
      </c>
      <c r="ME37">
        <v>5280000000</v>
      </c>
      <c r="MF37">
        <v>15875000000</v>
      </c>
      <c r="MG37">
        <v>15875000000</v>
      </c>
      <c r="MH37">
        <v>0</v>
      </c>
      <c r="MI37">
        <v>0</v>
      </c>
      <c r="MJ37">
        <v>0</v>
      </c>
      <c r="MK37">
        <v>0</v>
      </c>
      <c r="ML37">
        <v>0</v>
      </c>
      <c r="MM37">
        <v>146370000000</v>
      </c>
      <c r="MN37">
        <v>146241000000</v>
      </c>
      <c r="MO37">
        <v>135259000000</v>
      </c>
      <c r="MP37">
        <v>427870000000</v>
      </c>
      <c r="MQ37">
        <v>427870000000</v>
      </c>
      <c r="MR37">
        <v>0</v>
      </c>
      <c r="MS37">
        <v>0</v>
      </c>
      <c r="MT37">
        <v>0</v>
      </c>
      <c r="MU37">
        <v>0</v>
      </c>
      <c r="MV37">
        <v>0</v>
      </c>
      <c r="MW37">
        <v>4362000000</v>
      </c>
      <c r="MX37">
        <v>4362000000</v>
      </c>
      <c r="MY37">
        <v>4362000000</v>
      </c>
      <c r="MZ37">
        <v>13086000000</v>
      </c>
      <c r="NA37">
        <v>13086000000</v>
      </c>
      <c r="NB37">
        <v>58910000000</v>
      </c>
      <c r="NC37">
        <v>65659000000</v>
      </c>
      <c r="ND37">
        <v>71337000000</v>
      </c>
      <c r="NE37">
        <v>195906000000</v>
      </c>
      <c r="NF37">
        <v>195906000000</v>
      </c>
      <c r="NG37">
        <v>0</v>
      </c>
      <c r="NH37">
        <v>0</v>
      </c>
      <c r="NI37">
        <v>0</v>
      </c>
      <c r="NJ37">
        <v>0</v>
      </c>
      <c r="NK37">
        <v>0</v>
      </c>
      <c r="NL37">
        <v>3811000000</v>
      </c>
      <c r="NM37">
        <v>3813000000</v>
      </c>
      <c r="NN37">
        <v>3367000000</v>
      </c>
      <c r="NO37">
        <v>10991000000</v>
      </c>
      <c r="NP37">
        <v>10991000000</v>
      </c>
      <c r="NQ37">
        <v>9369000000</v>
      </c>
      <c r="NR37">
        <v>9655000000</v>
      </c>
      <c r="NS37">
        <v>9918000000</v>
      </c>
      <c r="NT37">
        <v>28942000000</v>
      </c>
      <c r="NU37">
        <v>28942000000</v>
      </c>
      <c r="NV37">
        <v>15194000000</v>
      </c>
      <c r="NW37">
        <v>15656000000</v>
      </c>
      <c r="NX37">
        <v>15910000000</v>
      </c>
      <c r="NY37">
        <v>46760000000</v>
      </c>
      <c r="NZ37">
        <v>46760000000</v>
      </c>
      <c r="OA37">
        <v>24614000000</v>
      </c>
      <c r="OB37">
        <v>24389000000</v>
      </c>
      <c r="OC37">
        <v>24773000000</v>
      </c>
      <c r="OD37">
        <v>73776000000</v>
      </c>
      <c r="OE37">
        <v>73776000000</v>
      </c>
      <c r="OF37">
        <v>16914000000</v>
      </c>
      <c r="OG37">
        <v>16560000000</v>
      </c>
      <c r="OH37">
        <v>12013000000</v>
      </c>
      <c r="OI37">
        <v>45487000000</v>
      </c>
      <c r="OJ37">
        <v>45487000000</v>
      </c>
      <c r="OK37">
        <v>26418000000</v>
      </c>
      <c r="OL37">
        <v>26390000000</v>
      </c>
      <c r="OM37">
        <v>26392000000</v>
      </c>
      <c r="ON37">
        <v>79200000000</v>
      </c>
      <c r="OO37">
        <v>79200000000</v>
      </c>
      <c r="OP37">
        <v>18242000000</v>
      </c>
      <c r="OQ37">
        <v>31181000000</v>
      </c>
      <c r="OR37">
        <v>31073000000</v>
      </c>
      <c r="OS37">
        <v>80496000000</v>
      </c>
      <c r="OT37">
        <v>80496000000</v>
      </c>
      <c r="OU37">
        <v>0</v>
      </c>
      <c r="OV37">
        <v>0</v>
      </c>
      <c r="OW37">
        <v>0</v>
      </c>
      <c r="OX37">
        <v>0</v>
      </c>
      <c r="OY37">
        <v>0</v>
      </c>
      <c r="OZ37">
        <v>4668832782000</v>
      </c>
    </row>
    <row r="38" spans="1:416" x14ac:dyDescent="0.25">
      <c r="A38" s="26" t="s">
        <v>437</v>
      </c>
      <c r="B38">
        <v>101839000000</v>
      </c>
      <c r="C38">
        <v>98392000000</v>
      </c>
      <c r="D38">
        <v>104956000000</v>
      </c>
      <c r="E38">
        <v>305187000000</v>
      </c>
      <c r="F38">
        <v>305187000000</v>
      </c>
      <c r="G38">
        <v>25035000000</v>
      </c>
      <c r="H38">
        <v>25827000000</v>
      </c>
      <c r="I38">
        <v>30417000000</v>
      </c>
      <c r="J38">
        <v>81279000000</v>
      </c>
      <c r="K38">
        <v>81279000000</v>
      </c>
      <c r="L38">
        <v>17872000000</v>
      </c>
      <c r="M38">
        <v>18673000000</v>
      </c>
      <c r="N38">
        <v>19605000000</v>
      </c>
      <c r="O38">
        <v>56150000000</v>
      </c>
      <c r="P38">
        <v>56150000000</v>
      </c>
      <c r="Q38">
        <v>12493364000</v>
      </c>
      <c r="R38">
        <v>13314688000</v>
      </c>
      <c r="S38">
        <v>13976158000</v>
      </c>
      <c r="T38">
        <v>39784210000</v>
      </c>
      <c r="U38">
        <v>39784210000</v>
      </c>
      <c r="V38">
        <v>10837000000</v>
      </c>
      <c r="W38">
        <v>15348000000</v>
      </c>
      <c r="X38">
        <v>11097000000</v>
      </c>
      <c r="Y38">
        <v>37282000000</v>
      </c>
      <c r="Z38">
        <v>37282000000</v>
      </c>
      <c r="AA38">
        <v>14410000000</v>
      </c>
      <c r="AB38">
        <v>18020000000</v>
      </c>
      <c r="AC38">
        <v>19909000000</v>
      </c>
      <c r="AD38">
        <v>52339000000</v>
      </c>
      <c r="AE38">
        <v>52339000000</v>
      </c>
      <c r="AF38">
        <v>19646000000</v>
      </c>
      <c r="AG38">
        <v>19006000000</v>
      </c>
      <c r="AH38">
        <v>19265000000</v>
      </c>
      <c r="AI38">
        <v>57917000000</v>
      </c>
      <c r="AJ38">
        <v>57917000000</v>
      </c>
      <c r="AK38">
        <v>93731000000</v>
      </c>
      <c r="AL38">
        <v>114986000000</v>
      </c>
      <c r="AM38">
        <v>152757000000</v>
      </c>
      <c r="AN38">
        <v>361474000000</v>
      </c>
      <c r="AO38">
        <v>361474000000</v>
      </c>
      <c r="AP38">
        <v>33634000000</v>
      </c>
      <c r="AQ38">
        <v>36410000000</v>
      </c>
      <c r="AR38">
        <v>26627000000</v>
      </c>
      <c r="AS38">
        <v>96671000000</v>
      </c>
      <c r="AT38">
        <v>96671000000</v>
      </c>
      <c r="AU38">
        <v>19637000000</v>
      </c>
      <c r="AV38">
        <v>4466000000</v>
      </c>
      <c r="AW38">
        <v>-5685000000</v>
      </c>
      <c r="AX38">
        <v>18418000000</v>
      </c>
      <c r="AY38">
        <v>18418000000</v>
      </c>
      <c r="AZ38">
        <v>84456000000</v>
      </c>
      <c r="BA38">
        <v>84064000000</v>
      </c>
      <c r="BB38">
        <v>0</v>
      </c>
      <c r="BC38">
        <v>168520000000</v>
      </c>
      <c r="BD38">
        <v>168520000000</v>
      </c>
      <c r="BE38">
        <v>11636600000</v>
      </c>
      <c r="BF38">
        <v>12422500000</v>
      </c>
      <c r="BG38">
        <v>11639400000</v>
      </c>
      <c r="BH38">
        <v>35698500000</v>
      </c>
      <c r="BI38">
        <v>35698500000</v>
      </c>
      <c r="BJ38">
        <v>4031000000</v>
      </c>
      <c r="BK38">
        <v>4777000000</v>
      </c>
      <c r="BL38">
        <v>3802000000</v>
      </c>
      <c r="BM38">
        <v>12610000000</v>
      </c>
      <c r="BN38">
        <v>12610000000</v>
      </c>
      <c r="BO38">
        <v>16094000000</v>
      </c>
      <c r="BP38">
        <v>18067000000</v>
      </c>
      <c r="BQ38">
        <v>30745000000</v>
      </c>
      <c r="BR38">
        <v>64906000000</v>
      </c>
      <c r="BS38">
        <v>64906000000</v>
      </c>
      <c r="BT38">
        <v>141754000000</v>
      </c>
      <c r="BU38">
        <v>147575000000</v>
      </c>
      <c r="BV38">
        <v>144419000000</v>
      </c>
      <c r="BW38">
        <v>433748000000</v>
      </c>
      <c r="BX38">
        <v>433748000000</v>
      </c>
      <c r="BY38">
        <v>65286000000</v>
      </c>
      <c r="BZ38">
        <v>65903000000</v>
      </c>
      <c r="CA38">
        <v>56803000000</v>
      </c>
      <c r="CB38">
        <v>187992000000</v>
      </c>
      <c r="CC38">
        <v>187992000000</v>
      </c>
      <c r="CD38">
        <v>17725000000</v>
      </c>
      <c r="CE38">
        <v>17170000000</v>
      </c>
      <c r="CF38">
        <v>12666000000</v>
      </c>
      <c r="CG38">
        <v>47561000000</v>
      </c>
      <c r="CH38">
        <v>47561000000</v>
      </c>
      <c r="CI38">
        <v>9231000000</v>
      </c>
      <c r="CJ38">
        <v>9325000000</v>
      </c>
      <c r="CK38">
        <v>10017000000</v>
      </c>
      <c r="CL38">
        <v>28573000000</v>
      </c>
      <c r="CM38">
        <v>28573000000</v>
      </c>
      <c r="CN38">
        <v>64815000000</v>
      </c>
      <c r="CO38">
        <v>74502000000</v>
      </c>
      <c r="CP38">
        <v>70443000000</v>
      </c>
      <c r="CQ38">
        <v>209760000000</v>
      </c>
      <c r="CR38">
        <v>209760000000</v>
      </c>
      <c r="CS38">
        <v>16364000000</v>
      </c>
      <c r="CT38">
        <v>16121000000</v>
      </c>
      <c r="CU38">
        <v>7995000000</v>
      </c>
      <c r="CV38">
        <v>40480000000</v>
      </c>
      <c r="CW38">
        <v>40480000000</v>
      </c>
      <c r="CX38">
        <v>24433000000</v>
      </c>
      <c r="CY38">
        <v>24828000000</v>
      </c>
      <c r="CZ38">
        <v>11178000000</v>
      </c>
      <c r="DA38">
        <v>60439000000</v>
      </c>
      <c r="DB38">
        <v>60439000000</v>
      </c>
      <c r="DC38">
        <v>18424000000</v>
      </c>
      <c r="DD38">
        <v>19817000000</v>
      </c>
      <c r="DE38">
        <v>21822000000</v>
      </c>
      <c r="DF38">
        <v>60063000000</v>
      </c>
      <c r="DG38">
        <v>60063000000</v>
      </c>
      <c r="DH38">
        <v>30606000000</v>
      </c>
      <c r="DI38">
        <v>32666000000</v>
      </c>
      <c r="DJ38">
        <v>31683000000</v>
      </c>
      <c r="DK38">
        <v>94955000000</v>
      </c>
      <c r="DL38">
        <v>94955000000</v>
      </c>
      <c r="DM38">
        <v>38132000000</v>
      </c>
      <c r="DN38">
        <v>98057000000</v>
      </c>
      <c r="DO38">
        <v>104725000000</v>
      </c>
      <c r="DP38">
        <v>240914000000</v>
      </c>
      <c r="DQ38">
        <v>240914000000</v>
      </c>
      <c r="DR38">
        <v>71761000000</v>
      </c>
      <c r="DS38">
        <v>66403000000</v>
      </c>
      <c r="DT38">
        <v>44204000000</v>
      </c>
      <c r="DU38">
        <v>182368000000</v>
      </c>
      <c r="DV38">
        <v>182368000000</v>
      </c>
      <c r="DW38">
        <v>7292000000</v>
      </c>
      <c r="DX38">
        <v>7456000000</v>
      </c>
      <c r="DY38">
        <v>6875000000</v>
      </c>
      <c r="DZ38">
        <v>21623000000</v>
      </c>
      <c r="EA38">
        <v>21623000000</v>
      </c>
      <c r="EB38">
        <v>26708000000</v>
      </c>
      <c r="EC38">
        <v>27546000000</v>
      </c>
      <c r="ED38">
        <v>21508000000</v>
      </c>
      <c r="EE38">
        <v>75762000000</v>
      </c>
      <c r="EF38">
        <v>75762000000</v>
      </c>
      <c r="EG38">
        <v>8530000000</v>
      </c>
      <c r="EH38">
        <v>6294000000</v>
      </c>
      <c r="EI38">
        <v>5196000000</v>
      </c>
      <c r="EJ38">
        <v>20020000000</v>
      </c>
      <c r="EK38"/>
      <c r="EL38"/>
      <c r="EM38"/>
      <c r="EN38"/>
      <c r="EO38">
        <v>20020000000</v>
      </c>
      <c r="EP38">
        <v>7432000000</v>
      </c>
      <c r="EQ38">
        <v>7815000000</v>
      </c>
      <c r="ER38">
        <v>7009000000</v>
      </c>
      <c r="ES38">
        <v>22256000000</v>
      </c>
      <c r="ET38">
        <v>22256000000</v>
      </c>
      <c r="EU38">
        <v>31625000000</v>
      </c>
      <c r="EV38">
        <v>30186000000</v>
      </c>
      <c r="EW38">
        <v>28025000000</v>
      </c>
      <c r="EX38">
        <v>89836000000</v>
      </c>
      <c r="EY38">
        <v>89836000000</v>
      </c>
      <c r="EZ38">
        <v>24069000000</v>
      </c>
      <c r="FA38">
        <v>21207000000</v>
      </c>
      <c r="FB38">
        <v>14392000000</v>
      </c>
      <c r="FC38">
        <v>59668000000</v>
      </c>
      <c r="FD38">
        <v>59668000000</v>
      </c>
      <c r="FE38">
        <v>46483000000</v>
      </c>
      <c r="FF38">
        <v>57927000000</v>
      </c>
      <c r="FG38">
        <v>69273000000</v>
      </c>
      <c r="FH38">
        <v>173683000000</v>
      </c>
      <c r="FI38">
        <v>173683000000</v>
      </c>
      <c r="FJ38">
        <v>59454000000</v>
      </c>
      <c r="FK38">
        <v>62970000000</v>
      </c>
      <c r="FL38">
        <v>63168000000</v>
      </c>
      <c r="FM38">
        <v>185592000000</v>
      </c>
      <c r="FN38">
        <v>185592000000</v>
      </c>
      <c r="FO38">
        <v>-29892000000</v>
      </c>
      <c r="FP38">
        <v>-32823000000</v>
      </c>
      <c r="FQ38">
        <v>-32077000000</v>
      </c>
      <c r="FR38">
        <v>-94792000000</v>
      </c>
      <c r="FS38">
        <v>-94792000000</v>
      </c>
      <c r="FT38">
        <v>24194000000</v>
      </c>
      <c r="FU38">
        <v>28303000000</v>
      </c>
      <c r="FV38">
        <v>19198000000</v>
      </c>
      <c r="FW38">
        <v>71695000000</v>
      </c>
      <c r="FX38">
        <v>71695000000</v>
      </c>
      <c r="FY38">
        <v>17274000000</v>
      </c>
      <c r="FZ38">
        <v>17774000000</v>
      </c>
      <c r="GA38">
        <v>20117000000</v>
      </c>
      <c r="GB38">
        <v>55165000000</v>
      </c>
      <c r="GC38">
        <v>55165000000</v>
      </c>
      <c r="GD38">
        <v>26393000000</v>
      </c>
      <c r="GE38">
        <v>26586000000</v>
      </c>
      <c r="GF38">
        <v>24946000000</v>
      </c>
      <c r="GG38">
        <v>77925000000</v>
      </c>
      <c r="GH38">
        <v>77925000000</v>
      </c>
      <c r="GI38">
        <v>36616000000</v>
      </c>
      <c r="GJ38">
        <v>36546000000</v>
      </c>
      <c r="GK38">
        <v>44560000000</v>
      </c>
      <c r="GL38">
        <v>117722000000</v>
      </c>
      <c r="GM38">
        <v>117722000000</v>
      </c>
      <c r="GN38">
        <v>37160000000</v>
      </c>
      <c r="GO38">
        <v>37572000000</v>
      </c>
      <c r="GP38">
        <v>44853000000</v>
      </c>
      <c r="GQ38">
        <v>119585000000</v>
      </c>
      <c r="GR38">
        <v>119585000000</v>
      </c>
      <c r="GS38">
        <v>12756000000</v>
      </c>
      <c r="GT38">
        <v>12370000000</v>
      </c>
      <c r="GU38">
        <v>10468000000</v>
      </c>
      <c r="GV38">
        <v>35594000000</v>
      </c>
      <c r="GW38">
        <v>35594000000</v>
      </c>
      <c r="GX38">
        <v>36936000000</v>
      </c>
      <c r="GY38">
        <v>36488000000</v>
      </c>
      <c r="GZ38">
        <v>35574000000</v>
      </c>
      <c r="HA38">
        <v>108998000000</v>
      </c>
      <c r="HB38">
        <v>108998000000</v>
      </c>
      <c r="HC38">
        <v>43737000000</v>
      </c>
      <c r="HD38">
        <v>42140000000</v>
      </c>
      <c r="HE38">
        <v>43612000000</v>
      </c>
      <c r="HF38">
        <v>129489000000</v>
      </c>
      <c r="HG38">
        <v>129489000000</v>
      </c>
      <c r="HH38">
        <v>54490000000</v>
      </c>
      <c r="HI38">
        <v>54503000000</v>
      </c>
      <c r="HJ38">
        <v>54157000000</v>
      </c>
      <c r="HK38">
        <v>163150000000</v>
      </c>
      <c r="HL38">
        <v>163150000000</v>
      </c>
      <c r="HM38">
        <v>99041000000</v>
      </c>
      <c r="HN38">
        <v>104229000000</v>
      </c>
      <c r="HO38">
        <v>84583000000</v>
      </c>
      <c r="HP38">
        <v>287853000000</v>
      </c>
      <c r="HQ38">
        <v>287853000000</v>
      </c>
      <c r="HR38">
        <v>21233000000</v>
      </c>
      <c r="HS38">
        <v>22647000000</v>
      </c>
      <c r="HT38">
        <v>19581000000</v>
      </c>
      <c r="HU38">
        <v>63461000000</v>
      </c>
      <c r="HV38">
        <v>63461000000</v>
      </c>
      <c r="HW38">
        <v>16811600000</v>
      </c>
      <c r="HX38">
        <v>17598300000</v>
      </c>
      <c r="HY38">
        <v>19056500000</v>
      </c>
      <c r="HZ38">
        <v>53466400000</v>
      </c>
      <c r="IA38">
        <v>53466400000</v>
      </c>
      <c r="IB38">
        <v>7274000000</v>
      </c>
      <c r="IC38">
        <v>8367000000</v>
      </c>
      <c r="ID38">
        <v>8654000000</v>
      </c>
      <c r="IE38">
        <v>24295000000</v>
      </c>
      <c r="IF38">
        <v>24295000000</v>
      </c>
      <c r="IG38">
        <v>22434000000</v>
      </c>
      <c r="IH38">
        <v>22908000000</v>
      </c>
      <c r="II38">
        <v>22943000000</v>
      </c>
      <c r="IJ38">
        <v>68285000000</v>
      </c>
      <c r="IK38">
        <v>68285000000</v>
      </c>
      <c r="IL38">
        <v>0</v>
      </c>
      <c r="IM38">
        <v>0</v>
      </c>
      <c r="IN38">
        <v>0</v>
      </c>
      <c r="IO38">
        <v>0</v>
      </c>
      <c r="IP38">
        <v>0</v>
      </c>
      <c r="IQ38">
        <v>19051900000</v>
      </c>
      <c r="IR38">
        <v>4942800000</v>
      </c>
      <c r="IS38">
        <v>4850200000</v>
      </c>
      <c r="IT38">
        <v>28844900000</v>
      </c>
      <c r="IU38">
        <v>28844900000</v>
      </c>
      <c r="IV38">
        <v>10352000000</v>
      </c>
      <c r="IW38">
        <v>10337000000</v>
      </c>
      <c r="IX38">
        <v>10446000000</v>
      </c>
      <c r="IY38">
        <v>31135000000</v>
      </c>
      <c r="IZ38">
        <v>31135000000</v>
      </c>
      <c r="JA38">
        <v>20886000000</v>
      </c>
      <c r="JB38">
        <v>21402000000</v>
      </c>
      <c r="JC38">
        <v>19489000000</v>
      </c>
      <c r="JD38">
        <v>61777000000</v>
      </c>
      <c r="JE38">
        <v>61777000000</v>
      </c>
      <c r="JF38">
        <v>20021000000</v>
      </c>
      <c r="JG38">
        <v>20484000000</v>
      </c>
      <c r="JH38">
        <v>20077000000</v>
      </c>
      <c r="JI38">
        <v>60582000000</v>
      </c>
      <c r="JJ38">
        <v>60582000000</v>
      </c>
      <c r="JK38">
        <v>16083000000</v>
      </c>
      <c r="JL38">
        <v>15000000000</v>
      </c>
      <c r="JM38">
        <v>15579000000</v>
      </c>
      <c r="JN38">
        <v>46662000000</v>
      </c>
      <c r="JO38">
        <v>46662000000</v>
      </c>
      <c r="JP38">
        <v>17991000000</v>
      </c>
      <c r="JQ38">
        <v>18025000000</v>
      </c>
      <c r="JR38">
        <v>18335000000</v>
      </c>
      <c r="JS38">
        <v>54351000000</v>
      </c>
      <c r="JT38">
        <v>54351000000</v>
      </c>
      <c r="JU38">
        <v>28785000000</v>
      </c>
      <c r="JV38">
        <v>32728000000</v>
      </c>
      <c r="JW38">
        <v>32509000000</v>
      </c>
      <c r="JX38">
        <v>94022000000</v>
      </c>
      <c r="JY38">
        <v>94022000000</v>
      </c>
      <c r="JZ38">
        <v>0</v>
      </c>
      <c r="KA38">
        <v>0</v>
      </c>
      <c r="KB38">
        <v>0</v>
      </c>
      <c r="KC38">
        <v>0</v>
      </c>
      <c r="KD38">
        <v>0</v>
      </c>
      <c r="KE38">
        <v>72007000000</v>
      </c>
      <c r="KF38">
        <v>82933000000</v>
      </c>
      <c r="KG38">
        <v>96937000000</v>
      </c>
      <c r="KH38">
        <v>251877000000</v>
      </c>
      <c r="KI38">
        <v>251877000000</v>
      </c>
      <c r="KJ38">
        <v>15956000000</v>
      </c>
      <c r="KK38">
        <v>17474000000</v>
      </c>
      <c r="KL38">
        <v>16241000000</v>
      </c>
      <c r="KM38">
        <v>49671000000</v>
      </c>
      <c r="KN38">
        <v>49671000000</v>
      </c>
      <c r="KO38">
        <v>31323000000</v>
      </c>
      <c r="KP38">
        <v>31511000000</v>
      </c>
      <c r="KQ38">
        <v>31130000000</v>
      </c>
      <c r="KR38">
        <v>93964000000</v>
      </c>
      <c r="KS38">
        <v>93964000000</v>
      </c>
      <c r="KT38">
        <v>35280000000</v>
      </c>
      <c r="KU38">
        <v>37029000000</v>
      </c>
      <c r="KV38">
        <v>38575000000</v>
      </c>
      <c r="KW38">
        <v>110884000000</v>
      </c>
      <c r="KX38">
        <v>110884000000</v>
      </c>
      <c r="KY38">
        <v>31838000000</v>
      </c>
      <c r="KZ38">
        <v>32921000000</v>
      </c>
      <c r="LA38">
        <v>33216000000</v>
      </c>
      <c r="LB38">
        <v>97975000000</v>
      </c>
      <c r="LC38">
        <v>97975000000</v>
      </c>
      <c r="LD38">
        <v>32400000000</v>
      </c>
      <c r="LE38">
        <v>32916000000</v>
      </c>
      <c r="LF38">
        <v>35700000000</v>
      </c>
      <c r="LG38">
        <v>101016000000</v>
      </c>
      <c r="LH38">
        <v>101016000000</v>
      </c>
      <c r="LI38">
        <v>18867000000</v>
      </c>
      <c r="LJ38">
        <v>19292000000</v>
      </c>
      <c r="LK38">
        <v>19125000000</v>
      </c>
      <c r="LL38">
        <v>57284000000</v>
      </c>
      <c r="LM38">
        <v>57284000000</v>
      </c>
      <c r="LN38">
        <v>12367000000</v>
      </c>
      <c r="LO38">
        <v>15674000000</v>
      </c>
      <c r="LP38">
        <v>14276000000</v>
      </c>
      <c r="LQ38">
        <v>42317000000</v>
      </c>
      <c r="LR38">
        <v>42317000000</v>
      </c>
      <c r="LS38">
        <v>16788800000</v>
      </c>
      <c r="LT38">
        <v>17981700000</v>
      </c>
      <c r="LU38">
        <v>3998000000</v>
      </c>
      <c r="LV38">
        <v>38768500000</v>
      </c>
      <c r="LW38">
        <v>38768500000</v>
      </c>
      <c r="LX38">
        <v>4337000000</v>
      </c>
      <c r="LY38">
        <v>4197000000</v>
      </c>
      <c r="LZ38">
        <v>2601000000</v>
      </c>
      <c r="MA38">
        <v>11135000000</v>
      </c>
      <c r="MB38">
        <v>11135000000</v>
      </c>
      <c r="MC38">
        <v>15542000000</v>
      </c>
      <c r="MD38">
        <v>15227000000</v>
      </c>
      <c r="ME38">
        <v>15310000000</v>
      </c>
      <c r="MF38">
        <v>46079000000</v>
      </c>
      <c r="MG38">
        <v>46079000000</v>
      </c>
      <c r="MH38">
        <v>5095064000</v>
      </c>
      <c r="MI38">
        <v>5201549000</v>
      </c>
      <c r="MJ38">
        <v>4177491000</v>
      </c>
      <c r="MK38">
        <v>14474104000</v>
      </c>
      <c r="ML38">
        <v>14474104000</v>
      </c>
      <c r="MM38">
        <v>137850000000</v>
      </c>
      <c r="MN38">
        <v>146837000000</v>
      </c>
      <c r="MO38">
        <v>138851000000</v>
      </c>
      <c r="MP38">
        <v>423538000000</v>
      </c>
      <c r="MQ38">
        <v>423538000000</v>
      </c>
      <c r="MR38">
        <v>22057000000</v>
      </c>
      <c r="MS38">
        <v>23248000000</v>
      </c>
      <c r="MT38">
        <v>27384000000</v>
      </c>
      <c r="MU38">
        <v>72689000000</v>
      </c>
      <c r="MV38">
        <v>72689000000</v>
      </c>
      <c r="MW38">
        <v>10277000000</v>
      </c>
      <c r="MX38">
        <v>9164000000</v>
      </c>
      <c r="MY38">
        <v>9269000000</v>
      </c>
      <c r="MZ38">
        <v>28710000000</v>
      </c>
      <c r="NA38">
        <v>28710000000</v>
      </c>
      <c r="NB38">
        <v>199249000000</v>
      </c>
      <c r="NC38">
        <v>214038000000</v>
      </c>
      <c r="ND38">
        <v>226396000000</v>
      </c>
      <c r="NE38">
        <v>639683000000</v>
      </c>
      <c r="NF38">
        <v>639683000000</v>
      </c>
      <c r="NG38">
        <v>20301000000</v>
      </c>
      <c r="NH38">
        <v>19601000000</v>
      </c>
      <c r="NI38">
        <v>18219000000</v>
      </c>
      <c r="NJ38">
        <v>58121000000</v>
      </c>
      <c r="NK38">
        <v>58121000000</v>
      </c>
      <c r="NL38">
        <v>67072000000</v>
      </c>
      <c r="NM38">
        <v>69413000000</v>
      </c>
      <c r="NN38">
        <v>80507000000</v>
      </c>
      <c r="NO38">
        <v>216992000000</v>
      </c>
      <c r="NP38">
        <v>216992000000</v>
      </c>
      <c r="NQ38">
        <v>19763000000</v>
      </c>
      <c r="NR38">
        <v>19875000000</v>
      </c>
      <c r="NS38">
        <v>15614000000</v>
      </c>
      <c r="NT38">
        <v>55252000000</v>
      </c>
      <c r="NU38">
        <v>55252000000</v>
      </c>
      <c r="NV38">
        <v>17439000000</v>
      </c>
      <c r="NW38">
        <v>19533000000</v>
      </c>
      <c r="NX38">
        <v>18061000000</v>
      </c>
      <c r="NY38">
        <v>55033000000</v>
      </c>
      <c r="NZ38">
        <v>55033000000</v>
      </c>
      <c r="OA38">
        <v>75355000000</v>
      </c>
      <c r="OB38">
        <v>77142000000</v>
      </c>
      <c r="OC38">
        <v>77091000000</v>
      </c>
      <c r="OD38">
        <v>229588000000</v>
      </c>
      <c r="OE38">
        <v>229588000000</v>
      </c>
      <c r="OF38">
        <v>30792000000</v>
      </c>
      <c r="OG38">
        <v>30076000000</v>
      </c>
      <c r="OH38">
        <v>28017000000</v>
      </c>
      <c r="OI38">
        <v>88885000000</v>
      </c>
      <c r="OJ38">
        <v>88885000000</v>
      </c>
      <c r="OK38">
        <v>84664000000</v>
      </c>
      <c r="OL38">
        <v>82376000000</v>
      </c>
      <c r="OM38">
        <v>58211000000</v>
      </c>
      <c r="ON38">
        <v>225251000000</v>
      </c>
      <c r="OO38">
        <v>225251000000</v>
      </c>
      <c r="OP38">
        <v>126947000000</v>
      </c>
      <c r="OQ38">
        <v>129104000000</v>
      </c>
      <c r="OR38">
        <v>129359000000</v>
      </c>
      <c r="OS38">
        <v>385410000000</v>
      </c>
      <c r="OT38">
        <v>385410000000</v>
      </c>
      <c r="OU38">
        <v>0</v>
      </c>
      <c r="OV38">
        <v>0</v>
      </c>
      <c r="OW38">
        <v>0</v>
      </c>
      <c r="OX38">
        <v>0</v>
      </c>
      <c r="OY38">
        <v>0</v>
      </c>
      <c r="OZ38">
        <v>8677390614000</v>
      </c>
    </row>
    <row r="39" spans="1:416" x14ac:dyDescent="0.25">
      <c r="A39" s="26" t="s">
        <v>438</v>
      </c>
      <c r="B39">
        <v>59531000000</v>
      </c>
      <c r="C39">
        <v>55256000000</v>
      </c>
      <c r="D39">
        <v>57411000000</v>
      </c>
      <c r="E39">
        <v>172198000000</v>
      </c>
      <c r="F39">
        <v>172198000000</v>
      </c>
      <c r="G39">
        <v>5687000000</v>
      </c>
      <c r="H39">
        <v>7882000000</v>
      </c>
      <c r="I39">
        <v>4622000000</v>
      </c>
      <c r="J39">
        <v>18191000000</v>
      </c>
      <c r="K39">
        <v>18191000000</v>
      </c>
      <c r="L39">
        <v>2334000000</v>
      </c>
      <c r="M39">
        <v>3687000000</v>
      </c>
      <c r="N39">
        <v>4471000000</v>
      </c>
      <c r="O39">
        <v>10492000000</v>
      </c>
      <c r="P39">
        <v>10492000000</v>
      </c>
      <c r="Q39">
        <v>4214594000</v>
      </c>
      <c r="R39">
        <v>4846241000</v>
      </c>
      <c r="S39">
        <v>5185313000</v>
      </c>
      <c r="T39">
        <v>14246148000</v>
      </c>
      <c r="U39">
        <v>14246148000</v>
      </c>
      <c r="V39">
        <v>103000000</v>
      </c>
      <c r="W39">
        <v>4121000000</v>
      </c>
      <c r="X39">
        <v>-5833000000</v>
      </c>
      <c r="Y39">
        <v>-1609000000</v>
      </c>
      <c r="Z39">
        <v>-1609000000</v>
      </c>
      <c r="AA39">
        <v>32601000000</v>
      </c>
      <c r="AB39">
        <v>36509000000</v>
      </c>
      <c r="AC39">
        <v>36347000000</v>
      </c>
      <c r="AD39">
        <v>105457000000</v>
      </c>
      <c r="AE39">
        <v>105457000000</v>
      </c>
      <c r="AF39">
        <v>8394000000</v>
      </c>
      <c r="AG39">
        <v>7842000000</v>
      </c>
      <c r="AH39">
        <v>7264000000</v>
      </c>
      <c r="AI39">
        <v>23500000000</v>
      </c>
      <c r="AJ39">
        <v>23500000000</v>
      </c>
      <c r="AK39">
        <v>10064000000</v>
      </c>
      <c r="AL39">
        <v>11602000000</v>
      </c>
      <c r="AM39">
        <v>21315000000</v>
      </c>
      <c r="AN39">
        <v>42981000000</v>
      </c>
      <c r="AO39">
        <v>42981000000</v>
      </c>
      <c r="AP39">
        <v>6921000000</v>
      </c>
      <c r="AQ39">
        <v>6759000000</v>
      </c>
      <c r="AR39">
        <v>3135000000</v>
      </c>
      <c r="AS39">
        <v>16815000000</v>
      </c>
      <c r="AT39">
        <v>16815000000</v>
      </c>
      <c r="AU39">
        <v>10460000000</v>
      </c>
      <c r="AV39">
        <v>-636000000</v>
      </c>
      <c r="AW39">
        <v>-11941000000</v>
      </c>
      <c r="AX39">
        <v>-2117000000</v>
      </c>
      <c r="AY39">
        <v>-2117000000</v>
      </c>
      <c r="AZ39">
        <v>28147000000</v>
      </c>
      <c r="BA39">
        <v>27430000000</v>
      </c>
      <c r="BB39">
        <v>17894000000</v>
      </c>
      <c r="BC39">
        <v>73471000000</v>
      </c>
      <c r="BD39">
        <v>73471000000</v>
      </c>
      <c r="BE39">
        <v>4474000000</v>
      </c>
      <c r="BF39">
        <v>5967900000</v>
      </c>
      <c r="BG39">
        <v>4055200000</v>
      </c>
      <c r="BH39">
        <v>14497100000</v>
      </c>
      <c r="BI39">
        <v>14497100000</v>
      </c>
      <c r="BJ39">
        <v>870000000</v>
      </c>
      <c r="BK39">
        <v>1449000000</v>
      </c>
      <c r="BL39">
        <v>944000000</v>
      </c>
      <c r="BM39">
        <v>3263000000</v>
      </c>
      <c r="BN39">
        <v>3263000000</v>
      </c>
      <c r="BO39">
        <v>4947000000</v>
      </c>
      <c r="BP39">
        <v>3460000000</v>
      </c>
      <c r="BQ39">
        <v>-8995000000</v>
      </c>
      <c r="BR39">
        <v>-588000000</v>
      </c>
      <c r="BS39">
        <v>-588000000</v>
      </c>
      <c r="BT39">
        <v>4322000000</v>
      </c>
      <c r="BU39">
        <v>81792000000</v>
      </c>
      <c r="BV39">
        <v>43253000000</v>
      </c>
      <c r="BW39">
        <v>129367000000</v>
      </c>
      <c r="BX39">
        <v>129367000000</v>
      </c>
      <c r="BY39">
        <v>18088000000</v>
      </c>
      <c r="BZ39">
        <v>19471000000</v>
      </c>
      <c r="CA39">
        <v>11107000000</v>
      </c>
      <c r="CB39">
        <v>48666000000</v>
      </c>
      <c r="CC39">
        <v>48666000000</v>
      </c>
      <c r="CD39">
        <v>6148000000</v>
      </c>
      <c r="CE39">
        <v>6094000000</v>
      </c>
      <c r="CF39">
        <v>3003000000</v>
      </c>
      <c r="CG39">
        <v>15245000000</v>
      </c>
      <c r="CH39">
        <v>15245000000</v>
      </c>
      <c r="CI39">
        <v>2558000000</v>
      </c>
      <c r="CJ39">
        <v>2527000000</v>
      </c>
      <c r="CK39">
        <v>2860000000</v>
      </c>
      <c r="CL39">
        <v>7945000000</v>
      </c>
      <c r="CM39">
        <v>7945000000</v>
      </c>
      <c r="CN39">
        <v>11862000000</v>
      </c>
      <c r="CO39">
        <v>13323000000</v>
      </c>
      <c r="CP39">
        <v>10701000000</v>
      </c>
      <c r="CQ39">
        <v>35886000000</v>
      </c>
      <c r="CR39">
        <v>35886000000</v>
      </c>
      <c r="CS39">
        <v>6025000000</v>
      </c>
      <c r="CT39">
        <v>5533000000</v>
      </c>
      <c r="CU39">
        <v>2717000000</v>
      </c>
      <c r="CV39">
        <v>14275000000</v>
      </c>
      <c r="CW39">
        <v>14275000000</v>
      </c>
      <c r="CX39">
        <v>6305000000</v>
      </c>
      <c r="CY39">
        <v>7257000000</v>
      </c>
      <c r="CZ39">
        <v>-2655000000</v>
      </c>
      <c r="DA39">
        <v>10907000000</v>
      </c>
      <c r="DB39">
        <v>10907000000</v>
      </c>
      <c r="DC39">
        <v>4480000000</v>
      </c>
      <c r="DD39">
        <v>4737000000</v>
      </c>
      <c r="DE39">
        <v>5435000000</v>
      </c>
      <c r="DF39">
        <v>14652000000</v>
      </c>
      <c r="DG39">
        <v>14652000000</v>
      </c>
      <c r="DH39">
        <v>110000000</v>
      </c>
      <c r="DI39">
        <v>11621000000</v>
      </c>
      <c r="DJ39">
        <v>11214000000</v>
      </c>
      <c r="DK39">
        <v>22945000000</v>
      </c>
      <c r="DL39">
        <v>22945000000</v>
      </c>
      <c r="DM39">
        <v>-596000000</v>
      </c>
      <c r="DN39">
        <v>6631000000</v>
      </c>
      <c r="DO39">
        <v>7201000000</v>
      </c>
      <c r="DP39">
        <v>13236000000</v>
      </c>
      <c r="DQ39">
        <v>13236000000</v>
      </c>
      <c r="DR39">
        <v>14860000000</v>
      </c>
      <c r="DS39">
        <v>2845000000</v>
      </c>
      <c r="DT39">
        <v>-5561000000</v>
      </c>
      <c r="DU39">
        <v>12144000000</v>
      </c>
      <c r="DV39">
        <v>12144000000</v>
      </c>
      <c r="DW39">
        <v>405000000</v>
      </c>
      <c r="DX39">
        <v>-614000000</v>
      </c>
      <c r="DY39">
        <v>-2874000000</v>
      </c>
      <c r="DZ39">
        <v>-3083000000</v>
      </c>
      <c r="EA39">
        <v>-3083000000</v>
      </c>
      <c r="EB39">
        <v>13066000000</v>
      </c>
      <c r="EC39">
        <v>10897000000</v>
      </c>
      <c r="ED39">
        <v>-2442000000</v>
      </c>
      <c r="EE39">
        <v>21521000000</v>
      </c>
      <c r="EF39">
        <v>21521000000</v>
      </c>
      <c r="EG39">
        <v>2940000000</v>
      </c>
      <c r="EH39">
        <v>-1717000000</v>
      </c>
      <c r="EI39">
        <v>1294000000</v>
      </c>
      <c r="EJ39">
        <v>2517000000</v>
      </c>
      <c r="EK39"/>
      <c r="EL39"/>
      <c r="EM39"/>
      <c r="EN39"/>
      <c r="EO39">
        <v>2517000000</v>
      </c>
      <c r="EP39">
        <v>2224000000</v>
      </c>
      <c r="EQ39">
        <v>2328000000</v>
      </c>
      <c r="ER39">
        <v>1990000000</v>
      </c>
      <c r="ES39">
        <v>6542000000</v>
      </c>
      <c r="ET39">
        <v>6542000000</v>
      </c>
      <c r="EU39">
        <v>2107000000</v>
      </c>
      <c r="EV39">
        <v>3211000000</v>
      </c>
      <c r="EW39">
        <v>1960000000</v>
      </c>
      <c r="EX39">
        <v>7278000000</v>
      </c>
      <c r="EY39">
        <v>7278000000</v>
      </c>
      <c r="EZ39">
        <v>3695000000</v>
      </c>
      <c r="FA39">
        <v>84000000</v>
      </c>
      <c r="FB39">
        <v>-1276000000</v>
      </c>
      <c r="FC39">
        <v>2503000000</v>
      </c>
      <c r="FD39">
        <v>2503000000</v>
      </c>
      <c r="FE39">
        <v>22112000000</v>
      </c>
      <c r="FF39">
        <v>18485000000</v>
      </c>
      <c r="FG39">
        <v>29146000000</v>
      </c>
      <c r="FH39">
        <v>69743000000</v>
      </c>
      <c r="FI39">
        <v>69743000000</v>
      </c>
      <c r="FJ39">
        <v>4572000000</v>
      </c>
      <c r="FK39">
        <v>540000000</v>
      </c>
      <c r="FL39">
        <v>1286000000</v>
      </c>
      <c r="FM39">
        <v>6398000000</v>
      </c>
      <c r="FN39">
        <v>6398000000</v>
      </c>
      <c r="FO39">
        <v>3358000000</v>
      </c>
      <c r="FP39">
        <v>3484000000</v>
      </c>
      <c r="FQ39">
        <v>3167000000</v>
      </c>
      <c r="FR39">
        <v>10009000000</v>
      </c>
      <c r="FS39">
        <v>10009000000</v>
      </c>
      <c r="FT39">
        <v>-21080000000</v>
      </c>
      <c r="FU39">
        <v>423000000</v>
      </c>
      <c r="FV39">
        <v>5671000000</v>
      </c>
      <c r="FW39">
        <v>-14986000000</v>
      </c>
      <c r="FX39">
        <v>-14986000000</v>
      </c>
      <c r="FY39">
        <v>5460000000</v>
      </c>
      <c r="FZ39">
        <v>5364000000</v>
      </c>
      <c r="GA39">
        <v>89000000</v>
      </c>
      <c r="GB39">
        <v>10913000000</v>
      </c>
      <c r="GC39">
        <v>10913000000</v>
      </c>
      <c r="GD39">
        <v>8075000000</v>
      </c>
      <c r="GE39">
        <v>6667000000</v>
      </c>
      <c r="GF39">
        <v>6321000000</v>
      </c>
      <c r="GG39">
        <v>21063000000</v>
      </c>
      <c r="GH39">
        <v>21063000000</v>
      </c>
      <c r="GI39">
        <v>10459000000</v>
      </c>
      <c r="GJ39">
        <v>8466000000</v>
      </c>
      <c r="GK39">
        <v>9459000000</v>
      </c>
      <c r="GL39">
        <v>28384000000</v>
      </c>
      <c r="GM39">
        <v>28384000000</v>
      </c>
      <c r="GN39">
        <v>11121000000</v>
      </c>
      <c r="GO39">
        <v>11242000000</v>
      </c>
      <c r="GP39">
        <v>12866000000</v>
      </c>
      <c r="GQ39">
        <v>35229000000</v>
      </c>
      <c r="GR39">
        <v>35229000000</v>
      </c>
      <c r="GS39">
        <v>6828000000</v>
      </c>
      <c r="GT39">
        <v>6230000000</v>
      </c>
      <c r="GU39">
        <v>4865000000</v>
      </c>
      <c r="GV39">
        <v>17923000000</v>
      </c>
      <c r="GW39">
        <v>17923000000</v>
      </c>
      <c r="GX39">
        <v>8723000000</v>
      </c>
      <c r="GY39">
        <v>9435000000</v>
      </c>
      <c r="GZ39">
        <v>5501000000</v>
      </c>
      <c r="HA39">
        <v>23659000000</v>
      </c>
      <c r="HB39">
        <v>23659000000</v>
      </c>
      <c r="HC39">
        <v>21053000000</v>
      </c>
      <c r="HD39">
        <v>21048000000</v>
      </c>
      <c r="HE39">
        <v>20899000000</v>
      </c>
      <c r="HF39">
        <v>63000000000</v>
      </c>
      <c r="HG39">
        <v>63000000000</v>
      </c>
      <c r="HH39">
        <v>15297000000</v>
      </c>
      <c r="HI39">
        <v>15119000000</v>
      </c>
      <c r="HJ39">
        <v>14714000000</v>
      </c>
      <c r="HK39">
        <v>45130000000</v>
      </c>
      <c r="HL39">
        <v>45130000000</v>
      </c>
      <c r="HM39">
        <v>32474000000</v>
      </c>
      <c r="HN39">
        <v>36431000000</v>
      </c>
      <c r="HO39">
        <v>29131000000</v>
      </c>
      <c r="HP39">
        <v>98036000000</v>
      </c>
      <c r="HQ39">
        <v>98036000000</v>
      </c>
      <c r="HR39">
        <v>6476000000</v>
      </c>
      <c r="HS39">
        <v>8985000000</v>
      </c>
      <c r="HT39">
        <v>7768000000</v>
      </c>
      <c r="HU39">
        <v>23229000000</v>
      </c>
      <c r="HV39">
        <v>23229000000</v>
      </c>
      <c r="HW39">
        <v>3150600000</v>
      </c>
      <c r="HX39">
        <v>4637900000</v>
      </c>
      <c r="HY39">
        <v>6193700000</v>
      </c>
      <c r="HZ39">
        <v>13982200000</v>
      </c>
      <c r="IA39">
        <v>13982200000</v>
      </c>
      <c r="IB39">
        <v>5046000000</v>
      </c>
      <c r="IC39">
        <v>6230000000</v>
      </c>
      <c r="ID39">
        <v>6888000000</v>
      </c>
      <c r="IE39">
        <v>18164000000</v>
      </c>
      <c r="IF39">
        <v>18164000000</v>
      </c>
      <c r="IG39">
        <v>3447000000</v>
      </c>
      <c r="IH39">
        <v>2314000000</v>
      </c>
      <c r="II39">
        <v>4281000000</v>
      </c>
      <c r="IJ39">
        <v>10042000000</v>
      </c>
      <c r="IK39">
        <v>10042000000</v>
      </c>
      <c r="IL39">
        <v>5859000000</v>
      </c>
      <c r="IM39">
        <v>8118000000</v>
      </c>
      <c r="IN39">
        <v>6411000000</v>
      </c>
      <c r="IO39">
        <v>20388000000</v>
      </c>
      <c r="IP39">
        <v>20388000000</v>
      </c>
      <c r="IQ39">
        <v>5924300000</v>
      </c>
      <c r="IR39">
        <v>6025400000</v>
      </c>
      <c r="IS39">
        <v>4730500000</v>
      </c>
      <c r="IT39">
        <v>16680200000</v>
      </c>
      <c r="IU39">
        <v>16680200000</v>
      </c>
      <c r="IV39">
        <v>2069000000</v>
      </c>
      <c r="IW39">
        <v>3445000000</v>
      </c>
      <c r="IX39">
        <v>2159000000</v>
      </c>
      <c r="IY39">
        <v>7673000000</v>
      </c>
      <c r="IZ39">
        <v>7673000000</v>
      </c>
      <c r="JA39">
        <v>3095000000</v>
      </c>
      <c r="JB39">
        <v>4650000000</v>
      </c>
      <c r="JC39">
        <v>4806000000</v>
      </c>
      <c r="JD39">
        <v>12551000000</v>
      </c>
      <c r="JE39">
        <v>12551000000</v>
      </c>
      <c r="JF39">
        <v>5128000000</v>
      </c>
      <c r="JG39">
        <v>5909000000</v>
      </c>
      <c r="JH39">
        <v>5418000000</v>
      </c>
      <c r="JI39">
        <v>16455000000</v>
      </c>
      <c r="JJ39">
        <v>16455000000</v>
      </c>
      <c r="JK39">
        <v>5363000000</v>
      </c>
      <c r="JL39">
        <v>4582000000</v>
      </c>
      <c r="JM39">
        <v>5393000000</v>
      </c>
      <c r="JN39">
        <v>15338000000</v>
      </c>
      <c r="JO39">
        <v>15338000000</v>
      </c>
      <c r="JP39">
        <v>6967000000</v>
      </c>
      <c r="JQ39">
        <v>-1298000000</v>
      </c>
      <c r="JR39">
        <v>4454000000</v>
      </c>
      <c r="JS39">
        <v>10123000000</v>
      </c>
      <c r="JT39">
        <v>10123000000</v>
      </c>
      <c r="JU39">
        <v>6193000000</v>
      </c>
      <c r="JV39">
        <v>9777000000</v>
      </c>
      <c r="JW39">
        <v>7082000000</v>
      </c>
      <c r="JX39">
        <v>23052000000</v>
      </c>
      <c r="JY39">
        <v>23052000000</v>
      </c>
      <c r="JZ39">
        <v>8887000000</v>
      </c>
      <c r="KA39">
        <v>9237000000</v>
      </c>
      <c r="KB39">
        <v>11179000000</v>
      </c>
      <c r="KC39">
        <v>29303000000</v>
      </c>
      <c r="KD39">
        <v>29303000000</v>
      </c>
      <c r="KE39">
        <v>16571000000</v>
      </c>
      <c r="KF39">
        <v>39240000000</v>
      </c>
      <c r="KG39">
        <v>44281000000</v>
      </c>
      <c r="KH39">
        <v>100092000000</v>
      </c>
      <c r="KI39">
        <v>100092000000</v>
      </c>
      <c r="KJ39">
        <v>1933000000</v>
      </c>
      <c r="KK39">
        <v>4029000000</v>
      </c>
      <c r="KL39">
        <v>2539000000</v>
      </c>
      <c r="KM39">
        <v>8501000000</v>
      </c>
      <c r="KN39">
        <v>8501000000</v>
      </c>
      <c r="KO39">
        <v>3587000000</v>
      </c>
      <c r="KP39">
        <v>11083000000</v>
      </c>
      <c r="KQ39">
        <v>10135000000</v>
      </c>
      <c r="KR39">
        <v>24805000000</v>
      </c>
      <c r="KS39">
        <v>24805000000</v>
      </c>
      <c r="KT39">
        <v>12559000000</v>
      </c>
      <c r="KU39">
        <v>7353000000</v>
      </c>
      <c r="KV39">
        <v>7175000000</v>
      </c>
      <c r="KW39">
        <v>27087000000</v>
      </c>
      <c r="KX39">
        <v>27087000000</v>
      </c>
      <c r="KY39">
        <v>3860000000</v>
      </c>
      <c r="KZ39">
        <v>10867000000</v>
      </c>
      <c r="LA39">
        <v>7020000000</v>
      </c>
      <c r="LB39">
        <v>21747000000</v>
      </c>
      <c r="LC39">
        <v>21747000000</v>
      </c>
      <c r="LD39">
        <v>9861000000</v>
      </c>
      <c r="LE39">
        <v>3966000000</v>
      </c>
      <c r="LF39">
        <v>13103000000</v>
      </c>
      <c r="LG39">
        <v>26930000000</v>
      </c>
      <c r="LH39">
        <v>26930000000</v>
      </c>
      <c r="LI39">
        <v>8226000000</v>
      </c>
      <c r="LJ39">
        <v>7579000000</v>
      </c>
      <c r="LK39">
        <v>8576000000</v>
      </c>
      <c r="LL39">
        <v>24381000000</v>
      </c>
      <c r="LM39">
        <v>24381000000</v>
      </c>
      <c r="LN39">
        <v>-4964000000</v>
      </c>
      <c r="LO39">
        <v>4386000000</v>
      </c>
      <c r="LP39">
        <v>5198000000</v>
      </c>
      <c r="LQ39">
        <v>4620000000</v>
      </c>
      <c r="LR39">
        <v>4620000000</v>
      </c>
      <c r="LS39">
        <v>4518000000</v>
      </c>
      <c r="LT39">
        <v>3594600000</v>
      </c>
      <c r="LU39">
        <v>924700000</v>
      </c>
      <c r="LV39">
        <v>9037300000</v>
      </c>
      <c r="LW39">
        <v>9037300000</v>
      </c>
      <c r="LX39">
        <v>2177000000</v>
      </c>
      <c r="LY39">
        <v>-10107000000</v>
      </c>
      <c r="LZ39">
        <v>-10486000000</v>
      </c>
      <c r="MA39">
        <v>-18416000000</v>
      </c>
      <c r="MB39">
        <v>-18416000000</v>
      </c>
      <c r="MC39">
        <v>2300000000</v>
      </c>
      <c r="MD39">
        <v>4744000000</v>
      </c>
      <c r="ME39">
        <v>3103000000</v>
      </c>
      <c r="MF39">
        <v>10147000000</v>
      </c>
      <c r="MG39">
        <v>10147000000</v>
      </c>
      <c r="MH39">
        <v>2548728000</v>
      </c>
      <c r="MI39">
        <v>2532773000</v>
      </c>
      <c r="MJ39">
        <v>1411916000</v>
      </c>
      <c r="MK39">
        <v>6493417000</v>
      </c>
      <c r="ML39">
        <v>6493417000</v>
      </c>
      <c r="MM39">
        <v>19953000000</v>
      </c>
      <c r="MN39">
        <v>14975000000</v>
      </c>
      <c r="MO39">
        <v>-3821000000</v>
      </c>
      <c r="MP39">
        <v>31107000000</v>
      </c>
      <c r="MQ39">
        <v>31107000000</v>
      </c>
      <c r="MR39">
        <v>2930000000</v>
      </c>
      <c r="MS39">
        <v>3269000000</v>
      </c>
      <c r="MT39">
        <v>4368000000</v>
      </c>
      <c r="MU39">
        <v>10567000000</v>
      </c>
      <c r="MV39">
        <v>10567000000</v>
      </c>
      <c r="MW39">
        <v>5580000000</v>
      </c>
      <c r="MX39">
        <v>5017000000</v>
      </c>
      <c r="MY39">
        <v>5595000000</v>
      </c>
      <c r="MZ39">
        <v>16192000000</v>
      </c>
      <c r="NA39">
        <v>16192000000</v>
      </c>
      <c r="NB39">
        <v>12382000000</v>
      </c>
      <c r="NC39">
        <v>14239000000</v>
      </c>
      <c r="ND39">
        <v>15769000000</v>
      </c>
      <c r="NE39">
        <v>42390000000</v>
      </c>
      <c r="NF39">
        <v>42390000000</v>
      </c>
      <c r="NG39">
        <v>5966000000</v>
      </c>
      <c r="NH39">
        <v>5919000000</v>
      </c>
      <c r="NI39">
        <v>5349000000</v>
      </c>
      <c r="NJ39">
        <v>17234000000</v>
      </c>
      <c r="NK39">
        <v>17234000000</v>
      </c>
      <c r="NL39">
        <v>4791000000</v>
      </c>
      <c r="NM39">
        <v>4440000000</v>
      </c>
      <c r="NN39">
        <v>1343000000</v>
      </c>
      <c r="NO39">
        <v>10574000000</v>
      </c>
      <c r="NP39">
        <v>10574000000</v>
      </c>
      <c r="NQ39">
        <v>7124000000</v>
      </c>
      <c r="NR39">
        <v>6946000000</v>
      </c>
      <c r="NS39">
        <v>4985000000</v>
      </c>
      <c r="NT39">
        <v>19055000000</v>
      </c>
      <c r="NU39">
        <v>19055000000</v>
      </c>
      <c r="NV39">
        <v>10301000000</v>
      </c>
      <c r="NW39">
        <v>12080000000</v>
      </c>
      <c r="NX39">
        <v>10866000000</v>
      </c>
      <c r="NY39">
        <v>33247000000</v>
      </c>
      <c r="NZ39">
        <v>33247000000</v>
      </c>
      <c r="OA39">
        <v>16039000000</v>
      </c>
      <c r="OB39">
        <v>19788000000</v>
      </c>
      <c r="OC39">
        <v>18348000000</v>
      </c>
      <c r="OD39">
        <v>54175000000</v>
      </c>
      <c r="OE39">
        <v>54175000000</v>
      </c>
      <c r="OF39">
        <v>4977000000</v>
      </c>
      <c r="OG39">
        <v>3939000000</v>
      </c>
      <c r="OH39">
        <v>383000000</v>
      </c>
      <c r="OI39">
        <v>9299000000</v>
      </c>
      <c r="OJ39">
        <v>9299000000</v>
      </c>
      <c r="OK39">
        <v>22876000000</v>
      </c>
      <c r="OL39">
        <v>20041000000</v>
      </c>
      <c r="OM39">
        <v>3586000000</v>
      </c>
      <c r="ON39">
        <v>46503000000</v>
      </c>
      <c r="OO39">
        <v>46503000000</v>
      </c>
      <c r="OP39">
        <v>10523000000</v>
      </c>
      <c r="OQ39">
        <v>7179000000</v>
      </c>
      <c r="OR39">
        <v>15201000000</v>
      </c>
      <c r="OS39">
        <v>32903000000</v>
      </c>
      <c r="OT39">
        <v>32903000000</v>
      </c>
      <c r="OU39">
        <v>21421000000</v>
      </c>
      <c r="OV39">
        <v>14774000000</v>
      </c>
      <c r="OW39">
        <v>-23251000000</v>
      </c>
      <c r="OX39">
        <v>12944000000</v>
      </c>
      <c r="OY39">
        <v>12944000000</v>
      </c>
      <c r="OZ39">
        <v>2066439365000</v>
      </c>
    </row>
    <row r="40" spans="1:416" x14ac:dyDescent="0.25">
      <c r="A40" s="26" t="s">
        <v>439</v>
      </c>
      <c r="B40">
        <v>0</v>
      </c>
      <c r="C40">
        <v>0</v>
      </c>
      <c r="D40">
        <v>0</v>
      </c>
      <c r="E40">
        <v>0</v>
      </c>
      <c r="F40">
        <v>0</v>
      </c>
      <c r="G40">
        <v>0</v>
      </c>
      <c r="H40">
        <v>0</v>
      </c>
      <c r="I40">
        <v>0</v>
      </c>
      <c r="J40">
        <v>0</v>
      </c>
      <c r="K40">
        <v>0</v>
      </c>
      <c r="L40">
        <v>34000000</v>
      </c>
      <c r="M40">
        <v>0</v>
      </c>
      <c r="N40">
        <v>24000000</v>
      </c>
      <c r="O40">
        <v>58000000</v>
      </c>
      <c r="P40">
        <v>58000000</v>
      </c>
      <c r="Q40">
        <v>0</v>
      </c>
      <c r="R40">
        <v>0</v>
      </c>
      <c r="S40">
        <v>0</v>
      </c>
      <c r="T40">
        <v>0</v>
      </c>
      <c r="U40">
        <v>0</v>
      </c>
      <c r="V40">
        <v>-42000000</v>
      </c>
      <c r="W40">
        <v>48000000</v>
      </c>
      <c r="X40">
        <v>4000000</v>
      </c>
      <c r="Y40">
        <v>10000000</v>
      </c>
      <c r="Z40">
        <v>10000000</v>
      </c>
      <c r="AA40">
        <v>0</v>
      </c>
      <c r="AB40">
        <v>0</v>
      </c>
      <c r="AC40">
        <v>0</v>
      </c>
      <c r="AD40">
        <v>0</v>
      </c>
      <c r="AE40">
        <v>0</v>
      </c>
      <c r="AF40">
        <v>0</v>
      </c>
      <c r="AG40">
        <v>0</v>
      </c>
      <c r="AH40">
        <v>0</v>
      </c>
      <c r="AI40">
        <v>0</v>
      </c>
      <c r="AJ40">
        <v>0</v>
      </c>
      <c r="AK40">
        <v>0</v>
      </c>
      <c r="AL40">
        <v>0</v>
      </c>
      <c r="AM40">
        <v>0</v>
      </c>
      <c r="AN40">
        <v>0</v>
      </c>
      <c r="AO40">
        <v>0</v>
      </c>
      <c r="AP40">
        <v>0</v>
      </c>
      <c r="AQ40">
        <v>0</v>
      </c>
      <c r="AR40">
        <v>0</v>
      </c>
      <c r="AS40">
        <v>0</v>
      </c>
      <c r="AT40">
        <v>0</v>
      </c>
      <c r="AU40">
        <v>0</v>
      </c>
      <c r="AV40">
        <v>0</v>
      </c>
      <c r="AW40">
        <v>0</v>
      </c>
      <c r="AX40">
        <v>0</v>
      </c>
      <c r="AY40">
        <v>0</v>
      </c>
      <c r="AZ40">
        <v>0</v>
      </c>
      <c r="BA40">
        <v>0</v>
      </c>
      <c r="BB40">
        <v>0</v>
      </c>
      <c r="BC40">
        <v>0</v>
      </c>
      <c r="BD40">
        <v>0</v>
      </c>
      <c r="BE40">
        <v>0</v>
      </c>
      <c r="BF40">
        <v>0</v>
      </c>
      <c r="BG40">
        <v>0</v>
      </c>
      <c r="BH40">
        <v>0</v>
      </c>
      <c r="BI40">
        <v>0</v>
      </c>
      <c r="BJ40">
        <v>0</v>
      </c>
      <c r="BK40">
        <v>0</v>
      </c>
      <c r="BL40">
        <v>0</v>
      </c>
      <c r="BM40">
        <v>0</v>
      </c>
      <c r="BN40">
        <v>0</v>
      </c>
      <c r="BO40">
        <v>0</v>
      </c>
      <c r="BP40">
        <v>0</v>
      </c>
      <c r="BQ40">
        <v>0</v>
      </c>
      <c r="BR40">
        <v>0</v>
      </c>
      <c r="BS40">
        <v>0</v>
      </c>
      <c r="BT40">
        <v>0</v>
      </c>
      <c r="BU40">
        <v>0</v>
      </c>
      <c r="BV40">
        <v>0</v>
      </c>
      <c r="BW40">
        <v>0</v>
      </c>
      <c r="BX40">
        <v>0</v>
      </c>
      <c r="BY40">
        <v>-8000000</v>
      </c>
      <c r="BZ40">
        <v>-4000000</v>
      </c>
      <c r="CA40">
        <v>-20000000</v>
      </c>
      <c r="CB40">
        <v>-32000000</v>
      </c>
      <c r="CC40">
        <v>-32000000</v>
      </c>
      <c r="CD40">
        <v>0</v>
      </c>
      <c r="CE40">
        <v>0</v>
      </c>
      <c r="CF40">
        <v>0</v>
      </c>
      <c r="CG40">
        <v>0</v>
      </c>
      <c r="CH40">
        <v>0</v>
      </c>
      <c r="CI40">
        <v>0</v>
      </c>
      <c r="CJ40">
        <v>0</v>
      </c>
      <c r="CK40">
        <v>0</v>
      </c>
      <c r="CL40">
        <v>0</v>
      </c>
      <c r="CM40">
        <v>0</v>
      </c>
      <c r="CN40">
        <v>0</v>
      </c>
      <c r="CO40">
        <v>0</v>
      </c>
      <c r="CP40">
        <v>0</v>
      </c>
      <c r="CQ40">
        <v>0</v>
      </c>
      <c r="CR40">
        <v>0</v>
      </c>
      <c r="CS40">
        <v>-10000000</v>
      </c>
      <c r="CT40">
        <v>13000000</v>
      </c>
      <c r="CU40">
        <v>-3000000</v>
      </c>
      <c r="CV40">
        <v>0</v>
      </c>
      <c r="CW40">
        <v>0</v>
      </c>
      <c r="CX40">
        <v>0</v>
      </c>
      <c r="CY40">
        <v>0</v>
      </c>
      <c r="CZ40">
        <v>0</v>
      </c>
      <c r="DA40">
        <v>0</v>
      </c>
      <c r="DB40">
        <v>0</v>
      </c>
      <c r="DC40">
        <v>0</v>
      </c>
      <c r="DD40">
        <v>0</v>
      </c>
      <c r="DE40">
        <v>0</v>
      </c>
      <c r="DF40">
        <v>0</v>
      </c>
      <c r="DG40">
        <v>0</v>
      </c>
      <c r="DH40">
        <v>0</v>
      </c>
      <c r="DI40">
        <v>0</v>
      </c>
      <c r="DJ40">
        <v>0</v>
      </c>
      <c r="DK40">
        <v>0</v>
      </c>
      <c r="DL40">
        <v>0</v>
      </c>
      <c r="DM40">
        <v>0</v>
      </c>
      <c r="DN40">
        <v>0</v>
      </c>
      <c r="DO40">
        <v>-9000000</v>
      </c>
      <c r="DP40">
        <v>-9000000</v>
      </c>
      <c r="DQ40">
        <v>-9000000</v>
      </c>
      <c r="DR40">
        <v>0</v>
      </c>
      <c r="DS40">
        <v>0</v>
      </c>
      <c r="DT40">
        <v>0</v>
      </c>
      <c r="DU40">
        <v>0</v>
      </c>
      <c r="DV40">
        <v>0</v>
      </c>
      <c r="DW40">
        <v>4185000000</v>
      </c>
      <c r="DX40">
        <v>1214000000</v>
      </c>
      <c r="DY40">
        <v>49000000</v>
      </c>
      <c r="DZ40">
        <v>5448000000</v>
      </c>
      <c r="EA40">
        <v>5448000000</v>
      </c>
      <c r="EB40">
        <v>0</v>
      </c>
      <c r="EC40">
        <v>687000000</v>
      </c>
      <c r="ED40">
        <v>-32000000</v>
      </c>
      <c r="EE40">
        <v>655000000</v>
      </c>
      <c r="EF40">
        <v>655000000</v>
      </c>
      <c r="EG40">
        <v>1835000000</v>
      </c>
      <c r="EH40">
        <v>445000000</v>
      </c>
      <c r="EI40">
        <v>0</v>
      </c>
      <c r="EJ40">
        <v>2280000000</v>
      </c>
      <c r="EK40"/>
      <c r="EL40"/>
      <c r="EM40"/>
      <c r="EN40"/>
      <c r="EO40">
        <v>2280000000</v>
      </c>
      <c r="EP40">
        <v>0</v>
      </c>
      <c r="EQ40">
        <v>0</v>
      </c>
      <c r="ER40">
        <v>0</v>
      </c>
      <c r="ES40">
        <v>0</v>
      </c>
      <c r="ET40">
        <v>0</v>
      </c>
      <c r="EU40">
        <v>0</v>
      </c>
      <c r="EV40">
        <v>0</v>
      </c>
      <c r="EW40">
        <v>0</v>
      </c>
      <c r="EX40">
        <v>0</v>
      </c>
      <c r="EY40">
        <v>0</v>
      </c>
      <c r="EZ40">
        <v>0</v>
      </c>
      <c r="FA40">
        <v>0</v>
      </c>
      <c r="FB40">
        <v>0</v>
      </c>
      <c r="FC40">
        <v>0</v>
      </c>
      <c r="FD40">
        <v>0</v>
      </c>
      <c r="FE40">
        <v>0</v>
      </c>
      <c r="FF40">
        <v>0</v>
      </c>
      <c r="FG40">
        <v>0</v>
      </c>
      <c r="FH40">
        <v>0</v>
      </c>
      <c r="FI40">
        <v>0</v>
      </c>
      <c r="FJ40">
        <v>0</v>
      </c>
      <c r="FK40">
        <v>0</v>
      </c>
      <c r="FL40">
        <v>0</v>
      </c>
      <c r="FM40">
        <v>0</v>
      </c>
      <c r="FN40">
        <v>0</v>
      </c>
      <c r="FO40">
        <v>-13000000</v>
      </c>
      <c r="FP40">
        <v>0</v>
      </c>
      <c r="FQ40">
        <v>0</v>
      </c>
      <c r="FR40">
        <v>-13000000</v>
      </c>
      <c r="FS40">
        <v>-13000000</v>
      </c>
      <c r="FT40">
        <v>-1363000000</v>
      </c>
      <c r="FU40">
        <v>-5335000000</v>
      </c>
      <c r="FV40">
        <v>-125000000</v>
      </c>
      <c r="FW40">
        <v>-6823000000</v>
      </c>
      <c r="FX40">
        <v>-6823000000</v>
      </c>
      <c r="FY40">
        <v>0</v>
      </c>
      <c r="FZ40">
        <v>0</v>
      </c>
      <c r="GA40">
        <v>0</v>
      </c>
      <c r="GB40">
        <v>0</v>
      </c>
      <c r="GC40">
        <v>0</v>
      </c>
      <c r="GD40">
        <v>-70000000</v>
      </c>
      <c r="GE40">
        <v>0</v>
      </c>
      <c r="GF40">
        <v>0</v>
      </c>
      <c r="GG40">
        <v>-70000000</v>
      </c>
      <c r="GH40">
        <v>-70000000</v>
      </c>
      <c r="GI40">
        <v>0</v>
      </c>
      <c r="GJ40">
        <v>0</v>
      </c>
      <c r="GK40">
        <v>0</v>
      </c>
      <c r="GL40">
        <v>0</v>
      </c>
      <c r="GM40">
        <v>0</v>
      </c>
      <c r="GN40">
        <v>0</v>
      </c>
      <c r="GO40">
        <v>0</v>
      </c>
      <c r="GP40">
        <v>0</v>
      </c>
      <c r="GQ40">
        <v>0</v>
      </c>
      <c r="GR40">
        <v>0</v>
      </c>
      <c r="GS40">
        <v>0</v>
      </c>
      <c r="GT40">
        <v>0</v>
      </c>
      <c r="GU40">
        <v>0</v>
      </c>
      <c r="GV40">
        <v>0</v>
      </c>
      <c r="GW40">
        <v>0</v>
      </c>
      <c r="GX40">
        <v>5000000</v>
      </c>
      <c r="GY40">
        <v>-4000000</v>
      </c>
      <c r="GZ40">
        <v>89000000</v>
      </c>
      <c r="HA40">
        <v>90000000</v>
      </c>
      <c r="HB40">
        <v>90000000</v>
      </c>
      <c r="HC40">
        <v>0</v>
      </c>
      <c r="HD40">
        <v>0</v>
      </c>
      <c r="HE40">
        <v>0</v>
      </c>
      <c r="HF40">
        <v>0</v>
      </c>
      <c r="HG40">
        <v>0</v>
      </c>
      <c r="HH40">
        <v>0</v>
      </c>
      <c r="HI40">
        <v>0</v>
      </c>
      <c r="HJ40">
        <v>0</v>
      </c>
      <c r="HK40">
        <v>0</v>
      </c>
      <c r="HL40">
        <v>0</v>
      </c>
      <c r="HM40">
        <v>0</v>
      </c>
      <c r="HN40">
        <v>0</v>
      </c>
      <c r="HO40">
        <v>0</v>
      </c>
      <c r="HP40">
        <v>0</v>
      </c>
      <c r="HQ40">
        <v>0</v>
      </c>
      <c r="HR40">
        <v>-251000000</v>
      </c>
      <c r="HS40">
        <v>0</v>
      </c>
      <c r="HT40">
        <v>0</v>
      </c>
      <c r="HU40">
        <v>-251000000</v>
      </c>
      <c r="HV40">
        <v>-251000000</v>
      </c>
      <c r="HW40">
        <v>81400000</v>
      </c>
      <c r="HX40">
        <v>3680500000</v>
      </c>
      <c r="HY40">
        <v>0</v>
      </c>
      <c r="HZ40">
        <v>3761900000</v>
      </c>
      <c r="IA40">
        <v>3761900000</v>
      </c>
      <c r="IB40">
        <v>0</v>
      </c>
      <c r="IC40">
        <v>0</v>
      </c>
      <c r="ID40">
        <v>-55000000</v>
      </c>
      <c r="IE40">
        <v>-55000000</v>
      </c>
      <c r="IF40">
        <v>-55000000</v>
      </c>
      <c r="IG40">
        <v>0</v>
      </c>
      <c r="IH40">
        <v>0</v>
      </c>
      <c r="II40">
        <v>0</v>
      </c>
      <c r="IJ40">
        <v>0</v>
      </c>
      <c r="IK40">
        <v>0</v>
      </c>
      <c r="IL40">
        <v>0</v>
      </c>
      <c r="IM40">
        <v>0</v>
      </c>
      <c r="IN40">
        <v>0</v>
      </c>
      <c r="IO40">
        <v>0</v>
      </c>
      <c r="IP40">
        <v>0</v>
      </c>
      <c r="IQ40">
        <v>0</v>
      </c>
      <c r="IR40">
        <v>0</v>
      </c>
      <c r="IS40">
        <v>0</v>
      </c>
      <c r="IT40">
        <v>0</v>
      </c>
      <c r="IU40">
        <v>0</v>
      </c>
      <c r="IV40">
        <v>0</v>
      </c>
      <c r="IW40">
        <v>0</v>
      </c>
      <c r="IX40">
        <v>0</v>
      </c>
      <c r="IY40">
        <v>0</v>
      </c>
      <c r="IZ40">
        <v>0</v>
      </c>
      <c r="JA40">
        <v>0</v>
      </c>
      <c r="JB40">
        <v>0</v>
      </c>
      <c r="JC40">
        <v>0</v>
      </c>
      <c r="JD40">
        <v>0</v>
      </c>
      <c r="JE40">
        <v>0</v>
      </c>
      <c r="JF40">
        <v>0</v>
      </c>
      <c r="JG40">
        <v>0</v>
      </c>
      <c r="JH40">
        <v>0</v>
      </c>
      <c r="JI40">
        <v>0</v>
      </c>
      <c r="JJ40">
        <v>0</v>
      </c>
      <c r="JK40">
        <v>0</v>
      </c>
      <c r="JL40">
        <v>0</v>
      </c>
      <c r="JM40">
        <v>0</v>
      </c>
      <c r="JN40">
        <v>0</v>
      </c>
      <c r="JO40">
        <v>0</v>
      </c>
      <c r="JP40">
        <v>0</v>
      </c>
      <c r="JQ40">
        <v>0</v>
      </c>
      <c r="JR40">
        <v>0</v>
      </c>
      <c r="JS40">
        <v>0</v>
      </c>
      <c r="JT40">
        <v>0</v>
      </c>
      <c r="JU40">
        <v>0</v>
      </c>
      <c r="JV40">
        <v>0</v>
      </c>
      <c r="JW40">
        <v>0</v>
      </c>
      <c r="JX40">
        <v>0</v>
      </c>
      <c r="JY40">
        <v>0</v>
      </c>
      <c r="JZ40">
        <v>-4000000</v>
      </c>
      <c r="KA40">
        <v>0</v>
      </c>
      <c r="KB40">
        <v>0</v>
      </c>
      <c r="KC40">
        <v>-4000000</v>
      </c>
      <c r="KD40">
        <v>-4000000</v>
      </c>
      <c r="KE40">
        <v>0</v>
      </c>
      <c r="KF40">
        <v>0</v>
      </c>
      <c r="KG40">
        <v>0</v>
      </c>
      <c r="KH40">
        <v>0</v>
      </c>
      <c r="KI40">
        <v>0</v>
      </c>
      <c r="KJ40">
        <v>0</v>
      </c>
      <c r="KK40">
        <v>0</v>
      </c>
      <c r="KL40">
        <v>0</v>
      </c>
      <c r="KM40">
        <v>0</v>
      </c>
      <c r="KN40">
        <v>0</v>
      </c>
      <c r="KO40">
        <v>0</v>
      </c>
      <c r="KP40">
        <v>0</v>
      </c>
      <c r="KQ40">
        <v>0</v>
      </c>
      <c r="KR40">
        <v>0</v>
      </c>
      <c r="KS40">
        <v>0</v>
      </c>
      <c r="KT40">
        <v>0</v>
      </c>
      <c r="KU40">
        <v>0</v>
      </c>
      <c r="KV40">
        <v>0</v>
      </c>
      <c r="KW40">
        <v>0</v>
      </c>
      <c r="KX40">
        <v>0</v>
      </c>
      <c r="KY40">
        <v>7328000000</v>
      </c>
      <c r="KZ40">
        <v>5435000000</v>
      </c>
      <c r="LA40">
        <v>2631000000</v>
      </c>
      <c r="LB40">
        <v>15394000000</v>
      </c>
      <c r="LC40">
        <v>15394000000</v>
      </c>
      <c r="LD40">
        <v>0</v>
      </c>
      <c r="LE40">
        <v>0</v>
      </c>
      <c r="LF40">
        <v>0</v>
      </c>
      <c r="LG40">
        <v>0</v>
      </c>
      <c r="LH40">
        <v>0</v>
      </c>
      <c r="LI40">
        <v>0</v>
      </c>
      <c r="LJ40">
        <v>0</v>
      </c>
      <c r="LK40">
        <v>0</v>
      </c>
      <c r="LL40">
        <v>0</v>
      </c>
      <c r="LM40">
        <v>0</v>
      </c>
      <c r="LN40">
        <v>0</v>
      </c>
      <c r="LO40">
        <v>0</v>
      </c>
      <c r="LP40">
        <v>0</v>
      </c>
      <c r="LQ40">
        <v>0</v>
      </c>
      <c r="LR40">
        <v>0</v>
      </c>
      <c r="LS40">
        <v>0</v>
      </c>
      <c r="LT40">
        <v>0</v>
      </c>
      <c r="LU40">
        <v>0</v>
      </c>
      <c r="LV40">
        <v>0</v>
      </c>
      <c r="LW40">
        <v>0</v>
      </c>
      <c r="LX40">
        <v>0</v>
      </c>
      <c r="LY40">
        <v>0</v>
      </c>
      <c r="LZ40">
        <v>0</v>
      </c>
      <c r="MA40">
        <v>0</v>
      </c>
      <c r="MB40">
        <v>0</v>
      </c>
      <c r="MC40">
        <v>0</v>
      </c>
      <c r="MD40">
        <v>0</v>
      </c>
      <c r="ME40">
        <v>0</v>
      </c>
      <c r="MF40">
        <v>0</v>
      </c>
      <c r="MG40">
        <v>0</v>
      </c>
      <c r="MH40">
        <v>0</v>
      </c>
      <c r="MI40">
        <v>0</v>
      </c>
      <c r="MJ40">
        <v>0</v>
      </c>
      <c r="MK40">
        <v>0</v>
      </c>
      <c r="ML40">
        <v>0</v>
      </c>
      <c r="MM40">
        <v>0</v>
      </c>
      <c r="MN40">
        <v>0</v>
      </c>
      <c r="MO40">
        <v>0</v>
      </c>
      <c r="MP40">
        <v>0</v>
      </c>
      <c r="MQ40">
        <v>0</v>
      </c>
      <c r="MR40">
        <v>7000000</v>
      </c>
      <c r="MS40">
        <v>12000000</v>
      </c>
      <c r="MT40">
        <v>0</v>
      </c>
      <c r="MU40">
        <v>19000000</v>
      </c>
      <c r="MV40">
        <v>19000000</v>
      </c>
      <c r="MW40">
        <v>0</v>
      </c>
      <c r="MX40">
        <v>0</v>
      </c>
      <c r="MY40">
        <v>0</v>
      </c>
      <c r="MZ40">
        <v>0</v>
      </c>
      <c r="NA40">
        <v>0</v>
      </c>
      <c r="NB40">
        <v>0</v>
      </c>
      <c r="NC40">
        <v>0</v>
      </c>
      <c r="ND40">
        <v>0</v>
      </c>
      <c r="NE40">
        <v>0</v>
      </c>
      <c r="NF40">
        <v>0</v>
      </c>
      <c r="NG40">
        <v>0</v>
      </c>
      <c r="NH40">
        <v>0</v>
      </c>
      <c r="NI40">
        <v>0</v>
      </c>
      <c r="NJ40">
        <v>0</v>
      </c>
      <c r="NK40">
        <v>0</v>
      </c>
      <c r="NL40">
        <v>0</v>
      </c>
      <c r="NM40">
        <v>0</v>
      </c>
      <c r="NN40">
        <v>0</v>
      </c>
      <c r="NO40">
        <v>0</v>
      </c>
      <c r="NP40">
        <v>0</v>
      </c>
      <c r="NQ40">
        <v>0</v>
      </c>
      <c r="NR40">
        <v>0</v>
      </c>
      <c r="NS40">
        <v>0</v>
      </c>
      <c r="NT40">
        <v>0</v>
      </c>
      <c r="NU40">
        <v>0</v>
      </c>
      <c r="NV40">
        <v>0</v>
      </c>
      <c r="NW40">
        <v>0</v>
      </c>
      <c r="NX40">
        <v>0</v>
      </c>
      <c r="NY40">
        <v>0</v>
      </c>
      <c r="NZ40">
        <v>0</v>
      </c>
      <c r="OA40">
        <v>0</v>
      </c>
      <c r="OB40">
        <v>0</v>
      </c>
      <c r="OC40">
        <v>0</v>
      </c>
      <c r="OD40">
        <v>0</v>
      </c>
      <c r="OE40">
        <v>0</v>
      </c>
      <c r="OF40">
        <v>0</v>
      </c>
      <c r="OG40">
        <v>0</v>
      </c>
      <c r="OH40">
        <v>81000000</v>
      </c>
      <c r="OI40">
        <v>81000000</v>
      </c>
      <c r="OJ40">
        <v>81000000</v>
      </c>
      <c r="OK40">
        <v>0</v>
      </c>
      <c r="OL40">
        <v>0</v>
      </c>
      <c r="OM40">
        <v>0</v>
      </c>
      <c r="ON40">
        <v>0</v>
      </c>
      <c r="OO40">
        <v>0</v>
      </c>
      <c r="OP40">
        <v>0</v>
      </c>
      <c r="OQ40">
        <v>0</v>
      </c>
      <c r="OR40">
        <v>0</v>
      </c>
      <c r="OS40">
        <v>0</v>
      </c>
      <c r="OT40">
        <v>0</v>
      </c>
      <c r="OU40">
        <v>0</v>
      </c>
      <c r="OV40">
        <v>0</v>
      </c>
      <c r="OW40">
        <v>0</v>
      </c>
      <c r="OX40">
        <v>0</v>
      </c>
      <c r="OY40">
        <v>0</v>
      </c>
      <c r="OZ40">
        <v>20539900000</v>
      </c>
    </row>
    <row r="41" spans="1:416" x14ac:dyDescent="0.25">
      <c r="A41" s="26" t="s">
        <v>23</v>
      </c>
      <c r="B41">
        <v>13372000000</v>
      </c>
      <c r="C41">
        <v>10481000000</v>
      </c>
      <c r="D41">
        <v>9680000000</v>
      </c>
      <c r="E41">
        <v>33533000000</v>
      </c>
      <c r="F41">
        <v>33533000000</v>
      </c>
      <c r="G41">
        <v>-490000000</v>
      </c>
      <c r="H41">
        <v>544000000</v>
      </c>
      <c r="I41">
        <v>-1224000000</v>
      </c>
      <c r="J41">
        <v>-1170000000</v>
      </c>
      <c r="K41">
        <v>-1170000000</v>
      </c>
      <c r="L41">
        <v>539000000</v>
      </c>
      <c r="M41">
        <v>390000000</v>
      </c>
      <c r="N41">
        <v>497000000</v>
      </c>
      <c r="O41">
        <v>1426000000</v>
      </c>
      <c r="P41">
        <v>1426000000</v>
      </c>
      <c r="Q41">
        <v>1593499000</v>
      </c>
      <c r="R41">
        <v>1405556000</v>
      </c>
      <c r="S41">
        <v>1589018000</v>
      </c>
      <c r="T41">
        <v>4588073000</v>
      </c>
      <c r="U41">
        <v>4588073000</v>
      </c>
      <c r="V41">
        <v>154000000</v>
      </c>
      <c r="W41">
        <v>1166000000</v>
      </c>
      <c r="X41">
        <v>-1460000000</v>
      </c>
      <c r="Y41">
        <v>-140000000</v>
      </c>
      <c r="Z41">
        <v>-140000000</v>
      </c>
      <c r="AA41">
        <v>468000000</v>
      </c>
      <c r="AB41">
        <v>1242000000</v>
      </c>
      <c r="AC41">
        <v>1383000000</v>
      </c>
      <c r="AD41">
        <v>3093000000</v>
      </c>
      <c r="AE41">
        <v>3093000000</v>
      </c>
      <c r="AF41">
        <v>1151000000</v>
      </c>
      <c r="AG41">
        <v>1296000000</v>
      </c>
      <c r="AH41">
        <v>869000000</v>
      </c>
      <c r="AI41">
        <v>3316000000</v>
      </c>
      <c r="AJ41">
        <v>3316000000</v>
      </c>
      <c r="AK41">
        <v>1197000000</v>
      </c>
      <c r="AL41">
        <v>2374000000</v>
      </c>
      <c r="AM41">
        <v>2863000000</v>
      </c>
      <c r="AN41">
        <v>6434000000</v>
      </c>
      <c r="AO41">
        <v>6434000000</v>
      </c>
      <c r="AP41">
        <v>1201000000</v>
      </c>
      <c r="AQ41">
        <v>1670000000</v>
      </c>
      <c r="AR41">
        <v>1161000000</v>
      </c>
      <c r="AS41">
        <v>4032000000</v>
      </c>
      <c r="AT41">
        <v>4032000000</v>
      </c>
      <c r="AU41">
        <v>1144000000</v>
      </c>
      <c r="AV41">
        <v>-1623000000</v>
      </c>
      <c r="AW41">
        <v>-2535000000</v>
      </c>
      <c r="AX41">
        <v>-3014000000</v>
      </c>
      <c r="AY41">
        <v>-3014000000</v>
      </c>
      <c r="AZ41">
        <v>6437000000</v>
      </c>
      <c r="BA41">
        <v>5324000000</v>
      </c>
      <c r="BB41">
        <v>1101000000</v>
      </c>
      <c r="BC41">
        <v>12862000000</v>
      </c>
      <c r="BD41">
        <v>12862000000</v>
      </c>
      <c r="BE41">
        <v>1425600000</v>
      </c>
      <c r="BF41">
        <v>1158000000</v>
      </c>
      <c r="BG41">
        <v>992300000</v>
      </c>
      <c r="BH41">
        <v>3575900000</v>
      </c>
      <c r="BI41">
        <v>3575900000</v>
      </c>
      <c r="BJ41">
        <v>938000000</v>
      </c>
      <c r="BK41">
        <v>1120000000</v>
      </c>
      <c r="BL41">
        <v>842000000</v>
      </c>
      <c r="BM41">
        <v>2900000000</v>
      </c>
      <c r="BN41">
        <v>2900000000</v>
      </c>
      <c r="BO41">
        <v>1021000000</v>
      </c>
      <c r="BP41">
        <v>1515000000</v>
      </c>
      <c r="BQ41">
        <v>2124000000</v>
      </c>
      <c r="BR41">
        <v>4660000000</v>
      </c>
      <c r="BS41">
        <v>4660000000</v>
      </c>
      <c r="BT41">
        <v>-321000000</v>
      </c>
      <c r="BU41">
        <v>20904000000</v>
      </c>
      <c r="BV41">
        <v>12440000000</v>
      </c>
      <c r="BW41">
        <v>33023000000</v>
      </c>
      <c r="BX41">
        <v>33023000000</v>
      </c>
      <c r="BY41">
        <v>5357000000</v>
      </c>
      <c r="BZ41">
        <v>4430000000</v>
      </c>
      <c r="CA41">
        <v>2525000000</v>
      </c>
      <c r="CB41">
        <v>12312000000</v>
      </c>
      <c r="CC41">
        <v>12312000000</v>
      </c>
      <c r="CD41">
        <v>1698000000</v>
      </c>
      <c r="CE41">
        <v>1746000000</v>
      </c>
      <c r="CF41">
        <v>1006000000</v>
      </c>
      <c r="CG41">
        <v>4450000000</v>
      </c>
      <c r="CH41">
        <v>4450000000</v>
      </c>
      <c r="CI41">
        <v>906000000</v>
      </c>
      <c r="CJ41">
        <v>774000000</v>
      </c>
      <c r="CK41">
        <v>787000000</v>
      </c>
      <c r="CL41">
        <v>2467000000</v>
      </c>
      <c r="CM41">
        <v>2467000000</v>
      </c>
      <c r="CN41">
        <v>3380000000</v>
      </c>
      <c r="CO41">
        <v>3673000000</v>
      </c>
      <c r="CP41">
        <v>3364000000</v>
      </c>
      <c r="CQ41">
        <v>10417000000</v>
      </c>
      <c r="CR41">
        <v>10417000000</v>
      </c>
      <c r="CS41">
        <v>1293000000</v>
      </c>
      <c r="CT41">
        <v>1341000000</v>
      </c>
      <c r="CU41">
        <v>486000000</v>
      </c>
      <c r="CV41">
        <v>3120000000</v>
      </c>
      <c r="CW41">
        <v>3120000000</v>
      </c>
      <c r="CX41">
        <v>3668000000</v>
      </c>
      <c r="CY41">
        <v>2267000000</v>
      </c>
      <c r="CZ41">
        <v>-485000000</v>
      </c>
      <c r="DA41">
        <v>5450000000</v>
      </c>
      <c r="DB41">
        <v>5450000000</v>
      </c>
      <c r="DC41">
        <v>1263000000</v>
      </c>
      <c r="DD41">
        <v>1061000000</v>
      </c>
      <c r="DE41">
        <v>1308000000</v>
      </c>
      <c r="DF41">
        <v>3632000000</v>
      </c>
      <c r="DG41">
        <v>3632000000</v>
      </c>
      <c r="DH41">
        <v>12929000000</v>
      </c>
      <c r="DI41">
        <v>2950000000</v>
      </c>
      <c r="DJ41">
        <v>2756000000</v>
      </c>
      <c r="DK41">
        <v>18635000000</v>
      </c>
      <c r="DL41">
        <v>18635000000</v>
      </c>
      <c r="DM41">
        <v>2002000000</v>
      </c>
      <c r="DN41">
        <v>2366000000</v>
      </c>
      <c r="DO41">
        <v>2569000000</v>
      </c>
      <c r="DP41">
        <v>6937000000</v>
      </c>
      <c r="DQ41">
        <v>6937000000</v>
      </c>
      <c r="DR41">
        <v>5715000000</v>
      </c>
      <c r="DS41">
        <v>2691000000</v>
      </c>
      <c r="DT41">
        <v>-1892000000</v>
      </c>
      <c r="DU41">
        <v>6514000000</v>
      </c>
      <c r="DV41">
        <v>6514000000</v>
      </c>
      <c r="DW41">
        <v>50000000</v>
      </c>
      <c r="DX41">
        <v>140000000</v>
      </c>
      <c r="DY41">
        <v>-23000000</v>
      </c>
      <c r="DZ41">
        <v>167000000</v>
      </c>
      <c r="EA41">
        <v>167000000</v>
      </c>
      <c r="EB41">
        <v>1663000000</v>
      </c>
      <c r="EC41">
        <v>3026000000</v>
      </c>
      <c r="ED41">
        <v>699000000</v>
      </c>
      <c r="EE41">
        <v>5388000000</v>
      </c>
      <c r="EF41">
        <v>5388000000</v>
      </c>
      <c r="EG41">
        <v>809000000</v>
      </c>
      <c r="EH41">
        <v>470000000</v>
      </c>
      <c r="EI41">
        <v>777000000</v>
      </c>
      <c r="EJ41">
        <v>2056000000</v>
      </c>
      <c r="EK41"/>
      <c r="EL41"/>
      <c r="EM41"/>
      <c r="EN41"/>
      <c r="EO41">
        <v>2056000000</v>
      </c>
      <c r="EP41">
        <v>443000000</v>
      </c>
      <c r="EQ41">
        <v>531000000</v>
      </c>
      <c r="ER41">
        <v>345000000</v>
      </c>
      <c r="ES41">
        <v>1319000000</v>
      </c>
      <c r="ET41">
        <v>1319000000</v>
      </c>
      <c r="EU41">
        <v>118000000</v>
      </c>
      <c r="EV41">
        <v>774000000</v>
      </c>
      <c r="EW41">
        <v>373000000</v>
      </c>
      <c r="EX41">
        <v>1265000000</v>
      </c>
      <c r="EY41">
        <v>1265000000</v>
      </c>
      <c r="EZ41">
        <v>650000000</v>
      </c>
      <c r="FA41">
        <v>-724000000</v>
      </c>
      <c r="FB41">
        <v>160000000</v>
      </c>
      <c r="FC41">
        <v>86000000</v>
      </c>
      <c r="FD41">
        <v>86000000</v>
      </c>
      <c r="FE41">
        <v>3249000000</v>
      </c>
      <c r="FF41">
        <v>6327000000</v>
      </c>
      <c r="FG41">
        <v>4034000000</v>
      </c>
      <c r="FH41">
        <v>13610000000</v>
      </c>
      <c r="FI41">
        <v>13610000000</v>
      </c>
      <c r="FJ41">
        <v>-219000000</v>
      </c>
      <c r="FK41">
        <v>115000000</v>
      </c>
      <c r="FL41">
        <v>383000000</v>
      </c>
      <c r="FM41">
        <v>279000000</v>
      </c>
      <c r="FN41">
        <v>279000000</v>
      </c>
      <c r="FO41">
        <v>727000000</v>
      </c>
      <c r="FP41">
        <v>718000000</v>
      </c>
      <c r="FQ41">
        <v>571000000</v>
      </c>
      <c r="FR41">
        <v>2016000000</v>
      </c>
      <c r="FS41">
        <v>2016000000</v>
      </c>
      <c r="FT41">
        <v>93000000</v>
      </c>
      <c r="FU41">
        <v>726000000</v>
      </c>
      <c r="FV41">
        <v>-474000000</v>
      </c>
      <c r="FW41">
        <v>345000000</v>
      </c>
      <c r="FX41">
        <v>345000000</v>
      </c>
      <c r="FY41">
        <v>2339000000</v>
      </c>
      <c r="FZ41">
        <v>-204000000</v>
      </c>
      <c r="GA41">
        <v>1580000000</v>
      </c>
      <c r="GB41">
        <v>3715000000</v>
      </c>
      <c r="GC41">
        <v>3715000000</v>
      </c>
      <c r="GD41">
        <v>474000000</v>
      </c>
      <c r="GE41">
        <v>769000000</v>
      </c>
      <c r="GF41">
        <v>1774000000</v>
      </c>
      <c r="GG41">
        <v>3017000000</v>
      </c>
      <c r="GH41">
        <v>3017000000</v>
      </c>
      <c r="GI41">
        <v>2022000000</v>
      </c>
      <c r="GJ41">
        <v>2117000000</v>
      </c>
      <c r="GK41">
        <v>3020000000</v>
      </c>
      <c r="GL41">
        <v>7159000000</v>
      </c>
      <c r="GM41">
        <v>7159000000</v>
      </c>
      <c r="GN41">
        <v>3435000000</v>
      </c>
      <c r="GO41">
        <v>3473000000</v>
      </c>
      <c r="GP41">
        <v>4112000000</v>
      </c>
      <c r="GQ41">
        <v>11020000000</v>
      </c>
      <c r="GR41">
        <v>11020000000</v>
      </c>
      <c r="GS41">
        <v>659000000</v>
      </c>
      <c r="GT41">
        <v>1329000000</v>
      </c>
      <c r="GU41">
        <v>1147000000</v>
      </c>
      <c r="GV41">
        <v>3135000000</v>
      </c>
      <c r="GW41">
        <v>3135000000</v>
      </c>
      <c r="GX41">
        <v>2619000000</v>
      </c>
      <c r="GY41">
        <v>731000000</v>
      </c>
      <c r="GZ41">
        <v>-864000000</v>
      </c>
      <c r="HA41">
        <v>2486000000</v>
      </c>
      <c r="HB41">
        <v>2486000000</v>
      </c>
      <c r="HC41">
        <v>2264000000</v>
      </c>
      <c r="HD41">
        <v>3010000000</v>
      </c>
      <c r="HE41">
        <v>4179000000</v>
      </c>
      <c r="HF41">
        <v>9453000000</v>
      </c>
      <c r="HG41">
        <v>9453000000</v>
      </c>
      <c r="HH41">
        <v>2702000000</v>
      </c>
      <c r="HI41">
        <v>2209000000</v>
      </c>
      <c r="HJ41">
        <v>1783000000</v>
      </c>
      <c r="HK41">
        <v>6694000000</v>
      </c>
      <c r="HL41">
        <v>6694000000</v>
      </c>
      <c r="HM41">
        <v>8290000000</v>
      </c>
      <c r="HN41">
        <v>8114000000</v>
      </c>
      <c r="HO41">
        <v>6276000000</v>
      </c>
      <c r="HP41">
        <v>22680000000</v>
      </c>
      <c r="HQ41">
        <v>22680000000</v>
      </c>
      <c r="HR41">
        <v>1749000000</v>
      </c>
      <c r="HS41">
        <v>1801000000</v>
      </c>
      <c r="HT41">
        <v>1981000000</v>
      </c>
      <c r="HU41">
        <v>5531000000</v>
      </c>
      <c r="HV41">
        <v>5531000000</v>
      </c>
      <c r="HW41">
        <v>529500000</v>
      </c>
      <c r="HX41">
        <v>628000000</v>
      </c>
      <c r="HY41">
        <v>1036200000</v>
      </c>
      <c r="HZ41">
        <v>2193700000</v>
      </c>
      <c r="IA41">
        <v>2193700000</v>
      </c>
      <c r="IB41">
        <v>792000000</v>
      </c>
      <c r="IC41">
        <v>1011000000</v>
      </c>
      <c r="ID41">
        <v>1347000000</v>
      </c>
      <c r="IE41">
        <v>3150000000</v>
      </c>
      <c r="IF41">
        <v>3150000000</v>
      </c>
      <c r="IG41">
        <v>2042000000</v>
      </c>
      <c r="IH41">
        <v>1080000000</v>
      </c>
      <c r="II41">
        <v>1342000000</v>
      </c>
      <c r="IJ41">
        <v>4464000000</v>
      </c>
      <c r="IK41">
        <v>4464000000</v>
      </c>
      <c r="IL41">
        <v>1345000000</v>
      </c>
      <c r="IM41">
        <v>1613000000</v>
      </c>
      <c r="IN41">
        <v>1349000000</v>
      </c>
      <c r="IO41">
        <v>4307000000</v>
      </c>
      <c r="IP41">
        <v>4307000000</v>
      </c>
      <c r="IQ41">
        <v>1891800000</v>
      </c>
      <c r="IR41">
        <v>1992700000</v>
      </c>
      <c r="IS41">
        <v>1410200000</v>
      </c>
      <c r="IT41">
        <v>5294700000</v>
      </c>
      <c r="IU41">
        <v>5294700000</v>
      </c>
      <c r="IV41">
        <v>773000000</v>
      </c>
      <c r="IW41">
        <v>2000000</v>
      </c>
      <c r="IX41">
        <v>1224000000</v>
      </c>
      <c r="IY41">
        <v>1999000000</v>
      </c>
      <c r="IZ41">
        <v>1999000000</v>
      </c>
      <c r="JA41">
        <v>2580000000</v>
      </c>
      <c r="JB41">
        <v>547000000</v>
      </c>
      <c r="JC41">
        <v>-751000000</v>
      </c>
      <c r="JD41">
        <v>2376000000</v>
      </c>
      <c r="JE41">
        <v>2376000000</v>
      </c>
      <c r="JF41">
        <v>1179000000</v>
      </c>
      <c r="JG41">
        <v>886000000</v>
      </c>
      <c r="JH41">
        <v>1509000000</v>
      </c>
      <c r="JI41">
        <v>3574000000</v>
      </c>
      <c r="JJ41">
        <v>3574000000</v>
      </c>
      <c r="JK41">
        <v>1637000000</v>
      </c>
      <c r="JL41">
        <v>1130000000</v>
      </c>
      <c r="JM41">
        <v>1318000000</v>
      </c>
      <c r="JN41">
        <v>4085000000</v>
      </c>
      <c r="JO41">
        <v>4085000000</v>
      </c>
      <c r="JP41">
        <v>2374000000</v>
      </c>
      <c r="JQ41">
        <v>2064000000</v>
      </c>
      <c r="JR41">
        <v>2436000000</v>
      </c>
      <c r="JS41">
        <v>6874000000</v>
      </c>
      <c r="JT41">
        <v>6874000000</v>
      </c>
      <c r="JU41">
        <v>2508000000</v>
      </c>
      <c r="JV41">
        <v>1687000000</v>
      </c>
      <c r="JW41">
        <v>1709000000</v>
      </c>
      <c r="JX41">
        <v>5904000000</v>
      </c>
      <c r="JY41">
        <v>5904000000</v>
      </c>
      <c r="JZ41">
        <v>2350000000</v>
      </c>
      <c r="KA41">
        <v>2064000000</v>
      </c>
      <c r="KB41">
        <v>3239000000</v>
      </c>
      <c r="KC41">
        <v>7653000000</v>
      </c>
      <c r="KD41">
        <v>7653000000</v>
      </c>
      <c r="KE41">
        <v>19903000000</v>
      </c>
      <c r="KF41">
        <v>4448000000</v>
      </c>
      <c r="KG41">
        <v>8755000000</v>
      </c>
      <c r="KH41">
        <v>33106000000</v>
      </c>
      <c r="KI41">
        <v>33106000000</v>
      </c>
      <c r="KJ41">
        <v>2392000000</v>
      </c>
      <c r="KK41">
        <v>772000000</v>
      </c>
      <c r="KL41">
        <v>348000000</v>
      </c>
      <c r="KM41">
        <v>3512000000</v>
      </c>
      <c r="KN41">
        <v>3512000000</v>
      </c>
      <c r="KO41">
        <v>8837000000</v>
      </c>
      <c r="KP41">
        <v>1185000000</v>
      </c>
      <c r="KQ41">
        <v>1928000000</v>
      </c>
      <c r="KR41">
        <v>11950000000</v>
      </c>
      <c r="KS41">
        <v>11950000000</v>
      </c>
      <c r="KT41">
        <v>-3370000000</v>
      </c>
      <c r="KU41">
        <v>1959000000</v>
      </c>
      <c r="KV41">
        <v>1894000000</v>
      </c>
      <c r="KW41">
        <v>483000000</v>
      </c>
      <c r="KX41">
        <v>483000000</v>
      </c>
      <c r="KY41">
        <v>-266000000</v>
      </c>
      <c r="KZ41">
        <v>618000000</v>
      </c>
      <c r="LA41">
        <v>477000000</v>
      </c>
      <c r="LB41">
        <v>829000000</v>
      </c>
      <c r="LC41">
        <v>829000000</v>
      </c>
      <c r="LD41">
        <v>3465000000</v>
      </c>
      <c r="LE41">
        <v>2103000000</v>
      </c>
      <c r="LF41">
        <v>2731000000</v>
      </c>
      <c r="LG41">
        <v>8299000000</v>
      </c>
      <c r="LH41">
        <v>8299000000</v>
      </c>
      <c r="LI41">
        <v>2445000000</v>
      </c>
      <c r="LJ41">
        <v>2293000000</v>
      </c>
      <c r="LK41">
        <v>2377000000</v>
      </c>
      <c r="LL41">
        <v>7115000000</v>
      </c>
      <c r="LM41">
        <v>7115000000</v>
      </c>
      <c r="LN41">
        <v>5356000000</v>
      </c>
      <c r="LO41">
        <v>3095000000</v>
      </c>
      <c r="LP41">
        <v>521000000</v>
      </c>
      <c r="LQ41">
        <v>8972000000</v>
      </c>
      <c r="LR41">
        <v>8972000000</v>
      </c>
      <c r="LS41">
        <v>1262000000</v>
      </c>
      <c r="LT41">
        <v>871600000</v>
      </c>
      <c r="LU41">
        <v>239700000</v>
      </c>
      <c r="LV41">
        <v>2373300000</v>
      </c>
      <c r="LW41">
        <v>2373300000</v>
      </c>
      <c r="LX41">
        <v>447000000</v>
      </c>
      <c r="LY41">
        <v>-311000000</v>
      </c>
      <c r="LZ41">
        <v>-812000000</v>
      </c>
      <c r="MA41">
        <v>-676000000</v>
      </c>
      <c r="MB41">
        <v>-676000000</v>
      </c>
      <c r="MC41">
        <v>449000000</v>
      </c>
      <c r="MD41">
        <v>1798000000</v>
      </c>
      <c r="ME41">
        <v>393000000</v>
      </c>
      <c r="MF41">
        <v>2640000000</v>
      </c>
      <c r="MG41">
        <v>2640000000</v>
      </c>
      <c r="MH41">
        <v>36898000</v>
      </c>
      <c r="MI41">
        <v>30054000</v>
      </c>
      <c r="MJ41">
        <v>-4637000</v>
      </c>
      <c r="MK41">
        <v>62315000</v>
      </c>
      <c r="ML41">
        <v>62315000</v>
      </c>
      <c r="MM41">
        <v>4920000000</v>
      </c>
      <c r="MN41">
        <v>3493000000</v>
      </c>
      <c r="MO41">
        <v>965000000</v>
      </c>
      <c r="MP41">
        <v>9378000000</v>
      </c>
      <c r="MQ41">
        <v>9378000000</v>
      </c>
      <c r="MR41">
        <v>746000000</v>
      </c>
      <c r="MS41">
        <v>921000000</v>
      </c>
      <c r="MT41">
        <v>1178000000</v>
      </c>
      <c r="MU41">
        <v>2845000000</v>
      </c>
      <c r="MV41">
        <v>2845000000</v>
      </c>
      <c r="MW41">
        <v>1106000000</v>
      </c>
      <c r="MX41">
        <v>711000000</v>
      </c>
      <c r="MY41">
        <v>422000000</v>
      </c>
      <c r="MZ41">
        <v>2239000000</v>
      </c>
      <c r="NA41">
        <v>2239000000</v>
      </c>
      <c r="NB41">
        <v>3562000000</v>
      </c>
      <c r="NC41">
        <v>3742000000</v>
      </c>
      <c r="ND41">
        <v>4973000000</v>
      </c>
      <c r="NE41">
        <v>12277000000</v>
      </c>
      <c r="NF41">
        <v>12277000000</v>
      </c>
      <c r="NG41">
        <v>1775000000</v>
      </c>
      <c r="NH41">
        <v>1828000000</v>
      </c>
      <c r="NI41">
        <v>1631000000</v>
      </c>
      <c r="NJ41">
        <v>5234000000</v>
      </c>
      <c r="NK41">
        <v>5234000000</v>
      </c>
      <c r="NL41">
        <v>1228000000</v>
      </c>
      <c r="NM41">
        <v>1212000000</v>
      </c>
      <c r="NN41">
        <v>501000000</v>
      </c>
      <c r="NO41">
        <v>2941000000</v>
      </c>
      <c r="NP41">
        <v>2941000000</v>
      </c>
      <c r="NQ41">
        <v>1554000000</v>
      </c>
      <c r="NR41">
        <v>1648000000</v>
      </c>
      <c r="NS41">
        <v>1066000000</v>
      </c>
      <c r="NT41">
        <v>4268000000</v>
      </c>
      <c r="NU41">
        <v>4268000000</v>
      </c>
      <c r="NV41">
        <v>2505000000</v>
      </c>
      <c r="NW41">
        <v>2804000000</v>
      </c>
      <c r="NX41">
        <v>2924000000</v>
      </c>
      <c r="NY41">
        <v>8233000000</v>
      </c>
      <c r="NZ41">
        <v>8233000000</v>
      </c>
      <c r="OA41">
        <v>3584000000</v>
      </c>
      <c r="OB41">
        <v>2945000000</v>
      </c>
      <c r="OC41">
        <v>5619000000</v>
      </c>
      <c r="OD41">
        <v>12148000000</v>
      </c>
      <c r="OE41">
        <v>12148000000</v>
      </c>
      <c r="OF41">
        <v>998000000</v>
      </c>
      <c r="OG41">
        <v>588000000</v>
      </c>
      <c r="OH41">
        <v>360000000</v>
      </c>
      <c r="OI41">
        <v>1946000000</v>
      </c>
      <c r="OJ41">
        <v>1946000000</v>
      </c>
      <c r="OK41">
        <v>5662000000</v>
      </c>
      <c r="OL41">
        <v>4157000000</v>
      </c>
      <c r="OM41">
        <v>-3005000000</v>
      </c>
      <c r="ON41">
        <v>6814000000</v>
      </c>
      <c r="OO41">
        <v>6814000000</v>
      </c>
      <c r="OP41">
        <v>4600000000</v>
      </c>
      <c r="OQ41">
        <v>4281000000</v>
      </c>
      <c r="OR41">
        <v>4915000000</v>
      </c>
      <c r="OS41">
        <v>13796000000</v>
      </c>
      <c r="OT41">
        <v>13796000000</v>
      </c>
      <c r="OU41">
        <v>9532000000</v>
      </c>
      <c r="OV41">
        <v>5282000000</v>
      </c>
      <c r="OW41">
        <v>-5632000000</v>
      </c>
      <c r="OX41">
        <v>9182000000</v>
      </c>
      <c r="OY41">
        <v>9182000000</v>
      </c>
      <c r="OZ41">
        <v>506314988000</v>
      </c>
    </row>
    <row r="42" spans="1:416" x14ac:dyDescent="0.25">
      <c r="A42" s="26" t="s">
        <v>440</v>
      </c>
      <c r="B42">
        <v>2149000000</v>
      </c>
      <c r="C42">
        <v>0</v>
      </c>
      <c r="D42">
        <v>0</v>
      </c>
      <c r="E42">
        <v>2149000000</v>
      </c>
      <c r="F42">
        <v>2149000000</v>
      </c>
      <c r="G42">
        <v>21233000000</v>
      </c>
      <c r="H42">
        <v>18649000000</v>
      </c>
      <c r="I42">
        <v>82876000000</v>
      </c>
      <c r="J42">
        <v>122758000000</v>
      </c>
      <c r="K42">
        <v>122758000000</v>
      </c>
      <c r="L42">
        <v>18942000000</v>
      </c>
      <c r="M42">
        <v>17025000000</v>
      </c>
      <c r="N42">
        <v>14784000000</v>
      </c>
      <c r="O42">
        <v>50751000000</v>
      </c>
      <c r="P42">
        <v>50751000000</v>
      </c>
      <c r="Q42">
        <v>0</v>
      </c>
      <c r="R42">
        <v>0</v>
      </c>
      <c r="S42">
        <v>0</v>
      </c>
      <c r="T42">
        <v>0</v>
      </c>
      <c r="U42">
        <v>0</v>
      </c>
      <c r="V42">
        <v>0</v>
      </c>
      <c r="W42">
        <v>0</v>
      </c>
      <c r="X42">
        <v>0</v>
      </c>
      <c r="Y42">
        <v>0</v>
      </c>
      <c r="Z42">
        <v>0</v>
      </c>
      <c r="AA42">
        <v>0</v>
      </c>
      <c r="AB42">
        <v>0</v>
      </c>
      <c r="AC42">
        <v>0</v>
      </c>
      <c r="AD42">
        <v>0</v>
      </c>
      <c r="AE42">
        <v>0</v>
      </c>
      <c r="AF42">
        <v>7443000000</v>
      </c>
      <c r="AG42">
        <v>19413000000</v>
      </c>
      <c r="AH42">
        <v>16587000000</v>
      </c>
      <c r="AI42">
        <v>43443000000</v>
      </c>
      <c r="AJ42">
        <v>43443000000</v>
      </c>
      <c r="AK42">
        <v>0</v>
      </c>
      <c r="AL42">
        <v>0</v>
      </c>
      <c r="AM42">
        <v>0</v>
      </c>
      <c r="AN42">
        <v>0</v>
      </c>
      <c r="AO42">
        <v>0</v>
      </c>
      <c r="AP42">
        <v>0</v>
      </c>
      <c r="AQ42">
        <v>0</v>
      </c>
      <c r="AR42">
        <v>0</v>
      </c>
      <c r="AS42">
        <v>0</v>
      </c>
      <c r="AT42">
        <v>0</v>
      </c>
      <c r="AU42">
        <v>3429000000</v>
      </c>
      <c r="AV42">
        <v>3338000000</v>
      </c>
      <c r="AW42">
        <v>2843000000</v>
      </c>
      <c r="AX42">
        <v>9610000000</v>
      </c>
      <c r="AY42">
        <v>9610000000</v>
      </c>
      <c r="AZ42">
        <v>0</v>
      </c>
      <c r="BA42">
        <v>0</v>
      </c>
      <c r="BB42">
        <v>0</v>
      </c>
      <c r="BC42">
        <v>0</v>
      </c>
      <c r="BD42">
        <v>0</v>
      </c>
      <c r="BE42">
        <v>3120000000</v>
      </c>
      <c r="BF42">
        <v>3527400000</v>
      </c>
      <c r="BG42">
        <v>3084300000</v>
      </c>
      <c r="BH42">
        <v>9731700000</v>
      </c>
      <c r="BI42">
        <v>9731700000</v>
      </c>
      <c r="BJ42">
        <v>3220000000</v>
      </c>
      <c r="BK42">
        <v>3107000000</v>
      </c>
      <c r="BL42">
        <v>3012000000</v>
      </c>
      <c r="BM42">
        <v>9339000000</v>
      </c>
      <c r="BN42">
        <v>9339000000</v>
      </c>
      <c r="BO42">
        <v>1091000000</v>
      </c>
      <c r="BP42">
        <v>63969000000</v>
      </c>
      <c r="BQ42">
        <v>53243000000</v>
      </c>
      <c r="BR42">
        <v>118303000000</v>
      </c>
      <c r="BS42">
        <v>118303000000</v>
      </c>
      <c r="BT42">
        <v>31499000000</v>
      </c>
      <c r="BU42">
        <v>31051000000</v>
      </c>
      <c r="BV42">
        <v>29462000000</v>
      </c>
      <c r="BW42">
        <v>92012000000</v>
      </c>
      <c r="BX42">
        <v>92012000000</v>
      </c>
      <c r="BY42">
        <v>5220000000</v>
      </c>
      <c r="BZ42">
        <v>4822000000</v>
      </c>
      <c r="CA42">
        <v>4747000000</v>
      </c>
      <c r="CB42">
        <v>14789000000</v>
      </c>
      <c r="CC42">
        <v>14789000000</v>
      </c>
      <c r="CD42">
        <v>1897000000</v>
      </c>
      <c r="CE42">
        <v>1565000000</v>
      </c>
      <c r="CF42">
        <v>1308000000</v>
      </c>
      <c r="CG42">
        <v>4770000000</v>
      </c>
      <c r="CH42">
        <v>4770000000</v>
      </c>
      <c r="CI42">
        <v>1637000000</v>
      </c>
      <c r="CJ42">
        <v>2667000000</v>
      </c>
      <c r="CK42">
        <v>2894000000</v>
      </c>
      <c r="CL42">
        <v>7198000000</v>
      </c>
      <c r="CM42">
        <v>7198000000</v>
      </c>
      <c r="CN42">
        <v>13666000000</v>
      </c>
      <c r="CO42">
        <v>95493000000</v>
      </c>
      <c r="CP42">
        <v>94754000000</v>
      </c>
      <c r="CQ42">
        <v>203913000000</v>
      </c>
      <c r="CR42">
        <v>203913000000</v>
      </c>
      <c r="CS42">
        <v>0</v>
      </c>
      <c r="CT42">
        <v>0</v>
      </c>
      <c r="CU42">
        <v>0</v>
      </c>
      <c r="CV42">
        <v>0</v>
      </c>
      <c r="CW42">
        <v>0</v>
      </c>
      <c r="CX42">
        <v>0</v>
      </c>
      <c r="CY42">
        <v>0</v>
      </c>
      <c r="CZ42">
        <v>0</v>
      </c>
      <c r="DA42">
        <v>0</v>
      </c>
      <c r="DB42">
        <v>0</v>
      </c>
      <c r="DC42">
        <v>0</v>
      </c>
      <c r="DD42">
        <v>0</v>
      </c>
      <c r="DE42">
        <v>0</v>
      </c>
      <c r="DF42">
        <v>0</v>
      </c>
      <c r="DG42">
        <v>0</v>
      </c>
      <c r="DH42">
        <v>2552000000</v>
      </c>
      <c r="DI42">
        <v>2201000000</v>
      </c>
      <c r="DJ42">
        <v>1576000000</v>
      </c>
      <c r="DK42">
        <v>6329000000</v>
      </c>
      <c r="DL42">
        <v>6329000000</v>
      </c>
      <c r="DM42">
        <v>36307000000</v>
      </c>
      <c r="DN42">
        <v>33121000000</v>
      </c>
      <c r="DO42">
        <v>31142000000</v>
      </c>
      <c r="DP42">
        <v>100570000000</v>
      </c>
      <c r="DQ42">
        <v>100570000000</v>
      </c>
      <c r="DR42">
        <v>0</v>
      </c>
      <c r="DS42">
        <v>0</v>
      </c>
      <c r="DT42">
        <v>0</v>
      </c>
      <c r="DU42">
        <v>0</v>
      </c>
      <c r="DV42">
        <v>0</v>
      </c>
      <c r="DW42">
        <v>14655000000</v>
      </c>
      <c r="DX42">
        <v>13593000000</v>
      </c>
      <c r="DY42">
        <v>11144000000</v>
      </c>
      <c r="DZ42">
        <v>39392000000</v>
      </c>
      <c r="EA42">
        <v>39392000000</v>
      </c>
      <c r="EB42">
        <v>6812000000</v>
      </c>
      <c r="EC42">
        <v>23215000000</v>
      </c>
      <c r="ED42">
        <v>19173000000</v>
      </c>
      <c r="EE42">
        <v>49200000000</v>
      </c>
      <c r="EF42">
        <v>49200000000</v>
      </c>
      <c r="EG42">
        <v>4225000000</v>
      </c>
      <c r="EH42">
        <v>3759000000</v>
      </c>
      <c r="EI42">
        <v>3352000000</v>
      </c>
      <c r="EJ42">
        <v>11336000000</v>
      </c>
      <c r="EK42"/>
      <c r="EL42"/>
      <c r="EM42"/>
      <c r="EN42"/>
      <c r="EO42">
        <v>11336000000</v>
      </c>
      <c r="EP42">
        <v>2751000000</v>
      </c>
      <c r="EQ42">
        <v>2615000000</v>
      </c>
      <c r="ER42">
        <v>2468000000</v>
      </c>
      <c r="ES42">
        <v>7834000000</v>
      </c>
      <c r="ET42">
        <v>7834000000</v>
      </c>
      <c r="EU42">
        <v>0</v>
      </c>
      <c r="EV42">
        <v>0</v>
      </c>
      <c r="EW42">
        <v>0</v>
      </c>
      <c r="EX42">
        <v>0</v>
      </c>
      <c r="EY42">
        <v>0</v>
      </c>
      <c r="EZ42">
        <v>0</v>
      </c>
      <c r="FA42">
        <v>0</v>
      </c>
      <c r="FB42">
        <v>0</v>
      </c>
      <c r="FC42">
        <v>0</v>
      </c>
      <c r="FD42">
        <v>0</v>
      </c>
      <c r="FE42">
        <v>1294000000</v>
      </c>
      <c r="FF42">
        <v>894000000</v>
      </c>
      <c r="FG42">
        <v>623000000</v>
      </c>
      <c r="FH42">
        <v>2811000000</v>
      </c>
      <c r="FI42">
        <v>2811000000</v>
      </c>
      <c r="FJ42">
        <v>0</v>
      </c>
      <c r="FK42">
        <v>0</v>
      </c>
      <c r="FL42">
        <v>0</v>
      </c>
      <c r="FM42">
        <v>0</v>
      </c>
      <c r="FN42">
        <v>0</v>
      </c>
      <c r="FO42">
        <v>2585000000</v>
      </c>
      <c r="FP42">
        <v>2315000000</v>
      </c>
      <c r="FQ42">
        <v>2117000000</v>
      </c>
      <c r="FR42">
        <v>7017000000</v>
      </c>
      <c r="FS42">
        <v>7017000000</v>
      </c>
      <c r="FT42">
        <v>12178000000</v>
      </c>
      <c r="FU42">
        <v>10653000000</v>
      </c>
      <c r="FV42">
        <v>9774000000</v>
      </c>
      <c r="FW42">
        <v>32605000000</v>
      </c>
      <c r="FX42">
        <v>32605000000</v>
      </c>
      <c r="FY42">
        <v>15738000000</v>
      </c>
      <c r="FZ42">
        <v>13786000000</v>
      </c>
      <c r="GA42">
        <v>33126000000</v>
      </c>
      <c r="GB42">
        <v>62650000000</v>
      </c>
      <c r="GC42">
        <v>62650000000</v>
      </c>
      <c r="GD42">
        <v>0</v>
      </c>
      <c r="GE42">
        <v>0</v>
      </c>
      <c r="GF42">
        <v>0</v>
      </c>
      <c r="GG42">
        <v>0</v>
      </c>
      <c r="GH42">
        <v>0</v>
      </c>
      <c r="GI42">
        <v>0</v>
      </c>
      <c r="GJ42">
        <v>0</v>
      </c>
      <c r="GK42">
        <v>0</v>
      </c>
      <c r="GL42">
        <v>0</v>
      </c>
      <c r="GM42">
        <v>0</v>
      </c>
      <c r="GN42">
        <v>0</v>
      </c>
      <c r="GO42">
        <v>0</v>
      </c>
      <c r="GP42">
        <v>0</v>
      </c>
      <c r="GQ42">
        <v>0</v>
      </c>
      <c r="GR42">
        <v>0</v>
      </c>
      <c r="GS42">
        <v>4139000000</v>
      </c>
      <c r="GT42">
        <v>3734000000</v>
      </c>
      <c r="GU42">
        <v>3560000000</v>
      </c>
      <c r="GV42">
        <v>11433000000</v>
      </c>
      <c r="GW42">
        <v>11433000000</v>
      </c>
      <c r="GX42">
        <v>3087000000</v>
      </c>
      <c r="GY42">
        <v>15235000000</v>
      </c>
      <c r="GZ42">
        <v>13796000000</v>
      </c>
      <c r="HA42">
        <v>32118000000</v>
      </c>
      <c r="HB42">
        <v>32118000000</v>
      </c>
      <c r="HC42">
        <v>11836000000</v>
      </c>
      <c r="HD42">
        <v>10827000000</v>
      </c>
      <c r="HE42">
        <v>9026000000</v>
      </c>
      <c r="HF42">
        <v>31689000000</v>
      </c>
      <c r="HG42">
        <v>31689000000</v>
      </c>
      <c r="HH42">
        <v>47611000000</v>
      </c>
      <c r="HI42">
        <v>47643000000</v>
      </c>
      <c r="HJ42">
        <v>53402000000</v>
      </c>
      <c r="HK42">
        <v>148656000000</v>
      </c>
      <c r="HL42">
        <v>148656000000</v>
      </c>
      <c r="HM42">
        <v>0</v>
      </c>
      <c r="HN42">
        <v>0</v>
      </c>
      <c r="HO42">
        <v>0</v>
      </c>
      <c r="HP42">
        <v>0</v>
      </c>
      <c r="HQ42">
        <v>0</v>
      </c>
      <c r="HR42">
        <v>6733000000</v>
      </c>
      <c r="HS42">
        <v>9266000000</v>
      </c>
      <c r="HT42">
        <v>10395000000</v>
      </c>
      <c r="HU42">
        <v>26394000000</v>
      </c>
      <c r="HV42">
        <v>26394000000</v>
      </c>
      <c r="HW42">
        <v>1068000000</v>
      </c>
      <c r="HX42">
        <v>6618000000</v>
      </c>
      <c r="HY42">
        <v>7450000000</v>
      </c>
      <c r="HZ42">
        <v>15136000000</v>
      </c>
      <c r="IA42">
        <v>15136000000</v>
      </c>
      <c r="IB42">
        <v>3494000000</v>
      </c>
      <c r="IC42">
        <v>3213000000</v>
      </c>
      <c r="ID42">
        <v>3012000000</v>
      </c>
      <c r="IE42">
        <v>9719000000</v>
      </c>
      <c r="IF42">
        <v>9719000000</v>
      </c>
      <c r="IG42">
        <v>0</v>
      </c>
      <c r="IH42">
        <v>0</v>
      </c>
      <c r="II42">
        <v>0</v>
      </c>
      <c r="IJ42">
        <v>0</v>
      </c>
      <c r="IK42">
        <v>0</v>
      </c>
      <c r="IL42">
        <v>991000000</v>
      </c>
      <c r="IM42">
        <v>1417000000</v>
      </c>
      <c r="IN42">
        <v>1753000000</v>
      </c>
      <c r="IO42">
        <v>4161000000</v>
      </c>
      <c r="IP42">
        <v>4161000000</v>
      </c>
      <c r="IQ42">
        <v>0</v>
      </c>
      <c r="IR42">
        <v>0</v>
      </c>
      <c r="IS42">
        <v>0</v>
      </c>
      <c r="IT42">
        <v>0</v>
      </c>
      <c r="IU42">
        <v>0</v>
      </c>
      <c r="IV42">
        <v>18002000000</v>
      </c>
      <c r="IW42">
        <v>17957000000</v>
      </c>
      <c r="IX42">
        <v>18482000000</v>
      </c>
      <c r="IY42">
        <v>54441000000</v>
      </c>
      <c r="IZ42">
        <v>54441000000</v>
      </c>
      <c r="JA42">
        <v>21723000000</v>
      </c>
      <c r="JB42">
        <v>20560000000</v>
      </c>
      <c r="JC42">
        <v>19063000000</v>
      </c>
      <c r="JD42">
        <v>61346000000</v>
      </c>
      <c r="JE42">
        <v>61346000000</v>
      </c>
      <c r="JF42">
        <v>0</v>
      </c>
      <c r="JG42">
        <v>0</v>
      </c>
      <c r="JH42">
        <v>0</v>
      </c>
      <c r="JI42">
        <v>0</v>
      </c>
      <c r="JJ42">
        <v>0</v>
      </c>
      <c r="JK42">
        <v>2657000000</v>
      </c>
      <c r="JL42">
        <v>6379000000</v>
      </c>
      <c r="JM42">
        <v>5835000000</v>
      </c>
      <c r="JN42">
        <v>14871000000</v>
      </c>
      <c r="JO42">
        <v>14871000000</v>
      </c>
      <c r="JP42">
        <v>12279000000</v>
      </c>
      <c r="JQ42">
        <v>12687000000</v>
      </c>
      <c r="JR42">
        <v>12615000000</v>
      </c>
      <c r="JS42">
        <v>37581000000</v>
      </c>
      <c r="JT42">
        <v>37581000000</v>
      </c>
      <c r="JU42">
        <v>13104000000</v>
      </c>
      <c r="JV42">
        <v>14196000000</v>
      </c>
      <c r="JW42">
        <v>14604000000</v>
      </c>
      <c r="JX42">
        <v>41904000000</v>
      </c>
      <c r="JY42">
        <v>41904000000</v>
      </c>
      <c r="JZ42">
        <v>2163000000</v>
      </c>
      <c r="KA42">
        <v>2107000000</v>
      </c>
      <c r="KB42">
        <v>4980000000</v>
      </c>
      <c r="KC42">
        <v>9250000000</v>
      </c>
      <c r="KD42">
        <v>9250000000</v>
      </c>
      <c r="KE42">
        <v>8053000000</v>
      </c>
      <c r="KF42">
        <v>7750000000</v>
      </c>
      <c r="KG42">
        <v>7038000000</v>
      </c>
      <c r="KH42">
        <v>22841000000</v>
      </c>
      <c r="KI42">
        <v>22841000000</v>
      </c>
      <c r="KJ42">
        <v>285000000</v>
      </c>
      <c r="KK42">
        <v>283000000</v>
      </c>
      <c r="KL42">
        <v>274000000</v>
      </c>
      <c r="KM42">
        <v>842000000</v>
      </c>
      <c r="KN42">
        <v>842000000</v>
      </c>
      <c r="KO42">
        <v>6670000000</v>
      </c>
      <c r="KP42">
        <v>5279000000</v>
      </c>
      <c r="KQ42">
        <v>3738000000</v>
      </c>
      <c r="KR42">
        <v>15687000000</v>
      </c>
      <c r="KS42">
        <v>15687000000</v>
      </c>
      <c r="KT42">
        <v>15825000000</v>
      </c>
      <c r="KU42">
        <v>16043000000</v>
      </c>
      <c r="KV42">
        <v>19315000000</v>
      </c>
      <c r="KW42">
        <v>51183000000</v>
      </c>
      <c r="KX42">
        <v>51183000000</v>
      </c>
      <c r="KY42">
        <v>35211000000</v>
      </c>
      <c r="KZ42">
        <v>33936000000</v>
      </c>
      <c r="LA42">
        <v>28471000000</v>
      </c>
      <c r="LB42">
        <v>97618000000</v>
      </c>
      <c r="LC42">
        <v>97618000000</v>
      </c>
      <c r="LD42">
        <v>23902000000</v>
      </c>
      <c r="LE42">
        <v>24215000000</v>
      </c>
      <c r="LF42">
        <v>23792000000</v>
      </c>
      <c r="LG42">
        <v>71909000000</v>
      </c>
      <c r="LH42">
        <v>71909000000</v>
      </c>
      <c r="LI42">
        <v>2278000000</v>
      </c>
      <c r="LJ42">
        <v>2113000000</v>
      </c>
      <c r="LK42">
        <v>2019000000</v>
      </c>
      <c r="LL42">
        <v>6410000000</v>
      </c>
      <c r="LM42">
        <v>6410000000</v>
      </c>
      <c r="LN42">
        <v>2955000000</v>
      </c>
      <c r="LO42">
        <v>2172000000</v>
      </c>
      <c r="LP42">
        <v>1653000000</v>
      </c>
      <c r="LQ42">
        <v>6780000000</v>
      </c>
      <c r="LR42">
        <v>6780000000</v>
      </c>
      <c r="LS42">
        <v>1042200000</v>
      </c>
      <c r="LT42">
        <v>781800000</v>
      </c>
      <c r="LU42">
        <v>552100000</v>
      </c>
      <c r="LV42">
        <v>2376100000</v>
      </c>
      <c r="LW42">
        <v>2376100000</v>
      </c>
      <c r="LX42">
        <v>8727000000</v>
      </c>
      <c r="LY42">
        <v>7089000000</v>
      </c>
      <c r="LZ42">
        <v>3455000000</v>
      </c>
      <c r="MA42">
        <v>19271000000</v>
      </c>
      <c r="MB42">
        <v>19271000000</v>
      </c>
      <c r="MC42">
        <v>613000000</v>
      </c>
      <c r="MD42">
        <v>536000000</v>
      </c>
      <c r="ME42">
        <v>487000000</v>
      </c>
      <c r="MF42">
        <v>1636000000</v>
      </c>
      <c r="MG42">
        <v>1636000000</v>
      </c>
      <c r="MH42">
        <v>0</v>
      </c>
      <c r="MI42">
        <v>0</v>
      </c>
      <c r="MJ42">
        <v>0</v>
      </c>
      <c r="MK42">
        <v>0</v>
      </c>
      <c r="ML42">
        <v>0</v>
      </c>
      <c r="MM42">
        <v>122413000000</v>
      </c>
      <c r="MN42">
        <v>118705000000</v>
      </c>
      <c r="MO42">
        <v>109226000000</v>
      </c>
      <c r="MP42">
        <v>350344000000</v>
      </c>
      <c r="MQ42">
        <v>350344000000</v>
      </c>
      <c r="MR42">
        <v>0</v>
      </c>
      <c r="MS42">
        <v>0</v>
      </c>
      <c r="MT42">
        <v>0</v>
      </c>
      <c r="MU42">
        <v>0</v>
      </c>
      <c r="MV42">
        <v>0</v>
      </c>
      <c r="MW42">
        <v>628000000</v>
      </c>
      <c r="MX42">
        <v>340000000</v>
      </c>
      <c r="MY42">
        <v>152000000</v>
      </c>
      <c r="MZ42">
        <v>1120000000</v>
      </c>
      <c r="NA42">
        <v>1120000000</v>
      </c>
      <c r="NB42">
        <v>9325000000</v>
      </c>
      <c r="NC42">
        <v>10349000000</v>
      </c>
      <c r="ND42">
        <v>10856000000</v>
      </c>
      <c r="NE42">
        <v>30530000000</v>
      </c>
      <c r="NF42">
        <v>30530000000</v>
      </c>
      <c r="NG42">
        <v>0</v>
      </c>
      <c r="NH42">
        <v>0</v>
      </c>
      <c r="NI42">
        <v>0</v>
      </c>
      <c r="NJ42">
        <v>0</v>
      </c>
      <c r="NK42">
        <v>0</v>
      </c>
      <c r="NL42">
        <v>2075000000</v>
      </c>
      <c r="NM42">
        <v>2167000000</v>
      </c>
      <c r="NN42">
        <v>2274000000</v>
      </c>
      <c r="NO42">
        <v>6516000000</v>
      </c>
      <c r="NP42">
        <v>6516000000</v>
      </c>
      <c r="NQ42">
        <v>3392000000</v>
      </c>
      <c r="NR42">
        <v>3223000000</v>
      </c>
      <c r="NS42">
        <v>2864000000</v>
      </c>
      <c r="NT42">
        <v>9479000000</v>
      </c>
      <c r="NU42">
        <v>9479000000</v>
      </c>
      <c r="NV42">
        <v>27558000000</v>
      </c>
      <c r="NW42">
        <v>26780000000</v>
      </c>
      <c r="NX42">
        <v>27808000000</v>
      </c>
      <c r="NY42">
        <v>82146000000</v>
      </c>
      <c r="NZ42">
        <v>82146000000</v>
      </c>
      <c r="OA42">
        <v>103905000000</v>
      </c>
      <c r="OB42">
        <v>104557000000</v>
      </c>
      <c r="OC42">
        <v>105510000000</v>
      </c>
      <c r="OD42">
        <v>313972000000</v>
      </c>
      <c r="OE42">
        <v>313972000000</v>
      </c>
      <c r="OF42">
        <v>11783000000</v>
      </c>
      <c r="OG42">
        <v>10876000000</v>
      </c>
      <c r="OH42">
        <v>10072000000</v>
      </c>
      <c r="OI42">
        <v>32731000000</v>
      </c>
      <c r="OJ42">
        <v>32731000000</v>
      </c>
      <c r="OK42">
        <v>0</v>
      </c>
      <c r="OL42">
        <v>0</v>
      </c>
      <c r="OM42">
        <v>0</v>
      </c>
      <c r="ON42">
        <v>0</v>
      </c>
      <c r="OO42">
        <v>0</v>
      </c>
      <c r="OP42">
        <v>0</v>
      </c>
      <c r="OQ42">
        <v>0</v>
      </c>
      <c r="OR42">
        <v>0</v>
      </c>
      <c r="OS42">
        <v>0</v>
      </c>
      <c r="OT42">
        <v>0</v>
      </c>
      <c r="OU42">
        <v>0</v>
      </c>
      <c r="OV42">
        <v>0</v>
      </c>
      <c r="OW42">
        <v>0</v>
      </c>
      <c r="OX42">
        <v>0</v>
      </c>
      <c r="OY42">
        <v>0</v>
      </c>
      <c r="OZ42">
        <v>2630600800000</v>
      </c>
    </row>
    <row r="43" spans="1:416" x14ac:dyDescent="0.25">
      <c r="A43" s="26" t="s">
        <v>22</v>
      </c>
      <c r="B43">
        <v>0</v>
      </c>
      <c r="C43">
        <v>0</v>
      </c>
      <c r="D43">
        <v>0</v>
      </c>
      <c r="E43">
        <v>0</v>
      </c>
      <c r="F43">
        <v>0</v>
      </c>
      <c r="G43">
        <v>-1144000000</v>
      </c>
      <c r="H43">
        <v>-1509000000</v>
      </c>
      <c r="I43">
        <v>-2280000000</v>
      </c>
      <c r="J43">
        <v>-4933000000</v>
      </c>
      <c r="K43">
        <v>-4933000000</v>
      </c>
      <c r="L43">
        <v>826000000</v>
      </c>
      <c r="M43">
        <v>670000000</v>
      </c>
      <c r="N43">
        <v>546000000</v>
      </c>
      <c r="O43">
        <v>2042000000</v>
      </c>
      <c r="P43">
        <v>2042000000</v>
      </c>
      <c r="Q43">
        <v>19539000</v>
      </c>
      <c r="R43">
        <v>22963000</v>
      </c>
      <c r="S43">
        <v>33071000</v>
      </c>
      <c r="T43">
        <v>75573000</v>
      </c>
      <c r="U43">
        <v>75573000</v>
      </c>
      <c r="V43">
        <v>1316000000</v>
      </c>
      <c r="W43">
        <v>1449000000</v>
      </c>
      <c r="X43">
        <v>1469000000</v>
      </c>
      <c r="Y43">
        <v>4234000000</v>
      </c>
      <c r="Z43">
        <v>4234000000</v>
      </c>
      <c r="AA43">
        <v>332000000</v>
      </c>
      <c r="AB43">
        <v>327000000</v>
      </c>
      <c r="AC43">
        <v>318000000</v>
      </c>
      <c r="AD43">
        <v>977000000</v>
      </c>
      <c r="AE43">
        <v>977000000</v>
      </c>
      <c r="AF43">
        <v>1392000000</v>
      </c>
      <c r="AG43">
        <v>1289000000</v>
      </c>
      <c r="AH43">
        <v>1262000000</v>
      </c>
      <c r="AI43">
        <v>3943000000</v>
      </c>
      <c r="AJ43">
        <v>3943000000</v>
      </c>
      <c r="AK43">
        <v>1417000000</v>
      </c>
      <c r="AL43">
        <v>1600000000</v>
      </c>
      <c r="AM43">
        <v>1647000000</v>
      </c>
      <c r="AN43">
        <v>4664000000</v>
      </c>
      <c r="AO43">
        <v>4664000000</v>
      </c>
      <c r="AP43">
        <v>2943000000</v>
      </c>
      <c r="AQ43">
        <v>3464000000</v>
      </c>
      <c r="AR43">
        <v>2098000000</v>
      </c>
      <c r="AS43">
        <v>8505000000</v>
      </c>
      <c r="AT43">
        <v>8505000000</v>
      </c>
      <c r="AU43">
        <v>475000000</v>
      </c>
      <c r="AV43">
        <v>722000000</v>
      </c>
      <c r="AW43">
        <v>2156000000</v>
      </c>
      <c r="AX43">
        <v>3353000000</v>
      </c>
      <c r="AY43">
        <v>3353000000</v>
      </c>
      <c r="AZ43">
        <v>18607000000</v>
      </c>
      <c r="BA43">
        <v>22345000000</v>
      </c>
      <c r="BB43">
        <v>8225000000</v>
      </c>
      <c r="BC43">
        <v>49177000000</v>
      </c>
      <c r="BD43">
        <v>49177000000</v>
      </c>
      <c r="BE43">
        <v>0</v>
      </c>
      <c r="BF43">
        <v>0</v>
      </c>
      <c r="BG43">
        <v>0</v>
      </c>
      <c r="BH43">
        <v>0</v>
      </c>
      <c r="BI43">
        <v>0</v>
      </c>
      <c r="BJ43">
        <v>2821000000</v>
      </c>
      <c r="BK43">
        <v>4360000000</v>
      </c>
      <c r="BL43">
        <v>1132000000</v>
      </c>
      <c r="BM43">
        <v>8313000000</v>
      </c>
      <c r="BN43">
        <v>8313000000</v>
      </c>
      <c r="BO43">
        <v>0</v>
      </c>
      <c r="BP43">
        <v>0</v>
      </c>
      <c r="BQ43">
        <v>0</v>
      </c>
      <c r="BR43">
        <v>0</v>
      </c>
      <c r="BS43">
        <v>0</v>
      </c>
      <c r="BT43">
        <v>3853000000</v>
      </c>
      <c r="BU43">
        <v>3961000000</v>
      </c>
      <c r="BV43">
        <v>4083000000</v>
      </c>
      <c r="BW43">
        <v>11897000000</v>
      </c>
      <c r="BX43">
        <v>11897000000</v>
      </c>
      <c r="BY43">
        <v>24266000000</v>
      </c>
      <c r="BZ43">
        <v>29163000000</v>
      </c>
      <c r="CA43">
        <v>14541000000</v>
      </c>
      <c r="CB43">
        <v>67970000000</v>
      </c>
      <c r="CC43">
        <v>67970000000</v>
      </c>
      <c r="CD43">
        <v>1126000000</v>
      </c>
      <c r="CE43">
        <v>1175000000</v>
      </c>
      <c r="CF43">
        <v>1103000000</v>
      </c>
      <c r="CG43">
        <v>3404000000</v>
      </c>
      <c r="CH43">
        <v>3404000000</v>
      </c>
      <c r="CI43">
        <v>0</v>
      </c>
      <c r="CJ43">
        <v>0</v>
      </c>
      <c r="CK43">
        <v>0</v>
      </c>
      <c r="CL43">
        <v>0</v>
      </c>
      <c r="CM43">
        <v>0</v>
      </c>
      <c r="CN43">
        <v>3542000000</v>
      </c>
      <c r="CO43">
        <v>4567000000</v>
      </c>
      <c r="CP43">
        <v>4588000000</v>
      </c>
      <c r="CQ43">
        <v>12697000000</v>
      </c>
      <c r="CR43">
        <v>12697000000</v>
      </c>
      <c r="CS43">
        <v>4301000000</v>
      </c>
      <c r="CT43">
        <v>5173000000</v>
      </c>
      <c r="CU43">
        <v>3120000000</v>
      </c>
      <c r="CV43">
        <v>12594000000</v>
      </c>
      <c r="CW43">
        <v>12594000000</v>
      </c>
      <c r="CX43">
        <v>735000000</v>
      </c>
      <c r="CY43">
        <v>778000000</v>
      </c>
      <c r="CZ43">
        <v>806000000</v>
      </c>
      <c r="DA43">
        <v>2319000000</v>
      </c>
      <c r="DB43">
        <v>2319000000</v>
      </c>
      <c r="DC43">
        <v>159000000</v>
      </c>
      <c r="DD43">
        <v>150000000</v>
      </c>
      <c r="DE43">
        <v>160000000</v>
      </c>
      <c r="DF43">
        <v>469000000</v>
      </c>
      <c r="DG43">
        <v>469000000</v>
      </c>
      <c r="DH43">
        <v>943000000</v>
      </c>
      <c r="DI43">
        <v>859000000</v>
      </c>
      <c r="DJ43">
        <v>585000000</v>
      </c>
      <c r="DK43">
        <v>2387000000</v>
      </c>
      <c r="DL43">
        <v>2387000000</v>
      </c>
      <c r="DM43">
        <v>2619000000</v>
      </c>
      <c r="DN43">
        <v>3114000000</v>
      </c>
      <c r="DO43">
        <v>4347000000</v>
      </c>
      <c r="DP43">
        <v>10080000000</v>
      </c>
      <c r="DQ43">
        <v>10080000000</v>
      </c>
      <c r="DR43">
        <v>748000000</v>
      </c>
      <c r="DS43">
        <v>798000000</v>
      </c>
      <c r="DT43">
        <v>697000000</v>
      </c>
      <c r="DU43">
        <v>2243000000</v>
      </c>
      <c r="DV43">
        <v>2243000000</v>
      </c>
      <c r="DW43">
        <v>55000000</v>
      </c>
      <c r="DX43">
        <v>668000000</v>
      </c>
      <c r="DY43">
        <v>767000000</v>
      </c>
      <c r="DZ43">
        <v>1490000000</v>
      </c>
      <c r="EA43">
        <v>1490000000</v>
      </c>
      <c r="EB43">
        <v>-574000000</v>
      </c>
      <c r="EC43">
        <v>-978000000</v>
      </c>
      <c r="ED43">
        <v>-1491000000</v>
      </c>
      <c r="EE43">
        <v>-3043000000</v>
      </c>
      <c r="EF43">
        <v>-3043000000</v>
      </c>
      <c r="EG43">
        <v>1063000000</v>
      </c>
      <c r="EH43">
        <v>933000000</v>
      </c>
      <c r="EI43">
        <v>827000000</v>
      </c>
      <c r="EJ43">
        <v>2823000000</v>
      </c>
      <c r="EK43"/>
      <c r="EL43"/>
      <c r="EM43"/>
      <c r="EN43"/>
      <c r="EO43">
        <v>2823000000</v>
      </c>
      <c r="EP43">
        <v>-159000000</v>
      </c>
      <c r="EQ43">
        <v>-174000000</v>
      </c>
      <c r="ER43">
        <v>-156000000</v>
      </c>
      <c r="ES43">
        <v>-489000000</v>
      </c>
      <c r="ET43">
        <v>-489000000</v>
      </c>
      <c r="EU43">
        <v>1529000000</v>
      </c>
      <c r="EV43">
        <v>1591000000</v>
      </c>
      <c r="EW43">
        <v>1610000000</v>
      </c>
      <c r="EX43">
        <v>4730000000</v>
      </c>
      <c r="EY43">
        <v>4730000000</v>
      </c>
      <c r="EZ43">
        <v>57000000</v>
      </c>
      <c r="FA43">
        <v>57000000</v>
      </c>
      <c r="FB43">
        <v>46000000</v>
      </c>
      <c r="FC43">
        <v>160000000</v>
      </c>
      <c r="FD43">
        <v>160000000</v>
      </c>
      <c r="FE43">
        <v>0</v>
      </c>
      <c r="FF43">
        <v>0</v>
      </c>
      <c r="FG43">
        <v>0</v>
      </c>
      <c r="FH43">
        <v>0</v>
      </c>
      <c r="FI43">
        <v>0</v>
      </c>
      <c r="FJ43">
        <v>558000000</v>
      </c>
      <c r="FK43">
        <v>588000000</v>
      </c>
      <c r="FL43">
        <v>672000000</v>
      </c>
      <c r="FM43">
        <v>1818000000</v>
      </c>
      <c r="FN43">
        <v>1818000000</v>
      </c>
      <c r="FO43">
        <v>0</v>
      </c>
      <c r="FP43">
        <v>0</v>
      </c>
      <c r="FQ43">
        <v>0</v>
      </c>
      <c r="FR43">
        <v>0</v>
      </c>
      <c r="FS43">
        <v>0</v>
      </c>
      <c r="FT43">
        <v>0</v>
      </c>
      <c r="FU43">
        <v>0</v>
      </c>
      <c r="FV43">
        <v>0</v>
      </c>
      <c r="FW43">
        <v>0</v>
      </c>
      <c r="FX43">
        <v>0</v>
      </c>
      <c r="FY43">
        <v>1077000000</v>
      </c>
      <c r="FZ43">
        <v>995000000</v>
      </c>
      <c r="GA43">
        <v>984000000</v>
      </c>
      <c r="GB43">
        <v>3056000000</v>
      </c>
      <c r="GC43">
        <v>3056000000</v>
      </c>
      <c r="GD43">
        <v>3880000000</v>
      </c>
      <c r="GE43">
        <v>4423000000</v>
      </c>
      <c r="GF43">
        <v>4121000000</v>
      </c>
      <c r="GG43">
        <v>12424000000</v>
      </c>
      <c r="GH43">
        <v>12424000000</v>
      </c>
      <c r="GI43">
        <v>15912000000</v>
      </c>
      <c r="GJ43">
        <v>17376000000</v>
      </c>
      <c r="GK43">
        <v>8938000000</v>
      </c>
      <c r="GL43">
        <v>42226000000</v>
      </c>
      <c r="GM43">
        <v>42226000000</v>
      </c>
      <c r="GN43">
        <v>1051000000</v>
      </c>
      <c r="GO43">
        <v>1201000000</v>
      </c>
      <c r="GP43">
        <v>1347000000</v>
      </c>
      <c r="GQ43">
        <v>3599000000</v>
      </c>
      <c r="GR43">
        <v>3599000000</v>
      </c>
      <c r="GS43">
        <v>367000000</v>
      </c>
      <c r="GT43">
        <v>357000000</v>
      </c>
      <c r="GU43">
        <v>359000000</v>
      </c>
      <c r="GV43">
        <v>1083000000</v>
      </c>
      <c r="GW43">
        <v>1083000000</v>
      </c>
      <c r="GX43">
        <v>723000000</v>
      </c>
      <c r="GY43">
        <v>1344000000</v>
      </c>
      <c r="GZ43">
        <v>1288000000</v>
      </c>
      <c r="HA43">
        <v>3355000000</v>
      </c>
      <c r="HB43">
        <v>3355000000</v>
      </c>
      <c r="HC43">
        <v>0</v>
      </c>
      <c r="HD43">
        <v>0</v>
      </c>
      <c r="HE43">
        <v>0</v>
      </c>
      <c r="HF43">
        <v>0</v>
      </c>
      <c r="HG43">
        <v>0</v>
      </c>
      <c r="HH43">
        <v>1005000000</v>
      </c>
      <c r="HI43">
        <v>318000000</v>
      </c>
      <c r="HJ43">
        <v>201000000</v>
      </c>
      <c r="HK43">
        <v>1524000000</v>
      </c>
      <c r="HL43">
        <v>1524000000</v>
      </c>
      <c r="HM43">
        <v>21041000000</v>
      </c>
      <c r="HN43">
        <v>26795000000</v>
      </c>
      <c r="HO43">
        <v>9960000000</v>
      </c>
      <c r="HP43">
        <v>57796000000</v>
      </c>
      <c r="HQ43">
        <v>57796000000</v>
      </c>
      <c r="HR43">
        <v>950000000</v>
      </c>
      <c r="HS43">
        <v>946000000</v>
      </c>
      <c r="HT43">
        <v>1437000000</v>
      </c>
      <c r="HU43">
        <v>3333000000</v>
      </c>
      <c r="HV43">
        <v>3333000000</v>
      </c>
      <c r="HW43">
        <v>0</v>
      </c>
      <c r="HX43">
        <v>0</v>
      </c>
      <c r="HY43">
        <v>0</v>
      </c>
      <c r="HZ43">
        <v>0</v>
      </c>
      <c r="IA43">
        <v>0</v>
      </c>
      <c r="IB43">
        <v>668000000</v>
      </c>
      <c r="IC43">
        <v>653000000</v>
      </c>
      <c r="ID43">
        <v>591000000</v>
      </c>
      <c r="IE43">
        <v>1912000000</v>
      </c>
      <c r="IF43">
        <v>1912000000</v>
      </c>
      <c r="IG43">
        <v>0</v>
      </c>
      <c r="IH43">
        <v>0</v>
      </c>
      <c r="II43">
        <v>0</v>
      </c>
      <c r="IJ43">
        <v>0</v>
      </c>
      <c r="IK43">
        <v>0</v>
      </c>
      <c r="IL43">
        <v>186000000</v>
      </c>
      <c r="IM43">
        <v>224000000</v>
      </c>
      <c r="IN43">
        <v>380000000</v>
      </c>
      <c r="IO43">
        <v>790000000</v>
      </c>
      <c r="IP43">
        <v>790000000</v>
      </c>
      <c r="IQ43">
        <v>981200000</v>
      </c>
      <c r="IR43">
        <v>1121900000</v>
      </c>
      <c r="IS43">
        <v>1218100000</v>
      </c>
      <c r="IT43">
        <v>3321200000</v>
      </c>
      <c r="IU43">
        <v>3321200000</v>
      </c>
      <c r="IV43">
        <v>0</v>
      </c>
      <c r="IW43">
        <v>0</v>
      </c>
      <c r="IX43">
        <v>0</v>
      </c>
      <c r="IY43">
        <v>0</v>
      </c>
      <c r="IZ43">
        <v>0</v>
      </c>
      <c r="JA43">
        <v>1146000000</v>
      </c>
      <c r="JB43">
        <v>1444000000</v>
      </c>
      <c r="JC43">
        <v>1092000000</v>
      </c>
      <c r="JD43">
        <v>3682000000</v>
      </c>
      <c r="JE43">
        <v>3682000000</v>
      </c>
      <c r="JF43">
        <v>0</v>
      </c>
      <c r="JG43">
        <v>0</v>
      </c>
      <c r="JH43">
        <v>0</v>
      </c>
      <c r="JI43">
        <v>0</v>
      </c>
      <c r="JJ43">
        <v>0</v>
      </c>
      <c r="JK43">
        <v>0</v>
      </c>
      <c r="JL43">
        <v>0</v>
      </c>
      <c r="JM43">
        <v>0</v>
      </c>
      <c r="JN43">
        <v>0</v>
      </c>
      <c r="JO43">
        <v>0</v>
      </c>
      <c r="JP43">
        <v>0</v>
      </c>
      <c r="JQ43">
        <v>0</v>
      </c>
      <c r="JR43">
        <v>0</v>
      </c>
      <c r="JS43">
        <v>0</v>
      </c>
      <c r="JT43">
        <v>0</v>
      </c>
      <c r="JU43">
        <v>0</v>
      </c>
      <c r="JV43">
        <v>0</v>
      </c>
      <c r="JW43">
        <v>0</v>
      </c>
      <c r="JX43">
        <v>0</v>
      </c>
      <c r="JY43">
        <v>0</v>
      </c>
      <c r="JZ43">
        <v>10086000000</v>
      </c>
      <c r="KA43">
        <v>12404000000</v>
      </c>
      <c r="KB43">
        <v>3849000000</v>
      </c>
      <c r="KC43">
        <v>26339000000</v>
      </c>
      <c r="KD43">
        <v>26339000000</v>
      </c>
      <c r="KE43">
        <v>0</v>
      </c>
      <c r="KF43">
        <v>0</v>
      </c>
      <c r="KG43">
        <v>0</v>
      </c>
      <c r="KH43">
        <v>0</v>
      </c>
      <c r="KI43">
        <v>0</v>
      </c>
      <c r="KJ43">
        <v>0</v>
      </c>
      <c r="KK43">
        <v>0</v>
      </c>
      <c r="KL43">
        <v>0</v>
      </c>
      <c r="KM43">
        <v>0</v>
      </c>
      <c r="KN43">
        <v>0</v>
      </c>
      <c r="KO43">
        <v>2025000000</v>
      </c>
      <c r="KP43">
        <v>2082000000</v>
      </c>
      <c r="KQ43">
        <v>1995000000</v>
      </c>
      <c r="KR43">
        <v>6102000000</v>
      </c>
      <c r="KS43">
        <v>6102000000</v>
      </c>
      <c r="KT43">
        <v>1219000000</v>
      </c>
      <c r="KU43">
        <v>935000000</v>
      </c>
      <c r="KV43">
        <v>1128000000</v>
      </c>
      <c r="KW43">
        <v>3282000000</v>
      </c>
      <c r="KX43">
        <v>3282000000</v>
      </c>
      <c r="KY43">
        <v>0</v>
      </c>
      <c r="KZ43">
        <v>0</v>
      </c>
      <c r="LA43">
        <v>0</v>
      </c>
      <c r="LB43">
        <v>0</v>
      </c>
      <c r="LC43">
        <v>0</v>
      </c>
      <c r="LD43">
        <v>506000000</v>
      </c>
      <c r="LE43">
        <v>509000000</v>
      </c>
      <c r="LF43">
        <v>465000000</v>
      </c>
      <c r="LG43">
        <v>1480000000</v>
      </c>
      <c r="LH43">
        <v>1480000000</v>
      </c>
      <c r="LI43">
        <v>-665000000</v>
      </c>
      <c r="LJ43">
        <v>-570000000</v>
      </c>
      <c r="LK43">
        <v>-618000000</v>
      </c>
      <c r="LL43">
        <v>-1853000000</v>
      </c>
      <c r="LM43">
        <v>-1853000000</v>
      </c>
      <c r="LN43">
        <v>768000000</v>
      </c>
      <c r="LO43">
        <v>627000000</v>
      </c>
      <c r="LP43">
        <v>602000000</v>
      </c>
      <c r="LQ43">
        <v>1997000000</v>
      </c>
      <c r="LR43">
        <v>1997000000</v>
      </c>
      <c r="LS43">
        <v>170300000</v>
      </c>
      <c r="LT43">
        <v>331000000</v>
      </c>
      <c r="LU43">
        <v>437000000</v>
      </c>
      <c r="LV43">
        <v>938300000</v>
      </c>
      <c r="LW43">
        <v>938300000</v>
      </c>
      <c r="LX43">
        <v>575000000</v>
      </c>
      <c r="LY43">
        <v>609000000</v>
      </c>
      <c r="LZ43">
        <v>563000000</v>
      </c>
      <c r="MA43">
        <v>1747000000</v>
      </c>
      <c r="MB43">
        <v>1747000000</v>
      </c>
      <c r="MC43">
        <v>1842000000</v>
      </c>
      <c r="MD43">
        <v>1736000000</v>
      </c>
      <c r="ME43">
        <v>1821000000</v>
      </c>
      <c r="MF43">
        <v>5399000000</v>
      </c>
      <c r="MG43">
        <v>5399000000</v>
      </c>
      <c r="MH43">
        <v>815923000</v>
      </c>
      <c r="MI43">
        <v>789353000</v>
      </c>
      <c r="MJ43">
        <v>784400000</v>
      </c>
      <c r="MK43">
        <v>2389676000</v>
      </c>
      <c r="ML43">
        <v>2389676000</v>
      </c>
      <c r="MM43">
        <v>7957000000</v>
      </c>
      <c r="MN43">
        <v>8422000000</v>
      </c>
      <c r="MO43">
        <v>7925000000</v>
      </c>
      <c r="MP43">
        <v>24304000000</v>
      </c>
      <c r="MQ43">
        <v>24304000000</v>
      </c>
      <c r="MR43">
        <v>461000000</v>
      </c>
      <c r="MS43">
        <v>477000000</v>
      </c>
      <c r="MT43">
        <v>977000000</v>
      </c>
      <c r="MU43">
        <v>1915000000</v>
      </c>
      <c r="MV43">
        <v>1915000000</v>
      </c>
      <c r="MW43">
        <v>125000000</v>
      </c>
      <c r="MX43">
        <v>170000000</v>
      </c>
      <c r="MY43">
        <v>190000000</v>
      </c>
      <c r="MZ43">
        <v>485000000</v>
      </c>
      <c r="NA43">
        <v>485000000</v>
      </c>
      <c r="NB43">
        <v>1400000000</v>
      </c>
      <c r="NC43">
        <v>1704000000</v>
      </c>
      <c r="ND43">
        <v>1663000000</v>
      </c>
      <c r="NE43">
        <v>4767000000</v>
      </c>
      <c r="NF43">
        <v>4767000000</v>
      </c>
      <c r="NG43">
        <v>870000000</v>
      </c>
      <c r="NH43">
        <v>1050000000</v>
      </c>
      <c r="NI43">
        <v>1141000000</v>
      </c>
      <c r="NJ43">
        <v>3061000000</v>
      </c>
      <c r="NK43">
        <v>3061000000</v>
      </c>
      <c r="NL43">
        <v>605000000</v>
      </c>
      <c r="NM43">
        <v>653000000</v>
      </c>
      <c r="NN43">
        <v>701000000</v>
      </c>
      <c r="NO43">
        <v>1959000000</v>
      </c>
      <c r="NP43">
        <v>1959000000</v>
      </c>
      <c r="NQ43">
        <v>3254000000</v>
      </c>
      <c r="NR43">
        <v>4442000000</v>
      </c>
      <c r="NS43">
        <v>2015000000</v>
      </c>
      <c r="NT43">
        <v>9711000000</v>
      </c>
      <c r="NU43">
        <v>9711000000</v>
      </c>
      <c r="NV43">
        <v>-612000000</v>
      </c>
      <c r="NW43">
        <v>-533000000</v>
      </c>
      <c r="NX43">
        <v>-516000000</v>
      </c>
      <c r="NY43">
        <v>-1661000000</v>
      </c>
      <c r="NZ43">
        <v>-1661000000</v>
      </c>
      <c r="OA43">
        <v>4833000000</v>
      </c>
      <c r="OB43">
        <v>4730000000</v>
      </c>
      <c r="OC43">
        <v>4247000000</v>
      </c>
      <c r="OD43">
        <v>13810000000</v>
      </c>
      <c r="OE43">
        <v>13810000000</v>
      </c>
      <c r="OF43">
        <v>616000000</v>
      </c>
      <c r="OG43">
        <v>650000000</v>
      </c>
      <c r="OH43">
        <v>639000000</v>
      </c>
      <c r="OI43">
        <v>1905000000</v>
      </c>
      <c r="OJ43">
        <v>1905000000</v>
      </c>
      <c r="OK43">
        <v>14652000000</v>
      </c>
      <c r="OL43">
        <v>18852000000</v>
      </c>
      <c r="OM43">
        <v>7963000000</v>
      </c>
      <c r="ON43">
        <v>41467000000</v>
      </c>
      <c r="OO43">
        <v>41467000000</v>
      </c>
      <c r="OP43">
        <v>5114000000</v>
      </c>
      <c r="OQ43">
        <v>1975000000</v>
      </c>
      <c r="OR43">
        <v>2262000000</v>
      </c>
      <c r="OS43">
        <v>9351000000</v>
      </c>
      <c r="OT43">
        <v>9351000000</v>
      </c>
      <c r="OU43">
        <v>766000000</v>
      </c>
      <c r="OV43">
        <v>830000000</v>
      </c>
      <c r="OW43">
        <v>1158000000</v>
      </c>
      <c r="OX43">
        <v>2754000000</v>
      </c>
      <c r="OY43">
        <v>2754000000</v>
      </c>
      <c r="OZ43">
        <v>513649749000</v>
      </c>
    </row>
    <row r="44" spans="1:416" x14ac:dyDescent="0.25">
      <c r="A44" s="26" t="s">
        <v>441</v>
      </c>
      <c r="B44">
        <v>3022000000</v>
      </c>
      <c r="C44">
        <v>3423000000</v>
      </c>
      <c r="D44">
        <v>3002000000</v>
      </c>
      <c r="E44">
        <v>9447000000</v>
      </c>
      <c r="F44">
        <v>9447000000</v>
      </c>
      <c r="G44">
        <v>1215000000</v>
      </c>
      <c r="H44">
        <v>1794000000</v>
      </c>
      <c r="I44">
        <v>2619000000</v>
      </c>
      <c r="J44">
        <v>5628000000</v>
      </c>
      <c r="K44">
        <v>5628000000</v>
      </c>
      <c r="L44">
        <v>845000000</v>
      </c>
      <c r="M44">
        <v>677000000</v>
      </c>
      <c r="N44">
        <v>549000000</v>
      </c>
      <c r="O44">
        <v>2071000000</v>
      </c>
      <c r="P44">
        <v>2071000000</v>
      </c>
      <c r="Q44">
        <v>19673000</v>
      </c>
      <c r="R44">
        <v>22624000</v>
      </c>
      <c r="S44">
        <v>28493000</v>
      </c>
      <c r="T44">
        <v>70790000</v>
      </c>
      <c r="U44">
        <v>70790000</v>
      </c>
      <c r="V44">
        <v>1312000000</v>
      </c>
      <c r="W44">
        <v>1326000000</v>
      </c>
      <c r="X44">
        <v>1147000000</v>
      </c>
      <c r="Y44">
        <v>3785000000</v>
      </c>
      <c r="Z44">
        <v>3785000000</v>
      </c>
      <c r="AA44">
        <v>0</v>
      </c>
      <c r="AB44">
        <v>0</v>
      </c>
      <c r="AC44">
        <v>0</v>
      </c>
      <c r="AD44">
        <v>0</v>
      </c>
      <c r="AE44">
        <v>0</v>
      </c>
      <c r="AF44">
        <v>0</v>
      </c>
      <c r="AG44">
        <v>0</v>
      </c>
      <c r="AH44">
        <v>0</v>
      </c>
      <c r="AI44">
        <v>0</v>
      </c>
      <c r="AJ44">
        <v>0</v>
      </c>
      <c r="AK44">
        <v>854000000</v>
      </c>
      <c r="AL44">
        <v>875000000</v>
      </c>
      <c r="AM44">
        <v>139000000</v>
      </c>
      <c r="AN44">
        <v>1868000000</v>
      </c>
      <c r="AO44">
        <v>1868000000</v>
      </c>
      <c r="AP44">
        <v>0</v>
      </c>
      <c r="AQ44">
        <v>0</v>
      </c>
      <c r="AR44">
        <v>0</v>
      </c>
      <c r="AS44">
        <v>0</v>
      </c>
      <c r="AT44">
        <v>0</v>
      </c>
      <c r="AU44">
        <v>0</v>
      </c>
      <c r="AV44">
        <v>0</v>
      </c>
      <c r="AW44">
        <v>0</v>
      </c>
      <c r="AX44">
        <v>0</v>
      </c>
      <c r="AY44">
        <v>0</v>
      </c>
      <c r="AZ44">
        <v>19087000000</v>
      </c>
      <c r="BA44">
        <v>22196000000</v>
      </c>
      <c r="BB44">
        <v>8662000000</v>
      </c>
      <c r="BC44">
        <v>49945000000</v>
      </c>
      <c r="BD44">
        <v>49945000000</v>
      </c>
      <c r="BE44">
        <v>0</v>
      </c>
      <c r="BF44">
        <v>0</v>
      </c>
      <c r="BG44">
        <v>0</v>
      </c>
      <c r="BH44">
        <v>0</v>
      </c>
      <c r="BI44">
        <v>0</v>
      </c>
      <c r="BJ44">
        <v>2711000000</v>
      </c>
      <c r="BK44">
        <v>4400000000</v>
      </c>
      <c r="BL44">
        <v>1236000000</v>
      </c>
      <c r="BM44">
        <v>8347000000</v>
      </c>
      <c r="BN44">
        <v>8347000000</v>
      </c>
      <c r="BO44">
        <v>0</v>
      </c>
      <c r="BP44">
        <v>0</v>
      </c>
      <c r="BQ44">
        <v>0</v>
      </c>
      <c r="BR44">
        <v>0</v>
      </c>
      <c r="BS44">
        <v>0</v>
      </c>
      <c r="BT44">
        <v>0</v>
      </c>
      <c r="BU44">
        <v>0</v>
      </c>
      <c r="BV44">
        <v>0</v>
      </c>
      <c r="BW44">
        <v>0</v>
      </c>
      <c r="BX44">
        <v>0</v>
      </c>
      <c r="BY44">
        <v>22963000000</v>
      </c>
      <c r="BZ44">
        <v>28682000000</v>
      </c>
      <c r="CA44">
        <v>13298000000</v>
      </c>
      <c r="CB44">
        <v>64943000000</v>
      </c>
      <c r="CC44">
        <v>64943000000</v>
      </c>
      <c r="CD44">
        <v>0</v>
      </c>
      <c r="CE44">
        <v>0</v>
      </c>
      <c r="CF44">
        <v>0</v>
      </c>
      <c r="CG44">
        <v>0</v>
      </c>
      <c r="CH44">
        <v>0</v>
      </c>
      <c r="CI44">
        <v>194000000</v>
      </c>
      <c r="CJ44">
        <v>185000000</v>
      </c>
      <c r="CK44">
        <v>188000000</v>
      </c>
      <c r="CL44">
        <v>567000000</v>
      </c>
      <c r="CM44">
        <v>567000000</v>
      </c>
      <c r="CN44">
        <v>0</v>
      </c>
      <c r="CO44">
        <v>0</v>
      </c>
      <c r="CP44">
        <v>0</v>
      </c>
      <c r="CQ44">
        <v>0</v>
      </c>
      <c r="CR44">
        <v>0</v>
      </c>
      <c r="CS44">
        <v>3933000000</v>
      </c>
      <c r="CT44">
        <v>4790000000</v>
      </c>
      <c r="CU44">
        <v>3580000000</v>
      </c>
      <c r="CV44">
        <v>12303000000</v>
      </c>
      <c r="CW44">
        <v>12303000000</v>
      </c>
      <c r="CX44">
        <v>0</v>
      </c>
      <c r="CY44">
        <v>0</v>
      </c>
      <c r="CZ44">
        <v>0</v>
      </c>
      <c r="DA44">
        <v>0</v>
      </c>
      <c r="DB44">
        <v>0</v>
      </c>
      <c r="DC44">
        <v>143000000</v>
      </c>
      <c r="DD44">
        <v>141000000</v>
      </c>
      <c r="DE44">
        <v>124000000</v>
      </c>
      <c r="DF44">
        <v>408000000</v>
      </c>
      <c r="DG44">
        <v>408000000</v>
      </c>
      <c r="DH44">
        <v>911000000</v>
      </c>
      <c r="DI44">
        <v>892000000</v>
      </c>
      <c r="DJ44">
        <v>603000000</v>
      </c>
      <c r="DK44">
        <v>2406000000</v>
      </c>
      <c r="DL44">
        <v>2406000000</v>
      </c>
      <c r="DM44">
        <v>2803000000</v>
      </c>
      <c r="DN44">
        <v>2954000000</v>
      </c>
      <c r="DO44">
        <v>2904000000</v>
      </c>
      <c r="DP44">
        <v>8661000000</v>
      </c>
      <c r="DQ44">
        <v>8661000000</v>
      </c>
      <c r="DR44">
        <v>0</v>
      </c>
      <c r="DS44">
        <v>0</v>
      </c>
      <c r="DT44">
        <v>0</v>
      </c>
      <c r="DU44">
        <v>0</v>
      </c>
      <c r="DV44">
        <v>0</v>
      </c>
      <c r="DW44">
        <v>2116000000</v>
      </c>
      <c r="DX44">
        <v>969000000</v>
      </c>
      <c r="DY44">
        <v>647000000</v>
      </c>
      <c r="DZ44">
        <v>3732000000</v>
      </c>
      <c r="EA44">
        <v>3732000000</v>
      </c>
      <c r="EB44">
        <v>631000000</v>
      </c>
      <c r="EC44">
        <v>1142000000</v>
      </c>
      <c r="ED44">
        <v>1559000000</v>
      </c>
      <c r="EE44">
        <v>3332000000</v>
      </c>
      <c r="EF44">
        <v>3332000000</v>
      </c>
      <c r="EG44">
        <v>0</v>
      </c>
      <c r="EH44">
        <v>0</v>
      </c>
      <c r="EI44">
        <v>0</v>
      </c>
      <c r="EJ44">
        <v>0</v>
      </c>
      <c r="EK44"/>
      <c r="EL44"/>
      <c r="EM44"/>
      <c r="EN44"/>
      <c r="EO44">
        <v>0</v>
      </c>
      <c r="EP44">
        <v>0</v>
      </c>
      <c r="EQ44">
        <v>0</v>
      </c>
      <c r="ER44">
        <v>0</v>
      </c>
      <c r="ES44">
        <v>0</v>
      </c>
      <c r="ET44">
        <v>0</v>
      </c>
      <c r="EU44">
        <v>0</v>
      </c>
      <c r="EV44">
        <v>0</v>
      </c>
      <c r="EW44">
        <v>0</v>
      </c>
      <c r="EX44">
        <v>0</v>
      </c>
      <c r="EY44">
        <v>0</v>
      </c>
      <c r="EZ44">
        <v>0</v>
      </c>
      <c r="FA44">
        <v>0</v>
      </c>
      <c r="FB44">
        <v>0</v>
      </c>
      <c r="FC44">
        <v>0</v>
      </c>
      <c r="FD44">
        <v>0</v>
      </c>
      <c r="FE44">
        <v>1000000</v>
      </c>
      <c r="FF44">
        <v>3000000</v>
      </c>
      <c r="FG44">
        <v>0</v>
      </c>
      <c r="FH44">
        <v>4000000</v>
      </c>
      <c r="FI44">
        <v>4000000</v>
      </c>
      <c r="FJ44">
        <v>0</v>
      </c>
      <c r="FK44">
        <v>0</v>
      </c>
      <c r="FL44">
        <v>0</v>
      </c>
      <c r="FM44">
        <v>0</v>
      </c>
      <c r="FN44">
        <v>0</v>
      </c>
      <c r="FO44">
        <v>49000000</v>
      </c>
      <c r="FP44">
        <v>55000000</v>
      </c>
      <c r="FQ44">
        <v>40000000</v>
      </c>
      <c r="FR44">
        <v>144000000</v>
      </c>
      <c r="FS44">
        <v>144000000</v>
      </c>
      <c r="FT44">
        <v>4508000000</v>
      </c>
      <c r="FU44">
        <v>4101000000</v>
      </c>
      <c r="FV44">
        <v>2976000000</v>
      </c>
      <c r="FW44">
        <v>11585000000</v>
      </c>
      <c r="FX44">
        <v>11585000000</v>
      </c>
      <c r="FY44">
        <v>1070000000</v>
      </c>
      <c r="FZ44">
        <v>982000000</v>
      </c>
      <c r="GA44">
        <v>951000000</v>
      </c>
      <c r="GB44">
        <v>3003000000</v>
      </c>
      <c r="GC44">
        <v>3003000000</v>
      </c>
      <c r="GD44">
        <v>0</v>
      </c>
      <c r="GE44">
        <v>0</v>
      </c>
      <c r="GF44">
        <v>0</v>
      </c>
      <c r="GG44">
        <v>0</v>
      </c>
      <c r="GH44">
        <v>0</v>
      </c>
      <c r="GI44">
        <v>16721000000</v>
      </c>
      <c r="GJ44">
        <v>18645000000</v>
      </c>
      <c r="GK44">
        <v>9091000000</v>
      </c>
      <c r="GL44">
        <v>44457000000</v>
      </c>
      <c r="GM44">
        <v>44457000000</v>
      </c>
      <c r="GN44">
        <v>1035000000</v>
      </c>
      <c r="GO44">
        <v>1112000000</v>
      </c>
      <c r="GP44">
        <v>1241000000</v>
      </c>
      <c r="GQ44">
        <v>3388000000</v>
      </c>
      <c r="GR44">
        <v>3388000000</v>
      </c>
      <c r="GS44">
        <v>0</v>
      </c>
      <c r="GT44">
        <v>0</v>
      </c>
      <c r="GU44">
        <v>0</v>
      </c>
      <c r="GV44">
        <v>0</v>
      </c>
      <c r="GW44">
        <v>0</v>
      </c>
      <c r="GX44">
        <v>1423000000</v>
      </c>
      <c r="GY44">
        <v>1685000000</v>
      </c>
      <c r="GZ44">
        <v>1830000000</v>
      </c>
      <c r="HA44">
        <v>4938000000</v>
      </c>
      <c r="HB44">
        <v>4938000000</v>
      </c>
      <c r="HC44">
        <v>448000000</v>
      </c>
      <c r="HD44">
        <v>469000000</v>
      </c>
      <c r="HE44">
        <v>594000000</v>
      </c>
      <c r="HF44">
        <v>1511000000</v>
      </c>
      <c r="HG44">
        <v>1511000000</v>
      </c>
      <c r="HH44">
        <v>1049000000</v>
      </c>
      <c r="HI44">
        <v>995000000</v>
      </c>
      <c r="HJ44">
        <v>904000000</v>
      </c>
      <c r="HK44">
        <v>2948000000</v>
      </c>
      <c r="HL44">
        <v>2948000000</v>
      </c>
      <c r="HM44">
        <v>21152000000</v>
      </c>
      <c r="HN44">
        <v>29918000000</v>
      </c>
      <c r="HO44">
        <v>13077000000</v>
      </c>
      <c r="HP44">
        <v>64147000000</v>
      </c>
      <c r="HQ44">
        <v>64147000000</v>
      </c>
      <c r="HR44">
        <v>0</v>
      </c>
      <c r="HS44">
        <v>0</v>
      </c>
      <c r="HT44">
        <v>0</v>
      </c>
      <c r="HU44">
        <v>0</v>
      </c>
      <c r="HV44">
        <v>0</v>
      </c>
      <c r="HW44">
        <v>0</v>
      </c>
      <c r="HX44">
        <v>0</v>
      </c>
      <c r="HY44">
        <v>0</v>
      </c>
      <c r="HZ44">
        <v>0</v>
      </c>
      <c r="IA44">
        <v>0</v>
      </c>
      <c r="IB44">
        <v>0</v>
      </c>
      <c r="IC44">
        <v>0</v>
      </c>
      <c r="ID44">
        <v>0</v>
      </c>
      <c r="IE44">
        <v>0</v>
      </c>
      <c r="IF44">
        <v>0</v>
      </c>
      <c r="IG44">
        <v>0</v>
      </c>
      <c r="IH44">
        <v>0</v>
      </c>
      <c r="II44">
        <v>0</v>
      </c>
      <c r="IJ44">
        <v>0</v>
      </c>
      <c r="IK44">
        <v>0</v>
      </c>
      <c r="IL44">
        <v>0</v>
      </c>
      <c r="IM44">
        <v>0</v>
      </c>
      <c r="IN44">
        <v>0</v>
      </c>
      <c r="IO44">
        <v>0</v>
      </c>
      <c r="IP44">
        <v>0</v>
      </c>
      <c r="IQ44">
        <v>959600000</v>
      </c>
      <c r="IR44">
        <v>1066500000</v>
      </c>
      <c r="IS44">
        <v>1136000000</v>
      </c>
      <c r="IT44">
        <v>3162100000</v>
      </c>
      <c r="IU44">
        <v>3162100000</v>
      </c>
      <c r="IV44">
        <v>491000000</v>
      </c>
      <c r="IW44">
        <v>486000000</v>
      </c>
      <c r="IX44">
        <v>413000000</v>
      </c>
      <c r="IY44">
        <v>1390000000</v>
      </c>
      <c r="IZ44">
        <v>1390000000</v>
      </c>
      <c r="JA44">
        <v>1147000000</v>
      </c>
      <c r="JB44">
        <v>973000000</v>
      </c>
      <c r="JC44">
        <v>643000000</v>
      </c>
      <c r="JD44">
        <v>2763000000</v>
      </c>
      <c r="JE44">
        <v>2763000000</v>
      </c>
      <c r="JF44">
        <v>1130000000</v>
      </c>
      <c r="JG44">
        <v>964000000</v>
      </c>
      <c r="JH44">
        <v>891000000</v>
      </c>
      <c r="JI44">
        <v>2985000000</v>
      </c>
      <c r="JJ44">
        <v>2985000000</v>
      </c>
      <c r="JK44">
        <v>0</v>
      </c>
      <c r="JL44">
        <v>0</v>
      </c>
      <c r="JM44">
        <v>0</v>
      </c>
      <c r="JN44">
        <v>0</v>
      </c>
      <c r="JO44">
        <v>0</v>
      </c>
      <c r="JP44">
        <v>704000000</v>
      </c>
      <c r="JQ44">
        <v>991000000</v>
      </c>
      <c r="JR44">
        <v>1246000000</v>
      </c>
      <c r="JS44">
        <v>2941000000</v>
      </c>
      <c r="JT44">
        <v>2941000000</v>
      </c>
      <c r="JU44">
        <v>0</v>
      </c>
      <c r="JV44">
        <v>0</v>
      </c>
      <c r="JW44">
        <v>0</v>
      </c>
      <c r="JX44">
        <v>0</v>
      </c>
      <c r="JY44">
        <v>0</v>
      </c>
      <c r="JZ44">
        <v>9977000000</v>
      </c>
      <c r="KA44">
        <v>12511000000</v>
      </c>
      <c r="KB44">
        <v>4120000000</v>
      </c>
      <c r="KC44">
        <v>26608000000</v>
      </c>
      <c r="KD44">
        <v>26608000000</v>
      </c>
      <c r="KE44">
        <v>0</v>
      </c>
      <c r="KF44">
        <v>0</v>
      </c>
      <c r="KG44">
        <v>0</v>
      </c>
      <c r="KH44">
        <v>0</v>
      </c>
      <c r="KI44">
        <v>0</v>
      </c>
      <c r="KJ44">
        <v>125000000</v>
      </c>
      <c r="KK44">
        <v>153000000</v>
      </c>
      <c r="KL44">
        <v>140000000</v>
      </c>
      <c r="KM44">
        <v>418000000</v>
      </c>
      <c r="KN44">
        <v>418000000</v>
      </c>
      <c r="KO44">
        <v>1910000000</v>
      </c>
      <c r="KP44">
        <v>2059000000</v>
      </c>
      <c r="KQ44">
        <v>1972000000</v>
      </c>
      <c r="KR44">
        <v>5941000000</v>
      </c>
      <c r="KS44">
        <v>5941000000</v>
      </c>
      <c r="KT44">
        <v>0</v>
      </c>
      <c r="KU44">
        <v>0</v>
      </c>
      <c r="KV44">
        <v>0</v>
      </c>
      <c r="KW44">
        <v>0</v>
      </c>
      <c r="KX44">
        <v>0</v>
      </c>
      <c r="KY44">
        <v>1311000000</v>
      </c>
      <c r="KZ44">
        <v>1587000000</v>
      </c>
      <c r="LA44">
        <v>1641000000</v>
      </c>
      <c r="LB44">
        <v>4539000000</v>
      </c>
      <c r="LC44">
        <v>4539000000</v>
      </c>
      <c r="LD44">
        <v>529000000</v>
      </c>
      <c r="LE44">
        <v>497000000</v>
      </c>
      <c r="LF44">
        <v>434000000</v>
      </c>
      <c r="LG44">
        <v>1460000000</v>
      </c>
      <c r="LH44">
        <v>1460000000</v>
      </c>
      <c r="LI44">
        <v>882000000</v>
      </c>
      <c r="LJ44">
        <v>800000000</v>
      </c>
      <c r="LK44">
        <v>728000000</v>
      </c>
      <c r="LL44">
        <v>2410000000</v>
      </c>
      <c r="LM44">
        <v>2410000000</v>
      </c>
      <c r="LN44">
        <v>0</v>
      </c>
      <c r="LO44">
        <v>0</v>
      </c>
      <c r="LP44">
        <v>0</v>
      </c>
      <c r="LQ44">
        <v>0</v>
      </c>
      <c r="LR44">
        <v>0</v>
      </c>
      <c r="LS44">
        <v>137100000</v>
      </c>
      <c r="LT44">
        <v>299500000</v>
      </c>
      <c r="LU44">
        <v>396900000</v>
      </c>
      <c r="LV44">
        <v>833500000</v>
      </c>
      <c r="LW44">
        <v>833500000</v>
      </c>
      <c r="LX44">
        <v>0</v>
      </c>
      <c r="LY44">
        <v>0</v>
      </c>
      <c r="LZ44">
        <v>0</v>
      </c>
      <c r="MA44">
        <v>0</v>
      </c>
      <c r="MB44">
        <v>0</v>
      </c>
      <c r="MC44">
        <v>1794000000</v>
      </c>
      <c r="MD44">
        <v>1651000000</v>
      </c>
      <c r="ME44">
        <v>1683000000</v>
      </c>
      <c r="MF44">
        <v>5128000000</v>
      </c>
      <c r="MG44">
        <v>5128000000</v>
      </c>
      <c r="MH44">
        <v>0</v>
      </c>
      <c r="MI44">
        <v>0</v>
      </c>
      <c r="MJ44">
        <v>0</v>
      </c>
      <c r="MK44">
        <v>0</v>
      </c>
      <c r="ML44">
        <v>0</v>
      </c>
      <c r="MM44">
        <v>493000000</v>
      </c>
      <c r="MN44">
        <v>200000000</v>
      </c>
      <c r="MO44">
        <v>123000000</v>
      </c>
      <c r="MP44">
        <v>816000000</v>
      </c>
      <c r="MQ44">
        <v>816000000</v>
      </c>
      <c r="MR44">
        <v>476000000</v>
      </c>
      <c r="MS44">
        <v>492000000</v>
      </c>
      <c r="MT44">
        <v>939000000</v>
      </c>
      <c r="MU44">
        <v>1907000000</v>
      </c>
      <c r="MV44">
        <v>1907000000</v>
      </c>
      <c r="MW44">
        <v>0</v>
      </c>
      <c r="MX44">
        <v>0</v>
      </c>
      <c r="MY44">
        <v>0</v>
      </c>
      <c r="MZ44">
        <v>0</v>
      </c>
      <c r="NA44">
        <v>0</v>
      </c>
      <c r="NB44">
        <v>1410000000</v>
      </c>
      <c r="NC44">
        <v>1627000000</v>
      </c>
      <c r="ND44">
        <v>1704000000</v>
      </c>
      <c r="NE44">
        <v>4741000000</v>
      </c>
      <c r="NF44">
        <v>4741000000</v>
      </c>
      <c r="NG44">
        <v>728000000</v>
      </c>
      <c r="NH44">
        <v>1033000000</v>
      </c>
      <c r="NI44">
        <v>1050000000</v>
      </c>
      <c r="NJ44">
        <v>2811000000</v>
      </c>
      <c r="NK44">
        <v>2811000000</v>
      </c>
      <c r="NL44">
        <v>595000000</v>
      </c>
      <c r="NM44">
        <v>628000000</v>
      </c>
      <c r="NN44">
        <v>691000000</v>
      </c>
      <c r="NO44">
        <v>1914000000</v>
      </c>
      <c r="NP44">
        <v>1914000000</v>
      </c>
      <c r="NQ44">
        <v>3056000000</v>
      </c>
      <c r="NR44">
        <v>4404000000</v>
      </c>
      <c r="NS44">
        <v>2199000000</v>
      </c>
      <c r="NT44">
        <v>9659000000</v>
      </c>
      <c r="NU44">
        <v>9659000000</v>
      </c>
      <c r="NV44">
        <v>545000000</v>
      </c>
      <c r="NW44">
        <v>537000000</v>
      </c>
      <c r="NX44">
        <v>537000000</v>
      </c>
      <c r="NY44">
        <v>1619000000</v>
      </c>
      <c r="NZ44">
        <v>1619000000</v>
      </c>
      <c r="OA44">
        <v>0</v>
      </c>
      <c r="OB44">
        <v>0</v>
      </c>
      <c r="OC44">
        <v>0</v>
      </c>
      <c r="OD44">
        <v>0</v>
      </c>
      <c r="OE44">
        <v>0</v>
      </c>
      <c r="OF44">
        <v>0</v>
      </c>
      <c r="OG44">
        <v>0</v>
      </c>
      <c r="OH44">
        <v>0</v>
      </c>
      <c r="OI44">
        <v>0</v>
      </c>
      <c r="OJ44">
        <v>0</v>
      </c>
      <c r="OK44">
        <v>14366000000</v>
      </c>
      <c r="OL44">
        <v>18834000000</v>
      </c>
      <c r="OM44">
        <v>8414000000</v>
      </c>
      <c r="ON44">
        <v>41614000000</v>
      </c>
      <c r="OO44">
        <v>41614000000</v>
      </c>
      <c r="OP44">
        <v>2450000000</v>
      </c>
      <c r="OQ44">
        <v>2348000000</v>
      </c>
      <c r="OR44">
        <v>2464000000</v>
      </c>
      <c r="OS44">
        <v>7262000000</v>
      </c>
      <c r="OT44">
        <v>7262000000</v>
      </c>
      <c r="OU44">
        <v>362000000</v>
      </c>
      <c r="OV44">
        <v>423000000</v>
      </c>
      <c r="OW44">
        <v>617000000</v>
      </c>
      <c r="OX44">
        <v>1402000000</v>
      </c>
      <c r="OY44">
        <v>1402000000</v>
      </c>
      <c r="OZ44">
        <v>447962390000</v>
      </c>
    </row>
    <row r="45" spans="1:416" x14ac:dyDescent="0.25">
      <c r="A45" s="26" t="s">
        <v>11</v>
      </c>
      <c r="B45">
        <v>3956000000</v>
      </c>
      <c r="C45">
        <v>4106000000</v>
      </c>
      <c r="D45">
        <v>4061000000</v>
      </c>
      <c r="E45">
        <v>12123000000</v>
      </c>
      <c r="F45">
        <v>12123000000</v>
      </c>
      <c r="G45">
        <v>1605000000</v>
      </c>
      <c r="H45">
        <v>1813000000</v>
      </c>
      <c r="I45">
        <v>3310000000</v>
      </c>
      <c r="J45">
        <v>6728000000</v>
      </c>
      <c r="K45">
        <v>6728000000</v>
      </c>
      <c r="L45">
        <v>3796000000</v>
      </c>
      <c r="M45">
        <v>4316000000</v>
      </c>
      <c r="N45">
        <v>5012000000</v>
      </c>
      <c r="O45">
        <v>13124000000</v>
      </c>
      <c r="P45">
        <v>13124000000</v>
      </c>
      <c r="Q45">
        <v>0</v>
      </c>
      <c r="R45">
        <v>0</v>
      </c>
      <c r="S45">
        <v>0</v>
      </c>
      <c r="T45">
        <v>0</v>
      </c>
      <c r="U45">
        <v>0</v>
      </c>
      <c r="V45">
        <v>0</v>
      </c>
      <c r="W45">
        <v>0</v>
      </c>
      <c r="X45">
        <v>0</v>
      </c>
      <c r="Y45">
        <v>0</v>
      </c>
      <c r="Z45">
        <v>0</v>
      </c>
      <c r="AA45">
        <v>0</v>
      </c>
      <c r="AB45">
        <v>0</v>
      </c>
      <c r="AC45">
        <v>0</v>
      </c>
      <c r="AD45">
        <v>0</v>
      </c>
      <c r="AE45">
        <v>0</v>
      </c>
      <c r="AF45">
        <v>2940000000</v>
      </c>
      <c r="AG45">
        <v>3584000000</v>
      </c>
      <c r="AH45">
        <v>3893000000</v>
      </c>
      <c r="AI45">
        <v>10417000000</v>
      </c>
      <c r="AJ45">
        <v>10417000000</v>
      </c>
      <c r="AK45">
        <v>17174000000</v>
      </c>
      <c r="AL45">
        <v>20497000000</v>
      </c>
      <c r="AM45">
        <v>23795000000</v>
      </c>
      <c r="AN45">
        <v>61466000000</v>
      </c>
      <c r="AO45">
        <v>61466000000</v>
      </c>
      <c r="AP45">
        <v>0</v>
      </c>
      <c r="AQ45">
        <v>0</v>
      </c>
      <c r="AR45">
        <v>0</v>
      </c>
      <c r="AS45">
        <v>0</v>
      </c>
      <c r="AT45">
        <v>0</v>
      </c>
      <c r="AU45">
        <v>62567000000</v>
      </c>
      <c r="AV45">
        <v>76622000000</v>
      </c>
      <c r="AW45">
        <v>81715000000</v>
      </c>
      <c r="AX45">
        <v>220904000000</v>
      </c>
      <c r="AY45">
        <v>220904000000</v>
      </c>
      <c r="AZ45">
        <v>0</v>
      </c>
      <c r="BA45">
        <v>0</v>
      </c>
      <c r="BB45">
        <v>0</v>
      </c>
      <c r="BC45">
        <v>0</v>
      </c>
      <c r="BD45">
        <v>0</v>
      </c>
      <c r="BE45">
        <v>929900000</v>
      </c>
      <c r="BF45">
        <v>804200000</v>
      </c>
      <c r="BG45">
        <v>1068600000</v>
      </c>
      <c r="BH45">
        <v>2802700000</v>
      </c>
      <c r="BI45">
        <v>2802700000</v>
      </c>
      <c r="BJ45">
        <v>0</v>
      </c>
      <c r="BK45">
        <v>0</v>
      </c>
      <c r="BL45">
        <v>0</v>
      </c>
      <c r="BM45">
        <v>0</v>
      </c>
      <c r="BN45">
        <v>0</v>
      </c>
      <c r="BO45">
        <v>1195000000</v>
      </c>
      <c r="BP45">
        <v>4293000000</v>
      </c>
      <c r="BQ45">
        <v>2074000000</v>
      </c>
      <c r="BR45">
        <v>7562000000</v>
      </c>
      <c r="BS45">
        <v>7562000000</v>
      </c>
      <c r="BT45">
        <v>19069000000</v>
      </c>
      <c r="BU45">
        <v>19852000000</v>
      </c>
      <c r="BV45">
        <v>19208000000</v>
      </c>
      <c r="BW45">
        <v>58129000000</v>
      </c>
      <c r="BX45">
        <v>58129000000</v>
      </c>
      <c r="BY45">
        <v>0</v>
      </c>
      <c r="BZ45">
        <v>0</v>
      </c>
      <c r="CA45">
        <v>0</v>
      </c>
      <c r="CB45">
        <v>0</v>
      </c>
      <c r="CC45">
        <v>0</v>
      </c>
      <c r="CD45">
        <v>11529000000</v>
      </c>
      <c r="CE45">
        <v>11266000000</v>
      </c>
      <c r="CF45">
        <v>11402000000</v>
      </c>
      <c r="CG45">
        <v>34197000000</v>
      </c>
      <c r="CH45">
        <v>34197000000</v>
      </c>
      <c r="CI45">
        <v>1250000000</v>
      </c>
      <c r="CJ45">
        <v>1400000000</v>
      </c>
      <c r="CK45">
        <v>1673000000</v>
      </c>
      <c r="CL45">
        <v>4323000000</v>
      </c>
      <c r="CM45">
        <v>4323000000</v>
      </c>
      <c r="CN45">
        <v>0</v>
      </c>
      <c r="CO45">
        <v>0</v>
      </c>
      <c r="CP45">
        <v>0</v>
      </c>
      <c r="CQ45">
        <v>0</v>
      </c>
      <c r="CR45">
        <v>0</v>
      </c>
      <c r="CS45">
        <v>0</v>
      </c>
      <c r="CT45">
        <v>0</v>
      </c>
      <c r="CU45">
        <v>0</v>
      </c>
      <c r="CV45">
        <v>0</v>
      </c>
      <c r="CW45">
        <v>0</v>
      </c>
      <c r="CX45">
        <v>1007000000</v>
      </c>
      <c r="CY45">
        <v>1026000000</v>
      </c>
      <c r="CZ45">
        <v>1002000000</v>
      </c>
      <c r="DA45">
        <v>3035000000</v>
      </c>
      <c r="DB45">
        <v>3035000000</v>
      </c>
      <c r="DC45">
        <v>11040000000</v>
      </c>
      <c r="DD45">
        <v>11395000000</v>
      </c>
      <c r="DE45">
        <v>12242000000</v>
      </c>
      <c r="DF45">
        <v>34677000000</v>
      </c>
      <c r="DG45">
        <v>34677000000</v>
      </c>
      <c r="DH45">
        <v>1846000000</v>
      </c>
      <c r="DI45">
        <v>1383000000</v>
      </c>
      <c r="DJ45">
        <v>1282000000</v>
      </c>
      <c r="DK45">
        <v>4511000000</v>
      </c>
      <c r="DL45">
        <v>4511000000</v>
      </c>
      <c r="DM45">
        <v>16450000000</v>
      </c>
      <c r="DN45">
        <v>17516000000</v>
      </c>
      <c r="DO45">
        <v>18496000000</v>
      </c>
      <c r="DP45">
        <v>52462000000</v>
      </c>
      <c r="DQ45">
        <v>52462000000</v>
      </c>
      <c r="DR45">
        <v>5704000000</v>
      </c>
      <c r="DS45">
        <v>5848000000</v>
      </c>
      <c r="DT45">
        <v>5676000000</v>
      </c>
      <c r="DU45">
        <v>17228000000</v>
      </c>
      <c r="DV45">
        <v>17228000000</v>
      </c>
      <c r="DW45">
        <v>4107000000</v>
      </c>
      <c r="DX45">
        <v>4319000000</v>
      </c>
      <c r="DY45">
        <v>3726000000</v>
      </c>
      <c r="DZ45">
        <v>12152000000</v>
      </c>
      <c r="EA45">
        <v>12152000000</v>
      </c>
      <c r="EB45">
        <v>1392000000</v>
      </c>
      <c r="EC45">
        <v>1649000000</v>
      </c>
      <c r="ED45">
        <v>1583000000</v>
      </c>
      <c r="EE45">
        <v>4624000000</v>
      </c>
      <c r="EF45">
        <v>4624000000</v>
      </c>
      <c r="EG45">
        <v>6899000000</v>
      </c>
      <c r="EH45">
        <v>6214000000</v>
      </c>
      <c r="EI45">
        <v>5701000000</v>
      </c>
      <c r="EJ45">
        <v>18814000000</v>
      </c>
      <c r="EK45"/>
      <c r="EL45"/>
      <c r="EM45"/>
      <c r="EN45"/>
      <c r="EO45">
        <v>18814000000</v>
      </c>
      <c r="EP45">
        <v>1813000000</v>
      </c>
      <c r="EQ45">
        <v>1880000000</v>
      </c>
      <c r="ER45">
        <v>1928000000</v>
      </c>
      <c r="ES45">
        <v>5621000000</v>
      </c>
      <c r="ET45">
        <v>5621000000</v>
      </c>
      <c r="EU45">
        <v>274000000</v>
      </c>
      <c r="EV45">
        <v>305000000</v>
      </c>
      <c r="EW45">
        <v>318000000</v>
      </c>
      <c r="EX45">
        <v>897000000</v>
      </c>
      <c r="EY45">
        <v>897000000</v>
      </c>
      <c r="EZ45">
        <v>11220000000</v>
      </c>
      <c r="FA45">
        <v>10786000000</v>
      </c>
      <c r="FB45">
        <v>10808000000</v>
      </c>
      <c r="FC45">
        <v>32814000000</v>
      </c>
      <c r="FD45">
        <v>32814000000</v>
      </c>
      <c r="FE45">
        <v>0</v>
      </c>
      <c r="FF45">
        <v>0</v>
      </c>
      <c r="FG45">
        <v>0</v>
      </c>
      <c r="FH45">
        <v>0</v>
      </c>
      <c r="FI45">
        <v>0</v>
      </c>
      <c r="FJ45">
        <v>525000000</v>
      </c>
      <c r="FK45">
        <v>553000000</v>
      </c>
      <c r="FL45">
        <v>572000000</v>
      </c>
      <c r="FM45">
        <v>1650000000</v>
      </c>
      <c r="FN45">
        <v>1650000000</v>
      </c>
      <c r="FO45">
        <v>5977000000</v>
      </c>
      <c r="FP45">
        <v>6306000000</v>
      </c>
      <c r="FQ45">
        <v>5745000000</v>
      </c>
      <c r="FR45">
        <v>18028000000</v>
      </c>
      <c r="FS45">
        <v>18028000000</v>
      </c>
      <c r="FT45">
        <v>13803000000</v>
      </c>
      <c r="FU45">
        <v>17215000000</v>
      </c>
      <c r="FV45">
        <v>15890000000</v>
      </c>
      <c r="FW45">
        <v>46908000000</v>
      </c>
      <c r="FX45">
        <v>46908000000</v>
      </c>
      <c r="FY45">
        <v>814000000</v>
      </c>
      <c r="FZ45">
        <v>922000000</v>
      </c>
      <c r="GA45">
        <v>1683000000</v>
      </c>
      <c r="GB45">
        <v>3419000000</v>
      </c>
      <c r="GC45">
        <v>3419000000</v>
      </c>
      <c r="GD45">
        <v>9816000000</v>
      </c>
      <c r="GE45">
        <v>10398000000</v>
      </c>
      <c r="GF45">
        <v>10235000000</v>
      </c>
      <c r="GG45">
        <v>30449000000</v>
      </c>
      <c r="GH45">
        <v>30449000000</v>
      </c>
      <c r="GI45">
        <v>0</v>
      </c>
      <c r="GJ45">
        <v>0</v>
      </c>
      <c r="GK45">
        <v>0</v>
      </c>
      <c r="GL45">
        <v>0</v>
      </c>
      <c r="GM45">
        <v>0</v>
      </c>
      <c r="GN45">
        <v>13925000000</v>
      </c>
      <c r="GO45">
        <v>14531000000</v>
      </c>
      <c r="GP45">
        <v>16627000000</v>
      </c>
      <c r="GQ45">
        <v>45083000000</v>
      </c>
      <c r="GR45">
        <v>45083000000</v>
      </c>
      <c r="GS45">
        <v>4326000000</v>
      </c>
      <c r="GT45">
        <v>4421000000</v>
      </c>
      <c r="GU45">
        <v>4489000000</v>
      </c>
      <c r="GV45">
        <v>13236000000</v>
      </c>
      <c r="GW45">
        <v>13236000000</v>
      </c>
      <c r="GX45">
        <v>1682000000</v>
      </c>
      <c r="GY45">
        <v>1619000000</v>
      </c>
      <c r="GZ45">
        <v>1839000000</v>
      </c>
      <c r="HA45">
        <v>5140000000</v>
      </c>
      <c r="HB45">
        <v>5140000000</v>
      </c>
      <c r="HC45">
        <v>7253000000</v>
      </c>
      <c r="HD45">
        <v>8744000000</v>
      </c>
      <c r="HE45">
        <v>8427000000</v>
      </c>
      <c r="HF45">
        <v>24424000000</v>
      </c>
      <c r="HG45">
        <v>24424000000</v>
      </c>
      <c r="HH45">
        <v>8599000000</v>
      </c>
      <c r="HI45">
        <v>9020000000</v>
      </c>
      <c r="HJ45">
        <v>9344000000</v>
      </c>
      <c r="HK45">
        <v>26963000000</v>
      </c>
      <c r="HL45">
        <v>26963000000</v>
      </c>
      <c r="HM45">
        <v>0</v>
      </c>
      <c r="HN45">
        <v>0</v>
      </c>
      <c r="HO45">
        <v>0</v>
      </c>
      <c r="HP45">
        <v>0</v>
      </c>
      <c r="HQ45">
        <v>0</v>
      </c>
      <c r="HR45">
        <v>3071000000</v>
      </c>
      <c r="HS45">
        <v>3379000000</v>
      </c>
      <c r="HT45">
        <v>3266000000</v>
      </c>
      <c r="HU45">
        <v>9716000000</v>
      </c>
      <c r="HV45">
        <v>9716000000</v>
      </c>
      <c r="HW45">
        <v>3098100000</v>
      </c>
      <c r="HX45">
        <v>3190700000</v>
      </c>
      <c r="HY45">
        <v>3980300000</v>
      </c>
      <c r="HZ45">
        <v>10269100000</v>
      </c>
      <c r="IA45">
        <v>10269100000</v>
      </c>
      <c r="IB45">
        <v>2997000000</v>
      </c>
      <c r="IC45">
        <v>3619000000</v>
      </c>
      <c r="ID45">
        <v>3545000000</v>
      </c>
      <c r="IE45">
        <v>10161000000</v>
      </c>
      <c r="IF45">
        <v>10161000000</v>
      </c>
      <c r="IG45">
        <v>11393000000</v>
      </c>
      <c r="IH45">
        <v>12561000000</v>
      </c>
      <c r="II45">
        <v>13179000000</v>
      </c>
      <c r="IJ45">
        <v>37133000000</v>
      </c>
      <c r="IK45">
        <v>37133000000</v>
      </c>
      <c r="IL45">
        <v>0</v>
      </c>
      <c r="IM45">
        <v>0</v>
      </c>
      <c r="IN45">
        <v>0</v>
      </c>
      <c r="IO45">
        <v>0</v>
      </c>
      <c r="IP45">
        <v>0</v>
      </c>
      <c r="IQ45">
        <v>51100000</v>
      </c>
      <c r="IR45">
        <v>50200000</v>
      </c>
      <c r="IS45">
        <v>51100000</v>
      </c>
      <c r="IT45">
        <v>152400000</v>
      </c>
      <c r="IU45">
        <v>152400000</v>
      </c>
      <c r="IV45">
        <v>2592000000</v>
      </c>
      <c r="IW45">
        <v>2546000000</v>
      </c>
      <c r="IX45">
        <v>2647000000</v>
      </c>
      <c r="IY45">
        <v>7785000000</v>
      </c>
      <c r="IZ45">
        <v>7785000000</v>
      </c>
      <c r="JA45">
        <v>3579000000</v>
      </c>
      <c r="JB45">
        <v>3753000000</v>
      </c>
      <c r="JC45">
        <v>4229000000</v>
      </c>
      <c r="JD45">
        <v>11561000000</v>
      </c>
      <c r="JE45">
        <v>11561000000</v>
      </c>
      <c r="JF45">
        <v>0</v>
      </c>
      <c r="JG45">
        <v>0</v>
      </c>
      <c r="JH45">
        <v>0</v>
      </c>
      <c r="JI45">
        <v>0</v>
      </c>
      <c r="JJ45">
        <v>0</v>
      </c>
      <c r="JK45">
        <v>4366000000</v>
      </c>
      <c r="JL45">
        <v>4134000000</v>
      </c>
      <c r="JM45">
        <v>4239000000</v>
      </c>
      <c r="JN45">
        <v>12739000000</v>
      </c>
      <c r="JO45">
        <v>12739000000</v>
      </c>
      <c r="JP45">
        <v>2331000000</v>
      </c>
      <c r="JQ45">
        <v>2293000000</v>
      </c>
      <c r="JR45">
        <v>1966000000</v>
      </c>
      <c r="JS45">
        <v>6590000000</v>
      </c>
      <c r="JT45">
        <v>6590000000</v>
      </c>
      <c r="JU45">
        <v>5440000000</v>
      </c>
      <c r="JV45">
        <v>5978000000</v>
      </c>
      <c r="JW45">
        <v>6310000000</v>
      </c>
      <c r="JX45">
        <v>17728000000</v>
      </c>
      <c r="JY45">
        <v>17728000000</v>
      </c>
      <c r="JZ45">
        <v>0</v>
      </c>
      <c r="KA45">
        <v>0</v>
      </c>
      <c r="KB45">
        <v>0</v>
      </c>
      <c r="KC45">
        <v>0</v>
      </c>
      <c r="KD45">
        <v>0</v>
      </c>
      <c r="KE45">
        <v>2662000000</v>
      </c>
      <c r="KF45">
        <v>2063000000</v>
      </c>
      <c r="KG45">
        <v>1895000000</v>
      </c>
      <c r="KH45">
        <v>6620000000</v>
      </c>
      <c r="KI45">
        <v>6620000000</v>
      </c>
      <c r="KJ45">
        <v>5261000000</v>
      </c>
      <c r="KK45">
        <v>5622000000</v>
      </c>
      <c r="KL45">
        <v>7367000000</v>
      </c>
      <c r="KM45">
        <v>18250000000</v>
      </c>
      <c r="KN45">
        <v>18250000000</v>
      </c>
      <c r="KO45">
        <v>496000000</v>
      </c>
      <c r="KP45">
        <v>0</v>
      </c>
      <c r="KQ45">
        <v>0</v>
      </c>
      <c r="KR45">
        <v>496000000</v>
      </c>
      <c r="KS45">
        <v>496000000</v>
      </c>
      <c r="KT45">
        <v>3128000000</v>
      </c>
      <c r="KU45">
        <v>3338000000</v>
      </c>
      <c r="KV45">
        <v>4172000000</v>
      </c>
      <c r="KW45">
        <v>10638000000</v>
      </c>
      <c r="KX45">
        <v>10638000000</v>
      </c>
      <c r="KY45">
        <v>7508000000</v>
      </c>
      <c r="KZ45">
        <v>7068000000</v>
      </c>
      <c r="LA45">
        <v>8046000000</v>
      </c>
      <c r="LB45">
        <v>22622000000</v>
      </c>
      <c r="LC45">
        <v>22622000000</v>
      </c>
      <c r="LD45">
        <v>4738000000</v>
      </c>
      <c r="LE45">
        <v>5017000000</v>
      </c>
      <c r="LF45">
        <v>5498000000</v>
      </c>
      <c r="LG45">
        <v>15253000000</v>
      </c>
      <c r="LH45">
        <v>15253000000</v>
      </c>
      <c r="LI45">
        <v>8804000000</v>
      </c>
      <c r="LJ45">
        <v>9235000000</v>
      </c>
      <c r="LK45">
        <v>9591000000</v>
      </c>
      <c r="LL45">
        <v>27630000000</v>
      </c>
      <c r="LM45">
        <v>27630000000</v>
      </c>
      <c r="LN45">
        <v>1693000000</v>
      </c>
      <c r="LO45">
        <v>1400000000</v>
      </c>
      <c r="LP45">
        <v>2598000000</v>
      </c>
      <c r="LQ45">
        <v>5691000000</v>
      </c>
      <c r="LR45">
        <v>5691000000</v>
      </c>
      <c r="LS45">
        <v>1400500000</v>
      </c>
      <c r="LT45">
        <v>1529400000</v>
      </c>
      <c r="LU45">
        <v>1551400000</v>
      </c>
      <c r="LV45">
        <v>4481300000</v>
      </c>
      <c r="LW45">
        <v>4481300000</v>
      </c>
      <c r="LX45">
        <v>4010000000</v>
      </c>
      <c r="LY45">
        <v>4130000000</v>
      </c>
      <c r="LZ45">
        <v>3354000000</v>
      </c>
      <c r="MA45">
        <v>11494000000</v>
      </c>
      <c r="MB45">
        <v>11494000000</v>
      </c>
      <c r="MC45">
        <v>929000000</v>
      </c>
      <c r="MD45">
        <v>1000000000</v>
      </c>
      <c r="ME45">
        <v>1010000000</v>
      </c>
      <c r="MF45">
        <v>2939000000</v>
      </c>
      <c r="MG45">
        <v>2939000000</v>
      </c>
      <c r="MH45">
        <v>0</v>
      </c>
      <c r="MI45">
        <v>0</v>
      </c>
      <c r="MJ45">
        <v>0</v>
      </c>
      <c r="MK45">
        <v>0</v>
      </c>
      <c r="ML45">
        <v>0</v>
      </c>
      <c r="MM45">
        <v>0</v>
      </c>
      <c r="MN45">
        <v>0</v>
      </c>
      <c r="MO45">
        <v>0</v>
      </c>
      <c r="MP45">
        <v>0</v>
      </c>
      <c r="MQ45">
        <v>0</v>
      </c>
      <c r="MR45">
        <v>9497000000</v>
      </c>
      <c r="MS45">
        <v>8992000000</v>
      </c>
      <c r="MT45">
        <v>10653000000</v>
      </c>
      <c r="MU45">
        <v>29142000000</v>
      </c>
      <c r="MV45">
        <v>29142000000</v>
      </c>
      <c r="MW45">
        <v>2217000000</v>
      </c>
      <c r="MX45">
        <v>2001000000</v>
      </c>
      <c r="MY45">
        <v>1955000000</v>
      </c>
      <c r="MZ45">
        <v>6173000000</v>
      </c>
      <c r="NA45">
        <v>6173000000</v>
      </c>
      <c r="NB45">
        <v>0</v>
      </c>
      <c r="NC45">
        <v>0</v>
      </c>
      <c r="ND45">
        <v>0</v>
      </c>
      <c r="NE45">
        <v>0</v>
      </c>
      <c r="NF45">
        <v>0</v>
      </c>
      <c r="NG45">
        <v>0</v>
      </c>
      <c r="NH45">
        <v>0</v>
      </c>
      <c r="NI45">
        <v>0</v>
      </c>
      <c r="NJ45">
        <v>0</v>
      </c>
      <c r="NK45">
        <v>0</v>
      </c>
      <c r="NL45">
        <v>0</v>
      </c>
      <c r="NM45">
        <v>0</v>
      </c>
      <c r="NN45">
        <v>0</v>
      </c>
      <c r="NO45">
        <v>0</v>
      </c>
      <c r="NP45">
        <v>0</v>
      </c>
      <c r="NQ45">
        <v>0</v>
      </c>
      <c r="NR45">
        <v>0</v>
      </c>
      <c r="NS45">
        <v>0</v>
      </c>
      <c r="NT45">
        <v>0</v>
      </c>
      <c r="NU45">
        <v>0</v>
      </c>
      <c r="NV45">
        <v>0</v>
      </c>
      <c r="NW45">
        <v>0</v>
      </c>
      <c r="NX45">
        <v>0</v>
      </c>
      <c r="NY45">
        <v>0</v>
      </c>
      <c r="NZ45">
        <v>0</v>
      </c>
      <c r="OA45">
        <v>1336000000</v>
      </c>
      <c r="OB45">
        <v>1422000000</v>
      </c>
      <c r="OC45">
        <v>1796000000</v>
      </c>
      <c r="OD45">
        <v>4554000000</v>
      </c>
      <c r="OE45">
        <v>4554000000</v>
      </c>
      <c r="OF45">
        <v>9565000000</v>
      </c>
      <c r="OG45">
        <v>9333000000</v>
      </c>
      <c r="OH45">
        <v>7917000000</v>
      </c>
      <c r="OI45">
        <v>26815000000</v>
      </c>
      <c r="OJ45">
        <v>26815000000</v>
      </c>
      <c r="OK45">
        <v>0</v>
      </c>
      <c r="OL45">
        <v>0</v>
      </c>
      <c r="OM45">
        <v>0</v>
      </c>
      <c r="ON45">
        <v>0</v>
      </c>
      <c r="OO45">
        <v>0</v>
      </c>
      <c r="OP45">
        <v>43783000000</v>
      </c>
      <c r="OQ45">
        <v>44269000000</v>
      </c>
      <c r="OR45">
        <v>44435000000</v>
      </c>
      <c r="OS45">
        <v>132487000000</v>
      </c>
      <c r="OT45">
        <v>132487000000</v>
      </c>
      <c r="OU45">
        <v>14803000000</v>
      </c>
      <c r="OV45">
        <v>14010000000</v>
      </c>
      <c r="OW45">
        <v>14169000000</v>
      </c>
      <c r="OX45">
        <v>42982000000</v>
      </c>
      <c r="OY45">
        <v>42982000000</v>
      </c>
      <c r="OZ45">
        <v>1326012500000</v>
      </c>
    </row>
    <row r="46" spans="1:416" x14ac:dyDescent="0.25">
      <c r="A46" s="26" t="s">
        <v>19</v>
      </c>
      <c r="B46">
        <v>365725000000</v>
      </c>
      <c r="C46">
        <v>338516000000</v>
      </c>
      <c r="D46">
        <v>323888000000</v>
      </c>
      <c r="E46">
        <v>1028129000000</v>
      </c>
      <c r="F46">
        <v>1028129000000</v>
      </c>
      <c r="G46">
        <v>59352000000</v>
      </c>
      <c r="H46">
        <v>89115000000</v>
      </c>
      <c r="I46">
        <v>150565000000</v>
      </c>
      <c r="J46">
        <v>299032000000</v>
      </c>
      <c r="K46">
        <v>299032000000</v>
      </c>
      <c r="L46">
        <v>67173000000</v>
      </c>
      <c r="M46">
        <v>67887000000</v>
      </c>
      <c r="N46">
        <v>72548000000</v>
      </c>
      <c r="O46">
        <v>207608000000</v>
      </c>
      <c r="P46">
        <v>207608000000</v>
      </c>
      <c r="Q46">
        <v>24449083000</v>
      </c>
      <c r="R46">
        <v>29789880000</v>
      </c>
      <c r="S46">
        <v>37078593000</v>
      </c>
      <c r="T46">
        <v>91317556000</v>
      </c>
      <c r="U46">
        <v>91317556000</v>
      </c>
      <c r="V46">
        <v>491984000000</v>
      </c>
      <c r="W46">
        <v>525064000000</v>
      </c>
      <c r="X46">
        <v>586481000000</v>
      </c>
      <c r="Y46">
        <v>1603529000000</v>
      </c>
      <c r="Z46">
        <v>1603529000000</v>
      </c>
      <c r="AA46">
        <v>112249000000</v>
      </c>
      <c r="AB46">
        <v>119950000000</v>
      </c>
      <c r="AC46">
        <v>125987000000</v>
      </c>
      <c r="AD46">
        <v>358186000000</v>
      </c>
      <c r="AE46">
        <v>358186000000</v>
      </c>
      <c r="AF46">
        <v>66416000000</v>
      </c>
      <c r="AG46">
        <v>59707000000</v>
      </c>
      <c r="AH46">
        <v>62948000000</v>
      </c>
      <c r="AI46">
        <v>189071000000</v>
      </c>
      <c r="AJ46">
        <v>189071000000</v>
      </c>
      <c r="AK46">
        <v>162648000000</v>
      </c>
      <c r="AL46">
        <v>225248000000</v>
      </c>
      <c r="AM46">
        <v>321195000000</v>
      </c>
      <c r="AN46">
        <v>709091000000</v>
      </c>
      <c r="AO46">
        <v>709091000000</v>
      </c>
      <c r="AP46">
        <v>188602000000</v>
      </c>
      <c r="AQ46">
        <v>198321000000</v>
      </c>
      <c r="AR46">
        <v>191367000000</v>
      </c>
      <c r="AS46">
        <v>578290000000</v>
      </c>
      <c r="AT46">
        <v>578290000000</v>
      </c>
      <c r="AU46">
        <v>117359000000</v>
      </c>
      <c r="AV46">
        <v>133625000000</v>
      </c>
      <c r="AW46">
        <v>152136000000</v>
      </c>
      <c r="AX46">
        <v>403120000000</v>
      </c>
      <c r="AY46">
        <v>403120000000</v>
      </c>
      <c r="AZ46">
        <v>2354507000000</v>
      </c>
      <c r="BA46">
        <v>2434079000000</v>
      </c>
      <c r="BB46">
        <v>2819627000000</v>
      </c>
      <c r="BC46">
        <v>7608213000000</v>
      </c>
      <c r="BD46">
        <v>7608213000000</v>
      </c>
      <c r="BE46">
        <v>25288900000</v>
      </c>
      <c r="BF46">
        <v>27234300000</v>
      </c>
      <c r="BG46">
        <v>24618900000</v>
      </c>
      <c r="BH46">
        <v>77142100000</v>
      </c>
      <c r="BI46">
        <v>77142100000</v>
      </c>
      <c r="BJ46">
        <v>362873000000</v>
      </c>
      <c r="BK46">
        <v>381508000000</v>
      </c>
      <c r="BL46">
        <v>469633000000</v>
      </c>
      <c r="BM46">
        <v>1214014000000</v>
      </c>
      <c r="BN46">
        <v>1214014000000</v>
      </c>
      <c r="BO46">
        <v>34986000000</v>
      </c>
      <c r="BP46">
        <v>129944000000</v>
      </c>
      <c r="BQ46">
        <v>118481000000</v>
      </c>
      <c r="BR46">
        <v>283411000000</v>
      </c>
      <c r="BS46">
        <v>283411000000</v>
      </c>
      <c r="BT46">
        <v>707794000000</v>
      </c>
      <c r="BU46">
        <v>817729000000</v>
      </c>
      <c r="BV46">
        <v>873729000000</v>
      </c>
      <c r="BW46">
        <v>2399252000000</v>
      </c>
      <c r="BX46">
        <v>2399252000000</v>
      </c>
      <c r="BY46">
        <v>1917383000000</v>
      </c>
      <c r="BZ46">
        <v>1951158000000</v>
      </c>
      <c r="CA46">
        <v>2260090000000</v>
      </c>
      <c r="CB46">
        <v>6128631000000</v>
      </c>
      <c r="CC46">
        <v>6128631000000</v>
      </c>
      <c r="CD46">
        <v>78509000000</v>
      </c>
      <c r="CE46">
        <v>78453000000</v>
      </c>
      <c r="CF46">
        <v>78324000000</v>
      </c>
      <c r="CG46">
        <v>235286000000</v>
      </c>
      <c r="CH46">
        <v>235286000000</v>
      </c>
      <c r="CI46">
        <v>12161000000</v>
      </c>
      <c r="CJ46">
        <v>15034000000</v>
      </c>
      <c r="CK46">
        <v>15920000000</v>
      </c>
      <c r="CL46">
        <v>43115000000</v>
      </c>
      <c r="CM46">
        <v>43115000000</v>
      </c>
      <c r="CN46">
        <v>251684000000</v>
      </c>
      <c r="CO46">
        <v>263414000000</v>
      </c>
      <c r="CP46">
        <v>273869000000</v>
      </c>
      <c r="CQ46">
        <v>788967000000</v>
      </c>
      <c r="CR46">
        <v>788967000000</v>
      </c>
      <c r="CS46">
        <v>372538000000</v>
      </c>
      <c r="CT46">
        <v>390365000000</v>
      </c>
      <c r="CU46">
        <v>421602000000</v>
      </c>
      <c r="CV46">
        <v>1184505000000</v>
      </c>
      <c r="CW46">
        <v>1184505000000</v>
      </c>
      <c r="CX46">
        <v>69980000000</v>
      </c>
      <c r="CY46">
        <v>70514000000</v>
      </c>
      <c r="CZ46">
        <v>62618000000</v>
      </c>
      <c r="DA46">
        <v>203112000000</v>
      </c>
      <c r="DB46">
        <v>203112000000</v>
      </c>
      <c r="DC46">
        <v>40830000000</v>
      </c>
      <c r="DD46">
        <v>45400000000</v>
      </c>
      <c r="DE46">
        <v>55556000000</v>
      </c>
      <c r="DF46">
        <v>141786000000</v>
      </c>
      <c r="DG46">
        <v>141786000000</v>
      </c>
      <c r="DH46">
        <v>108784000000</v>
      </c>
      <c r="DI46">
        <v>97793000000</v>
      </c>
      <c r="DJ46">
        <v>94853000000</v>
      </c>
      <c r="DK46">
        <v>301430000000</v>
      </c>
      <c r="DL46">
        <v>301430000000</v>
      </c>
      <c r="DM46">
        <v>196456000000</v>
      </c>
      <c r="DN46">
        <v>222449000000</v>
      </c>
      <c r="DO46">
        <v>230715000000</v>
      </c>
      <c r="DP46">
        <v>649620000000</v>
      </c>
      <c r="DQ46">
        <v>649620000000</v>
      </c>
      <c r="DR46">
        <v>253863000000</v>
      </c>
      <c r="DS46">
        <v>237428000000</v>
      </c>
      <c r="DT46">
        <v>239790000000</v>
      </c>
      <c r="DU46">
        <v>731081000000</v>
      </c>
      <c r="DV46">
        <v>731081000000</v>
      </c>
      <c r="DW46">
        <v>187855000000</v>
      </c>
      <c r="DX46">
        <v>69349000000</v>
      </c>
      <c r="DY46">
        <v>70904000000</v>
      </c>
      <c r="DZ46">
        <v>328108000000</v>
      </c>
      <c r="EA46">
        <v>328108000000</v>
      </c>
      <c r="EB46">
        <v>98598000000</v>
      </c>
      <c r="EC46">
        <v>193984000000</v>
      </c>
      <c r="ED46">
        <v>201549000000</v>
      </c>
      <c r="EE46">
        <v>494131000000</v>
      </c>
      <c r="EF46">
        <v>494131000000</v>
      </c>
      <c r="EG46">
        <v>83699000000</v>
      </c>
      <c r="EH46">
        <v>60524000000</v>
      </c>
      <c r="EI46">
        <v>61470000000</v>
      </c>
      <c r="EJ46">
        <v>205693000000</v>
      </c>
      <c r="EK46"/>
      <c r="EL46"/>
      <c r="EM46"/>
      <c r="EN46"/>
      <c r="EO46">
        <v>205693000000</v>
      </c>
      <c r="EP46">
        <v>20390000000</v>
      </c>
      <c r="EQ46">
        <v>20497000000</v>
      </c>
      <c r="ER46">
        <v>22882000000</v>
      </c>
      <c r="ES46">
        <v>63769000000</v>
      </c>
      <c r="ET46">
        <v>63769000000</v>
      </c>
      <c r="EU46">
        <v>119634000000</v>
      </c>
      <c r="EV46">
        <v>124977000000</v>
      </c>
      <c r="EW46">
        <v>129317000000</v>
      </c>
      <c r="EX46">
        <v>373928000000</v>
      </c>
      <c r="EY46">
        <v>373928000000</v>
      </c>
      <c r="EZ46">
        <v>256540000000</v>
      </c>
      <c r="FA46">
        <v>258537000000</v>
      </c>
      <c r="FB46">
        <v>267261000000</v>
      </c>
      <c r="FC46">
        <v>782338000000</v>
      </c>
      <c r="FD46">
        <v>782338000000</v>
      </c>
      <c r="FE46">
        <v>97334000000</v>
      </c>
      <c r="FF46">
        <v>133376000000</v>
      </c>
      <c r="FG46">
        <v>159316000000</v>
      </c>
      <c r="FH46">
        <v>390026000000</v>
      </c>
      <c r="FI46">
        <v>390026000000</v>
      </c>
      <c r="FJ46">
        <v>52330000000</v>
      </c>
      <c r="FK46">
        <v>54403000000</v>
      </c>
      <c r="FL46">
        <v>73537000000</v>
      </c>
      <c r="FM46">
        <v>180270000000</v>
      </c>
      <c r="FN46">
        <v>180270000000</v>
      </c>
      <c r="FO46">
        <v>45408000000</v>
      </c>
      <c r="FP46">
        <v>49349000000</v>
      </c>
      <c r="FQ46">
        <v>51308000000</v>
      </c>
      <c r="FR46">
        <v>146065000000</v>
      </c>
      <c r="FS46">
        <v>146065000000</v>
      </c>
      <c r="FT46">
        <v>311072000000</v>
      </c>
      <c r="FU46">
        <v>265177000000</v>
      </c>
      <c r="FV46">
        <v>253452000000</v>
      </c>
      <c r="FW46">
        <v>829701000000</v>
      </c>
      <c r="FX46">
        <v>829701000000</v>
      </c>
      <c r="FY46">
        <v>63675000000</v>
      </c>
      <c r="FZ46">
        <v>61627000000</v>
      </c>
      <c r="GA46">
        <v>68407000000</v>
      </c>
      <c r="GB46">
        <v>193709000000</v>
      </c>
      <c r="GC46">
        <v>193709000000</v>
      </c>
      <c r="GD46">
        <v>227339000000</v>
      </c>
      <c r="GE46">
        <v>228037000000</v>
      </c>
      <c r="GF46">
        <v>235194000000</v>
      </c>
      <c r="GG46">
        <v>690570000000</v>
      </c>
      <c r="GH46">
        <v>690570000000</v>
      </c>
      <c r="GI46">
        <v>931796000000</v>
      </c>
      <c r="GJ46">
        <v>992968000000</v>
      </c>
      <c r="GK46">
        <v>1163028000000</v>
      </c>
      <c r="GL46">
        <v>3087792000000</v>
      </c>
      <c r="GM46">
        <v>3087792000000</v>
      </c>
      <c r="GN46">
        <v>44003000000</v>
      </c>
      <c r="GO46">
        <v>51236000000</v>
      </c>
      <c r="GP46">
        <v>70581000000</v>
      </c>
      <c r="GQ46">
        <v>165820000000</v>
      </c>
      <c r="GR46">
        <v>165820000000</v>
      </c>
      <c r="GS46">
        <v>57773000000</v>
      </c>
      <c r="GT46">
        <v>58679000000</v>
      </c>
      <c r="GU46">
        <v>64586000000</v>
      </c>
      <c r="GV46">
        <v>181038000000</v>
      </c>
      <c r="GW46">
        <v>181038000000</v>
      </c>
      <c r="GX46">
        <v>123382000000</v>
      </c>
      <c r="GY46">
        <v>152186000000</v>
      </c>
      <c r="GZ46">
        <v>155971000000</v>
      </c>
      <c r="HA46">
        <v>431539000000</v>
      </c>
      <c r="HB46">
        <v>431539000000</v>
      </c>
      <c r="HC46">
        <v>127963000000</v>
      </c>
      <c r="HD46">
        <v>136524000000</v>
      </c>
      <c r="HE46">
        <v>153091000000</v>
      </c>
      <c r="HF46">
        <v>417578000000</v>
      </c>
      <c r="HG46">
        <v>417578000000</v>
      </c>
      <c r="HH46">
        <v>152954000000</v>
      </c>
      <c r="HI46">
        <v>157728000000</v>
      </c>
      <c r="HJ46">
        <v>174894000000</v>
      </c>
      <c r="HK46">
        <v>485576000000</v>
      </c>
      <c r="HL46">
        <v>485576000000</v>
      </c>
      <c r="HM46">
        <v>2622532000000</v>
      </c>
      <c r="HN46">
        <v>2687379000000</v>
      </c>
      <c r="HO46">
        <v>3386071000000</v>
      </c>
      <c r="HP46">
        <v>8695982000000</v>
      </c>
      <c r="HQ46">
        <v>8695982000000</v>
      </c>
      <c r="HR46">
        <v>83216000000</v>
      </c>
      <c r="HS46">
        <v>86381000000</v>
      </c>
      <c r="HT46">
        <v>87296000000</v>
      </c>
      <c r="HU46">
        <v>256893000000</v>
      </c>
      <c r="HV46">
        <v>256893000000</v>
      </c>
      <c r="HW46">
        <v>43908400000</v>
      </c>
      <c r="HX46">
        <v>39286100000</v>
      </c>
      <c r="HY46">
        <v>46633100000</v>
      </c>
      <c r="HZ46">
        <v>129827600000</v>
      </c>
      <c r="IA46">
        <v>129827600000</v>
      </c>
      <c r="IB46">
        <v>44876000000</v>
      </c>
      <c r="IC46">
        <v>47528000000</v>
      </c>
      <c r="ID46">
        <v>50710000000</v>
      </c>
      <c r="IE46">
        <v>143114000000</v>
      </c>
      <c r="IF46">
        <v>143114000000</v>
      </c>
      <c r="IG46">
        <v>35291000000</v>
      </c>
      <c r="IH46">
        <v>34508000000</v>
      </c>
      <c r="II46">
        <v>39471000000</v>
      </c>
      <c r="IJ46">
        <v>109270000000</v>
      </c>
      <c r="IK46">
        <v>109270000000</v>
      </c>
      <c r="IL46">
        <v>24860000000</v>
      </c>
      <c r="IM46">
        <v>29236000000</v>
      </c>
      <c r="IN46">
        <v>33584000000</v>
      </c>
      <c r="IO46">
        <v>87680000000</v>
      </c>
      <c r="IP46">
        <v>87680000000</v>
      </c>
      <c r="IQ46">
        <v>32811200000</v>
      </c>
      <c r="IR46">
        <v>47510800000</v>
      </c>
      <c r="IS46">
        <v>52626800000</v>
      </c>
      <c r="IT46">
        <v>132948800000</v>
      </c>
      <c r="IU46">
        <v>132948800000</v>
      </c>
      <c r="IV46">
        <v>62729000000</v>
      </c>
      <c r="IW46">
        <v>64515000000</v>
      </c>
      <c r="IX46">
        <v>67810000000</v>
      </c>
      <c r="IY46">
        <v>195054000000</v>
      </c>
      <c r="IZ46">
        <v>195054000000</v>
      </c>
      <c r="JA46">
        <v>91393000000</v>
      </c>
      <c r="JB46">
        <v>89694000000</v>
      </c>
      <c r="JC46">
        <v>90689000000</v>
      </c>
      <c r="JD46">
        <v>271776000000</v>
      </c>
      <c r="JE46">
        <v>271776000000</v>
      </c>
      <c r="JF46">
        <v>687538000000</v>
      </c>
      <c r="JG46">
        <v>740463000000</v>
      </c>
      <c r="JH46">
        <v>795146000000</v>
      </c>
      <c r="JI46">
        <v>2223147000000</v>
      </c>
      <c r="JJ46">
        <v>2223147000000</v>
      </c>
      <c r="JK46">
        <v>36500000000</v>
      </c>
      <c r="JL46">
        <v>44659000000</v>
      </c>
      <c r="JM46">
        <v>47344000000</v>
      </c>
      <c r="JN46">
        <v>128503000000</v>
      </c>
      <c r="JO46">
        <v>128503000000</v>
      </c>
      <c r="JP46">
        <v>55459000000</v>
      </c>
      <c r="JQ46">
        <v>49271000000</v>
      </c>
      <c r="JR46">
        <v>47414000000</v>
      </c>
      <c r="JS46">
        <v>152144000000</v>
      </c>
      <c r="JT46">
        <v>152144000000</v>
      </c>
      <c r="JU46">
        <v>82637000000</v>
      </c>
      <c r="JV46">
        <v>84397000000</v>
      </c>
      <c r="JW46">
        <v>91588000000</v>
      </c>
      <c r="JX46">
        <v>258622000000</v>
      </c>
      <c r="JY46">
        <v>258622000000</v>
      </c>
      <c r="JZ46">
        <v>853531000000</v>
      </c>
      <c r="KA46">
        <v>895429000000</v>
      </c>
      <c r="KB46">
        <v>1115862000000</v>
      </c>
      <c r="KC46">
        <v>2864822000000</v>
      </c>
      <c r="KD46">
        <v>2864822000000</v>
      </c>
      <c r="KE46">
        <v>258848000000</v>
      </c>
      <c r="KF46">
        <v>286556000000</v>
      </c>
      <c r="KG46">
        <v>301311000000</v>
      </c>
      <c r="KH46">
        <v>846715000000</v>
      </c>
      <c r="KI46">
        <v>846715000000</v>
      </c>
      <c r="KJ46">
        <v>22536000000</v>
      </c>
      <c r="KK46">
        <v>23717000000</v>
      </c>
      <c r="KL46">
        <v>31342000000</v>
      </c>
      <c r="KM46">
        <v>77595000000</v>
      </c>
      <c r="KN46">
        <v>77595000000</v>
      </c>
      <c r="KO46">
        <v>137851000000</v>
      </c>
      <c r="KP46">
        <v>108709000000</v>
      </c>
      <c r="KQ46">
        <v>115438000000</v>
      </c>
      <c r="KR46">
        <v>361998000000</v>
      </c>
      <c r="KS46">
        <v>361998000000</v>
      </c>
      <c r="KT46">
        <v>77648000000</v>
      </c>
      <c r="KU46">
        <v>78547000000</v>
      </c>
      <c r="KV46">
        <v>92918000000</v>
      </c>
      <c r="KW46">
        <v>249113000000</v>
      </c>
      <c r="KX46">
        <v>249113000000</v>
      </c>
      <c r="KY46">
        <v>159422000000</v>
      </c>
      <c r="KZ46">
        <v>167594000000</v>
      </c>
      <c r="LA46">
        <v>154229000000</v>
      </c>
      <c r="LB46">
        <v>481245000000</v>
      </c>
      <c r="LC46">
        <v>481245000000</v>
      </c>
      <c r="LD46">
        <v>118310000000</v>
      </c>
      <c r="LE46">
        <v>115095000000</v>
      </c>
      <c r="LF46">
        <v>120700000000</v>
      </c>
      <c r="LG46">
        <v>354105000000</v>
      </c>
      <c r="LH46">
        <v>354105000000</v>
      </c>
      <c r="LI46">
        <v>39801000000</v>
      </c>
      <c r="LJ46">
        <v>42875000000</v>
      </c>
      <c r="LK46">
        <v>44815000000</v>
      </c>
      <c r="LL46">
        <v>127491000000</v>
      </c>
      <c r="LM46">
        <v>127491000000</v>
      </c>
      <c r="LN46">
        <v>32718000000</v>
      </c>
      <c r="LO46">
        <v>32957000000</v>
      </c>
      <c r="LP46">
        <v>35594000000</v>
      </c>
      <c r="LQ46">
        <v>101269000000</v>
      </c>
      <c r="LR46">
        <v>101269000000</v>
      </c>
      <c r="LS46">
        <v>24156400000</v>
      </c>
      <c r="LT46">
        <v>19219600000</v>
      </c>
      <c r="LU46">
        <v>29374500000</v>
      </c>
      <c r="LV46">
        <v>72750500000</v>
      </c>
      <c r="LW46">
        <v>72750500000</v>
      </c>
      <c r="LX46">
        <v>70507000000</v>
      </c>
      <c r="LY46">
        <v>56312000000</v>
      </c>
      <c r="LZ46">
        <v>42434000000</v>
      </c>
      <c r="MA46">
        <v>169253000000</v>
      </c>
      <c r="MB46">
        <v>169253000000</v>
      </c>
      <c r="MC46">
        <v>116914000000</v>
      </c>
      <c r="MD46">
        <v>118700000000</v>
      </c>
      <c r="ME46">
        <v>122935000000</v>
      </c>
      <c r="MF46">
        <v>358549000000</v>
      </c>
      <c r="MG46">
        <v>358549000000</v>
      </c>
      <c r="MH46">
        <v>30686223000</v>
      </c>
      <c r="MI46">
        <v>31231630000</v>
      </c>
      <c r="MJ46">
        <v>34786846000</v>
      </c>
      <c r="MK46">
        <v>96704699000</v>
      </c>
      <c r="ML46">
        <v>96704699000</v>
      </c>
      <c r="MM46">
        <v>531864000000</v>
      </c>
      <c r="MN46">
        <v>551669000000</v>
      </c>
      <c r="MO46">
        <v>525761000000</v>
      </c>
      <c r="MP46">
        <v>1609294000000</v>
      </c>
      <c r="MQ46">
        <v>1609294000000</v>
      </c>
      <c r="MR46">
        <v>41290000000</v>
      </c>
      <c r="MS46">
        <v>42779000000</v>
      </c>
      <c r="MT46">
        <v>51248000000</v>
      </c>
      <c r="MU46">
        <v>135317000000</v>
      </c>
      <c r="MV46">
        <v>135317000000</v>
      </c>
      <c r="MW46">
        <v>17137000000</v>
      </c>
      <c r="MX46">
        <v>18018000000</v>
      </c>
      <c r="MY46">
        <v>19351000000</v>
      </c>
      <c r="MZ46">
        <v>54506000000</v>
      </c>
      <c r="NA46">
        <v>54506000000</v>
      </c>
      <c r="NB46">
        <v>152221000000</v>
      </c>
      <c r="NC46">
        <v>173889000000</v>
      </c>
      <c r="ND46">
        <v>197289000000</v>
      </c>
      <c r="NE46">
        <v>523399000000</v>
      </c>
      <c r="NF46">
        <v>523399000000</v>
      </c>
      <c r="NG46">
        <v>59147000000</v>
      </c>
      <c r="NH46">
        <v>61673000000</v>
      </c>
      <c r="NI46">
        <v>62398000000</v>
      </c>
      <c r="NJ46">
        <v>183218000000</v>
      </c>
      <c r="NK46">
        <v>183218000000</v>
      </c>
      <c r="NL46">
        <v>50016000000</v>
      </c>
      <c r="NM46">
        <v>57857000000</v>
      </c>
      <c r="NN46">
        <v>62408000000</v>
      </c>
      <c r="NO46">
        <v>170281000000</v>
      </c>
      <c r="NP46">
        <v>170281000000</v>
      </c>
      <c r="NQ46">
        <v>467374000000</v>
      </c>
      <c r="NR46">
        <v>495426000000</v>
      </c>
      <c r="NS46">
        <v>553905000000</v>
      </c>
      <c r="NT46">
        <v>1516705000000</v>
      </c>
      <c r="NU46">
        <v>1516705000000</v>
      </c>
      <c r="NV46">
        <v>69225000000</v>
      </c>
      <c r="NW46">
        <v>72574000000</v>
      </c>
      <c r="NX46">
        <v>80919000000</v>
      </c>
      <c r="NY46">
        <v>222718000000</v>
      </c>
      <c r="NZ46">
        <v>222718000000</v>
      </c>
      <c r="OA46">
        <v>264829000000</v>
      </c>
      <c r="OB46">
        <v>291727000000</v>
      </c>
      <c r="OC46">
        <v>316481000000</v>
      </c>
      <c r="OD46">
        <v>873037000000</v>
      </c>
      <c r="OE46">
        <v>873037000000</v>
      </c>
      <c r="OF46">
        <v>68124000000</v>
      </c>
      <c r="OG46">
        <v>67598000000</v>
      </c>
      <c r="OH46">
        <v>87174000000</v>
      </c>
      <c r="OI46">
        <v>222896000000</v>
      </c>
      <c r="OJ46">
        <v>222896000000</v>
      </c>
      <c r="OK46">
        <v>1895883000000</v>
      </c>
      <c r="OL46">
        <v>1927555000000</v>
      </c>
      <c r="OM46">
        <v>1955163000000</v>
      </c>
      <c r="ON46">
        <v>5778601000000</v>
      </c>
      <c r="OO46">
        <v>5778601000000</v>
      </c>
      <c r="OP46">
        <v>204522000000</v>
      </c>
      <c r="OQ46">
        <v>219295000000</v>
      </c>
      <c r="OR46">
        <v>236495000000</v>
      </c>
      <c r="OS46">
        <v>660312000000</v>
      </c>
      <c r="OT46">
        <v>660312000000</v>
      </c>
      <c r="OU46">
        <v>346196000000</v>
      </c>
      <c r="OV46">
        <v>362597000000</v>
      </c>
      <c r="OW46">
        <v>332750000000</v>
      </c>
      <c r="OX46">
        <v>1041543000000</v>
      </c>
      <c r="OY46">
        <v>1041543000000</v>
      </c>
      <c r="OZ46">
        <v>68842988255000</v>
      </c>
    </row>
    <row r="47" spans="1:416" x14ac:dyDescent="0.25">
      <c r="A47" s="26" t="s">
        <v>18</v>
      </c>
      <c r="B47">
        <v>258578000000</v>
      </c>
      <c r="C47">
        <v>248028000000</v>
      </c>
      <c r="D47">
        <v>258549000000</v>
      </c>
      <c r="E47">
        <v>765155000000</v>
      </c>
      <c r="F47">
        <v>765155000000</v>
      </c>
      <c r="G47">
        <v>67798000000</v>
      </c>
      <c r="H47">
        <v>97287000000</v>
      </c>
      <c r="I47">
        <v>137468000000</v>
      </c>
      <c r="J47">
        <v>302553000000</v>
      </c>
      <c r="K47">
        <v>302553000000</v>
      </c>
      <c r="L47">
        <v>36451000000</v>
      </c>
      <c r="M47">
        <v>36586000000</v>
      </c>
      <c r="N47">
        <v>39545000000</v>
      </c>
      <c r="O47">
        <v>112582000000</v>
      </c>
      <c r="P47">
        <v>112582000000</v>
      </c>
      <c r="Q47">
        <v>13724495000</v>
      </c>
      <c r="R47">
        <v>14962189000</v>
      </c>
      <c r="S47">
        <v>19579420000</v>
      </c>
      <c r="T47">
        <v>48266104000</v>
      </c>
      <c r="U47">
        <v>48266104000</v>
      </c>
      <c r="V47">
        <v>434675000000</v>
      </c>
      <c r="W47">
        <v>457637000000</v>
      </c>
      <c r="X47">
        <v>519282000000</v>
      </c>
      <c r="Y47">
        <v>1411594000000</v>
      </c>
      <c r="Z47">
        <v>1411594000000</v>
      </c>
      <c r="AA47">
        <v>90937000000</v>
      </c>
      <c r="AB47">
        <v>93952000000</v>
      </c>
      <c r="AC47">
        <v>95770000000</v>
      </c>
      <c r="AD47">
        <v>280659000000</v>
      </c>
      <c r="AE47">
        <v>280659000000</v>
      </c>
      <c r="AF47">
        <v>53916000000</v>
      </c>
      <c r="AG47">
        <v>50034000000</v>
      </c>
      <c r="AH47">
        <v>53539000000</v>
      </c>
      <c r="AI47">
        <v>157489000000</v>
      </c>
      <c r="AJ47">
        <v>157489000000</v>
      </c>
      <c r="AK47">
        <v>119099000000</v>
      </c>
      <c r="AL47">
        <v>163188000000</v>
      </c>
      <c r="AM47">
        <v>227791000000</v>
      </c>
      <c r="AN47">
        <v>510078000000</v>
      </c>
      <c r="AO47">
        <v>510078000000</v>
      </c>
      <c r="AP47">
        <v>166312000000</v>
      </c>
      <c r="AQ47">
        <v>175250000000</v>
      </c>
      <c r="AR47">
        <v>168383000000</v>
      </c>
      <c r="AS47">
        <v>509945000000</v>
      </c>
      <c r="AT47">
        <v>509945000000</v>
      </c>
      <c r="AU47">
        <v>116949000000</v>
      </c>
      <c r="AV47">
        <v>141925000000</v>
      </c>
      <c r="AW47">
        <v>170211000000</v>
      </c>
      <c r="AX47">
        <v>429085000000</v>
      </c>
      <c r="AY47">
        <v>429085000000</v>
      </c>
      <c r="AZ47">
        <v>2089182000000</v>
      </c>
      <c r="BA47">
        <v>2169269000000</v>
      </c>
      <c r="BB47">
        <v>2546703000000</v>
      </c>
      <c r="BC47">
        <v>6805154000000</v>
      </c>
      <c r="BD47">
        <v>6805154000000</v>
      </c>
      <c r="BE47">
        <v>12257300000</v>
      </c>
      <c r="BF47">
        <v>13895200000</v>
      </c>
      <c r="BG47">
        <v>13932800000</v>
      </c>
      <c r="BH47">
        <v>40085300000</v>
      </c>
      <c r="BI47">
        <v>40085300000</v>
      </c>
      <c r="BJ47">
        <v>322005000000</v>
      </c>
      <c r="BK47">
        <v>339780000000</v>
      </c>
      <c r="BL47">
        <v>423513000000</v>
      </c>
      <c r="BM47">
        <v>1085298000000</v>
      </c>
      <c r="BN47">
        <v>1085298000000</v>
      </c>
      <c r="BO47">
        <v>20859000000</v>
      </c>
      <c r="BP47">
        <v>78246000000</v>
      </c>
      <c r="BQ47">
        <v>80599000000</v>
      </c>
      <c r="BR47">
        <v>179704000000</v>
      </c>
      <c r="BS47">
        <v>179704000000</v>
      </c>
      <c r="BT47">
        <v>355294000000</v>
      </c>
      <c r="BU47">
        <v>389166000000</v>
      </c>
      <c r="BV47">
        <v>422393000000</v>
      </c>
      <c r="BW47">
        <v>1166853000000</v>
      </c>
      <c r="BX47">
        <v>1166853000000</v>
      </c>
      <c r="BY47">
        <v>1720309000000</v>
      </c>
      <c r="BZ47">
        <v>1757212000000</v>
      </c>
      <c r="CA47">
        <v>2059890000000</v>
      </c>
      <c r="CB47">
        <v>5537411000000</v>
      </c>
      <c r="CC47">
        <v>5537411000000</v>
      </c>
      <c r="CD47">
        <v>64429000000</v>
      </c>
      <c r="CE47">
        <v>63824000000</v>
      </c>
      <c r="CF47">
        <v>62946000000</v>
      </c>
      <c r="CG47">
        <v>191199000000</v>
      </c>
      <c r="CH47">
        <v>191199000000</v>
      </c>
      <c r="CI47">
        <v>11964000000</v>
      </c>
      <c r="CJ47">
        <v>14476000000</v>
      </c>
      <c r="CK47">
        <v>14819000000</v>
      </c>
      <c r="CL47">
        <v>41259000000</v>
      </c>
      <c r="CM47">
        <v>41259000000</v>
      </c>
      <c r="CN47">
        <v>177866000000</v>
      </c>
      <c r="CO47">
        <v>178168000000</v>
      </c>
      <c r="CP47">
        <v>180851000000</v>
      </c>
      <c r="CQ47">
        <v>536885000000</v>
      </c>
      <c r="CR47">
        <v>536885000000</v>
      </c>
      <c r="CS47">
        <v>320870000000</v>
      </c>
      <c r="CT47">
        <v>332354000000</v>
      </c>
      <c r="CU47">
        <v>361398000000</v>
      </c>
      <c r="CV47">
        <v>1014622000000</v>
      </c>
      <c r="CW47">
        <v>1014622000000</v>
      </c>
      <c r="CX47">
        <v>37916000000</v>
      </c>
      <c r="CY47">
        <v>35464000000</v>
      </c>
      <c r="CZ47">
        <v>32769000000</v>
      </c>
      <c r="DA47">
        <v>106149000000</v>
      </c>
      <c r="DB47">
        <v>106149000000</v>
      </c>
      <c r="DC47">
        <v>27727000000</v>
      </c>
      <c r="DD47">
        <v>29816000000</v>
      </c>
      <c r="DE47">
        <v>36851000000</v>
      </c>
      <c r="DF47">
        <v>94394000000</v>
      </c>
      <c r="DG47">
        <v>94394000000</v>
      </c>
      <c r="DH47">
        <v>65580000000</v>
      </c>
      <c r="DI47">
        <v>64222000000</v>
      </c>
      <c r="DJ47">
        <v>56933000000</v>
      </c>
      <c r="DK47">
        <v>186735000000</v>
      </c>
      <c r="DL47">
        <v>186735000000</v>
      </c>
      <c r="DM47">
        <v>157947000000</v>
      </c>
      <c r="DN47">
        <v>158279000000</v>
      </c>
      <c r="DO47">
        <v>161014000000</v>
      </c>
      <c r="DP47">
        <v>477240000000</v>
      </c>
      <c r="DQ47">
        <v>477240000000</v>
      </c>
      <c r="DR47">
        <v>98221000000</v>
      </c>
      <c r="DS47">
        <v>92220000000</v>
      </c>
      <c r="DT47">
        <v>107064000000</v>
      </c>
      <c r="DU47">
        <v>297505000000</v>
      </c>
      <c r="DV47">
        <v>297505000000</v>
      </c>
      <c r="DW47">
        <v>91955000000</v>
      </c>
      <c r="DX47">
        <v>27793000000</v>
      </c>
      <c r="DY47">
        <v>31834000000</v>
      </c>
      <c r="DZ47">
        <v>151582000000</v>
      </c>
      <c r="EA47">
        <v>151582000000</v>
      </c>
      <c r="EB47">
        <v>44643000000</v>
      </c>
      <c r="EC47">
        <v>91132000000</v>
      </c>
      <c r="ED47">
        <v>104037000000</v>
      </c>
      <c r="EE47">
        <v>239812000000</v>
      </c>
      <c r="EF47">
        <v>239812000000</v>
      </c>
      <c r="EG47">
        <v>50078000000</v>
      </c>
      <c r="EH47">
        <v>46430000000</v>
      </c>
      <c r="EI47">
        <v>48465000000</v>
      </c>
      <c r="EJ47">
        <v>144973000000</v>
      </c>
      <c r="EK47"/>
      <c r="EL47"/>
      <c r="EM47"/>
      <c r="EN47"/>
      <c r="EO47">
        <v>144973000000</v>
      </c>
      <c r="EP47">
        <v>11400000000</v>
      </c>
      <c r="EQ47">
        <v>12224000000</v>
      </c>
      <c r="ER47">
        <v>14435000000</v>
      </c>
      <c r="ES47">
        <v>38059000000</v>
      </c>
      <c r="ET47">
        <v>38059000000</v>
      </c>
      <c r="EU47">
        <v>86587000000</v>
      </c>
      <c r="EV47">
        <v>90404000000</v>
      </c>
      <c r="EW47">
        <v>94449000000</v>
      </c>
      <c r="EX47">
        <v>271440000000</v>
      </c>
      <c r="EY47">
        <v>271440000000</v>
      </c>
      <c r="EZ47">
        <v>220474000000</v>
      </c>
      <c r="FA47">
        <v>225307000000</v>
      </c>
      <c r="FB47">
        <v>236450000000</v>
      </c>
      <c r="FC47">
        <v>682231000000</v>
      </c>
      <c r="FD47">
        <v>682231000000</v>
      </c>
      <c r="FE47">
        <v>13207000000</v>
      </c>
      <c r="FF47">
        <v>32322000000</v>
      </c>
      <c r="FG47">
        <v>31026000000</v>
      </c>
      <c r="FH47">
        <v>76555000000</v>
      </c>
      <c r="FI47">
        <v>76555000000</v>
      </c>
      <c r="FJ47">
        <v>32914000000</v>
      </c>
      <c r="FK47">
        <v>36646000000</v>
      </c>
      <c r="FL47">
        <v>55242000000</v>
      </c>
      <c r="FM47">
        <v>124802000000</v>
      </c>
      <c r="FN47">
        <v>124802000000</v>
      </c>
      <c r="FO47">
        <v>33676000000</v>
      </c>
      <c r="FP47">
        <v>35371000000</v>
      </c>
      <c r="FQ47">
        <v>35647000000</v>
      </c>
      <c r="FR47">
        <v>104694000000</v>
      </c>
      <c r="FS47">
        <v>104694000000</v>
      </c>
      <c r="FT47">
        <v>259591000000</v>
      </c>
      <c r="FU47">
        <v>235316000000</v>
      </c>
      <c r="FV47">
        <v>216378000000</v>
      </c>
      <c r="FW47">
        <v>711285000000</v>
      </c>
      <c r="FX47">
        <v>711285000000</v>
      </c>
      <c r="FY47">
        <v>42141000000</v>
      </c>
      <c r="FZ47">
        <v>38977000000</v>
      </c>
      <c r="GA47">
        <v>50186000000</v>
      </c>
      <c r="GB47">
        <v>131304000000</v>
      </c>
      <c r="GC47">
        <v>131304000000</v>
      </c>
      <c r="GD47">
        <v>184562000000</v>
      </c>
      <c r="GE47">
        <v>182080000000</v>
      </c>
      <c r="GF47">
        <v>185517000000</v>
      </c>
      <c r="GG47">
        <v>552159000000</v>
      </c>
      <c r="GH47">
        <v>552159000000</v>
      </c>
      <c r="GI47">
        <v>841611000000</v>
      </c>
      <c r="GJ47">
        <v>902703000000</v>
      </c>
      <c r="GK47">
        <v>1067096000000</v>
      </c>
      <c r="GL47">
        <v>2811410000000</v>
      </c>
      <c r="GM47">
        <v>2811410000000</v>
      </c>
      <c r="GN47">
        <v>45881000000</v>
      </c>
      <c r="GO47">
        <v>54352000000</v>
      </c>
      <c r="GP47">
        <v>67282000000</v>
      </c>
      <c r="GQ47">
        <v>167515000000</v>
      </c>
      <c r="GR47">
        <v>167515000000</v>
      </c>
      <c r="GS47">
        <v>39408000000</v>
      </c>
      <c r="GT47">
        <v>39966000000</v>
      </c>
      <c r="GU47">
        <v>46789000000</v>
      </c>
      <c r="GV47">
        <v>126163000000</v>
      </c>
      <c r="GW47">
        <v>126163000000</v>
      </c>
      <c r="GX47">
        <v>106452000000</v>
      </c>
      <c r="GY47">
        <v>131202000000</v>
      </c>
      <c r="GZ47">
        <v>135244000000</v>
      </c>
      <c r="HA47">
        <v>372898000000</v>
      </c>
      <c r="HB47">
        <v>372898000000</v>
      </c>
      <c r="HC47">
        <v>53400000000</v>
      </c>
      <c r="HD47">
        <v>59020000000</v>
      </c>
      <c r="HE47">
        <v>72053000000</v>
      </c>
      <c r="HF47">
        <v>184473000000</v>
      </c>
      <c r="HG47">
        <v>184473000000</v>
      </c>
      <c r="HH47">
        <v>93202000000</v>
      </c>
      <c r="HI47">
        <v>98257000000</v>
      </c>
      <c r="HJ47">
        <v>111616000000</v>
      </c>
      <c r="HK47">
        <v>303075000000</v>
      </c>
      <c r="HL47">
        <v>303075000000</v>
      </c>
      <c r="HM47">
        <v>2366017000000</v>
      </c>
      <c r="HN47">
        <v>2426049000000</v>
      </c>
      <c r="HO47">
        <v>3106717000000</v>
      </c>
      <c r="HP47">
        <v>7898783000000</v>
      </c>
      <c r="HQ47">
        <v>7898783000000</v>
      </c>
      <c r="HR47">
        <v>64158000000</v>
      </c>
      <c r="HS47">
        <v>65283000000</v>
      </c>
      <c r="HT47">
        <v>66012000000</v>
      </c>
      <c r="HU47">
        <v>195453000000</v>
      </c>
      <c r="HV47">
        <v>195453000000</v>
      </c>
      <c r="HW47">
        <v>32999300000</v>
      </c>
      <c r="HX47">
        <v>36587000000</v>
      </c>
      <c r="HY47">
        <v>40807900000</v>
      </c>
      <c r="HZ47">
        <v>110394200000</v>
      </c>
      <c r="IA47">
        <v>110394200000</v>
      </c>
      <c r="IB47">
        <v>43427000000</v>
      </c>
      <c r="IC47">
        <v>44357000000</v>
      </c>
      <c r="ID47">
        <v>44672000000</v>
      </c>
      <c r="IE47">
        <v>132456000000</v>
      </c>
      <c r="IF47">
        <v>132456000000</v>
      </c>
      <c r="IG47">
        <v>29418000000</v>
      </c>
      <c r="IH47">
        <v>30864000000</v>
      </c>
      <c r="II47">
        <v>37499000000</v>
      </c>
      <c r="IJ47">
        <v>97781000000</v>
      </c>
      <c r="IK47">
        <v>97781000000</v>
      </c>
      <c r="IL47">
        <v>19371000000</v>
      </c>
      <c r="IM47">
        <v>23245000000</v>
      </c>
      <c r="IN47">
        <v>27067000000</v>
      </c>
      <c r="IO47">
        <v>69683000000</v>
      </c>
      <c r="IP47">
        <v>69683000000</v>
      </c>
      <c r="IQ47">
        <v>39069600000</v>
      </c>
      <c r="IR47">
        <v>55721100000</v>
      </c>
      <c r="IS47">
        <v>60451700000</v>
      </c>
      <c r="IT47">
        <v>155242400000</v>
      </c>
      <c r="IU47">
        <v>155242400000</v>
      </c>
      <c r="IV47">
        <v>37016000000</v>
      </c>
      <c r="IW47">
        <v>37198000000</v>
      </c>
      <c r="IX47">
        <v>40156000000</v>
      </c>
      <c r="IY47">
        <v>114370000000</v>
      </c>
      <c r="IZ47">
        <v>114370000000</v>
      </c>
      <c r="JA47">
        <v>40571000000</v>
      </c>
      <c r="JB47">
        <v>39482000000</v>
      </c>
      <c r="JC47">
        <v>39817000000</v>
      </c>
      <c r="JD47">
        <v>119870000000</v>
      </c>
      <c r="JE47">
        <v>119870000000</v>
      </c>
      <c r="JF47">
        <v>634580000000</v>
      </c>
      <c r="JG47">
        <v>674081000000</v>
      </c>
      <c r="JH47">
        <v>720329000000</v>
      </c>
      <c r="JI47">
        <v>2028990000000</v>
      </c>
      <c r="JJ47">
        <v>2028990000000</v>
      </c>
      <c r="JK47">
        <v>26652000000</v>
      </c>
      <c r="JL47">
        <v>34533000000</v>
      </c>
      <c r="JM47">
        <v>34413000000</v>
      </c>
      <c r="JN47">
        <v>95598000000</v>
      </c>
      <c r="JO47">
        <v>95598000000</v>
      </c>
      <c r="JP47">
        <v>40631000000</v>
      </c>
      <c r="JQ47">
        <v>42914000000</v>
      </c>
      <c r="JR47">
        <v>44449000000</v>
      </c>
      <c r="JS47">
        <v>127994000000</v>
      </c>
      <c r="JT47">
        <v>127994000000</v>
      </c>
      <c r="JU47">
        <v>55755000000</v>
      </c>
      <c r="JV47">
        <v>58396000000</v>
      </c>
      <c r="JW47">
        <v>66184000000</v>
      </c>
      <c r="JX47">
        <v>180335000000</v>
      </c>
      <c r="JY47">
        <v>180335000000</v>
      </c>
      <c r="JZ47">
        <v>772125000000</v>
      </c>
      <c r="KA47">
        <v>812732000000</v>
      </c>
      <c r="KB47">
        <v>1012713000000</v>
      </c>
      <c r="KC47">
        <v>2597570000000</v>
      </c>
      <c r="KD47">
        <v>2597570000000</v>
      </c>
      <c r="KE47">
        <v>176130000000</v>
      </c>
      <c r="KF47">
        <v>184226000000</v>
      </c>
      <c r="KG47">
        <v>183007000000</v>
      </c>
      <c r="KH47">
        <v>543363000000</v>
      </c>
      <c r="KI47">
        <v>543363000000</v>
      </c>
      <c r="KJ47">
        <v>12724000000</v>
      </c>
      <c r="KK47">
        <v>14677000000</v>
      </c>
      <c r="KL47">
        <v>23287000000</v>
      </c>
      <c r="KM47">
        <v>50688000000</v>
      </c>
      <c r="KN47">
        <v>50688000000</v>
      </c>
      <c r="KO47">
        <v>90978000000</v>
      </c>
      <c r="KP47">
        <v>86346000000</v>
      </c>
      <c r="KQ47">
        <v>102721000000</v>
      </c>
      <c r="KR47">
        <v>280045000000</v>
      </c>
      <c r="KS47">
        <v>280045000000</v>
      </c>
      <c r="KT47">
        <v>63046000000</v>
      </c>
      <c r="KU47">
        <v>63679000000</v>
      </c>
      <c r="KV47">
        <v>79366000000</v>
      </c>
      <c r="KW47">
        <v>206091000000</v>
      </c>
      <c r="KX47">
        <v>206091000000</v>
      </c>
      <c r="KY47">
        <v>95664000000</v>
      </c>
      <c r="KZ47">
        <v>104148000000</v>
      </c>
      <c r="LA47">
        <v>90756000000</v>
      </c>
      <c r="LB47">
        <v>290568000000</v>
      </c>
      <c r="LC47">
        <v>290568000000</v>
      </c>
      <c r="LD47">
        <v>65427000000</v>
      </c>
      <c r="LE47">
        <v>67516000000</v>
      </c>
      <c r="LF47">
        <v>73822000000</v>
      </c>
      <c r="LG47">
        <v>206765000000</v>
      </c>
      <c r="LH47">
        <v>206765000000</v>
      </c>
      <c r="LI47">
        <v>50540000000</v>
      </c>
      <c r="LJ47">
        <v>52474000000</v>
      </c>
      <c r="LK47">
        <v>55446000000</v>
      </c>
      <c r="LL47">
        <v>158460000000</v>
      </c>
      <c r="LM47">
        <v>158460000000</v>
      </c>
      <c r="LN47">
        <v>31911000000</v>
      </c>
      <c r="LO47">
        <v>28048000000</v>
      </c>
      <c r="LP47">
        <v>29517000000</v>
      </c>
      <c r="LQ47">
        <v>89476000000</v>
      </c>
      <c r="LR47">
        <v>89476000000</v>
      </c>
      <c r="LS47">
        <v>22980600000</v>
      </c>
      <c r="LT47">
        <v>25450600000</v>
      </c>
      <c r="LU47">
        <v>37173900000</v>
      </c>
      <c r="LV47">
        <v>85605100000</v>
      </c>
      <c r="LW47">
        <v>85605100000</v>
      </c>
      <c r="LX47">
        <v>33921000000</v>
      </c>
      <c r="LY47">
        <v>32136000000</v>
      </c>
      <c r="LZ47">
        <v>29945000000</v>
      </c>
      <c r="MA47">
        <v>96002000000</v>
      </c>
      <c r="MB47">
        <v>96002000000</v>
      </c>
      <c r="MC47">
        <v>87584000000</v>
      </c>
      <c r="MD47">
        <v>86650000000</v>
      </c>
      <c r="ME47">
        <v>90410000000</v>
      </c>
      <c r="MF47">
        <v>264644000000</v>
      </c>
      <c r="MG47">
        <v>264644000000</v>
      </c>
      <c r="MH47">
        <v>26659104000</v>
      </c>
      <c r="MI47">
        <v>28101319000</v>
      </c>
      <c r="MJ47">
        <v>31128608000</v>
      </c>
      <c r="MK47">
        <v>85889031000</v>
      </c>
      <c r="ML47">
        <v>85889031000</v>
      </c>
      <c r="MM47">
        <v>337980000000</v>
      </c>
      <c r="MN47">
        <v>349735000000</v>
      </c>
      <c r="MO47">
        <v>346521000000</v>
      </c>
      <c r="MP47">
        <v>1034236000000</v>
      </c>
      <c r="MQ47">
        <v>1034236000000</v>
      </c>
      <c r="MR47">
        <v>29993000000</v>
      </c>
      <c r="MS47">
        <v>30946000000</v>
      </c>
      <c r="MT47">
        <v>36808000000</v>
      </c>
      <c r="MU47">
        <v>97747000000</v>
      </c>
      <c r="MV47">
        <v>97747000000</v>
      </c>
      <c r="MW47">
        <v>8143000000</v>
      </c>
      <c r="MX47">
        <v>9111000000</v>
      </c>
      <c r="MY47">
        <v>10164000000</v>
      </c>
      <c r="MZ47">
        <v>27418000000</v>
      </c>
      <c r="NA47">
        <v>27418000000</v>
      </c>
      <c r="NB47">
        <v>95994000000</v>
      </c>
      <c r="NC47">
        <v>111727000000</v>
      </c>
      <c r="ND47">
        <v>126750000000</v>
      </c>
      <c r="NE47">
        <v>334471000000</v>
      </c>
      <c r="NF47">
        <v>334471000000</v>
      </c>
      <c r="NG47">
        <v>38724000000</v>
      </c>
      <c r="NH47">
        <v>43545000000</v>
      </c>
      <c r="NI47">
        <v>45440000000</v>
      </c>
      <c r="NJ47">
        <v>127709000000</v>
      </c>
      <c r="NK47">
        <v>127709000000</v>
      </c>
      <c r="NL47">
        <v>46979000000</v>
      </c>
      <c r="NM47">
        <v>54574000000</v>
      </c>
      <c r="NN47">
        <v>61739000000</v>
      </c>
      <c r="NO47">
        <v>163292000000</v>
      </c>
      <c r="NP47">
        <v>163292000000</v>
      </c>
      <c r="NQ47">
        <v>415717000000</v>
      </c>
      <c r="NR47">
        <v>442943000000</v>
      </c>
      <c r="NS47">
        <v>500180000000</v>
      </c>
      <c r="NT47">
        <v>1358840000000</v>
      </c>
      <c r="NU47">
        <v>1358840000000</v>
      </c>
      <c r="NV47">
        <v>35219000000</v>
      </c>
      <c r="NW47">
        <v>37890000000</v>
      </c>
      <c r="NX47">
        <v>44709000000</v>
      </c>
      <c r="NY47">
        <v>117818000000</v>
      </c>
      <c r="NZ47">
        <v>117818000000</v>
      </c>
      <c r="OA47">
        <v>210119000000</v>
      </c>
      <c r="OB47">
        <v>228892000000</v>
      </c>
      <c r="OC47">
        <v>247209000000</v>
      </c>
      <c r="OD47">
        <v>686220000000</v>
      </c>
      <c r="OE47">
        <v>686220000000</v>
      </c>
      <c r="OF47">
        <v>41435000000</v>
      </c>
      <c r="OG47">
        <v>43446000000</v>
      </c>
      <c r="OH47">
        <v>66038000000</v>
      </c>
      <c r="OI47">
        <v>150919000000</v>
      </c>
      <c r="OJ47">
        <v>150919000000</v>
      </c>
      <c r="OK47">
        <v>1698817000000</v>
      </c>
      <c r="OL47">
        <v>1739571000000</v>
      </c>
      <c r="OM47">
        <v>1769243000000</v>
      </c>
      <c r="ON47">
        <v>5207631000000</v>
      </c>
      <c r="OO47">
        <v>5207631000000</v>
      </c>
      <c r="OP47">
        <v>123700000000</v>
      </c>
      <c r="OQ47">
        <v>139661000000</v>
      </c>
      <c r="OR47">
        <v>154943000000</v>
      </c>
      <c r="OS47">
        <v>418304000000</v>
      </c>
      <c r="OT47">
        <v>418304000000</v>
      </c>
      <c r="OU47">
        <v>147668000000</v>
      </c>
      <c r="OV47">
        <v>163659000000</v>
      </c>
      <c r="OW47">
        <v>168620000000</v>
      </c>
      <c r="OX47">
        <v>479947000000</v>
      </c>
      <c r="OY47">
        <v>479947000000</v>
      </c>
      <c r="OZ47">
        <v>55968997135000</v>
      </c>
    </row>
    <row r="48" spans="1:416" x14ac:dyDescent="0.25">
      <c r="A48" s="26" t="s">
        <v>442</v>
      </c>
      <c r="B48">
        <v>8784000000</v>
      </c>
      <c r="C48">
        <v>10260000000</v>
      </c>
      <c r="D48">
        <v>8773000000</v>
      </c>
      <c r="E48">
        <v>27817000000</v>
      </c>
      <c r="F48">
        <v>27817000000</v>
      </c>
      <c r="G48">
        <v>1609000000</v>
      </c>
      <c r="H48">
        <v>3753000000</v>
      </c>
      <c r="I48">
        <v>8468000000</v>
      </c>
      <c r="J48">
        <v>13830000000</v>
      </c>
      <c r="K48">
        <v>13830000000</v>
      </c>
      <c r="L48">
        <v>7000000</v>
      </c>
      <c r="M48">
        <v>1277000000</v>
      </c>
      <c r="N48">
        <v>7000000</v>
      </c>
      <c r="O48">
        <v>1291000000</v>
      </c>
      <c r="P48">
        <v>1291000000</v>
      </c>
      <c r="Q48">
        <v>0</v>
      </c>
      <c r="R48">
        <v>0</v>
      </c>
      <c r="S48">
        <v>738642000</v>
      </c>
      <c r="T48">
        <v>738642000</v>
      </c>
      <c r="U48">
        <v>738642000</v>
      </c>
      <c r="V48">
        <v>0</v>
      </c>
      <c r="W48">
        <v>0</v>
      </c>
      <c r="X48">
        <v>0</v>
      </c>
      <c r="Y48">
        <v>0</v>
      </c>
      <c r="Z48">
        <v>0</v>
      </c>
      <c r="AA48">
        <v>0</v>
      </c>
      <c r="AB48">
        <v>0</v>
      </c>
      <c r="AC48">
        <v>0</v>
      </c>
      <c r="AD48">
        <v>0</v>
      </c>
      <c r="AE48">
        <v>0</v>
      </c>
      <c r="AF48">
        <v>4419000000</v>
      </c>
      <c r="AG48">
        <v>2953000000</v>
      </c>
      <c r="AH48">
        <v>91000000</v>
      </c>
      <c r="AI48">
        <v>7463000000</v>
      </c>
      <c r="AJ48">
        <v>7463000000</v>
      </c>
      <c r="AK48">
        <v>0</v>
      </c>
      <c r="AL48">
        <v>0</v>
      </c>
      <c r="AM48">
        <v>0</v>
      </c>
      <c r="AN48">
        <v>0</v>
      </c>
      <c r="AO48">
        <v>0</v>
      </c>
      <c r="AP48">
        <v>0</v>
      </c>
      <c r="AQ48">
        <v>0</v>
      </c>
      <c r="AR48">
        <v>0</v>
      </c>
      <c r="AS48">
        <v>0</v>
      </c>
      <c r="AT48">
        <v>0</v>
      </c>
      <c r="AU48">
        <v>0</v>
      </c>
      <c r="AV48">
        <v>0</v>
      </c>
      <c r="AW48">
        <v>0</v>
      </c>
      <c r="AX48">
        <v>0</v>
      </c>
      <c r="AY48">
        <v>0</v>
      </c>
      <c r="AZ48">
        <v>186988000000</v>
      </c>
      <c r="BA48">
        <v>165109000000</v>
      </c>
      <c r="BB48">
        <v>170323000000</v>
      </c>
      <c r="BC48">
        <v>522420000000</v>
      </c>
      <c r="BD48">
        <v>522420000000</v>
      </c>
      <c r="BE48">
        <v>0</v>
      </c>
      <c r="BF48">
        <v>1495800000</v>
      </c>
      <c r="BG48">
        <v>0</v>
      </c>
      <c r="BH48">
        <v>1495800000</v>
      </c>
      <c r="BI48">
        <v>1495800000</v>
      </c>
      <c r="BJ48">
        <v>14243000000</v>
      </c>
      <c r="BK48">
        <v>11401000000</v>
      </c>
      <c r="BL48">
        <v>11305000000</v>
      </c>
      <c r="BM48">
        <v>36949000000</v>
      </c>
      <c r="BN48">
        <v>36949000000</v>
      </c>
      <c r="BO48">
        <v>0</v>
      </c>
      <c r="BP48">
        <v>0</v>
      </c>
      <c r="BQ48">
        <v>0</v>
      </c>
      <c r="BR48">
        <v>0</v>
      </c>
      <c r="BS48">
        <v>0</v>
      </c>
      <c r="BT48">
        <v>0</v>
      </c>
      <c r="BU48">
        <v>0</v>
      </c>
      <c r="BV48">
        <v>0</v>
      </c>
      <c r="BW48">
        <v>0</v>
      </c>
      <c r="BX48">
        <v>0</v>
      </c>
      <c r="BY48">
        <v>177768000000</v>
      </c>
      <c r="BZ48">
        <v>166339000000</v>
      </c>
      <c r="CA48">
        <v>199525000000</v>
      </c>
      <c r="CB48">
        <v>543632000000</v>
      </c>
      <c r="CC48">
        <v>543632000000</v>
      </c>
      <c r="CD48">
        <v>11553000000</v>
      </c>
      <c r="CE48">
        <v>6210000000</v>
      </c>
      <c r="CF48">
        <v>9149000000</v>
      </c>
      <c r="CG48">
        <v>26912000000</v>
      </c>
      <c r="CH48">
        <v>26912000000</v>
      </c>
      <c r="CI48">
        <v>0</v>
      </c>
      <c r="CJ48">
        <v>254000000</v>
      </c>
      <c r="CK48">
        <v>9000000</v>
      </c>
      <c r="CL48">
        <v>263000000</v>
      </c>
      <c r="CM48">
        <v>263000000</v>
      </c>
      <c r="CN48">
        <v>4398000000</v>
      </c>
      <c r="CO48">
        <v>4452000000</v>
      </c>
      <c r="CP48">
        <v>3146000000</v>
      </c>
      <c r="CQ48">
        <v>11996000000</v>
      </c>
      <c r="CR48">
        <v>11996000000</v>
      </c>
      <c r="CS48">
        <v>352000000</v>
      </c>
      <c r="CT48">
        <v>314000000</v>
      </c>
      <c r="CU48">
        <v>668000000</v>
      </c>
      <c r="CV48">
        <v>1334000000</v>
      </c>
      <c r="CW48">
        <v>1334000000</v>
      </c>
      <c r="CX48">
        <v>0</v>
      </c>
      <c r="CY48">
        <v>0</v>
      </c>
      <c r="CZ48">
        <v>0</v>
      </c>
      <c r="DA48">
        <v>0</v>
      </c>
      <c r="DB48">
        <v>0</v>
      </c>
      <c r="DC48">
        <v>90000000</v>
      </c>
      <c r="DD48">
        <v>1699000000</v>
      </c>
      <c r="DE48">
        <v>95000000</v>
      </c>
      <c r="DF48">
        <v>1884000000</v>
      </c>
      <c r="DG48">
        <v>1884000000</v>
      </c>
      <c r="DH48">
        <v>0</v>
      </c>
      <c r="DI48">
        <v>0</v>
      </c>
      <c r="DJ48">
        <v>3005000000</v>
      </c>
      <c r="DK48">
        <v>3005000000</v>
      </c>
      <c r="DL48">
        <v>3005000000</v>
      </c>
      <c r="DM48">
        <v>1267000000</v>
      </c>
      <c r="DN48">
        <v>3781000000</v>
      </c>
      <c r="DO48">
        <v>5440000000</v>
      </c>
      <c r="DP48">
        <v>10488000000</v>
      </c>
      <c r="DQ48">
        <v>10488000000</v>
      </c>
      <c r="DR48">
        <v>0</v>
      </c>
      <c r="DS48">
        <v>0</v>
      </c>
      <c r="DT48">
        <v>0</v>
      </c>
      <c r="DU48">
        <v>0</v>
      </c>
      <c r="DV48">
        <v>0</v>
      </c>
      <c r="DW48">
        <v>637000000</v>
      </c>
      <c r="DX48">
        <v>4009000000</v>
      </c>
      <c r="DY48">
        <v>0</v>
      </c>
      <c r="DZ48">
        <v>4646000000</v>
      </c>
      <c r="EA48">
        <v>4646000000</v>
      </c>
      <c r="EB48">
        <v>3790000000</v>
      </c>
      <c r="EC48">
        <v>8857000000</v>
      </c>
      <c r="ED48">
        <v>5711000000</v>
      </c>
      <c r="EE48">
        <v>18358000000</v>
      </c>
      <c r="EF48">
        <v>18358000000</v>
      </c>
      <c r="EG48">
        <v>338000000</v>
      </c>
      <c r="EH48">
        <v>435000000</v>
      </c>
      <c r="EI48">
        <v>460000000</v>
      </c>
      <c r="EJ48">
        <v>1233000000</v>
      </c>
      <c r="EK48"/>
      <c r="EL48"/>
      <c r="EM48"/>
      <c r="EN48"/>
      <c r="EO48">
        <v>1233000000</v>
      </c>
      <c r="EP48">
        <v>0</v>
      </c>
      <c r="EQ48">
        <v>0</v>
      </c>
      <c r="ER48">
        <v>0</v>
      </c>
      <c r="ES48">
        <v>0</v>
      </c>
      <c r="ET48">
        <v>0</v>
      </c>
      <c r="EU48">
        <v>1349000000</v>
      </c>
      <c r="EV48">
        <v>4710000000</v>
      </c>
      <c r="EW48">
        <v>1819000000</v>
      </c>
      <c r="EX48">
        <v>7878000000</v>
      </c>
      <c r="EY48">
        <v>7878000000</v>
      </c>
      <c r="EZ48">
        <v>0</v>
      </c>
      <c r="FA48">
        <v>0</v>
      </c>
      <c r="FB48">
        <v>0</v>
      </c>
      <c r="FC48">
        <v>0</v>
      </c>
      <c r="FD48">
        <v>0</v>
      </c>
      <c r="FE48">
        <v>0</v>
      </c>
      <c r="FF48">
        <v>800000000</v>
      </c>
      <c r="FG48">
        <v>835000000</v>
      </c>
      <c r="FH48">
        <v>1635000000</v>
      </c>
      <c r="FI48">
        <v>1635000000</v>
      </c>
      <c r="FJ48">
        <v>1342000000</v>
      </c>
      <c r="FK48">
        <v>964000000</v>
      </c>
      <c r="FL48">
        <v>51000000</v>
      </c>
      <c r="FM48">
        <v>2357000000</v>
      </c>
      <c r="FN48">
        <v>2357000000</v>
      </c>
      <c r="FO48">
        <v>0</v>
      </c>
      <c r="FP48">
        <v>0</v>
      </c>
      <c r="FQ48">
        <v>0</v>
      </c>
      <c r="FR48">
        <v>0</v>
      </c>
      <c r="FS48">
        <v>0</v>
      </c>
      <c r="FT48">
        <v>0</v>
      </c>
      <c r="FU48">
        <v>0</v>
      </c>
      <c r="FV48">
        <v>0</v>
      </c>
      <c r="FW48">
        <v>0</v>
      </c>
      <c r="FX48">
        <v>0</v>
      </c>
      <c r="FY48">
        <v>0</v>
      </c>
      <c r="FZ48">
        <v>2499000000</v>
      </c>
      <c r="GA48">
        <v>1498000000</v>
      </c>
      <c r="GB48">
        <v>3997000000</v>
      </c>
      <c r="GC48">
        <v>3997000000</v>
      </c>
      <c r="GD48">
        <v>0</v>
      </c>
      <c r="GE48">
        <v>0</v>
      </c>
      <c r="GF48">
        <v>0</v>
      </c>
      <c r="GG48">
        <v>0</v>
      </c>
      <c r="GH48">
        <v>0</v>
      </c>
      <c r="GI48">
        <v>40502000000</v>
      </c>
      <c r="GJ48">
        <v>48287000000</v>
      </c>
      <c r="GK48">
        <v>52870000000</v>
      </c>
      <c r="GL48">
        <v>141659000000</v>
      </c>
      <c r="GM48">
        <v>141659000000</v>
      </c>
      <c r="GN48">
        <v>1056000000</v>
      </c>
      <c r="GO48">
        <v>1839000000</v>
      </c>
      <c r="GP48">
        <v>1416000000</v>
      </c>
      <c r="GQ48">
        <v>4311000000</v>
      </c>
      <c r="GR48">
        <v>4311000000</v>
      </c>
      <c r="GS48">
        <v>2872000000</v>
      </c>
      <c r="GT48">
        <v>1376000000</v>
      </c>
      <c r="GU48">
        <v>2445000000</v>
      </c>
      <c r="GV48">
        <v>6693000000</v>
      </c>
      <c r="GW48">
        <v>6693000000</v>
      </c>
      <c r="GX48">
        <v>0</v>
      </c>
      <c r="GY48">
        <v>1380000000</v>
      </c>
      <c r="GZ48">
        <v>1327000000</v>
      </c>
      <c r="HA48">
        <v>2707000000</v>
      </c>
      <c r="HB48">
        <v>2707000000</v>
      </c>
      <c r="HC48">
        <v>0</v>
      </c>
      <c r="HD48">
        <v>0</v>
      </c>
      <c r="HE48">
        <v>0</v>
      </c>
      <c r="HF48">
        <v>0</v>
      </c>
      <c r="HG48">
        <v>0</v>
      </c>
      <c r="HH48">
        <v>0</v>
      </c>
      <c r="HI48">
        <v>0</v>
      </c>
      <c r="HJ48">
        <v>0</v>
      </c>
      <c r="HK48">
        <v>0</v>
      </c>
      <c r="HL48">
        <v>0</v>
      </c>
      <c r="HM48">
        <v>935000000</v>
      </c>
      <c r="HN48">
        <v>549000000</v>
      </c>
      <c r="HO48">
        <v>155735000000</v>
      </c>
      <c r="HP48">
        <v>157219000000</v>
      </c>
      <c r="HQ48">
        <v>157219000000</v>
      </c>
      <c r="HR48">
        <v>5003000000</v>
      </c>
      <c r="HS48">
        <v>4253000000</v>
      </c>
      <c r="HT48">
        <v>485000000</v>
      </c>
      <c r="HU48">
        <v>9741000000</v>
      </c>
      <c r="HV48">
        <v>9741000000</v>
      </c>
      <c r="HW48">
        <v>0</v>
      </c>
      <c r="HX48">
        <v>0</v>
      </c>
      <c r="HY48">
        <v>0</v>
      </c>
      <c r="HZ48">
        <v>0</v>
      </c>
      <c r="IA48">
        <v>0</v>
      </c>
      <c r="IB48">
        <v>750000000</v>
      </c>
      <c r="IC48">
        <v>1250000000</v>
      </c>
      <c r="ID48">
        <v>500000000</v>
      </c>
      <c r="IE48">
        <v>2500000000</v>
      </c>
      <c r="IF48">
        <v>2500000000</v>
      </c>
      <c r="IG48">
        <v>294000000</v>
      </c>
      <c r="IH48">
        <v>1110000000</v>
      </c>
      <c r="II48">
        <v>597000000</v>
      </c>
      <c r="IJ48">
        <v>2001000000</v>
      </c>
      <c r="IK48">
        <v>2001000000</v>
      </c>
      <c r="IL48">
        <v>500000000</v>
      </c>
      <c r="IM48">
        <v>0</v>
      </c>
      <c r="IN48">
        <v>649000000</v>
      </c>
      <c r="IO48">
        <v>1149000000</v>
      </c>
      <c r="IP48">
        <v>1149000000</v>
      </c>
      <c r="IQ48">
        <v>0</v>
      </c>
      <c r="IR48">
        <v>59100000</v>
      </c>
      <c r="IS48">
        <v>2243600000</v>
      </c>
      <c r="IT48">
        <v>2302700000</v>
      </c>
      <c r="IU48">
        <v>2302700000</v>
      </c>
      <c r="IV48">
        <v>2648000000</v>
      </c>
      <c r="IW48">
        <v>1581000000</v>
      </c>
      <c r="IX48">
        <v>2741000000</v>
      </c>
      <c r="IY48">
        <v>6970000000</v>
      </c>
      <c r="IZ48">
        <v>6970000000</v>
      </c>
      <c r="JA48">
        <v>2058000000</v>
      </c>
      <c r="JB48">
        <v>838000000</v>
      </c>
      <c r="JC48">
        <v>2776000000</v>
      </c>
      <c r="JD48">
        <v>5672000000</v>
      </c>
      <c r="JE48">
        <v>5672000000</v>
      </c>
      <c r="JF48">
        <v>0</v>
      </c>
      <c r="JG48">
        <v>0</v>
      </c>
      <c r="JH48">
        <v>0</v>
      </c>
      <c r="JI48">
        <v>0</v>
      </c>
      <c r="JJ48">
        <v>0</v>
      </c>
      <c r="JK48">
        <v>0</v>
      </c>
      <c r="JL48">
        <v>247000000</v>
      </c>
      <c r="JM48">
        <v>248000000</v>
      </c>
      <c r="JN48">
        <v>495000000</v>
      </c>
      <c r="JO48">
        <v>495000000</v>
      </c>
      <c r="JP48">
        <v>1144000000</v>
      </c>
      <c r="JQ48">
        <v>1000000000</v>
      </c>
      <c r="JR48">
        <v>1500000000</v>
      </c>
      <c r="JS48">
        <v>3644000000</v>
      </c>
      <c r="JT48">
        <v>3644000000</v>
      </c>
      <c r="JU48">
        <v>0</v>
      </c>
      <c r="JV48">
        <v>0</v>
      </c>
      <c r="JW48">
        <v>0</v>
      </c>
      <c r="JX48">
        <v>0</v>
      </c>
      <c r="JY48">
        <v>0</v>
      </c>
      <c r="JZ48">
        <v>0</v>
      </c>
      <c r="KA48">
        <v>0</v>
      </c>
      <c r="KB48">
        <v>0</v>
      </c>
      <c r="KC48">
        <v>0</v>
      </c>
      <c r="KD48">
        <v>0</v>
      </c>
      <c r="KE48">
        <v>3998000000</v>
      </c>
      <c r="KF48">
        <v>5516000000</v>
      </c>
      <c r="KG48">
        <v>3749000000</v>
      </c>
      <c r="KH48">
        <v>13263000000</v>
      </c>
      <c r="KI48">
        <v>13263000000</v>
      </c>
      <c r="KJ48">
        <v>6000000</v>
      </c>
      <c r="KK48">
        <v>6000000</v>
      </c>
      <c r="KL48">
        <v>3000000</v>
      </c>
      <c r="KM48">
        <v>15000000</v>
      </c>
      <c r="KN48">
        <v>15000000</v>
      </c>
      <c r="KO48">
        <v>0</v>
      </c>
      <c r="KP48">
        <v>4494000000</v>
      </c>
      <c r="KQ48">
        <v>2371000000</v>
      </c>
      <c r="KR48">
        <v>6865000000</v>
      </c>
      <c r="KS48">
        <v>6865000000</v>
      </c>
      <c r="KT48">
        <v>0</v>
      </c>
      <c r="KU48">
        <v>0</v>
      </c>
      <c r="KV48">
        <v>0</v>
      </c>
      <c r="KW48">
        <v>0</v>
      </c>
      <c r="KX48">
        <v>0</v>
      </c>
      <c r="KY48">
        <v>4776000000</v>
      </c>
      <c r="KZ48">
        <v>1462000000</v>
      </c>
      <c r="LA48">
        <v>2002000000</v>
      </c>
      <c r="LB48">
        <v>8240000000</v>
      </c>
      <c r="LC48">
        <v>8240000000</v>
      </c>
      <c r="LD48">
        <v>0</v>
      </c>
      <c r="LE48">
        <v>0</v>
      </c>
      <c r="LF48">
        <v>0</v>
      </c>
      <c r="LG48">
        <v>0</v>
      </c>
      <c r="LH48">
        <v>0</v>
      </c>
      <c r="LI48">
        <v>4054000000</v>
      </c>
      <c r="LJ48">
        <v>4051000000</v>
      </c>
      <c r="LK48">
        <v>3124000000</v>
      </c>
      <c r="LL48">
        <v>11229000000</v>
      </c>
      <c r="LM48">
        <v>11229000000</v>
      </c>
      <c r="LN48">
        <v>0</v>
      </c>
      <c r="LO48">
        <v>0</v>
      </c>
      <c r="LP48">
        <v>0</v>
      </c>
      <c r="LQ48">
        <v>0</v>
      </c>
      <c r="LR48">
        <v>0</v>
      </c>
      <c r="LS48">
        <v>349900000</v>
      </c>
      <c r="LT48">
        <v>0</v>
      </c>
      <c r="LU48">
        <v>1249900000</v>
      </c>
      <c r="LV48">
        <v>1599800000</v>
      </c>
      <c r="LW48">
        <v>1599800000</v>
      </c>
      <c r="LX48">
        <v>0</v>
      </c>
      <c r="LY48">
        <v>0</v>
      </c>
      <c r="LZ48">
        <v>0</v>
      </c>
      <c r="MA48">
        <v>0</v>
      </c>
      <c r="MB48">
        <v>0</v>
      </c>
      <c r="MC48">
        <v>3198000000</v>
      </c>
      <c r="MD48">
        <v>2989000000</v>
      </c>
      <c r="ME48">
        <v>3507000000</v>
      </c>
      <c r="MF48">
        <v>9694000000</v>
      </c>
      <c r="MG48">
        <v>9694000000</v>
      </c>
      <c r="MH48">
        <v>0</v>
      </c>
      <c r="MI48">
        <v>0</v>
      </c>
      <c r="MJ48">
        <v>0</v>
      </c>
      <c r="MK48">
        <v>0</v>
      </c>
      <c r="ML48">
        <v>0</v>
      </c>
      <c r="MM48">
        <v>0</v>
      </c>
      <c r="MN48">
        <v>0</v>
      </c>
      <c r="MO48">
        <v>0</v>
      </c>
      <c r="MP48">
        <v>0</v>
      </c>
      <c r="MQ48">
        <v>0</v>
      </c>
      <c r="MR48">
        <v>1052000000</v>
      </c>
      <c r="MS48">
        <v>161000000</v>
      </c>
      <c r="MT48">
        <v>1144000000</v>
      </c>
      <c r="MU48">
        <v>2357000000</v>
      </c>
      <c r="MV48">
        <v>2357000000</v>
      </c>
      <c r="MW48">
        <v>749000000</v>
      </c>
      <c r="MX48">
        <v>500000000</v>
      </c>
      <c r="MY48">
        <v>550000000</v>
      </c>
      <c r="MZ48">
        <v>1799000000</v>
      </c>
      <c r="NA48">
        <v>1799000000</v>
      </c>
      <c r="NB48">
        <v>1973000000</v>
      </c>
      <c r="NC48">
        <v>3870000000</v>
      </c>
      <c r="ND48">
        <v>4819000000</v>
      </c>
      <c r="NE48">
        <v>10662000000</v>
      </c>
      <c r="NF48">
        <v>10662000000</v>
      </c>
      <c r="NG48">
        <v>1466000000</v>
      </c>
      <c r="NH48">
        <v>1257000000</v>
      </c>
      <c r="NI48">
        <v>1069000000</v>
      </c>
      <c r="NJ48">
        <v>3792000000</v>
      </c>
      <c r="NK48">
        <v>3792000000</v>
      </c>
      <c r="NL48">
        <v>0</v>
      </c>
      <c r="NM48">
        <v>538000000</v>
      </c>
      <c r="NN48">
        <v>560000000</v>
      </c>
      <c r="NO48">
        <v>1098000000</v>
      </c>
      <c r="NP48">
        <v>1098000000</v>
      </c>
      <c r="NQ48">
        <v>0</v>
      </c>
      <c r="NR48">
        <v>0</v>
      </c>
      <c r="NS48">
        <v>0</v>
      </c>
      <c r="NT48">
        <v>0</v>
      </c>
      <c r="NU48">
        <v>0</v>
      </c>
      <c r="NV48">
        <v>0</v>
      </c>
      <c r="NW48">
        <v>0</v>
      </c>
      <c r="NX48">
        <v>2999000000</v>
      </c>
      <c r="NY48">
        <v>2999000000</v>
      </c>
      <c r="NZ48">
        <v>2999000000</v>
      </c>
      <c r="OA48">
        <v>2931000000</v>
      </c>
      <c r="OB48">
        <v>10777000000</v>
      </c>
      <c r="OC48">
        <v>5889000000</v>
      </c>
      <c r="OD48">
        <v>19597000000</v>
      </c>
      <c r="OE48">
        <v>19597000000</v>
      </c>
      <c r="OF48">
        <v>0</v>
      </c>
      <c r="OG48">
        <v>0</v>
      </c>
      <c r="OH48">
        <v>2278000000</v>
      </c>
      <c r="OI48">
        <v>2278000000</v>
      </c>
      <c r="OJ48">
        <v>2278000000</v>
      </c>
      <c r="OK48">
        <v>0</v>
      </c>
      <c r="OL48">
        <v>0</v>
      </c>
      <c r="OM48">
        <v>0</v>
      </c>
      <c r="ON48">
        <v>0</v>
      </c>
      <c r="OO48">
        <v>0</v>
      </c>
      <c r="OP48">
        <v>4405000000</v>
      </c>
      <c r="OQ48">
        <v>1876000000</v>
      </c>
      <c r="OR48">
        <v>5873000000</v>
      </c>
      <c r="OS48">
        <v>12154000000</v>
      </c>
      <c r="OT48">
        <v>12154000000</v>
      </c>
      <c r="OU48">
        <v>0</v>
      </c>
      <c r="OV48">
        <v>0</v>
      </c>
      <c r="OW48">
        <v>0</v>
      </c>
      <c r="OX48">
        <v>0</v>
      </c>
      <c r="OY48">
        <v>0</v>
      </c>
      <c r="OZ48">
        <v>1706327942000</v>
      </c>
    </row>
    <row r="49" spans="1:416" x14ac:dyDescent="0.25">
      <c r="A49" s="26" t="s">
        <v>443</v>
      </c>
      <c r="B49">
        <v>170799000000</v>
      </c>
      <c r="C49">
        <v>105341000000</v>
      </c>
      <c r="D49">
        <v>100887000000</v>
      </c>
      <c r="E49">
        <v>377027000000</v>
      </c>
      <c r="F49">
        <v>377027000000</v>
      </c>
      <c r="G49">
        <v>1420000000</v>
      </c>
      <c r="H49">
        <v>93000000</v>
      </c>
      <c r="I49">
        <v>293000000</v>
      </c>
      <c r="J49">
        <v>1806000000</v>
      </c>
      <c r="K49">
        <v>1806000000</v>
      </c>
      <c r="L49">
        <v>897000000</v>
      </c>
      <c r="M49">
        <v>883000000</v>
      </c>
      <c r="N49">
        <v>821000000</v>
      </c>
      <c r="O49">
        <v>2601000000</v>
      </c>
      <c r="P49">
        <v>2601000000</v>
      </c>
      <c r="Q49">
        <v>215532000</v>
      </c>
      <c r="R49">
        <v>240313000</v>
      </c>
      <c r="S49">
        <v>324514000</v>
      </c>
      <c r="T49">
        <v>780359000</v>
      </c>
      <c r="U49">
        <v>780359000</v>
      </c>
      <c r="V49">
        <v>304535000000</v>
      </c>
      <c r="W49">
        <v>316862000000</v>
      </c>
      <c r="X49">
        <v>336118000000</v>
      </c>
      <c r="Y49">
        <v>957515000000</v>
      </c>
      <c r="Z49">
        <v>957515000000</v>
      </c>
      <c r="AA49">
        <v>7505000000</v>
      </c>
      <c r="AB49">
        <v>8078000000</v>
      </c>
      <c r="AC49">
        <v>7609000000</v>
      </c>
      <c r="AD49">
        <v>23192000000</v>
      </c>
      <c r="AE49">
        <v>23192000000</v>
      </c>
      <c r="AF49">
        <v>0</v>
      </c>
      <c r="AG49">
        <v>0</v>
      </c>
      <c r="AH49">
        <v>0</v>
      </c>
      <c r="AI49">
        <v>0</v>
      </c>
      <c r="AJ49">
        <v>0</v>
      </c>
      <c r="AK49">
        <v>0</v>
      </c>
      <c r="AL49">
        <v>0</v>
      </c>
      <c r="AM49">
        <v>0</v>
      </c>
      <c r="AN49">
        <v>0</v>
      </c>
      <c r="AO49">
        <v>0</v>
      </c>
      <c r="AP49">
        <v>55727000000</v>
      </c>
      <c r="AQ49">
        <v>57275000000</v>
      </c>
      <c r="AR49">
        <v>44581000000</v>
      </c>
      <c r="AS49">
        <v>157583000000</v>
      </c>
      <c r="AT49">
        <v>157583000000</v>
      </c>
      <c r="AU49">
        <v>1087000000</v>
      </c>
      <c r="AV49">
        <v>1092000000</v>
      </c>
      <c r="AW49">
        <v>1016000000</v>
      </c>
      <c r="AX49">
        <v>3195000000</v>
      </c>
      <c r="AY49">
        <v>3195000000</v>
      </c>
      <c r="AZ49">
        <v>859753000000</v>
      </c>
      <c r="BA49">
        <v>1496108000000</v>
      </c>
      <c r="BB49">
        <v>1659890000000</v>
      </c>
      <c r="BC49">
        <v>4015751000000</v>
      </c>
      <c r="BD49">
        <v>4015751000000</v>
      </c>
      <c r="BE49">
        <v>1375900000</v>
      </c>
      <c r="BF49">
        <v>1408100000</v>
      </c>
      <c r="BG49">
        <v>772100000</v>
      </c>
      <c r="BH49">
        <v>3556100000</v>
      </c>
      <c r="BI49">
        <v>3556100000</v>
      </c>
      <c r="BJ49">
        <v>119791000000</v>
      </c>
      <c r="BK49">
        <v>177986000000</v>
      </c>
      <c r="BL49">
        <v>212910000000</v>
      </c>
      <c r="BM49">
        <v>510687000000</v>
      </c>
      <c r="BN49">
        <v>510687000000</v>
      </c>
      <c r="BO49">
        <v>1775000000</v>
      </c>
      <c r="BP49">
        <v>767000000</v>
      </c>
      <c r="BQ49">
        <v>433000000</v>
      </c>
      <c r="BR49">
        <v>2975000000</v>
      </c>
      <c r="BS49">
        <v>2975000000</v>
      </c>
      <c r="BT49">
        <v>19898000000</v>
      </c>
      <c r="BU49">
        <v>18685000000</v>
      </c>
      <c r="BV49">
        <v>20410000000</v>
      </c>
      <c r="BW49">
        <v>58993000000</v>
      </c>
      <c r="BX49">
        <v>58993000000</v>
      </c>
      <c r="BY49">
        <v>606403000000</v>
      </c>
      <c r="BZ49">
        <v>978586000000</v>
      </c>
      <c r="CA49">
        <v>1009901000000</v>
      </c>
      <c r="CB49">
        <v>2594890000000</v>
      </c>
      <c r="CC49">
        <v>2594890000000</v>
      </c>
      <c r="CD49">
        <v>14447000000</v>
      </c>
      <c r="CE49">
        <v>13844000000</v>
      </c>
      <c r="CF49">
        <v>13407000000</v>
      </c>
      <c r="CG49">
        <v>41698000000</v>
      </c>
      <c r="CH49">
        <v>41698000000</v>
      </c>
      <c r="CI49">
        <v>0</v>
      </c>
      <c r="CJ49">
        <v>0</v>
      </c>
      <c r="CK49">
        <v>0</v>
      </c>
      <c r="CL49">
        <v>0</v>
      </c>
      <c r="CM49">
        <v>0</v>
      </c>
      <c r="CN49">
        <v>7883000000</v>
      </c>
      <c r="CO49">
        <v>6989000000</v>
      </c>
      <c r="CP49">
        <v>7820000000</v>
      </c>
      <c r="CQ49">
        <v>22692000000</v>
      </c>
      <c r="CR49">
        <v>22692000000</v>
      </c>
      <c r="CS49">
        <v>82921000000</v>
      </c>
      <c r="CT49">
        <v>345022000000</v>
      </c>
      <c r="CU49">
        <v>352069000000</v>
      </c>
      <c r="CV49">
        <v>780012000000</v>
      </c>
      <c r="CW49">
        <v>780012000000</v>
      </c>
      <c r="CX49">
        <v>248000000</v>
      </c>
      <c r="CY49">
        <v>3028000000</v>
      </c>
      <c r="CZ49">
        <v>3609000000</v>
      </c>
      <c r="DA49">
        <v>6885000000</v>
      </c>
      <c r="DB49">
        <v>6885000000</v>
      </c>
      <c r="DC49">
        <v>1204000000</v>
      </c>
      <c r="DD49">
        <v>1060000000</v>
      </c>
      <c r="DE49">
        <v>1028000000</v>
      </c>
      <c r="DF49">
        <v>3292000000</v>
      </c>
      <c r="DG49">
        <v>3292000000</v>
      </c>
      <c r="DH49">
        <v>4882000000</v>
      </c>
      <c r="DI49">
        <v>4958000000</v>
      </c>
      <c r="DJ49">
        <v>5714000000</v>
      </c>
      <c r="DK49">
        <v>15554000000</v>
      </c>
      <c r="DL49">
        <v>15554000000</v>
      </c>
      <c r="DM49">
        <v>15732000000</v>
      </c>
      <c r="DN49">
        <v>17314000000</v>
      </c>
      <c r="DO49">
        <v>20812000000</v>
      </c>
      <c r="DP49">
        <v>53858000000</v>
      </c>
      <c r="DQ49">
        <v>53858000000</v>
      </c>
      <c r="DR49">
        <v>35546000000</v>
      </c>
      <c r="DS49">
        <v>38688000000</v>
      </c>
      <c r="DT49">
        <v>39052000000</v>
      </c>
      <c r="DU49">
        <v>113286000000</v>
      </c>
      <c r="DV49">
        <v>113286000000</v>
      </c>
      <c r="DW49">
        <v>1773000000</v>
      </c>
      <c r="DX49">
        <v>0</v>
      </c>
      <c r="DY49">
        <v>6206000000</v>
      </c>
      <c r="DZ49">
        <v>7979000000</v>
      </c>
      <c r="EA49">
        <v>7979000000</v>
      </c>
      <c r="EB49">
        <v>2899000000</v>
      </c>
      <c r="EC49">
        <v>3224000000</v>
      </c>
      <c r="ED49">
        <v>3903000000</v>
      </c>
      <c r="EE49">
        <v>10026000000</v>
      </c>
      <c r="EF49">
        <v>10026000000</v>
      </c>
      <c r="EG49">
        <v>5966000000</v>
      </c>
      <c r="EH49">
        <v>3992000000</v>
      </c>
      <c r="EI49">
        <v>4102000000</v>
      </c>
      <c r="EJ49">
        <v>14060000000</v>
      </c>
      <c r="EK49"/>
      <c r="EL49"/>
      <c r="EM49"/>
      <c r="EN49"/>
      <c r="EO49">
        <v>14060000000</v>
      </c>
      <c r="EP49">
        <v>0</v>
      </c>
      <c r="EQ49">
        <v>0</v>
      </c>
      <c r="ER49">
        <v>0</v>
      </c>
      <c r="ES49">
        <v>0</v>
      </c>
      <c r="ET49">
        <v>0</v>
      </c>
      <c r="EU49">
        <v>625000000</v>
      </c>
      <c r="EV49">
        <v>464000000</v>
      </c>
      <c r="EW49">
        <v>440000000</v>
      </c>
      <c r="EX49">
        <v>1529000000</v>
      </c>
      <c r="EY49">
        <v>1529000000</v>
      </c>
      <c r="EZ49">
        <v>2709000000</v>
      </c>
      <c r="FA49">
        <v>2519000000</v>
      </c>
      <c r="FB49">
        <v>4901000000</v>
      </c>
      <c r="FC49">
        <v>10129000000</v>
      </c>
      <c r="FD49">
        <v>10129000000</v>
      </c>
      <c r="FE49">
        <v>0</v>
      </c>
      <c r="FF49">
        <v>86000000</v>
      </c>
      <c r="FG49">
        <v>6234000000</v>
      </c>
      <c r="FH49">
        <v>6320000000</v>
      </c>
      <c r="FI49">
        <v>6320000000</v>
      </c>
      <c r="FJ49">
        <v>0</v>
      </c>
      <c r="FK49">
        <v>0</v>
      </c>
      <c r="FL49">
        <v>0</v>
      </c>
      <c r="FM49">
        <v>0</v>
      </c>
      <c r="FN49">
        <v>0</v>
      </c>
      <c r="FO49">
        <v>0</v>
      </c>
      <c r="FP49">
        <v>0</v>
      </c>
      <c r="FQ49">
        <v>0</v>
      </c>
      <c r="FR49">
        <v>0</v>
      </c>
      <c r="FS49">
        <v>0</v>
      </c>
      <c r="FT49">
        <v>33508000000</v>
      </c>
      <c r="FU49">
        <v>583000000</v>
      </c>
      <c r="FV49">
        <v>455000000</v>
      </c>
      <c r="FW49">
        <v>34546000000</v>
      </c>
      <c r="FX49">
        <v>34546000000</v>
      </c>
      <c r="FY49">
        <v>1423000000</v>
      </c>
      <c r="FZ49">
        <v>1488000000</v>
      </c>
      <c r="GA49">
        <v>502000000</v>
      </c>
      <c r="GB49">
        <v>3413000000</v>
      </c>
      <c r="GC49">
        <v>3413000000</v>
      </c>
      <c r="GD49">
        <v>9215000000</v>
      </c>
      <c r="GE49">
        <v>8562000000</v>
      </c>
      <c r="GF49">
        <v>8406000000</v>
      </c>
      <c r="GG49">
        <v>26183000000</v>
      </c>
      <c r="GH49">
        <v>26183000000</v>
      </c>
      <c r="GI49">
        <v>101738000000</v>
      </c>
      <c r="GJ49">
        <v>113908000000</v>
      </c>
      <c r="GK49">
        <v>122379000000</v>
      </c>
      <c r="GL49">
        <v>338025000000</v>
      </c>
      <c r="GM49">
        <v>338025000000</v>
      </c>
      <c r="GN49">
        <v>0</v>
      </c>
      <c r="GO49">
        <v>0</v>
      </c>
      <c r="GP49">
        <v>0</v>
      </c>
      <c r="GQ49">
        <v>0</v>
      </c>
      <c r="GR49">
        <v>0</v>
      </c>
      <c r="GS49">
        <v>1179000000</v>
      </c>
      <c r="GT49">
        <v>980000000</v>
      </c>
      <c r="GU49">
        <v>1051000000</v>
      </c>
      <c r="GV49">
        <v>3210000000</v>
      </c>
      <c r="GW49">
        <v>3210000000</v>
      </c>
      <c r="GX49">
        <v>9148000000</v>
      </c>
      <c r="GY49">
        <v>8712000000</v>
      </c>
      <c r="GZ49">
        <v>7086000000</v>
      </c>
      <c r="HA49">
        <v>24946000000</v>
      </c>
      <c r="HB49">
        <v>24946000000</v>
      </c>
      <c r="HC49">
        <v>3388000000</v>
      </c>
      <c r="HD49">
        <v>3276000000</v>
      </c>
      <c r="HE49">
        <v>2192000000</v>
      </c>
      <c r="HF49">
        <v>8856000000</v>
      </c>
      <c r="HG49">
        <v>8856000000</v>
      </c>
      <c r="HH49">
        <v>0</v>
      </c>
      <c r="HI49">
        <v>0</v>
      </c>
      <c r="HJ49">
        <v>0</v>
      </c>
      <c r="HK49">
        <v>0</v>
      </c>
      <c r="HL49">
        <v>0</v>
      </c>
      <c r="HM49">
        <v>230394000000</v>
      </c>
      <c r="HN49">
        <v>490457000000</v>
      </c>
      <c r="HO49">
        <v>548813000000</v>
      </c>
      <c r="HP49">
        <v>1269664000000</v>
      </c>
      <c r="HQ49">
        <v>1269664000000</v>
      </c>
      <c r="HR49">
        <v>19412000000</v>
      </c>
      <c r="HS49">
        <v>19025000000</v>
      </c>
      <c r="HT49">
        <v>19273000000</v>
      </c>
      <c r="HU49">
        <v>57710000000</v>
      </c>
      <c r="HV49">
        <v>57710000000</v>
      </c>
      <c r="HW49">
        <v>2005400000</v>
      </c>
      <c r="HX49">
        <v>1962400000</v>
      </c>
      <c r="HY49">
        <v>2966800000</v>
      </c>
      <c r="HZ49">
        <v>6934600000</v>
      </c>
      <c r="IA49">
        <v>6934600000</v>
      </c>
      <c r="IB49">
        <v>0</v>
      </c>
      <c r="IC49">
        <v>0</v>
      </c>
      <c r="ID49">
        <v>0</v>
      </c>
      <c r="IE49">
        <v>0</v>
      </c>
      <c r="IF49">
        <v>0</v>
      </c>
      <c r="IG49">
        <v>408000000</v>
      </c>
      <c r="IH49">
        <v>256000000</v>
      </c>
      <c r="II49">
        <v>372000000</v>
      </c>
      <c r="IJ49">
        <v>1036000000</v>
      </c>
      <c r="IK49">
        <v>1036000000</v>
      </c>
      <c r="IL49">
        <v>1696000000</v>
      </c>
      <c r="IM49">
        <v>688000000</v>
      </c>
      <c r="IN49">
        <v>483000000</v>
      </c>
      <c r="IO49">
        <v>2867000000</v>
      </c>
      <c r="IP49">
        <v>2867000000</v>
      </c>
      <c r="IQ49">
        <v>1202800000</v>
      </c>
      <c r="IR49">
        <v>1270300000</v>
      </c>
      <c r="IS49">
        <v>1297200000</v>
      </c>
      <c r="IT49">
        <v>3770300000</v>
      </c>
      <c r="IU49">
        <v>3770300000</v>
      </c>
      <c r="IV49">
        <v>7123000000</v>
      </c>
      <c r="IW49">
        <v>7178000000</v>
      </c>
      <c r="IX49">
        <v>6036000000</v>
      </c>
      <c r="IY49">
        <v>20337000000</v>
      </c>
      <c r="IZ49">
        <v>20337000000</v>
      </c>
      <c r="JA49">
        <v>7558000000</v>
      </c>
      <c r="JB49">
        <v>5455000000</v>
      </c>
      <c r="JC49">
        <v>6808000000</v>
      </c>
      <c r="JD49">
        <v>19821000000</v>
      </c>
      <c r="JE49">
        <v>19821000000</v>
      </c>
      <c r="JF49">
        <v>432273000000</v>
      </c>
      <c r="JG49">
        <v>469945000000</v>
      </c>
      <c r="JH49">
        <v>504615000000</v>
      </c>
      <c r="JI49">
        <v>1406833000000</v>
      </c>
      <c r="JJ49">
        <v>1406833000000</v>
      </c>
      <c r="JK49">
        <v>0</v>
      </c>
      <c r="JL49">
        <v>0</v>
      </c>
      <c r="JM49">
        <v>0</v>
      </c>
      <c r="JN49">
        <v>0</v>
      </c>
      <c r="JO49">
        <v>0</v>
      </c>
      <c r="JP49">
        <v>30496000000</v>
      </c>
      <c r="JQ49">
        <v>23581000000</v>
      </c>
      <c r="JR49">
        <v>19529000000</v>
      </c>
      <c r="JS49">
        <v>73606000000</v>
      </c>
      <c r="JT49">
        <v>73606000000</v>
      </c>
      <c r="JU49">
        <v>6233000000</v>
      </c>
      <c r="JV49">
        <v>1469000000</v>
      </c>
      <c r="JW49">
        <v>785000000</v>
      </c>
      <c r="JX49">
        <v>8487000000</v>
      </c>
      <c r="JY49">
        <v>8487000000</v>
      </c>
      <c r="JZ49">
        <v>116313000000</v>
      </c>
      <c r="KA49">
        <v>106549000000</v>
      </c>
      <c r="KB49">
        <v>112391000000</v>
      </c>
      <c r="KC49">
        <v>335253000000</v>
      </c>
      <c r="KD49">
        <v>335253000000</v>
      </c>
      <c r="KE49">
        <v>1862000000</v>
      </c>
      <c r="KF49">
        <v>2649000000</v>
      </c>
      <c r="KG49">
        <v>2965000000</v>
      </c>
      <c r="KH49">
        <v>7476000000</v>
      </c>
      <c r="KI49">
        <v>7476000000</v>
      </c>
      <c r="KJ49">
        <v>996000000</v>
      </c>
      <c r="KK49">
        <v>197000000</v>
      </c>
      <c r="KL49">
        <v>439000000</v>
      </c>
      <c r="KM49">
        <v>1632000000</v>
      </c>
      <c r="KN49">
        <v>1632000000</v>
      </c>
      <c r="KO49">
        <v>0</v>
      </c>
      <c r="KP49">
        <v>0</v>
      </c>
      <c r="KQ49">
        <v>0</v>
      </c>
      <c r="KR49">
        <v>0</v>
      </c>
      <c r="KS49">
        <v>0</v>
      </c>
      <c r="KT49">
        <v>2409000000</v>
      </c>
      <c r="KU49">
        <v>2683000000</v>
      </c>
      <c r="KV49">
        <v>2792000000</v>
      </c>
      <c r="KW49">
        <v>7884000000</v>
      </c>
      <c r="KX49">
        <v>7884000000</v>
      </c>
      <c r="KY49">
        <v>2586000000</v>
      </c>
      <c r="KZ49">
        <v>3014000000</v>
      </c>
      <c r="LA49">
        <v>3406000000</v>
      </c>
      <c r="LB49">
        <v>9006000000</v>
      </c>
      <c r="LC49">
        <v>9006000000</v>
      </c>
      <c r="LD49">
        <v>0</v>
      </c>
      <c r="LE49">
        <v>0</v>
      </c>
      <c r="LF49">
        <v>0</v>
      </c>
      <c r="LG49">
        <v>0</v>
      </c>
      <c r="LH49">
        <v>0</v>
      </c>
      <c r="LI49">
        <v>0</v>
      </c>
      <c r="LJ49">
        <v>4635000000</v>
      </c>
      <c r="LK49">
        <v>4798000000</v>
      </c>
      <c r="LL49">
        <v>9433000000</v>
      </c>
      <c r="LM49">
        <v>9433000000</v>
      </c>
      <c r="LN49">
        <v>35000000</v>
      </c>
      <c r="LO49">
        <v>0</v>
      </c>
      <c r="LP49">
        <v>0</v>
      </c>
      <c r="LQ49">
        <v>35000000</v>
      </c>
      <c r="LR49">
        <v>35000000</v>
      </c>
      <c r="LS49">
        <v>334700000</v>
      </c>
      <c r="LT49">
        <v>396000000</v>
      </c>
      <c r="LU49">
        <v>206100000</v>
      </c>
      <c r="LV49">
        <v>936800000</v>
      </c>
      <c r="LW49">
        <v>936800000</v>
      </c>
      <c r="LX49">
        <v>1538000000</v>
      </c>
      <c r="LY49">
        <v>1565000000</v>
      </c>
      <c r="LZ49">
        <v>2061000000</v>
      </c>
      <c r="MA49">
        <v>5164000000</v>
      </c>
      <c r="MB49">
        <v>5164000000</v>
      </c>
      <c r="MC49">
        <v>10296000000</v>
      </c>
      <c r="MD49">
        <v>10334000000</v>
      </c>
      <c r="ME49">
        <v>10386000000</v>
      </c>
      <c r="MF49">
        <v>31016000000</v>
      </c>
      <c r="MG49">
        <v>31016000000</v>
      </c>
      <c r="MH49">
        <v>3989902000</v>
      </c>
      <c r="MI49">
        <v>23830519000</v>
      </c>
      <c r="MJ49">
        <v>23116359000</v>
      </c>
      <c r="MK49">
        <v>50936780000</v>
      </c>
      <c r="ML49">
        <v>50936780000</v>
      </c>
      <c r="MM49">
        <v>6245000000</v>
      </c>
      <c r="MN49">
        <v>3695000000</v>
      </c>
      <c r="MO49">
        <v>1780000000</v>
      </c>
      <c r="MP49">
        <v>11720000000</v>
      </c>
      <c r="MQ49">
        <v>11720000000</v>
      </c>
      <c r="MR49">
        <v>0</v>
      </c>
      <c r="MS49">
        <v>0</v>
      </c>
      <c r="MT49">
        <v>0</v>
      </c>
      <c r="MU49">
        <v>0</v>
      </c>
      <c r="MV49">
        <v>0</v>
      </c>
      <c r="MW49">
        <v>251000000</v>
      </c>
      <c r="MX49">
        <v>300000000</v>
      </c>
      <c r="MY49">
        <v>49000000</v>
      </c>
      <c r="MZ49">
        <v>600000000</v>
      </c>
      <c r="NA49">
        <v>600000000</v>
      </c>
      <c r="NB49">
        <v>32510000000</v>
      </c>
      <c r="NC49">
        <v>37209000000</v>
      </c>
      <c r="ND49">
        <v>41242000000</v>
      </c>
      <c r="NE49">
        <v>110961000000</v>
      </c>
      <c r="NF49">
        <v>110961000000</v>
      </c>
      <c r="NG49">
        <v>1912000000</v>
      </c>
      <c r="NH49">
        <v>2050000000</v>
      </c>
      <c r="NI49">
        <v>2164000000</v>
      </c>
      <c r="NJ49">
        <v>6126000000</v>
      </c>
      <c r="NK49">
        <v>6126000000</v>
      </c>
      <c r="NL49">
        <v>170000000</v>
      </c>
      <c r="NM49">
        <v>24000000</v>
      </c>
      <c r="NN49">
        <v>25000000</v>
      </c>
      <c r="NO49">
        <v>219000000</v>
      </c>
      <c r="NP49">
        <v>219000000</v>
      </c>
      <c r="NQ49">
        <v>46050000000</v>
      </c>
      <c r="NR49">
        <v>418715000000</v>
      </c>
      <c r="NS49">
        <v>434547000000</v>
      </c>
      <c r="NT49">
        <v>899312000000</v>
      </c>
      <c r="NU49">
        <v>899312000000</v>
      </c>
      <c r="NV49">
        <v>4082000000</v>
      </c>
      <c r="NW49">
        <v>2157000000</v>
      </c>
      <c r="NX49">
        <v>231000000</v>
      </c>
      <c r="NY49">
        <v>6470000000</v>
      </c>
      <c r="NZ49">
        <v>6470000000</v>
      </c>
      <c r="OA49">
        <v>671000000</v>
      </c>
      <c r="OB49">
        <v>558000000</v>
      </c>
      <c r="OC49">
        <v>589000000</v>
      </c>
      <c r="OD49">
        <v>1818000000</v>
      </c>
      <c r="OE49">
        <v>1818000000</v>
      </c>
      <c r="OF49">
        <v>6610000000</v>
      </c>
      <c r="OG49">
        <v>6851000000</v>
      </c>
      <c r="OH49">
        <v>7204000000</v>
      </c>
      <c r="OI49">
        <v>20665000000</v>
      </c>
      <c r="OJ49">
        <v>20665000000</v>
      </c>
      <c r="OK49">
        <v>385144000000</v>
      </c>
      <c r="OL49">
        <v>1272191000000</v>
      </c>
      <c r="OM49">
        <v>1230532000000</v>
      </c>
      <c r="ON49">
        <v>2887867000000</v>
      </c>
      <c r="OO49">
        <v>2887867000000</v>
      </c>
      <c r="OP49">
        <v>0</v>
      </c>
      <c r="OQ49">
        <v>0</v>
      </c>
      <c r="OR49">
        <v>0</v>
      </c>
      <c r="OS49">
        <v>0</v>
      </c>
      <c r="OT49">
        <v>0</v>
      </c>
      <c r="OU49">
        <v>40790000000</v>
      </c>
      <c r="OV49">
        <v>43164000000</v>
      </c>
      <c r="OW49">
        <v>43515000000</v>
      </c>
      <c r="OX49">
        <v>127469000000</v>
      </c>
      <c r="OY49">
        <v>127469000000</v>
      </c>
      <c r="OZ49">
        <v>17640115939000</v>
      </c>
    </row>
    <row r="50" spans="1:416" x14ac:dyDescent="0.25">
      <c r="A50" s="26" t="s">
        <v>444</v>
      </c>
      <c r="B50">
        <v>432000000</v>
      </c>
      <c r="C50">
        <v>-7819000000</v>
      </c>
      <c r="D50">
        <v>2499000000</v>
      </c>
      <c r="E50">
        <v>-4888000000</v>
      </c>
      <c r="F50">
        <v>-4888000000</v>
      </c>
      <c r="G50">
        <v>3229000000</v>
      </c>
      <c r="H50">
        <v>26247000000</v>
      </c>
      <c r="I50">
        <v>-2683000000</v>
      </c>
      <c r="J50">
        <v>26793000000</v>
      </c>
      <c r="K50">
        <v>26793000000</v>
      </c>
      <c r="L50">
        <v>-8450000000</v>
      </c>
      <c r="M50">
        <v>-1599000000</v>
      </c>
      <c r="N50">
        <v>-50000000</v>
      </c>
      <c r="O50">
        <v>-10099000000</v>
      </c>
      <c r="P50">
        <v>-10099000000</v>
      </c>
      <c r="Q50">
        <v>-4195000</v>
      </c>
      <c r="R50">
        <v>-4772000</v>
      </c>
      <c r="S50">
        <v>-6719000</v>
      </c>
      <c r="T50">
        <v>-15686000</v>
      </c>
      <c r="U50">
        <v>-15686000</v>
      </c>
      <c r="V50">
        <v>6634000000</v>
      </c>
      <c r="W50">
        <v>5630000000</v>
      </c>
      <c r="X50">
        <v>4531000000</v>
      </c>
      <c r="Y50">
        <v>16795000000</v>
      </c>
      <c r="Z50">
        <v>16795000000</v>
      </c>
      <c r="AA50">
        <v>-859000000</v>
      </c>
      <c r="AB50">
        <v>-492000000</v>
      </c>
      <c r="AC50">
        <v>686000000</v>
      </c>
      <c r="AD50">
        <v>-665000000</v>
      </c>
      <c r="AE50">
        <v>-665000000</v>
      </c>
      <c r="AF50">
        <v>-1121000000</v>
      </c>
      <c r="AG50">
        <v>-4514000000</v>
      </c>
      <c r="AH50">
        <v>2464000000</v>
      </c>
      <c r="AI50">
        <v>-3171000000</v>
      </c>
      <c r="AJ50">
        <v>-3171000000</v>
      </c>
      <c r="AK50">
        <v>-7267000000</v>
      </c>
      <c r="AL50">
        <v>-8757000000</v>
      </c>
      <c r="AM50">
        <v>-117000000</v>
      </c>
      <c r="AN50">
        <v>-16141000000</v>
      </c>
      <c r="AO50">
        <v>-16141000000</v>
      </c>
      <c r="AP50">
        <v>2481000000</v>
      </c>
      <c r="AQ50">
        <v>2172000000</v>
      </c>
      <c r="AR50">
        <v>-20151000000</v>
      </c>
      <c r="AS50">
        <v>-15498000000</v>
      </c>
      <c r="AT50">
        <v>-15498000000</v>
      </c>
      <c r="AU50">
        <v>1365000000</v>
      </c>
      <c r="AV50">
        <v>13218000000</v>
      </c>
      <c r="AW50">
        <v>36250000000</v>
      </c>
      <c r="AX50">
        <v>50833000000</v>
      </c>
      <c r="AY50">
        <v>50833000000</v>
      </c>
      <c r="AZ50">
        <v>8824000000</v>
      </c>
      <c r="BA50">
        <v>-16249000000</v>
      </c>
      <c r="BB50">
        <v>9386000000</v>
      </c>
      <c r="BC50">
        <v>1961000000</v>
      </c>
      <c r="BD50">
        <v>1961000000</v>
      </c>
      <c r="BE50">
        <v>0</v>
      </c>
      <c r="BF50">
        <v>0</v>
      </c>
      <c r="BG50">
        <v>2967400000</v>
      </c>
      <c r="BH50">
        <v>2967400000</v>
      </c>
      <c r="BI50">
        <v>2967400000</v>
      </c>
      <c r="BJ50">
        <v>-399000000</v>
      </c>
      <c r="BK50">
        <v>-5710000000</v>
      </c>
      <c r="BL50">
        <v>-6797000000</v>
      </c>
      <c r="BM50">
        <v>-12906000000</v>
      </c>
      <c r="BN50">
        <v>-12906000000</v>
      </c>
      <c r="BO50">
        <v>-548000000</v>
      </c>
      <c r="BP50">
        <v>17653000000</v>
      </c>
      <c r="BQ50">
        <v>3928000000</v>
      </c>
      <c r="BR50">
        <v>21033000000</v>
      </c>
      <c r="BS50">
        <v>21033000000</v>
      </c>
      <c r="BT50">
        <v>-1943000000</v>
      </c>
      <c r="BU50">
        <v>266000000</v>
      </c>
      <c r="BV50">
        <v>-1118000000</v>
      </c>
      <c r="BW50">
        <v>-2795000000</v>
      </c>
      <c r="BX50">
        <v>-2795000000</v>
      </c>
      <c r="BY50">
        <v>24014000000</v>
      </c>
      <c r="BZ50">
        <v>-3324000000</v>
      </c>
      <c r="CA50">
        <v>46242000000</v>
      </c>
      <c r="CB50">
        <v>66932000000</v>
      </c>
      <c r="CC50">
        <v>66932000000</v>
      </c>
      <c r="CD50">
        <v>762000000</v>
      </c>
      <c r="CE50">
        <v>-138000000</v>
      </c>
      <c r="CF50">
        <v>-2804000000</v>
      </c>
      <c r="CG50">
        <v>-2180000000</v>
      </c>
      <c r="CH50">
        <v>-2180000000</v>
      </c>
      <c r="CI50">
        <v>-179000000</v>
      </c>
      <c r="CJ50">
        <v>1448000000</v>
      </c>
      <c r="CK50">
        <v>-564000000</v>
      </c>
      <c r="CL50">
        <v>705000000</v>
      </c>
      <c r="CM50">
        <v>705000000</v>
      </c>
      <c r="CN50">
        <v>36362000000</v>
      </c>
      <c r="CO50">
        <v>-10163000000</v>
      </c>
      <c r="CP50">
        <v>-133000000</v>
      </c>
      <c r="CQ50">
        <v>26066000000</v>
      </c>
      <c r="CR50">
        <v>26066000000</v>
      </c>
      <c r="CS50">
        <v>6995000000</v>
      </c>
      <c r="CT50">
        <v>-2733000000</v>
      </c>
      <c r="CU50">
        <v>-12311000000</v>
      </c>
      <c r="CV50">
        <v>-8049000000</v>
      </c>
      <c r="CW50">
        <v>-8049000000</v>
      </c>
      <c r="CX50">
        <v>-4995000000</v>
      </c>
      <c r="CY50">
        <v>-80000000</v>
      </c>
      <c r="CZ50">
        <v>46000000</v>
      </c>
      <c r="DA50">
        <v>-5029000000</v>
      </c>
      <c r="DB50">
        <v>-5029000000</v>
      </c>
      <c r="DC50">
        <v>-6000000</v>
      </c>
      <c r="DD50">
        <v>419000000</v>
      </c>
      <c r="DE50">
        <v>929000000</v>
      </c>
      <c r="DF50">
        <v>1342000000</v>
      </c>
      <c r="DG50">
        <v>1342000000</v>
      </c>
      <c r="DH50">
        <v>-5498000000</v>
      </c>
      <c r="DI50">
        <v>-4530000000</v>
      </c>
      <c r="DJ50">
        <v>-6720000000</v>
      </c>
      <c r="DK50">
        <v>-16748000000</v>
      </c>
      <c r="DL50">
        <v>-16748000000</v>
      </c>
      <c r="DM50">
        <v>38265000000</v>
      </c>
      <c r="DN50">
        <v>-5320000000</v>
      </c>
      <c r="DO50">
        <v>-5673000000</v>
      </c>
      <c r="DP50">
        <v>27272000000</v>
      </c>
      <c r="DQ50">
        <v>27272000000</v>
      </c>
      <c r="DR50">
        <v>-4502000000</v>
      </c>
      <c r="DS50">
        <v>-7846000000</v>
      </c>
      <c r="DT50">
        <v>7470000000</v>
      </c>
      <c r="DU50">
        <v>-4878000000</v>
      </c>
      <c r="DV50">
        <v>-4878000000</v>
      </c>
      <c r="DW50">
        <v>6446000000</v>
      </c>
      <c r="DX50">
        <v>-2895000000</v>
      </c>
      <c r="DY50">
        <v>6244000000</v>
      </c>
      <c r="DZ50">
        <v>9795000000</v>
      </c>
      <c r="EA50">
        <v>9795000000</v>
      </c>
      <c r="EB50">
        <v>-2583000000</v>
      </c>
      <c r="EC50">
        <v>3677000000</v>
      </c>
      <c r="ED50">
        <v>11233000000</v>
      </c>
      <c r="EE50">
        <v>12327000000</v>
      </c>
      <c r="EF50">
        <v>12327000000</v>
      </c>
      <c r="EG50">
        <v>-1055000000</v>
      </c>
      <c r="EH50">
        <v>-3274000000</v>
      </c>
      <c r="EI50">
        <v>19000000</v>
      </c>
      <c r="EJ50">
        <v>-4310000000</v>
      </c>
      <c r="EK50"/>
      <c r="EL50"/>
      <c r="EM50"/>
      <c r="EN50"/>
      <c r="EO50">
        <v>-4310000000</v>
      </c>
      <c r="EP50">
        <v>-241000000</v>
      </c>
      <c r="EQ50">
        <v>1035000000</v>
      </c>
      <c r="ER50">
        <v>1730000000</v>
      </c>
      <c r="ES50">
        <v>2524000000</v>
      </c>
      <c r="ET50">
        <v>2524000000</v>
      </c>
      <c r="EU50">
        <v>1329000000</v>
      </c>
      <c r="EV50">
        <v>664000000</v>
      </c>
      <c r="EW50">
        <v>1067000000</v>
      </c>
      <c r="EX50">
        <v>3060000000</v>
      </c>
      <c r="EY50">
        <v>3060000000</v>
      </c>
      <c r="EZ50">
        <v>3139000000</v>
      </c>
      <c r="FA50">
        <v>-277000000</v>
      </c>
      <c r="FB50">
        <v>3095000000</v>
      </c>
      <c r="FC50">
        <v>5957000000</v>
      </c>
      <c r="FD50">
        <v>5957000000</v>
      </c>
      <c r="FE50">
        <v>500000000</v>
      </c>
      <c r="FF50">
        <v>-775000000</v>
      </c>
      <c r="FG50">
        <v>-580000000</v>
      </c>
      <c r="FH50">
        <v>-855000000</v>
      </c>
      <c r="FI50">
        <v>-855000000</v>
      </c>
      <c r="FJ50">
        <v>1442000000</v>
      </c>
      <c r="FK50">
        <v>1027000000</v>
      </c>
      <c r="FL50">
        <v>4008000000</v>
      </c>
      <c r="FM50">
        <v>6477000000</v>
      </c>
      <c r="FN50">
        <v>6477000000</v>
      </c>
      <c r="FO50">
        <v>972000000</v>
      </c>
      <c r="FP50">
        <v>-559000000</v>
      </c>
      <c r="FQ50">
        <v>-2441000000</v>
      </c>
      <c r="FR50">
        <v>-2028000000</v>
      </c>
      <c r="FS50">
        <v>-2028000000</v>
      </c>
      <c r="FT50">
        <v>-4343000000</v>
      </c>
      <c r="FU50">
        <v>280000000</v>
      </c>
      <c r="FV50">
        <v>-4168000000</v>
      </c>
      <c r="FW50">
        <v>-8231000000</v>
      </c>
      <c r="FX50">
        <v>-8231000000</v>
      </c>
      <c r="FY50">
        <v>-6250000000</v>
      </c>
      <c r="FZ50">
        <v>-2750000000</v>
      </c>
      <c r="GA50">
        <v>-2500000000</v>
      </c>
      <c r="GB50">
        <v>-11500000000</v>
      </c>
      <c r="GC50">
        <v>-11500000000</v>
      </c>
      <c r="GD50">
        <v>10478000000</v>
      </c>
      <c r="GE50">
        <v>-2219000000</v>
      </c>
      <c r="GF50">
        <v>5864000000</v>
      </c>
      <c r="GG50">
        <v>14123000000</v>
      </c>
      <c r="GH50">
        <v>14123000000</v>
      </c>
      <c r="GI50">
        <v>4198000000</v>
      </c>
      <c r="GJ50">
        <v>-21766000000</v>
      </c>
      <c r="GK50">
        <v>-3854000000</v>
      </c>
      <c r="GL50">
        <v>-21422000000</v>
      </c>
      <c r="GM50">
        <v>-21422000000</v>
      </c>
      <c r="GN50">
        <v>2037000000</v>
      </c>
      <c r="GO50">
        <v>1985000000</v>
      </c>
      <c r="GP50">
        <v>4087000000</v>
      </c>
      <c r="GQ50">
        <v>8109000000</v>
      </c>
      <c r="GR50">
        <v>8109000000</v>
      </c>
      <c r="GS50">
        <v>-1303000000</v>
      </c>
      <c r="GT50">
        <v>-177000000</v>
      </c>
      <c r="GU50">
        <v>5817000000</v>
      </c>
      <c r="GV50">
        <v>4337000000</v>
      </c>
      <c r="GW50">
        <v>4337000000</v>
      </c>
      <c r="GX50">
        <v>-1642000000</v>
      </c>
      <c r="GY50">
        <v>18881000000</v>
      </c>
      <c r="GZ50">
        <v>-2861000000</v>
      </c>
      <c r="HA50">
        <v>14378000000</v>
      </c>
      <c r="HB50">
        <v>14378000000</v>
      </c>
      <c r="HC50">
        <v>-2603000000</v>
      </c>
      <c r="HD50">
        <v>765000000</v>
      </c>
      <c r="HE50">
        <v>5722000000</v>
      </c>
      <c r="HF50">
        <v>3884000000</v>
      </c>
      <c r="HG50">
        <v>3884000000</v>
      </c>
      <c r="HH50">
        <v>-1550000000</v>
      </c>
      <c r="HI50">
        <v>-2820000000</v>
      </c>
      <c r="HJ50">
        <v>6367000000</v>
      </c>
      <c r="HK50">
        <v>1997000000</v>
      </c>
      <c r="HL50">
        <v>1997000000</v>
      </c>
      <c r="HM50">
        <v>18764000000</v>
      </c>
      <c r="HN50">
        <v>-7178000000</v>
      </c>
      <c r="HO50">
        <v>5159000000</v>
      </c>
      <c r="HP50">
        <v>16745000000</v>
      </c>
      <c r="HQ50">
        <v>16745000000</v>
      </c>
      <c r="HR50">
        <v>-2995000000</v>
      </c>
      <c r="HS50">
        <v>-1841000000</v>
      </c>
      <c r="HT50">
        <v>-1862000000</v>
      </c>
      <c r="HU50">
        <v>-6698000000</v>
      </c>
      <c r="HV50">
        <v>-6698000000</v>
      </c>
      <c r="HW50">
        <v>-729300000</v>
      </c>
      <c r="HX50">
        <v>4685400000</v>
      </c>
      <c r="HY50">
        <v>291600000</v>
      </c>
      <c r="HZ50">
        <v>4247700000</v>
      </c>
      <c r="IA50">
        <v>4247700000</v>
      </c>
      <c r="IB50">
        <v>600000000</v>
      </c>
      <c r="IC50">
        <v>-600000000</v>
      </c>
      <c r="ID50">
        <v>1131000000</v>
      </c>
      <c r="IE50">
        <v>1131000000</v>
      </c>
      <c r="IF50">
        <v>1131000000</v>
      </c>
      <c r="IG50">
        <v>744000000</v>
      </c>
      <c r="IH50">
        <v>-415000000</v>
      </c>
      <c r="II50">
        <v>220000000</v>
      </c>
      <c r="IJ50">
        <v>549000000</v>
      </c>
      <c r="IK50">
        <v>549000000</v>
      </c>
      <c r="IL50">
        <v>991000000</v>
      </c>
      <c r="IM50">
        <v>2224000000</v>
      </c>
      <c r="IN50">
        <v>3959000000</v>
      </c>
      <c r="IO50">
        <v>7174000000</v>
      </c>
      <c r="IP50">
        <v>7174000000</v>
      </c>
      <c r="IQ50">
        <v>2130800000</v>
      </c>
      <c r="IR50">
        <v>3236300000</v>
      </c>
      <c r="IS50">
        <v>2238200000</v>
      </c>
      <c r="IT50">
        <v>7605300000</v>
      </c>
      <c r="IU50">
        <v>7605300000</v>
      </c>
      <c r="IV50">
        <v>2252000000</v>
      </c>
      <c r="IW50">
        <v>-602000000</v>
      </c>
      <c r="IX50">
        <v>2838000000</v>
      </c>
      <c r="IY50">
        <v>4488000000</v>
      </c>
      <c r="IZ50">
        <v>4488000000</v>
      </c>
      <c r="JA50">
        <v>-7349000000</v>
      </c>
      <c r="JB50">
        <v>-154000000</v>
      </c>
      <c r="JC50">
        <v>-542000000</v>
      </c>
      <c r="JD50">
        <v>-8045000000</v>
      </c>
      <c r="JE50">
        <v>-8045000000</v>
      </c>
      <c r="JF50">
        <v>2358000000</v>
      </c>
      <c r="JG50">
        <v>6933000000</v>
      </c>
      <c r="JH50">
        <v>9123000000</v>
      </c>
      <c r="JI50">
        <v>18414000000</v>
      </c>
      <c r="JJ50">
        <v>18414000000</v>
      </c>
      <c r="JK50">
        <v>-1034000000</v>
      </c>
      <c r="JL50">
        <v>-2716000000</v>
      </c>
      <c r="JM50">
        <v>-3482000000</v>
      </c>
      <c r="JN50">
        <v>-7232000000</v>
      </c>
      <c r="JO50">
        <v>-7232000000</v>
      </c>
      <c r="JP50">
        <v>-864000000</v>
      </c>
      <c r="JQ50">
        <v>15121000000</v>
      </c>
      <c r="JR50">
        <v>993000000</v>
      </c>
      <c r="JS50">
        <v>15250000000</v>
      </c>
      <c r="JT50">
        <v>15250000000</v>
      </c>
      <c r="JU50">
        <v>837000000</v>
      </c>
      <c r="JV50">
        <v>1248000000</v>
      </c>
      <c r="JW50">
        <v>5011000000</v>
      </c>
      <c r="JX50">
        <v>7096000000</v>
      </c>
      <c r="JY50">
        <v>7096000000</v>
      </c>
      <c r="JZ50">
        <v>5278000000</v>
      </c>
      <c r="KA50">
        <v>-9943000000</v>
      </c>
      <c r="KB50">
        <v>10242000000</v>
      </c>
      <c r="KC50">
        <v>5577000000</v>
      </c>
      <c r="KD50">
        <v>5577000000</v>
      </c>
      <c r="KE50">
        <v>-10201000000</v>
      </c>
      <c r="KF50">
        <v>-4000000000</v>
      </c>
      <c r="KG50">
        <v>-5518000000</v>
      </c>
      <c r="KH50">
        <v>-19719000000</v>
      </c>
      <c r="KI50">
        <v>-19719000000</v>
      </c>
      <c r="KJ50">
        <v>0</v>
      </c>
      <c r="KK50">
        <v>0</v>
      </c>
      <c r="KL50">
        <v>6134000000</v>
      </c>
      <c r="KM50">
        <v>6134000000</v>
      </c>
      <c r="KN50">
        <v>6134000000</v>
      </c>
      <c r="KO50">
        <v>-9800000000</v>
      </c>
      <c r="KP50">
        <v>-4500000000</v>
      </c>
      <c r="KQ50">
        <v>-4500000000</v>
      </c>
      <c r="KR50">
        <v>-18800000000</v>
      </c>
      <c r="KS50">
        <v>-18800000000</v>
      </c>
      <c r="KT50">
        <v>-4007000000</v>
      </c>
      <c r="KU50">
        <v>651000000</v>
      </c>
      <c r="KV50">
        <v>11979000000</v>
      </c>
      <c r="KW50">
        <v>8623000000</v>
      </c>
      <c r="KX50">
        <v>8623000000</v>
      </c>
      <c r="KY50">
        <v>1408000000</v>
      </c>
      <c r="KZ50">
        <v>-1864000000</v>
      </c>
      <c r="LA50">
        <v>1219000000</v>
      </c>
      <c r="LB50">
        <v>763000000</v>
      </c>
      <c r="LC50">
        <v>763000000</v>
      </c>
      <c r="LD50">
        <v>-1238000000</v>
      </c>
      <c r="LE50">
        <v>-817000000</v>
      </c>
      <c r="LF50">
        <v>4849000000</v>
      </c>
      <c r="LG50">
        <v>2794000000</v>
      </c>
      <c r="LH50">
        <v>2794000000</v>
      </c>
      <c r="LI50">
        <v>-2484000000</v>
      </c>
      <c r="LJ50">
        <v>-179000000</v>
      </c>
      <c r="LK50">
        <v>-286000000</v>
      </c>
      <c r="LL50">
        <v>-2949000000</v>
      </c>
      <c r="LM50">
        <v>-2949000000</v>
      </c>
      <c r="LN50">
        <v>-5509000000</v>
      </c>
      <c r="LO50">
        <v>-503000000</v>
      </c>
      <c r="LP50">
        <v>-229000000</v>
      </c>
      <c r="LQ50">
        <v>-6241000000</v>
      </c>
      <c r="LR50">
        <v>-6241000000</v>
      </c>
      <c r="LS50">
        <v>5584100000</v>
      </c>
      <c r="LT50">
        <v>1646000000</v>
      </c>
      <c r="LU50">
        <v>4727600000</v>
      </c>
      <c r="LV50">
        <v>11957700000</v>
      </c>
      <c r="LW50">
        <v>11957700000</v>
      </c>
      <c r="LX50">
        <v>-2048000000</v>
      </c>
      <c r="LY50">
        <v>-839000000</v>
      </c>
      <c r="LZ50">
        <v>1018000000</v>
      </c>
      <c r="MA50">
        <v>-1869000000</v>
      </c>
      <c r="MB50">
        <v>-1869000000</v>
      </c>
      <c r="MC50">
        <v>-2579000000</v>
      </c>
      <c r="MD50">
        <v>1513000000</v>
      </c>
      <c r="ME50">
        <v>2268000000</v>
      </c>
      <c r="MF50">
        <v>1202000000</v>
      </c>
      <c r="MG50">
        <v>1202000000</v>
      </c>
      <c r="MH50">
        <v>-1144966000</v>
      </c>
      <c r="MI50">
        <v>884602000</v>
      </c>
      <c r="MJ50">
        <v>2279585000</v>
      </c>
      <c r="MK50">
        <v>2019221000</v>
      </c>
      <c r="ML50">
        <v>2019221000</v>
      </c>
      <c r="MM50">
        <v>-8528000000</v>
      </c>
      <c r="MN50">
        <v>-16495000000</v>
      </c>
      <c r="MO50">
        <v>-10969000000</v>
      </c>
      <c r="MP50">
        <v>-35992000000</v>
      </c>
      <c r="MQ50">
        <v>-35992000000</v>
      </c>
      <c r="MR50">
        <v>-281000000</v>
      </c>
      <c r="MS50">
        <v>-330000000</v>
      </c>
      <c r="MT50">
        <v>65000000</v>
      </c>
      <c r="MU50">
        <v>-546000000</v>
      </c>
      <c r="MV50">
        <v>-546000000</v>
      </c>
      <c r="MW50">
        <v>1500000000</v>
      </c>
      <c r="MX50">
        <v>1491000000</v>
      </c>
      <c r="MY50">
        <v>1498000000</v>
      </c>
      <c r="MZ50">
        <v>4489000000</v>
      </c>
      <c r="NA50">
        <v>4489000000</v>
      </c>
      <c r="NB50">
        <v>4134000000</v>
      </c>
      <c r="NC50">
        <v>3994000000</v>
      </c>
      <c r="ND50">
        <v>2586000000</v>
      </c>
      <c r="NE50">
        <v>10714000000</v>
      </c>
      <c r="NF50">
        <v>10714000000</v>
      </c>
      <c r="NG50">
        <v>7086000000</v>
      </c>
      <c r="NH50">
        <v>3980000000</v>
      </c>
      <c r="NI50">
        <v>3877000000</v>
      </c>
      <c r="NJ50">
        <v>14943000000</v>
      </c>
      <c r="NK50">
        <v>14943000000</v>
      </c>
      <c r="NL50">
        <v>-1622000000</v>
      </c>
      <c r="NM50">
        <v>2419000000</v>
      </c>
      <c r="NN50">
        <v>-851000000</v>
      </c>
      <c r="NO50">
        <v>-54000000</v>
      </c>
      <c r="NP50">
        <v>-54000000</v>
      </c>
      <c r="NQ50">
        <v>6638000000</v>
      </c>
      <c r="NR50">
        <v>8364000000</v>
      </c>
      <c r="NS50">
        <v>-11932000000</v>
      </c>
      <c r="NT50">
        <v>3070000000</v>
      </c>
      <c r="NU50">
        <v>3070000000</v>
      </c>
      <c r="NV50">
        <v>-1750000000</v>
      </c>
      <c r="NW50">
        <v>0</v>
      </c>
      <c r="NX50">
        <v>7212000000</v>
      </c>
      <c r="NY50">
        <v>5462000000</v>
      </c>
      <c r="NZ50">
        <v>5462000000</v>
      </c>
      <c r="OA50">
        <v>1175000000</v>
      </c>
      <c r="OB50">
        <v>2274000000</v>
      </c>
      <c r="OC50">
        <v>-1778000000</v>
      </c>
      <c r="OD50">
        <v>1671000000</v>
      </c>
      <c r="OE50">
        <v>1671000000</v>
      </c>
      <c r="OF50">
        <v>1596000000</v>
      </c>
      <c r="OG50">
        <v>2508000000</v>
      </c>
      <c r="OH50">
        <v>-1208000000</v>
      </c>
      <c r="OI50">
        <v>2896000000</v>
      </c>
      <c r="OJ50">
        <v>2896000000</v>
      </c>
      <c r="OK50">
        <v>9561000000</v>
      </c>
      <c r="OL50">
        <v>-8890000000</v>
      </c>
      <c r="OM50">
        <v>-72724000000</v>
      </c>
      <c r="ON50">
        <v>-72053000000</v>
      </c>
      <c r="OO50">
        <v>-72053000000</v>
      </c>
      <c r="OP50">
        <v>-1437000000</v>
      </c>
      <c r="OQ50">
        <v>12035000000</v>
      </c>
      <c r="OR50">
        <v>-1071000000</v>
      </c>
      <c r="OS50">
        <v>9527000000</v>
      </c>
      <c r="OT50">
        <v>9527000000</v>
      </c>
      <c r="OU50">
        <v>-173000000</v>
      </c>
      <c r="OV50">
        <v>12705000000</v>
      </c>
      <c r="OW50">
        <v>21844000000</v>
      </c>
      <c r="OX50">
        <v>34376000000</v>
      </c>
      <c r="OY50">
        <v>34376000000</v>
      </c>
      <c r="OZ50">
        <v>206978635000</v>
      </c>
    </row>
    <row r="51" spans="1:416" x14ac:dyDescent="0.25">
      <c r="A51" s="26" t="s">
        <v>445</v>
      </c>
      <c r="B51">
        <v>0</v>
      </c>
      <c r="C51">
        <v>0</v>
      </c>
      <c r="D51">
        <v>0</v>
      </c>
      <c r="E51">
        <v>0</v>
      </c>
      <c r="F51">
        <v>0</v>
      </c>
      <c r="G51">
        <v>12421000000</v>
      </c>
      <c r="H51">
        <v>0</v>
      </c>
      <c r="I51">
        <v>0</v>
      </c>
      <c r="J51">
        <v>12421000000</v>
      </c>
      <c r="K51">
        <v>12421000000</v>
      </c>
      <c r="L51">
        <v>0</v>
      </c>
      <c r="M51">
        <v>0</v>
      </c>
      <c r="N51">
        <v>0</v>
      </c>
      <c r="O51">
        <v>0</v>
      </c>
      <c r="P51">
        <v>0</v>
      </c>
      <c r="Q51">
        <v>0</v>
      </c>
      <c r="R51">
        <v>0</v>
      </c>
      <c r="S51">
        <v>0</v>
      </c>
      <c r="T51">
        <v>0</v>
      </c>
      <c r="U51">
        <v>0</v>
      </c>
      <c r="V51">
        <v>0</v>
      </c>
      <c r="W51">
        <v>0</v>
      </c>
      <c r="X51">
        <v>0</v>
      </c>
      <c r="Y51">
        <v>0</v>
      </c>
      <c r="Z51">
        <v>0</v>
      </c>
      <c r="AA51">
        <v>0</v>
      </c>
      <c r="AB51">
        <v>0</v>
      </c>
      <c r="AC51">
        <v>0</v>
      </c>
      <c r="AD51">
        <v>0</v>
      </c>
      <c r="AE51">
        <v>0</v>
      </c>
      <c r="AF51">
        <v>0</v>
      </c>
      <c r="AG51">
        <v>0</v>
      </c>
      <c r="AH51">
        <v>0</v>
      </c>
      <c r="AI51">
        <v>0</v>
      </c>
      <c r="AJ51">
        <v>0</v>
      </c>
      <c r="AK51">
        <v>0</v>
      </c>
      <c r="AL51">
        <v>0</v>
      </c>
      <c r="AM51">
        <v>0</v>
      </c>
      <c r="AN51">
        <v>0</v>
      </c>
      <c r="AO51">
        <v>0</v>
      </c>
      <c r="AP51">
        <v>-5584000000</v>
      </c>
      <c r="AQ51">
        <v>5755000000</v>
      </c>
      <c r="AR51">
        <v>0</v>
      </c>
      <c r="AS51">
        <v>171000000</v>
      </c>
      <c r="AT51">
        <v>171000000</v>
      </c>
      <c r="AU51">
        <v>0</v>
      </c>
      <c r="AV51">
        <v>0</v>
      </c>
      <c r="AW51">
        <v>0</v>
      </c>
      <c r="AX51">
        <v>0</v>
      </c>
      <c r="AY51">
        <v>0</v>
      </c>
      <c r="AZ51">
        <v>0</v>
      </c>
      <c r="BA51">
        <v>0</v>
      </c>
      <c r="BB51">
        <v>0</v>
      </c>
      <c r="BC51">
        <v>0</v>
      </c>
      <c r="BD51">
        <v>0</v>
      </c>
      <c r="BE51">
        <v>0</v>
      </c>
      <c r="BF51">
        <v>0</v>
      </c>
      <c r="BG51">
        <v>0</v>
      </c>
      <c r="BH51">
        <v>0</v>
      </c>
      <c r="BI51">
        <v>0</v>
      </c>
      <c r="BJ51">
        <v>0</v>
      </c>
      <c r="BK51">
        <v>0</v>
      </c>
      <c r="BL51">
        <v>0</v>
      </c>
      <c r="BM51">
        <v>0</v>
      </c>
      <c r="BN51">
        <v>0</v>
      </c>
      <c r="BO51">
        <v>0</v>
      </c>
      <c r="BP51">
        <v>0</v>
      </c>
      <c r="BQ51">
        <v>0</v>
      </c>
      <c r="BR51">
        <v>0</v>
      </c>
      <c r="BS51">
        <v>0</v>
      </c>
      <c r="BT51">
        <v>0</v>
      </c>
      <c r="BU51">
        <v>0</v>
      </c>
      <c r="BV51">
        <v>0</v>
      </c>
      <c r="BW51">
        <v>0</v>
      </c>
      <c r="BX51">
        <v>0</v>
      </c>
      <c r="BY51">
        <v>8362000000</v>
      </c>
      <c r="BZ51">
        <v>6722000000</v>
      </c>
      <c r="CA51">
        <v>13752000000</v>
      </c>
      <c r="CB51">
        <v>28836000000</v>
      </c>
      <c r="CC51">
        <v>28836000000</v>
      </c>
      <c r="CD51">
        <v>-304000000</v>
      </c>
      <c r="CE51">
        <v>314000000</v>
      </c>
      <c r="CF51">
        <v>0</v>
      </c>
      <c r="CG51">
        <v>10000000</v>
      </c>
      <c r="CH51">
        <v>10000000</v>
      </c>
      <c r="CI51">
        <v>0</v>
      </c>
      <c r="CJ51">
        <v>0</v>
      </c>
      <c r="CK51">
        <v>0</v>
      </c>
      <c r="CL51">
        <v>0</v>
      </c>
      <c r="CM51">
        <v>0</v>
      </c>
      <c r="CN51">
        <v>0</v>
      </c>
      <c r="CO51">
        <v>0</v>
      </c>
      <c r="CP51">
        <v>0</v>
      </c>
      <c r="CQ51">
        <v>0</v>
      </c>
      <c r="CR51">
        <v>0</v>
      </c>
      <c r="CS51">
        <v>0</v>
      </c>
      <c r="CT51">
        <v>0</v>
      </c>
      <c r="CU51">
        <v>0</v>
      </c>
      <c r="CV51">
        <v>0</v>
      </c>
      <c r="CW51">
        <v>0</v>
      </c>
      <c r="CX51">
        <v>0</v>
      </c>
      <c r="CY51">
        <v>0</v>
      </c>
      <c r="CZ51">
        <v>0</v>
      </c>
      <c r="DA51">
        <v>0</v>
      </c>
      <c r="DB51">
        <v>0</v>
      </c>
      <c r="DC51">
        <v>1546000000</v>
      </c>
      <c r="DD51">
        <v>934000000</v>
      </c>
      <c r="DE51">
        <v>0</v>
      </c>
      <c r="DF51">
        <v>2480000000</v>
      </c>
      <c r="DG51">
        <v>2480000000</v>
      </c>
      <c r="DH51">
        <v>0</v>
      </c>
      <c r="DI51">
        <v>0</v>
      </c>
      <c r="DJ51">
        <v>0</v>
      </c>
      <c r="DK51">
        <v>0</v>
      </c>
      <c r="DL51">
        <v>0</v>
      </c>
      <c r="DM51">
        <v>0</v>
      </c>
      <c r="DN51">
        <v>0</v>
      </c>
      <c r="DO51">
        <v>0</v>
      </c>
      <c r="DP51">
        <v>0</v>
      </c>
      <c r="DQ51">
        <v>0</v>
      </c>
      <c r="DR51">
        <v>0</v>
      </c>
      <c r="DS51">
        <v>0</v>
      </c>
      <c r="DT51">
        <v>0</v>
      </c>
      <c r="DU51">
        <v>0</v>
      </c>
      <c r="DV51">
        <v>0</v>
      </c>
      <c r="DW51">
        <v>0</v>
      </c>
      <c r="DX51">
        <v>0</v>
      </c>
      <c r="DY51">
        <v>0</v>
      </c>
      <c r="DZ51">
        <v>0</v>
      </c>
      <c r="EA51">
        <v>0</v>
      </c>
      <c r="EB51">
        <v>116000000</v>
      </c>
      <c r="EC51">
        <v>-9576000000</v>
      </c>
      <c r="ED51">
        <v>12246000000</v>
      </c>
      <c r="EE51">
        <v>2786000000</v>
      </c>
      <c r="EF51">
        <v>2786000000</v>
      </c>
      <c r="EG51">
        <v>-4081000000</v>
      </c>
      <c r="EH51">
        <v>-522000000</v>
      </c>
      <c r="EI51">
        <v>2647000000</v>
      </c>
      <c r="EJ51">
        <v>-1956000000</v>
      </c>
      <c r="EK51"/>
      <c r="EL51"/>
      <c r="EM51"/>
      <c r="EN51"/>
      <c r="EO51">
        <v>-1956000000</v>
      </c>
      <c r="EP51">
        <v>172000000</v>
      </c>
      <c r="EQ51">
        <v>1832000000</v>
      </c>
      <c r="ER51">
        <v>0</v>
      </c>
      <c r="ES51">
        <v>2004000000</v>
      </c>
      <c r="ET51">
        <v>2004000000</v>
      </c>
      <c r="EU51">
        <v>0</v>
      </c>
      <c r="EV51">
        <v>0</v>
      </c>
      <c r="EW51">
        <v>0</v>
      </c>
      <c r="EX51">
        <v>0</v>
      </c>
      <c r="EY51">
        <v>0</v>
      </c>
      <c r="EZ51">
        <v>-1361000000</v>
      </c>
      <c r="FA51">
        <v>0</v>
      </c>
      <c r="FB51">
        <v>0</v>
      </c>
      <c r="FC51">
        <v>-1361000000</v>
      </c>
      <c r="FD51">
        <v>-1361000000</v>
      </c>
      <c r="FE51">
        <v>0</v>
      </c>
      <c r="FF51">
        <v>0</v>
      </c>
      <c r="FG51">
        <v>0</v>
      </c>
      <c r="FH51">
        <v>0</v>
      </c>
      <c r="FI51">
        <v>0</v>
      </c>
      <c r="FJ51">
        <v>-15000000</v>
      </c>
      <c r="FK51">
        <v>0</v>
      </c>
      <c r="FL51">
        <v>0</v>
      </c>
      <c r="FM51">
        <v>-15000000</v>
      </c>
      <c r="FN51">
        <v>-15000000</v>
      </c>
      <c r="FO51">
        <v>-2000000000</v>
      </c>
      <c r="FP51">
        <v>48000000</v>
      </c>
      <c r="FQ51">
        <v>0</v>
      </c>
      <c r="FR51">
        <v>-1952000000</v>
      </c>
      <c r="FS51">
        <v>-1952000000</v>
      </c>
      <c r="FT51">
        <v>-5210000000</v>
      </c>
      <c r="FU51">
        <v>5339000000</v>
      </c>
      <c r="FV51">
        <v>522000000</v>
      </c>
      <c r="FW51">
        <v>651000000</v>
      </c>
      <c r="FX51">
        <v>651000000</v>
      </c>
      <c r="FY51">
        <v>0</v>
      </c>
      <c r="FZ51">
        <v>0</v>
      </c>
      <c r="GA51">
        <v>0</v>
      </c>
      <c r="GB51">
        <v>0</v>
      </c>
      <c r="GC51">
        <v>0</v>
      </c>
      <c r="GD51">
        <v>-20929000000</v>
      </c>
      <c r="GE51">
        <v>-10899000000</v>
      </c>
      <c r="GF51">
        <v>-21826000000</v>
      </c>
      <c r="GG51">
        <v>-53654000000</v>
      </c>
      <c r="GH51">
        <v>-53654000000</v>
      </c>
      <c r="GI51">
        <v>10452000000</v>
      </c>
      <c r="GJ51">
        <v>0</v>
      </c>
      <c r="GK51">
        <v>0</v>
      </c>
      <c r="GL51">
        <v>10452000000</v>
      </c>
      <c r="GM51">
        <v>10452000000</v>
      </c>
      <c r="GN51">
        <v>0</v>
      </c>
      <c r="GO51">
        <v>0</v>
      </c>
      <c r="GP51">
        <v>0</v>
      </c>
      <c r="GQ51">
        <v>0</v>
      </c>
      <c r="GR51">
        <v>0</v>
      </c>
      <c r="GS51">
        <v>0</v>
      </c>
      <c r="GT51">
        <v>0</v>
      </c>
      <c r="GU51">
        <v>0</v>
      </c>
      <c r="GV51">
        <v>0</v>
      </c>
      <c r="GW51">
        <v>0</v>
      </c>
      <c r="GX51">
        <v>0</v>
      </c>
      <c r="GY51">
        <v>0</v>
      </c>
      <c r="GZ51">
        <v>0</v>
      </c>
      <c r="HA51">
        <v>0</v>
      </c>
      <c r="HB51">
        <v>0</v>
      </c>
      <c r="HC51">
        <v>-414000000</v>
      </c>
      <c r="HD51">
        <v>-287000000</v>
      </c>
      <c r="HE51">
        <v>0</v>
      </c>
      <c r="HF51">
        <v>-701000000</v>
      </c>
      <c r="HG51">
        <v>-701000000</v>
      </c>
      <c r="HH51">
        <v>0</v>
      </c>
      <c r="HI51">
        <v>0</v>
      </c>
      <c r="HJ51">
        <v>0</v>
      </c>
      <c r="HK51">
        <v>0</v>
      </c>
      <c r="HL51">
        <v>0</v>
      </c>
      <c r="HM51">
        <v>0</v>
      </c>
      <c r="HN51">
        <v>0</v>
      </c>
      <c r="HO51">
        <v>0</v>
      </c>
      <c r="HP51">
        <v>0</v>
      </c>
      <c r="HQ51">
        <v>0</v>
      </c>
      <c r="HR51">
        <v>1274000000</v>
      </c>
      <c r="HS51">
        <v>1038000000</v>
      </c>
      <c r="HT51">
        <v>0</v>
      </c>
      <c r="HU51">
        <v>2312000000</v>
      </c>
      <c r="HV51">
        <v>2312000000</v>
      </c>
      <c r="HW51">
        <v>0</v>
      </c>
      <c r="HX51">
        <v>0</v>
      </c>
      <c r="HY51">
        <v>0</v>
      </c>
      <c r="HZ51">
        <v>0</v>
      </c>
      <c r="IA51">
        <v>0</v>
      </c>
      <c r="IB51">
        <v>0</v>
      </c>
      <c r="IC51">
        <v>0</v>
      </c>
      <c r="ID51">
        <v>0</v>
      </c>
      <c r="IE51">
        <v>0</v>
      </c>
      <c r="IF51">
        <v>0</v>
      </c>
      <c r="IG51">
        <v>1399000000</v>
      </c>
      <c r="IH51">
        <v>0</v>
      </c>
      <c r="II51">
        <v>0</v>
      </c>
      <c r="IJ51">
        <v>1399000000</v>
      </c>
      <c r="IK51">
        <v>1399000000</v>
      </c>
      <c r="IL51">
        <v>0</v>
      </c>
      <c r="IM51">
        <v>0</v>
      </c>
      <c r="IN51">
        <v>0</v>
      </c>
      <c r="IO51">
        <v>0</v>
      </c>
      <c r="IP51">
        <v>0</v>
      </c>
      <c r="IQ51">
        <v>0</v>
      </c>
      <c r="IR51">
        <v>0</v>
      </c>
      <c r="IS51">
        <v>0</v>
      </c>
      <c r="IT51">
        <v>0</v>
      </c>
      <c r="IU51">
        <v>0</v>
      </c>
      <c r="IV51">
        <v>0</v>
      </c>
      <c r="IW51">
        <v>0</v>
      </c>
      <c r="IX51">
        <v>0</v>
      </c>
      <c r="IY51">
        <v>0</v>
      </c>
      <c r="IZ51">
        <v>0</v>
      </c>
      <c r="JA51">
        <v>0</v>
      </c>
      <c r="JB51">
        <v>0</v>
      </c>
      <c r="JC51">
        <v>0</v>
      </c>
      <c r="JD51">
        <v>0</v>
      </c>
      <c r="JE51">
        <v>0</v>
      </c>
      <c r="JF51">
        <v>0</v>
      </c>
      <c r="JG51">
        <v>0</v>
      </c>
      <c r="JH51">
        <v>0</v>
      </c>
      <c r="JI51">
        <v>0</v>
      </c>
      <c r="JJ51">
        <v>0</v>
      </c>
      <c r="JK51">
        <v>0</v>
      </c>
      <c r="JL51">
        <v>0</v>
      </c>
      <c r="JM51">
        <v>0</v>
      </c>
      <c r="JN51">
        <v>0</v>
      </c>
      <c r="JO51">
        <v>0</v>
      </c>
      <c r="JP51">
        <v>0</v>
      </c>
      <c r="JQ51">
        <v>0</v>
      </c>
      <c r="JR51">
        <v>0</v>
      </c>
      <c r="JS51">
        <v>0</v>
      </c>
      <c r="JT51">
        <v>0</v>
      </c>
      <c r="JU51">
        <v>0</v>
      </c>
      <c r="JV51">
        <v>0</v>
      </c>
      <c r="JW51">
        <v>0</v>
      </c>
      <c r="JX51">
        <v>0</v>
      </c>
      <c r="JY51">
        <v>0</v>
      </c>
      <c r="JZ51">
        <v>0</v>
      </c>
      <c r="KA51">
        <v>0</v>
      </c>
      <c r="KB51">
        <v>0</v>
      </c>
      <c r="KC51">
        <v>0</v>
      </c>
      <c r="KD51">
        <v>0</v>
      </c>
      <c r="KE51">
        <v>-805000000</v>
      </c>
      <c r="KF51">
        <v>0</v>
      </c>
      <c r="KG51">
        <v>0</v>
      </c>
      <c r="KH51">
        <v>-805000000</v>
      </c>
      <c r="KI51">
        <v>-805000000</v>
      </c>
      <c r="KJ51">
        <v>0</v>
      </c>
      <c r="KK51">
        <v>0</v>
      </c>
      <c r="KL51">
        <v>0</v>
      </c>
      <c r="KM51">
        <v>0</v>
      </c>
      <c r="KN51">
        <v>0</v>
      </c>
      <c r="KO51">
        <v>0</v>
      </c>
      <c r="KP51">
        <v>0</v>
      </c>
      <c r="KQ51">
        <v>0</v>
      </c>
      <c r="KR51">
        <v>0</v>
      </c>
      <c r="KS51">
        <v>0</v>
      </c>
      <c r="KT51">
        <v>0</v>
      </c>
      <c r="KU51">
        <v>0</v>
      </c>
      <c r="KV51">
        <v>0</v>
      </c>
      <c r="KW51">
        <v>0</v>
      </c>
      <c r="KX51">
        <v>0</v>
      </c>
      <c r="KY51">
        <v>-6982000000</v>
      </c>
      <c r="KZ51">
        <v>-5326000000</v>
      </c>
      <c r="LA51">
        <v>-15242000000</v>
      </c>
      <c r="LB51">
        <v>-27550000000</v>
      </c>
      <c r="LC51">
        <v>-27550000000</v>
      </c>
      <c r="LD51">
        <v>0</v>
      </c>
      <c r="LE51">
        <v>0</v>
      </c>
      <c r="LF51">
        <v>0</v>
      </c>
      <c r="LG51">
        <v>0</v>
      </c>
      <c r="LH51">
        <v>0</v>
      </c>
      <c r="LI51">
        <v>0</v>
      </c>
      <c r="LJ51">
        <v>0</v>
      </c>
      <c r="LK51">
        <v>0</v>
      </c>
      <c r="LL51">
        <v>0</v>
      </c>
      <c r="LM51">
        <v>0</v>
      </c>
      <c r="LN51">
        <v>555000000</v>
      </c>
      <c r="LO51">
        <v>3786000000</v>
      </c>
      <c r="LP51">
        <v>0</v>
      </c>
      <c r="LQ51">
        <v>4341000000</v>
      </c>
      <c r="LR51">
        <v>4341000000</v>
      </c>
      <c r="LS51">
        <v>0</v>
      </c>
      <c r="LT51">
        <v>0</v>
      </c>
      <c r="LU51">
        <v>0</v>
      </c>
      <c r="LV51">
        <v>0</v>
      </c>
      <c r="LW51">
        <v>0</v>
      </c>
      <c r="LX51">
        <v>-389000000</v>
      </c>
      <c r="LY51">
        <v>0</v>
      </c>
      <c r="LZ51">
        <v>0</v>
      </c>
      <c r="MA51">
        <v>-389000000</v>
      </c>
      <c r="MB51">
        <v>-389000000</v>
      </c>
      <c r="MC51">
        <v>0</v>
      </c>
      <c r="MD51">
        <v>0</v>
      </c>
      <c r="ME51">
        <v>0</v>
      </c>
      <c r="MF51">
        <v>0</v>
      </c>
      <c r="MG51">
        <v>0</v>
      </c>
      <c r="MH51">
        <v>0</v>
      </c>
      <c r="MI51">
        <v>0</v>
      </c>
      <c r="MJ51">
        <v>0</v>
      </c>
      <c r="MK51">
        <v>0</v>
      </c>
      <c r="ML51">
        <v>0</v>
      </c>
      <c r="MM51">
        <v>-1707000000</v>
      </c>
      <c r="MN51">
        <v>0</v>
      </c>
      <c r="MO51">
        <v>0</v>
      </c>
      <c r="MP51">
        <v>-1707000000</v>
      </c>
      <c r="MQ51">
        <v>-1707000000</v>
      </c>
      <c r="MR51">
        <v>5970000000</v>
      </c>
      <c r="MS51">
        <v>7099000000</v>
      </c>
      <c r="MT51">
        <v>10525000000</v>
      </c>
      <c r="MU51">
        <v>23594000000</v>
      </c>
      <c r="MV51">
        <v>23594000000</v>
      </c>
      <c r="MW51">
        <v>61000000</v>
      </c>
      <c r="MX51">
        <v>0</v>
      </c>
      <c r="MY51">
        <v>0</v>
      </c>
      <c r="MZ51">
        <v>61000000</v>
      </c>
      <c r="NA51">
        <v>61000000</v>
      </c>
      <c r="NB51">
        <v>0</v>
      </c>
      <c r="NC51">
        <v>0</v>
      </c>
      <c r="ND51">
        <v>0</v>
      </c>
      <c r="NE51">
        <v>0</v>
      </c>
      <c r="NF51">
        <v>0</v>
      </c>
      <c r="NG51">
        <v>53000000</v>
      </c>
      <c r="NH51">
        <v>-230000000</v>
      </c>
      <c r="NI51">
        <v>0</v>
      </c>
      <c r="NJ51">
        <v>-177000000</v>
      </c>
      <c r="NK51">
        <v>-177000000</v>
      </c>
      <c r="NL51">
        <v>0</v>
      </c>
      <c r="NM51">
        <v>0</v>
      </c>
      <c r="NN51">
        <v>0</v>
      </c>
      <c r="NO51">
        <v>0</v>
      </c>
      <c r="NP51">
        <v>0</v>
      </c>
      <c r="NQ51">
        <v>-259000000</v>
      </c>
      <c r="NR51">
        <v>0</v>
      </c>
      <c r="NS51">
        <v>0</v>
      </c>
      <c r="NT51">
        <v>-259000000</v>
      </c>
      <c r="NU51">
        <v>-259000000</v>
      </c>
      <c r="NV51">
        <v>0</v>
      </c>
      <c r="NW51">
        <v>0</v>
      </c>
      <c r="NX51">
        <v>0</v>
      </c>
      <c r="NY51">
        <v>0</v>
      </c>
      <c r="NZ51">
        <v>0</v>
      </c>
      <c r="OA51">
        <v>0</v>
      </c>
      <c r="OB51">
        <v>0</v>
      </c>
      <c r="OC51">
        <v>0</v>
      </c>
      <c r="OD51">
        <v>0</v>
      </c>
      <c r="OE51">
        <v>0</v>
      </c>
      <c r="OF51">
        <v>-101000000</v>
      </c>
      <c r="OG51">
        <v>0</v>
      </c>
      <c r="OH51">
        <v>0</v>
      </c>
      <c r="OI51">
        <v>-101000000</v>
      </c>
      <c r="OJ51">
        <v>-101000000</v>
      </c>
      <c r="OK51">
        <v>-42660000000</v>
      </c>
      <c r="OL51">
        <v>15459000000</v>
      </c>
      <c r="OM51">
        <v>0</v>
      </c>
      <c r="ON51">
        <v>-27201000000</v>
      </c>
      <c r="OO51">
        <v>-27201000000</v>
      </c>
      <c r="OP51">
        <v>0</v>
      </c>
      <c r="OQ51">
        <v>0</v>
      </c>
      <c r="OR51">
        <v>0</v>
      </c>
      <c r="OS51">
        <v>0</v>
      </c>
      <c r="OT51">
        <v>0</v>
      </c>
      <c r="OU51">
        <v>0</v>
      </c>
      <c r="OV51">
        <v>0</v>
      </c>
      <c r="OW51">
        <v>0</v>
      </c>
      <c r="OX51">
        <v>0</v>
      </c>
      <c r="OY51">
        <v>0</v>
      </c>
      <c r="OZ51">
        <v>-26310000000</v>
      </c>
    </row>
    <row r="52" spans="1:416" x14ac:dyDescent="0.25">
      <c r="A52" s="26" t="s">
        <v>446</v>
      </c>
      <c r="B52">
        <v>0</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v>0</v>
      </c>
      <c r="AM52">
        <v>0</v>
      </c>
      <c r="AN52">
        <v>0</v>
      </c>
      <c r="AO52">
        <v>0</v>
      </c>
      <c r="AP52">
        <v>0</v>
      </c>
      <c r="AQ52">
        <v>0</v>
      </c>
      <c r="AR52">
        <v>0</v>
      </c>
      <c r="AS52">
        <v>0</v>
      </c>
      <c r="AT52">
        <v>0</v>
      </c>
      <c r="AU52">
        <v>0</v>
      </c>
      <c r="AV52">
        <v>0</v>
      </c>
      <c r="AW52">
        <v>0</v>
      </c>
      <c r="AX52">
        <v>0</v>
      </c>
      <c r="AY52">
        <v>0</v>
      </c>
      <c r="AZ52">
        <v>0</v>
      </c>
      <c r="BA52">
        <v>0</v>
      </c>
      <c r="BB52">
        <v>0</v>
      </c>
      <c r="BC52">
        <v>0</v>
      </c>
      <c r="BD52">
        <v>0</v>
      </c>
      <c r="BE52">
        <v>0</v>
      </c>
      <c r="BF52">
        <v>0</v>
      </c>
      <c r="BG52">
        <v>0</v>
      </c>
      <c r="BH52">
        <v>0</v>
      </c>
      <c r="BI52">
        <v>0</v>
      </c>
      <c r="BJ52">
        <v>0</v>
      </c>
      <c r="BK52">
        <v>0</v>
      </c>
      <c r="BL52">
        <v>0</v>
      </c>
      <c r="BM52">
        <v>0</v>
      </c>
      <c r="BN52">
        <v>0</v>
      </c>
      <c r="BO52">
        <v>0</v>
      </c>
      <c r="BP52">
        <v>0</v>
      </c>
      <c r="BQ52">
        <v>0</v>
      </c>
      <c r="BR52">
        <v>0</v>
      </c>
      <c r="BS52">
        <v>0</v>
      </c>
      <c r="BT52">
        <v>0</v>
      </c>
      <c r="BU52">
        <v>0</v>
      </c>
      <c r="BV52">
        <v>0</v>
      </c>
      <c r="BW52">
        <v>0</v>
      </c>
      <c r="BX52">
        <v>0</v>
      </c>
      <c r="BY52">
        <v>0</v>
      </c>
      <c r="BZ52">
        <v>0</v>
      </c>
      <c r="CA52">
        <v>0</v>
      </c>
      <c r="CB52">
        <v>0</v>
      </c>
      <c r="CC52">
        <v>0</v>
      </c>
      <c r="CD52">
        <v>0</v>
      </c>
      <c r="CE52">
        <v>0</v>
      </c>
      <c r="CF52">
        <v>0</v>
      </c>
      <c r="CG52">
        <v>0</v>
      </c>
      <c r="CH52">
        <v>0</v>
      </c>
      <c r="CI52">
        <v>0</v>
      </c>
      <c r="CJ52">
        <v>0</v>
      </c>
      <c r="CK52">
        <v>0</v>
      </c>
      <c r="CL52">
        <v>0</v>
      </c>
      <c r="CM52">
        <v>0</v>
      </c>
      <c r="CN52">
        <v>0</v>
      </c>
      <c r="CO52">
        <v>0</v>
      </c>
      <c r="CP52">
        <v>0</v>
      </c>
      <c r="CQ52">
        <v>0</v>
      </c>
      <c r="CR52">
        <v>0</v>
      </c>
      <c r="CS52">
        <v>-6000000</v>
      </c>
      <c r="CT52">
        <v>7000000</v>
      </c>
      <c r="CU52">
        <v>3000000</v>
      </c>
      <c r="CV52">
        <v>4000000</v>
      </c>
      <c r="CW52">
        <v>4000000</v>
      </c>
      <c r="CX52">
        <v>0</v>
      </c>
      <c r="CY52">
        <v>0</v>
      </c>
      <c r="CZ52">
        <v>0</v>
      </c>
      <c r="DA52">
        <v>0</v>
      </c>
      <c r="DB52">
        <v>0</v>
      </c>
      <c r="DC52">
        <v>0</v>
      </c>
      <c r="DD52">
        <v>0</v>
      </c>
      <c r="DE52">
        <v>0</v>
      </c>
      <c r="DF52">
        <v>0</v>
      </c>
      <c r="DG52">
        <v>0</v>
      </c>
      <c r="DH52">
        <v>0</v>
      </c>
      <c r="DI52">
        <v>0</v>
      </c>
      <c r="DJ52">
        <v>0</v>
      </c>
      <c r="DK52">
        <v>0</v>
      </c>
      <c r="DL52">
        <v>0</v>
      </c>
      <c r="DM52">
        <v>0</v>
      </c>
      <c r="DN52">
        <v>0</v>
      </c>
      <c r="DO52">
        <v>0</v>
      </c>
      <c r="DP52">
        <v>0</v>
      </c>
      <c r="DQ52">
        <v>0</v>
      </c>
      <c r="DR52">
        <v>0</v>
      </c>
      <c r="DS52">
        <v>0</v>
      </c>
      <c r="DT52">
        <v>0</v>
      </c>
      <c r="DU52">
        <v>0</v>
      </c>
      <c r="DV52">
        <v>0</v>
      </c>
      <c r="DW52">
        <v>0</v>
      </c>
      <c r="DX52">
        <v>0</v>
      </c>
      <c r="DY52">
        <v>0</v>
      </c>
      <c r="DZ52">
        <v>0</v>
      </c>
      <c r="EA52">
        <v>0</v>
      </c>
      <c r="EB52">
        <v>0</v>
      </c>
      <c r="EC52">
        <v>10974000000</v>
      </c>
      <c r="ED52">
        <v>215000000</v>
      </c>
      <c r="EE52">
        <v>11189000000</v>
      </c>
      <c r="EF52">
        <v>11189000000</v>
      </c>
      <c r="EG52">
        <v>736000000</v>
      </c>
      <c r="EH52">
        <v>165000000</v>
      </c>
      <c r="EI52">
        <v>-26000000</v>
      </c>
      <c r="EJ52">
        <v>875000000</v>
      </c>
      <c r="EK52"/>
      <c r="EL52"/>
      <c r="EM52"/>
      <c r="EN52"/>
      <c r="EO52">
        <v>875000000</v>
      </c>
      <c r="EP52">
        <v>0</v>
      </c>
      <c r="EQ52">
        <v>0</v>
      </c>
      <c r="ER52">
        <v>0</v>
      </c>
      <c r="ES52">
        <v>0</v>
      </c>
      <c r="ET52">
        <v>0</v>
      </c>
      <c r="EU52">
        <v>0</v>
      </c>
      <c r="EV52">
        <v>0</v>
      </c>
      <c r="EW52">
        <v>0</v>
      </c>
      <c r="EX52">
        <v>0</v>
      </c>
      <c r="EY52">
        <v>0</v>
      </c>
      <c r="EZ52">
        <v>0</v>
      </c>
      <c r="FA52">
        <v>0</v>
      </c>
      <c r="FB52">
        <v>0</v>
      </c>
      <c r="FC52">
        <v>0</v>
      </c>
      <c r="FD52">
        <v>0</v>
      </c>
      <c r="FE52">
        <v>0</v>
      </c>
      <c r="FF52">
        <v>0</v>
      </c>
      <c r="FG52">
        <v>0</v>
      </c>
      <c r="FH52">
        <v>0</v>
      </c>
      <c r="FI52">
        <v>0</v>
      </c>
      <c r="FJ52">
        <v>0</v>
      </c>
      <c r="FK52">
        <v>0</v>
      </c>
      <c r="FL52">
        <v>0</v>
      </c>
      <c r="FM52">
        <v>0</v>
      </c>
      <c r="FN52">
        <v>0</v>
      </c>
      <c r="FO52">
        <v>-20000000</v>
      </c>
      <c r="FP52">
        <v>-51000000</v>
      </c>
      <c r="FQ52">
        <v>-59000000</v>
      </c>
      <c r="FR52">
        <v>-130000000</v>
      </c>
      <c r="FS52">
        <v>-130000000</v>
      </c>
      <c r="FT52">
        <v>-3339000000</v>
      </c>
      <c r="FU52">
        <v>-3760000000</v>
      </c>
      <c r="FV52">
        <v>-135000000</v>
      </c>
      <c r="FW52">
        <v>-7234000000</v>
      </c>
      <c r="FX52">
        <v>-7234000000</v>
      </c>
      <c r="FY52">
        <v>0</v>
      </c>
      <c r="FZ52">
        <v>0</v>
      </c>
      <c r="GA52">
        <v>0</v>
      </c>
      <c r="GB52">
        <v>0</v>
      </c>
      <c r="GC52">
        <v>0</v>
      </c>
      <c r="GD52">
        <v>166000000</v>
      </c>
      <c r="GE52">
        <v>0</v>
      </c>
      <c r="GF52">
        <v>0</v>
      </c>
      <c r="GG52">
        <v>166000000</v>
      </c>
      <c r="GH52">
        <v>166000000</v>
      </c>
      <c r="GI52">
        <v>0</v>
      </c>
      <c r="GJ52">
        <v>0</v>
      </c>
      <c r="GK52">
        <v>0</v>
      </c>
      <c r="GL52">
        <v>0</v>
      </c>
      <c r="GM52">
        <v>0</v>
      </c>
      <c r="GN52">
        <v>0</v>
      </c>
      <c r="GO52">
        <v>0</v>
      </c>
      <c r="GP52">
        <v>0</v>
      </c>
      <c r="GQ52">
        <v>0</v>
      </c>
      <c r="GR52">
        <v>0</v>
      </c>
      <c r="GS52">
        <v>0</v>
      </c>
      <c r="GT52">
        <v>0</v>
      </c>
      <c r="GU52">
        <v>0</v>
      </c>
      <c r="GV52">
        <v>0</v>
      </c>
      <c r="GW52">
        <v>0</v>
      </c>
      <c r="GX52">
        <v>0</v>
      </c>
      <c r="GY52">
        <v>0</v>
      </c>
      <c r="GZ52">
        <v>0</v>
      </c>
      <c r="HA52">
        <v>0</v>
      </c>
      <c r="HB52">
        <v>0</v>
      </c>
      <c r="HC52">
        <v>0</v>
      </c>
      <c r="HD52">
        <v>0</v>
      </c>
      <c r="HE52">
        <v>0</v>
      </c>
      <c r="HF52">
        <v>0</v>
      </c>
      <c r="HG52">
        <v>0</v>
      </c>
      <c r="HH52">
        <v>0</v>
      </c>
      <c r="HI52">
        <v>0</v>
      </c>
      <c r="HJ52">
        <v>0</v>
      </c>
      <c r="HK52">
        <v>0</v>
      </c>
      <c r="HL52">
        <v>0</v>
      </c>
      <c r="HM52">
        <v>0</v>
      </c>
      <c r="HN52">
        <v>0</v>
      </c>
      <c r="HO52">
        <v>0</v>
      </c>
      <c r="HP52">
        <v>0</v>
      </c>
      <c r="HQ52">
        <v>0</v>
      </c>
      <c r="HR52">
        <v>91000000</v>
      </c>
      <c r="HS52">
        <v>81000000</v>
      </c>
      <c r="HT52">
        <v>0</v>
      </c>
      <c r="HU52">
        <v>172000000</v>
      </c>
      <c r="HV52">
        <v>172000000</v>
      </c>
      <c r="HW52">
        <v>0</v>
      </c>
      <c r="HX52">
        <v>0</v>
      </c>
      <c r="HY52">
        <v>0</v>
      </c>
      <c r="HZ52">
        <v>0</v>
      </c>
      <c r="IA52">
        <v>0</v>
      </c>
      <c r="IB52">
        <v>0</v>
      </c>
      <c r="IC52">
        <v>0</v>
      </c>
      <c r="ID52">
        <v>0</v>
      </c>
      <c r="IE52">
        <v>0</v>
      </c>
      <c r="IF52">
        <v>0</v>
      </c>
      <c r="IG52">
        <v>0</v>
      </c>
      <c r="IH52">
        <v>0</v>
      </c>
      <c r="II52">
        <v>0</v>
      </c>
      <c r="IJ52">
        <v>0</v>
      </c>
      <c r="IK52">
        <v>0</v>
      </c>
      <c r="IL52">
        <v>0</v>
      </c>
      <c r="IM52">
        <v>0</v>
      </c>
      <c r="IN52">
        <v>0</v>
      </c>
      <c r="IO52">
        <v>0</v>
      </c>
      <c r="IP52">
        <v>0</v>
      </c>
      <c r="IQ52">
        <v>0</v>
      </c>
      <c r="IR52">
        <v>0</v>
      </c>
      <c r="IS52">
        <v>0</v>
      </c>
      <c r="IT52">
        <v>0</v>
      </c>
      <c r="IU52">
        <v>0</v>
      </c>
      <c r="IV52">
        <v>0</v>
      </c>
      <c r="IW52">
        <v>0</v>
      </c>
      <c r="IX52">
        <v>0</v>
      </c>
      <c r="IY52">
        <v>0</v>
      </c>
      <c r="IZ52">
        <v>0</v>
      </c>
      <c r="JA52">
        <v>0</v>
      </c>
      <c r="JB52">
        <v>0</v>
      </c>
      <c r="JC52">
        <v>0</v>
      </c>
      <c r="JD52">
        <v>0</v>
      </c>
      <c r="JE52">
        <v>0</v>
      </c>
      <c r="JF52">
        <v>0</v>
      </c>
      <c r="JG52">
        <v>0</v>
      </c>
      <c r="JH52">
        <v>0</v>
      </c>
      <c r="JI52">
        <v>0</v>
      </c>
      <c r="JJ52">
        <v>0</v>
      </c>
      <c r="JK52">
        <v>0</v>
      </c>
      <c r="JL52">
        <v>0</v>
      </c>
      <c r="JM52">
        <v>0</v>
      </c>
      <c r="JN52">
        <v>0</v>
      </c>
      <c r="JO52">
        <v>0</v>
      </c>
      <c r="JP52">
        <v>0</v>
      </c>
      <c r="JQ52">
        <v>0</v>
      </c>
      <c r="JR52">
        <v>0</v>
      </c>
      <c r="JS52">
        <v>0</v>
      </c>
      <c r="JT52">
        <v>0</v>
      </c>
      <c r="JU52">
        <v>0</v>
      </c>
      <c r="JV52">
        <v>0</v>
      </c>
      <c r="JW52">
        <v>0</v>
      </c>
      <c r="JX52">
        <v>0</v>
      </c>
      <c r="JY52">
        <v>0</v>
      </c>
      <c r="JZ52">
        <v>0</v>
      </c>
      <c r="KA52">
        <v>0</v>
      </c>
      <c r="KB52">
        <v>0</v>
      </c>
      <c r="KC52">
        <v>0</v>
      </c>
      <c r="KD52">
        <v>0</v>
      </c>
      <c r="KE52">
        <v>0</v>
      </c>
      <c r="KF52">
        <v>0</v>
      </c>
      <c r="KG52">
        <v>0</v>
      </c>
      <c r="KH52">
        <v>0</v>
      </c>
      <c r="KI52">
        <v>0</v>
      </c>
      <c r="KJ52">
        <v>0</v>
      </c>
      <c r="KK52">
        <v>0</v>
      </c>
      <c r="KL52">
        <v>0</v>
      </c>
      <c r="KM52">
        <v>0</v>
      </c>
      <c r="KN52">
        <v>0</v>
      </c>
      <c r="KO52">
        <v>0</v>
      </c>
      <c r="KP52">
        <v>0</v>
      </c>
      <c r="KQ52">
        <v>0</v>
      </c>
      <c r="KR52">
        <v>0</v>
      </c>
      <c r="KS52">
        <v>0</v>
      </c>
      <c r="KT52">
        <v>0</v>
      </c>
      <c r="KU52">
        <v>0</v>
      </c>
      <c r="KV52">
        <v>0</v>
      </c>
      <c r="KW52">
        <v>0</v>
      </c>
      <c r="KX52">
        <v>0</v>
      </c>
      <c r="KY52">
        <v>6892000000</v>
      </c>
      <c r="KZ52">
        <v>5482000000</v>
      </c>
      <c r="LA52">
        <v>15726000000</v>
      </c>
      <c r="LB52">
        <v>28100000000</v>
      </c>
      <c r="LC52">
        <v>28100000000</v>
      </c>
      <c r="LD52">
        <v>0</v>
      </c>
      <c r="LE52">
        <v>0</v>
      </c>
      <c r="LF52">
        <v>0</v>
      </c>
      <c r="LG52">
        <v>0</v>
      </c>
      <c r="LH52">
        <v>0</v>
      </c>
      <c r="LI52">
        <v>0</v>
      </c>
      <c r="LJ52">
        <v>0</v>
      </c>
      <c r="LK52">
        <v>0</v>
      </c>
      <c r="LL52">
        <v>0</v>
      </c>
      <c r="LM52">
        <v>0</v>
      </c>
      <c r="LN52">
        <v>0</v>
      </c>
      <c r="LO52">
        <v>0</v>
      </c>
      <c r="LP52">
        <v>0</v>
      </c>
      <c r="LQ52">
        <v>0</v>
      </c>
      <c r="LR52">
        <v>0</v>
      </c>
      <c r="LS52">
        <v>0</v>
      </c>
      <c r="LT52">
        <v>0</v>
      </c>
      <c r="LU52">
        <v>0</v>
      </c>
      <c r="LV52">
        <v>0</v>
      </c>
      <c r="LW52">
        <v>0</v>
      </c>
      <c r="LX52">
        <v>0</v>
      </c>
      <c r="LY52">
        <v>0</v>
      </c>
      <c r="LZ52">
        <v>0</v>
      </c>
      <c r="MA52">
        <v>0</v>
      </c>
      <c r="MB52">
        <v>0</v>
      </c>
      <c r="MC52">
        <v>0</v>
      </c>
      <c r="MD52">
        <v>0</v>
      </c>
      <c r="ME52">
        <v>0</v>
      </c>
      <c r="MF52">
        <v>0</v>
      </c>
      <c r="MG52">
        <v>0</v>
      </c>
      <c r="MH52">
        <v>0</v>
      </c>
      <c r="MI52">
        <v>0</v>
      </c>
      <c r="MJ52">
        <v>0</v>
      </c>
      <c r="MK52">
        <v>0</v>
      </c>
      <c r="ML52">
        <v>0</v>
      </c>
      <c r="MM52">
        <v>0</v>
      </c>
      <c r="MN52">
        <v>0</v>
      </c>
      <c r="MO52">
        <v>0</v>
      </c>
      <c r="MP52">
        <v>0</v>
      </c>
      <c r="MQ52">
        <v>0</v>
      </c>
      <c r="MR52">
        <v>3000000</v>
      </c>
      <c r="MS52">
        <v>18000000</v>
      </c>
      <c r="MT52">
        <v>0</v>
      </c>
      <c r="MU52">
        <v>21000000</v>
      </c>
      <c r="MV52">
        <v>21000000</v>
      </c>
      <c r="MW52">
        <v>0</v>
      </c>
      <c r="MX52">
        <v>0</v>
      </c>
      <c r="MY52">
        <v>0</v>
      </c>
      <c r="MZ52">
        <v>0</v>
      </c>
      <c r="NA52">
        <v>0</v>
      </c>
      <c r="NB52">
        <v>0</v>
      </c>
      <c r="NC52">
        <v>0</v>
      </c>
      <c r="ND52">
        <v>0</v>
      </c>
      <c r="NE52">
        <v>0</v>
      </c>
      <c r="NF52">
        <v>0</v>
      </c>
      <c r="NG52">
        <v>0</v>
      </c>
      <c r="NH52">
        <v>0</v>
      </c>
      <c r="NI52">
        <v>0</v>
      </c>
      <c r="NJ52">
        <v>0</v>
      </c>
      <c r="NK52">
        <v>0</v>
      </c>
      <c r="NL52">
        <v>0</v>
      </c>
      <c r="NM52">
        <v>0</v>
      </c>
      <c r="NN52">
        <v>0</v>
      </c>
      <c r="NO52">
        <v>0</v>
      </c>
      <c r="NP52">
        <v>0</v>
      </c>
      <c r="NQ52">
        <v>0</v>
      </c>
      <c r="NR52">
        <v>0</v>
      </c>
      <c r="NS52">
        <v>0</v>
      </c>
      <c r="NT52">
        <v>0</v>
      </c>
      <c r="NU52">
        <v>0</v>
      </c>
      <c r="NV52">
        <v>0</v>
      </c>
      <c r="NW52">
        <v>0</v>
      </c>
      <c r="NX52">
        <v>0</v>
      </c>
      <c r="NY52">
        <v>0</v>
      </c>
      <c r="NZ52">
        <v>0</v>
      </c>
      <c r="OA52">
        <v>0</v>
      </c>
      <c r="OB52">
        <v>0</v>
      </c>
      <c r="OC52">
        <v>0</v>
      </c>
      <c r="OD52">
        <v>0</v>
      </c>
      <c r="OE52">
        <v>0</v>
      </c>
      <c r="OF52">
        <v>0</v>
      </c>
      <c r="OG52">
        <v>0</v>
      </c>
      <c r="OH52">
        <v>0</v>
      </c>
      <c r="OI52">
        <v>0</v>
      </c>
      <c r="OJ52">
        <v>0</v>
      </c>
      <c r="OK52">
        <v>0</v>
      </c>
      <c r="OL52">
        <v>0</v>
      </c>
      <c r="OM52">
        <v>0</v>
      </c>
      <c r="ON52">
        <v>0</v>
      </c>
      <c r="OO52">
        <v>0</v>
      </c>
      <c r="OP52">
        <v>0</v>
      </c>
      <c r="OQ52">
        <v>0</v>
      </c>
      <c r="OR52">
        <v>0</v>
      </c>
      <c r="OS52">
        <v>0</v>
      </c>
      <c r="OT52">
        <v>0</v>
      </c>
      <c r="OU52">
        <v>0</v>
      </c>
      <c r="OV52">
        <v>0</v>
      </c>
      <c r="OW52">
        <v>0</v>
      </c>
      <c r="OX52">
        <v>0</v>
      </c>
      <c r="OY52">
        <v>0</v>
      </c>
      <c r="OZ52">
        <v>33163000000</v>
      </c>
    </row>
    <row r="53" spans="1:416" x14ac:dyDescent="0.25">
      <c r="A53" s="26" t="s">
        <v>447</v>
      </c>
      <c r="B53">
        <v>-87876000000</v>
      </c>
      <c r="C53">
        <v>-90976000000</v>
      </c>
      <c r="D53">
        <v>-86820000000</v>
      </c>
      <c r="E53">
        <v>-265672000000</v>
      </c>
      <c r="F53">
        <v>-265672000000</v>
      </c>
      <c r="G53">
        <v>-14396000000</v>
      </c>
      <c r="H53">
        <v>18708000000</v>
      </c>
      <c r="I53">
        <v>-11501000000</v>
      </c>
      <c r="J53">
        <v>-7189000000</v>
      </c>
      <c r="K53">
        <v>-7189000000</v>
      </c>
      <c r="L53">
        <v>-10365000000</v>
      </c>
      <c r="M53">
        <v>-4289000000</v>
      </c>
      <c r="N53">
        <v>-2779000000</v>
      </c>
      <c r="O53">
        <v>-17433000000</v>
      </c>
      <c r="P53">
        <v>-17433000000</v>
      </c>
      <c r="Q53">
        <v>-3709028000</v>
      </c>
      <c r="R53">
        <v>-3767171000</v>
      </c>
      <c r="S53">
        <v>-4049092000</v>
      </c>
      <c r="T53">
        <v>-11525291000</v>
      </c>
      <c r="U53">
        <v>-11525291000</v>
      </c>
      <c r="V53">
        <v>187000000</v>
      </c>
      <c r="W53">
        <v>6579000000</v>
      </c>
      <c r="X53">
        <v>3440000000</v>
      </c>
      <c r="Y53">
        <v>10206000000</v>
      </c>
      <c r="Z53">
        <v>10206000000</v>
      </c>
      <c r="AA53">
        <v>-3574000000</v>
      </c>
      <c r="AB53">
        <v>-2483000000</v>
      </c>
      <c r="AC53">
        <v>-2011000000</v>
      </c>
      <c r="AD53">
        <v>-8068000000</v>
      </c>
      <c r="AE53">
        <v>-8068000000</v>
      </c>
      <c r="AF53">
        <v>-22490000000</v>
      </c>
      <c r="AG53">
        <v>-15767000000</v>
      </c>
      <c r="AH53">
        <v>-4867000000</v>
      </c>
      <c r="AI53">
        <v>-43124000000</v>
      </c>
      <c r="AJ53">
        <v>-43124000000</v>
      </c>
      <c r="AK53">
        <v>-7267000000</v>
      </c>
      <c r="AL53">
        <v>-8757000000</v>
      </c>
      <c r="AM53">
        <v>-117000000</v>
      </c>
      <c r="AN53">
        <v>-16141000000</v>
      </c>
      <c r="AO53">
        <v>-16141000000</v>
      </c>
      <c r="AP53">
        <v>6786000000</v>
      </c>
      <c r="AQ53">
        <v>4166000000</v>
      </c>
      <c r="AR53">
        <v>-8039000000</v>
      </c>
      <c r="AS53">
        <v>2913000000</v>
      </c>
      <c r="AT53">
        <v>2913000000</v>
      </c>
      <c r="AU53">
        <v>-4122000000</v>
      </c>
      <c r="AV53">
        <v>-4820000000</v>
      </c>
      <c r="AW53">
        <v>-1295000000</v>
      </c>
      <c r="AX53">
        <v>-10237000000</v>
      </c>
      <c r="AY53">
        <v>-10237000000</v>
      </c>
      <c r="AZ53">
        <v>53118000000</v>
      </c>
      <c r="BA53">
        <v>3377000000</v>
      </c>
      <c r="BB53">
        <v>355819000000</v>
      </c>
      <c r="BC53">
        <v>412314000000</v>
      </c>
      <c r="BD53">
        <v>412314000000</v>
      </c>
      <c r="BE53">
        <v>-4468800000</v>
      </c>
      <c r="BF53">
        <v>-5860400000</v>
      </c>
      <c r="BG53">
        <v>-3772700000</v>
      </c>
      <c r="BH53">
        <v>-14101900000</v>
      </c>
      <c r="BI53">
        <v>-14101900000</v>
      </c>
      <c r="BJ53">
        <v>-7665000000</v>
      </c>
      <c r="BK53">
        <v>10440000000</v>
      </c>
      <c r="BL53">
        <v>69516000000</v>
      </c>
      <c r="BM53">
        <v>72291000000</v>
      </c>
      <c r="BN53">
        <v>72291000000</v>
      </c>
      <c r="BO53">
        <v>-3535000000</v>
      </c>
      <c r="BP53">
        <v>7621000000</v>
      </c>
      <c r="BQ53">
        <v>-1151000000</v>
      </c>
      <c r="BR53">
        <v>2935000000</v>
      </c>
      <c r="BS53">
        <v>2935000000</v>
      </c>
      <c r="BT53">
        <v>-3632000000</v>
      </c>
      <c r="BU53">
        <v>-5081000000</v>
      </c>
      <c r="BV53">
        <v>-26253000000</v>
      </c>
      <c r="BW53">
        <v>-34966000000</v>
      </c>
      <c r="BX53">
        <v>-34966000000</v>
      </c>
      <c r="BY53">
        <v>56634000000</v>
      </c>
      <c r="BZ53">
        <v>30230000000</v>
      </c>
      <c r="CA53">
        <v>249130000000</v>
      </c>
      <c r="CB53">
        <v>335994000000</v>
      </c>
      <c r="CC53">
        <v>335994000000</v>
      </c>
      <c r="CD53">
        <v>-5490000000</v>
      </c>
      <c r="CE53">
        <v>-5944000000</v>
      </c>
      <c r="CF53">
        <v>-3145000000</v>
      </c>
      <c r="CG53">
        <v>-14579000000</v>
      </c>
      <c r="CH53">
        <v>-14579000000</v>
      </c>
      <c r="CI53">
        <v>-2679000000</v>
      </c>
      <c r="CJ53">
        <v>-870000000</v>
      </c>
      <c r="CK53">
        <v>-2919000000</v>
      </c>
      <c r="CL53">
        <v>-6468000000</v>
      </c>
      <c r="CM53">
        <v>-6468000000</v>
      </c>
      <c r="CN53">
        <v>27140000000</v>
      </c>
      <c r="CO53">
        <v>-14356000000</v>
      </c>
      <c r="CP53">
        <v>-6513000000</v>
      </c>
      <c r="CQ53">
        <v>6271000000</v>
      </c>
      <c r="CR53">
        <v>6271000000</v>
      </c>
      <c r="CS53">
        <v>9963000000</v>
      </c>
      <c r="CT53">
        <v>9072000000</v>
      </c>
      <c r="CU53">
        <v>30708000000</v>
      </c>
      <c r="CV53">
        <v>49743000000</v>
      </c>
      <c r="CW53">
        <v>49743000000</v>
      </c>
      <c r="CX53">
        <v>-4364000000</v>
      </c>
      <c r="CY53">
        <v>-5149000000</v>
      </c>
      <c r="CZ53">
        <v>-2754000000</v>
      </c>
      <c r="DA53">
        <v>-12267000000</v>
      </c>
      <c r="DB53">
        <v>-12267000000</v>
      </c>
      <c r="DC53">
        <v>-1281000000</v>
      </c>
      <c r="DD53">
        <v>-1147000000</v>
      </c>
      <c r="DE53">
        <v>-1147000000</v>
      </c>
      <c r="DF53">
        <v>-3575000000</v>
      </c>
      <c r="DG53">
        <v>-3575000000</v>
      </c>
      <c r="DH53">
        <v>-29262000000</v>
      </c>
      <c r="DI53">
        <v>-31335000000</v>
      </c>
      <c r="DJ53">
        <v>-15416000000</v>
      </c>
      <c r="DK53">
        <v>-76013000000</v>
      </c>
      <c r="DL53">
        <v>-76013000000</v>
      </c>
      <c r="DM53">
        <v>36819000000</v>
      </c>
      <c r="DN53">
        <v>-7850000000</v>
      </c>
      <c r="DO53">
        <v>-8155000000</v>
      </c>
      <c r="DP53">
        <v>20814000000</v>
      </c>
      <c r="DQ53">
        <v>20814000000</v>
      </c>
      <c r="DR53">
        <v>-13699000000</v>
      </c>
      <c r="DS53">
        <v>-19758000000</v>
      </c>
      <c r="DT53">
        <v>-3736000000</v>
      </c>
      <c r="DU53">
        <v>-37193000000</v>
      </c>
      <c r="DV53">
        <v>-37193000000</v>
      </c>
      <c r="DW53">
        <v>-1723000000</v>
      </c>
      <c r="DX53">
        <v>-1021000000</v>
      </c>
      <c r="DY53">
        <v>0</v>
      </c>
      <c r="DZ53">
        <v>-2744000000</v>
      </c>
      <c r="EA53">
        <v>-2744000000</v>
      </c>
      <c r="EB53">
        <v>-8843000000</v>
      </c>
      <c r="EC53">
        <v>-464000000</v>
      </c>
      <c r="ED53">
        <v>8480000000</v>
      </c>
      <c r="EE53">
        <v>-827000000</v>
      </c>
      <c r="EF53">
        <v>-827000000</v>
      </c>
      <c r="EG53">
        <v>-5351000000</v>
      </c>
      <c r="EH53">
        <v>-4077000000</v>
      </c>
      <c r="EI53">
        <v>-2764000000</v>
      </c>
      <c r="EJ53">
        <v>-12192000000</v>
      </c>
      <c r="EK53"/>
      <c r="EL53"/>
      <c r="EM53"/>
      <c r="EN53"/>
      <c r="EO53">
        <v>-12192000000</v>
      </c>
      <c r="EP53">
        <v>-2435000000</v>
      </c>
      <c r="EQ53">
        <v>-1385000000</v>
      </c>
      <c r="ER53">
        <v>-419000000</v>
      </c>
      <c r="ES53">
        <v>-4239000000</v>
      </c>
      <c r="ET53">
        <v>-4239000000</v>
      </c>
      <c r="EU53">
        <v>-6000000</v>
      </c>
      <c r="EV53">
        <v>-714000000</v>
      </c>
      <c r="EW53">
        <v>-516000000</v>
      </c>
      <c r="EX53">
        <v>-1236000000</v>
      </c>
      <c r="EY53">
        <v>-1236000000</v>
      </c>
      <c r="EZ53">
        <v>-122000000</v>
      </c>
      <c r="FA53">
        <v>-3129000000</v>
      </c>
      <c r="FB53">
        <v>2315000000</v>
      </c>
      <c r="FC53">
        <v>-936000000</v>
      </c>
      <c r="FD53">
        <v>-936000000</v>
      </c>
      <c r="FE53">
        <v>-15572000000</v>
      </c>
      <c r="FF53">
        <v>-7299000000</v>
      </c>
      <c r="FG53">
        <v>-10292000000</v>
      </c>
      <c r="FH53">
        <v>-33163000000</v>
      </c>
      <c r="FI53">
        <v>-33163000000</v>
      </c>
      <c r="FJ53">
        <v>227000000</v>
      </c>
      <c r="FK53">
        <v>-1039000000</v>
      </c>
      <c r="FL53">
        <v>3381000000</v>
      </c>
      <c r="FM53">
        <v>2569000000</v>
      </c>
      <c r="FN53">
        <v>2569000000</v>
      </c>
      <c r="FO53">
        <v>-1925000000</v>
      </c>
      <c r="FP53">
        <v>-1997000000</v>
      </c>
      <c r="FQ53">
        <v>-4363000000</v>
      </c>
      <c r="FR53">
        <v>-8285000000</v>
      </c>
      <c r="FS53">
        <v>-8285000000</v>
      </c>
      <c r="FT53">
        <v>-27345000000</v>
      </c>
      <c r="FU53">
        <v>-15764000000</v>
      </c>
      <c r="FV53">
        <v>-19853000000</v>
      </c>
      <c r="FW53">
        <v>-62962000000</v>
      </c>
      <c r="FX53">
        <v>-62962000000</v>
      </c>
      <c r="FY53">
        <v>-6068000000</v>
      </c>
      <c r="FZ53">
        <v>-4884000000</v>
      </c>
      <c r="GA53">
        <v>-4914000000</v>
      </c>
      <c r="GB53">
        <v>-15866000000</v>
      </c>
      <c r="GC53">
        <v>-15866000000</v>
      </c>
      <c r="GD53">
        <v>-210000000</v>
      </c>
      <c r="GE53">
        <v>-2146000000</v>
      </c>
      <c r="GF53">
        <v>-589000000</v>
      </c>
      <c r="GG53">
        <v>-2945000000</v>
      </c>
      <c r="GH53">
        <v>-2945000000</v>
      </c>
      <c r="GI53">
        <v>15628000000</v>
      </c>
      <c r="GJ53">
        <v>27169000000</v>
      </c>
      <c r="GK53">
        <v>63666000000</v>
      </c>
      <c r="GL53">
        <v>106463000000</v>
      </c>
      <c r="GM53">
        <v>106463000000</v>
      </c>
      <c r="GN53">
        <v>-12547000000</v>
      </c>
      <c r="GO53">
        <v>-10798000000</v>
      </c>
      <c r="GP53">
        <v>-2983000000</v>
      </c>
      <c r="GQ53">
        <v>-26328000000</v>
      </c>
      <c r="GR53">
        <v>-26328000000</v>
      </c>
      <c r="GS53">
        <v>-7450000000</v>
      </c>
      <c r="GT53">
        <v>-6600000000</v>
      </c>
      <c r="GU53">
        <v>-155000000</v>
      </c>
      <c r="GV53">
        <v>-14205000000</v>
      </c>
      <c r="GW53">
        <v>-14205000000</v>
      </c>
      <c r="GX53">
        <v>-7368000000</v>
      </c>
      <c r="GY53">
        <v>13001000000</v>
      </c>
      <c r="GZ53">
        <v>-8868000000</v>
      </c>
      <c r="HA53">
        <v>-3235000000</v>
      </c>
      <c r="HB53">
        <v>-3235000000</v>
      </c>
      <c r="HC53">
        <v>-18607000000</v>
      </c>
      <c r="HD53">
        <v>-17565000000</v>
      </c>
      <c r="HE53">
        <v>-12917000000</v>
      </c>
      <c r="HF53">
        <v>-49089000000</v>
      </c>
      <c r="HG53">
        <v>-49089000000</v>
      </c>
      <c r="HH53">
        <v>-17085000000</v>
      </c>
      <c r="HI53">
        <v>-19008000000</v>
      </c>
      <c r="HJ53">
        <v>-7629000000</v>
      </c>
      <c r="HK53">
        <v>-43722000000</v>
      </c>
      <c r="HL53">
        <v>-43722000000</v>
      </c>
      <c r="HM53">
        <v>13970000000</v>
      </c>
      <c r="HN53">
        <v>57259000000</v>
      </c>
      <c r="HO53">
        <v>590860000000</v>
      </c>
      <c r="HP53">
        <v>662089000000</v>
      </c>
      <c r="HQ53">
        <v>662089000000</v>
      </c>
      <c r="HR53">
        <v>-7352000000</v>
      </c>
      <c r="HS53">
        <v>-7163000000</v>
      </c>
      <c r="HT53">
        <v>-6208000000</v>
      </c>
      <c r="HU53">
        <v>-20723000000</v>
      </c>
      <c r="HV53">
        <v>-20723000000</v>
      </c>
      <c r="HW53">
        <v>-7564600000</v>
      </c>
      <c r="HX53">
        <v>-2324500000</v>
      </c>
      <c r="HY53">
        <v>-3137100000</v>
      </c>
      <c r="HZ53">
        <v>-13026200000</v>
      </c>
      <c r="IA53">
        <v>-13026200000</v>
      </c>
      <c r="IB53">
        <v>-3402000000</v>
      </c>
      <c r="IC53">
        <v>-4428000000</v>
      </c>
      <c r="ID53">
        <v>-2877000000</v>
      </c>
      <c r="IE53">
        <v>-10707000000</v>
      </c>
      <c r="IF53">
        <v>-10707000000</v>
      </c>
      <c r="IG53">
        <v>-3607000000</v>
      </c>
      <c r="IH53">
        <v>-4798000000</v>
      </c>
      <c r="II53">
        <v>-5594000000</v>
      </c>
      <c r="IJ53">
        <v>-13999000000</v>
      </c>
      <c r="IK53">
        <v>-13999000000</v>
      </c>
      <c r="IL53">
        <v>-5957000000</v>
      </c>
      <c r="IM53">
        <v>-8091000000</v>
      </c>
      <c r="IN53">
        <v>-6111000000</v>
      </c>
      <c r="IO53">
        <v>-20159000000</v>
      </c>
      <c r="IP53">
        <v>-20159000000</v>
      </c>
      <c r="IQ53">
        <v>-5949600000</v>
      </c>
      <c r="IR53">
        <v>-4994800000</v>
      </c>
      <c r="IS53">
        <v>-2249000000</v>
      </c>
      <c r="IT53">
        <v>-13193400000</v>
      </c>
      <c r="IU53">
        <v>-13193400000</v>
      </c>
      <c r="IV53">
        <v>-916000000</v>
      </c>
      <c r="IW53">
        <v>-3311000000</v>
      </c>
      <c r="IX53">
        <v>-99000000</v>
      </c>
      <c r="IY53">
        <v>-4326000000</v>
      </c>
      <c r="IZ53">
        <v>-4326000000</v>
      </c>
      <c r="JA53">
        <v>-11705000000</v>
      </c>
      <c r="JB53">
        <v>-4718000000</v>
      </c>
      <c r="JC53">
        <v>-4181000000</v>
      </c>
      <c r="JD53">
        <v>-20604000000</v>
      </c>
      <c r="JE53">
        <v>-20604000000</v>
      </c>
      <c r="JF53">
        <v>-2180000000</v>
      </c>
      <c r="JG53">
        <v>2624000000</v>
      </c>
      <c r="JH53">
        <v>7230000000</v>
      </c>
      <c r="JI53">
        <v>7674000000</v>
      </c>
      <c r="JJ53">
        <v>7674000000</v>
      </c>
      <c r="JK53">
        <v>-7634000000</v>
      </c>
      <c r="JL53">
        <v>-4373000000</v>
      </c>
      <c r="JM53">
        <v>-3425000000</v>
      </c>
      <c r="JN53">
        <v>-15432000000</v>
      </c>
      <c r="JO53">
        <v>-15432000000</v>
      </c>
      <c r="JP53">
        <v>-8084000000</v>
      </c>
      <c r="JQ53">
        <v>8088000000</v>
      </c>
      <c r="JR53">
        <v>-5396000000</v>
      </c>
      <c r="JS53">
        <v>-5392000000</v>
      </c>
      <c r="JT53">
        <v>-5392000000</v>
      </c>
      <c r="JU53">
        <v>-13160000000</v>
      </c>
      <c r="JV53">
        <v>-8861000000</v>
      </c>
      <c r="JW53">
        <v>-2832000000</v>
      </c>
      <c r="JX53">
        <v>-24853000000</v>
      </c>
      <c r="JY53">
        <v>-24853000000</v>
      </c>
      <c r="JZ53">
        <v>25719000000</v>
      </c>
      <c r="KA53">
        <v>236000000</v>
      </c>
      <c r="KB53">
        <v>72638000000</v>
      </c>
      <c r="KC53">
        <v>98593000000</v>
      </c>
      <c r="KD53">
        <v>98593000000</v>
      </c>
      <c r="KE53">
        <v>-23389000000</v>
      </c>
      <c r="KF53">
        <v>-32887000000</v>
      </c>
      <c r="KG53">
        <v>-40513000000</v>
      </c>
      <c r="KH53">
        <v>-96789000000</v>
      </c>
      <c r="KI53">
        <v>-96789000000</v>
      </c>
      <c r="KJ53">
        <v>-4848000000</v>
      </c>
      <c r="KK53">
        <v>-4968000000</v>
      </c>
      <c r="KL53">
        <v>2442000000</v>
      </c>
      <c r="KM53">
        <v>-7374000000</v>
      </c>
      <c r="KN53">
        <v>-7374000000</v>
      </c>
      <c r="KO53">
        <v>-12625000000</v>
      </c>
      <c r="KP53">
        <v>-37556000000</v>
      </c>
      <c r="KQ53">
        <v>-21520000000</v>
      </c>
      <c r="KR53">
        <v>-71701000000</v>
      </c>
      <c r="KS53">
        <v>-71701000000</v>
      </c>
      <c r="KT53">
        <v>-10814000000</v>
      </c>
      <c r="KU53">
        <v>-7483000000</v>
      </c>
      <c r="KV53">
        <v>4505000000</v>
      </c>
      <c r="KW53">
        <v>-13792000000</v>
      </c>
      <c r="KX53">
        <v>-13792000000</v>
      </c>
      <c r="KY53">
        <v>-20441000000</v>
      </c>
      <c r="KZ53">
        <v>-8485000000</v>
      </c>
      <c r="LA53">
        <v>-21640000000</v>
      </c>
      <c r="LB53">
        <v>-50566000000</v>
      </c>
      <c r="LC53">
        <v>-50566000000</v>
      </c>
      <c r="LD53">
        <v>-15552000000</v>
      </c>
      <c r="LE53">
        <v>-13318000000</v>
      </c>
      <c r="LF53">
        <v>-10345000000</v>
      </c>
      <c r="LG53">
        <v>-39215000000</v>
      </c>
      <c r="LH53">
        <v>-39215000000</v>
      </c>
      <c r="LI53">
        <v>-9906000000</v>
      </c>
      <c r="LJ53">
        <v>-7697000000</v>
      </c>
      <c r="LK53">
        <v>-8426000000</v>
      </c>
      <c r="LL53">
        <v>-26029000000</v>
      </c>
      <c r="LM53">
        <v>-26029000000</v>
      </c>
      <c r="LN53">
        <v>-31500000000</v>
      </c>
      <c r="LO53">
        <v>-6386000000</v>
      </c>
      <c r="LP53">
        <v>-5707000000</v>
      </c>
      <c r="LQ53">
        <v>-43593000000</v>
      </c>
      <c r="LR53">
        <v>-43593000000</v>
      </c>
      <c r="LS53">
        <v>-3242800000</v>
      </c>
      <c r="LT53">
        <v>-10056900000</v>
      </c>
      <c r="LU53">
        <v>1274400000</v>
      </c>
      <c r="LV53">
        <v>-12025300000</v>
      </c>
      <c r="LW53">
        <v>-12025300000</v>
      </c>
      <c r="LX53">
        <v>-5054000000</v>
      </c>
      <c r="LY53">
        <v>-3741000000</v>
      </c>
      <c r="LZ53">
        <v>-685000000</v>
      </c>
      <c r="MA53">
        <v>-9480000000</v>
      </c>
      <c r="MB53">
        <v>-9480000000</v>
      </c>
      <c r="MC53">
        <v>-1813000000</v>
      </c>
      <c r="MD53">
        <v>-430000000</v>
      </c>
      <c r="ME53">
        <v>-576000000</v>
      </c>
      <c r="MF53">
        <v>-2819000000</v>
      </c>
      <c r="MG53">
        <v>-2819000000</v>
      </c>
      <c r="MH53">
        <v>-9923162000</v>
      </c>
      <c r="MI53">
        <v>-13220379000</v>
      </c>
      <c r="MJ53">
        <v>-13335864000</v>
      </c>
      <c r="MK53">
        <v>-36479405000</v>
      </c>
      <c r="ML53">
        <v>-36479405000</v>
      </c>
      <c r="MM53">
        <v>-25168000000</v>
      </c>
      <c r="MN53">
        <v>-24807000000</v>
      </c>
      <c r="MO53">
        <v>-31990000000</v>
      </c>
      <c r="MP53">
        <v>-81965000000</v>
      </c>
      <c r="MQ53">
        <v>-81965000000</v>
      </c>
      <c r="MR53">
        <v>-3644000000</v>
      </c>
      <c r="MS53">
        <v>-3152000000</v>
      </c>
      <c r="MT53">
        <v>-2000000000</v>
      </c>
      <c r="MU53">
        <v>-8796000000</v>
      </c>
      <c r="MV53">
        <v>-8796000000</v>
      </c>
      <c r="MW53">
        <v>-5829000000</v>
      </c>
      <c r="MX53">
        <v>-3980000000</v>
      </c>
      <c r="MY53">
        <v>-4047000000</v>
      </c>
      <c r="MZ53">
        <v>-13856000000</v>
      </c>
      <c r="NA53">
        <v>-13856000000</v>
      </c>
      <c r="NB53">
        <v>-4234000000</v>
      </c>
      <c r="NC53">
        <v>-5638000000</v>
      </c>
      <c r="ND53">
        <v>-5267000000</v>
      </c>
      <c r="NE53">
        <v>-15139000000</v>
      </c>
      <c r="NF53">
        <v>-15139000000</v>
      </c>
      <c r="NG53">
        <v>-5222000000</v>
      </c>
      <c r="NH53">
        <v>-4829000000</v>
      </c>
      <c r="NI53">
        <v>-2849000000</v>
      </c>
      <c r="NJ53">
        <v>-12900000000</v>
      </c>
      <c r="NK53">
        <v>-12900000000</v>
      </c>
      <c r="NL53">
        <v>-5692000000</v>
      </c>
      <c r="NM53">
        <v>-1727000000</v>
      </c>
      <c r="NN53">
        <v>-4517000000</v>
      </c>
      <c r="NO53">
        <v>-11936000000</v>
      </c>
      <c r="NP53">
        <v>-11936000000</v>
      </c>
      <c r="NQ53">
        <v>361000000</v>
      </c>
      <c r="NR53">
        <v>17623000000</v>
      </c>
      <c r="NS53">
        <v>51899000000</v>
      </c>
      <c r="NT53">
        <v>69883000000</v>
      </c>
      <c r="NU53">
        <v>69883000000</v>
      </c>
      <c r="NV53">
        <v>-10696000000</v>
      </c>
      <c r="NW53">
        <v>-11950000000</v>
      </c>
      <c r="NX53">
        <v>-11020000000</v>
      </c>
      <c r="NY53">
        <v>-33666000000</v>
      </c>
      <c r="NZ53">
        <v>-33666000000</v>
      </c>
      <c r="OA53">
        <v>-10421000000</v>
      </c>
      <c r="OB53">
        <v>-10659000000</v>
      </c>
      <c r="OC53">
        <v>-14722000000</v>
      </c>
      <c r="OD53">
        <v>-35802000000</v>
      </c>
      <c r="OE53">
        <v>-35802000000</v>
      </c>
      <c r="OF53">
        <v>-5295000000</v>
      </c>
      <c r="OG53">
        <v>-3046000000</v>
      </c>
      <c r="OH53">
        <v>-4646000000</v>
      </c>
      <c r="OI53">
        <v>-12987000000</v>
      </c>
      <c r="OJ53">
        <v>-12987000000</v>
      </c>
      <c r="OK53">
        <v>-70979000000</v>
      </c>
      <c r="OL53">
        <v>-9136000000</v>
      </c>
      <c r="OM53">
        <v>-1243000000</v>
      </c>
      <c r="ON53">
        <v>-81358000000</v>
      </c>
      <c r="OO53">
        <v>-81358000000</v>
      </c>
      <c r="OP53">
        <v>-19177000000</v>
      </c>
      <c r="OQ53">
        <v>-2537000000</v>
      </c>
      <c r="OR53">
        <v>-14299000000</v>
      </c>
      <c r="OS53">
        <v>-36013000000</v>
      </c>
      <c r="OT53">
        <v>-36013000000</v>
      </c>
      <c r="OU53">
        <v>-14694000000</v>
      </c>
      <c r="OV53">
        <v>-2575000000</v>
      </c>
      <c r="OW53">
        <v>7009000000</v>
      </c>
      <c r="OX53">
        <v>-10260000000</v>
      </c>
      <c r="OY53">
        <v>-10260000000</v>
      </c>
      <c r="OZ53">
        <v>73270504000</v>
      </c>
    </row>
    <row r="54" spans="1:416" x14ac:dyDescent="0.25">
      <c r="A54" s="26" t="s">
        <v>448</v>
      </c>
      <c r="B54">
        <v>0</v>
      </c>
      <c r="C54">
        <v>0</v>
      </c>
      <c r="D54">
        <v>0</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0</v>
      </c>
      <c r="CH54">
        <v>0</v>
      </c>
      <c r="CI54">
        <v>0</v>
      </c>
      <c r="CJ54">
        <v>0</v>
      </c>
      <c r="CK54">
        <v>0</v>
      </c>
      <c r="CL54">
        <v>0</v>
      </c>
      <c r="CM54">
        <v>0</v>
      </c>
      <c r="CN54">
        <v>0</v>
      </c>
      <c r="CO54">
        <v>0</v>
      </c>
      <c r="CP54">
        <v>0</v>
      </c>
      <c r="CQ54">
        <v>0</v>
      </c>
      <c r="CR54">
        <v>0</v>
      </c>
      <c r="CS54">
        <v>0</v>
      </c>
      <c r="CT54">
        <v>0</v>
      </c>
      <c r="CU54">
        <v>0</v>
      </c>
      <c r="CV54">
        <v>0</v>
      </c>
      <c r="CW54">
        <v>0</v>
      </c>
      <c r="CX54">
        <v>0</v>
      </c>
      <c r="CY54">
        <v>0</v>
      </c>
      <c r="CZ54">
        <v>0</v>
      </c>
      <c r="DA54">
        <v>0</v>
      </c>
      <c r="DB54">
        <v>0</v>
      </c>
      <c r="DC54">
        <v>0</v>
      </c>
      <c r="DD54">
        <v>0</v>
      </c>
      <c r="DE54">
        <v>0</v>
      </c>
      <c r="DF54">
        <v>0</v>
      </c>
      <c r="DG54">
        <v>0</v>
      </c>
      <c r="DH54">
        <v>0</v>
      </c>
      <c r="DI54">
        <v>0</v>
      </c>
      <c r="DJ54">
        <v>0</v>
      </c>
      <c r="DK54">
        <v>0</v>
      </c>
      <c r="DL54">
        <v>0</v>
      </c>
      <c r="DM54">
        <v>0</v>
      </c>
      <c r="DN54">
        <v>0</v>
      </c>
      <c r="DO54">
        <v>0</v>
      </c>
      <c r="DP54">
        <v>0</v>
      </c>
      <c r="DQ54">
        <v>0</v>
      </c>
      <c r="DR54">
        <v>0</v>
      </c>
      <c r="DS54">
        <v>0</v>
      </c>
      <c r="DT54">
        <v>0</v>
      </c>
      <c r="DU54">
        <v>0</v>
      </c>
      <c r="DV54">
        <v>0</v>
      </c>
      <c r="DW54">
        <v>0</v>
      </c>
      <c r="DX54">
        <v>0</v>
      </c>
      <c r="DY54">
        <v>0</v>
      </c>
      <c r="DZ54">
        <v>0</v>
      </c>
      <c r="EA54">
        <v>0</v>
      </c>
      <c r="EB54">
        <v>0</v>
      </c>
      <c r="EC54">
        <v>-626000000</v>
      </c>
      <c r="ED54">
        <v>0</v>
      </c>
      <c r="EE54">
        <v>-626000000</v>
      </c>
      <c r="EF54">
        <v>-626000000</v>
      </c>
      <c r="EG54">
        <v>-53000000</v>
      </c>
      <c r="EH54">
        <v>-18000000</v>
      </c>
      <c r="EI54">
        <v>0</v>
      </c>
      <c r="EJ54">
        <v>-71000000</v>
      </c>
      <c r="EK54"/>
      <c r="EL54"/>
      <c r="EM54"/>
      <c r="EN54"/>
      <c r="EO54">
        <v>-71000000</v>
      </c>
      <c r="EP54">
        <v>0</v>
      </c>
      <c r="EQ54">
        <v>0</v>
      </c>
      <c r="ER54">
        <v>0</v>
      </c>
      <c r="ES54">
        <v>0</v>
      </c>
      <c r="ET54">
        <v>0</v>
      </c>
      <c r="EU54">
        <v>0</v>
      </c>
      <c r="EV54">
        <v>0</v>
      </c>
      <c r="EW54">
        <v>0</v>
      </c>
      <c r="EX54">
        <v>0</v>
      </c>
      <c r="EY54">
        <v>0</v>
      </c>
      <c r="EZ54">
        <v>0</v>
      </c>
      <c r="FA54">
        <v>0</v>
      </c>
      <c r="FB54">
        <v>0</v>
      </c>
      <c r="FC54">
        <v>0</v>
      </c>
      <c r="FD54">
        <v>0</v>
      </c>
      <c r="FE54">
        <v>0</v>
      </c>
      <c r="FF54">
        <v>0</v>
      </c>
      <c r="FG54">
        <v>0</v>
      </c>
      <c r="FH54">
        <v>0</v>
      </c>
      <c r="FI54">
        <v>0</v>
      </c>
      <c r="FJ54">
        <v>0</v>
      </c>
      <c r="FK54">
        <v>0</v>
      </c>
      <c r="FL54">
        <v>0</v>
      </c>
      <c r="FM54">
        <v>0</v>
      </c>
      <c r="FN54">
        <v>0</v>
      </c>
      <c r="FO54">
        <v>0</v>
      </c>
      <c r="FP54">
        <v>0</v>
      </c>
      <c r="FQ54">
        <v>0</v>
      </c>
      <c r="FR54">
        <v>0</v>
      </c>
      <c r="FS54">
        <v>0</v>
      </c>
      <c r="FT54">
        <v>-4462000000</v>
      </c>
      <c r="FU54">
        <v>-368000000</v>
      </c>
      <c r="FV54">
        <v>1000000</v>
      </c>
      <c r="FW54">
        <v>-4829000000</v>
      </c>
      <c r="FX54">
        <v>-4829000000</v>
      </c>
      <c r="FY54">
        <v>0</v>
      </c>
      <c r="FZ54">
        <v>0</v>
      </c>
      <c r="GA54">
        <v>0</v>
      </c>
      <c r="GB54">
        <v>0</v>
      </c>
      <c r="GC54">
        <v>0</v>
      </c>
      <c r="GD54">
        <v>0</v>
      </c>
      <c r="GE54">
        <v>0</v>
      </c>
      <c r="GF54">
        <v>0</v>
      </c>
      <c r="GG54">
        <v>0</v>
      </c>
      <c r="GH54">
        <v>0</v>
      </c>
      <c r="GI54">
        <v>0</v>
      </c>
      <c r="GJ54">
        <v>0</v>
      </c>
      <c r="GK54">
        <v>0</v>
      </c>
      <c r="GL54">
        <v>0</v>
      </c>
      <c r="GM54">
        <v>0</v>
      </c>
      <c r="GN54">
        <v>0</v>
      </c>
      <c r="GO54">
        <v>0</v>
      </c>
      <c r="GP54">
        <v>0</v>
      </c>
      <c r="GQ54">
        <v>0</v>
      </c>
      <c r="GR54">
        <v>0</v>
      </c>
      <c r="GS54">
        <v>0</v>
      </c>
      <c r="GT54">
        <v>0</v>
      </c>
      <c r="GU54">
        <v>0</v>
      </c>
      <c r="GV54">
        <v>0</v>
      </c>
      <c r="GW54">
        <v>0</v>
      </c>
      <c r="GX54">
        <v>0</v>
      </c>
      <c r="GY54">
        <v>0</v>
      </c>
      <c r="GZ54">
        <v>0</v>
      </c>
      <c r="HA54">
        <v>0</v>
      </c>
      <c r="HB54">
        <v>0</v>
      </c>
      <c r="HC54">
        <v>0</v>
      </c>
      <c r="HD54">
        <v>0</v>
      </c>
      <c r="HE54">
        <v>0</v>
      </c>
      <c r="HF54">
        <v>0</v>
      </c>
      <c r="HG54">
        <v>0</v>
      </c>
      <c r="HH54">
        <v>0</v>
      </c>
      <c r="HI54">
        <v>0</v>
      </c>
      <c r="HJ54">
        <v>0</v>
      </c>
      <c r="HK54">
        <v>0</v>
      </c>
      <c r="HL54">
        <v>0</v>
      </c>
      <c r="HM54">
        <v>0</v>
      </c>
      <c r="HN54">
        <v>0</v>
      </c>
      <c r="HO54">
        <v>0</v>
      </c>
      <c r="HP54">
        <v>0</v>
      </c>
      <c r="HQ54">
        <v>0</v>
      </c>
      <c r="HR54">
        <v>205000000</v>
      </c>
      <c r="HS54">
        <v>136000000</v>
      </c>
      <c r="HT54">
        <v>0</v>
      </c>
      <c r="HU54">
        <v>341000000</v>
      </c>
      <c r="HV54">
        <v>341000000</v>
      </c>
      <c r="HW54">
        <v>0</v>
      </c>
      <c r="HX54">
        <v>0</v>
      </c>
      <c r="HY54">
        <v>0</v>
      </c>
      <c r="HZ54">
        <v>0</v>
      </c>
      <c r="IA54">
        <v>0</v>
      </c>
      <c r="IB54">
        <v>0</v>
      </c>
      <c r="IC54">
        <v>0</v>
      </c>
      <c r="ID54">
        <v>0</v>
      </c>
      <c r="IE54">
        <v>0</v>
      </c>
      <c r="IF54">
        <v>0</v>
      </c>
      <c r="IG54">
        <v>0</v>
      </c>
      <c r="IH54">
        <v>0</v>
      </c>
      <c r="II54">
        <v>0</v>
      </c>
      <c r="IJ54">
        <v>0</v>
      </c>
      <c r="IK54">
        <v>0</v>
      </c>
      <c r="IL54">
        <v>0</v>
      </c>
      <c r="IM54">
        <v>0</v>
      </c>
      <c r="IN54">
        <v>0</v>
      </c>
      <c r="IO54">
        <v>0</v>
      </c>
      <c r="IP54">
        <v>0</v>
      </c>
      <c r="IQ54">
        <v>0</v>
      </c>
      <c r="IR54">
        <v>0</v>
      </c>
      <c r="IS54">
        <v>0</v>
      </c>
      <c r="IT54">
        <v>0</v>
      </c>
      <c r="IU54">
        <v>0</v>
      </c>
      <c r="IV54">
        <v>0</v>
      </c>
      <c r="IW54">
        <v>0</v>
      </c>
      <c r="IX54">
        <v>0</v>
      </c>
      <c r="IY54">
        <v>0</v>
      </c>
      <c r="IZ54">
        <v>0</v>
      </c>
      <c r="JA54">
        <v>0</v>
      </c>
      <c r="JB54">
        <v>0</v>
      </c>
      <c r="JC54">
        <v>0</v>
      </c>
      <c r="JD54">
        <v>0</v>
      </c>
      <c r="JE54">
        <v>0</v>
      </c>
      <c r="JF54">
        <v>0</v>
      </c>
      <c r="JG54">
        <v>0</v>
      </c>
      <c r="JH54">
        <v>0</v>
      </c>
      <c r="JI54">
        <v>0</v>
      </c>
      <c r="JJ54">
        <v>0</v>
      </c>
      <c r="JK54">
        <v>0</v>
      </c>
      <c r="JL54">
        <v>0</v>
      </c>
      <c r="JM54">
        <v>0</v>
      </c>
      <c r="JN54">
        <v>0</v>
      </c>
      <c r="JO54">
        <v>0</v>
      </c>
      <c r="JP54">
        <v>0</v>
      </c>
      <c r="JQ54">
        <v>0</v>
      </c>
      <c r="JR54">
        <v>0</v>
      </c>
      <c r="JS54">
        <v>0</v>
      </c>
      <c r="JT54">
        <v>0</v>
      </c>
      <c r="JU54">
        <v>0</v>
      </c>
      <c r="JV54">
        <v>0</v>
      </c>
      <c r="JW54">
        <v>0</v>
      </c>
      <c r="JX54">
        <v>0</v>
      </c>
      <c r="JY54">
        <v>0</v>
      </c>
      <c r="JZ54">
        <v>0</v>
      </c>
      <c r="KA54">
        <v>0</v>
      </c>
      <c r="KB54">
        <v>0</v>
      </c>
      <c r="KC54">
        <v>0</v>
      </c>
      <c r="KD54">
        <v>0</v>
      </c>
      <c r="KE54">
        <v>0</v>
      </c>
      <c r="KF54">
        <v>0</v>
      </c>
      <c r="KG54">
        <v>0</v>
      </c>
      <c r="KH54">
        <v>0</v>
      </c>
      <c r="KI54">
        <v>0</v>
      </c>
      <c r="KJ54">
        <v>0</v>
      </c>
      <c r="KK54">
        <v>0</v>
      </c>
      <c r="KL54">
        <v>0</v>
      </c>
      <c r="KM54">
        <v>0</v>
      </c>
      <c r="KN54">
        <v>0</v>
      </c>
      <c r="KO54">
        <v>0</v>
      </c>
      <c r="KP54">
        <v>0</v>
      </c>
      <c r="KQ54">
        <v>0</v>
      </c>
      <c r="KR54">
        <v>0</v>
      </c>
      <c r="KS54">
        <v>0</v>
      </c>
      <c r="KT54">
        <v>0</v>
      </c>
      <c r="KU54">
        <v>0</v>
      </c>
      <c r="KV54">
        <v>0</v>
      </c>
      <c r="KW54">
        <v>0</v>
      </c>
      <c r="KX54">
        <v>0</v>
      </c>
      <c r="KY54">
        <v>0</v>
      </c>
      <c r="KZ54">
        <v>0</v>
      </c>
      <c r="LA54">
        <v>11991000000</v>
      </c>
      <c r="LB54">
        <v>11991000000</v>
      </c>
      <c r="LC54">
        <v>11991000000</v>
      </c>
      <c r="LD54">
        <v>0</v>
      </c>
      <c r="LE54">
        <v>0</v>
      </c>
      <c r="LF54">
        <v>0</v>
      </c>
      <c r="LG54">
        <v>0</v>
      </c>
      <c r="LH54">
        <v>0</v>
      </c>
      <c r="LI54">
        <v>0</v>
      </c>
      <c r="LJ54">
        <v>0</v>
      </c>
      <c r="LK54">
        <v>0</v>
      </c>
      <c r="LL54">
        <v>0</v>
      </c>
      <c r="LM54">
        <v>0</v>
      </c>
      <c r="LN54">
        <v>0</v>
      </c>
      <c r="LO54">
        <v>0</v>
      </c>
      <c r="LP54">
        <v>0</v>
      </c>
      <c r="LQ54">
        <v>0</v>
      </c>
      <c r="LR54">
        <v>0</v>
      </c>
      <c r="LS54">
        <v>0</v>
      </c>
      <c r="LT54">
        <v>0</v>
      </c>
      <c r="LU54">
        <v>0</v>
      </c>
      <c r="LV54">
        <v>0</v>
      </c>
      <c r="LW54">
        <v>0</v>
      </c>
      <c r="LX54">
        <v>0</v>
      </c>
      <c r="LY54">
        <v>0</v>
      </c>
      <c r="LZ54">
        <v>0</v>
      </c>
      <c r="MA54">
        <v>0</v>
      </c>
      <c r="MB54">
        <v>0</v>
      </c>
      <c r="MC54">
        <v>0</v>
      </c>
      <c r="MD54">
        <v>0</v>
      </c>
      <c r="ME54">
        <v>0</v>
      </c>
      <c r="MF54">
        <v>0</v>
      </c>
      <c r="MG54">
        <v>0</v>
      </c>
      <c r="MH54">
        <v>0</v>
      </c>
      <c r="MI54">
        <v>0</v>
      </c>
      <c r="MJ54">
        <v>0</v>
      </c>
      <c r="MK54">
        <v>0</v>
      </c>
      <c r="ML54">
        <v>0</v>
      </c>
      <c r="MM54">
        <v>0</v>
      </c>
      <c r="MN54">
        <v>0</v>
      </c>
      <c r="MO54">
        <v>0</v>
      </c>
      <c r="MP54">
        <v>0</v>
      </c>
      <c r="MQ54">
        <v>0</v>
      </c>
      <c r="MR54">
        <v>0</v>
      </c>
      <c r="MS54">
        <v>0</v>
      </c>
      <c r="MT54">
        <v>0</v>
      </c>
      <c r="MU54">
        <v>0</v>
      </c>
      <c r="MV54">
        <v>0</v>
      </c>
      <c r="MW54">
        <v>0</v>
      </c>
      <c r="MX54">
        <v>0</v>
      </c>
      <c r="MY54">
        <v>0</v>
      </c>
      <c r="MZ54">
        <v>0</v>
      </c>
      <c r="NA54">
        <v>0</v>
      </c>
      <c r="NB54">
        <v>0</v>
      </c>
      <c r="NC54">
        <v>0</v>
      </c>
      <c r="ND54">
        <v>0</v>
      </c>
      <c r="NE54">
        <v>0</v>
      </c>
      <c r="NF54">
        <v>0</v>
      </c>
      <c r="NG54">
        <v>0</v>
      </c>
      <c r="NH54">
        <v>0</v>
      </c>
      <c r="NI54">
        <v>0</v>
      </c>
      <c r="NJ54">
        <v>0</v>
      </c>
      <c r="NK54">
        <v>0</v>
      </c>
      <c r="NL54">
        <v>0</v>
      </c>
      <c r="NM54">
        <v>0</v>
      </c>
      <c r="NN54">
        <v>0</v>
      </c>
      <c r="NO54">
        <v>0</v>
      </c>
      <c r="NP54">
        <v>0</v>
      </c>
      <c r="NQ54">
        <v>0</v>
      </c>
      <c r="NR54">
        <v>0</v>
      </c>
      <c r="NS54">
        <v>0</v>
      </c>
      <c r="NT54">
        <v>0</v>
      </c>
      <c r="NU54">
        <v>0</v>
      </c>
      <c r="NV54">
        <v>0</v>
      </c>
      <c r="NW54">
        <v>0</v>
      </c>
      <c r="NX54">
        <v>0</v>
      </c>
      <c r="NY54">
        <v>0</v>
      </c>
      <c r="NZ54">
        <v>0</v>
      </c>
      <c r="OA54">
        <v>0</v>
      </c>
      <c r="OB54">
        <v>0</v>
      </c>
      <c r="OC54">
        <v>0</v>
      </c>
      <c r="OD54">
        <v>0</v>
      </c>
      <c r="OE54">
        <v>0</v>
      </c>
      <c r="OF54">
        <v>0</v>
      </c>
      <c r="OG54">
        <v>0</v>
      </c>
      <c r="OH54">
        <v>0</v>
      </c>
      <c r="OI54">
        <v>0</v>
      </c>
      <c r="OJ54">
        <v>0</v>
      </c>
      <c r="OK54">
        <v>0</v>
      </c>
      <c r="OL54">
        <v>0</v>
      </c>
      <c r="OM54">
        <v>0</v>
      </c>
      <c r="ON54">
        <v>0</v>
      </c>
      <c r="OO54">
        <v>0</v>
      </c>
      <c r="OP54">
        <v>0</v>
      </c>
      <c r="OQ54">
        <v>0</v>
      </c>
      <c r="OR54">
        <v>0</v>
      </c>
      <c r="OS54">
        <v>0</v>
      </c>
      <c r="OT54">
        <v>0</v>
      </c>
      <c r="OU54">
        <v>0</v>
      </c>
      <c r="OV54">
        <v>0</v>
      </c>
      <c r="OW54">
        <v>0</v>
      </c>
      <c r="OX54">
        <v>0</v>
      </c>
      <c r="OY54">
        <v>0</v>
      </c>
      <c r="OZ54">
        <v>6806000000</v>
      </c>
    </row>
    <row r="55" spans="1:416" x14ac:dyDescent="0.25">
      <c r="A55" s="26" t="s">
        <v>449</v>
      </c>
      <c r="B55">
        <v>16066000000</v>
      </c>
      <c r="C55">
        <v>45896000000</v>
      </c>
      <c r="D55">
        <v>-4289000000</v>
      </c>
      <c r="E55">
        <v>57673000000</v>
      </c>
      <c r="F55">
        <v>57673000000</v>
      </c>
      <c r="G55">
        <v>-1006000000</v>
      </c>
      <c r="H55">
        <v>596000000</v>
      </c>
      <c r="I55">
        <v>-37557000000</v>
      </c>
      <c r="J55">
        <v>-37967000000</v>
      </c>
      <c r="K55">
        <v>-37967000000</v>
      </c>
      <c r="L55">
        <v>-1350000000</v>
      </c>
      <c r="M55">
        <v>-1693000000</v>
      </c>
      <c r="N55">
        <v>-2231000000</v>
      </c>
      <c r="O55">
        <v>-5274000000</v>
      </c>
      <c r="P55">
        <v>-5274000000</v>
      </c>
      <c r="Q55">
        <v>-1249604000</v>
      </c>
      <c r="R55">
        <v>-1755576000</v>
      </c>
      <c r="S55">
        <v>-1894519000</v>
      </c>
      <c r="T55">
        <v>-4899699000</v>
      </c>
      <c r="U55">
        <v>-4899699000</v>
      </c>
      <c r="V55">
        <v>19478000000</v>
      </c>
      <c r="W55">
        <v>26194000000</v>
      </c>
      <c r="X55">
        <v>29556000000</v>
      </c>
      <c r="Y55">
        <v>75228000000</v>
      </c>
      <c r="Z55">
        <v>75228000000</v>
      </c>
      <c r="AA55">
        <v>-1346000000</v>
      </c>
      <c r="AB55">
        <v>-16000000</v>
      </c>
      <c r="AC55">
        <v>-3981000000</v>
      </c>
      <c r="AD55">
        <v>-5343000000</v>
      </c>
      <c r="AE55">
        <v>-5343000000</v>
      </c>
      <c r="AF55">
        <v>14339000000</v>
      </c>
      <c r="AG55">
        <v>5709000000</v>
      </c>
      <c r="AH55">
        <v>-5401000000</v>
      </c>
      <c r="AI55">
        <v>14647000000</v>
      </c>
      <c r="AJ55">
        <v>14647000000</v>
      </c>
      <c r="AK55">
        <v>-12287000000</v>
      </c>
      <c r="AL55">
        <v>-25992000000</v>
      </c>
      <c r="AM55">
        <v>-62382000000</v>
      </c>
      <c r="AN55">
        <v>-100661000000</v>
      </c>
      <c r="AO55">
        <v>-100661000000</v>
      </c>
      <c r="AP55">
        <v>-19615000000</v>
      </c>
      <c r="AQ55">
        <v>-16707000000</v>
      </c>
      <c r="AR55">
        <v>11632000000</v>
      </c>
      <c r="AS55">
        <v>-24690000000</v>
      </c>
      <c r="AT55">
        <v>-24690000000</v>
      </c>
      <c r="AU55">
        <v>-1322000000</v>
      </c>
      <c r="AV55">
        <v>-1412000000</v>
      </c>
      <c r="AW55">
        <v>-18366000000</v>
      </c>
      <c r="AX55">
        <v>-21100000000</v>
      </c>
      <c r="AY55">
        <v>-21100000000</v>
      </c>
      <c r="AZ55">
        <v>-82117000000</v>
      </c>
      <c r="BA55">
        <v>-59355000000</v>
      </c>
      <c r="BB55">
        <v>-151957000000</v>
      </c>
      <c r="BC55">
        <v>-293429000000</v>
      </c>
      <c r="BD55">
        <v>-293429000000</v>
      </c>
      <c r="BE55">
        <v>-1583400000</v>
      </c>
      <c r="BF55">
        <v>1214900000</v>
      </c>
      <c r="BG55">
        <v>397900000</v>
      </c>
      <c r="BH55">
        <v>29400000</v>
      </c>
      <c r="BI55">
        <v>29400000</v>
      </c>
      <c r="BJ55">
        <v>-41810000000</v>
      </c>
      <c r="BK55">
        <v>-21071000000</v>
      </c>
      <c r="BL55">
        <v>-80781000000</v>
      </c>
      <c r="BM55">
        <v>-143662000000</v>
      </c>
      <c r="BN55">
        <v>-143662000000</v>
      </c>
      <c r="BO55">
        <v>-3249000000</v>
      </c>
      <c r="BP55">
        <v>-25765000000</v>
      </c>
      <c r="BQ55">
        <v>-11729000000</v>
      </c>
      <c r="BR55">
        <v>-40743000000</v>
      </c>
      <c r="BS55">
        <v>-40743000000</v>
      </c>
      <c r="BT55">
        <v>-19316000000</v>
      </c>
      <c r="BU55">
        <v>-18888000000</v>
      </c>
      <c r="BV55">
        <v>-19505000000</v>
      </c>
      <c r="BW55">
        <v>-57709000000</v>
      </c>
      <c r="BX55">
        <v>-57709000000</v>
      </c>
      <c r="BY55">
        <v>-73118000000</v>
      </c>
      <c r="BZ55">
        <v>-23374000000</v>
      </c>
      <c r="CA55">
        <v>-95312000000</v>
      </c>
      <c r="CB55">
        <v>-191804000000</v>
      </c>
      <c r="CC55">
        <v>-191804000000</v>
      </c>
      <c r="CD55">
        <v>-3212000000</v>
      </c>
      <c r="CE55">
        <v>-1928000000</v>
      </c>
      <c r="CF55">
        <v>-1485000000</v>
      </c>
      <c r="CG55">
        <v>-6625000000</v>
      </c>
      <c r="CH55">
        <v>-6625000000</v>
      </c>
      <c r="CI55">
        <v>-1170000000</v>
      </c>
      <c r="CJ55">
        <v>-2099000000</v>
      </c>
      <c r="CK55">
        <v>-779000000</v>
      </c>
      <c r="CL55">
        <v>-4048000000</v>
      </c>
      <c r="CM55">
        <v>-4048000000</v>
      </c>
      <c r="CN55">
        <v>0</v>
      </c>
      <c r="CO55">
        <v>0</v>
      </c>
      <c r="CP55">
        <v>0</v>
      </c>
      <c r="CQ55">
        <v>0</v>
      </c>
      <c r="CR55">
        <v>0</v>
      </c>
      <c r="CS55">
        <v>-16633000000</v>
      </c>
      <c r="CT55">
        <v>-1718000000</v>
      </c>
      <c r="CU55">
        <v>-18977000000</v>
      </c>
      <c r="CV55">
        <v>-37328000000</v>
      </c>
      <c r="CW55">
        <v>-37328000000</v>
      </c>
      <c r="CX55">
        <v>-3775000000</v>
      </c>
      <c r="CY55">
        <v>-6515000000</v>
      </c>
      <c r="CZ55">
        <v>-3966000000</v>
      </c>
      <c r="DA55">
        <v>-14256000000</v>
      </c>
      <c r="DB55">
        <v>-14256000000</v>
      </c>
      <c r="DC55">
        <v>-1887000000</v>
      </c>
      <c r="DD55">
        <v>-1771000000</v>
      </c>
      <c r="DE55">
        <v>-2265000000</v>
      </c>
      <c r="DF55">
        <v>-5923000000</v>
      </c>
      <c r="DG55">
        <v>-5923000000</v>
      </c>
      <c r="DH55">
        <v>18396000000</v>
      </c>
      <c r="DI55">
        <v>17001000000</v>
      </c>
      <c r="DJ55">
        <v>3793000000</v>
      </c>
      <c r="DK55">
        <v>39190000000</v>
      </c>
      <c r="DL55">
        <v>39190000000</v>
      </c>
      <c r="DM55">
        <v>-43285000000</v>
      </c>
      <c r="DN55">
        <v>-3339000000</v>
      </c>
      <c r="DO55">
        <v>-5534000000</v>
      </c>
      <c r="DP55">
        <v>-52158000000</v>
      </c>
      <c r="DQ55">
        <v>-52158000000</v>
      </c>
      <c r="DR55">
        <v>-11340000000</v>
      </c>
      <c r="DS55">
        <v>-12408000000</v>
      </c>
      <c r="DT55">
        <v>-6965000000</v>
      </c>
      <c r="DU55">
        <v>-30713000000</v>
      </c>
      <c r="DV55">
        <v>-30713000000</v>
      </c>
      <c r="DW55">
        <v>-2524000000</v>
      </c>
      <c r="DX55">
        <v>-975000000</v>
      </c>
      <c r="DY55">
        <v>0</v>
      </c>
      <c r="DZ55">
        <v>-3499000000</v>
      </c>
      <c r="EA55">
        <v>-3499000000</v>
      </c>
      <c r="EB55">
        <v>-5336000000</v>
      </c>
      <c r="EC55">
        <v>-15096000000</v>
      </c>
      <c r="ED55">
        <v>-3850000000</v>
      </c>
      <c r="EE55">
        <v>-24282000000</v>
      </c>
      <c r="EF55">
        <v>-24282000000</v>
      </c>
      <c r="EG55">
        <v>-1826000000</v>
      </c>
      <c r="EH55">
        <v>-2158000000</v>
      </c>
      <c r="EI55">
        <v>-841000000</v>
      </c>
      <c r="EJ55">
        <v>-4825000000</v>
      </c>
      <c r="EK55"/>
      <c r="EL55"/>
      <c r="EM55"/>
      <c r="EN55"/>
      <c r="EO55">
        <v>-4825000000</v>
      </c>
      <c r="EP55">
        <v>-2720000000</v>
      </c>
      <c r="EQ55">
        <v>-1174000000</v>
      </c>
      <c r="ER55">
        <v>-740000000</v>
      </c>
      <c r="ES55">
        <v>-4634000000</v>
      </c>
      <c r="ET55">
        <v>-4634000000</v>
      </c>
      <c r="EU55">
        <v>-7834000000</v>
      </c>
      <c r="EV55">
        <v>-7260000000</v>
      </c>
      <c r="EW55">
        <v>-4336000000</v>
      </c>
      <c r="EX55">
        <v>-19430000000</v>
      </c>
      <c r="EY55">
        <v>-19430000000</v>
      </c>
      <c r="EZ55">
        <v>-16261000000</v>
      </c>
      <c r="FA55">
        <v>-13721000000</v>
      </c>
      <c r="FB55">
        <v>-18615000000</v>
      </c>
      <c r="FC55">
        <v>-48597000000</v>
      </c>
      <c r="FD55">
        <v>-48597000000</v>
      </c>
      <c r="FE55">
        <v>-11441000000</v>
      </c>
      <c r="FF55">
        <v>-19295000000</v>
      </c>
      <c r="FG55">
        <v>-23310000000</v>
      </c>
      <c r="FH55">
        <v>-54046000000</v>
      </c>
      <c r="FI55">
        <v>-54046000000</v>
      </c>
      <c r="FJ55">
        <v>-5719000000</v>
      </c>
      <c r="FK55">
        <v>0</v>
      </c>
      <c r="FL55">
        <v>0</v>
      </c>
      <c r="FM55">
        <v>-5719000000</v>
      </c>
      <c r="FN55">
        <v>-5719000000</v>
      </c>
      <c r="FO55">
        <v>-10234000000</v>
      </c>
      <c r="FP55">
        <v>-176000000</v>
      </c>
      <c r="FQ55">
        <v>0</v>
      </c>
      <c r="FR55">
        <v>-10410000000</v>
      </c>
      <c r="FS55">
        <v>-10410000000</v>
      </c>
      <c r="FT55">
        <v>18925000000</v>
      </c>
      <c r="FU55">
        <v>10684000000</v>
      </c>
      <c r="FV55">
        <v>16778000000</v>
      </c>
      <c r="FW55">
        <v>46387000000</v>
      </c>
      <c r="FX55">
        <v>46387000000</v>
      </c>
      <c r="FY55">
        <v>12833000000</v>
      </c>
      <c r="FZ55">
        <v>-15340000000</v>
      </c>
      <c r="GA55">
        <v>-37854000000</v>
      </c>
      <c r="GB55">
        <v>-40361000000</v>
      </c>
      <c r="GC55">
        <v>-40361000000</v>
      </c>
      <c r="GD55">
        <v>-20929000000</v>
      </c>
      <c r="GE55">
        <v>-10899000000</v>
      </c>
      <c r="GF55">
        <v>-21826000000</v>
      </c>
      <c r="GG55">
        <v>-53654000000</v>
      </c>
      <c r="GH55">
        <v>-53654000000</v>
      </c>
      <c r="GI55">
        <v>-18820000000</v>
      </c>
      <c r="GJ55">
        <v>-24236000000</v>
      </c>
      <c r="GK55">
        <v>-34356000000</v>
      </c>
      <c r="GL55">
        <v>-77412000000</v>
      </c>
      <c r="GM55">
        <v>-77412000000</v>
      </c>
      <c r="GN55">
        <v>-2416000000</v>
      </c>
      <c r="GO55">
        <v>-2653000000</v>
      </c>
      <c r="GP55">
        <v>-431000000</v>
      </c>
      <c r="GQ55">
        <v>-5500000000</v>
      </c>
      <c r="GR55">
        <v>-5500000000</v>
      </c>
      <c r="GS55">
        <v>1027000000</v>
      </c>
      <c r="GT55">
        <v>-533000000</v>
      </c>
      <c r="GU55">
        <v>-987000000</v>
      </c>
      <c r="GV55">
        <v>-493000000</v>
      </c>
      <c r="GW55">
        <v>-493000000</v>
      </c>
      <c r="GX55">
        <v>-3840000000</v>
      </c>
      <c r="GY55">
        <v>-33035000000</v>
      </c>
      <c r="GZ55">
        <v>-2891000000</v>
      </c>
      <c r="HA55">
        <v>-39766000000</v>
      </c>
      <c r="HB55">
        <v>-39766000000</v>
      </c>
      <c r="HC55">
        <v>-13847000000</v>
      </c>
      <c r="HD55">
        <v>-12421000000</v>
      </c>
      <c r="HE55">
        <v>-13602000000</v>
      </c>
      <c r="HF55">
        <v>-39870000000</v>
      </c>
      <c r="HG55">
        <v>-39870000000</v>
      </c>
      <c r="HH55">
        <v>-3167000000</v>
      </c>
      <c r="HI55">
        <v>-6532000000</v>
      </c>
      <c r="HJ55">
        <v>-19838000000</v>
      </c>
      <c r="HK55">
        <v>-29537000000</v>
      </c>
      <c r="HL55">
        <v>-29537000000</v>
      </c>
      <c r="HM55">
        <v>-116407000000</v>
      </c>
      <c r="HN55">
        <v>-316000000</v>
      </c>
      <c r="HO55">
        <v>-211649000000</v>
      </c>
      <c r="HP55">
        <v>-328372000000</v>
      </c>
      <c r="HQ55">
        <v>-328372000000</v>
      </c>
      <c r="HR55">
        <v>-1360000000</v>
      </c>
      <c r="HS55">
        <v>-1132000000</v>
      </c>
      <c r="HT55">
        <v>-866000000</v>
      </c>
      <c r="HU55">
        <v>-3358000000</v>
      </c>
      <c r="HV55">
        <v>-3358000000</v>
      </c>
      <c r="HW55">
        <v>1273300000</v>
      </c>
      <c r="HX55">
        <v>-7857200000</v>
      </c>
      <c r="HY55">
        <v>-1736000000</v>
      </c>
      <c r="HZ55">
        <v>-8319900000</v>
      </c>
      <c r="IA55">
        <v>-8319900000</v>
      </c>
      <c r="IB55">
        <v>0</v>
      </c>
      <c r="IC55">
        <v>0</v>
      </c>
      <c r="ID55">
        <v>0</v>
      </c>
      <c r="IE55">
        <v>0</v>
      </c>
      <c r="IF55">
        <v>0</v>
      </c>
      <c r="IG55">
        <v>-1441000000</v>
      </c>
      <c r="IH55">
        <v>-1080000000</v>
      </c>
      <c r="II55">
        <v>-1369000000</v>
      </c>
      <c r="IJ55">
        <v>-3890000000</v>
      </c>
      <c r="IK55">
        <v>-3890000000</v>
      </c>
      <c r="IL55">
        <v>790000000</v>
      </c>
      <c r="IM55">
        <v>-1413000000</v>
      </c>
      <c r="IN55">
        <v>-1608000000</v>
      </c>
      <c r="IO55">
        <v>-2231000000</v>
      </c>
      <c r="IP55">
        <v>-2231000000</v>
      </c>
      <c r="IQ55">
        <v>-2455100000</v>
      </c>
      <c r="IR55">
        <v>-3071100000</v>
      </c>
      <c r="IS55">
        <v>-1545800000</v>
      </c>
      <c r="IT55">
        <v>-7072000000</v>
      </c>
      <c r="IU55">
        <v>-7072000000</v>
      </c>
      <c r="IV55">
        <v>-1225000000</v>
      </c>
      <c r="IW55">
        <v>-1127000000</v>
      </c>
      <c r="IX55">
        <v>-1989000000</v>
      </c>
      <c r="IY55">
        <v>-4341000000</v>
      </c>
      <c r="IZ55">
        <v>-4341000000</v>
      </c>
      <c r="JA55">
        <v>5858000000</v>
      </c>
      <c r="JB55">
        <v>-774000000</v>
      </c>
      <c r="JC55">
        <v>-3203000000</v>
      </c>
      <c r="JD55">
        <v>1881000000</v>
      </c>
      <c r="JE55">
        <v>1881000000</v>
      </c>
      <c r="JF55">
        <v>-6628000000</v>
      </c>
      <c r="JG55">
        <v>-15666000000</v>
      </c>
      <c r="JH55">
        <v>-17933000000</v>
      </c>
      <c r="JI55">
        <v>-40227000000</v>
      </c>
      <c r="JJ55">
        <v>-40227000000</v>
      </c>
      <c r="JK55">
        <v>222000000</v>
      </c>
      <c r="JL55">
        <v>-6444000000</v>
      </c>
      <c r="JM55">
        <v>-580000000</v>
      </c>
      <c r="JN55">
        <v>-6802000000</v>
      </c>
      <c r="JO55">
        <v>-6802000000</v>
      </c>
      <c r="JP55">
        <v>-173000000</v>
      </c>
      <c r="JQ55">
        <v>0</v>
      </c>
      <c r="JR55">
        <v>0</v>
      </c>
      <c r="JS55">
        <v>-173000000</v>
      </c>
      <c r="JT55">
        <v>-173000000</v>
      </c>
      <c r="JU55">
        <v>4314000000</v>
      </c>
      <c r="JV55">
        <v>2031000000</v>
      </c>
      <c r="JW55">
        <v>-3202000000</v>
      </c>
      <c r="JX55">
        <v>3143000000</v>
      </c>
      <c r="JY55">
        <v>3143000000</v>
      </c>
      <c r="JZ55">
        <v>-29963000000</v>
      </c>
      <c r="KA55">
        <v>-45365000000</v>
      </c>
      <c r="KB55">
        <v>-58216000000</v>
      </c>
      <c r="KC55">
        <v>-133544000000</v>
      </c>
      <c r="KD55">
        <v>-133544000000</v>
      </c>
      <c r="KE55">
        <v>-122750000000</v>
      </c>
      <c r="KF55">
        <v>-51579000000</v>
      </c>
      <c r="KG55">
        <v>-27423000000</v>
      </c>
      <c r="KH55">
        <v>-201752000000</v>
      </c>
      <c r="KI55">
        <v>-201752000000</v>
      </c>
      <c r="KJ55">
        <v>276000000</v>
      </c>
      <c r="KK55">
        <v>-264000000</v>
      </c>
      <c r="KL55">
        <v>-1028000000</v>
      </c>
      <c r="KM55">
        <v>-1016000000</v>
      </c>
      <c r="KN55">
        <v>-1016000000</v>
      </c>
      <c r="KO55">
        <v>-5625000000</v>
      </c>
      <c r="KP55">
        <v>26557000000</v>
      </c>
      <c r="KQ55">
        <v>9843000000</v>
      </c>
      <c r="KR55">
        <v>30775000000</v>
      </c>
      <c r="KS55">
        <v>30775000000</v>
      </c>
      <c r="KT55">
        <v>8687000000</v>
      </c>
      <c r="KU55">
        <v>-6518000000</v>
      </c>
      <c r="KV55">
        <v>-10511000000</v>
      </c>
      <c r="KW55">
        <v>-8342000000</v>
      </c>
      <c r="KX55">
        <v>-8342000000</v>
      </c>
      <c r="KY55">
        <v>4584000000</v>
      </c>
      <c r="KZ55">
        <v>-3852000000</v>
      </c>
      <c r="LA55">
        <v>-4188000000</v>
      </c>
      <c r="LB55">
        <v>-3456000000</v>
      </c>
      <c r="LC55">
        <v>-3456000000</v>
      </c>
      <c r="LD55">
        <v>-3530000000</v>
      </c>
      <c r="LE55">
        <v>-6960000000</v>
      </c>
      <c r="LF55">
        <v>-3106000000</v>
      </c>
      <c r="LG55">
        <v>-13596000000</v>
      </c>
      <c r="LH55">
        <v>-13596000000</v>
      </c>
      <c r="LI55">
        <v>-998000000</v>
      </c>
      <c r="LJ55">
        <v>-1811000000</v>
      </c>
      <c r="LK55">
        <v>-648000000</v>
      </c>
      <c r="LL55">
        <v>-3457000000</v>
      </c>
      <c r="LM55">
        <v>-3457000000</v>
      </c>
      <c r="LN55">
        <v>2485000000</v>
      </c>
      <c r="LO55">
        <v>-622000000</v>
      </c>
      <c r="LP55">
        <v>-5178000000</v>
      </c>
      <c r="LQ55">
        <v>-3315000000</v>
      </c>
      <c r="LR55">
        <v>-3315000000</v>
      </c>
      <c r="LS55">
        <v>-2820500000</v>
      </c>
      <c r="LT55">
        <v>-1309100000</v>
      </c>
      <c r="LU55">
        <v>-1898200000</v>
      </c>
      <c r="LV55">
        <v>-6027800000</v>
      </c>
      <c r="LW55">
        <v>-6027800000</v>
      </c>
      <c r="LX55">
        <v>-1519000000</v>
      </c>
      <c r="LY55">
        <v>-2335000000</v>
      </c>
      <c r="LZ55">
        <v>-1111000000</v>
      </c>
      <c r="MA55">
        <v>-4965000000</v>
      </c>
      <c r="MB55">
        <v>-4965000000</v>
      </c>
      <c r="MC55">
        <v>-5624000000</v>
      </c>
      <c r="MD55">
        <v>-2989000000</v>
      </c>
      <c r="ME55">
        <v>-6856000000</v>
      </c>
      <c r="MF55">
        <v>-15469000000</v>
      </c>
      <c r="MG55">
        <v>-15469000000</v>
      </c>
      <c r="MH55">
        <v>-196722000</v>
      </c>
      <c r="MI55">
        <v>-1064952000</v>
      </c>
      <c r="MJ55">
        <v>-371704000</v>
      </c>
      <c r="MK55">
        <v>-1633378000</v>
      </c>
      <c r="ML55">
        <v>-1633378000</v>
      </c>
      <c r="MM55">
        <v>-62095000000</v>
      </c>
      <c r="MN55">
        <v>-16325000000</v>
      </c>
      <c r="MO55">
        <v>-13388000000</v>
      </c>
      <c r="MP55">
        <v>-91808000000</v>
      </c>
      <c r="MQ55">
        <v>-91808000000</v>
      </c>
      <c r="MR55">
        <v>-3416000000</v>
      </c>
      <c r="MS55">
        <v>-2944000000</v>
      </c>
      <c r="MT55">
        <v>-2591000000</v>
      </c>
      <c r="MU55">
        <v>-8951000000</v>
      </c>
      <c r="MV55">
        <v>-8951000000</v>
      </c>
      <c r="MW55">
        <v>-1145000000</v>
      </c>
      <c r="MX55">
        <v>-785000000</v>
      </c>
      <c r="MY55">
        <v>-681000000</v>
      </c>
      <c r="MZ55">
        <v>-2611000000</v>
      </c>
      <c r="NA55">
        <v>-2611000000</v>
      </c>
      <c r="NB55">
        <v>-16026000000</v>
      </c>
      <c r="NC55">
        <v>-21235000000</v>
      </c>
      <c r="ND55">
        <v>-19021000000</v>
      </c>
      <c r="NE55">
        <v>-56282000000</v>
      </c>
      <c r="NF55">
        <v>-56282000000</v>
      </c>
      <c r="NG55">
        <v>-3411000000</v>
      </c>
      <c r="NH55">
        <v>-3450000000</v>
      </c>
      <c r="NI55">
        <v>-2681000000</v>
      </c>
      <c r="NJ55">
        <v>-9542000000</v>
      </c>
      <c r="NK55">
        <v>-9542000000</v>
      </c>
      <c r="NL55">
        <v>-6334000000</v>
      </c>
      <c r="NM55">
        <v>-6074000000</v>
      </c>
      <c r="NN55">
        <v>-5327000000</v>
      </c>
      <c r="NO55">
        <v>-17735000000</v>
      </c>
      <c r="NP55">
        <v>-17735000000</v>
      </c>
      <c r="NQ55">
        <v>12108000000</v>
      </c>
      <c r="NR55">
        <v>8437000000</v>
      </c>
      <c r="NS55">
        <v>31276000000</v>
      </c>
      <c r="NT55">
        <v>51821000000</v>
      </c>
      <c r="NU55">
        <v>51821000000</v>
      </c>
      <c r="NV55">
        <v>-3084000000</v>
      </c>
      <c r="NW55">
        <v>-591000000</v>
      </c>
      <c r="NX55">
        <v>1427000000</v>
      </c>
      <c r="NY55">
        <v>-2248000000</v>
      </c>
      <c r="NZ55">
        <v>-2248000000</v>
      </c>
      <c r="OA55">
        <v>-17934000000</v>
      </c>
      <c r="OB55">
        <v>-17581000000</v>
      </c>
      <c r="OC55">
        <v>-23512000000</v>
      </c>
      <c r="OD55">
        <v>-59027000000</v>
      </c>
      <c r="OE55">
        <v>-59027000000</v>
      </c>
      <c r="OF55">
        <v>-1363000000</v>
      </c>
      <c r="OG55">
        <v>0</v>
      </c>
      <c r="OH55">
        <v>0</v>
      </c>
      <c r="OI55">
        <v>-1363000000</v>
      </c>
      <c r="OJ55">
        <v>-1363000000</v>
      </c>
      <c r="OK55">
        <v>8339000000</v>
      </c>
      <c r="OL55">
        <v>15418000000</v>
      </c>
      <c r="OM55">
        <v>32836000000</v>
      </c>
      <c r="ON55">
        <v>56593000000</v>
      </c>
      <c r="OO55">
        <v>56593000000</v>
      </c>
      <c r="OP55">
        <v>-9079000000</v>
      </c>
      <c r="OQ55">
        <v>-24036000000</v>
      </c>
      <c r="OR55">
        <v>-9128000000</v>
      </c>
      <c r="OS55">
        <v>-42243000000</v>
      </c>
      <c r="OT55">
        <v>-42243000000</v>
      </c>
      <c r="OU55">
        <v>-18588000000</v>
      </c>
      <c r="OV55">
        <v>-22871000000</v>
      </c>
      <c r="OW55">
        <v>-14601000000</v>
      </c>
      <c r="OX55">
        <v>-56060000000</v>
      </c>
      <c r="OY55">
        <v>-56060000000</v>
      </c>
      <c r="OZ55">
        <v>-2312229377000</v>
      </c>
    </row>
    <row r="56" spans="1:416" x14ac:dyDescent="0.25">
      <c r="A56" s="26" t="s">
        <v>450</v>
      </c>
      <c r="B56">
        <v>0</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v>0</v>
      </c>
      <c r="AM56">
        <v>0</v>
      </c>
      <c r="AN56">
        <v>0</v>
      </c>
      <c r="AO56">
        <v>0</v>
      </c>
      <c r="AP56">
        <v>0</v>
      </c>
      <c r="AQ56">
        <v>0</v>
      </c>
      <c r="AR56">
        <v>0</v>
      </c>
      <c r="AS56">
        <v>0</v>
      </c>
      <c r="AT56">
        <v>0</v>
      </c>
      <c r="AU56">
        <v>0</v>
      </c>
      <c r="AV56">
        <v>0</v>
      </c>
      <c r="AW56">
        <v>0</v>
      </c>
      <c r="AX56">
        <v>0</v>
      </c>
      <c r="AY56">
        <v>0</v>
      </c>
      <c r="AZ56">
        <v>0</v>
      </c>
      <c r="BA56">
        <v>0</v>
      </c>
      <c r="BB56">
        <v>0</v>
      </c>
      <c r="BC56">
        <v>0</v>
      </c>
      <c r="BD56">
        <v>0</v>
      </c>
      <c r="BE56">
        <v>0</v>
      </c>
      <c r="BF56">
        <v>0</v>
      </c>
      <c r="BG56">
        <v>0</v>
      </c>
      <c r="BH56">
        <v>0</v>
      </c>
      <c r="BI56">
        <v>0</v>
      </c>
      <c r="BJ56">
        <v>0</v>
      </c>
      <c r="BK56">
        <v>0</v>
      </c>
      <c r="BL56">
        <v>0</v>
      </c>
      <c r="BM56">
        <v>0</v>
      </c>
      <c r="BN56">
        <v>0</v>
      </c>
      <c r="BO56">
        <v>0</v>
      </c>
      <c r="BP56">
        <v>0</v>
      </c>
      <c r="BQ56">
        <v>0</v>
      </c>
      <c r="BR56">
        <v>0</v>
      </c>
      <c r="BS56">
        <v>0</v>
      </c>
      <c r="BT56">
        <v>0</v>
      </c>
      <c r="BU56">
        <v>0</v>
      </c>
      <c r="BV56">
        <v>0</v>
      </c>
      <c r="BW56">
        <v>0</v>
      </c>
      <c r="BX56">
        <v>0</v>
      </c>
      <c r="BY56">
        <v>0</v>
      </c>
      <c r="BZ56">
        <v>0</v>
      </c>
      <c r="CA56">
        <v>0</v>
      </c>
      <c r="CB56">
        <v>0</v>
      </c>
      <c r="CC56">
        <v>0</v>
      </c>
      <c r="CD56">
        <v>0</v>
      </c>
      <c r="CE56">
        <v>0</v>
      </c>
      <c r="CF56">
        <v>0</v>
      </c>
      <c r="CG56">
        <v>0</v>
      </c>
      <c r="CH56">
        <v>0</v>
      </c>
      <c r="CI56">
        <v>0</v>
      </c>
      <c r="CJ56">
        <v>0</v>
      </c>
      <c r="CK56">
        <v>0</v>
      </c>
      <c r="CL56">
        <v>0</v>
      </c>
      <c r="CM56">
        <v>0</v>
      </c>
      <c r="CN56">
        <v>0</v>
      </c>
      <c r="CO56">
        <v>0</v>
      </c>
      <c r="CP56">
        <v>0</v>
      </c>
      <c r="CQ56">
        <v>0</v>
      </c>
      <c r="CR56">
        <v>0</v>
      </c>
      <c r="CS56">
        <v>0</v>
      </c>
      <c r="CT56">
        <v>0</v>
      </c>
      <c r="CU56">
        <v>0</v>
      </c>
      <c r="CV56">
        <v>0</v>
      </c>
      <c r="CW56">
        <v>0</v>
      </c>
      <c r="CX56">
        <v>0</v>
      </c>
      <c r="CY56">
        <v>0</v>
      </c>
      <c r="CZ56">
        <v>0</v>
      </c>
      <c r="DA56">
        <v>0</v>
      </c>
      <c r="DB56">
        <v>0</v>
      </c>
      <c r="DC56">
        <v>0</v>
      </c>
      <c r="DD56">
        <v>0</v>
      </c>
      <c r="DE56">
        <v>0</v>
      </c>
      <c r="DF56">
        <v>0</v>
      </c>
      <c r="DG56">
        <v>0</v>
      </c>
      <c r="DH56">
        <v>0</v>
      </c>
      <c r="DI56">
        <v>0</v>
      </c>
      <c r="DJ56">
        <v>0</v>
      </c>
      <c r="DK56">
        <v>0</v>
      </c>
      <c r="DL56">
        <v>0</v>
      </c>
      <c r="DM56">
        <v>0</v>
      </c>
      <c r="DN56">
        <v>0</v>
      </c>
      <c r="DO56">
        <v>0</v>
      </c>
      <c r="DP56">
        <v>0</v>
      </c>
      <c r="DQ56">
        <v>0</v>
      </c>
      <c r="DR56">
        <v>0</v>
      </c>
      <c r="DS56">
        <v>0</v>
      </c>
      <c r="DT56">
        <v>0</v>
      </c>
      <c r="DU56">
        <v>0</v>
      </c>
      <c r="DV56">
        <v>0</v>
      </c>
      <c r="DW56">
        <v>0</v>
      </c>
      <c r="DX56">
        <v>0</v>
      </c>
      <c r="DY56">
        <v>0</v>
      </c>
      <c r="DZ56">
        <v>0</v>
      </c>
      <c r="EA56">
        <v>0</v>
      </c>
      <c r="EB56">
        <v>0</v>
      </c>
      <c r="EC56">
        <v>10978000000</v>
      </c>
      <c r="ED56">
        <v>213000000</v>
      </c>
      <c r="EE56">
        <v>11191000000</v>
      </c>
      <c r="EF56">
        <v>11191000000</v>
      </c>
      <c r="EG56">
        <v>-369000000</v>
      </c>
      <c r="EH56">
        <v>-34000000</v>
      </c>
      <c r="EI56">
        <v>0</v>
      </c>
      <c r="EJ56">
        <v>-403000000</v>
      </c>
      <c r="EK56"/>
      <c r="EL56"/>
      <c r="EM56"/>
      <c r="EN56"/>
      <c r="EO56">
        <v>-403000000</v>
      </c>
      <c r="EP56">
        <v>0</v>
      </c>
      <c r="EQ56">
        <v>0</v>
      </c>
      <c r="ER56">
        <v>0</v>
      </c>
      <c r="ES56">
        <v>0</v>
      </c>
      <c r="ET56">
        <v>0</v>
      </c>
      <c r="EU56">
        <v>0</v>
      </c>
      <c r="EV56">
        <v>0</v>
      </c>
      <c r="EW56">
        <v>0</v>
      </c>
      <c r="EX56">
        <v>0</v>
      </c>
      <c r="EY56">
        <v>0</v>
      </c>
      <c r="EZ56">
        <v>0</v>
      </c>
      <c r="FA56">
        <v>0</v>
      </c>
      <c r="FB56">
        <v>0</v>
      </c>
      <c r="FC56">
        <v>0</v>
      </c>
      <c r="FD56">
        <v>0</v>
      </c>
      <c r="FE56">
        <v>0</v>
      </c>
      <c r="FF56">
        <v>0</v>
      </c>
      <c r="FG56">
        <v>0</v>
      </c>
      <c r="FH56">
        <v>0</v>
      </c>
      <c r="FI56">
        <v>0</v>
      </c>
      <c r="FJ56">
        <v>0</v>
      </c>
      <c r="FK56">
        <v>0</v>
      </c>
      <c r="FL56">
        <v>0</v>
      </c>
      <c r="FM56">
        <v>0</v>
      </c>
      <c r="FN56">
        <v>0</v>
      </c>
      <c r="FO56">
        <v>0</v>
      </c>
      <c r="FP56">
        <v>0</v>
      </c>
      <c r="FQ56">
        <v>0</v>
      </c>
      <c r="FR56">
        <v>0</v>
      </c>
      <c r="FS56">
        <v>0</v>
      </c>
      <c r="FT56">
        <v>-645000000</v>
      </c>
      <c r="FU56">
        <v>-1745000000</v>
      </c>
      <c r="FV56">
        <v>-136000000</v>
      </c>
      <c r="FW56">
        <v>-2526000000</v>
      </c>
      <c r="FX56">
        <v>-2526000000</v>
      </c>
      <c r="FY56">
        <v>0</v>
      </c>
      <c r="FZ56">
        <v>0</v>
      </c>
      <c r="GA56">
        <v>0</v>
      </c>
      <c r="GB56">
        <v>0</v>
      </c>
      <c r="GC56">
        <v>0</v>
      </c>
      <c r="GD56">
        <v>166000000</v>
      </c>
      <c r="GE56">
        <v>0</v>
      </c>
      <c r="GF56">
        <v>0</v>
      </c>
      <c r="GG56">
        <v>166000000</v>
      </c>
      <c r="GH56">
        <v>166000000</v>
      </c>
      <c r="GI56">
        <v>0</v>
      </c>
      <c r="GJ56">
        <v>0</v>
      </c>
      <c r="GK56">
        <v>0</v>
      </c>
      <c r="GL56">
        <v>0</v>
      </c>
      <c r="GM56">
        <v>0</v>
      </c>
      <c r="GN56">
        <v>0</v>
      </c>
      <c r="GO56">
        <v>0</v>
      </c>
      <c r="GP56">
        <v>0</v>
      </c>
      <c r="GQ56">
        <v>0</v>
      </c>
      <c r="GR56">
        <v>0</v>
      </c>
      <c r="GS56">
        <v>0</v>
      </c>
      <c r="GT56">
        <v>0</v>
      </c>
      <c r="GU56">
        <v>0</v>
      </c>
      <c r="GV56">
        <v>0</v>
      </c>
      <c r="GW56">
        <v>0</v>
      </c>
      <c r="GX56">
        <v>0</v>
      </c>
      <c r="GY56">
        <v>0</v>
      </c>
      <c r="GZ56">
        <v>0</v>
      </c>
      <c r="HA56">
        <v>0</v>
      </c>
      <c r="HB56">
        <v>0</v>
      </c>
      <c r="HC56">
        <v>0</v>
      </c>
      <c r="HD56">
        <v>0</v>
      </c>
      <c r="HE56">
        <v>0</v>
      </c>
      <c r="HF56">
        <v>0</v>
      </c>
      <c r="HG56">
        <v>0</v>
      </c>
      <c r="HH56">
        <v>0</v>
      </c>
      <c r="HI56">
        <v>0</v>
      </c>
      <c r="HJ56">
        <v>0</v>
      </c>
      <c r="HK56">
        <v>0</v>
      </c>
      <c r="HL56">
        <v>0</v>
      </c>
      <c r="HM56">
        <v>0</v>
      </c>
      <c r="HN56">
        <v>0</v>
      </c>
      <c r="HO56">
        <v>0</v>
      </c>
      <c r="HP56">
        <v>0</v>
      </c>
      <c r="HQ56">
        <v>0</v>
      </c>
      <c r="HR56">
        <v>-421000000</v>
      </c>
      <c r="HS56">
        <v>-144000000</v>
      </c>
      <c r="HT56">
        <v>0</v>
      </c>
      <c r="HU56">
        <v>-565000000</v>
      </c>
      <c r="HV56">
        <v>-565000000</v>
      </c>
      <c r="HW56">
        <v>0</v>
      </c>
      <c r="HX56">
        <v>0</v>
      </c>
      <c r="HY56">
        <v>0</v>
      </c>
      <c r="HZ56">
        <v>0</v>
      </c>
      <c r="IA56">
        <v>0</v>
      </c>
      <c r="IB56">
        <v>0</v>
      </c>
      <c r="IC56">
        <v>0</v>
      </c>
      <c r="ID56">
        <v>0</v>
      </c>
      <c r="IE56">
        <v>0</v>
      </c>
      <c r="IF56">
        <v>0</v>
      </c>
      <c r="IG56">
        <v>0</v>
      </c>
      <c r="IH56">
        <v>0</v>
      </c>
      <c r="II56">
        <v>0</v>
      </c>
      <c r="IJ56">
        <v>0</v>
      </c>
      <c r="IK56">
        <v>0</v>
      </c>
      <c r="IL56">
        <v>0</v>
      </c>
      <c r="IM56">
        <v>0</v>
      </c>
      <c r="IN56">
        <v>0</v>
      </c>
      <c r="IO56">
        <v>0</v>
      </c>
      <c r="IP56">
        <v>0</v>
      </c>
      <c r="IQ56">
        <v>0</v>
      </c>
      <c r="IR56">
        <v>0</v>
      </c>
      <c r="IS56">
        <v>0</v>
      </c>
      <c r="IT56">
        <v>0</v>
      </c>
      <c r="IU56">
        <v>0</v>
      </c>
      <c r="IV56">
        <v>0</v>
      </c>
      <c r="IW56">
        <v>0</v>
      </c>
      <c r="IX56">
        <v>0</v>
      </c>
      <c r="IY56">
        <v>0</v>
      </c>
      <c r="IZ56">
        <v>0</v>
      </c>
      <c r="JA56">
        <v>0</v>
      </c>
      <c r="JB56">
        <v>0</v>
      </c>
      <c r="JC56">
        <v>0</v>
      </c>
      <c r="JD56">
        <v>0</v>
      </c>
      <c r="JE56">
        <v>0</v>
      </c>
      <c r="JF56">
        <v>0</v>
      </c>
      <c r="JG56">
        <v>0</v>
      </c>
      <c r="JH56">
        <v>0</v>
      </c>
      <c r="JI56">
        <v>0</v>
      </c>
      <c r="JJ56">
        <v>0</v>
      </c>
      <c r="JK56">
        <v>0</v>
      </c>
      <c r="JL56">
        <v>0</v>
      </c>
      <c r="JM56">
        <v>0</v>
      </c>
      <c r="JN56">
        <v>0</v>
      </c>
      <c r="JO56">
        <v>0</v>
      </c>
      <c r="JP56">
        <v>0</v>
      </c>
      <c r="JQ56">
        <v>0</v>
      </c>
      <c r="JR56">
        <v>0</v>
      </c>
      <c r="JS56">
        <v>0</v>
      </c>
      <c r="JT56">
        <v>0</v>
      </c>
      <c r="JU56">
        <v>0</v>
      </c>
      <c r="JV56">
        <v>0</v>
      </c>
      <c r="JW56">
        <v>0</v>
      </c>
      <c r="JX56">
        <v>0</v>
      </c>
      <c r="JY56">
        <v>0</v>
      </c>
      <c r="JZ56">
        <v>0</v>
      </c>
      <c r="KA56">
        <v>0</v>
      </c>
      <c r="KB56">
        <v>0</v>
      </c>
      <c r="KC56">
        <v>0</v>
      </c>
      <c r="KD56">
        <v>0</v>
      </c>
      <c r="KE56">
        <v>0</v>
      </c>
      <c r="KF56">
        <v>0</v>
      </c>
      <c r="KG56">
        <v>0</v>
      </c>
      <c r="KH56">
        <v>0</v>
      </c>
      <c r="KI56">
        <v>0</v>
      </c>
      <c r="KJ56">
        <v>0</v>
      </c>
      <c r="KK56">
        <v>0</v>
      </c>
      <c r="KL56">
        <v>0</v>
      </c>
      <c r="KM56">
        <v>0</v>
      </c>
      <c r="KN56">
        <v>0</v>
      </c>
      <c r="KO56">
        <v>0</v>
      </c>
      <c r="KP56">
        <v>0</v>
      </c>
      <c r="KQ56">
        <v>0</v>
      </c>
      <c r="KR56">
        <v>0</v>
      </c>
      <c r="KS56">
        <v>0</v>
      </c>
      <c r="KT56">
        <v>0</v>
      </c>
      <c r="KU56">
        <v>0</v>
      </c>
      <c r="KV56">
        <v>0</v>
      </c>
      <c r="KW56">
        <v>0</v>
      </c>
      <c r="KX56">
        <v>0</v>
      </c>
      <c r="KY56">
        <v>-60000000</v>
      </c>
      <c r="KZ56">
        <v>-94000000</v>
      </c>
      <c r="LA56">
        <v>-82000000</v>
      </c>
      <c r="LB56">
        <v>-236000000</v>
      </c>
      <c r="LC56">
        <v>-236000000</v>
      </c>
      <c r="LD56">
        <v>0</v>
      </c>
      <c r="LE56">
        <v>0</v>
      </c>
      <c r="LF56">
        <v>0</v>
      </c>
      <c r="LG56">
        <v>0</v>
      </c>
      <c r="LH56">
        <v>0</v>
      </c>
      <c r="LI56">
        <v>0</v>
      </c>
      <c r="LJ56">
        <v>0</v>
      </c>
      <c r="LK56">
        <v>0</v>
      </c>
      <c r="LL56">
        <v>0</v>
      </c>
      <c r="LM56">
        <v>0</v>
      </c>
      <c r="LN56">
        <v>0</v>
      </c>
      <c r="LO56">
        <v>0</v>
      </c>
      <c r="LP56">
        <v>0</v>
      </c>
      <c r="LQ56">
        <v>0</v>
      </c>
      <c r="LR56">
        <v>0</v>
      </c>
      <c r="LS56">
        <v>0</v>
      </c>
      <c r="LT56">
        <v>0</v>
      </c>
      <c r="LU56">
        <v>0</v>
      </c>
      <c r="LV56">
        <v>0</v>
      </c>
      <c r="LW56">
        <v>0</v>
      </c>
      <c r="LX56">
        <v>0</v>
      </c>
      <c r="LY56">
        <v>0</v>
      </c>
      <c r="LZ56">
        <v>0</v>
      </c>
      <c r="MA56">
        <v>0</v>
      </c>
      <c r="MB56">
        <v>0</v>
      </c>
      <c r="MC56">
        <v>0</v>
      </c>
      <c r="MD56">
        <v>0</v>
      </c>
      <c r="ME56">
        <v>0</v>
      </c>
      <c r="MF56">
        <v>0</v>
      </c>
      <c r="MG56">
        <v>0</v>
      </c>
      <c r="MH56">
        <v>0</v>
      </c>
      <c r="MI56">
        <v>0</v>
      </c>
      <c r="MJ56">
        <v>0</v>
      </c>
      <c r="MK56">
        <v>0</v>
      </c>
      <c r="ML56">
        <v>0</v>
      </c>
      <c r="MM56">
        <v>0</v>
      </c>
      <c r="MN56">
        <v>0</v>
      </c>
      <c r="MO56">
        <v>0</v>
      </c>
      <c r="MP56">
        <v>0</v>
      </c>
      <c r="MQ56">
        <v>0</v>
      </c>
      <c r="MR56">
        <v>0</v>
      </c>
      <c r="MS56">
        <v>0</v>
      </c>
      <c r="MT56">
        <v>0</v>
      </c>
      <c r="MU56">
        <v>0</v>
      </c>
      <c r="MV56">
        <v>0</v>
      </c>
      <c r="MW56">
        <v>0</v>
      </c>
      <c r="MX56">
        <v>0</v>
      </c>
      <c r="MY56">
        <v>0</v>
      </c>
      <c r="MZ56">
        <v>0</v>
      </c>
      <c r="NA56">
        <v>0</v>
      </c>
      <c r="NB56">
        <v>0</v>
      </c>
      <c r="NC56">
        <v>0</v>
      </c>
      <c r="ND56">
        <v>0</v>
      </c>
      <c r="NE56">
        <v>0</v>
      </c>
      <c r="NF56">
        <v>0</v>
      </c>
      <c r="NG56">
        <v>0</v>
      </c>
      <c r="NH56">
        <v>0</v>
      </c>
      <c r="NI56">
        <v>0</v>
      </c>
      <c r="NJ56">
        <v>0</v>
      </c>
      <c r="NK56">
        <v>0</v>
      </c>
      <c r="NL56">
        <v>0</v>
      </c>
      <c r="NM56">
        <v>0</v>
      </c>
      <c r="NN56">
        <v>0</v>
      </c>
      <c r="NO56">
        <v>0</v>
      </c>
      <c r="NP56">
        <v>0</v>
      </c>
      <c r="NQ56">
        <v>0</v>
      </c>
      <c r="NR56">
        <v>0</v>
      </c>
      <c r="NS56">
        <v>0</v>
      </c>
      <c r="NT56">
        <v>0</v>
      </c>
      <c r="NU56">
        <v>0</v>
      </c>
      <c r="NV56">
        <v>0</v>
      </c>
      <c r="NW56">
        <v>0</v>
      </c>
      <c r="NX56">
        <v>0</v>
      </c>
      <c r="NY56">
        <v>0</v>
      </c>
      <c r="NZ56">
        <v>0</v>
      </c>
      <c r="OA56">
        <v>0</v>
      </c>
      <c r="OB56">
        <v>0</v>
      </c>
      <c r="OC56">
        <v>0</v>
      </c>
      <c r="OD56">
        <v>0</v>
      </c>
      <c r="OE56">
        <v>0</v>
      </c>
      <c r="OF56">
        <v>0</v>
      </c>
      <c r="OG56">
        <v>0</v>
      </c>
      <c r="OH56">
        <v>0</v>
      </c>
      <c r="OI56">
        <v>0</v>
      </c>
      <c r="OJ56">
        <v>0</v>
      </c>
      <c r="OK56">
        <v>0</v>
      </c>
      <c r="OL56">
        <v>0</v>
      </c>
      <c r="OM56">
        <v>0</v>
      </c>
      <c r="ON56">
        <v>0</v>
      </c>
      <c r="OO56">
        <v>0</v>
      </c>
      <c r="OP56">
        <v>0</v>
      </c>
      <c r="OQ56">
        <v>0</v>
      </c>
      <c r="OR56">
        <v>0</v>
      </c>
      <c r="OS56">
        <v>0</v>
      </c>
      <c r="OT56">
        <v>0</v>
      </c>
      <c r="OU56">
        <v>0</v>
      </c>
      <c r="OV56">
        <v>0</v>
      </c>
      <c r="OW56">
        <v>0</v>
      </c>
      <c r="OX56">
        <v>0</v>
      </c>
      <c r="OY56">
        <v>0</v>
      </c>
      <c r="OZ56">
        <v>7627000000</v>
      </c>
    </row>
    <row r="57" spans="1:416" x14ac:dyDescent="0.25">
      <c r="A57" s="26" t="s">
        <v>451</v>
      </c>
      <c r="B57">
        <v>-3022000000</v>
      </c>
      <c r="C57">
        <v>-3423000000</v>
      </c>
      <c r="D57">
        <v>-3002000000</v>
      </c>
      <c r="E57">
        <v>-9447000000</v>
      </c>
      <c r="F57">
        <v>-9447000000</v>
      </c>
      <c r="G57">
        <v>13427000000</v>
      </c>
      <c r="H57">
        <v>-3241000000</v>
      </c>
      <c r="I57">
        <v>-4293000000</v>
      </c>
      <c r="J57">
        <v>5893000000</v>
      </c>
      <c r="K57">
        <v>5893000000</v>
      </c>
      <c r="L57">
        <v>-845000000</v>
      </c>
      <c r="M57">
        <v>-677000000</v>
      </c>
      <c r="N57">
        <v>-549000000</v>
      </c>
      <c r="O57">
        <v>-2071000000</v>
      </c>
      <c r="P57">
        <v>-2071000000</v>
      </c>
      <c r="Q57">
        <v>-1373244000</v>
      </c>
      <c r="R57">
        <v>-1609897000</v>
      </c>
      <c r="S57">
        <v>-1360030000</v>
      </c>
      <c r="T57">
        <v>-4343171000</v>
      </c>
      <c r="U57">
        <v>-4343171000</v>
      </c>
      <c r="V57">
        <v>-1312000000</v>
      </c>
      <c r="W57">
        <v>-1326000000</v>
      </c>
      <c r="X57">
        <v>-1147000000</v>
      </c>
      <c r="Y57">
        <v>-3785000000</v>
      </c>
      <c r="Z57">
        <v>-3785000000</v>
      </c>
      <c r="AA57">
        <v>0</v>
      </c>
      <c r="AB57">
        <v>0</v>
      </c>
      <c r="AC57">
        <v>0</v>
      </c>
      <c r="AD57">
        <v>0</v>
      </c>
      <c r="AE57">
        <v>0</v>
      </c>
      <c r="AF57">
        <v>0</v>
      </c>
      <c r="AG57">
        <v>0</v>
      </c>
      <c r="AH57">
        <v>0</v>
      </c>
      <c r="AI57">
        <v>0</v>
      </c>
      <c r="AJ57">
        <v>0</v>
      </c>
      <c r="AK57">
        <v>-118000000</v>
      </c>
      <c r="AL57">
        <v>-4008000000</v>
      </c>
      <c r="AM57">
        <v>-1247000000</v>
      </c>
      <c r="AN57">
        <v>-5373000000</v>
      </c>
      <c r="AO57">
        <v>-5373000000</v>
      </c>
      <c r="AP57">
        <v>8930000000</v>
      </c>
      <c r="AQ57">
        <v>8547000000</v>
      </c>
      <c r="AR57">
        <v>0</v>
      </c>
      <c r="AS57">
        <v>17477000000</v>
      </c>
      <c r="AT57">
        <v>17477000000</v>
      </c>
      <c r="AU57">
        <v>0</v>
      </c>
      <c r="AV57">
        <v>0</v>
      </c>
      <c r="AW57">
        <v>0</v>
      </c>
      <c r="AX57">
        <v>0</v>
      </c>
      <c r="AY57">
        <v>0</v>
      </c>
      <c r="AZ57">
        <v>-19087000000</v>
      </c>
      <c r="BA57">
        <v>-22196000000</v>
      </c>
      <c r="BB57">
        <v>-8662000000</v>
      </c>
      <c r="BC57">
        <v>-49945000000</v>
      </c>
      <c r="BD57">
        <v>-49945000000</v>
      </c>
      <c r="BE57">
        <v>0</v>
      </c>
      <c r="BF57">
        <v>0</v>
      </c>
      <c r="BG57">
        <v>0</v>
      </c>
      <c r="BH57">
        <v>0</v>
      </c>
      <c r="BI57">
        <v>0</v>
      </c>
      <c r="BJ57">
        <v>-3574000000</v>
      </c>
      <c r="BK57">
        <v>-4765000000</v>
      </c>
      <c r="BL57">
        <v>-2542000000</v>
      </c>
      <c r="BM57">
        <v>-10881000000</v>
      </c>
      <c r="BN57">
        <v>-10881000000</v>
      </c>
      <c r="BO57">
        <v>0</v>
      </c>
      <c r="BP57">
        <v>0</v>
      </c>
      <c r="BQ57">
        <v>0</v>
      </c>
      <c r="BR57">
        <v>0</v>
      </c>
      <c r="BS57">
        <v>0</v>
      </c>
      <c r="BT57">
        <v>0</v>
      </c>
      <c r="BU57">
        <v>0</v>
      </c>
      <c r="BV57">
        <v>0</v>
      </c>
      <c r="BW57">
        <v>0</v>
      </c>
      <c r="BX57">
        <v>0</v>
      </c>
      <c r="BY57">
        <v>-22963000000</v>
      </c>
      <c r="BZ57">
        <v>-28682000000</v>
      </c>
      <c r="CA57">
        <v>-13298000000</v>
      </c>
      <c r="CB57">
        <v>-64943000000</v>
      </c>
      <c r="CC57">
        <v>-64943000000</v>
      </c>
      <c r="CD57">
        <v>6558000000</v>
      </c>
      <c r="CE57">
        <v>2588000000</v>
      </c>
      <c r="CF57">
        <v>0</v>
      </c>
      <c r="CG57">
        <v>9146000000</v>
      </c>
      <c r="CH57">
        <v>9146000000</v>
      </c>
      <c r="CI57">
        <v>-1108000000</v>
      </c>
      <c r="CJ57">
        <v>-1101000000</v>
      </c>
      <c r="CK57">
        <v>-1033000000</v>
      </c>
      <c r="CL57">
        <v>-3242000000</v>
      </c>
      <c r="CM57">
        <v>-3242000000</v>
      </c>
      <c r="CN57">
        <v>0</v>
      </c>
      <c r="CO57">
        <v>0</v>
      </c>
      <c r="CP57">
        <v>0</v>
      </c>
      <c r="CQ57">
        <v>0</v>
      </c>
      <c r="CR57">
        <v>0</v>
      </c>
      <c r="CS57">
        <v>-4340000000</v>
      </c>
      <c r="CT57">
        <v>-5416000000</v>
      </c>
      <c r="CU57">
        <v>-4568000000</v>
      </c>
      <c r="CV57">
        <v>-14324000000</v>
      </c>
      <c r="CW57">
        <v>-14324000000</v>
      </c>
      <c r="CX57">
        <v>0</v>
      </c>
      <c r="CY57">
        <v>0</v>
      </c>
      <c r="CZ57">
        <v>0</v>
      </c>
      <c r="DA57">
        <v>0</v>
      </c>
      <c r="DB57">
        <v>0</v>
      </c>
      <c r="DC57">
        <v>-1204000000</v>
      </c>
      <c r="DD57">
        <v>-1187000000</v>
      </c>
      <c r="DE57">
        <v>-1052000000</v>
      </c>
      <c r="DF57">
        <v>-3443000000</v>
      </c>
      <c r="DG57">
        <v>-3443000000</v>
      </c>
      <c r="DH57">
        <v>-911000000</v>
      </c>
      <c r="DI57">
        <v>-892000000</v>
      </c>
      <c r="DJ57">
        <v>-603000000</v>
      </c>
      <c r="DK57">
        <v>-2406000000</v>
      </c>
      <c r="DL57">
        <v>-2406000000</v>
      </c>
      <c r="DM57">
        <v>167126000000</v>
      </c>
      <c r="DN57">
        <v>217462000000</v>
      </c>
      <c r="DO57">
        <v>232554000000</v>
      </c>
      <c r="DP57">
        <v>617142000000</v>
      </c>
      <c r="DQ57">
        <v>617142000000</v>
      </c>
      <c r="DR57">
        <v>-1035000000</v>
      </c>
      <c r="DS57">
        <v>-1362000000</v>
      </c>
      <c r="DT57">
        <v>-1213000000</v>
      </c>
      <c r="DU57">
        <v>-3610000000</v>
      </c>
      <c r="DV57">
        <v>-3610000000</v>
      </c>
      <c r="DW57">
        <v>-2116000000</v>
      </c>
      <c r="DX57">
        <v>-969000000</v>
      </c>
      <c r="DY57">
        <v>-647000000</v>
      </c>
      <c r="DZ57">
        <v>-3732000000</v>
      </c>
      <c r="EA57">
        <v>-3732000000</v>
      </c>
      <c r="EB57">
        <v>14295000000</v>
      </c>
      <c r="EC57">
        <v>5984000000</v>
      </c>
      <c r="ED57">
        <v>7616000000</v>
      </c>
      <c r="EE57">
        <v>27895000000</v>
      </c>
      <c r="EF57">
        <v>27895000000</v>
      </c>
      <c r="EG57">
        <v>3096000000</v>
      </c>
      <c r="EH57">
        <v>5713000000</v>
      </c>
      <c r="EI57">
        <v>6252000000</v>
      </c>
      <c r="EJ57">
        <v>15061000000</v>
      </c>
      <c r="EK57"/>
      <c r="EL57"/>
      <c r="EM57"/>
      <c r="EN57"/>
      <c r="EO57">
        <v>15061000000</v>
      </c>
      <c r="EP57">
        <v>-61000000</v>
      </c>
      <c r="EQ57">
        <v>-60000000</v>
      </c>
      <c r="ER57">
        <v>-66000000</v>
      </c>
      <c r="ES57">
        <v>-187000000</v>
      </c>
      <c r="ET57">
        <v>-187000000</v>
      </c>
      <c r="EU57">
        <v>-383000000</v>
      </c>
      <c r="EV57">
        <v>-408000000</v>
      </c>
      <c r="EW57">
        <v>-601000000</v>
      </c>
      <c r="EX57">
        <v>-1392000000</v>
      </c>
      <c r="EY57">
        <v>-1392000000</v>
      </c>
      <c r="EZ57">
        <v>15022000000</v>
      </c>
      <c r="FA57">
        <v>0</v>
      </c>
      <c r="FB57">
        <v>0</v>
      </c>
      <c r="FC57">
        <v>15022000000</v>
      </c>
      <c r="FD57">
        <v>15022000000</v>
      </c>
      <c r="FE57">
        <v>-1000000</v>
      </c>
      <c r="FF57">
        <v>-3000000</v>
      </c>
      <c r="FG57">
        <v>0</v>
      </c>
      <c r="FH57">
        <v>-4000000</v>
      </c>
      <c r="FI57">
        <v>-4000000</v>
      </c>
      <c r="FJ57">
        <v>-336000000</v>
      </c>
      <c r="FK57">
        <v>0</v>
      </c>
      <c r="FL57">
        <v>0</v>
      </c>
      <c r="FM57">
        <v>-336000000</v>
      </c>
      <c r="FN57">
        <v>-336000000</v>
      </c>
      <c r="FO57">
        <v>3148000000</v>
      </c>
      <c r="FP57">
        <v>-55000000</v>
      </c>
      <c r="FQ57">
        <v>-40000000</v>
      </c>
      <c r="FR57">
        <v>3053000000</v>
      </c>
      <c r="FS57">
        <v>3053000000</v>
      </c>
      <c r="FT57">
        <v>3210000000</v>
      </c>
      <c r="FU57">
        <v>10419000000</v>
      </c>
      <c r="FV57">
        <v>3597000000</v>
      </c>
      <c r="FW57">
        <v>17226000000</v>
      </c>
      <c r="FX57">
        <v>17226000000</v>
      </c>
      <c r="FY57">
        <v>-4268000000</v>
      </c>
      <c r="FZ57">
        <v>-2775000000</v>
      </c>
      <c r="GA57">
        <v>-3590000000</v>
      </c>
      <c r="GB57">
        <v>-10633000000</v>
      </c>
      <c r="GC57">
        <v>-10633000000</v>
      </c>
      <c r="GD57">
        <v>-2069000000</v>
      </c>
      <c r="GE57">
        <v>-985000000</v>
      </c>
      <c r="GF57">
        <v>-851000000</v>
      </c>
      <c r="GG57">
        <v>-3905000000</v>
      </c>
      <c r="GH57">
        <v>-3905000000</v>
      </c>
      <c r="GI57">
        <v>-16721000000</v>
      </c>
      <c r="GJ57">
        <v>-18645000000</v>
      </c>
      <c r="GK57">
        <v>-9091000000</v>
      </c>
      <c r="GL57">
        <v>-44457000000</v>
      </c>
      <c r="GM57">
        <v>-44457000000</v>
      </c>
      <c r="GN57">
        <v>-4809000000</v>
      </c>
      <c r="GO57">
        <v>-4332000000</v>
      </c>
      <c r="GP57">
        <v>-5895000000</v>
      </c>
      <c r="GQ57">
        <v>-15036000000</v>
      </c>
      <c r="GR57">
        <v>-15036000000</v>
      </c>
      <c r="GS57">
        <v>-80000000</v>
      </c>
      <c r="GT57">
        <v>-78000000</v>
      </c>
      <c r="GU57">
        <v>-47000000</v>
      </c>
      <c r="GV57">
        <v>-205000000</v>
      </c>
      <c r="GW57">
        <v>-205000000</v>
      </c>
      <c r="GX57">
        <v>-1423000000</v>
      </c>
      <c r="GY57">
        <v>-1685000000</v>
      </c>
      <c r="GZ57">
        <v>-1830000000</v>
      </c>
      <c r="HA57">
        <v>-4938000000</v>
      </c>
      <c r="HB57">
        <v>-4938000000</v>
      </c>
      <c r="HC57">
        <v>-448000000</v>
      </c>
      <c r="HD57">
        <v>-469000000</v>
      </c>
      <c r="HE57">
        <v>-594000000</v>
      </c>
      <c r="HF57">
        <v>-1511000000</v>
      </c>
      <c r="HG57">
        <v>-1511000000</v>
      </c>
      <c r="HH57">
        <v>-5533000000</v>
      </c>
      <c r="HI57">
        <v>-5116000000</v>
      </c>
      <c r="HJ57">
        <v>-5460000000</v>
      </c>
      <c r="HK57">
        <v>-16109000000</v>
      </c>
      <c r="HL57">
        <v>-16109000000</v>
      </c>
      <c r="HM57">
        <v>-21152000000</v>
      </c>
      <c r="HN57">
        <v>-29918000000</v>
      </c>
      <c r="HO57">
        <v>-13077000000</v>
      </c>
      <c r="HP57">
        <v>-64147000000</v>
      </c>
      <c r="HQ57">
        <v>-64147000000</v>
      </c>
      <c r="HR57">
        <v>2872000000</v>
      </c>
      <c r="HS57">
        <v>3802000000</v>
      </c>
      <c r="HT57">
        <v>0</v>
      </c>
      <c r="HU57">
        <v>6674000000</v>
      </c>
      <c r="HV57">
        <v>6674000000</v>
      </c>
      <c r="HW57">
        <v>0</v>
      </c>
      <c r="HX57">
        <v>0</v>
      </c>
      <c r="HY57">
        <v>0</v>
      </c>
      <c r="HZ57">
        <v>0</v>
      </c>
      <c r="IA57">
        <v>0</v>
      </c>
      <c r="IB57">
        <v>0</v>
      </c>
      <c r="IC57">
        <v>0</v>
      </c>
      <c r="ID57">
        <v>0</v>
      </c>
      <c r="IE57">
        <v>0</v>
      </c>
      <c r="IF57">
        <v>0</v>
      </c>
      <c r="IG57">
        <v>3295000000</v>
      </c>
      <c r="IH57">
        <v>0</v>
      </c>
      <c r="II57">
        <v>0</v>
      </c>
      <c r="IJ57">
        <v>3295000000</v>
      </c>
      <c r="IK57">
        <v>3295000000</v>
      </c>
      <c r="IL57">
        <v>0</v>
      </c>
      <c r="IM57">
        <v>0</v>
      </c>
      <c r="IN57">
        <v>0</v>
      </c>
      <c r="IO57">
        <v>0</v>
      </c>
      <c r="IP57">
        <v>0</v>
      </c>
      <c r="IQ57">
        <v>-2694000000</v>
      </c>
      <c r="IR57">
        <v>-2656200000</v>
      </c>
      <c r="IS57">
        <v>-2577900000</v>
      </c>
      <c r="IT57">
        <v>-7928100000</v>
      </c>
      <c r="IU57">
        <v>-7928100000</v>
      </c>
      <c r="IV57">
        <v>-864000000</v>
      </c>
      <c r="IW57">
        <v>-981000000</v>
      </c>
      <c r="IX57">
        <v>-1264000000</v>
      </c>
      <c r="IY57">
        <v>-3109000000</v>
      </c>
      <c r="IZ57">
        <v>-3109000000</v>
      </c>
      <c r="JA57">
        <v>-1147000000</v>
      </c>
      <c r="JB57">
        <v>-973000000</v>
      </c>
      <c r="JC57">
        <v>-643000000</v>
      </c>
      <c r="JD57">
        <v>-2763000000</v>
      </c>
      <c r="JE57">
        <v>-2763000000</v>
      </c>
      <c r="JF57">
        <v>-1130000000</v>
      </c>
      <c r="JG57">
        <v>-964000000</v>
      </c>
      <c r="JH57">
        <v>-891000000</v>
      </c>
      <c r="JI57">
        <v>-2985000000</v>
      </c>
      <c r="JJ57">
        <v>-2985000000</v>
      </c>
      <c r="JK57">
        <v>0</v>
      </c>
      <c r="JL57">
        <v>0</v>
      </c>
      <c r="JM57">
        <v>0</v>
      </c>
      <c r="JN57">
        <v>0</v>
      </c>
      <c r="JO57">
        <v>0</v>
      </c>
      <c r="JP57">
        <v>-3052000000</v>
      </c>
      <c r="JQ57">
        <v>-3024000000</v>
      </c>
      <c r="JR57">
        <v>-3895000000</v>
      </c>
      <c r="JS57">
        <v>-9971000000</v>
      </c>
      <c r="JT57">
        <v>-9971000000</v>
      </c>
      <c r="JU57">
        <v>0</v>
      </c>
      <c r="JV57">
        <v>0</v>
      </c>
      <c r="JW57">
        <v>0</v>
      </c>
      <c r="JX57">
        <v>0</v>
      </c>
      <c r="JY57">
        <v>0</v>
      </c>
      <c r="JZ57">
        <v>-9977000000</v>
      </c>
      <c r="KA57">
        <v>-12511000000</v>
      </c>
      <c r="KB57">
        <v>-4120000000</v>
      </c>
      <c r="KC57">
        <v>-26608000000</v>
      </c>
      <c r="KD57">
        <v>-26608000000</v>
      </c>
      <c r="KE57">
        <v>0</v>
      </c>
      <c r="KF57">
        <v>0</v>
      </c>
      <c r="KG57">
        <v>0</v>
      </c>
      <c r="KH57">
        <v>0</v>
      </c>
      <c r="KI57">
        <v>0</v>
      </c>
      <c r="KJ57">
        <v>-654000000</v>
      </c>
      <c r="KK57">
        <v>-910000000</v>
      </c>
      <c r="KL57">
        <v>-1168000000</v>
      </c>
      <c r="KM57">
        <v>-2732000000</v>
      </c>
      <c r="KN57">
        <v>-2732000000</v>
      </c>
      <c r="KO57">
        <v>-3472000000</v>
      </c>
      <c r="KP57">
        <v>-4960000000</v>
      </c>
      <c r="KQ57">
        <v>-5190000000</v>
      </c>
      <c r="KR57">
        <v>-13622000000</v>
      </c>
      <c r="KS57">
        <v>-13622000000</v>
      </c>
      <c r="KT57">
        <v>-2036000000</v>
      </c>
      <c r="KU57">
        <v>-1076000000</v>
      </c>
      <c r="KV57">
        <v>-948000000</v>
      </c>
      <c r="KW57">
        <v>-4060000000</v>
      </c>
      <c r="KX57">
        <v>-4060000000</v>
      </c>
      <c r="KY57">
        <v>8875000000</v>
      </c>
      <c r="KZ57">
        <v>7011000000</v>
      </c>
      <c r="LA57">
        <v>10586000000</v>
      </c>
      <c r="LB57">
        <v>26472000000</v>
      </c>
      <c r="LC57">
        <v>26472000000</v>
      </c>
      <c r="LD57">
        <v>-2830000000</v>
      </c>
      <c r="LE57">
        <v>-3064000000</v>
      </c>
      <c r="LF57">
        <v>-3550000000</v>
      </c>
      <c r="LG57">
        <v>-9444000000</v>
      </c>
      <c r="LH57">
        <v>-9444000000</v>
      </c>
      <c r="LI57">
        <v>-992000000</v>
      </c>
      <c r="LJ57">
        <v>-1000000000</v>
      </c>
      <c r="LK57">
        <v>-830000000</v>
      </c>
      <c r="LL57">
        <v>-2822000000</v>
      </c>
      <c r="LM57">
        <v>-2822000000</v>
      </c>
      <c r="LN57">
        <v>2053000000</v>
      </c>
      <c r="LO57">
        <v>4909000000</v>
      </c>
      <c r="LP57">
        <v>0</v>
      </c>
      <c r="LQ57">
        <v>6962000000</v>
      </c>
      <c r="LR57">
        <v>6962000000</v>
      </c>
      <c r="LS57">
        <v>-137100000</v>
      </c>
      <c r="LT57">
        <v>-299500000</v>
      </c>
      <c r="LU57">
        <v>-396900000</v>
      </c>
      <c r="LV57">
        <v>-833500000</v>
      </c>
      <c r="LW57">
        <v>-833500000</v>
      </c>
      <c r="LX57">
        <v>-83000000</v>
      </c>
      <c r="LY57">
        <v>-25000000</v>
      </c>
      <c r="LZ57">
        <v>-16000000</v>
      </c>
      <c r="MA57">
        <v>-124000000</v>
      </c>
      <c r="MB57">
        <v>-124000000</v>
      </c>
      <c r="MC57">
        <v>-2042000000</v>
      </c>
      <c r="MD57">
        <v>-3115000000</v>
      </c>
      <c r="ME57">
        <v>-2127000000</v>
      </c>
      <c r="MF57">
        <v>-7284000000</v>
      </c>
      <c r="MG57">
        <v>-7284000000</v>
      </c>
      <c r="MH57">
        <v>0</v>
      </c>
      <c r="MI57">
        <v>0</v>
      </c>
      <c r="MJ57">
        <v>0</v>
      </c>
      <c r="MK57">
        <v>0</v>
      </c>
      <c r="ML57">
        <v>0</v>
      </c>
      <c r="MM57">
        <v>-500000000</v>
      </c>
      <c r="MN57">
        <v>0</v>
      </c>
      <c r="MO57">
        <v>0</v>
      </c>
      <c r="MP57">
        <v>-500000000</v>
      </c>
      <c r="MQ57">
        <v>-500000000</v>
      </c>
      <c r="MR57">
        <v>5970000000</v>
      </c>
      <c r="MS57">
        <v>7099000000</v>
      </c>
      <c r="MT57">
        <v>10525000000</v>
      </c>
      <c r="MU57">
        <v>23594000000</v>
      </c>
      <c r="MV57">
        <v>23594000000</v>
      </c>
      <c r="MW57">
        <v>1112000000</v>
      </c>
      <c r="MX57">
        <v>0</v>
      </c>
      <c r="MY57">
        <v>0</v>
      </c>
      <c r="MZ57">
        <v>1112000000</v>
      </c>
      <c r="NA57">
        <v>1112000000</v>
      </c>
      <c r="NB57">
        <v>-1410000000</v>
      </c>
      <c r="NC57">
        <v>-1627000000</v>
      </c>
      <c r="ND57">
        <v>-1704000000</v>
      </c>
      <c r="NE57">
        <v>-4741000000</v>
      </c>
      <c r="NF57">
        <v>-4741000000</v>
      </c>
      <c r="NG57">
        <v>-728000000</v>
      </c>
      <c r="NH57">
        <v>-1033000000</v>
      </c>
      <c r="NI57">
        <v>-1050000000</v>
      </c>
      <c r="NJ57">
        <v>-2811000000</v>
      </c>
      <c r="NK57">
        <v>-2811000000</v>
      </c>
      <c r="NL57">
        <v>-783000000</v>
      </c>
      <c r="NM57">
        <v>-3504000000</v>
      </c>
      <c r="NN57">
        <v>-4954000000</v>
      </c>
      <c r="NO57">
        <v>-9241000000</v>
      </c>
      <c r="NP57">
        <v>-9241000000</v>
      </c>
      <c r="NQ57">
        <v>-3421000000</v>
      </c>
      <c r="NR57">
        <v>-5345000000</v>
      </c>
      <c r="NS57">
        <v>-3224000000</v>
      </c>
      <c r="NT57">
        <v>-11990000000</v>
      </c>
      <c r="NU57">
        <v>-11990000000</v>
      </c>
      <c r="NV57">
        <v>-545000000</v>
      </c>
      <c r="NW57">
        <v>-537000000</v>
      </c>
      <c r="NX57">
        <v>-537000000</v>
      </c>
      <c r="NY57">
        <v>-1619000000</v>
      </c>
      <c r="NZ57">
        <v>-1619000000</v>
      </c>
      <c r="OA57">
        <v>-1679000000</v>
      </c>
      <c r="OB57">
        <v>-300000000</v>
      </c>
      <c r="OC57">
        <v>0</v>
      </c>
      <c r="OD57">
        <v>-1979000000</v>
      </c>
      <c r="OE57">
        <v>-1979000000</v>
      </c>
      <c r="OF57">
        <v>2215000000</v>
      </c>
      <c r="OG57">
        <v>0</v>
      </c>
      <c r="OH57">
        <v>0</v>
      </c>
      <c r="OI57">
        <v>2215000000</v>
      </c>
      <c r="OJ57">
        <v>2215000000</v>
      </c>
      <c r="OK57">
        <v>-14366000000</v>
      </c>
      <c r="OL57">
        <v>-18834000000</v>
      </c>
      <c r="OM57">
        <v>-8414000000</v>
      </c>
      <c r="ON57">
        <v>-41614000000</v>
      </c>
      <c r="OO57">
        <v>-41614000000</v>
      </c>
      <c r="OP57">
        <v>-8629000000</v>
      </c>
      <c r="OQ57">
        <v>-6330000000</v>
      </c>
      <c r="OR57">
        <v>-6080000000</v>
      </c>
      <c r="OS57">
        <v>-21039000000</v>
      </c>
      <c r="OT57">
        <v>-21039000000</v>
      </c>
      <c r="OU57">
        <v>-193000000</v>
      </c>
      <c r="OV57">
        <v>-238000000</v>
      </c>
      <c r="OW57">
        <v>-436000000</v>
      </c>
      <c r="OX57">
        <v>-867000000</v>
      </c>
      <c r="OY57">
        <v>-867000000</v>
      </c>
      <c r="OZ57">
        <v>263147229000</v>
      </c>
    </row>
    <row r="58" spans="1:416" x14ac:dyDescent="0.25">
      <c r="A58" s="26" t="s">
        <v>452</v>
      </c>
      <c r="B58">
        <v>0</v>
      </c>
      <c r="C58">
        <v>0</v>
      </c>
      <c r="D58">
        <v>0</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v>0</v>
      </c>
      <c r="AK58">
        <v>0</v>
      </c>
      <c r="AL58">
        <v>0</v>
      </c>
      <c r="AM58">
        <v>0</v>
      </c>
      <c r="AN58">
        <v>0</v>
      </c>
      <c r="AO58">
        <v>0</v>
      </c>
      <c r="AP58">
        <v>0</v>
      </c>
      <c r="AQ58">
        <v>0</v>
      </c>
      <c r="AR58">
        <v>0</v>
      </c>
      <c r="AS58">
        <v>0</v>
      </c>
      <c r="AT58">
        <v>0</v>
      </c>
      <c r="AU58">
        <v>0</v>
      </c>
      <c r="AV58">
        <v>0</v>
      </c>
      <c r="AW58">
        <v>0</v>
      </c>
      <c r="AX58">
        <v>0</v>
      </c>
      <c r="AY58">
        <v>0</v>
      </c>
      <c r="AZ58">
        <v>0</v>
      </c>
      <c r="BA58">
        <v>0</v>
      </c>
      <c r="BB58">
        <v>0</v>
      </c>
      <c r="BC58">
        <v>0</v>
      </c>
      <c r="BD58">
        <v>0</v>
      </c>
      <c r="BE58">
        <v>0</v>
      </c>
      <c r="BF58">
        <v>0</v>
      </c>
      <c r="BG58">
        <v>0</v>
      </c>
      <c r="BH58">
        <v>0</v>
      </c>
      <c r="BI58">
        <v>0</v>
      </c>
      <c r="BJ58">
        <v>0</v>
      </c>
      <c r="BK58">
        <v>0</v>
      </c>
      <c r="BL58">
        <v>0</v>
      </c>
      <c r="BM58">
        <v>0</v>
      </c>
      <c r="BN58">
        <v>0</v>
      </c>
      <c r="BO58">
        <v>0</v>
      </c>
      <c r="BP58">
        <v>0</v>
      </c>
      <c r="BQ58">
        <v>0</v>
      </c>
      <c r="BR58">
        <v>0</v>
      </c>
      <c r="BS58">
        <v>0</v>
      </c>
      <c r="BT58">
        <v>0</v>
      </c>
      <c r="BU58">
        <v>0</v>
      </c>
      <c r="BV58">
        <v>0</v>
      </c>
      <c r="BW58">
        <v>0</v>
      </c>
      <c r="BX58">
        <v>0</v>
      </c>
      <c r="BY58">
        <v>0</v>
      </c>
      <c r="BZ58">
        <v>0</v>
      </c>
      <c r="CA58">
        <v>0</v>
      </c>
      <c r="CB58">
        <v>0</v>
      </c>
      <c r="CC58">
        <v>0</v>
      </c>
      <c r="CD58">
        <v>0</v>
      </c>
      <c r="CE58">
        <v>0</v>
      </c>
      <c r="CF58">
        <v>0</v>
      </c>
      <c r="CG58">
        <v>0</v>
      </c>
      <c r="CH58">
        <v>0</v>
      </c>
      <c r="CI58">
        <v>0</v>
      </c>
      <c r="CJ58">
        <v>0</v>
      </c>
      <c r="CK58">
        <v>0</v>
      </c>
      <c r="CL58">
        <v>0</v>
      </c>
      <c r="CM58">
        <v>0</v>
      </c>
      <c r="CN58">
        <v>0</v>
      </c>
      <c r="CO58">
        <v>0</v>
      </c>
      <c r="CP58">
        <v>0</v>
      </c>
      <c r="CQ58">
        <v>0</v>
      </c>
      <c r="CR58">
        <v>0</v>
      </c>
      <c r="CS58">
        <v>-6000000</v>
      </c>
      <c r="CT58">
        <v>7000000</v>
      </c>
      <c r="CU58">
        <v>3000000</v>
      </c>
      <c r="CV58">
        <v>4000000</v>
      </c>
      <c r="CW58">
        <v>4000000</v>
      </c>
      <c r="CX58">
        <v>0</v>
      </c>
      <c r="CY58">
        <v>0</v>
      </c>
      <c r="CZ58">
        <v>0</v>
      </c>
      <c r="DA58">
        <v>0</v>
      </c>
      <c r="DB58">
        <v>0</v>
      </c>
      <c r="DC58">
        <v>0</v>
      </c>
      <c r="DD58">
        <v>0</v>
      </c>
      <c r="DE58">
        <v>0</v>
      </c>
      <c r="DF58">
        <v>0</v>
      </c>
      <c r="DG58">
        <v>0</v>
      </c>
      <c r="DH58">
        <v>0</v>
      </c>
      <c r="DI58">
        <v>0</v>
      </c>
      <c r="DJ58">
        <v>0</v>
      </c>
      <c r="DK58">
        <v>0</v>
      </c>
      <c r="DL58">
        <v>0</v>
      </c>
      <c r="DM58">
        <v>0</v>
      </c>
      <c r="DN58">
        <v>0</v>
      </c>
      <c r="DO58">
        <v>0</v>
      </c>
      <c r="DP58">
        <v>0</v>
      </c>
      <c r="DQ58">
        <v>0</v>
      </c>
      <c r="DR58">
        <v>0</v>
      </c>
      <c r="DS58">
        <v>0</v>
      </c>
      <c r="DT58">
        <v>0</v>
      </c>
      <c r="DU58">
        <v>0</v>
      </c>
      <c r="DV58">
        <v>0</v>
      </c>
      <c r="DW58">
        <v>0</v>
      </c>
      <c r="DX58">
        <v>0</v>
      </c>
      <c r="DY58">
        <v>0</v>
      </c>
      <c r="DZ58">
        <v>0</v>
      </c>
      <c r="EA58">
        <v>0</v>
      </c>
      <c r="EB58">
        <v>0</v>
      </c>
      <c r="EC58">
        <v>622000000</v>
      </c>
      <c r="ED58">
        <v>2000000</v>
      </c>
      <c r="EE58">
        <v>624000000</v>
      </c>
      <c r="EF58">
        <v>624000000</v>
      </c>
      <c r="EG58">
        <v>1158000000</v>
      </c>
      <c r="EH58">
        <v>217000000</v>
      </c>
      <c r="EI58">
        <v>-26000000</v>
      </c>
      <c r="EJ58">
        <v>1349000000</v>
      </c>
      <c r="EK58"/>
      <c r="EL58"/>
      <c r="EM58"/>
      <c r="EN58"/>
      <c r="EO58">
        <v>1349000000</v>
      </c>
      <c r="EP58">
        <v>0</v>
      </c>
      <c r="EQ58">
        <v>0</v>
      </c>
      <c r="ER58">
        <v>0</v>
      </c>
      <c r="ES58">
        <v>0</v>
      </c>
      <c r="ET58">
        <v>0</v>
      </c>
      <c r="EU58">
        <v>0</v>
      </c>
      <c r="EV58">
        <v>0</v>
      </c>
      <c r="EW58">
        <v>0</v>
      </c>
      <c r="EX58">
        <v>0</v>
      </c>
      <c r="EY58">
        <v>0</v>
      </c>
      <c r="EZ58">
        <v>0</v>
      </c>
      <c r="FA58">
        <v>0</v>
      </c>
      <c r="FB58">
        <v>0</v>
      </c>
      <c r="FC58">
        <v>0</v>
      </c>
      <c r="FD58">
        <v>0</v>
      </c>
      <c r="FE58">
        <v>0</v>
      </c>
      <c r="FF58">
        <v>0</v>
      </c>
      <c r="FG58">
        <v>0</v>
      </c>
      <c r="FH58">
        <v>0</v>
      </c>
      <c r="FI58">
        <v>0</v>
      </c>
      <c r="FJ58">
        <v>0</v>
      </c>
      <c r="FK58">
        <v>0</v>
      </c>
      <c r="FL58">
        <v>0</v>
      </c>
      <c r="FM58">
        <v>0</v>
      </c>
      <c r="FN58">
        <v>0</v>
      </c>
      <c r="FO58">
        <v>0</v>
      </c>
      <c r="FP58">
        <v>0</v>
      </c>
      <c r="FQ58">
        <v>0</v>
      </c>
      <c r="FR58">
        <v>0</v>
      </c>
      <c r="FS58">
        <v>0</v>
      </c>
      <c r="FT58">
        <v>1768000000</v>
      </c>
      <c r="FU58">
        <v>-1647000000</v>
      </c>
      <c r="FV58">
        <v>0</v>
      </c>
      <c r="FW58">
        <v>121000000</v>
      </c>
      <c r="FX58">
        <v>121000000</v>
      </c>
      <c r="FY58">
        <v>0</v>
      </c>
      <c r="FZ58">
        <v>0</v>
      </c>
      <c r="GA58">
        <v>0</v>
      </c>
      <c r="GB58">
        <v>0</v>
      </c>
      <c r="GC58">
        <v>0</v>
      </c>
      <c r="GD58">
        <v>0</v>
      </c>
      <c r="GE58">
        <v>0</v>
      </c>
      <c r="GF58">
        <v>0</v>
      </c>
      <c r="GG58">
        <v>0</v>
      </c>
      <c r="GH58">
        <v>0</v>
      </c>
      <c r="GI58">
        <v>0</v>
      </c>
      <c r="GJ58">
        <v>0</v>
      </c>
      <c r="GK58">
        <v>0</v>
      </c>
      <c r="GL58">
        <v>0</v>
      </c>
      <c r="GM58">
        <v>0</v>
      </c>
      <c r="GN58">
        <v>0</v>
      </c>
      <c r="GO58">
        <v>0</v>
      </c>
      <c r="GP58">
        <v>0</v>
      </c>
      <c r="GQ58">
        <v>0</v>
      </c>
      <c r="GR58">
        <v>0</v>
      </c>
      <c r="GS58">
        <v>0</v>
      </c>
      <c r="GT58">
        <v>0</v>
      </c>
      <c r="GU58">
        <v>0</v>
      </c>
      <c r="GV58">
        <v>0</v>
      </c>
      <c r="GW58">
        <v>0</v>
      </c>
      <c r="GX58">
        <v>0</v>
      </c>
      <c r="GY58">
        <v>0</v>
      </c>
      <c r="GZ58">
        <v>0</v>
      </c>
      <c r="HA58">
        <v>0</v>
      </c>
      <c r="HB58">
        <v>0</v>
      </c>
      <c r="HC58">
        <v>0</v>
      </c>
      <c r="HD58">
        <v>0</v>
      </c>
      <c r="HE58">
        <v>0</v>
      </c>
      <c r="HF58">
        <v>0</v>
      </c>
      <c r="HG58">
        <v>0</v>
      </c>
      <c r="HH58">
        <v>0</v>
      </c>
      <c r="HI58">
        <v>0</v>
      </c>
      <c r="HJ58">
        <v>0</v>
      </c>
      <c r="HK58">
        <v>0</v>
      </c>
      <c r="HL58">
        <v>0</v>
      </c>
      <c r="HM58">
        <v>0</v>
      </c>
      <c r="HN58">
        <v>0</v>
      </c>
      <c r="HO58">
        <v>0</v>
      </c>
      <c r="HP58">
        <v>0</v>
      </c>
      <c r="HQ58">
        <v>0</v>
      </c>
      <c r="HR58">
        <v>307000000</v>
      </c>
      <c r="HS58">
        <v>89000000</v>
      </c>
      <c r="HT58">
        <v>0</v>
      </c>
      <c r="HU58">
        <v>396000000</v>
      </c>
      <c r="HV58">
        <v>396000000</v>
      </c>
      <c r="HW58">
        <v>0</v>
      </c>
      <c r="HX58">
        <v>0</v>
      </c>
      <c r="HY58">
        <v>0</v>
      </c>
      <c r="HZ58">
        <v>0</v>
      </c>
      <c r="IA58">
        <v>0</v>
      </c>
      <c r="IB58">
        <v>0</v>
      </c>
      <c r="IC58">
        <v>0</v>
      </c>
      <c r="ID58">
        <v>0</v>
      </c>
      <c r="IE58">
        <v>0</v>
      </c>
      <c r="IF58">
        <v>0</v>
      </c>
      <c r="IG58">
        <v>0</v>
      </c>
      <c r="IH58">
        <v>0</v>
      </c>
      <c r="II58">
        <v>0</v>
      </c>
      <c r="IJ58">
        <v>0</v>
      </c>
      <c r="IK58">
        <v>0</v>
      </c>
      <c r="IL58">
        <v>0</v>
      </c>
      <c r="IM58">
        <v>0</v>
      </c>
      <c r="IN58">
        <v>0</v>
      </c>
      <c r="IO58">
        <v>0</v>
      </c>
      <c r="IP58">
        <v>0</v>
      </c>
      <c r="IQ58">
        <v>0</v>
      </c>
      <c r="IR58">
        <v>0</v>
      </c>
      <c r="IS58">
        <v>0</v>
      </c>
      <c r="IT58">
        <v>0</v>
      </c>
      <c r="IU58">
        <v>0</v>
      </c>
      <c r="IV58">
        <v>0</v>
      </c>
      <c r="IW58">
        <v>0</v>
      </c>
      <c r="IX58">
        <v>0</v>
      </c>
      <c r="IY58">
        <v>0</v>
      </c>
      <c r="IZ58">
        <v>0</v>
      </c>
      <c r="JA58">
        <v>0</v>
      </c>
      <c r="JB58">
        <v>0</v>
      </c>
      <c r="JC58">
        <v>0</v>
      </c>
      <c r="JD58">
        <v>0</v>
      </c>
      <c r="JE58">
        <v>0</v>
      </c>
      <c r="JF58">
        <v>0</v>
      </c>
      <c r="JG58">
        <v>0</v>
      </c>
      <c r="JH58">
        <v>0</v>
      </c>
      <c r="JI58">
        <v>0</v>
      </c>
      <c r="JJ58">
        <v>0</v>
      </c>
      <c r="JK58">
        <v>0</v>
      </c>
      <c r="JL58">
        <v>0</v>
      </c>
      <c r="JM58">
        <v>0</v>
      </c>
      <c r="JN58">
        <v>0</v>
      </c>
      <c r="JO58">
        <v>0</v>
      </c>
      <c r="JP58">
        <v>0</v>
      </c>
      <c r="JQ58">
        <v>0</v>
      </c>
      <c r="JR58">
        <v>0</v>
      </c>
      <c r="JS58">
        <v>0</v>
      </c>
      <c r="JT58">
        <v>0</v>
      </c>
      <c r="JU58">
        <v>0</v>
      </c>
      <c r="JV58">
        <v>0</v>
      </c>
      <c r="JW58">
        <v>0</v>
      </c>
      <c r="JX58">
        <v>0</v>
      </c>
      <c r="JY58">
        <v>0</v>
      </c>
      <c r="JZ58">
        <v>0</v>
      </c>
      <c r="KA58">
        <v>0</v>
      </c>
      <c r="KB58">
        <v>0</v>
      </c>
      <c r="KC58">
        <v>0</v>
      </c>
      <c r="KD58">
        <v>0</v>
      </c>
      <c r="KE58">
        <v>0</v>
      </c>
      <c r="KF58">
        <v>0</v>
      </c>
      <c r="KG58">
        <v>0</v>
      </c>
      <c r="KH58">
        <v>0</v>
      </c>
      <c r="KI58">
        <v>0</v>
      </c>
      <c r="KJ58">
        <v>0</v>
      </c>
      <c r="KK58">
        <v>0</v>
      </c>
      <c r="KL58">
        <v>0</v>
      </c>
      <c r="KM58">
        <v>0</v>
      </c>
      <c r="KN58">
        <v>0</v>
      </c>
      <c r="KO58">
        <v>0</v>
      </c>
      <c r="KP58">
        <v>0</v>
      </c>
      <c r="KQ58">
        <v>0</v>
      </c>
      <c r="KR58">
        <v>0</v>
      </c>
      <c r="KS58">
        <v>0</v>
      </c>
      <c r="KT58">
        <v>0</v>
      </c>
      <c r="KU58">
        <v>0</v>
      </c>
      <c r="KV58">
        <v>0</v>
      </c>
      <c r="KW58">
        <v>0</v>
      </c>
      <c r="KX58">
        <v>0</v>
      </c>
      <c r="KY58">
        <v>6952000000</v>
      </c>
      <c r="KZ58">
        <v>5576000000</v>
      </c>
      <c r="LA58">
        <v>3817000000</v>
      </c>
      <c r="LB58">
        <v>16345000000</v>
      </c>
      <c r="LC58">
        <v>16345000000</v>
      </c>
      <c r="LD58">
        <v>0</v>
      </c>
      <c r="LE58">
        <v>0</v>
      </c>
      <c r="LF58">
        <v>0</v>
      </c>
      <c r="LG58">
        <v>0</v>
      </c>
      <c r="LH58">
        <v>0</v>
      </c>
      <c r="LI58">
        <v>0</v>
      </c>
      <c r="LJ58">
        <v>0</v>
      </c>
      <c r="LK58">
        <v>0</v>
      </c>
      <c r="LL58">
        <v>0</v>
      </c>
      <c r="LM58">
        <v>0</v>
      </c>
      <c r="LN58">
        <v>0</v>
      </c>
      <c r="LO58">
        <v>0</v>
      </c>
      <c r="LP58">
        <v>0</v>
      </c>
      <c r="LQ58">
        <v>0</v>
      </c>
      <c r="LR58">
        <v>0</v>
      </c>
      <c r="LS58">
        <v>0</v>
      </c>
      <c r="LT58">
        <v>0</v>
      </c>
      <c r="LU58">
        <v>0</v>
      </c>
      <c r="LV58">
        <v>0</v>
      </c>
      <c r="LW58">
        <v>0</v>
      </c>
      <c r="LX58">
        <v>0</v>
      </c>
      <c r="LY58">
        <v>0</v>
      </c>
      <c r="LZ58">
        <v>0</v>
      </c>
      <c r="MA58">
        <v>0</v>
      </c>
      <c r="MB58">
        <v>0</v>
      </c>
      <c r="MC58">
        <v>0</v>
      </c>
      <c r="MD58">
        <v>0</v>
      </c>
      <c r="ME58">
        <v>0</v>
      </c>
      <c r="MF58">
        <v>0</v>
      </c>
      <c r="MG58">
        <v>0</v>
      </c>
      <c r="MH58">
        <v>0</v>
      </c>
      <c r="MI58">
        <v>0</v>
      </c>
      <c r="MJ58">
        <v>0</v>
      </c>
      <c r="MK58">
        <v>0</v>
      </c>
      <c r="ML58">
        <v>0</v>
      </c>
      <c r="MM58">
        <v>0</v>
      </c>
      <c r="MN58">
        <v>0</v>
      </c>
      <c r="MO58">
        <v>0</v>
      </c>
      <c r="MP58">
        <v>0</v>
      </c>
      <c r="MQ58">
        <v>0</v>
      </c>
      <c r="MR58">
        <v>3000000</v>
      </c>
      <c r="MS58">
        <v>18000000</v>
      </c>
      <c r="MT58">
        <v>0</v>
      </c>
      <c r="MU58">
        <v>21000000</v>
      </c>
      <c r="MV58">
        <v>21000000</v>
      </c>
      <c r="MW58">
        <v>0</v>
      </c>
      <c r="MX58">
        <v>0</v>
      </c>
      <c r="MY58">
        <v>0</v>
      </c>
      <c r="MZ58">
        <v>0</v>
      </c>
      <c r="NA58">
        <v>0</v>
      </c>
      <c r="NB58">
        <v>0</v>
      </c>
      <c r="NC58">
        <v>0</v>
      </c>
      <c r="ND58">
        <v>0</v>
      </c>
      <c r="NE58">
        <v>0</v>
      </c>
      <c r="NF58">
        <v>0</v>
      </c>
      <c r="NG58">
        <v>0</v>
      </c>
      <c r="NH58">
        <v>0</v>
      </c>
      <c r="NI58">
        <v>0</v>
      </c>
      <c r="NJ58">
        <v>0</v>
      </c>
      <c r="NK58">
        <v>0</v>
      </c>
      <c r="NL58">
        <v>0</v>
      </c>
      <c r="NM58">
        <v>0</v>
      </c>
      <c r="NN58">
        <v>0</v>
      </c>
      <c r="NO58">
        <v>0</v>
      </c>
      <c r="NP58">
        <v>0</v>
      </c>
      <c r="NQ58">
        <v>0</v>
      </c>
      <c r="NR58">
        <v>0</v>
      </c>
      <c r="NS58">
        <v>0</v>
      </c>
      <c r="NT58">
        <v>0</v>
      </c>
      <c r="NU58">
        <v>0</v>
      </c>
      <c r="NV58">
        <v>0</v>
      </c>
      <c r="NW58">
        <v>0</v>
      </c>
      <c r="NX58">
        <v>0</v>
      </c>
      <c r="NY58">
        <v>0</v>
      </c>
      <c r="NZ58">
        <v>0</v>
      </c>
      <c r="OA58">
        <v>0</v>
      </c>
      <c r="OB58">
        <v>0</v>
      </c>
      <c r="OC58">
        <v>0</v>
      </c>
      <c r="OD58">
        <v>0</v>
      </c>
      <c r="OE58">
        <v>0</v>
      </c>
      <c r="OF58">
        <v>0</v>
      </c>
      <c r="OG58">
        <v>0</v>
      </c>
      <c r="OH58">
        <v>0</v>
      </c>
      <c r="OI58">
        <v>0</v>
      </c>
      <c r="OJ58">
        <v>0</v>
      </c>
      <c r="OK58">
        <v>0</v>
      </c>
      <c r="OL58">
        <v>0</v>
      </c>
      <c r="OM58">
        <v>0</v>
      </c>
      <c r="ON58">
        <v>0</v>
      </c>
      <c r="OO58">
        <v>0</v>
      </c>
      <c r="OP58">
        <v>0</v>
      </c>
      <c r="OQ58">
        <v>0</v>
      </c>
      <c r="OR58">
        <v>0</v>
      </c>
      <c r="OS58">
        <v>0</v>
      </c>
      <c r="OT58">
        <v>0</v>
      </c>
      <c r="OU58">
        <v>0</v>
      </c>
      <c r="OV58">
        <v>0</v>
      </c>
      <c r="OW58">
        <v>0</v>
      </c>
      <c r="OX58">
        <v>0</v>
      </c>
      <c r="OY58">
        <v>0</v>
      </c>
      <c r="OZ58">
        <v>18860000000</v>
      </c>
    </row>
    <row r="59" spans="1:416" x14ac:dyDescent="0.25">
      <c r="A59" s="26" t="s">
        <v>453</v>
      </c>
      <c r="B59">
        <v>0</v>
      </c>
      <c r="C59">
        <v>0</v>
      </c>
      <c r="D59">
        <v>0</v>
      </c>
      <c r="E59">
        <v>0</v>
      </c>
      <c r="F59">
        <v>0</v>
      </c>
      <c r="G59">
        <v>0</v>
      </c>
      <c r="H59">
        <v>0</v>
      </c>
      <c r="I59">
        <v>6000000</v>
      </c>
      <c r="J59">
        <v>6000000</v>
      </c>
      <c r="K59">
        <v>6000000</v>
      </c>
      <c r="L59">
        <v>0</v>
      </c>
      <c r="M59">
        <v>0</v>
      </c>
      <c r="N59">
        <v>0</v>
      </c>
      <c r="O59">
        <v>0</v>
      </c>
      <c r="P59">
        <v>0</v>
      </c>
      <c r="Q59">
        <v>-328933000</v>
      </c>
      <c r="R59">
        <v>-204026000</v>
      </c>
      <c r="S59">
        <v>364457000</v>
      </c>
      <c r="T59">
        <v>-168502000</v>
      </c>
      <c r="U59">
        <v>-168502000</v>
      </c>
      <c r="V59">
        <v>67000000</v>
      </c>
      <c r="W59">
        <v>821000000</v>
      </c>
      <c r="X59">
        <v>115000000</v>
      </c>
      <c r="Y59">
        <v>1003000000</v>
      </c>
      <c r="Z59">
        <v>1003000000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v>0</v>
      </c>
      <c r="AW59">
        <v>0</v>
      </c>
      <c r="AX59">
        <v>0</v>
      </c>
      <c r="AY59">
        <v>0</v>
      </c>
      <c r="AZ59">
        <v>0</v>
      </c>
      <c r="BA59">
        <v>0</v>
      </c>
      <c r="BB59">
        <v>0</v>
      </c>
      <c r="BC59">
        <v>0</v>
      </c>
      <c r="BD59">
        <v>0</v>
      </c>
      <c r="BE59">
        <v>43300000</v>
      </c>
      <c r="BF59">
        <v>0</v>
      </c>
      <c r="BG59">
        <v>59900000</v>
      </c>
      <c r="BH59">
        <v>103200000</v>
      </c>
      <c r="BI59">
        <v>103200000</v>
      </c>
      <c r="BJ59">
        <v>-11000000</v>
      </c>
      <c r="BK59">
        <v>9000000</v>
      </c>
      <c r="BL59">
        <v>7000000</v>
      </c>
      <c r="BM59">
        <v>5000000</v>
      </c>
      <c r="BN59">
        <v>5000000</v>
      </c>
      <c r="BO59">
        <v>27000000</v>
      </c>
      <c r="BP59">
        <v>21000000</v>
      </c>
      <c r="BQ59">
        <v>20000000</v>
      </c>
      <c r="BR59">
        <v>68000000</v>
      </c>
      <c r="BS59">
        <v>68000000</v>
      </c>
      <c r="BT59">
        <v>301000000</v>
      </c>
      <c r="BU59">
        <v>375000000</v>
      </c>
      <c r="BV59">
        <v>732000000</v>
      </c>
      <c r="BW59">
        <v>1408000000</v>
      </c>
      <c r="BX59">
        <v>1408000000</v>
      </c>
      <c r="BY59">
        <v>35000000</v>
      </c>
      <c r="BZ59">
        <v>66000000</v>
      </c>
      <c r="CA59">
        <v>40000000</v>
      </c>
      <c r="CB59">
        <v>141000000</v>
      </c>
      <c r="CC59">
        <v>141000000</v>
      </c>
      <c r="CD59">
        <v>1000000</v>
      </c>
      <c r="CE59">
        <v>1000000</v>
      </c>
      <c r="CF59">
        <v>5000000</v>
      </c>
      <c r="CG59">
        <v>7000000</v>
      </c>
      <c r="CH59">
        <v>7000000</v>
      </c>
      <c r="CI59">
        <v>158000000</v>
      </c>
      <c r="CJ59">
        <v>160000000</v>
      </c>
      <c r="CK59">
        <v>165000000</v>
      </c>
      <c r="CL59">
        <v>483000000</v>
      </c>
      <c r="CM59">
        <v>483000000</v>
      </c>
      <c r="CN59">
        <v>131000000</v>
      </c>
      <c r="CO59">
        <v>266000000</v>
      </c>
      <c r="CP59">
        <v>167000000</v>
      </c>
      <c r="CQ59">
        <v>564000000</v>
      </c>
      <c r="CR59">
        <v>564000000</v>
      </c>
      <c r="CS59">
        <v>0</v>
      </c>
      <c r="CT59">
        <v>0</v>
      </c>
      <c r="CU59">
        <v>0</v>
      </c>
      <c r="CV59">
        <v>0</v>
      </c>
      <c r="CW59">
        <v>0</v>
      </c>
      <c r="CX59">
        <v>48000000</v>
      </c>
      <c r="CY59">
        <v>68000000</v>
      </c>
      <c r="CZ59">
        <v>46000000</v>
      </c>
      <c r="DA59">
        <v>162000000</v>
      </c>
      <c r="DB59">
        <v>162000000</v>
      </c>
      <c r="DC59">
        <v>0</v>
      </c>
      <c r="DD59">
        <v>0</v>
      </c>
      <c r="DE59">
        <v>0</v>
      </c>
      <c r="DF59">
        <v>0</v>
      </c>
      <c r="DG59">
        <v>0</v>
      </c>
      <c r="DH59">
        <v>0</v>
      </c>
      <c r="DI59">
        <v>0</v>
      </c>
      <c r="DJ59">
        <v>0</v>
      </c>
      <c r="DK59">
        <v>0</v>
      </c>
      <c r="DL59">
        <v>0</v>
      </c>
      <c r="DM59">
        <v>-2000000</v>
      </c>
      <c r="DN59">
        <v>-3000000</v>
      </c>
      <c r="DO59">
        <v>13000000</v>
      </c>
      <c r="DP59">
        <v>8000000</v>
      </c>
      <c r="DQ59">
        <v>8000000</v>
      </c>
      <c r="DR59">
        <v>36000000</v>
      </c>
      <c r="DS59">
        <v>-79000000</v>
      </c>
      <c r="DT59">
        <v>-18000000</v>
      </c>
      <c r="DU59">
        <v>-61000000</v>
      </c>
      <c r="DV59">
        <v>-61000000</v>
      </c>
      <c r="DW59">
        <v>155000000</v>
      </c>
      <c r="DX59">
        <v>102000000</v>
      </c>
      <c r="DY59">
        <v>28000000</v>
      </c>
      <c r="DZ59">
        <v>285000000</v>
      </c>
      <c r="EA59">
        <v>285000000</v>
      </c>
      <c r="EB59">
        <v>468000000</v>
      </c>
      <c r="EC59">
        <v>530000000</v>
      </c>
      <c r="ED59">
        <v>390000000</v>
      </c>
      <c r="EE59">
        <v>1388000000</v>
      </c>
      <c r="EF59">
        <v>1388000000</v>
      </c>
      <c r="EG59">
        <v>134000000</v>
      </c>
      <c r="EH59">
        <v>87000000</v>
      </c>
      <c r="EI59">
        <v>69000000</v>
      </c>
      <c r="EJ59">
        <v>290000000</v>
      </c>
      <c r="EK59"/>
      <c r="EL59"/>
      <c r="EM59"/>
      <c r="EN59"/>
      <c r="EO59">
        <v>290000000</v>
      </c>
      <c r="EP59">
        <v>21000000</v>
      </c>
      <c r="EQ59">
        <v>22000000</v>
      </c>
      <c r="ER59">
        <v>25000000</v>
      </c>
      <c r="ES59">
        <v>68000000</v>
      </c>
      <c r="ET59">
        <v>68000000</v>
      </c>
      <c r="EU59">
        <v>74000000</v>
      </c>
      <c r="EV59">
        <v>92000000</v>
      </c>
      <c r="EW59">
        <v>-9000000</v>
      </c>
      <c r="EX59">
        <v>157000000</v>
      </c>
      <c r="EY59">
        <v>157000000</v>
      </c>
      <c r="EZ59">
        <v>18000000</v>
      </c>
      <c r="FA59">
        <v>37000000</v>
      </c>
      <c r="FB59">
        <v>3000000</v>
      </c>
      <c r="FC59">
        <v>58000000</v>
      </c>
      <c r="FD59">
        <v>58000000</v>
      </c>
      <c r="FE59">
        <v>0</v>
      </c>
      <c r="FF59">
        <v>0</v>
      </c>
      <c r="FG59">
        <v>0</v>
      </c>
      <c r="FH59">
        <v>0</v>
      </c>
      <c r="FI59">
        <v>0</v>
      </c>
      <c r="FJ59">
        <v>0</v>
      </c>
      <c r="FK59">
        <v>0</v>
      </c>
      <c r="FL59">
        <v>0</v>
      </c>
      <c r="FM59">
        <v>0</v>
      </c>
      <c r="FN59">
        <v>0</v>
      </c>
      <c r="FO59">
        <v>0</v>
      </c>
      <c r="FP59">
        <v>0</v>
      </c>
      <c r="FQ59">
        <v>0</v>
      </c>
      <c r="FR59">
        <v>0</v>
      </c>
      <c r="FS59">
        <v>0</v>
      </c>
      <c r="FT59">
        <v>-88000000</v>
      </c>
      <c r="FU59">
        <v>67000000</v>
      </c>
      <c r="FV59">
        <v>-158000000</v>
      </c>
      <c r="FW59">
        <v>-179000000</v>
      </c>
      <c r="FX59">
        <v>-179000000</v>
      </c>
      <c r="FY59">
        <v>5000000</v>
      </c>
      <c r="FZ59">
        <v>-22000000</v>
      </c>
      <c r="GA59">
        <v>-34000000</v>
      </c>
      <c r="GB59">
        <v>-51000000</v>
      </c>
      <c r="GC59">
        <v>-51000000</v>
      </c>
      <c r="GD59">
        <v>-9000000</v>
      </c>
      <c r="GE59">
        <v>-65000000</v>
      </c>
      <c r="GF59">
        <v>-106000000</v>
      </c>
      <c r="GG59">
        <v>-180000000</v>
      </c>
      <c r="GH59">
        <v>-180000000</v>
      </c>
      <c r="GI59">
        <v>0</v>
      </c>
      <c r="GJ59">
        <v>0</v>
      </c>
      <c r="GK59">
        <v>0</v>
      </c>
      <c r="GL59">
        <v>0</v>
      </c>
      <c r="GM59">
        <v>0</v>
      </c>
      <c r="GN59">
        <v>0</v>
      </c>
      <c r="GO59">
        <v>0</v>
      </c>
      <c r="GP59">
        <v>0</v>
      </c>
      <c r="GQ59">
        <v>0</v>
      </c>
      <c r="GR59">
        <v>0</v>
      </c>
      <c r="GS59">
        <v>63000000</v>
      </c>
      <c r="GT59">
        <v>87000000</v>
      </c>
      <c r="GU59">
        <v>86000000</v>
      </c>
      <c r="GV59">
        <v>236000000</v>
      </c>
      <c r="GW59">
        <v>236000000</v>
      </c>
      <c r="GX59">
        <v>0</v>
      </c>
      <c r="GY59">
        <v>0</v>
      </c>
      <c r="GZ59">
        <v>0</v>
      </c>
      <c r="HA59">
        <v>0</v>
      </c>
      <c r="HB59">
        <v>0</v>
      </c>
      <c r="HC59">
        <v>0</v>
      </c>
      <c r="HD59">
        <v>0</v>
      </c>
      <c r="HE59">
        <v>0</v>
      </c>
      <c r="HF59">
        <v>0</v>
      </c>
      <c r="HG59">
        <v>0</v>
      </c>
      <c r="HH59">
        <v>0</v>
      </c>
      <c r="HI59">
        <v>0</v>
      </c>
      <c r="HJ59">
        <v>0</v>
      </c>
      <c r="HK59">
        <v>0</v>
      </c>
      <c r="HL59">
        <v>0</v>
      </c>
      <c r="HM59">
        <v>0</v>
      </c>
      <c r="HN59">
        <v>0</v>
      </c>
      <c r="HO59">
        <v>0</v>
      </c>
      <c r="HP59">
        <v>0</v>
      </c>
      <c r="HQ59">
        <v>0</v>
      </c>
      <c r="HR59">
        <v>42000000</v>
      </c>
      <c r="HS59">
        <v>65000000</v>
      </c>
      <c r="HT59">
        <v>21000000</v>
      </c>
      <c r="HU59">
        <v>128000000</v>
      </c>
      <c r="HV59">
        <v>128000000</v>
      </c>
      <c r="HW59">
        <v>0</v>
      </c>
      <c r="HX59">
        <v>0</v>
      </c>
      <c r="HY59">
        <v>0</v>
      </c>
      <c r="HZ59">
        <v>0</v>
      </c>
      <c r="IA59">
        <v>0</v>
      </c>
      <c r="IB59">
        <v>0</v>
      </c>
      <c r="IC59">
        <v>0</v>
      </c>
      <c r="ID59">
        <v>0</v>
      </c>
      <c r="IE59">
        <v>0</v>
      </c>
      <c r="IF59">
        <v>0</v>
      </c>
      <c r="IG59">
        <v>0</v>
      </c>
      <c r="IH59">
        <v>0</v>
      </c>
      <c r="II59">
        <v>0</v>
      </c>
      <c r="IJ59">
        <v>0</v>
      </c>
      <c r="IK59">
        <v>0</v>
      </c>
      <c r="IL59">
        <v>0</v>
      </c>
      <c r="IM59">
        <v>0</v>
      </c>
      <c r="IN59">
        <v>0</v>
      </c>
      <c r="IO59">
        <v>0</v>
      </c>
      <c r="IP59">
        <v>0</v>
      </c>
      <c r="IQ59">
        <v>0</v>
      </c>
      <c r="IR59">
        <v>0</v>
      </c>
      <c r="IS59">
        <v>0</v>
      </c>
      <c r="IT59">
        <v>0</v>
      </c>
      <c r="IU59">
        <v>0</v>
      </c>
      <c r="IV59">
        <v>14000000</v>
      </c>
      <c r="IW59">
        <v>15000000</v>
      </c>
      <c r="IX59">
        <v>14000000</v>
      </c>
      <c r="IY59">
        <v>43000000</v>
      </c>
      <c r="IZ59">
        <v>43000000</v>
      </c>
      <c r="JA59">
        <v>-9000000</v>
      </c>
      <c r="JB59">
        <v>19000000</v>
      </c>
      <c r="JC59">
        <v>17000000</v>
      </c>
      <c r="JD59">
        <v>27000000</v>
      </c>
      <c r="JE59">
        <v>27000000</v>
      </c>
      <c r="JF59">
        <v>5000000</v>
      </c>
      <c r="JG59">
        <v>10000000</v>
      </c>
      <c r="JH59">
        <v>11000000</v>
      </c>
      <c r="JI59">
        <v>26000000</v>
      </c>
      <c r="JJ59">
        <v>26000000</v>
      </c>
      <c r="JK59">
        <v>14000000</v>
      </c>
      <c r="JL59">
        <v>12000000</v>
      </c>
      <c r="JM59">
        <v>4000000</v>
      </c>
      <c r="JN59">
        <v>30000000</v>
      </c>
      <c r="JO59">
        <v>30000000</v>
      </c>
      <c r="JP59">
        <v>4000000</v>
      </c>
      <c r="JQ59">
        <v>-5000000</v>
      </c>
      <c r="JR59">
        <v>-13000000</v>
      </c>
      <c r="JS59">
        <v>-14000000</v>
      </c>
      <c r="JT59">
        <v>-14000000</v>
      </c>
      <c r="JU59">
        <v>-27000000</v>
      </c>
      <c r="JV59">
        <v>-66000000</v>
      </c>
      <c r="JW59">
        <v>15000000</v>
      </c>
      <c r="JX59">
        <v>-78000000</v>
      </c>
      <c r="JY59">
        <v>-78000000</v>
      </c>
      <c r="JZ59">
        <v>135000000</v>
      </c>
      <c r="KA59">
        <v>195000000</v>
      </c>
      <c r="KB59">
        <v>183000000</v>
      </c>
      <c r="KC59">
        <v>513000000</v>
      </c>
      <c r="KD59">
        <v>513000000</v>
      </c>
      <c r="KE59">
        <v>0</v>
      </c>
      <c r="KF59">
        <v>0</v>
      </c>
      <c r="KG59">
        <v>0</v>
      </c>
      <c r="KH59">
        <v>0</v>
      </c>
      <c r="KI59">
        <v>0</v>
      </c>
      <c r="KJ59">
        <v>0</v>
      </c>
      <c r="KK59">
        <v>0</v>
      </c>
      <c r="KL59">
        <v>0</v>
      </c>
      <c r="KM59">
        <v>0</v>
      </c>
      <c r="KN59">
        <v>0</v>
      </c>
      <c r="KO59">
        <v>0</v>
      </c>
      <c r="KP59">
        <v>0</v>
      </c>
      <c r="KQ59">
        <v>0</v>
      </c>
      <c r="KR59">
        <v>0</v>
      </c>
      <c r="KS59">
        <v>0</v>
      </c>
      <c r="KT59">
        <v>44000000</v>
      </c>
      <c r="KU59">
        <v>39000000</v>
      </c>
      <c r="KV59">
        <v>55000000</v>
      </c>
      <c r="KW59">
        <v>138000000</v>
      </c>
      <c r="KX59">
        <v>138000000</v>
      </c>
      <c r="KY59">
        <v>35000000</v>
      </c>
      <c r="KZ59">
        <v>29000000</v>
      </c>
      <c r="LA59">
        <v>36000000</v>
      </c>
      <c r="LB59">
        <v>100000000</v>
      </c>
      <c r="LC59">
        <v>100000000</v>
      </c>
      <c r="LD59">
        <v>111000000</v>
      </c>
      <c r="LE59">
        <v>69000000</v>
      </c>
      <c r="LF59">
        <v>76000000</v>
      </c>
      <c r="LG59">
        <v>256000000</v>
      </c>
      <c r="LH59">
        <v>256000000</v>
      </c>
      <c r="LI59">
        <v>375000000</v>
      </c>
      <c r="LJ59">
        <v>543000000</v>
      </c>
      <c r="LK59">
        <v>536000000</v>
      </c>
      <c r="LL59">
        <v>1454000000</v>
      </c>
      <c r="LM59">
        <v>1454000000</v>
      </c>
      <c r="LN59">
        <v>0</v>
      </c>
      <c r="LO59">
        <v>0</v>
      </c>
      <c r="LP59">
        <v>0</v>
      </c>
      <c r="LQ59">
        <v>0</v>
      </c>
      <c r="LR59">
        <v>0</v>
      </c>
      <c r="LS59">
        <v>-300000</v>
      </c>
      <c r="LT59">
        <v>-4600000</v>
      </c>
      <c r="LU59">
        <v>-3600000</v>
      </c>
      <c r="LV59">
        <v>-8500000</v>
      </c>
      <c r="LW59">
        <v>-8500000</v>
      </c>
      <c r="LX59">
        <v>39000000</v>
      </c>
      <c r="LY59">
        <v>30000000</v>
      </c>
      <c r="LZ59">
        <v>32000000</v>
      </c>
      <c r="MA59">
        <v>101000000</v>
      </c>
      <c r="MB59">
        <v>101000000</v>
      </c>
      <c r="MC59">
        <v>58000000</v>
      </c>
      <c r="MD59">
        <v>-10000000</v>
      </c>
      <c r="ME59">
        <v>-31000000</v>
      </c>
      <c r="MF59">
        <v>17000000</v>
      </c>
      <c r="MG59">
        <v>17000000</v>
      </c>
      <c r="MH59">
        <v>385622000</v>
      </c>
      <c r="MI59">
        <v>324941000</v>
      </c>
      <c r="MJ59">
        <v>168097000</v>
      </c>
      <c r="MK59">
        <v>878660000</v>
      </c>
      <c r="ML59">
        <v>878660000</v>
      </c>
      <c r="MM59">
        <v>583000000</v>
      </c>
      <c r="MN59">
        <v>1072000000</v>
      </c>
      <c r="MO59">
        <v>1355000000</v>
      </c>
      <c r="MP59">
        <v>3010000000</v>
      </c>
      <c r="MQ59">
        <v>3010000000</v>
      </c>
      <c r="MR59">
        <v>-7000000</v>
      </c>
      <c r="MS59">
        <v>0</v>
      </c>
      <c r="MT59">
        <v>0</v>
      </c>
      <c r="MU59">
        <v>-7000000</v>
      </c>
      <c r="MV59">
        <v>-7000000</v>
      </c>
      <c r="MW59">
        <v>0</v>
      </c>
      <c r="MX59">
        <v>0</v>
      </c>
      <c r="MY59">
        <v>0</v>
      </c>
      <c r="MZ59">
        <v>0</v>
      </c>
      <c r="NA59">
        <v>0</v>
      </c>
      <c r="NB59">
        <v>396000000</v>
      </c>
      <c r="NC59">
        <v>400000000</v>
      </c>
      <c r="ND59">
        <v>366000000</v>
      </c>
      <c r="NE59">
        <v>1162000000</v>
      </c>
      <c r="NF59">
        <v>1162000000</v>
      </c>
      <c r="NG59">
        <v>0</v>
      </c>
      <c r="NH59">
        <v>0</v>
      </c>
      <c r="NI59">
        <v>0</v>
      </c>
      <c r="NJ59">
        <v>0</v>
      </c>
      <c r="NK59">
        <v>0</v>
      </c>
      <c r="NL59">
        <v>0</v>
      </c>
      <c r="NM59">
        <v>0</v>
      </c>
      <c r="NN59">
        <v>0</v>
      </c>
      <c r="NO59">
        <v>0</v>
      </c>
      <c r="NP59">
        <v>0</v>
      </c>
      <c r="NQ59">
        <v>28000000</v>
      </c>
      <c r="NR59">
        <v>32000000</v>
      </c>
      <c r="NS59">
        <v>26000000</v>
      </c>
      <c r="NT59">
        <v>86000000</v>
      </c>
      <c r="NU59">
        <v>86000000</v>
      </c>
      <c r="NV59">
        <v>0</v>
      </c>
      <c r="NW59">
        <v>0</v>
      </c>
      <c r="NX59">
        <v>0</v>
      </c>
      <c r="NY59">
        <v>0</v>
      </c>
      <c r="NZ59">
        <v>0</v>
      </c>
      <c r="OA59">
        <v>511000000</v>
      </c>
      <c r="OB59">
        <v>523000000</v>
      </c>
      <c r="OC59">
        <v>547000000</v>
      </c>
      <c r="OD59">
        <v>1581000000</v>
      </c>
      <c r="OE59">
        <v>1581000000</v>
      </c>
      <c r="OF59">
        <v>7000000</v>
      </c>
      <c r="OG59">
        <v>-20000000</v>
      </c>
      <c r="OH59">
        <v>-32000000</v>
      </c>
      <c r="OI59">
        <v>-45000000</v>
      </c>
      <c r="OJ59">
        <v>-45000000</v>
      </c>
      <c r="OK59">
        <v>483000000</v>
      </c>
      <c r="OL59">
        <v>492000000</v>
      </c>
      <c r="OM59">
        <v>285000000</v>
      </c>
      <c r="ON59">
        <v>1260000000</v>
      </c>
      <c r="OO59">
        <v>1260000000</v>
      </c>
      <c r="OP59">
        <v>661000000</v>
      </c>
      <c r="OQ59">
        <v>509000000</v>
      </c>
      <c r="OR59">
        <v>320000000</v>
      </c>
      <c r="OS59">
        <v>1490000000</v>
      </c>
      <c r="OT59">
        <v>1490000000</v>
      </c>
      <c r="OU59">
        <v>581000000</v>
      </c>
      <c r="OV59">
        <v>434000000</v>
      </c>
      <c r="OW59">
        <v>-811000000</v>
      </c>
      <c r="OX59">
        <v>204000000</v>
      </c>
      <c r="OY59">
        <v>204000000</v>
      </c>
      <c r="OZ59">
        <v>18152858000</v>
      </c>
    </row>
    <row r="60" spans="1:416" x14ac:dyDescent="0.25">
      <c r="A60" s="26" t="s">
        <v>454</v>
      </c>
      <c r="B60">
        <v>59531000000</v>
      </c>
      <c r="C60">
        <v>55256000000</v>
      </c>
      <c r="D60">
        <v>57411000000</v>
      </c>
      <c r="E60">
        <v>172198000000</v>
      </c>
      <c r="F60">
        <v>172198000000</v>
      </c>
      <c r="G60">
        <v>5687000000</v>
      </c>
      <c r="H60">
        <v>7882000000</v>
      </c>
      <c r="I60">
        <v>4616000000</v>
      </c>
      <c r="J60">
        <v>18185000000</v>
      </c>
      <c r="K60">
        <v>18185000000</v>
      </c>
      <c r="L60">
        <v>2368000000</v>
      </c>
      <c r="M60">
        <v>3687000000</v>
      </c>
      <c r="N60">
        <v>4495000000</v>
      </c>
      <c r="O60">
        <v>10550000000</v>
      </c>
      <c r="P60">
        <v>10550000000</v>
      </c>
      <c r="Q60">
        <v>4059907000</v>
      </c>
      <c r="R60">
        <v>4779112000</v>
      </c>
      <c r="S60">
        <v>5107839000</v>
      </c>
      <c r="T60">
        <v>13946858000</v>
      </c>
      <c r="U60">
        <v>13946858000</v>
      </c>
      <c r="V60">
        <v>-6000000</v>
      </c>
      <c r="W60">
        <v>3348000000</v>
      </c>
      <c r="X60">
        <v>-5944000000</v>
      </c>
      <c r="Y60">
        <v>-2602000000</v>
      </c>
      <c r="Z60">
        <v>-2602000000</v>
      </c>
      <c r="AA60">
        <v>2160000000</v>
      </c>
      <c r="AB60">
        <v>4847000000</v>
      </c>
      <c r="AC60">
        <v>5576000000</v>
      </c>
      <c r="AD60">
        <v>12583000000</v>
      </c>
      <c r="AE60">
        <v>12583000000</v>
      </c>
      <c r="AF60">
        <v>8394000000</v>
      </c>
      <c r="AG60">
        <v>7842000000</v>
      </c>
      <c r="AH60">
        <v>7264000000</v>
      </c>
      <c r="AI60">
        <v>23500000000</v>
      </c>
      <c r="AJ60">
        <v>23500000000</v>
      </c>
      <c r="AK60">
        <v>10073000000</v>
      </c>
      <c r="AL60">
        <v>11588000000</v>
      </c>
      <c r="AM60">
        <v>21331000000</v>
      </c>
      <c r="AN60">
        <v>42992000000</v>
      </c>
      <c r="AO60">
        <v>42992000000</v>
      </c>
      <c r="AP60">
        <v>6921000000</v>
      </c>
      <c r="AQ60">
        <v>6759000000</v>
      </c>
      <c r="AR60">
        <v>3135000000</v>
      </c>
      <c r="AS60">
        <v>16815000000</v>
      </c>
      <c r="AT60">
        <v>16815000000</v>
      </c>
      <c r="AU60">
        <v>10460000000</v>
      </c>
      <c r="AV60">
        <v>-636000000</v>
      </c>
      <c r="AW60">
        <v>-11873000000</v>
      </c>
      <c r="AX60">
        <v>-2049000000</v>
      </c>
      <c r="AY60">
        <v>-2049000000</v>
      </c>
      <c r="AZ60">
        <v>28147000000</v>
      </c>
      <c r="BA60">
        <v>27430000000</v>
      </c>
      <c r="BB60">
        <v>17894000000</v>
      </c>
      <c r="BC60">
        <v>73471000000</v>
      </c>
      <c r="BD60">
        <v>73471000000</v>
      </c>
      <c r="BE60">
        <v>4430700000</v>
      </c>
      <c r="BF60">
        <v>5888500000</v>
      </c>
      <c r="BG60">
        <v>4000600000</v>
      </c>
      <c r="BH60">
        <v>14319800000</v>
      </c>
      <c r="BI60">
        <v>14319800000</v>
      </c>
      <c r="BJ60">
        <v>4266000000</v>
      </c>
      <c r="BK60">
        <v>4441000000</v>
      </c>
      <c r="BL60">
        <v>3617000000</v>
      </c>
      <c r="BM60">
        <v>12324000000</v>
      </c>
      <c r="BN60">
        <v>12324000000</v>
      </c>
      <c r="BO60">
        <v>4920000000</v>
      </c>
      <c r="BP60">
        <v>3439000000</v>
      </c>
      <c r="BQ60">
        <v>-9015000000</v>
      </c>
      <c r="BR60">
        <v>-656000000</v>
      </c>
      <c r="BS60">
        <v>-656000000</v>
      </c>
      <c r="BT60">
        <v>4021000000</v>
      </c>
      <c r="BU60">
        <v>81417000000</v>
      </c>
      <c r="BV60">
        <v>42521000000</v>
      </c>
      <c r="BW60">
        <v>127959000000</v>
      </c>
      <c r="BX60">
        <v>127959000000</v>
      </c>
      <c r="BY60">
        <v>18045000000</v>
      </c>
      <c r="BZ60">
        <v>19401000000</v>
      </c>
      <c r="CA60">
        <v>11047000000</v>
      </c>
      <c r="CB60">
        <v>48493000000</v>
      </c>
      <c r="CC60">
        <v>48493000000</v>
      </c>
      <c r="CD60">
        <v>6147000000</v>
      </c>
      <c r="CE60">
        <v>6093000000</v>
      </c>
      <c r="CF60">
        <v>2998000000</v>
      </c>
      <c r="CG60">
        <v>15238000000</v>
      </c>
      <c r="CH60">
        <v>15238000000</v>
      </c>
      <c r="CI60">
        <v>2400000000</v>
      </c>
      <c r="CJ60">
        <v>2367000000</v>
      </c>
      <c r="CK60">
        <v>2695000000</v>
      </c>
      <c r="CL60">
        <v>7462000000</v>
      </c>
      <c r="CM60">
        <v>7462000000</v>
      </c>
      <c r="CN60">
        <v>11731000000</v>
      </c>
      <c r="CO60">
        <v>13057000000</v>
      </c>
      <c r="CP60">
        <v>10534000000</v>
      </c>
      <c r="CQ60">
        <v>35322000000</v>
      </c>
      <c r="CR60">
        <v>35322000000</v>
      </c>
      <c r="CS60">
        <v>6015000000</v>
      </c>
      <c r="CT60">
        <v>5546000000</v>
      </c>
      <c r="CU60">
        <v>2714000000</v>
      </c>
      <c r="CV60">
        <v>14275000000</v>
      </c>
      <c r="CW60">
        <v>14275000000</v>
      </c>
      <c r="CX60">
        <v>6257000000</v>
      </c>
      <c r="CY60">
        <v>7189000000</v>
      </c>
      <c r="CZ60">
        <v>-2701000000</v>
      </c>
      <c r="DA60">
        <v>10745000000</v>
      </c>
      <c r="DB60">
        <v>10745000000</v>
      </c>
      <c r="DC60">
        <v>3134000000</v>
      </c>
      <c r="DD60">
        <v>3659000000</v>
      </c>
      <c r="DE60">
        <v>4002000000</v>
      </c>
      <c r="DF60">
        <v>10795000000</v>
      </c>
      <c r="DG60">
        <v>10795000000</v>
      </c>
      <c r="DH60">
        <v>110000000</v>
      </c>
      <c r="DI60">
        <v>11621000000</v>
      </c>
      <c r="DJ60">
        <v>11214000000</v>
      </c>
      <c r="DK60">
        <v>22945000000</v>
      </c>
      <c r="DL60">
        <v>22945000000</v>
      </c>
      <c r="DM60">
        <v>-594000000</v>
      </c>
      <c r="DN60">
        <v>6634000000</v>
      </c>
      <c r="DO60">
        <v>7179000000</v>
      </c>
      <c r="DP60">
        <v>13219000000</v>
      </c>
      <c r="DQ60">
        <v>13219000000</v>
      </c>
      <c r="DR60">
        <v>14824000000</v>
      </c>
      <c r="DS60">
        <v>2924000000</v>
      </c>
      <c r="DT60">
        <v>-5543000000</v>
      </c>
      <c r="DU60">
        <v>12205000000</v>
      </c>
      <c r="DV60">
        <v>12205000000</v>
      </c>
      <c r="DW60">
        <v>3845000000</v>
      </c>
      <c r="DX60">
        <v>498000000</v>
      </c>
      <c r="DY60">
        <v>-2951000000</v>
      </c>
      <c r="DZ60">
        <v>1392000000</v>
      </c>
      <c r="EA60">
        <v>1392000000</v>
      </c>
      <c r="EB60">
        <v>12598000000</v>
      </c>
      <c r="EC60">
        <v>11054000000</v>
      </c>
      <c r="ED60">
        <v>-2864000000</v>
      </c>
      <c r="EE60">
        <v>20788000000</v>
      </c>
      <c r="EF60">
        <v>20788000000</v>
      </c>
      <c r="EG60">
        <v>4641000000</v>
      </c>
      <c r="EH60">
        <v>-1359000000</v>
      </c>
      <c r="EI60">
        <v>1225000000</v>
      </c>
      <c r="EJ60">
        <v>4507000000</v>
      </c>
      <c r="EK60"/>
      <c r="EL60"/>
      <c r="EM60"/>
      <c r="EN60"/>
      <c r="EO60">
        <v>4507000000</v>
      </c>
      <c r="EP60">
        <v>2203000000</v>
      </c>
      <c r="EQ60">
        <v>2306000000</v>
      </c>
      <c r="ER60">
        <v>1965000000</v>
      </c>
      <c r="ES60">
        <v>6474000000</v>
      </c>
      <c r="ET60">
        <v>6474000000</v>
      </c>
      <c r="EU60">
        <v>2005000000</v>
      </c>
      <c r="EV60">
        <v>2936000000</v>
      </c>
      <c r="EW60">
        <v>1963000000</v>
      </c>
      <c r="EX60">
        <v>6904000000</v>
      </c>
      <c r="EY60">
        <v>6904000000</v>
      </c>
      <c r="EZ60">
        <v>3677000000</v>
      </c>
      <c r="FA60">
        <v>47000000</v>
      </c>
      <c r="FB60">
        <v>-1279000000</v>
      </c>
      <c r="FC60">
        <v>2445000000</v>
      </c>
      <c r="FD60">
        <v>2445000000</v>
      </c>
      <c r="FE60">
        <v>22112000000</v>
      </c>
      <c r="FF60">
        <v>18485000000</v>
      </c>
      <c r="FG60">
        <v>29146000000</v>
      </c>
      <c r="FH60">
        <v>69743000000</v>
      </c>
      <c r="FI60">
        <v>69743000000</v>
      </c>
      <c r="FJ60">
        <v>4572000000</v>
      </c>
      <c r="FK60">
        <v>540000000</v>
      </c>
      <c r="FL60">
        <v>1286000000</v>
      </c>
      <c r="FM60">
        <v>6398000000</v>
      </c>
      <c r="FN60">
        <v>6398000000</v>
      </c>
      <c r="FO60">
        <v>3345000000</v>
      </c>
      <c r="FP60">
        <v>3484000000</v>
      </c>
      <c r="FQ60">
        <v>3167000000</v>
      </c>
      <c r="FR60">
        <v>9996000000</v>
      </c>
      <c r="FS60">
        <v>9996000000</v>
      </c>
      <c r="FT60">
        <v>-22355000000</v>
      </c>
      <c r="FU60">
        <v>-4979000000</v>
      </c>
      <c r="FV60">
        <v>5704000000</v>
      </c>
      <c r="FW60">
        <v>-21630000000</v>
      </c>
      <c r="FX60">
        <v>-21630000000</v>
      </c>
      <c r="FY60">
        <v>5455000000</v>
      </c>
      <c r="FZ60">
        <v>5386000000</v>
      </c>
      <c r="GA60">
        <v>123000000</v>
      </c>
      <c r="GB60">
        <v>10964000000</v>
      </c>
      <c r="GC60">
        <v>10964000000</v>
      </c>
      <c r="GD60">
        <v>8014000000</v>
      </c>
      <c r="GE60">
        <v>6732000000</v>
      </c>
      <c r="GF60">
        <v>6427000000</v>
      </c>
      <c r="GG60">
        <v>21173000000</v>
      </c>
      <c r="GH60">
        <v>21173000000</v>
      </c>
      <c r="GI60">
        <v>10459000000</v>
      </c>
      <c r="GJ60">
        <v>8466000000</v>
      </c>
      <c r="GK60">
        <v>9459000000</v>
      </c>
      <c r="GL60">
        <v>28384000000</v>
      </c>
      <c r="GM60">
        <v>28384000000</v>
      </c>
      <c r="GN60">
        <v>11121000000</v>
      </c>
      <c r="GO60">
        <v>11242000000</v>
      </c>
      <c r="GP60">
        <v>12866000000</v>
      </c>
      <c r="GQ60">
        <v>35229000000</v>
      </c>
      <c r="GR60">
        <v>35229000000</v>
      </c>
      <c r="GS60">
        <v>6765000000</v>
      </c>
      <c r="GT60">
        <v>6143000000</v>
      </c>
      <c r="GU60">
        <v>4779000000</v>
      </c>
      <c r="GV60">
        <v>17687000000</v>
      </c>
      <c r="GW60">
        <v>17687000000</v>
      </c>
      <c r="GX60">
        <v>8728000000</v>
      </c>
      <c r="GY60">
        <v>9431000000</v>
      </c>
      <c r="GZ60">
        <v>5590000000</v>
      </c>
      <c r="HA60">
        <v>23749000000</v>
      </c>
      <c r="HB60">
        <v>23749000000</v>
      </c>
      <c r="HC60">
        <v>21053000000</v>
      </c>
      <c r="HD60">
        <v>21048000000</v>
      </c>
      <c r="HE60">
        <v>20899000000</v>
      </c>
      <c r="HF60">
        <v>63000000000</v>
      </c>
      <c r="HG60">
        <v>63000000000</v>
      </c>
      <c r="HH60">
        <v>15297000000</v>
      </c>
      <c r="HI60">
        <v>15119000000</v>
      </c>
      <c r="HJ60">
        <v>14714000000</v>
      </c>
      <c r="HK60">
        <v>45130000000</v>
      </c>
      <c r="HL60">
        <v>45130000000</v>
      </c>
      <c r="HM60">
        <v>32474000000</v>
      </c>
      <c r="HN60">
        <v>36431000000</v>
      </c>
      <c r="HO60">
        <v>29131000000</v>
      </c>
      <c r="HP60">
        <v>98036000000</v>
      </c>
      <c r="HQ60">
        <v>98036000000</v>
      </c>
      <c r="HR60">
        <v>6434000000</v>
      </c>
      <c r="HS60">
        <v>8920000000</v>
      </c>
      <c r="HT60">
        <v>7747000000</v>
      </c>
      <c r="HU60">
        <v>23101000000</v>
      </c>
      <c r="HV60">
        <v>23101000000</v>
      </c>
      <c r="HW60">
        <v>3232000000</v>
      </c>
      <c r="HX60">
        <v>8318400000</v>
      </c>
      <c r="HY60">
        <v>6193700000</v>
      </c>
      <c r="HZ60">
        <v>17744100000</v>
      </c>
      <c r="IA60">
        <v>17744100000</v>
      </c>
      <c r="IB60">
        <v>5046000000</v>
      </c>
      <c r="IC60">
        <v>6230000000</v>
      </c>
      <c r="ID60">
        <v>6833000000</v>
      </c>
      <c r="IE60">
        <v>18109000000</v>
      </c>
      <c r="IF60">
        <v>18109000000</v>
      </c>
      <c r="IG60">
        <v>3447000000</v>
      </c>
      <c r="IH60">
        <v>2314000000</v>
      </c>
      <c r="II60">
        <v>4281000000</v>
      </c>
      <c r="IJ60">
        <v>10042000000</v>
      </c>
      <c r="IK60">
        <v>10042000000</v>
      </c>
      <c r="IL60">
        <v>5859000000</v>
      </c>
      <c r="IM60">
        <v>8118000000</v>
      </c>
      <c r="IN60">
        <v>6411000000</v>
      </c>
      <c r="IO60">
        <v>20388000000</v>
      </c>
      <c r="IP60">
        <v>20388000000</v>
      </c>
      <c r="IQ60">
        <v>5924300000</v>
      </c>
      <c r="IR60">
        <v>6025400000</v>
      </c>
      <c r="IS60">
        <v>4730500000</v>
      </c>
      <c r="IT60">
        <v>16680200000</v>
      </c>
      <c r="IU60">
        <v>16680200000</v>
      </c>
      <c r="IV60">
        <v>3317000000</v>
      </c>
      <c r="IW60">
        <v>3929000000</v>
      </c>
      <c r="IX60">
        <v>3555000000</v>
      </c>
      <c r="IY60">
        <v>10801000000</v>
      </c>
      <c r="IZ60">
        <v>10801000000</v>
      </c>
      <c r="JA60">
        <v>3104000000</v>
      </c>
      <c r="JB60">
        <v>4631000000</v>
      </c>
      <c r="JC60">
        <v>4789000000</v>
      </c>
      <c r="JD60">
        <v>12524000000</v>
      </c>
      <c r="JE60">
        <v>12524000000</v>
      </c>
      <c r="JF60">
        <v>5123000000</v>
      </c>
      <c r="JG60">
        <v>5899000000</v>
      </c>
      <c r="JH60">
        <v>5407000000</v>
      </c>
      <c r="JI60">
        <v>16429000000</v>
      </c>
      <c r="JJ60">
        <v>16429000000</v>
      </c>
      <c r="JK60">
        <v>5349000000</v>
      </c>
      <c r="JL60">
        <v>4570000000</v>
      </c>
      <c r="JM60">
        <v>5384000000</v>
      </c>
      <c r="JN60">
        <v>15303000000</v>
      </c>
      <c r="JO60">
        <v>15303000000</v>
      </c>
      <c r="JP60">
        <v>6963000000</v>
      </c>
      <c r="JQ60">
        <v>-1293000000</v>
      </c>
      <c r="JR60">
        <v>4467000000</v>
      </c>
      <c r="JS60">
        <v>10137000000</v>
      </c>
      <c r="JT60">
        <v>10137000000</v>
      </c>
      <c r="JU60">
        <v>6220000000</v>
      </c>
      <c r="JV60">
        <v>9843000000</v>
      </c>
      <c r="JW60">
        <v>7067000000</v>
      </c>
      <c r="JX60">
        <v>23130000000</v>
      </c>
      <c r="JY60">
        <v>23130000000</v>
      </c>
      <c r="JZ60">
        <v>8748000000</v>
      </c>
      <c r="KA60">
        <v>9042000000</v>
      </c>
      <c r="KB60">
        <v>10996000000</v>
      </c>
      <c r="KC60">
        <v>28786000000</v>
      </c>
      <c r="KD60">
        <v>28786000000</v>
      </c>
      <c r="KE60">
        <v>16571000000</v>
      </c>
      <c r="KF60">
        <v>39240000000</v>
      </c>
      <c r="KG60">
        <v>44281000000</v>
      </c>
      <c r="KH60">
        <v>100092000000</v>
      </c>
      <c r="KI60">
        <v>100092000000</v>
      </c>
      <c r="KJ60">
        <v>1933000000</v>
      </c>
      <c r="KK60">
        <v>4029000000</v>
      </c>
      <c r="KL60">
        <v>2539000000</v>
      </c>
      <c r="KM60">
        <v>8501000000</v>
      </c>
      <c r="KN60">
        <v>8501000000</v>
      </c>
      <c r="KO60">
        <v>3587000000</v>
      </c>
      <c r="KP60">
        <v>11083000000</v>
      </c>
      <c r="KQ60">
        <v>10135000000</v>
      </c>
      <c r="KR60">
        <v>24805000000</v>
      </c>
      <c r="KS60">
        <v>24805000000</v>
      </c>
      <c r="KT60">
        <v>12515000000</v>
      </c>
      <c r="KU60">
        <v>7314000000</v>
      </c>
      <c r="KV60">
        <v>7120000000</v>
      </c>
      <c r="KW60">
        <v>26949000000</v>
      </c>
      <c r="KX60">
        <v>26949000000</v>
      </c>
      <c r="KY60">
        <v>11153000000</v>
      </c>
      <c r="KZ60">
        <v>16273000000</v>
      </c>
      <c r="LA60">
        <v>9616000000</v>
      </c>
      <c r="LB60">
        <v>37042000000</v>
      </c>
      <c r="LC60">
        <v>37042000000</v>
      </c>
      <c r="LD60">
        <v>9750000000</v>
      </c>
      <c r="LE60">
        <v>3897000000</v>
      </c>
      <c r="LF60">
        <v>13027000000</v>
      </c>
      <c r="LG60">
        <v>26674000000</v>
      </c>
      <c r="LH60">
        <v>26674000000</v>
      </c>
      <c r="LI60">
        <v>7911000000</v>
      </c>
      <c r="LJ60">
        <v>7185000000</v>
      </c>
      <c r="LK60">
        <v>8056000000</v>
      </c>
      <c r="LL60">
        <v>23152000000</v>
      </c>
      <c r="LM60">
        <v>23152000000</v>
      </c>
      <c r="LN60">
        <v>-4964000000</v>
      </c>
      <c r="LO60">
        <v>4386000000</v>
      </c>
      <c r="LP60">
        <v>5198000000</v>
      </c>
      <c r="LQ60">
        <v>4620000000</v>
      </c>
      <c r="LR60">
        <v>4620000000</v>
      </c>
      <c r="LS60">
        <v>4518300000</v>
      </c>
      <c r="LT60">
        <v>3599200000</v>
      </c>
      <c r="LU60">
        <v>928300000</v>
      </c>
      <c r="LV60">
        <v>9045800000</v>
      </c>
      <c r="LW60">
        <v>9045800000</v>
      </c>
      <c r="LX60">
        <v>2138000000</v>
      </c>
      <c r="LY60">
        <v>-10137000000</v>
      </c>
      <c r="LZ60">
        <v>-10518000000</v>
      </c>
      <c r="MA60">
        <v>-18517000000</v>
      </c>
      <c r="MB60">
        <v>-18517000000</v>
      </c>
      <c r="MC60">
        <v>2242000000</v>
      </c>
      <c r="MD60">
        <v>4754000000</v>
      </c>
      <c r="ME60">
        <v>3134000000</v>
      </c>
      <c r="MF60">
        <v>10130000000</v>
      </c>
      <c r="MG60">
        <v>10130000000</v>
      </c>
      <c r="MH60">
        <v>2436721000</v>
      </c>
      <c r="MI60">
        <v>2098247000</v>
      </c>
      <c r="MJ60">
        <v>1109227000</v>
      </c>
      <c r="MK60">
        <v>5644195000</v>
      </c>
      <c r="ML60">
        <v>5644195000</v>
      </c>
      <c r="MM60">
        <v>19370000000</v>
      </c>
      <c r="MN60">
        <v>13903000000</v>
      </c>
      <c r="MO60">
        <v>-5176000000</v>
      </c>
      <c r="MP60">
        <v>28097000000</v>
      </c>
      <c r="MQ60">
        <v>28097000000</v>
      </c>
      <c r="MR60">
        <v>2937000000</v>
      </c>
      <c r="MS60">
        <v>3281000000</v>
      </c>
      <c r="MT60">
        <v>4368000000</v>
      </c>
      <c r="MU60">
        <v>10586000000</v>
      </c>
      <c r="MV60">
        <v>10586000000</v>
      </c>
      <c r="MW60">
        <v>5580000000</v>
      </c>
      <c r="MX60">
        <v>5017000000</v>
      </c>
      <c r="MY60">
        <v>5595000000</v>
      </c>
      <c r="MZ60">
        <v>16192000000</v>
      </c>
      <c r="NA60">
        <v>16192000000</v>
      </c>
      <c r="NB60">
        <v>11986000000</v>
      </c>
      <c r="NC60">
        <v>13839000000</v>
      </c>
      <c r="ND60">
        <v>15403000000</v>
      </c>
      <c r="NE60">
        <v>41228000000</v>
      </c>
      <c r="NF60">
        <v>41228000000</v>
      </c>
      <c r="NG60">
        <v>5966000000</v>
      </c>
      <c r="NH60">
        <v>5919000000</v>
      </c>
      <c r="NI60">
        <v>5349000000</v>
      </c>
      <c r="NJ60">
        <v>17234000000</v>
      </c>
      <c r="NK60">
        <v>17234000000</v>
      </c>
      <c r="NL60">
        <v>4791000000</v>
      </c>
      <c r="NM60">
        <v>4440000000</v>
      </c>
      <c r="NN60">
        <v>1343000000</v>
      </c>
      <c r="NO60">
        <v>10574000000</v>
      </c>
      <c r="NP60">
        <v>10574000000</v>
      </c>
      <c r="NQ60">
        <v>7096000000</v>
      </c>
      <c r="NR60">
        <v>6914000000</v>
      </c>
      <c r="NS60">
        <v>4959000000</v>
      </c>
      <c r="NT60">
        <v>18969000000</v>
      </c>
      <c r="NU60">
        <v>18969000000</v>
      </c>
      <c r="NV60">
        <v>10301000000</v>
      </c>
      <c r="NW60">
        <v>12080000000</v>
      </c>
      <c r="NX60">
        <v>10866000000</v>
      </c>
      <c r="NY60">
        <v>33247000000</v>
      </c>
      <c r="NZ60">
        <v>33247000000</v>
      </c>
      <c r="OA60">
        <v>15528000000</v>
      </c>
      <c r="OB60">
        <v>19265000000</v>
      </c>
      <c r="OC60">
        <v>17801000000</v>
      </c>
      <c r="OD60">
        <v>52594000000</v>
      </c>
      <c r="OE60">
        <v>52594000000</v>
      </c>
      <c r="OF60">
        <v>5024000000</v>
      </c>
      <c r="OG60">
        <v>3982000000</v>
      </c>
      <c r="OH60">
        <v>456000000</v>
      </c>
      <c r="OI60">
        <v>9462000000</v>
      </c>
      <c r="OJ60">
        <v>9462000000</v>
      </c>
      <c r="OK60">
        <v>22393000000</v>
      </c>
      <c r="OL60">
        <v>19549000000</v>
      </c>
      <c r="OM60">
        <v>3301000000</v>
      </c>
      <c r="ON60">
        <v>45243000000</v>
      </c>
      <c r="OO60">
        <v>45243000000</v>
      </c>
      <c r="OP60">
        <v>9862000000</v>
      </c>
      <c r="OQ60">
        <v>6670000000</v>
      </c>
      <c r="OR60">
        <v>14881000000</v>
      </c>
      <c r="OS60">
        <v>31413000000</v>
      </c>
      <c r="OT60">
        <v>31413000000</v>
      </c>
      <c r="OU60">
        <v>20840000000</v>
      </c>
      <c r="OV60">
        <v>14340000000</v>
      </c>
      <c r="OW60">
        <v>-22440000000</v>
      </c>
      <c r="OX60">
        <v>12740000000</v>
      </c>
      <c r="OY60">
        <v>12740000000</v>
      </c>
      <c r="OZ60">
        <v>1983495953000</v>
      </c>
    </row>
    <row r="61" spans="1:416" x14ac:dyDescent="0.25">
      <c r="A61" s="26" t="s">
        <v>24</v>
      </c>
      <c r="B61">
        <v>59531000000</v>
      </c>
      <c r="C61">
        <v>55256000000</v>
      </c>
      <c r="D61">
        <v>57411000000</v>
      </c>
      <c r="E61">
        <v>172198000000</v>
      </c>
      <c r="F61">
        <v>172198000000</v>
      </c>
      <c r="G61">
        <v>5687000000</v>
      </c>
      <c r="H61">
        <v>7882000000</v>
      </c>
      <c r="I61">
        <v>4622000000</v>
      </c>
      <c r="J61">
        <v>18191000000</v>
      </c>
      <c r="K61">
        <v>18191000000</v>
      </c>
      <c r="L61">
        <v>2368000000</v>
      </c>
      <c r="M61">
        <v>3687000000</v>
      </c>
      <c r="N61">
        <v>4495000000</v>
      </c>
      <c r="O61">
        <v>10550000000</v>
      </c>
      <c r="P61">
        <v>10550000000</v>
      </c>
      <c r="Q61">
        <v>3730974000</v>
      </c>
      <c r="R61">
        <v>4575086000</v>
      </c>
      <c r="S61">
        <v>5472296000</v>
      </c>
      <c r="T61">
        <v>13778356000</v>
      </c>
      <c r="U61">
        <v>13778356000</v>
      </c>
      <c r="V61">
        <v>61000000</v>
      </c>
      <c r="W61">
        <v>4169000000</v>
      </c>
      <c r="X61">
        <v>-5829000000</v>
      </c>
      <c r="Y61">
        <v>-1599000000</v>
      </c>
      <c r="Z61">
        <v>-1599000000</v>
      </c>
      <c r="AA61">
        <v>2160000000</v>
      </c>
      <c r="AB61">
        <v>4847000000</v>
      </c>
      <c r="AC61">
        <v>5576000000</v>
      </c>
      <c r="AD61">
        <v>12583000000</v>
      </c>
      <c r="AE61">
        <v>12583000000</v>
      </c>
      <c r="AF61">
        <v>8394000000</v>
      </c>
      <c r="AG61">
        <v>7842000000</v>
      </c>
      <c r="AH61">
        <v>7264000000</v>
      </c>
      <c r="AI61">
        <v>23500000000</v>
      </c>
      <c r="AJ61">
        <v>23500000000</v>
      </c>
      <c r="AK61">
        <v>10073000000</v>
      </c>
      <c r="AL61">
        <v>11588000000</v>
      </c>
      <c r="AM61">
        <v>21331000000</v>
      </c>
      <c r="AN61">
        <v>42992000000</v>
      </c>
      <c r="AO61">
        <v>42992000000</v>
      </c>
      <c r="AP61">
        <v>6921000000</v>
      </c>
      <c r="AQ61">
        <v>6759000000</v>
      </c>
      <c r="AR61">
        <v>3135000000</v>
      </c>
      <c r="AS61">
        <v>16815000000</v>
      </c>
      <c r="AT61">
        <v>16815000000</v>
      </c>
      <c r="AU61">
        <v>10460000000</v>
      </c>
      <c r="AV61">
        <v>-636000000</v>
      </c>
      <c r="AW61">
        <v>-11873000000</v>
      </c>
      <c r="AX61">
        <v>-2049000000</v>
      </c>
      <c r="AY61">
        <v>-2049000000</v>
      </c>
      <c r="AZ61">
        <v>28147000000</v>
      </c>
      <c r="BA61">
        <v>27430000000</v>
      </c>
      <c r="BB61">
        <v>17894000000</v>
      </c>
      <c r="BC61">
        <v>73471000000</v>
      </c>
      <c r="BD61">
        <v>73471000000</v>
      </c>
      <c r="BE61">
        <v>4474000000</v>
      </c>
      <c r="BF61">
        <v>5888500000</v>
      </c>
      <c r="BG61">
        <v>4060500000</v>
      </c>
      <c r="BH61">
        <v>14423000000</v>
      </c>
      <c r="BI61">
        <v>14423000000</v>
      </c>
      <c r="BJ61">
        <v>4254000000</v>
      </c>
      <c r="BK61">
        <v>4467000000</v>
      </c>
      <c r="BL61">
        <v>3626000000</v>
      </c>
      <c r="BM61">
        <v>12347000000</v>
      </c>
      <c r="BN61">
        <v>12347000000</v>
      </c>
      <c r="BO61">
        <v>4947000000</v>
      </c>
      <c r="BP61">
        <v>3460000000</v>
      </c>
      <c r="BQ61">
        <v>-8995000000</v>
      </c>
      <c r="BR61">
        <v>-588000000</v>
      </c>
      <c r="BS61">
        <v>-588000000</v>
      </c>
      <c r="BT61">
        <v>4322000000</v>
      </c>
      <c r="BU61">
        <v>81792000000</v>
      </c>
      <c r="BV61">
        <v>43253000000</v>
      </c>
      <c r="BW61">
        <v>129367000000</v>
      </c>
      <c r="BX61">
        <v>129367000000</v>
      </c>
      <c r="BY61">
        <v>18080000000</v>
      </c>
      <c r="BZ61">
        <v>19467000000</v>
      </c>
      <c r="CA61">
        <v>11087000000</v>
      </c>
      <c r="CB61">
        <v>48634000000</v>
      </c>
      <c r="CC61">
        <v>48634000000</v>
      </c>
      <c r="CD61">
        <v>6148000000</v>
      </c>
      <c r="CE61">
        <v>6094000000</v>
      </c>
      <c r="CF61">
        <v>3003000000</v>
      </c>
      <c r="CG61">
        <v>15245000000</v>
      </c>
      <c r="CH61">
        <v>15245000000</v>
      </c>
      <c r="CI61">
        <v>2558000000</v>
      </c>
      <c r="CJ61">
        <v>2527000000</v>
      </c>
      <c r="CK61">
        <v>2860000000</v>
      </c>
      <c r="CL61">
        <v>7945000000</v>
      </c>
      <c r="CM61">
        <v>7945000000</v>
      </c>
      <c r="CN61">
        <v>11862000000</v>
      </c>
      <c r="CO61">
        <v>13323000000</v>
      </c>
      <c r="CP61">
        <v>10701000000</v>
      </c>
      <c r="CQ61">
        <v>35886000000</v>
      </c>
      <c r="CR61">
        <v>35886000000</v>
      </c>
      <c r="CS61">
        <v>6015000000</v>
      </c>
      <c r="CT61">
        <v>5546000000</v>
      </c>
      <c r="CU61">
        <v>2714000000</v>
      </c>
      <c r="CV61">
        <v>14275000000</v>
      </c>
      <c r="CW61">
        <v>14275000000</v>
      </c>
      <c r="CX61">
        <v>6305000000</v>
      </c>
      <c r="CY61">
        <v>7257000000</v>
      </c>
      <c r="CZ61">
        <v>-2655000000</v>
      </c>
      <c r="DA61">
        <v>10907000000</v>
      </c>
      <c r="DB61">
        <v>10907000000</v>
      </c>
      <c r="DC61">
        <v>3179000000</v>
      </c>
      <c r="DD61">
        <v>3704000000</v>
      </c>
      <c r="DE61">
        <v>4059000000</v>
      </c>
      <c r="DF61">
        <v>10942000000</v>
      </c>
      <c r="DG61">
        <v>10942000000</v>
      </c>
      <c r="DH61">
        <v>110000000</v>
      </c>
      <c r="DI61">
        <v>11621000000</v>
      </c>
      <c r="DJ61">
        <v>11214000000</v>
      </c>
      <c r="DK61">
        <v>22945000000</v>
      </c>
      <c r="DL61">
        <v>22945000000</v>
      </c>
      <c r="DM61">
        <v>-596000000</v>
      </c>
      <c r="DN61">
        <v>6631000000</v>
      </c>
      <c r="DO61">
        <v>7192000000</v>
      </c>
      <c r="DP61">
        <v>13227000000</v>
      </c>
      <c r="DQ61">
        <v>13227000000</v>
      </c>
      <c r="DR61">
        <v>14860000000</v>
      </c>
      <c r="DS61">
        <v>2845000000</v>
      </c>
      <c r="DT61">
        <v>-5561000000</v>
      </c>
      <c r="DU61">
        <v>12144000000</v>
      </c>
      <c r="DV61">
        <v>12144000000</v>
      </c>
      <c r="DW61">
        <v>4000000000</v>
      </c>
      <c r="DX61">
        <v>600000000</v>
      </c>
      <c r="DY61">
        <v>-2923000000</v>
      </c>
      <c r="DZ61">
        <v>1677000000</v>
      </c>
      <c r="EA61">
        <v>1677000000</v>
      </c>
      <c r="EB61">
        <v>13066000000</v>
      </c>
      <c r="EC61">
        <v>11584000000</v>
      </c>
      <c r="ED61">
        <v>-2474000000</v>
      </c>
      <c r="EE61">
        <v>22176000000</v>
      </c>
      <c r="EF61">
        <v>22176000000</v>
      </c>
      <c r="EG61">
        <v>4775000000</v>
      </c>
      <c r="EH61">
        <v>-1272000000</v>
      </c>
      <c r="EI61">
        <v>1294000000</v>
      </c>
      <c r="EJ61">
        <v>4797000000</v>
      </c>
      <c r="EK61"/>
      <c r="EL61"/>
      <c r="EM61"/>
      <c r="EN61"/>
      <c r="EO61">
        <v>4797000000</v>
      </c>
      <c r="EP61">
        <v>2224000000</v>
      </c>
      <c r="EQ61">
        <v>2328000000</v>
      </c>
      <c r="ER61">
        <v>1990000000</v>
      </c>
      <c r="ES61">
        <v>6542000000</v>
      </c>
      <c r="ET61">
        <v>6542000000</v>
      </c>
      <c r="EU61">
        <v>2079000000</v>
      </c>
      <c r="EV61">
        <v>3028000000</v>
      </c>
      <c r="EW61">
        <v>1954000000</v>
      </c>
      <c r="EX61">
        <v>7061000000</v>
      </c>
      <c r="EY61">
        <v>7061000000</v>
      </c>
      <c r="EZ61">
        <v>3695000000</v>
      </c>
      <c r="FA61">
        <v>84000000</v>
      </c>
      <c r="FB61">
        <v>-1276000000</v>
      </c>
      <c r="FC61">
        <v>2503000000</v>
      </c>
      <c r="FD61">
        <v>2503000000</v>
      </c>
      <c r="FE61">
        <v>22112000000</v>
      </c>
      <c r="FF61">
        <v>18485000000</v>
      </c>
      <c r="FG61">
        <v>29146000000</v>
      </c>
      <c r="FH61">
        <v>69743000000</v>
      </c>
      <c r="FI61">
        <v>69743000000</v>
      </c>
      <c r="FJ61">
        <v>4572000000</v>
      </c>
      <c r="FK61">
        <v>540000000</v>
      </c>
      <c r="FL61">
        <v>1286000000</v>
      </c>
      <c r="FM61">
        <v>6398000000</v>
      </c>
      <c r="FN61">
        <v>6398000000</v>
      </c>
      <c r="FO61">
        <v>3345000000</v>
      </c>
      <c r="FP61">
        <v>3484000000</v>
      </c>
      <c r="FQ61">
        <v>3167000000</v>
      </c>
      <c r="FR61">
        <v>9996000000</v>
      </c>
      <c r="FS61">
        <v>9996000000</v>
      </c>
      <c r="FT61">
        <v>-22443000000</v>
      </c>
      <c r="FU61">
        <v>-4912000000</v>
      </c>
      <c r="FV61">
        <v>5546000000</v>
      </c>
      <c r="FW61">
        <v>-21809000000</v>
      </c>
      <c r="FX61">
        <v>-21809000000</v>
      </c>
      <c r="FY61">
        <v>5460000000</v>
      </c>
      <c r="FZ61">
        <v>5364000000</v>
      </c>
      <c r="GA61">
        <v>89000000</v>
      </c>
      <c r="GB61">
        <v>10913000000</v>
      </c>
      <c r="GC61">
        <v>10913000000</v>
      </c>
      <c r="GD61">
        <v>8005000000</v>
      </c>
      <c r="GE61">
        <v>6667000000</v>
      </c>
      <c r="GF61">
        <v>6321000000</v>
      </c>
      <c r="GG61">
        <v>20993000000</v>
      </c>
      <c r="GH61">
        <v>20993000000</v>
      </c>
      <c r="GI61">
        <v>10459000000</v>
      </c>
      <c r="GJ61">
        <v>8466000000</v>
      </c>
      <c r="GK61">
        <v>9459000000</v>
      </c>
      <c r="GL61">
        <v>28384000000</v>
      </c>
      <c r="GM61">
        <v>28384000000</v>
      </c>
      <c r="GN61">
        <v>11121000000</v>
      </c>
      <c r="GO61">
        <v>11242000000</v>
      </c>
      <c r="GP61">
        <v>12866000000</v>
      </c>
      <c r="GQ61">
        <v>35229000000</v>
      </c>
      <c r="GR61">
        <v>35229000000</v>
      </c>
      <c r="GS61">
        <v>6828000000</v>
      </c>
      <c r="GT61">
        <v>6230000000</v>
      </c>
      <c r="GU61">
        <v>4865000000</v>
      </c>
      <c r="GV61">
        <v>17923000000</v>
      </c>
      <c r="GW61">
        <v>17923000000</v>
      </c>
      <c r="GX61">
        <v>8728000000</v>
      </c>
      <c r="GY61">
        <v>9431000000</v>
      </c>
      <c r="GZ61">
        <v>5590000000</v>
      </c>
      <c r="HA61">
        <v>23749000000</v>
      </c>
      <c r="HB61">
        <v>23749000000</v>
      </c>
      <c r="HC61">
        <v>21053000000</v>
      </c>
      <c r="HD61">
        <v>21048000000</v>
      </c>
      <c r="HE61">
        <v>20899000000</v>
      </c>
      <c r="HF61">
        <v>63000000000</v>
      </c>
      <c r="HG61">
        <v>63000000000</v>
      </c>
      <c r="HH61">
        <v>15297000000</v>
      </c>
      <c r="HI61">
        <v>15119000000</v>
      </c>
      <c r="HJ61">
        <v>14714000000</v>
      </c>
      <c r="HK61">
        <v>45130000000</v>
      </c>
      <c r="HL61">
        <v>45130000000</v>
      </c>
      <c r="HM61">
        <v>32474000000</v>
      </c>
      <c r="HN61">
        <v>36431000000</v>
      </c>
      <c r="HO61">
        <v>29131000000</v>
      </c>
      <c r="HP61">
        <v>98036000000</v>
      </c>
      <c r="HQ61">
        <v>98036000000</v>
      </c>
      <c r="HR61">
        <v>6476000000</v>
      </c>
      <c r="HS61">
        <v>8985000000</v>
      </c>
      <c r="HT61">
        <v>7768000000</v>
      </c>
      <c r="HU61">
        <v>23229000000</v>
      </c>
      <c r="HV61">
        <v>23229000000</v>
      </c>
      <c r="HW61">
        <v>3232000000</v>
      </c>
      <c r="HX61">
        <v>8318400000</v>
      </c>
      <c r="HY61">
        <v>6193700000</v>
      </c>
      <c r="HZ61">
        <v>17744100000</v>
      </c>
      <c r="IA61">
        <v>17744100000</v>
      </c>
      <c r="IB61">
        <v>5046000000</v>
      </c>
      <c r="IC61">
        <v>6230000000</v>
      </c>
      <c r="ID61">
        <v>6833000000</v>
      </c>
      <c r="IE61">
        <v>18109000000</v>
      </c>
      <c r="IF61">
        <v>18109000000</v>
      </c>
      <c r="IG61">
        <v>3447000000</v>
      </c>
      <c r="IH61">
        <v>2314000000</v>
      </c>
      <c r="II61">
        <v>4281000000</v>
      </c>
      <c r="IJ61">
        <v>10042000000</v>
      </c>
      <c r="IK61">
        <v>10042000000</v>
      </c>
      <c r="IL61">
        <v>5859000000</v>
      </c>
      <c r="IM61">
        <v>8118000000</v>
      </c>
      <c r="IN61">
        <v>6411000000</v>
      </c>
      <c r="IO61">
        <v>20388000000</v>
      </c>
      <c r="IP61">
        <v>20388000000</v>
      </c>
      <c r="IQ61">
        <v>5924300000</v>
      </c>
      <c r="IR61">
        <v>6025400000</v>
      </c>
      <c r="IS61">
        <v>4730500000</v>
      </c>
      <c r="IT61">
        <v>16680200000</v>
      </c>
      <c r="IU61">
        <v>16680200000</v>
      </c>
      <c r="IV61">
        <v>3331000000</v>
      </c>
      <c r="IW61">
        <v>3944000000</v>
      </c>
      <c r="IX61">
        <v>3569000000</v>
      </c>
      <c r="IY61">
        <v>10844000000</v>
      </c>
      <c r="IZ61">
        <v>10844000000</v>
      </c>
      <c r="JA61">
        <v>3095000000</v>
      </c>
      <c r="JB61">
        <v>4650000000</v>
      </c>
      <c r="JC61">
        <v>4806000000</v>
      </c>
      <c r="JD61">
        <v>12551000000</v>
      </c>
      <c r="JE61">
        <v>12551000000</v>
      </c>
      <c r="JF61">
        <v>5128000000</v>
      </c>
      <c r="JG61">
        <v>5909000000</v>
      </c>
      <c r="JH61">
        <v>5418000000</v>
      </c>
      <c r="JI61">
        <v>16455000000</v>
      </c>
      <c r="JJ61">
        <v>16455000000</v>
      </c>
      <c r="JK61">
        <v>5363000000</v>
      </c>
      <c r="JL61">
        <v>4582000000</v>
      </c>
      <c r="JM61">
        <v>5388000000</v>
      </c>
      <c r="JN61">
        <v>15333000000</v>
      </c>
      <c r="JO61">
        <v>15333000000</v>
      </c>
      <c r="JP61">
        <v>6967000000</v>
      </c>
      <c r="JQ61">
        <v>-1298000000</v>
      </c>
      <c r="JR61">
        <v>4454000000</v>
      </c>
      <c r="JS61">
        <v>10123000000</v>
      </c>
      <c r="JT61">
        <v>10123000000</v>
      </c>
      <c r="JU61">
        <v>6193000000</v>
      </c>
      <c r="JV61">
        <v>9777000000</v>
      </c>
      <c r="JW61">
        <v>7082000000</v>
      </c>
      <c r="JX61">
        <v>23052000000</v>
      </c>
      <c r="JY61">
        <v>23052000000</v>
      </c>
      <c r="JZ61">
        <v>8883000000</v>
      </c>
      <c r="KA61">
        <v>9237000000</v>
      </c>
      <c r="KB61">
        <v>11179000000</v>
      </c>
      <c r="KC61">
        <v>29299000000</v>
      </c>
      <c r="KD61">
        <v>29299000000</v>
      </c>
      <c r="KE61">
        <v>16571000000</v>
      </c>
      <c r="KF61">
        <v>39240000000</v>
      </c>
      <c r="KG61">
        <v>44281000000</v>
      </c>
      <c r="KH61">
        <v>100092000000</v>
      </c>
      <c r="KI61">
        <v>100092000000</v>
      </c>
      <c r="KJ61">
        <v>1933000000</v>
      </c>
      <c r="KK61">
        <v>4029000000</v>
      </c>
      <c r="KL61">
        <v>2539000000</v>
      </c>
      <c r="KM61">
        <v>8501000000</v>
      </c>
      <c r="KN61">
        <v>8501000000</v>
      </c>
      <c r="KO61">
        <v>3587000000</v>
      </c>
      <c r="KP61">
        <v>11083000000</v>
      </c>
      <c r="KQ61">
        <v>10135000000</v>
      </c>
      <c r="KR61">
        <v>24805000000</v>
      </c>
      <c r="KS61">
        <v>24805000000</v>
      </c>
      <c r="KT61">
        <v>12559000000</v>
      </c>
      <c r="KU61">
        <v>7353000000</v>
      </c>
      <c r="KV61">
        <v>7175000000</v>
      </c>
      <c r="KW61">
        <v>27087000000</v>
      </c>
      <c r="KX61">
        <v>27087000000</v>
      </c>
      <c r="KY61">
        <v>11188000000</v>
      </c>
      <c r="KZ61">
        <v>16302000000</v>
      </c>
      <c r="LA61">
        <v>9652000000</v>
      </c>
      <c r="LB61">
        <v>37142000000</v>
      </c>
      <c r="LC61">
        <v>37142000000</v>
      </c>
      <c r="LD61">
        <v>9861000000</v>
      </c>
      <c r="LE61">
        <v>3966000000</v>
      </c>
      <c r="LF61">
        <v>13103000000</v>
      </c>
      <c r="LG61">
        <v>26930000000</v>
      </c>
      <c r="LH61">
        <v>26930000000</v>
      </c>
      <c r="LI61">
        <v>8286000000</v>
      </c>
      <c r="LJ61">
        <v>7728000000</v>
      </c>
      <c r="LK61">
        <v>8592000000</v>
      </c>
      <c r="LL61">
        <v>24606000000</v>
      </c>
      <c r="LM61">
        <v>24606000000</v>
      </c>
      <c r="LN61">
        <v>-4964000000</v>
      </c>
      <c r="LO61">
        <v>4386000000</v>
      </c>
      <c r="LP61">
        <v>5198000000</v>
      </c>
      <c r="LQ61">
        <v>4620000000</v>
      </c>
      <c r="LR61">
        <v>4620000000</v>
      </c>
      <c r="LS61">
        <v>4518000000</v>
      </c>
      <c r="LT61">
        <v>3594600000</v>
      </c>
      <c r="LU61">
        <v>924700000</v>
      </c>
      <c r="LV61">
        <v>9037300000</v>
      </c>
      <c r="LW61">
        <v>9037300000</v>
      </c>
      <c r="LX61">
        <v>2177000000</v>
      </c>
      <c r="LY61">
        <v>-10107000000</v>
      </c>
      <c r="LZ61">
        <v>-10486000000</v>
      </c>
      <c r="MA61">
        <v>-18416000000</v>
      </c>
      <c r="MB61">
        <v>-18416000000</v>
      </c>
      <c r="MC61">
        <v>2300000000</v>
      </c>
      <c r="MD61">
        <v>4744000000</v>
      </c>
      <c r="ME61">
        <v>3103000000</v>
      </c>
      <c r="MF61">
        <v>10147000000</v>
      </c>
      <c r="MG61">
        <v>10147000000</v>
      </c>
      <c r="MH61">
        <v>2822343000</v>
      </c>
      <c r="MI61">
        <v>2423188000</v>
      </c>
      <c r="MJ61">
        <v>1277324000</v>
      </c>
      <c r="MK61">
        <v>6522855000</v>
      </c>
      <c r="ML61">
        <v>6522855000</v>
      </c>
      <c r="MM61">
        <v>19953000000</v>
      </c>
      <c r="MN61">
        <v>14975000000</v>
      </c>
      <c r="MO61">
        <v>-3821000000</v>
      </c>
      <c r="MP61">
        <v>31107000000</v>
      </c>
      <c r="MQ61">
        <v>31107000000</v>
      </c>
      <c r="MR61">
        <v>2930000000</v>
      </c>
      <c r="MS61">
        <v>3269000000</v>
      </c>
      <c r="MT61">
        <v>4368000000</v>
      </c>
      <c r="MU61">
        <v>10567000000</v>
      </c>
      <c r="MV61">
        <v>10567000000</v>
      </c>
      <c r="MW61">
        <v>5580000000</v>
      </c>
      <c r="MX61">
        <v>5017000000</v>
      </c>
      <c r="MY61">
        <v>5595000000</v>
      </c>
      <c r="MZ61">
        <v>16192000000</v>
      </c>
      <c r="NA61">
        <v>16192000000</v>
      </c>
      <c r="NB61">
        <v>12382000000</v>
      </c>
      <c r="NC61">
        <v>14239000000</v>
      </c>
      <c r="ND61">
        <v>15769000000</v>
      </c>
      <c r="NE61">
        <v>42390000000</v>
      </c>
      <c r="NF61">
        <v>42390000000</v>
      </c>
      <c r="NG61">
        <v>5966000000</v>
      </c>
      <c r="NH61">
        <v>5919000000</v>
      </c>
      <c r="NI61">
        <v>5349000000</v>
      </c>
      <c r="NJ61">
        <v>17234000000</v>
      </c>
      <c r="NK61">
        <v>17234000000</v>
      </c>
      <c r="NL61">
        <v>4791000000</v>
      </c>
      <c r="NM61">
        <v>4440000000</v>
      </c>
      <c r="NN61">
        <v>1343000000</v>
      </c>
      <c r="NO61">
        <v>10574000000</v>
      </c>
      <c r="NP61">
        <v>10574000000</v>
      </c>
      <c r="NQ61">
        <v>7124000000</v>
      </c>
      <c r="NR61">
        <v>6946000000</v>
      </c>
      <c r="NS61">
        <v>4985000000</v>
      </c>
      <c r="NT61">
        <v>19055000000</v>
      </c>
      <c r="NU61">
        <v>19055000000</v>
      </c>
      <c r="NV61">
        <v>10301000000</v>
      </c>
      <c r="NW61">
        <v>12080000000</v>
      </c>
      <c r="NX61">
        <v>10866000000</v>
      </c>
      <c r="NY61">
        <v>33247000000</v>
      </c>
      <c r="NZ61">
        <v>33247000000</v>
      </c>
      <c r="OA61">
        <v>16039000000</v>
      </c>
      <c r="OB61">
        <v>19788000000</v>
      </c>
      <c r="OC61">
        <v>18348000000</v>
      </c>
      <c r="OD61">
        <v>54175000000</v>
      </c>
      <c r="OE61">
        <v>54175000000</v>
      </c>
      <c r="OF61">
        <v>5031000000</v>
      </c>
      <c r="OG61">
        <v>3962000000</v>
      </c>
      <c r="OH61">
        <v>424000000</v>
      </c>
      <c r="OI61">
        <v>9417000000</v>
      </c>
      <c r="OJ61">
        <v>9417000000</v>
      </c>
      <c r="OK61">
        <v>22876000000</v>
      </c>
      <c r="OL61">
        <v>20041000000</v>
      </c>
      <c r="OM61">
        <v>3586000000</v>
      </c>
      <c r="ON61">
        <v>46503000000</v>
      </c>
      <c r="OO61">
        <v>46503000000</v>
      </c>
      <c r="OP61">
        <v>10523000000</v>
      </c>
      <c r="OQ61">
        <v>7179000000</v>
      </c>
      <c r="OR61">
        <v>15201000000</v>
      </c>
      <c r="OS61">
        <v>32903000000</v>
      </c>
      <c r="OT61">
        <v>32903000000</v>
      </c>
      <c r="OU61">
        <v>21421000000</v>
      </c>
      <c r="OV61">
        <v>14774000000</v>
      </c>
      <c r="OW61">
        <v>-23251000000</v>
      </c>
      <c r="OX61">
        <v>12944000000</v>
      </c>
      <c r="OY61">
        <v>12944000000</v>
      </c>
      <c r="OZ61">
        <v>2001801811000</v>
      </c>
    </row>
    <row r="62" spans="1:416" x14ac:dyDescent="0.25">
      <c r="A62" s="26" t="s">
        <v>455</v>
      </c>
      <c r="B62">
        <v>41304000000</v>
      </c>
      <c r="C62">
        <v>37378000000</v>
      </c>
      <c r="D62">
        <v>36766000000</v>
      </c>
      <c r="E62">
        <v>115448000000</v>
      </c>
      <c r="F62">
        <v>115448000000</v>
      </c>
      <c r="G62">
        <v>2883000000</v>
      </c>
      <c r="H62">
        <v>2962000000</v>
      </c>
      <c r="I62">
        <v>5248000000</v>
      </c>
      <c r="J62">
        <v>11093000000</v>
      </c>
      <c r="K62">
        <v>11093000000</v>
      </c>
      <c r="L62">
        <v>7563000000</v>
      </c>
      <c r="M62">
        <v>8038000000</v>
      </c>
      <c r="N62">
        <v>9029000000</v>
      </c>
      <c r="O62">
        <v>24630000000</v>
      </c>
      <c r="P62">
        <v>24630000000</v>
      </c>
      <c r="Q62">
        <v>1264020000</v>
      </c>
      <c r="R62">
        <v>1391166000</v>
      </c>
      <c r="S62">
        <v>1545568000</v>
      </c>
      <c r="T62">
        <v>4200754000</v>
      </c>
      <c r="U62">
        <v>4200754000</v>
      </c>
      <c r="V62">
        <v>0</v>
      </c>
      <c r="W62">
        <v>0</v>
      </c>
      <c r="X62">
        <v>0</v>
      </c>
      <c r="Y62">
        <v>0</v>
      </c>
      <c r="Z62">
        <v>0</v>
      </c>
      <c r="AA62">
        <v>1045000000</v>
      </c>
      <c r="AB62">
        <v>1145000000</v>
      </c>
      <c r="AC62">
        <v>1057000000</v>
      </c>
      <c r="AD62">
        <v>3247000000</v>
      </c>
      <c r="AE62">
        <v>3247000000</v>
      </c>
      <c r="AF62">
        <v>4958000000</v>
      </c>
      <c r="AG62">
        <v>4928000000</v>
      </c>
      <c r="AH62">
        <v>4889000000</v>
      </c>
      <c r="AI62">
        <v>14775000000</v>
      </c>
      <c r="AJ62">
        <v>14775000000</v>
      </c>
      <c r="AK62">
        <v>61797000000</v>
      </c>
      <c r="AL62">
        <v>72705000000</v>
      </c>
      <c r="AM62">
        <v>99981000000</v>
      </c>
      <c r="AN62">
        <v>234483000000</v>
      </c>
      <c r="AO62">
        <v>234483000000</v>
      </c>
      <c r="AP62">
        <v>4416000000</v>
      </c>
      <c r="AQ62">
        <v>4834000000</v>
      </c>
      <c r="AR62">
        <v>5015000000</v>
      </c>
      <c r="AS62">
        <v>14265000000</v>
      </c>
      <c r="AT62">
        <v>14265000000</v>
      </c>
      <c r="AU62">
        <v>12645000000</v>
      </c>
      <c r="AV62">
        <v>12502000000</v>
      </c>
      <c r="AW62">
        <v>11820000000</v>
      </c>
      <c r="AX62">
        <v>36967000000</v>
      </c>
      <c r="AY62">
        <v>36967000000</v>
      </c>
      <c r="AZ62">
        <v>9906000000</v>
      </c>
      <c r="BA62">
        <v>10561000000</v>
      </c>
      <c r="BB62">
        <v>11000000000</v>
      </c>
      <c r="BC62">
        <v>31467000000</v>
      </c>
      <c r="BD62">
        <v>31467000000</v>
      </c>
      <c r="BE62">
        <v>3601200000</v>
      </c>
      <c r="BF62">
        <v>3247300000</v>
      </c>
      <c r="BG62">
        <v>3411500000</v>
      </c>
      <c r="BH62">
        <v>10260000000</v>
      </c>
      <c r="BI62">
        <v>10260000000</v>
      </c>
      <c r="BJ62">
        <v>1832000000</v>
      </c>
      <c r="BK62">
        <v>3625000000</v>
      </c>
      <c r="BL62">
        <v>3602000000</v>
      </c>
      <c r="BM62">
        <v>9059000000</v>
      </c>
      <c r="BN62">
        <v>9059000000</v>
      </c>
      <c r="BO62">
        <v>5027000000</v>
      </c>
      <c r="BP62">
        <v>6252000000</v>
      </c>
      <c r="BQ62">
        <v>5886000000</v>
      </c>
      <c r="BR62">
        <v>17165000000</v>
      </c>
      <c r="BS62">
        <v>17165000000</v>
      </c>
      <c r="BT62">
        <v>284188000000</v>
      </c>
      <c r="BU62">
        <v>297114000000</v>
      </c>
      <c r="BV62">
        <v>323632000000</v>
      </c>
      <c r="BW62">
        <v>904934000000</v>
      </c>
      <c r="BX62">
        <v>904934000000</v>
      </c>
      <c r="BY62">
        <v>0</v>
      </c>
      <c r="BZ62">
        <v>0</v>
      </c>
      <c r="CA62">
        <v>0</v>
      </c>
      <c r="CB62">
        <v>0</v>
      </c>
      <c r="CC62">
        <v>0</v>
      </c>
      <c r="CD62">
        <v>13574000000</v>
      </c>
      <c r="CE62">
        <v>12904000000</v>
      </c>
      <c r="CF62">
        <v>12401000000</v>
      </c>
      <c r="CG62">
        <v>38879000000</v>
      </c>
      <c r="CH62">
        <v>38879000000</v>
      </c>
      <c r="CI62">
        <v>3881000000</v>
      </c>
      <c r="CJ62">
        <v>3750000000</v>
      </c>
      <c r="CK62">
        <v>3716000000</v>
      </c>
      <c r="CL62">
        <v>11347000000</v>
      </c>
      <c r="CM62">
        <v>11347000000</v>
      </c>
      <c r="CN62">
        <v>44437000000</v>
      </c>
      <c r="CO62">
        <v>48322000000</v>
      </c>
      <c r="CP62">
        <v>51995000000</v>
      </c>
      <c r="CQ62">
        <v>144754000000</v>
      </c>
      <c r="CR62">
        <v>144754000000</v>
      </c>
      <c r="CS62">
        <v>4191000000</v>
      </c>
      <c r="CT62">
        <v>4378000000</v>
      </c>
      <c r="CU62">
        <v>4287000000</v>
      </c>
      <c r="CV62">
        <v>12856000000</v>
      </c>
      <c r="CW62">
        <v>12856000000</v>
      </c>
      <c r="CX62">
        <v>45698000000</v>
      </c>
      <c r="CY62">
        <v>42269000000</v>
      </c>
      <c r="CZ62">
        <v>39893000000</v>
      </c>
      <c r="DA62">
        <v>127860000000</v>
      </c>
      <c r="DB62">
        <v>127860000000</v>
      </c>
      <c r="DC62">
        <v>19681000000</v>
      </c>
      <c r="DD62">
        <v>20890000000</v>
      </c>
      <c r="DE62">
        <v>21807000000</v>
      </c>
      <c r="DF62">
        <v>62378000000</v>
      </c>
      <c r="DG62">
        <v>62378000000</v>
      </c>
      <c r="DH62">
        <v>3006000000</v>
      </c>
      <c r="DI62">
        <v>2789000000</v>
      </c>
      <c r="DJ62">
        <v>2453000000</v>
      </c>
      <c r="DK62">
        <v>8248000000</v>
      </c>
      <c r="DL62">
        <v>8248000000</v>
      </c>
      <c r="DM62">
        <v>11349000000</v>
      </c>
      <c r="DN62">
        <v>12044000000</v>
      </c>
      <c r="DO62">
        <v>12606000000</v>
      </c>
      <c r="DP62">
        <v>35999000000</v>
      </c>
      <c r="DQ62">
        <v>35999000000</v>
      </c>
      <c r="DR62">
        <v>169207000000</v>
      </c>
      <c r="DS62">
        <v>150494000000</v>
      </c>
      <c r="DT62">
        <v>142383000000</v>
      </c>
      <c r="DU62">
        <v>462084000000</v>
      </c>
      <c r="DV62">
        <v>462084000000</v>
      </c>
      <c r="DW62">
        <v>9917000000</v>
      </c>
      <c r="DX62">
        <v>10143000000</v>
      </c>
      <c r="DY62">
        <v>9985000000</v>
      </c>
      <c r="DZ62">
        <v>30045000000</v>
      </c>
      <c r="EA62">
        <v>30045000000</v>
      </c>
      <c r="EB62">
        <v>29540000000</v>
      </c>
      <c r="EC62">
        <v>31603000000</v>
      </c>
      <c r="ED62">
        <v>32078000000</v>
      </c>
      <c r="EE62">
        <v>93221000000</v>
      </c>
      <c r="EF62">
        <v>93221000000</v>
      </c>
      <c r="EG62">
        <v>21418000000</v>
      </c>
      <c r="EH62">
        <v>20996000000</v>
      </c>
      <c r="EI62">
        <v>20239000000</v>
      </c>
      <c r="EJ62">
        <v>62653000000</v>
      </c>
      <c r="EK62"/>
      <c r="EL62"/>
      <c r="EM62"/>
      <c r="EN62"/>
      <c r="EO62">
        <v>62653000000</v>
      </c>
      <c r="EP62">
        <v>3562000000</v>
      </c>
      <c r="EQ62">
        <v>3642000000</v>
      </c>
      <c r="ER62">
        <v>3688000000</v>
      </c>
      <c r="ES62">
        <v>10892000000</v>
      </c>
      <c r="ET62">
        <v>10892000000</v>
      </c>
      <c r="EU62">
        <v>76707000000</v>
      </c>
      <c r="EV62">
        <v>80233000000</v>
      </c>
      <c r="EW62">
        <v>82584000000</v>
      </c>
      <c r="EX62">
        <v>239524000000</v>
      </c>
      <c r="EY62">
        <v>239524000000</v>
      </c>
      <c r="EZ62">
        <v>36178000000</v>
      </c>
      <c r="FA62">
        <v>36469000000</v>
      </c>
      <c r="FB62">
        <v>37083000000</v>
      </c>
      <c r="FC62">
        <v>109730000000</v>
      </c>
      <c r="FD62">
        <v>109730000000</v>
      </c>
      <c r="FE62">
        <v>24683000000</v>
      </c>
      <c r="FF62">
        <v>35323000000</v>
      </c>
      <c r="FG62">
        <v>42291000000</v>
      </c>
      <c r="FH62">
        <v>102297000000</v>
      </c>
      <c r="FI62">
        <v>102297000000</v>
      </c>
      <c r="FJ62">
        <v>28154000000</v>
      </c>
      <c r="FK62">
        <v>30429000000</v>
      </c>
      <c r="FL62">
        <v>33608000000</v>
      </c>
      <c r="FM62">
        <v>92191000000</v>
      </c>
      <c r="FN62">
        <v>92191000000</v>
      </c>
      <c r="FO62">
        <v>3978000000</v>
      </c>
      <c r="FP62">
        <v>4475000000</v>
      </c>
      <c r="FQ62">
        <v>5100000000</v>
      </c>
      <c r="FR62">
        <v>13553000000</v>
      </c>
      <c r="FS62">
        <v>13553000000</v>
      </c>
      <c r="FT62">
        <v>43611000000</v>
      </c>
      <c r="FU62">
        <v>45879000000</v>
      </c>
      <c r="FV62">
        <v>44662000000</v>
      </c>
      <c r="FW62">
        <v>134152000000</v>
      </c>
      <c r="FX62">
        <v>134152000000</v>
      </c>
      <c r="FY62">
        <v>4006000000</v>
      </c>
      <c r="FZ62">
        <v>4502000000</v>
      </c>
      <c r="GA62">
        <v>4967000000</v>
      </c>
      <c r="GB62">
        <v>13475000000</v>
      </c>
      <c r="GC62">
        <v>13475000000</v>
      </c>
      <c r="GD62">
        <v>38758000000</v>
      </c>
      <c r="GE62">
        <v>38750000000</v>
      </c>
      <c r="GF62">
        <v>37632000000</v>
      </c>
      <c r="GG62">
        <v>115140000000</v>
      </c>
      <c r="GH62">
        <v>115140000000</v>
      </c>
      <c r="GI62">
        <v>0</v>
      </c>
      <c r="GJ62">
        <v>0</v>
      </c>
      <c r="GK62">
        <v>0</v>
      </c>
      <c r="GL62">
        <v>0</v>
      </c>
      <c r="GM62">
        <v>0</v>
      </c>
      <c r="GN62">
        <v>22375000000</v>
      </c>
      <c r="GO62">
        <v>22770000000</v>
      </c>
      <c r="GP62">
        <v>24705000000</v>
      </c>
      <c r="GQ62">
        <v>69850000000</v>
      </c>
      <c r="GR62">
        <v>69850000000</v>
      </c>
      <c r="GS62">
        <v>5296000000</v>
      </c>
      <c r="GT62">
        <v>5325000000</v>
      </c>
      <c r="GU62">
        <v>5570000000</v>
      </c>
      <c r="GV62">
        <v>16191000000</v>
      </c>
      <c r="GW62">
        <v>16191000000</v>
      </c>
      <c r="GX62">
        <v>10792000000</v>
      </c>
      <c r="GY62">
        <v>10010000000</v>
      </c>
      <c r="GZ62">
        <v>10040000000</v>
      </c>
      <c r="HA62">
        <v>30842000000</v>
      </c>
      <c r="HB62">
        <v>30842000000</v>
      </c>
      <c r="HC62">
        <v>48976000000</v>
      </c>
      <c r="HD62">
        <v>55386000000</v>
      </c>
      <c r="HE62">
        <v>56584000000</v>
      </c>
      <c r="HF62">
        <v>160946000000</v>
      </c>
      <c r="HG62">
        <v>160946000000</v>
      </c>
      <c r="HH62">
        <v>17035000000</v>
      </c>
      <c r="HI62">
        <v>17658000000</v>
      </c>
      <c r="HJ62">
        <v>18766000000</v>
      </c>
      <c r="HK62">
        <v>53459000000</v>
      </c>
      <c r="HL62">
        <v>53459000000</v>
      </c>
      <c r="HM62">
        <v>14934000000</v>
      </c>
      <c r="HN62">
        <v>25813000000</v>
      </c>
      <c r="HO62">
        <v>27109000000</v>
      </c>
      <c r="HP62">
        <v>67856000000</v>
      </c>
      <c r="HQ62">
        <v>67856000000</v>
      </c>
      <c r="HR62">
        <v>9598000000</v>
      </c>
      <c r="HS62">
        <v>10838000000</v>
      </c>
      <c r="HT62">
        <v>10777000000</v>
      </c>
      <c r="HU62">
        <v>31213000000</v>
      </c>
      <c r="HV62">
        <v>31213000000</v>
      </c>
      <c r="HW62">
        <v>7996100000</v>
      </c>
      <c r="HX62">
        <v>7872900000</v>
      </c>
      <c r="HY62">
        <v>8681900000</v>
      </c>
      <c r="HZ62">
        <v>24550900000</v>
      </c>
      <c r="IA62">
        <v>24550900000</v>
      </c>
      <c r="IB62">
        <v>6124000000</v>
      </c>
      <c r="IC62">
        <v>6591000000</v>
      </c>
      <c r="ID62">
        <v>7213000000</v>
      </c>
      <c r="IE62">
        <v>19928000000</v>
      </c>
      <c r="IF62">
        <v>19928000000</v>
      </c>
      <c r="IG62">
        <v>19721000000</v>
      </c>
      <c r="IH62">
        <v>18432000000</v>
      </c>
      <c r="II62">
        <v>18769000000</v>
      </c>
      <c r="IJ62">
        <v>56922000000</v>
      </c>
      <c r="IK62">
        <v>56922000000</v>
      </c>
      <c r="IL62">
        <v>1296000000</v>
      </c>
      <c r="IM62">
        <v>1828000000</v>
      </c>
      <c r="IN62">
        <v>1887000000</v>
      </c>
      <c r="IO62">
        <v>5011000000</v>
      </c>
      <c r="IP62">
        <v>5011000000</v>
      </c>
      <c r="IQ62">
        <v>22842700000</v>
      </c>
      <c r="IR62">
        <v>24160000000</v>
      </c>
      <c r="IS62">
        <v>24958200000</v>
      </c>
      <c r="IT62">
        <v>71960900000</v>
      </c>
      <c r="IU62">
        <v>71960900000</v>
      </c>
      <c r="IV62">
        <v>8482000000</v>
      </c>
      <c r="IW62">
        <v>8733000000</v>
      </c>
      <c r="IX62">
        <v>9026000000</v>
      </c>
      <c r="IY62">
        <v>26241000000</v>
      </c>
      <c r="IZ62">
        <v>26241000000</v>
      </c>
      <c r="JA62">
        <v>4604000000</v>
      </c>
      <c r="JB62">
        <v>4675000000</v>
      </c>
      <c r="JC62">
        <v>4828000000</v>
      </c>
      <c r="JD62">
        <v>14107000000</v>
      </c>
      <c r="JE62">
        <v>14107000000</v>
      </c>
      <c r="JF62">
        <v>0</v>
      </c>
      <c r="JG62">
        <v>0</v>
      </c>
      <c r="JH62">
        <v>0</v>
      </c>
      <c r="JI62">
        <v>0</v>
      </c>
      <c r="JJ62">
        <v>0</v>
      </c>
      <c r="JK62">
        <v>8738000000</v>
      </c>
      <c r="JL62">
        <v>9333000000</v>
      </c>
      <c r="JM62">
        <v>9421000000</v>
      </c>
      <c r="JN62">
        <v>27492000000</v>
      </c>
      <c r="JO62">
        <v>27492000000</v>
      </c>
      <c r="JP62">
        <v>1938000000</v>
      </c>
      <c r="JQ62">
        <v>1999000000</v>
      </c>
      <c r="JR62">
        <v>2012000000</v>
      </c>
      <c r="JS62">
        <v>5949000000</v>
      </c>
      <c r="JT62">
        <v>5949000000</v>
      </c>
      <c r="JU62">
        <v>13291000000</v>
      </c>
      <c r="JV62">
        <v>15053000000</v>
      </c>
      <c r="JW62">
        <v>17986000000</v>
      </c>
      <c r="JX62">
        <v>46330000000</v>
      </c>
      <c r="JY62">
        <v>46330000000</v>
      </c>
      <c r="JZ62">
        <v>0</v>
      </c>
      <c r="KA62">
        <v>0</v>
      </c>
      <c r="KB62">
        <v>0</v>
      </c>
      <c r="KC62">
        <v>0</v>
      </c>
      <c r="KD62">
        <v>0</v>
      </c>
      <c r="KE62">
        <v>29460000000</v>
      </c>
      <c r="KF62">
        <v>36477000000</v>
      </c>
      <c r="KG62">
        <v>44151000000</v>
      </c>
      <c r="KH62">
        <v>110088000000</v>
      </c>
      <c r="KI62">
        <v>110088000000</v>
      </c>
      <c r="KJ62">
        <v>4454000000</v>
      </c>
      <c r="KK62">
        <v>4744000000</v>
      </c>
      <c r="KL62">
        <v>4866000000</v>
      </c>
      <c r="KM62">
        <v>14064000000</v>
      </c>
      <c r="KN62">
        <v>14064000000</v>
      </c>
      <c r="KO62">
        <v>5897000000</v>
      </c>
      <c r="KP62">
        <v>6252000000</v>
      </c>
      <c r="KQ62">
        <v>6244000000</v>
      </c>
      <c r="KR62">
        <v>18393000000</v>
      </c>
      <c r="KS62">
        <v>18393000000</v>
      </c>
      <c r="KT62">
        <v>17589000000</v>
      </c>
      <c r="KU62">
        <v>19305000000</v>
      </c>
      <c r="KV62">
        <v>21369000000</v>
      </c>
      <c r="KW62">
        <v>58263000000</v>
      </c>
      <c r="KX62">
        <v>58263000000</v>
      </c>
      <c r="KY62">
        <v>13385000000</v>
      </c>
      <c r="KZ62">
        <v>12969000000</v>
      </c>
      <c r="LA62">
        <v>13900000000</v>
      </c>
      <c r="LB62">
        <v>40254000000</v>
      </c>
      <c r="LC62">
        <v>40254000000</v>
      </c>
      <c r="LD62">
        <v>20600000000</v>
      </c>
      <c r="LE62">
        <v>21271000000</v>
      </c>
      <c r="LF62">
        <v>20692000000</v>
      </c>
      <c r="LG62">
        <v>62563000000</v>
      </c>
      <c r="LH62">
        <v>62563000000</v>
      </c>
      <c r="LI62">
        <v>7201000000</v>
      </c>
      <c r="LJ62">
        <v>6631000000</v>
      </c>
      <c r="LK62">
        <v>6365000000</v>
      </c>
      <c r="LL62">
        <v>20197000000</v>
      </c>
      <c r="LM62">
        <v>20197000000</v>
      </c>
      <c r="LN62">
        <v>2975000000</v>
      </c>
      <c r="LO62">
        <v>3081000000</v>
      </c>
      <c r="LP62">
        <v>3711000000</v>
      </c>
      <c r="LQ62">
        <v>9767000000</v>
      </c>
      <c r="LR62">
        <v>9767000000</v>
      </c>
      <c r="LS62">
        <v>5929100000</v>
      </c>
      <c r="LT62">
        <v>6431700000</v>
      </c>
      <c r="LU62">
        <v>6241400000</v>
      </c>
      <c r="LV62">
        <v>18602200000</v>
      </c>
      <c r="LW62">
        <v>18602200000</v>
      </c>
      <c r="LX62">
        <v>11679000000</v>
      </c>
      <c r="LY62">
        <v>9270000000</v>
      </c>
      <c r="LZ62">
        <v>6826000000</v>
      </c>
      <c r="MA62">
        <v>27775000000</v>
      </c>
      <c r="MB62">
        <v>27775000000</v>
      </c>
      <c r="MC62">
        <v>80797000000</v>
      </c>
      <c r="MD62">
        <v>83080000000</v>
      </c>
      <c r="ME62">
        <v>87634000000</v>
      </c>
      <c r="MF62">
        <v>251511000000</v>
      </c>
      <c r="MG62">
        <v>251511000000</v>
      </c>
      <c r="MH62">
        <v>0</v>
      </c>
      <c r="MI62">
        <v>0</v>
      </c>
      <c r="MJ62">
        <v>0</v>
      </c>
      <c r="MK62">
        <v>0</v>
      </c>
      <c r="ML62">
        <v>0</v>
      </c>
      <c r="MM62">
        <v>131473000000</v>
      </c>
      <c r="MN62">
        <v>130128000000</v>
      </c>
      <c r="MO62">
        <v>127315000000</v>
      </c>
      <c r="MP62">
        <v>388916000000</v>
      </c>
      <c r="MQ62">
        <v>388916000000</v>
      </c>
      <c r="MR62">
        <v>25533000000</v>
      </c>
      <c r="MS62">
        <v>45947000000</v>
      </c>
      <c r="MT62">
        <v>47157000000</v>
      </c>
      <c r="MU62">
        <v>118637000000</v>
      </c>
      <c r="MV62">
        <v>118637000000</v>
      </c>
      <c r="MW62">
        <v>3183000000</v>
      </c>
      <c r="MX62">
        <v>3303000000</v>
      </c>
      <c r="MY62">
        <v>3269000000</v>
      </c>
      <c r="MZ62">
        <v>9755000000</v>
      </c>
      <c r="NA62">
        <v>9755000000</v>
      </c>
      <c r="NB62">
        <v>8458000000</v>
      </c>
      <c r="NC62">
        <v>8704000000</v>
      </c>
      <c r="ND62">
        <v>8626000000</v>
      </c>
      <c r="NE62">
        <v>25788000000</v>
      </c>
      <c r="NF62">
        <v>25788000000</v>
      </c>
      <c r="NG62">
        <v>52679000000</v>
      </c>
      <c r="NH62">
        <v>53916000000</v>
      </c>
      <c r="NI62">
        <v>54161000000</v>
      </c>
      <c r="NJ62">
        <v>160756000000</v>
      </c>
      <c r="NK62">
        <v>160756000000</v>
      </c>
      <c r="NL62">
        <v>26576000000</v>
      </c>
      <c r="NM62">
        <v>30482000000</v>
      </c>
      <c r="NN62">
        <v>32254000000</v>
      </c>
      <c r="NO62">
        <v>89312000000</v>
      </c>
      <c r="NP62">
        <v>89312000000</v>
      </c>
      <c r="NQ62">
        <v>2457000000</v>
      </c>
      <c r="NR62">
        <v>3702000000</v>
      </c>
      <c r="NS62">
        <v>3468000000</v>
      </c>
      <c r="NT62">
        <v>9627000000</v>
      </c>
      <c r="NU62">
        <v>9627000000</v>
      </c>
      <c r="NV62">
        <v>2472000000</v>
      </c>
      <c r="NW62">
        <v>2695000000</v>
      </c>
      <c r="NX62">
        <v>2737000000</v>
      </c>
      <c r="NY62">
        <v>7904000000</v>
      </c>
      <c r="NZ62">
        <v>7904000000</v>
      </c>
      <c r="OA62">
        <v>89286000000</v>
      </c>
      <c r="OB62">
        <v>91915000000</v>
      </c>
      <c r="OC62">
        <v>94833000000</v>
      </c>
      <c r="OD62">
        <v>276034000000</v>
      </c>
      <c r="OE62">
        <v>276034000000</v>
      </c>
      <c r="OF62">
        <v>13911000000</v>
      </c>
      <c r="OG62">
        <v>13478000000</v>
      </c>
      <c r="OH62">
        <v>12796000000</v>
      </c>
      <c r="OI62">
        <v>40185000000</v>
      </c>
      <c r="OJ62">
        <v>40185000000</v>
      </c>
      <c r="OK62">
        <v>8920000000</v>
      </c>
      <c r="OL62">
        <v>9309000000</v>
      </c>
      <c r="OM62">
        <v>8977000000</v>
      </c>
      <c r="ON62">
        <v>27206000000</v>
      </c>
      <c r="OO62">
        <v>27206000000</v>
      </c>
      <c r="OP62">
        <v>107675000000</v>
      </c>
      <c r="OQ62">
        <v>104317000000</v>
      </c>
      <c r="OR62">
        <v>105208000000</v>
      </c>
      <c r="OS62">
        <v>317200000000</v>
      </c>
      <c r="OT62">
        <v>317200000000</v>
      </c>
      <c r="OU62">
        <v>247101000000</v>
      </c>
      <c r="OV62">
        <v>253018000000</v>
      </c>
      <c r="OW62">
        <v>227553000000</v>
      </c>
      <c r="OX62">
        <v>727672000000</v>
      </c>
      <c r="OY62">
        <v>727672000000</v>
      </c>
      <c r="OZ62">
        <v>6912589754000</v>
      </c>
    </row>
    <row r="63" spans="1:416" x14ac:dyDescent="0.25">
      <c r="A63" s="26" t="s">
        <v>14</v>
      </c>
      <c r="B63">
        <v>234386000000</v>
      </c>
      <c r="C63">
        <v>175697000000</v>
      </c>
      <c r="D63">
        <v>180175000000</v>
      </c>
      <c r="E63">
        <v>590258000000</v>
      </c>
      <c r="F63">
        <v>590258000000</v>
      </c>
      <c r="G63">
        <v>42407000000</v>
      </c>
      <c r="H63">
        <v>39596000000</v>
      </c>
      <c r="I63">
        <v>126392000000</v>
      </c>
      <c r="J63">
        <v>208395000000</v>
      </c>
      <c r="K63">
        <v>208395000000</v>
      </c>
      <c r="L63">
        <v>52541000000</v>
      </c>
      <c r="M63">
        <v>52220000000</v>
      </c>
      <c r="N63">
        <v>52107000000</v>
      </c>
      <c r="O63">
        <v>156868000000</v>
      </c>
      <c r="P63">
        <v>156868000000</v>
      </c>
      <c r="Q63">
        <v>10863524000</v>
      </c>
      <c r="R63">
        <v>14339279000</v>
      </c>
      <c r="S63">
        <v>19328837000</v>
      </c>
      <c r="T63">
        <v>44531640000</v>
      </c>
      <c r="U63">
        <v>44531640000</v>
      </c>
      <c r="V63">
        <v>479437000000</v>
      </c>
      <c r="W63">
        <v>501455000000</v>
      </c>
      <c r="X63">
        <v>559104000000</v>
      </c>
      <c r="Y63">
        <v>1539996000000</v>
      </c>
      <c r="Z63">
        <v>1539996000000</v>
      </c>
      <c r="AA63">
        <v>103687000000</v>
      </c>
      <c r="AB63">
        <v>107194000000</v>
      </c>
      <c r="AC63">
        <v>113100000000</v>
      </c>
      <c r="AD63">
        <v>323981000000</v>
      </c>
      <c r="AE63">
        <v>323981000000</v>
      </c>
      <c r="AF63">
        <v>28798000000</v>
      </c>
      <c r="AG63">
        <v>41267000000</v>
      </c>
      <c r="AH63">
        <v>41804000000</v>
      </c>
      <c r="AI63">
        <v>111869000000</v>
      </c>
      <c r="AJ63">
        <v>111869000000</v>
      </c>
      <c r="AK63">
        <v>87547000000</v>
      </c>
      <c r="AL63">
        <v>128914000000</v>
      </c>
      <c r="AM63">
        <v>188462000000</v>
      </c>
      <c r="AN63">
        <v>404923000000</v>
      </c>
      <c r="AO63">
        <v>404923000000</v>
      </c>
      <c r="AP63">
        <v>161157000000</v>
      </c>
      <c r="AQ63">
        <v>173875000000</v>
      </c>
      <c r="AR63">
        <v>158402000000</v>
      </c>
      <c r="AS63">
        <v>493434000000</v>
      </c>
      <c r="AT63">
        <v>493434000000</v>
      </c>
      <c r="AU63">
        <v>29529000000</v>
      </c>
      <c r="AV63">
        <v>31396000000</v>
      </c>
      <c r="AW63">
        <v>30494000000</v>
      </c>
      <c r="AX63">
        <v>91419000000</v>
      </c>
      <c r="AY63">
        <v>91419000000</v>
      </c>
      <c r="AZ63">
        <v>2177103000000</v>
      </c>
      <c r="BA63">
        <v>2272519000000</v>
      </c>
      <c r="BB63">
        <v>2439164000000</v>
      </c>
      <c r="BC63">
        <v>6888786000000</v>
      </c>
      <c r="BD63">
        <v>6888786000000</v>
      </c>
      <c r="BE63">
        <v>17648000000</v>
      </c>
      <c r="BF63">
        <v>18852500000</v>
      </c>
      <c r="BG63">
        <v>17731800000</v>
      </c>
      <c r="BH63">
        <v>54232300000</v>
      </c>
      <c r="BI63">
        <v>54232300000</v>
      </c>
      <c r="BJ63">
        <v>362873000000</v>
      </c>
      <c r="BK63">
        <v>381508000000</v>
      </c>
      <c r="BL63">
        <v>469633000000</v>
      </c>
      <c r="BM63">
        <v>1214014000000</v>
      </c>
      <c r="BN63">
        <v>1214014000000</v>
      </c>
      <c r="BO63">
        <v>17270000000</v>
      </c>
      <c r="BP63">
        <v>100590000000</v>
      </c>
      <c r="BQ63">
        <v>88289000000</v>
      </c>
      <c r="BR63">
        <v>206149000000</v>
      </c>
      <c r="BS63">
        <v>206149000000</v>
      </c>
      <c r="BT63">
        <v>515968000000</v>
      </c>
      <c r="BU63">
        <v>549850000000</v>
      </c>
      <c r="BV63">
        <v>573351000000</v>
      </c>
      <c r="BW63">
        <v>1639169000000</v>
      </c>
      <c r="BX63">
        <v>1639169000000</v>
      </c>
      <c r="BY63">
        <v>1729278000000</v>
      </c>
      <c r="BZ63">
        <v>1757239000000</v>
      </c>
      <c r="CA63">
        <v>1950475000000</v>
      </c>
      <c r="CB63">
        <v>5436992000000</v>
      </c>
      <c r="CC63">
        <v>5436992000000</v>
      </c>
      <c r="CD63">
        <v>39906000000</v>
      </c>
      <c r="CE63">
        <v>39260000000</v>
      </c>
      <c r="CF63">
        <v>38860000000</v>
      </c>
      <c r="CG63">
        <v>118026000000</v>
      </c>
      <c r="CH63">
        <v>118026000000</v>
      </c>
      <c r="CI63">
        <v>8368000000</v>
      </c>
      <c r="CJ63">
        <v>10855000000</v>
      </c>
      <c r="CK63">
        <v>11582000000</v>
      </c>
      <c r="CL63">
        <v>30805000000</v>
      </c>
      <c r="CM63">
        <v>30805000000</v>
      </c>
      <c r="CN63">
        <v>229836000000</v>
      </c>
      <c r="CO63">
        <v>238022000000</v>
      </c>
      <c r="CP63">
        <v>247128000000</v>
      </c>
      <c r="CQ63">
        <v>714986000000</v>
      </c>
      <c r="CR63">
        <v>714986000000</v>
      </c>
      <c r="CS63">
        <v>359352000000</v>
      </c>
      <c r="CT63">
        <v>376958000000</v>
      </c>
      <c r="CU63">
        <v>381093000000</v>
      </c>
      <c r="CV63">
        <v>1117403000000</v>
      </c>
      <c r="CW63">
        <v>1117403000000</v>
      </c>
      <c r="CX63">
        <v>56706000000</v>
      </c>
      <c r="CY63">
        <v>53601000000</v>
      </c>
      <c r="CZ63">
        <v>50552000000</v>
      </c>
      <c r="DA63">
        <v>160859000000</v>
      </c>
      <c r="DB63">
        <v>160859000000</v>
      </c>
      <c r="DC63">
        <v>20541000000</v>
      </c>
      <c r="DD63">
        <v>21915000000</v>
      </c>
      <c r="DE63">
        <v>27436000000</v>
      </c>
      <c r="DF63">
        <v>69892000000</v>
      </c>
      <c r="DG63">
        <v>69892000000</v>
      </c>
      <c r="DH63">
        <v>46947000000</v>
      </c>
      <c r="DI63">
        <v>50038000000</v>
      </c>
      <c r="DJ63">
        <v>51280000000</v>
      </c>
      <c r="DK63">
        <v>148265000000</v>
      </c>
      <c r="DL63">
        <v>148265000000</v>
      </c>
      <c r="DM63">
        <v>171473000000</v>
      </c>
      <c r="DN63">
        <v>172147000000</v>
      </c>
      <c r="DO63">
        <v>174346000000</v>
      </c>
      <c r="DP63">
        <v>517966000000</v>
      </c>
      <c r="DQ63">
        <v>517966000000</v>
      </c>
      <c r="DR63">
        <v>219842000000</v>
      </c>
      <c r="DS63">
        <v>209099000000</v>
      </c>
      <c r="DT63">
        <v>213712000000</v>
      </c>
      <c r="DU63">
        <v>642653000000</v>
      </c>
      <c r="DV63">
        <v>642653000000</v>
      </c>
      <c r="DW63">
        <v>61200000000</v>
      </c>
      <c r="DX63">
        <v>59350000000</v>
      </c>
      <c r="DY63">
        <v>60027000000</v>
      </c>
      <c r="DZ63">
        <v>180577000000</v>
      </c>
      <c r="EA63">
        <v>180577000000</v>
      </c>
      <c r="EB63">
        <v>81773000000</v>
      </c>
      <c r="EC63">
        <v>165860000000</v>
      </c>
      <c r="ED63">
        <v>166298000000</v>
      </c>
      <c r="EE63">
        <v>413931000000</v>
      </c>
      <c r="EF63">
        <v>413931000000</v>
      </c>
      <c r="EG63">
        <v>44329000000</v>
      </c>
      <c r="EH63">
        <v>43709000000</v>
      </c>
      <c r="EI63">
        <v>42386000000</v>
      </c>
      <c r="EJ63">
        <v>130424000000</v>
      </c>
      <c r="EK63"/>
      <c r="EL63"/>
      <c r="EM63"/>
      <c r="EN63"/>
      <c r="EO63">
        <v>130424000000</v>
      </c>
      <c r="EP63">
        <v>13771000000</v>
      </c>
      <c r="EQ63">
        <v>13358000000</v>
      </c>
      <c r="ER63">
        <v>14076000000</v>
      </c>
      <c r="ES63">
        <v>41205000000</v>
      </c>
      <c r="ET63">
        <v>41205000000</v>
      </c>
      <c r="EU63">
        <v>106306000000</v>
      </c>
      <c r="EV63">
        <v>112940000000</v>
      </c>
      <c r="EW63">
        <v>116755000000</v>
      </c>
      <c r="EX63">
        <v>336001000000</v>
      </c>
      <c r="EY63">
        <v>336001000000</v>
      </c>
      <c r="EZ63">
        <v>141891000000</v>
      </c>
      <c r="FA63">
        <v>144490000000</v>
      </c>
      <c r="FB63">
        <v>150517000000</v>
      </c>
      <c r="FC63">
        <v>436898000000</v>
      </c>
      <c r="FD63">
        <v>436898000000</v>
      </c>
      <c r="FE63">
        <v>46854000000</v>
      </c>
      <c r="FF63">
        <v>67151000000</v>
      </c>
      <c r="FG63">
        <v>83646000000</v>
      </c>
      <c r="FH63">
        <v>197651000000</v>
      </c>
      <c r="FI63">
        <v>197651000000</v>
      </c>
      <c r="FJ63">
        <v>38989000000</v>
      </c>
      <c r="FK63">
        <v>41317000000</v>
      </c>
      <c r="FL63">
        <v>57154000000</v>
      </c>
      <c r="FM63">
        <v>137460000000</v>
      </c>
      <c r="FN63">
        <v>137460000000</v>
      </c>
      <c r="FO63">
        <v>27219000000</v>
      </c>
      <c r="FP63">
        <v>29061000000</v>
      </c>
      <c r="FQ63">
        <v>29765000000</v>
      </c>
      <c r="FR63">
        <v>86045000000</v>
      </c>
      <c r="FS63">
        <v>86045000000</v>
      </c>
      <c r="FT63">
        <v>282624000000</v>
      </c>
      <c r="FU63">
        <v>162081000000</v>
      </c>
      <c r="FV63">
        <v>165040000000</v>
      </c>
      <c r="FW63">
        <v>609745000000</v>
      </c>
      <c r="FX63">
        <v>609745000000</v>
      </c>
      <c r="FY63">
        <v>27839000000</v>
      </c>
      <c r="FZ63">
        <v>31331000000</v>
      </c>
      <c r="GA63">
        <v>52411000000</v>
      </c>
      <c r="GB63">
        <v>111581000000</v>
      </c>
      <c r="GC63">
        <v>111581000000</v>
      </c>
      <c r="GD63">
        <v>152046000000</v>
      </c>
      <c r="GE63">
        <v>153045000000</v>
      </c>
      <c r="GF63">
        <v>154270000000</v>
      </c>
      <c r="GG63">
        <v>459361000000</v>
      </c>
      <c r="GH63">
        <v>459361000000</v>
      </c>
      <c r="GI63">
        <v>801249000000</v>
      </c>
      <c r="GJ63">
        <v>859422000000</v>
      </c>
      <c r="GK63">
        <v>1007186000000</v>
      </c>
      <c r="GL63">
        <v>2667857000000</v>
      </c>
      <c r="GM63">
        <v>2667857000000</v>
      </c>
      <c r="GN63">
        <v>25474000000</v>
      </c>
      <c r="GO63">
        <v>31426000000</v>
      </c>
      <c r="GP63">
        <v>42104000000</v>
      </c>
      <c r="GQ63">
        <v>99004000000</v>
      </c>
      <c r="GR63">
        <v>99004000000</v>
      </c>
      <c r="GS63">
        <v>33411000000</v>
      </c>
      <c r="GT63">
        <v>34376000000</v>
      </c>
      <c r="GU63">
        <v>36411000000</v>
      </c>
      <c r="GV63">
        <v>104198000000</v>
      </c>
      <c r="GW63">
        <v>104198000000</v>
      </c>
      <c r="GX63">
        <v>74236000000</v>
      </c>
      <c r="GY63">
        <v>113766000000</v>
      </c>
      <c r="GZ63">
        <v>116806000000</v>
      </c>
      <c r="HA63">
        <v>304808000000</v>
      </c>
      <c r="HB63">
        <v>304808000000</v>
      </c>
      <c r="HC63">
        <v>99176000000</v>
      </c>
      <c r="HD63">
        <v>105285000000</v>
      </c>
      <c r="HE63">
        <v>105842000000</v>
      </c>
      <c r="HF63">
        <v>310303000000</v>
      </c>
      <c r="HG63">
        <v>310303000000</v>
      </c>
      <c r="HH63">
        <v>106921000000</v>
      </c>
      <c r="HI63">
        <v>112454000000</v>
      </c>
      <c r="HJ63">
        <v>123657000000</v>
      </c>
      <c r="HK63">
        <v>343032000000</v>
      </c>
      <c r="HL63">
        <v>343032000000</v>
      </c>
      <c r="HM63">
        <v>2343739000000</v>
      </c>
      <c r="HN63">
        <v>2423748000000</v>
      </c>
      <c r="HO63">
        <v>2857148000000</v>
      </c>
      <c r="HP63">
        <v>7624635000000</v>
      </c>
      <c r="HQ63">
        <v>7624635000000</v>
      </c>
      <c r="HR63">
        <v>58286000000</v>
      </c>
      <c r="HS63">
        <v>65970000000</v>
      </c>
      <c r="HT63">
        <v>68056000000</v>
      </c>
      <c r="HU63">
        <v>192312000000</v>
      </c>
      <c r="HV63">
        <v>192312000000</v>
      </c>
      <c r="HW63">
        <v>23358800000</v>
      </c>
      <c r="HX63">
        <v>25576500000</v>
      </c>
      <c r="HY63">
        <v>29171000000</v>
      </c>
      <c r="HZ63">
        <v>78106300000</v>
      </c>
      <c r="IA63">
        <v>78106300000</v>
      </c>
      <c r="IB63">
        <v>28773000000</v>
      </c>
      <c r="IC63">
        <v>30433000000</v>
      </c>
      <c r="ID63">
        <v>31332000000</v>
      </c>
      <c r="IE63">
        <v>90538000000</v>
      </c>
      <c r="IF63">
        <v>90538000000</v>
      </c>
      <c r="IG63">
        <v>22519000000</v>
      </c>
      <c r="IH63">
        <v>20280000000</v>
      </c>
      <c r="II63">
        <v>24153000000</v>
      </c>
      <c r="IJ63">
        <v>66952000000</v>
      </c>
      <c r="IK63">
        <v>66952000000</v>
      </c>
      <c r="IL63">
        <v>8689000000</v>
      </c>
      <c r="IM63">
        <v>12334000000</v>
      </c>
      <c r="IN63">
        <v>14471000000</v>
      </c>
      <c r="IO63">
        <v>35494000000</v>
      </c>
      <c r="IP63">
        <v>35494000000</v>
      </c>
      <c r="IQ63">
        <v>28758000000</v>
      </c>
      <c r="IR63">
        <v>43952900000</v>
      </c>
      <c r="IS63">
        <v>46383600000</v>
      </c>
      <c r="IT63">
        <v>119094500000</v>
      </c>
      <c r="IU63">
        <v>119094500000</v>
      </c>
      <c r="IV63">
        <v>55125000000</v>
      </c>
      <c r="IW63">
        <v>56885000000</v>
      </c>
      <c r="IX63">
        <v>57831000000</v>
      </c>
      <c r="IY63">
        <v>169841000000</v>
      </c>
      <c r="IZ63">
        <v>169841000000</v>
      </c>
      <c r="JA63">
        <v>68413000000</v>
      </c>
      <c r="JB63">
        <v>67727000000</v>
      </c>
      <c r="JC63">
        <v>68658000000</v>
      </c>
      <c r="JD63">
        <v>204798000000</v>
      </c>
      <c r="JE63">
        <v>204798000000</v>
      </c>
      <c r="JF63">
        <v>667780000000</v>
      </c>
      <c r="JG63">
        <v>720015000000</v>
      </c>
      <c r="JH63">
        <v>764029000000</v>
      </c>
      <c r="JI63">
        <v>2151824000000</v>
      </c>
      <c r="JJ63">
        <v>2151824000000</v>
      </c>
      <c r="JK63">
        <v>22791000000</v>
      </c>
      <c r="JL63">
        <v>31688000000</v>
      </c>
      <c r="JM63">
        <v>32362000000</v>
      </c>
      <c r="JN63">
        <v>86841000000</v>
      </c>
      <c r="JO63">
        <v>86841000000</v>
      </c>
      <c r="JP63">
        <v>51160000000</v>
      </c>
      <c r="JQ63">
        <v>44447000000</v>
      </c>
      <c r="JR63">
        <v>40297000000</v>
      </c>
      <c r="JS63">
        <v>135904000000</v>
      </c>
      <c r="JT63">
        <v>135904000000</v>
      </c>
      <c r="JU63">
        <v>56762000000</v>
      </c>
      <c r="JV63">
        <v>56914000000</v>
      </c>
      <c r="JW63">
        <v>63824000000</v>
      </c>
      <c r="JX63">
        <v>177500000000</v>
      </c>
      <c r="JY63">
        <v>177500000000</v>
      </c>
      <c r="JZ63">
        <v>801691000000</v>
      </c>
      <c r="KA63">
        <v>813258000000</v>
      </c>
      <c r="KB63">
        <v>1010208000000</v>
      </c>
      <c r="KC63">
        <v>2625157000000</v>
      </c>
      <c r="KD63">
        <v>2625157000000</v>
      </c>
      <c r="KE63">
        <v>89186000000</v>
      </c>
      <c r="KF63">
        <v>111004000000</v>
      </c>
      <c r="KG63">
        <v>119396000000</v>
      </c>
      <c r="KH63">
        <v>319586000000</v>
      </c>
      <c r="KI63">
        <v>319586000000</v>
      </c>
      <c r="KJ63">
        <v>7402000000</v>
      </c>
      <c r="KK63">
        <v>7192000000</v>
      </c>
      <c r="KL63">
        <v>10786000000</v>
      </c>
      <c r="KM63">
        <v>25380000000</v>
      </c>
      <c r="KN63">
        <v>25380000000</v>
      </c>
      <c r="KO63">
        <v>61692000000</v>
      </c>
      <c r="KP63">
        <v>62323000000</v>
      </c>
      <c r="KQ63">
        <v>63298000000</v>
      </c>
      <c r="KR63">
        <v>187313000000</v>
      </c>
      <c r="KS63">
        <v>187313000000</v>
      </c>
      <c r="KT63">
        <v>55755000000</v>
      </c>
      <c r="KU63">
        <v>60902000000</v>
      </c>
      <c r="KV63">
        <v>69917000000</v>
      </c>
      <c r="KW63">
        <v>186574000000</v>
      </c>
      <c r="KX63">
        <v>186574000000</v>
      </c>
      <c r="KY63">
        <v>109496000000</v>
      </c>
      <c r="KZ63">
        <v>134791000000</v>
      </c>
      <c r="LA63">
        <v>119162000000</v>
      </c>
      <c r="LB63">
        <v>363449000000</v>
      </c>
      <c r="LC63">
        <v>363449000000</v>
      </c>
      <c r="LD63">
        <v>94990000000</v>
      </c>
      <c r="LE63">
        <v>92622000000</v>
      </c>
      <c r="LF63">
        <v>92713000000</v>
      </c>
      <c r="LG63">
        <v>280325000000</v>
      </c>
      <c r="LH63">
        <v>280325000000</v>
      </c>
      <c r="LI63">
        <v>20359000000</v>
      </c>
      <c r="LJ63">
        <v>22361000000</v>
      </c>
      <c r="LK63">
        <v>23323000000</v>
      </c>
      <c r="LL63">
        <v>66043000000</v>
      </c>
      <c r="LM63">
        <v>66043000000</v>
      </c>
      <c r="LN63">
        <v>15334000000</v>
      </c>
      <c r="LO63">
        <v>16192000000</v>
      </c>
      <c r="LP63">
        <v>17075000000</v>
      </c>
      <c r="LQ63">
        <v>48601000000</v>
      </c>
      <c r="LR63">
        <v>48601000000</v>
      </c>
      <c r="LS63">
        <v>11662200000</v>
      </c>
      <c r="LT63">
        <v>13565700000</v>
      </c>
      <c r="LU63">
        <v>21568100000</v>
      </c>
      <c r="LV63">
        <v>46796000000</v>
      </c>
      <c r="LW63">
        <v>46796000000</v>
      </c>
      <c r="LX63">
        <v>54776000000</v>
      </c>
      <c r="LY63">
        <v>40782000000</v>
      </c>
      <c r="LZ63">
        <v>29515000000</v>
      </c>
      <c r="MA63">
        <v>125073000000</v>
      </c>
      <c r="MB63">
        <v>125073000000</v>
      </c>
      <c r="MC63">
        <v>107331000000</v>
      </c>
      <c r="MD63">
        <v>108883000000</v>
      </c>
      <c r="ME63">
        <v>114318000000</v>
      </c>
      <c r="MF63">
        <v>330532000000</v>
      </c>
      <c r="MG63">
        <v>330532000000</v>
      </c>
      <c r="MH63">
        <v>30171888000</v>
      </c>
      <c r="MI63">
        <v>30562257000</v>
      </c>
      <c r="MJ63">
        <v>33775233000</v>
      </c>
      <c r="MK63">
        <v>94509378000</v>
      </c>
      <c r="ML63">
        <v>94509378000</v>
      </c>
      <c r="MM63">
        <v>480437000000</v>
      </c>
      <c r="MN63">
        <v>496908000000</v>
      </c>
      <c r="MO63">
        <v>473753000000</v>
      </c>
      <c r="MP63">
        <v>1451098000000</v>
      </c>
      <c r="MQ63">
        <v>1451098000000</v>
      </c>
      <c r="MR63">
        <v>28771000000</v>
      </c>
      <c r="MS63">
        <v>29877000000</v>
      </c>
      <c r="MT63">
        <v>30492000000</v>
      </c>
      <c r="MU63">
        <v>89140000000</v>
      </c>
      <c r="MV63">
        <v>89140000000</v>
      </c>
      <c r="MW63">
        <v>9040000000</v>
      </c>
      <c r="MX63">
        <v>9257000000</v>
      </c>
      <c r="MY63">
        <v>9112000000</v>
      </c>
      <c r="MZ63">
        <v>27409000000</v>
      </c>
      <c r="NA63">
        <v>27409000000</v>
      </c>
      <c r="NB63">
        <v>113529000000</v>
      </c>
      <c r="NC63">
        <v>131255000000</v>
      </c>
      <c r="ND63">
        <v>143571000000</v>
      </c>
      <c r="NE63">
        <v>388355000000</v>
      </c>
      <c r="NF63">
        <v>388355000000</v>
      </c>
      <c r="NG63">
        <v>54984000000</v>
      </c>
      <c r="NH63">
        <v>58214000000</v>
      </c>
      <c r="NI63">
        <v>58184000000</v>
      </c>
      <c r="NJ63">
        <v>171382000000</v>
      </c>
      <c r="NK63">
        <v>171382000000</v>
      </c>
      <c r="NL63">
        <v>33806000000</v>
      </c>
      <c r="NM63">
        <v>40754000000</v>
      </c>
      <c r="NN63">
        <v>42192000000</v>
      </c>
      <c r="NO63">
        <v>116752000000</v>
      </c>
      <c r="NP63">
        <v>116752000000</v>
      </c>
      <c r="NQ63">
        <v>445921000000</v>
      </c>
      <c r="NR63">
        <v>473021000000</v>
      </c>
      <c r="NS63">
        <v>491325000000</v>
      </c>
      <c r="NT63">
        <v>1410267000000</v>
      </c>
      <c r="NU63">
        <v>1410267000000</v>
      </c>
      <c r="NV63">
        <v>51009000000</v>
      </c>
      <c r="NW63">
        <v>51604000000</v>
      </c>
      <c r="NX63">
        <v>53274000000</v>
      </c>
      <c r="NY63">
        <v>155887000000</v>
      </c>
      <c r="NZ63">
        <v>155887000000</v>
      </c>
      <c r="OA63">
        <v>230193000000</v>
      </c>
      <c r="OB63">
        <v>254254000000</v>
      </c>
      <c r="OC63">
        <v>261887000000</v>
      </c>
      <c r="OD63">
        <v>746334000000</v>
      </c>
      <c r="OE63">
        <v>746334000000</v>
      </c>
      <c r="OF63">
        <v>50278000000</v>
      </c>
      <c r="OG63">
        <v>48899000000</v>
      </c>
      <c r="OH63">
        <v>69101000000</v>
      </c>
      <c r="OI63">
        <v>168278000000</v>
      </c>
      <c r="OJ63">
        <v>168278000000</v>
      </c>
      <c r="OK63">
        <v>1693040000000</v>
      </c>
      <c r="OL63">
        <v>1885619000000</v>
      </c>
      <c r="OM63">
        <v>1921154000000</v>
      </c>
      <c r="ON63">
        <v>5499813000000</v>
      </c>
      <c r="OO63">
        <v>5499813000000</v>
      </c>
      <c r="OP63">
        <v>144858000000</v>
      </c>
      <c r="OQ63">
        <v>157398000000</v>
      </c>
      <c r="OR63">
        <v>174689000000</v>
      </c>
      <c r="OS63">
        <v>476945000000</v>
      </c>
      <c r="OT63">
        <v>476945000000</v>
      </c>
      <c r="OU63">
        <v>298223000000</v>
      </c>
      <c r="OV63">
        <v>312545000000</v>
      </c>
      <c r="OW63">
        <v>287857000000</v>
      </c>
      <c r="OX63">
        <v>898625000000</v>
      </c>
      <c r="OY63">
        <v>898625000000</v>
      </c>
      <c r="OZ63">
        <v>57329416118000</v>
      </c>
    </row>
    <row r="64" spans="1:416" x14ac:dyDescent="0.25">
      <c r="A64" s="26" t="s">
        <v>17</v>
      </c>
      <c r="B64">
        <v>142649000000</v>
      </c>
      <c r="C64">
        <v>142310000000</v>
      </c>
      <c r="D64">
        <v>153157000000</v>
      </c>
      <c r="E64">
        <v>438116000000</v>
      </c>
      <c r="F64">
        <v>438116000000</v>
      </c>
      <c r="G64">
        <v>49492000000</v>
      </c>
      <c r="H64">
        <v>81702000000</v>
      </c>
      <c r="I64">
        <v>108807000000</v>
      </c>
      <c r="J64">
        <v>240001000000</v>
      </c>
      <c r="K64">
        <v>240001000000</v>
      </c>
      <c r="L64">
        <v>19359000000</v>
      </c>
      <c r="M64">
        <v>16661000000</v>
      </c>
      <c r="N64">
        <v>18527000000</v>
      </c>
      <c r="O64">
        <v>54547000000</v>
      </c>
      <c r="P64">
        <v>54547000000</v>
      </c>
      <c r="Q64">
        <v>3572744000</v>
      </c>
      <c r="R64">
        <v>3900293000</v>
      </c>
      <c r="S64">
        <v>6916830000</v>
      </c>
      <c r="T64">
        <v>14389867000</v>
      </c>
      <c r="U64">
        <v>14389867000</v>
      </c>
      <c r="V64">
        <v>434675000000</v>
      </c>
      <c r="W64">
        <v>457637000000</v>
      </c>
      <c r="X64">
        <v>519282000000</v>
      </c>
      <c r="Y64">
        <v>1411594000000</v>
      </c>
      <c r="Z64">
        <v>1411594000000</v>
      </c>
      <c r="AA64">
        <v>90937000000</v>
      </c>
      <c r="AB64">
        <v>93952000000</v>
      </c>
      <c r="AC64">
        <v>95770000000</v>
      </c>
      <c r="AD64">
        <v>280659000000</v>
      </c>
      <c r="AE64">
        <v>280659000000</v>
      </c>
      <c r="AF64">
        <v>39564000000</v>
      </c>
      <c r="AG64">
        <v>37199000000</v>
      </c>
      <c r="AH64">
        <v>41886000000</v>
      </c>
      <c r="AI64">
        <v>118649000000</v>
      </c>
      <c r="AJ64">
        <v>118649000000</v>
      </c>
      <c r="AK64">
        <v>41058000000</v>
      </c>
      <c r="AL64">
        <v>35585000000</v>
      </c>
      <c r="AM64">
        <v>48833000000</v>
      </c>
      <c r="AN64">
        <v>125476000000</v>
      </c>
      <c r="AO64">
        <v>125476000000</v>
      </c>
      <c r="AP64">
        <v>163212000000</v>
      </c>
      <c r="AQ64">
        <v>168808000000</v>
      </c>
      <c r="AR64">
        <v>166505000000</v>
      </c>
      <c r="AS64">
        <v>498525000000</v>
      </c>
      <c r="AT64">
        <v>498525000000</v>
      </c>
      <c r="AU64">
        <v>33623000000</v>
      </c>
      <c r="AV64">
        <v>44613000000</v>
      </c>
      <c r="AW64">
        <v>82931000000</v>
      </c>
      <c r="AX64">
        <v>161167000000</v>
      </c>
      <c r="AY64">
        <v>161167000000</v>
      </c>
      <c r="AZ64">
        <v>2068993000000</v>
      </c>
      <c r="BA64">
        <v>2145065000000</v>
      </c>
      <c r="BB64">
        <v>2527382000000</v>
      </c>
      <c r="BC64">
        <v>6741440000000</v>
      </c>
      <c r="BD64">
        <v>6741440000000</v>
      </c>
      <c r="BE64">
        <v>8962100000</v>
      </c>
      <c r="BF64">
        <v>9031400000</v>
      </c>
      <c r="BG64">
        <v>10190600000</v>
      </c>
      <c r="BH64">
        <v>28184100000</v>
      </c>
      <c r="BI64">
        <v>28184100000</v>
      </c>
      <c r="BJ64">
        <v>322005000000</v>
      </c>
      <c r="BK64">
        <v>339780000000</v>
      </c>
      <c r="BL64">
        <v>423513000000</v>
      </c>
      <c r="BM64">
        <v>1085298000000</v>
      </c>
      <c r="BN64">
        <v>1085298000000</v>
      </c>
      <c r="BO64">
        <v>10205000000</v>
      </c>
      <c r="BP64">
        <v>59942000000</v>
      </c>
      <c r="BQ64">
        <v>61519000000</v>
      </c>
      <c r="BR64">
        <v>131666000000</v>
      </c>
      <c r="BS64">
        <v>131666000000</v>
      </c>
      <c r="BT64">
        <v>355294000000</v>
      </c>
      <c r="BU64">
        <v>389166000000</v>
      </c>
      <c r="BV64">
        <v>422393000000</v>
      </c>
      <c r="BW64">
        <v>1166853000000</v>
      </c>
      <c r="BX64">
        <v>1166853000000</v>
      </c>
      <c r="BY64">
        <v>1687963000000</v>
      </c>
      <c r="BZ64">
        <v>1712163000000</v>
      </c>
      <c r="CA64">
        <v>2030376000000</v>
      </c>
      <c r="CB64">
        <v>5430502000000</v>
      </c>
      <c r="CC64">
        <v>5430502000000</v>
      </c>
      <c r="CD64">
        <v>36211000000</v>
      </c>
      <c r="CE64">
        <v>37203000000</v>
      </c>
      <c r="CF64">
        <v>37229000000</v>
      </c>
      <c r="CG64">
        <v>110643000000</v>
      </c>
      <c r="CH64">
        <v>110643000000</v>
      </c>
      <c r="CI64">
        <v>8623000000</v>
      </c>
      <c r="CJ64">
        <v>10438000000</v>
      </c>
      <c r="CK64">
        <v>10415000000</v>
      </c>
      <c r="CL64">
        <v>29476000000</v>
      </c>
      <c r="CM64">
        <v>29476000000</v>
      </c>
      <c r="CN64">
        <v>150263000000</v>
      </c>
      <c r="CO64">
        <v>142710000000</v>
      </c>
      <c r="CP64">
        <v>146887000000</v>
      </c>
      <c r="CQ64">
        <v>439860000000</v>
      </c>
      <c r="CR64">
        <v>439860000000</v>
      </c>
      <c r="CS64">
        <v>320870000000</v>
      </c>
      <c r="CT64">
        <v>332354000000</v>
      </c>
      <c r="CU64">
        <v>361398000000</v>
      </c>
      <c r="CV64">
        <v>1014622000000</v>
      </c>
      <c r="CW64">
        <v>1014622000000</v>
      </c>
      <c r="CX64">
        <v>30521000000</v>
      </c>
      <c r="CY64">
        <v>28421000000</v>
      </c>
      <c r="CZ64">
        <v>27403000000</v>
      </c>
      <c r="DA64">
        <v>86345000000</v>
      </c>
      <c r="DB64">
        <v>86345000000</v>
      </c>
      <c r="DC64">
        <v>7801000000</v>
      </c>
      <c r="DD64">
        <v>6579000000</v>
      </c>
      <c r="DE64">
        <v>12007000000</v>
      </c>
      <c r="DF64">
        <v>26387000000</v>
      </c>
      <c r="DG64">
        <v>26387000000</v>
      </c>
      <c r="DH64">
        <v>38545000000</v>
      </c>
      <c r="DI64">
        <v>32510000000</v>
      </c>
      <c r="DJ64">
        <v>31602000000</v>
      </c>
      <c r="DK64">
        <v>102657000000</v>
      </c>
      <c r="DL64">
        <v>102657000000</v>
      </c>
      <c r="DM64">
        <v>112185000000</v>
      </c>
      <c r="DN64">
        <v>104976000000</v>
      </c>
      <c r="DO64">
        <v>98997000000</v>
      </c>
      <c r="DP64">
        <v>316158000000</v>
      </c>
      <c r="DQ64">
        <v>316158000000</v>
      </c>
      <c r="DR64">
        <v>71050000000</v>
      </c>
      <c r="DS64">
        <v>65690000000</v>
      </c>
      <c r="DT64">
        <v>84881000000</v>
      </c>
      <c r="DU64">
        <v>221621000000</v>
      </c>
      <c r="DV64">
        <v>221621000000</v>
      </c>
      <c r="DW64">
        <v>18643000000</v>
      </c>
      <c r="DX64">
        <v>19448000000</v>
      </c>
      <c r="DY64">
        <v>27135000000</v>
      </c>
      <c r="DZ64">
        <v>65226000000</v>
      </c>
      <c r="EA64">
        <v>65226000000</v>
      </c>
      <c r="EB64">
        <v>26783000000</v>
      </c>
      <c r="EC64">
        <v>51889000000</v>
      </c>
      <c r="ED64">
        <v>70121000000</v>
      </c>
      <c r="EE64">
        <v>148793000000</v>
      </c>
      <c r="EF64">
        <v>148793000000</v>
      </c>
      <c r="EG64">
        <v>34531000000</v>
      </c>
      <c r="EH64">
        <v>35751000000</v>
      </c>
      <c r="EI64">
        <v>37357000000</v>
      </c>
      <c r="EJ64">
        <v>107639000000</v>
      </c>
      <c r="EK64"/>
      <c r="EL64"/>
      <c r="EM64"/>
      <c r="EN64"/>
      <c r="EO64">
        <v>107639000000</v>
      </c>
      <c r="EP64">
        <v>5236000000</v>
      </c>
      <c r="EQ64">
        <v>6248000000</v>
      </c>
      <c r="ER64">
        <v>8650000000</v>
      </c>
      <c r="ES64">
        <v>20134000000</v>
      </c>
      <c r="ET64">
        <v>20134000000</v>
      </c>
      <c r="EU64">
        <v>75183000000</v>
      </c>
      <c r="EV64">
        <v>76219000000</v>
      </c>
      <c r="EW64">
        <v>81678000000</v>
      </c>
      <c r="EX64">
        <v>233080000000</v>
      </c>
      <c r="EY64">
        <v>233080000000</v>
      </c>
      <c r="EZ64">
        <v>124905000000</v>
      </c>
      <c r="FA64">
        <v>127175000000</v>
      </c>
      <c r="FB64">
        <v>139258000000</v>
      </c>
      <c r="FC64">
        <v>391338000000</v>
      </c>
      <c r="FD64">
        <v>391338000000</v>
      </c>
      <c r="FE64">
        <v>6190000000</v>
      </c>
      <c r="FF64">
        <v>17269000000</v>
      </c>
      <c r="FG64">
        <v>16045000000</v>
      </c>
      <c r="FH64">
        <v>39504000000</v>
      </c>
      <c r="FI64">
        <v>39504000000</v>
      </c>
      <c r="FJ64">
        <v>23287000000</v>
      </c>
      <c r="FK64">
        <v>25203000000</v>
      </c>
      <c r="FL64">
        <v>42794000000</v>
      </c>
      <c r="FM64">
        <v>91284000000</v>
      </c>
      <c r="FN64">
        <v>91284000000</v>
      </c>
      <c r="FO64">
        <v>18937000000</v>
      </c>
      <c r="FP64">
        <v>18570000000</v>
      </c>
      <c r="FQ64">
        <v>19683000000</v>
      </c>
      <c r="FR64">
        <v>57190000000</v>
      </c>
      <c r="FS64">
        <v>57190000000</v>
      </c>
      <c r="FT64">
        <v>218123000000</v>
      </c>
      <c r="FU64">
        <v>156451000000</v>
      </c>
      <c r="FV64">
        <v>160309000000</v>
      </c>
      <c r="FW64">
        <v>534883000000</v>
      </c>
      <c r="FX64">
        <v>534883000000</v>
      </c>
      <c r="FY64">
        <v>31536000000</v>
      </c>
      <c r="FZ64">
        <v>29218000000</v>
      </c>
      <c r="GA64">
        <v>38789000000</v>
      </c>
      <c r="GB64">
        <v>99543000000</v>
      </c>
      <c r="GC64">
        <v>99543000000</v>
      </c>
      <c r="GD64">
        <v>102325000000</v>
      </c>
      <c r="GE64">
        <v>97175000000</v>
      </c>
      <c r="GF64">
        <v>105607000000</v>
      </c>
      <c r="GG64">
        <v>305107000000</v>
      </c>
      <c r="GH64">
        <v>305107000000</v>
      </c>
      <c r="GI64">
        <v>751080000000</v>
      </c>
      <c r="GJ64">
        <v>769962000000</v>
      </c>
      <c r="GK64">
        <v>918904000000</v>
      </c>
      <c r="GL64">
        <v>2439946000000</v>
      </c>
      <c r="GM64">
        <v>2439946000000</v>
      </c>
      <c r="GN64">
        <v>29165000000</v>
      </c>
      <c r="GO64">
        <v>35977000000</v>
      </c>
      <c r="GP64">
        <v>44116000000</v>
      </c>
      <c r="GQ64">
        <v>109258000000</v>
      </c>
      <c r="GR64">
        <v>109258000000</v>
      </c>
      <c r="GS64">
        <v>18215000000</v>
      </c>
      <c r="GT64">
        <v>19872000000</v>
      </c>
      <c r="GU64">
        <v>25672000000</v>
      </c>
      <c r="GV64">
        <v>63759000000</v>
      </c>
      <c r="GW64">
        <v>63759000000</v>
      </c>
      <c r="GX64">
        <v>68225000000</v>
      </c>
      <c r="GY64">
        <v>93501000000</v>
      </c>
      <c r="GZ64">
        <v>95375000000</v>
      </c>
      <c r="HA64">
        <v>257101000000</v>
      </c>
      <c r="HB64">
        <v>257101000000</v>
      </c>
      <c r="HC64">
        <v>34690000000</v>
      </c>
      <c r="HD64">
        <v>34511000000</v>
      </c>
      <c r="HE64">
        <v>43456000000</v>
      </c>
      <c r="HF64">
        <v>112657000000</v>
      </c>
      <c r="HG64">
        <v>112657000000</v>
      </c>
      <c r="HH64">
        <v>61972000000</v>
      </c>
      <c r="HI64">
        <v>62293000000</v>
      </c>
      <c r="HJ64">
        <v>69123000000</v>
      </c>
      <c r="HK64">
        <v>193388000000</v>
      </c>
      <c r="HL64">
        <v>193388000000</v>
      </c>
      <c r="HM64">
        <v>2296741000000</v>
      </c>
      <c r="HN64">
        <v>2385129000000</v>
      </c>
      <c r="HO64">
        <v>3061509000000</v>
      </c>
      <c r="HP64">
        <v>7743379000000</v>
      </c>
      <c r="HQ64">
        <v>7743379000000</v>
      </c>
      <c r="HR64">
        <v>33022000000</v>
      </c>
      <c r="HS64">
        <v>38310000000</v>
      </c>
      <c r="HT64">
        <v>51411000000</v>
      </c>
      <c r="HU64">
        <v>122743000000</v>
      </c>
      <c r="HV64">
        <v>122743000000</v>
      </c>
      <c r="HW64">
        <v>21111200000</v>
      </c>
      <c r="HX64">
        <v>24811800000</v>
      </c>
      <c r="HY64">
        <v>28326300000</v>
      </c>
      <c r="HZ64">
        <v>74249300000</v>
      </c>
      <c r="IA64">
        <v>74249300000</v>
      </c>
      <c r="IB64">
        <v>29029000000</v>
      </c>
      <c r="IC64">
        <v>30385000000</v>
      </c>
      <c r="ID64">
        <v>30739000000</v>
      </c>
      <c r="IE64">
        <v>90153000000</v>
      </c>
      <c r="IF64">
        <v>90153000000</v>
      </c>
      <c r="IG64">
        <v>17322000000</v>
      </c>
      <c r="IH64">
        <v>16367000000</v>
      </c>
      <c r="II64">
        <v>22317000000</v>
      </c>
      <c r="IJ64">
        <v>56006000000</v>
      </c>
      <c r="IK64">
        <v>56006000000</v>
      </c>
      <c r="IL64">
        <v>7778000000</v>
      </c>
      <c r="IM64">
        <v>11341000000</v>
      </c>
      <c r="IN64">
        <v>15220000000</v>
      </c>
      <c r="IO64">
        <v>34339000000</v>
      </c>
      <c r="IP64">
        <v>34339000000</v>
      </c>
      <c r="IQ64">
        <v>34880600000</v>
      </c>
      <c r="IR64">
        <v>52100100000</v>
      </c>
      <c r="IS64">
        <v>54270500000</v>
      </c>
      <c r="IT64">
        <v>141251200000</v>
      </c>
      <c r="IU64">
        <v>141251200000</v>
      </c>
      <c r="IV64">
        <v>20279000000</v>
      </c>
      <c r="IW64">
        <v>21876000000</v>
      </c>
      <c r="IX64">
        <v>24997000000</v>
      </c>
      <c r="IY64">
        <v>67152000000</v>
      </c>
      <c r="IZ64">
        <v>67152000000</v>
      </c>
      <c r="JA64">
        <v>30487000000</v>
      </c>
      <c r="JB64">
        <v>31010000000</v>
      </c>
      <c r="JC64">
        <v>29451000000</v>
      </c>
      <c r="JD64">
        <v>90948000000</v>
      </c>
      <c r="JE64">
        <v>90948000000</v>
      </c>
      <c r="JF64">
        <v>633871000000</v>
      </c>
      <c r="JG64">
        <v>673483000000</v>
      </c>
      <c r="JH64">
        <v>719807000000</v>
      </c>
      <c r="JI64">
        <v>2027161000000</v>
      </c>
      <c r="JJ64">
        <v>2027161000000</v>
      </c>
      <c r="JK64">
        <v>19408000000</v>
      </c>
      <c r="JL64">
        <v>25311000000</v>
      </c>
      <c r="JM64">
        <v>26465000000</v>
      </c>
      <c r="JN64">
        <v>71184000000</v>
      </c>
      <c r="JO64">
        <v>71184000000</v>
      </c>
      <c r="JP64">
        <v>19438000000</v>
      </c>
      <c r="JQ64">
        <v>34740000000</v>
      </c>
      <c r="JR64">
        <v>35386000000</v>
      </c>
      <c r="JS64">
        <v>89564000000</v>
      </c>
      <c r="JT64">
        <v>89564000000</v>
      </c>
      <c r="JU64">
        <v>33549000000</v>
      </c>
      <c r="JV64">
        <v>36176000000</v>
      </c>
      <c r="JW64">
        <v>38857000000</v>
      </c>
      <c r="JX64">
        <v>108582000000</v>
      </c>
      <c r="JY64">
        <v>108582000000</v>
      </c>
      <c r="JZ64">
        <v>710458000000</v>
      </c>
      <c r="KA64">
        <v>750026000000</v>
      </c>
      <c r="KB64">
        <v>954395000000</v>
      </c>
      <c r="KC64">
        <v>2414879000000</v>
      </c>
      <c r="KD64">
        <v>2414879000000</v>
      </c>
      <c r="KE64">
        <v>117642000000</v>
      </c>
      <c r="KF64">
        <v>114806000000</v>
      </c>
      <c r="KG64">
        <v>110697000000</v>
      </c>
      <c r="KH64">
        <v>343145000000</v>
      </c>
      <c r="KI64">
        <v>343145000000</v>
      </c>
      <c r="KJ64">
        <v>3468000000</v>
      </c>
      <c r="KK64">
        <v>3464000000</v>
      </c>
      <c r="KL64">
        <v>12319000000</v>
      </c>
      <c r="KM64">
        <v>19251000000</v>
      </c>
      <c r="KN64">
        <v>19251000000</v>
      </c>
      <c r="KO64">
        <v>71854000000</v>
      </c>
      <c r="KP64">
        <v>67716000000</v>
      </c>
      <c r="KQ64">
        <v>85521000000</v>
      </c>
      <c r="KR64">
        <v>225091000000</v>
      </c>
      <c r="KS64">
        <v>225091000000</v>
      </c>
      <c r="KT64">
        <v>40908000000</v>
      </c>
      <c r="KU64">
        <v>43218000000</v>
      </c>
      <c r="KV64">
        <v>55994000000</v>
      </c>
      <c r="KW64">
        <v>140120000000</v>
      </c>
      <c r="KX64">
        <v>140120000000</v>
      </c>
      <c r="KY64">
        <v>63806000000</v>
      </c>
      <c r="KZ64">
        <v>66844000000</v>
      </c>
      <c r="LA64">
        <v>64836000000</v>
      </c>
      <c r="LB64">
        <v>195486000000</v>
      </c>
      <c r="LC64">
        <v>195486000000</v>
      </c>
      <c r="LD64">
        <v>37190000000</v>
      </c>
      <c r="LE64">
        <v>37505000000</v>
      </c>
      <c r="LF64">
        <v>40846000000</v>
      </c>
      <c r="LG64">
        <v>115541000000</v>
      </c>
      <c r="LH64">
        <v>115541000000</v>
      </c>
      <c r="LI64">
        <v>33349000000</v>
      </c>
      <c r="LJ64">
        <v>33641000000</v>
      </c>
      <c r="LK64">
        <v>35831000000</v>
      </c>
      <c r="LL64">
        <v>102821000000</v>
      </c>
      <c r="LM64">
        <v>102821000000</v>
      </c>
      <c r="LN64">
        <v>20522000000</v>
      </c>
      <c r="LO64">
        <v>19113000000</v>
      </c>
      <c r="LP64">
        <v>20845000000</v>
      </c>
      <c r="LQ64">
        <v>60480000000</v>
      </c>
      <c r="LR64">
        <v>60480000000</v>
      </c>
      <c r="LS64">
        <v>17296400000</v>
      </c>
      <c r="LT64">
        <v>19281900000</v>
      </c>
      <c r="LU64">
        <v>29827100000</v>
      </c>
      <c r="LV64">
        <v>66405400000</v>
      </c>
      <c r="LW64">
        <v>66405400000</v>
      </c>
      <c r="LX64">
        <v>20435000000</v>
      </c>
      <c r="LY64">
        <v>19038000000</v>
      </c>
      <c r="LZ64">
        <v>19454000000</v>
      </c>
      <c r="MA64">
        <v>58927000000</v>
      </c>
      <c r="MB64">
        <v>58927000000</v>
      </c>
      <c r="MC64">
        <v>73298000000</v>
      </c>
      <c r="MD64">
        <v>74104000000</v>
      </c>
      <c r="ME64">
        <v>78331000000</v>
      </c>
      <c r="MF64">
        <v>225733000000</v>
      </c>
      <c r="MG64">
        <v>225733000000</v>
      </c>
      <c r="MH64">
        <v>26659104000</v>
      </c>
      <c r="MI64">
        <v>28101319000</v>
      </c>
      <c r="MJ64">
        <v>31128608000</v>
      </c>
      <c r="MK64">
        <v>85889031000</v>
      </c>
      <c r="ML64">
        <v>85889031000</v>
      </c>
      <c r="MM64">
        <v>215701000000</v>
      </c>
      <c r="MN64">
        <v>259020000000</v>
      </c>
      <c r="MO64">
        <v>260881000000</v>
      </c>
      <c r="MP64">
        <v>735602000000</v>
      </c>
      <c r="MQ64">
        <v>735602000000</v>
      </c>
      <c r="MR64">
        <v>14979000000</v>
      </c>
      <c r="MS64">
        <v>16459000000</v>
      </c>
      <c r="MT64">
        <v>16683000000</v>
      </c>
      <c r="MU64">
        <v>48121000000</v>
      </c>
      <c r="MV64">
        <v>48121000000</v>
      </c>
      <c r="MW64">
        <v>5669000000</v>
      </c>
      <c r="MX64">
        <v>6988000000</v>
      </c>
      <c r="MY64">
        <v>7774000000</v>
      </c>
      <c r="MZ64">
        <v>20431000000</v>
      </c>
      <c r="NA64">
        <v>20431000000</v>
      </c>
      <c r="NB64">
        <v>42785000000</v>
      </c>
      <c r="NC64">
        <v>49945000000</v>
      </c>
      <c r="ND64">
        <v>54330000000</v>
      </c>
      <c r="NE64">
        <v>147060000000</v>
      </c>
      <c r="NF64">
        <v>147060000000</v>
      </c>
      <c r="NG64">
        <v>34098000000</v>
      </c>
      <c r="NH64">
        <v>39194000000</v>
      </c>
      <c r="NI64">
        <v>41267000000</v>
      </c>
      <c r="NJ64">
        <v>114559000000</v>
      </c>
      <c r="NK64">
        <v>114559000000</v>
      </c>
      <c r="NL64">
        <v>32892000000</v>
      </c>
      <c r="NM64">
        <v>39161000000</v>
      </c>
      <c r="NN64">
        <v>44723000000</v>
      </c>
      <c r="NO64">
        <v>116776000000</v>
      </c>
      <c r="NP64">
        <v>116776000000</v>
      </c>
      <c r="NQ64">
        <v>401578000000</v>
      </c>
      <c r="NR64">
        <v>419220000000</v>
      </c>
      <c r="NS64">
        <v>488414000000</v>
      </c>
      <c r="NT64">
        <v>1309212000000</v>
      </c>
      <c r="NU64">
        <v>1309212000000</v>
      </c>
      <c r="NV64">
        <v>23914000000</v>
      </c>
      <c r="NW64">
        <v>24475000000</v>
      </c>
      <c r="NX64">
        <v>30199000000</v>
      </c>
      <c r="NY64">
        <v>78588000000</v>
      </c>
      <c r="NZ64">
        <v>78588000000</v>
      </c>
      <c r="OA64">
        <v>172189000000</v>
      </c>
      <c r="OB64">
        <v>184024000000</v>
      </c>
      <c r="OC64">
        <v>207549000000</v>
      </c>
      <c r="OD64">
        <v>563762000000</v>
      </c>
      <c r="OE64">
        <v>563762000000</v>
      </c>
      <c r="OF64">
        <v>19768000000</v>
      </c>
      <c r="OG64">
        <v>17678000000</v>
      </c>
      <c r="OH64">
        <v>38968000000</v>
      </c>
      <c r="OI64">
        <v>76414000000</v>
      </c>
      <c r="OJ64">
        <v>76414000000</v>
      </c>
      <c r="OK64">
        <v>1593030000000</v>
      </c>
      <c r="OL64">
        <v>1635059000000</v>
      </c>
      <c r="OM64">
        <v>1710244000000</v>
      </c>
      <c r="ON64">
        <v>4938333000000</v>
      </c>
      <c r="OO64">
        <v>4938333000000</v>
      </c>
      <c r="OP64">
        <v>36825000000</v>
      </c>
      <c r="OQ64">
        <v>43520000000</v>
      </c>
      <c r="OR64">
        <v>64192000000</v>
      </c>
      <c r="OS64">
        <v>144537000000</v>
      </c>
      <c r="OT64">
        <v>144537000000</v>
      </c>
      <c r="OU64">
        <v>90530000000</v>
      </c>
      <c r="OV64">
        <v>99670000000</v>
      </c>
      <c r="OW64">
        <v>112257000000</v>
      </c>
      <c r="OX64">
        <v>302457000000</v>
      </c>
      <c r="OY64">
        <v>302457000000</v>
      </c>
      <c r="OZ64">
        <v>48910997898000</v>
      </c>
    </row>
    <row r="65" spans="1:416" x14ac:dyDescent="0.25">
      <c r="A65" s="26" t="s">
        <v>456</v>
      </c>
      <c r="B65">
        <v>16705000000</v>
      </c>
      <c r="C65">
        <v>18245000000</v>
      </c>
      <c r="D65">
        <v>19916000000</v>
      </c>
      <c r="E65">
        <v>54866000000</v>
      </c>
      <c r="F65">
        <v>54866000000</v>
      </c>
      <c r="G65">
        <v>7399000000</v>
      </c>
      <c r="H65">
        <v>6942000000</v>
      </c>
      <c r="I65">
        <v>11299000000</v>
      </c>
      <c r="J65">
        <v>25640000000</v>
      </c>
      <c r="K65">
        <v>25640000000</v>
      </c>
      <c r="L65">
        <v>9744000000</v>
      </c>
      <c r="M65">
        <v>9765000000</v>
      </c>
      <c r="N65">
        <v>9696000000</v>
      </c>
      <c r="O65">
        <v>29205000000</v>
      </c>
      <c r="P65">
        <v>29205000000</v>
      </c>
      <c r="Q65">
        <v>0</v>
      </c>
      <c r="R65">
        <v>0</v>
      </c>
      <c r="S65">
        <v>0</v>
      </c>
      <c r="T65">
        <v>0</v>
      </c>
      <c r="U65">
        <v>0</v>
      </c>
      <c r="V65">
        <v>36714000000</v>
      </c>
      <c r="W65">
        <v>33939000000</v>
      </c>
      <c r="X65">
        <v>33202000000</v>
      </c>
      <c r="Y65">
        <v>103855000000</v>
      </c>
      <c r="Z65">
        <v>103855000000</v>
      </c>
      <c r="AA65">
        <v>0</v>
      </c>
      <c r="AB65">
        <v>0</v>
      </c>
      <c r="AC65">
        <v>0</v>
      </c>
      <c r="AD65">
        <v>0</v>
      </c>
      <c r="AE65">
        <v>0</v>
      </c>
      <c r="AF65">
        <v>5332000000</v>
      </c>
      <c r="AG65">
        <v>5150000000</v>
      </c>
      <c r="AH65">
        <v>5730000000</v>
      </c>
      <c r="AI65">
        <v>16212000000</v>
      </c>
      <c r="AJ65">
        <v>16212000000</v>
      </c>
      <c r="AK65">
        <v>0</v>
      </c>
      <c r="AL65">
        <v>0</v>
      </c>
      <c r="AM65">
        <v>0</v>
      </c>
      <c r="AN65">
        <v>0</v>
      </c>
      <c r="AO65">
        <v>0</v>
      </c>
      <c r="AP65">
        <v>28864000000</v>
      </c>
      <c r="AQ65">
        <v>31554000000</v>
      </c>
      <c r="AR65">
        <v>27061000000</v>
      </c>
      <c r="AS65">
        <v>87479000000</v>
      </c>
      <c r="AT65">
        <v>87479000000</v>
      </c>
      <c r="AU65">
        <v>0</v>
      </c>
      <c r="AV65">
        <v>0</v>
      </c>
      <c r="AW65">
        <v>0</v>
      </c>
      <c r="AX65">
        <v>0</v>
      </c>
      <c r="AY65">
        <v>0</v>
      </c>
      <c r="AZ65">
        <v>53154000000</v>
      </c>
      <c r="BA65">
        <v>54900000000</v>
      </c>
      <c r="BB65">
        <v>55213000000</v>
      </c>
      <c r="BC65">
        <v>163267000000</v>
      </c>
      <c r="BD65">
        <v>163267000000</v>
      </c>
      <c r="BE65">
        <v>2106300000</v>
      </c>
      <c r="BF65">
        <v>2374700000</v>
      </c>
      <c r="BG65">
        <v>2504500000</v>
      </c>
      <c r="BH65">
        <v>6985500000</v>
      </c>
      <c r="BI65">
        <v>6985500000</v>
      </c>
      <c r="BJ65">
        <v>11211000000</v>
      </c>
      <c r="BK65">
        <v>10900000000</v>
      </c>
      <c r="BL65">
        <v>11004000000</v>
      </c>
      <c r="BM65">
        <v>33115000000</v>
      </c>
      <c r="BN65">
        <v>33115000000</v>
      </c>
      <c r="BO65">
        <v>4551000000</v>
      </c>
      <c r="BP65">
        <v>4871000000</v>
      </c>
      <c r="BQ65">
        <v>7661000000</v>
      </c>
      <c r="BR65">
        <v>17083000000</v>
      </c>
      <c r="BS65">
        <v>17083000000</v>
      </c>
      <c r="BT65">
        <v>0</v>
      </c>
      <c r="BU65">
        <v>0</v>
      </c>
      <c r="BV65">
        <v>0</v>
      </c>
      <c r="BW65">
        <v>0</v>
      </c>
      <c r="BX65">
        <v>0</v>
      </c>
      <c r="BY65">
        <v>41841000000</v>
      </c>
      <c r="BZ65">
        <v>42002000000</v>
      </c>
      <c r="CA65">
        <v>43171000000</v>
      </c>
      <c r="CB65">
        <v>127014000000</v>
      </c>
      <c r="CC65">
        <v>127014000000</v>
      </c>
      <c r="CD65">
        <v>5478000000</v>
      </c>
      <c r="CE65">
        <v>5162000000</v>
      </c>
      <c r="CF65">
        <v>4642000000</v>
      </c>
      <c r="CG65">
        <v>15282000000</v>
      </c>
      <c r="CH65">
        <v>15282000000</v>
      </c>
      <c r="CI65">
        <v>5476000000</v>
      </c>
      <c r="CJ65">
        <v>5683000000</v>
      </c>
      <c r="CK65">
        <v>6093000000</v>
      </c>
      <c r="CL65">
        <v>17252000000</v>
      </c>
      <c r="CM65">
        <v>17252000000</v>
      </c>
      <c r="CN65">
        <v>7036000000</v>
      </c>
      <c r="CO65">
        <v>7617000000</v>
      </c>
      <c r="CP65">
        <v>6741000000</v>
      </c>
      <c r="CQ65">
        <v>21394000000</v>
      </c>
      <c r="CR65">
        <v>21394000000</v>
      </c>
      <c r="CS65">
        <v>14902000000</v>
      </c>
      <c r="CT65">
        <v>15483000000</v>
      </c>
      <c r="CU65">
        <v>15056000000</v>
      </c>
      <c r="CV65">
        <v>45441000000</v>
      </c>
      <c r="CW65">
        <v>45441000000</v>
      </c>
      <c r="CX65">
        <v>1802000000</v>
      </c>
      <c r="CY65">
        <v>1835000000</v>
      </c>
      <c r="CZ65">
        <v>1436000000</v>
      </c>
      <c r="DA65">
        <v>5073000000</v>
      </c>
      <c r="DB65">
        <v>5073000000</v>
      </c>
      <c r="DC65">
        <v>13944000000</v>
      </c>
      <c r="DD65">
        <v>15080000000</v>
      </c>
      <c r="DE65">
        <v>16387000000</v>
      </c>
      <c r="DF65">
        <v>45411000000</v>
      </c>
      <c r="DG65">
        <v>45411000000</v>
      </c>
      <c r="DH65">
        <v>0</v>
      </c>
      <c r="DI65">
        <v>0</v>
      </c>
      <c r="DJ65">
        <v>0</v>
      </c>
      <c r="DK65">
        <v>0</v>
      </c>
      <c r="DL65">
        <v>0</v>
      </c>
      <c r="DM65">
        <v>6594000000</v>
      </c>
      <c r="DN65">
        <v>0</v>
      </c>
      <c r="DO65">
        <v>0</v>
      </c>
      <c r="DP65">
        <v>6594000000</v>
      </c>
      <c r="DQ65">
        <v>6594000000</v>
      </c>
      <c r="DR65">
        <v>4398000000</v>
      </c>
      <c r="DS65">
        <v>4560000000</v>
      </c>
      <c r="DT65">
        <v>5093000000</v>
      </c>
      <c r="DU65">
        <v>14051000000</v>
      </c>
      <c r="DV65">
        <v>14051000000</v>
      </c>
      <c r="DW65">
        <v>3175000000</v>
      </c>
      <c r="DX65">
        <v>2977000000</v>
      </c>
      <c r="DY65">
        <v>3084000000</v>
      </c>
      <c r="DZ65">
        <v>9236000000</v>
      </c>
      <c r="EA65">
        <v>9236000000</v>
      </c>
      <c r="EB65">
        <v>8893000000</v>
      </c>
      <c r="EC65">
        <v>12732000000</v>
      </c>
      <c r="ED65">
        <v>18104000000</v>
      </c>
      <c r="EE65">
        <v>39729000000</v>
      </c>
      <c r="EF65">
        <v>39729000000</v>
      </c>
      <c r="EG65">
        <v>2003000000</v>
      </c>
      <c r="EH65">
        <v>4809000000</v>
      </c>
      <c r="EI65">
        <v>2179000000</v>
      </c>
      <c r="EJ65">
        <v>8991000000</v>
      </c>
      <c r="EK65"/>
      <c r="EL65"/>
      <c r="EM65"/>
      <c r="EN65"/>
      <c r="EO65">
        <v>8991000000</v>
      </c>
      <c r="EP65">
        <v>4269000000</v>
      </c>
      <c r="EQ65">
        <v>4457000000</v>
      </c>
      <c r="ER65">
        <v>3986000000</v>
      </c>
      <c r="ES65">
        <v>12712000000</v>
      </c>
      <c r="ET65">
        <v>12712000000</v>
      </c>
      <c r="EU65">
        <v>1783000000</v>
      </c>
      <c r="EV65">
        <v>1732000000</v>
      </c>
      <c r="EW65">
        <v>1714000000</v>
      </c>
      <c r="EX65">
        <v>5229000000</v>
      </c>
      <c r="EY65">
        <v>5229000000</v>
      </c>
      <c r="EZ65">
        <v>11403000000</v>
      </c>
      <c r="FA65">
        <v>11161000000</v>
      </c>
      <c r="FB65">
        <v>10193000000</v>
      </c>
      <c r="FC65">
        <v>32757000000</v>
      </c>
      <c r="FD65">
        <v>32757000000</v>
      </c>
      <c r="FE65">
        <v>0</v>
      </c>
      <c r="FF65">
        <v>0</v>
      </c>
      <c r="FG65">
        <v>0</v>
      </c>
      <c r="FH65">
        <v>0</v>
      </c>
      <c r="FI65">
        <v>0</v>
      </c>
      <c r="FJ65">
        <v>23197000000</v>
      </c>
      <c r="FK65">
        <v>28027000000</v>
      </c>
      <c r="FL65">
        <v>25153000000</v>
      </c>
      <c r="FM65">
        <v>76377000000</v>
      </c>
      <c r="FN65">
        <v>76377000000</v>
      </c>
      <c r="FO65">
        <v>0</v>
      </c>
      <c r="FP65">
        <v>0</v>
      </c>
      <c r="FQ65">
        <v>0</v>
      </c>
      <c r="FR65">
        <v>0</v>
      </c>
      <c r="FS65">
        <v>0</v>
      </c>
      <c r="FT65">
        <v>14643000000</v>
      </c>
      <c r="FU65">
        <v>13949000000</v>
      </c>
      <c r="FV65">
        <v>12621000000</v>
      </c>
      <c r="FW65">
        <v>41213000000</v>
      </c>
      <c r="FX65">
        <v>41213000000</v>
      </c>
      <c r="FY65">
        <v>4056000000</v>
      </c>
      <c r="FZ65">
        <v>4381000000</v>
      </c>
      <c r="GA65">
        <v>5151000000</v>
      </c>
      <c r="GB65">
        <v>13588000000</v>
      </c>
      <c r="GC65">
        <v>13588000000</v>
      </c>
      <c r="GD65">
        <v>9650000000</v>
      </c>
      <c r="GE65">
        <v>8491000000</v>
      </c>
      <c r="GF65">
        <v>7038000000</v>
      </c>
      <c r="GG65">
        <v>25179000000</v>
      </c>
      <c r="GH65">
        <v>25179000000</v>
      </c>
      <c r="GI65">
        <v>23461000000</v>
      </c>
      <c r="GJ65">
        <v>24898000000</v>
      </c>
      <c r="GK65">
        <v>28983000000</v>
      </c>
      <c r="GL65">
        <v>77342000000</v>
      </c>
      <c r="GM65">
        <v>77342000000</v>
      </c>
      <c r="GN65">
        <v>21383000000</v>
      </c>
      <c r="GO65">
        <v>21729000000</v>
      </c>
      <c r="GP65">
        <v>26575000000</v>
      </c>
      <c r="GQ65">
        <v>69687000000</v>
      </c>
      <c r="GR65">
        <v>69687000000</v>
      </c>
      <c r="GS65">
        <v>6051000000</v>
      </c>
      <c r="GT65">
        <v>5519000000</v>
      </c>
      <c r="GU65">
        <v>4772000000</v>
      </c>
      <c r="GV65">
        <v>16342000000</v>
      </c>
      <c r="GW65">
        <v>16342000000</v>
      </c>
      <c r="GX65">
        <v>19366000000</v>
      </c>
      <c r="GY65">
        <v>20604000000</v>
      </c>
      <c r="GZ65">
        <v>23082000000</v>
      </c>
      <c r="HA65">
        <v>63052000000</v>
      </c>
      <c r="HB65">
        <v>63052000000</v>
      </c>
      <c r="HC65">
        <v>6878000000</v>
      </c>
      <c r="HD65">
        <v>6743000000</v>
      </c>
      <c r="HE65">
        <v>6378000000</v>
      </c>
      <c r="HF65">
        <v>19999000000</v>
      </c>
      <c r="HG65">
        <v>19999000000</v>
      </c>
      <c r="HH65">
        <v>22540000000</v>
      </c>
      <c r="HI65">
        <v>22178000000</v>
      </c>
      <c r="HJ65">
        <v>22084000000</v>
      </c>
      <c r="HK65">
        <v>66802000000</v>
      </c>
      <c r="HL65">
        <v>66802000000</v>
      </c>
      <c r="HM65">
        <v>63148000000</v>
      </c>
      <c r="HN65">
        <v>65269000000</v>
      </c>
      <c r="HO65">
        <v>66656000000</v>
      </c>
      <c r="HP65">
        <v>195073000000</v>
      </c>
      <c r="HQ65">
        <v>195073000000</v>
      </c>
      <c r="HR65">
        <v>11002000000</v>
      </c>
      <c r="HS65">
        <v>12103000000</v>
      </c>
      <c r="HT65">
        <v>9731000000</v>
      </c>
      <c r="HU65">
        <v>32836000000</v>
      </c>
      <c r="HV65">
        <v>32836000000</v>
      </c>
      <c r="HW65">
        <v>6242000000</v>
      </c>
      <c r="HX65">
        <v>6789400000</v>
      </c>
      <c r="HY65">
        <v>6252400000</v>
      </c>
      <c r="HZ65">
        <v>19283800000</v>
      </c>
      <c r="IA65">
        <v>19283800000</v>
      </c>
      <c r="IB65">
        <v>0</v>
      </c>
      <c r="IC65">
        <v>0</v>
      </c>
      <c r="ID65">
        <v>0</v>
      </c>
      <c r="IE65">
        <v>0</v>
      </c>
      <c r="IF65">
        <v>0</v>
      </c>
      <c r="IG65">
        <v>15848000000</v>
      </c>
      <c r="IH65">
        <v>18890000000</v>
      </c>
      <c r="II65">
        <v>16629000000</v>
      </c>
      <c r="IJ65">
        <v>51367000000</v>
      </c>
      <c r="IK65">
        <v>51367000000</v>
      </c>
      <c r="IL65">
        <v>1366000000</v>
      </c>
      <c r="IM65">
        <v>1456000000</v>
      </c>
      <c r="IN65">
        <v>1237000000</v>
      </c>
      <c r="IO65">
        <v>4059000000</v>
      </c>
      <c r="IP65">
        <v>4059000000</v>
      </c>
      <c r="IQ65">
        <v>2200200000</v>
      </c>
      <c r="IR65">
        <v>2229400000</v>
      </c>
      <c r="IS65">
        <v>0</v>
      </c>
      <c r="IT65">
        <v>4429600000</v>
      </c>
      <c r="IU65">
        <v>4429600000</v>
      </c>
      <c r="IV65">
        <v>6814000000</v>
      </c>
      <c r="IW65">
        <v>6304000000</v>
      </c>
      <c r="IX65">
        <v>6261000000</v>
      </c>
      <c r="IY65">
        <v>19379000000</v>
      </c>
      <c r="IZ65">
        <v>19379000000</v>
      </c>
      <c r="JA65">
        <v>10238000000</v>
      </c>
      <c r="JB65">
        <v>10418000000</v>
      </c>
      <c r="JC65">
        <v>10109000000</v>
      </c>
      <c r="JD65">
        <v>30765000000</v>
      </c>
      <c r="JE65">
        <v>30765000000</v>
      </c>
      <c r="JF65">
        <v>42656000000</v>
      </c>
      <c r="JG65">
        <v>41461000000</v>
      </c>
      <c r="JH65">
        <v>41461000000</v>
      </c>
      <c r="JI65">
        <v>125578000000</v>
      </c>
      <c r="JJ65">
        <v>125578000000</v>
      </c>
      <c r="JK65">
        <v>7602000000</v>
      </c>
      <c r="JL65">
        <v>7029000000</v>
      </c>
      <c r="JM65">
        <v>6929000000</v>
      </c>
      <c r="JN65">
        <v>21560000000</v>
      </c>
      <c r="JO65">
        <v>21560000000</v>
      </c>
      <c r="JP65">
        <v>-34000000</v>
      </c>
      <c r="JQ65">
        <v>-37000000</v>
      </c>
      <c r="JR65">
        <v>-77000000</v>
      </c>
      <c r="JS65">
        <v>-148000000</v>
      </c>
      <c r="JT65">
        <v>-148000000</v>
      </c>
      <c r="JU65">
        <v>10102000000</v>
      </c>
      <c r="JV65">
        <v>10615000000</v>
      </c>
      <c r="JW65">
        <v>10468000000</v>
      </c>
      <c r="JX65">
        <v>31185000000</v>
      </c>
      <c r="JY65">
        <v>31185000000</v>
      </c>
      <c r="JZ65">
        <v>28870000000</v>
      </c>
      <c r="KA65">
        <v>30118000000</v>
      </c>
      <c r="KB65">
        <v>33780000000</v>
      </c>
      <c r="KC65">
        <v>92768000000</v>
      </c>
      <c r="KD65">
        <v>92768000000</v>
      </c>
      <c r="KE65">
        <v>0</v>
      </c>
      <c r="KF65">
        <v>0</v>
      </c>
      <c r="KG65">
        <v>0</v>
      </c>
      <c r="KH65">
        <v>0</v>
      </c>
      <c r="KI65">
        <v>0</v>
      </c>
      <c r="KJ65">
        <v>15088000000</v>
      </c>
      <c r="KK65">
        <v>16455000000</v>
      </c>
      <c r="KL65">
        <v>16718000000</v>
      </c>
      <c r="KM65">
        <v>48261000000</v>
      </c>
      <c r="KN65">
        <v>48261000000</v>
      </c>
      <c r="KO65">
        <v>0</v>
      </c>
      <c r="KP65">
        <v>0</v>
      </c>
      <c r="KQ65">
        <v>0</v>
      </c>
      <c r="KR65">
        <v>0</v>
      </c>
      <c r="KS65">
        <v>0</v>
      </c>
      <c r="KT65">
        <v>24872000000</v>
      </c>
      <c r="KU65">
        <v>26782000000</v>
      </c>
      <c r="KV65">
        <v>28378000000</v>
      </c>
      <c r="KW65">
        <v>80032000000</v>
      </c>
      <c r="KX65">
        <v>80032000000</v>
      </c>
      <c r="KY65">
        <v>12612000000</v>
      </c>
      <c r="KZ65">
        <v>12750000000</v>
      </c>
      <c r="LA65">
        <v>11615000000</v>
      </c>
      <c r="LB65">
        <v>36977000000</v>
      </c>
      <c r="LC65">
        <v>36977000000</v>
      </c>
      <c r="LD65">
        <v>19037000000</v>
      </c>
      <c r="LE65">
        <v>19084000000</v>
      </c>
      <c r="LF65">
        <v>19994000000</v>
      </c>
      <c r="LG65">
        <v>58115000000</v>
      </c>
      <c r="LH65">
        <v>58115000000</v>
      </c>
      <c r="LI65">
        <v>41000000</v>
      </c>
      <c r="LJ65">
        <v>89000000</v>
      </c>
      <c r="LK65">
        <v>97000000</v>
      </c>
      <c r="LL65">
        <v>227000000</v>
      </c>
      <c r="LM65">
        <v>227000000</v>
      </c>
      <c r="LN65">
        <v>2986000000</v>
      </c>
      <c r="LO65">
        <v>2195000000</v>
      </c>
      <c r="LP65">
        <v>2074000000</v>
      </c>
      <c r="LQ65">
        <v>7255000000</v>
      </c>
      <c r="LR65">
        <v>7255000000</v>
      </c>
      <c r="LS65">
        <v>1471400000</v>
      </c>
      <c r="LT65">
        <v>1513100000</v>
      </c>
      <c r="LU65">
        <v>1710000000</v>
      </c>
      <c r="LV65">
        <v>4694500000</v>
      </c>
      <c r="LW65">
        <v>4694500000</v>
      </c>
      <c r="LX65">
        <v>0</v>
      </c>
      <c r="LY65">
        <v>0</v>
      </c>
      <c r="LZ65">
        <v>0</v>
      </c>
      <c r="MA65">
        <v>0</v>
      </c>
      <c r="MB65">
        <v>0</v>
      </c>
      <c r="MC65">
        <v>1315000000</v>
      </c>
      <c r="MD65">
        <v>1230000000</v>
      </c>
      <c r="ME65">
        <v>1234000000</v>
      </c>
      <c r="MF65">
        <v>3779000000</v>
      </c>
      <c r="MG65">
        <v>3779000000</v>
      </c>
      <c r="MH65">
        <v>1433695000</v>
      </c>
      <c r="MI65">
        <v>1490847000</v>
      </c>
      <c r="MJ65">
        <v>1416621000</v>
      </c>
      <c r="MK65">
        <v>4341163000</v>
      </c>
      <c r="ML65">
        <v>4341163000</v>
      </c>
      <c r="MM65">
        <v>36765000000</v>
      </c>
      <c r="MN65">
        <v>39422000000</v>
      </c>
      <c r="MO65">
        <v>38039000000</v>
      </c>
      <c r="MP65">
        <v>114226000000</v>
      </c>
      <c r="MQ65">
        <v>114226000000</v>
      </c>
      <c r="MR65">
        <v>17947000000</v>
      </c>
      <c r="MS65">
        <v>18590000000</v>
      </c>
      <c r="MT65">
        <v>20845000000</v>
      </c>
      <c r="MU65">
        <v>57382000000</v>
      </c>
      <c r="MV65">
        <v>57382000000</v>
      </c>
      <c r="MW65">
        <v>1684000000</v>
      </c>
      <c r="MX65">
        <v>1645000000</v>
      </c>
      <c r="MY65">
        <v>1623000000</v>
      </c>
      <c r="MZ65">
        <v>4952000000</v>
      </c>
      <c r="NA65">
        <v>4952000000</v>
      </c>
      <c r="NB65">
        <v>36502000000</v>
      </c>
      <c r="NC65">
        <v>37913000000</v>
      </c>
      <c r="ND65">
        <v>44595000000</v>
      </c>
      <c r="NE65">
        <v>119010000000</v>
      </c>
      <c r="NF65">
        <v>119010000000</v>
      </c>
      <c r="NG65">
        <v>5056000000</v>
      </c>
      <c r="NH65">
        <v>4533000000</v>
      </c>
      <c r="NI65">
        <v>3993000000</v>
      </c>
      <c r="NJ65">
        <v>13582000000</v>
      </c>
      <c r="NK65">
        <v>13582000000</v>
      </c>
      <c r="NL65">
        <v>39442000000</v>
      </c>
      <c r="NM65">
        <v>41268000000</v>
      </c>
      <c r="NN65">
        <v>47227000000</v>
      </c>
      <c r="NO65">
        <v>127937000000</v>
      </c>
      <c r="NP65">
        <v>127937000000</v>
      </c>
      <c r="NQ65">
        <v>12464000000</v>
      </c>
      <c r="NR65">
        <v>12785000000</v>
      </c>
      <c r="NS65">
        <v>13369000000</v>
      </c>
      <c r="NT65">
        <v>38618000000</v>
      </c>
      <c r="NU65">
        <v>38618000000</v>
      </c>
      <c r="NV65">
        <v>5824000000</v>
      </c>
      <c r="NW65">
        <v>6059000000</v>
      </c>
      <c r="NX65">
        <v>5942000000</v>
      </c>
      <c r="NY65">
        <v>17825000000</v>
      </c>
      <c r="NZ65">
        <v>17825000000</v>
      </c>
      <c r="OA65">
        <v>48486000000</v>
      </c>
      <c r="OB65">
        <v>46578000000</v>
      </c>
      <c r="OC65">
        <v>48293000000</v>
      </c>
      <c r="OD65">
        <v>143357000000</v>
      </c>
      <c r="OE65">
        <v>143357000000</v>
      </c>
      <c r="OF65">
        <v>24694000000</v>
      </c>
      <c r="OG65">
        <v>25242000000</v>
      </c>
      <c r="OH65">
        <v>27045000000</v>
      </c>
      <c r="OI65">
        <v>76981000000</v>
      </c>
      <c r="OJ65">
        <v>76981000000</v>
      </c>
      <c r="OK65">
        <v>56126000000</v>
      </c>
      <c r="OL65">
        <v>58178000000</v>
      </c>
      <c r="OM65">
        <v>57630000000</v>
      </c>
      <c r="ON65">
        <v>171934000000</v>
      </c>
      <c r="OO65">
        <v>171934000000</v>
      </c>
      <c r="OP65">
        <v>106510000000</v>
      </c>
      <c r="OQ65">
        <v>107147000000</v>
      </c>
      <c r="OR65">
        <v>108791000000</v>
      </c>
      <c r="OS65">
        <v>322448000000</v>
      </c>
      <c r="OT65">
        <v>322448000000</v>
      </c>
      <c r="OU65">
        <v>12765000000</v>
      </c>
      <c r="OV65">
        <v>12633000000</v>
      </c>
      <c r="OW65">
        <v>11373000000</v>
      </c>
      <c r="OX65">
        <v>36771000000</v>
      </c>
      <c r="OY65">
        <v>36771000000</v>
      </c>
      <c r="OZ65">
        <v>3530294563000</v>
      </c>
    </row>
    <row r="66" spans="1:416" x14ac:dyDescent="0.25">
      <c r="A66" s="26" t="s">
        <v>457</v>
      </c>
      <c r="B66">
        <v>2005000000</v>
      </c>
      <c r="C66"/>
      <c r="D66">
        <v>803000000</v>
      </c>
      <c r="E66">
        <v>2808000000</v>
      </c>
      <c r="F66">
        <v>2808000000</v>
      </c>
      <c r="G66">
        <v>0</v>
      </c>
      <c r="H66"/>
      <c r="I66">
        <v>0</v>
      </c>
      <c r="J66">
        <v>0</v>
      </c>
      <c r="K66">
        <v>0</v>
      </c>
      <c r="L66">
        <v>0</v>
      </c>
      <c r="M66"/>
      <c r="N66">
        <v>0</v>
      </c>
      <c r="O66">
        <v>0</v>
      </c>
      <c r="P66">
        <v>0</v>
      </c>
      <c r="Q66">
        <v>0</v>
      </c>
      <c r="R66"/>
      <c r="S66">
        <v>0</v>
      </c>
      <c r="T66">
        <v>0</v>
      </c>
      <c r="U66">
        <v>0</v>
      </c>
      <c r="V66">
        <v>0</v>
      </c>
      <c r="W66"/>
      <c r="X66">
        <v>0</v>
      </c>
      <c r="Y66">
        <v>0</v>
      </c>
      <c r="Z66">
        <v>0</v>
      </c>
      <c r="AA66">
        <v>0</v>
      </c>
      <c r="AB66"/>
      <c r="AC66">
        <v>0</v>
      </c>
      <c r="AD66">
        <v>0</v>
      </c>
      <c r="AE66">
        <v>0</v>
      </c>
      <c r="AF66">
        <v>674000000</v>
      </c>
      <c r="AG66"/>
      <c r="AH66">
        <v>256000000</v>
      </c>
      <c r="AI66">
        <v>930000000</v>
      </c>
      <c r="AJ66">
        <v>930000000</v>
      </c>
      <c r="AK66">
        <v>-1160000000</v>
      </c>
      <c r="AL66"/>
      <c r="AM66">
        <v>1279000000</v>
      </c>
      <c r="AN66">
        <v>119000000</v>
      </c>
      <c r="AO66">
        <v>119000000</v>
      </c>
      <c r="AP66">
        <v>0</v>
      </c>
      <c r="AQ66"/>
      <c r="AR66">
        <v>0</v>
      </c>
      <c r="AS66">
        <v>0</v>
      </c>
      <c r="AT66">
        <v>0</v>
      </c>
      <c r="AU66">
        <v>0</v>
      </c>
      <c r="AV66"/>
      <c r="AW66">
        <v>0</v>
      </c>
      <c r="AX66">
        <v>0</v>
      </c>
      <c r="AY66">
        <v>0</v>
      </c>
      <c r="AZ66">
        <v>0</v>
      </c>
      <c r="BA66"/>
      <c r="BB66">
        <v>0</v>
      </c>
      <c r="BC66">
        <v>0</v>
      </c>
      <c r="BD66">
        <v>0</v>
      </c>
      <c r="BE66">
        <v>11000000</v>
      </c>
      <c r="BF66"/>
      <c r="BG66">
        <v>497400000</v>
      </c>
      <c r="BH66">
        <v>508400000</v>
      </c>
      <c r="BI66">
        <v>508400000</v>
      </c>
      <c r="BJ66">
        <v>0</v>
      </c>
      <c r="BK66"/>
      <c r="BL66">
        <v>0</v>
      </c>
      <c r="BM66">
        <v>0</v>
      </c>
      <c r="BN66">
        <v>0</v>
      </c>
      <c r="BO66">
        <v>0</v>
      </c>
      <c r="BP66"/>
      <c r="BQ66">
        <v>0</v>
      </c>
      <c r="BR66">
        <v>0</v>
      </c>
      <c r="BS66">
        <v>0</v>
      </c>
      <c r="BT66">
        <v>-22455000000</v>
      </c>
      <c r="BU66"/>
      <c r="BV66">
        <v>40746000000</v>
      </c>
      <c r="BW66">
        <v>18291000000</v>
      </c>
      <c r="BX66">
        <v>18291000000</v>
      </c>
      <c r="BY66">
        <v>0</v>
      </c>
      <c r="BZ66"/>
      <c r="CA66">
        <v>0</v>
      </c>
      <c r="CB66">
        <v>0</v>
      </c>
      <c r="CC66">
        <v>0</v>
      </c>
      <c r="CD66">
        <v>0</v>
      </c>
      <c r="CE66"/>
      <c r="CF66">
        <v>0</v>
      </c>
      <c r="CG66">
        <v>0</v>
      </c>
      <c r="CH66">
        <v>0</v>
      </c>
      <c r="CI66">
        <v>0</v>
      </c>
      <c r="CJ66"/>
      <c r="CK66">
        <v>0</v>
      </c>
      <c r="CL66">
        <v>0</v>
      </c>
      <c r="CM66">
        <v>0</v>
      </c>
      <c r="CN66">
        <v>-225000000</v>
      </c>
      <c r="CO66"/>
      <c r="CP66">
        <v>1160000000</v>
      </c>
      <c r="CQ66">
        <v>935000000</v>
      </c>
      <c r="CR66">
        <v>935000000</v>
      </c>
      <c r="CS66">
        <v>0</v>
      </c>
      <c r="CT66"/>
      <c r="CU66">
        <v>0</v>
      </c>
      <c r="CV66">
        <v>0</v>
      </c>
      <c r="CW66">
        <v>0</v>
      </c>
      <c r="CX66">
        <v>0</v>
      </c>
      <c r="CY66"/>
      <c r="CZ66">
        <v>0</v>
      </c>
      <c r="DA66">
        <v>0</v>
      </c>
      <c r="DB66">
        <v>0</v>
      </c>
      <c r="DC66">
        <v>0</v>
      </c>
      <c r="DD66"/>
      <c r="DE66">
        <v>0</v>
      </c>
      <c r="DF66">
        <v>0</v>
      </c>
      <c r="DG66">
        <v>0</v>
      </c>
      <c r="DH66">
        <v>730000000</v>
      </c>
      <c r="DI66"/>
      <c r="DJ66">
        <v>350000000</v>
      </c>
      <c r="DK66">
        <v>1080000000</v>
      </c>
      <c r="DL66">
        <v>1080000000</v>
      </c>
      <c r="DM66">
        <v>0</v>
      </c>
      <c r="DN66"/>
      <c r="DO66">
        <v>0</v>
      </c>
      <c r="DP66">
        <v>0</v>
      </c>
      <c r="DQ66">
        <v>0</v>
      </c>
      <c r="DR66">
        <v>0</v>
      </c>
      <c r="DS66"/>
      <c r="DT66">
        <v>0</v>
      </c>
      <c r="DU66">
        <v>0</v>
      </c>
      <c r="DV66">
        <v>0</v>
      </c>
      <c r="DW66">
        <v>91000000</v>
      </c>
      <c r="DX66"/>
      <c r="DY66">
        <v>667000000</v>
      </c>
      <c r="DZ66">
        <v>758000000</v>
      </c>
      <c r="EA66">
        <v>758000000</v>
      </c>
      <c r="EB66">
        <v>601000000</v>
      </c>
      <c r="EC66"/>
      <c r="ED66">
        <v>1038000000</v>
      </c>
      <c r="EE66">
        <v>1639000000</v>
      </c>
      <c r="EF66">
        <v>1639000000</v>
      </c>
      <c r="EG66">
        <v>96000000</v>
      </c>
      <c r="EH66"/>
      <c r="EI66">
        <v>1269000000</v>
      </c>
      <c r="EJ66">
        <v>1365000000</v>
      </c>
      <c r="EK66"/>
      <c r="EL66"/>
      <c r="EM66"/>
      <c r="EN66"/>
      <c r="EO66">
        <v>1365000000</v>
      </c>
      <c r="EP66">
        <v>0</v>
      </c>
      <c r="EQ66"/>
      <c r="ER66">
        <v>0</v>
      </c>
      <c r="ES66">
        <v>0</v>
      </c>
      <c r="ET66">
        <v>0</v>
      </c>
      <c r="EU66">
        <v>-1666000000</v>
      </c>
      <c r="EV66"/>
      <c r="EW66">
        <v>-490000000</v>
      </c>
      <c r="EX66">
        <v>-2156000000</v>
      </c>
      <c r="EY66">
        <v>-2156000000</v>
      </c>
      <c r="EZ66">
        <v>2247000000</v>
      </c>
      <c r="FA66"/>
      <c r="FB66">
        <v>4899000000</v>
      </c>
      <c r="FC66">
        <v>7146000000</v>
      </c>
      <c r="FD66">
        <v>7146000000</v>
      </c>
      <c r="FE66">
        <v>448000000</v>
      </c>
      <c r="FF66"/>
      <c r="FG66">
        <v>509000000</v>
      </c>
      <c r="FH66">
        <v>957000000</v>
      </c>
      <c r="FI66">
        <v>957000000</v>
      </c>
      <c r="FJ66">
        <v>81000000</v>
      </c>
      <c r="FK66"/>
      <c r="FL66">
        <v>-748000000</v>
      </c>
      <c r="FM66">
        <v>-667000000</v>
      </c>
      <c r="FN66">
        <v>-667000000</v>
      </c>
      <c r="FO66">
        <v>0</v>
      </c>
      <c r="FP66"/>
      <c r="FQ66">
        <v>0</v>
      </c>
      <c r="FR66">
        <v>0</v>
      </c>
      <c r="FS66">
        <v>0</v>
      </c>
      <c r="FT66">
        <v>2321000000</v>
      </c>
      <c r="FU66"/>
      <c r="FV66">
        <v>11387000000</v>
      </c>
      <c r="FW66">
        <v>13708000000</v>
      </c>
      <c r="FX66">
        <v>13708000000</v>
      </c>
      <c r="FY66">
        <v>676000000</v>
      </c>
      <c r="FZ66"/>
      <c r="GA66">
        <v>-1418000000</v>
      </c>
      <c r="GB66">
        <v>-742000000</v>
      </c>
      <c r="GC66">
        <v>-742000000</v>
      </c>
      <c r="GD66">
        <v>2596000000</v>
      </c>
      <c r="GE66"/>
      <c r="GF66">
        <v>1885000000</v>
      </c>
      <c r="GG66">
        <v>4481000000</v>
      </c>
      <c r="GH66">
        <v>4481000000</v>
      </c>
      <c r="GI66">
        <v>0</v>
      </c>
      <c r="GJ66"/>
      <c r="GK66">
        <v>0</v>
      </c>
      <c r="GL66">
        <v>0</v>
      </c>
      <c r="GM66">
        <v>0</v>
      </c>
      <c r="GN66">
        <v>-974000000</v>
      </c>
      <c r="GO66"/>
      <c r="GP66">
        <v>-1300000000</v>
      </c>
      <c r="GQ66">
        <v>-2274000000</v>
      </c>
      <c r="GR66">
        <v>-2274000000</v>
      </c>
      <c r="GS66">
        <v>0</v>
      </c>
      <c r="GT66"/>
      <c r="GU66">
        <v>0</v>
      </c>
      <c r="GV66">
        <v>0</v>
      </c>
      <c r="GW66">
        <v>0</v>
      </c>
      <c r="GX66">
        <v>0</v>
      </c>
      <c r="GY66"/>
      <c r="GZ66">
        <v>0</v>
      </c>
      <c r="HA66">
        <v>0</v>
      </c>
      <c r="HB66">
        <v>0</v>
      </c>
      <c r="HC66">
        <v>126000000</v>
      </c>
      <c r="HD66"/>
      <c r="HE66">
        <v>-504000000</v>
      </c>
      <c r="HF66">
        <v>-378000000</v>
      </c>
      <c r="HG66">
        <v>-378000000</v>
      </c>
      <c r="HH66">
        <v>0</v>
      </c>
      <c r="HI66"/>
      <c r="HJ66">
        <v>0</v>
      </c>
      <c r="HK66">
        <v>0</v>
      </c>
      <c r="HL66">
        <v>0</v>
      </c>
      <c r="HM66">
        <v>0</v>
      </c>
      <c r="HN66"/>
      <c r="HO66">
        <v>0</v>
      </c>
      <c r="HP66">
        <v>0</v>
      </c>
      <c r="HQ66">
        <v>0</v>
      </c>
      <c r="HR66">
        <v>0</v>
      </c>
      <c r="HS66"/>
      <c r="HT66">
        <v>0</v>
      </c>
      <c r="HU66">
        <v>0</v>
      </c>
      <c r="HV66">
        <v>0</v>
      </c>
      <c r="HW66">
        <v>145600000</v>
      </c>
      <c r="HX66"/>
      <c r="HY66">
        <v>1171900000</v>
      </c>
      <c r="HZ66">
        <v>1317500000</v>
      </c>
      <c r="IA66">
        <v>1317500000</v>
      </c>
      <c r="IB66">
        <v>0</v>
      </c>
      <c r="IC66"/>
      <c r="ID66">
        <v>0</v>
      </c>
      <c r="IE66">
        <v>0</v>
      </c>
      <c r="IF66">
        <v>0</v>
      </c>
      <c r="IG66">
        <v>0</v>
      </c>
      <c r="IH66"/>
      <c r="II66">
        <v>0</v>
      </c>
      <c r="IJ66">
        <v>0</v>
      </c>
      <c r="IK66">
        <v>0</v>
      </c>
      <c r="IL66">
        <v>-78000000</v>
      </c>
      <c r="IM66"/>
      <c r="IN66">
        <v>-321000000</v>
      </c>
      <c r="IO66">
        <v>-399000000</v>
      </c>
      <c r="IP66">
        <v>-399000000</v>
      </c>
      <c r="IQ66">
        <v>-25300000</v>
      </c>
      <c r="IR66"/>
      <c r="IS66">
        <v>34800000</v>
      </c>
      <c r="IT66">
        <v>9500000</v>
      </c>
      <c r="IU66">
        <v>9500000</v>
      </c>
      <c r="IV66">
        <v>-520000000</v>
      </c>
      <c r="IW66"/>
      <c r="IX66">
        <v>-608000000</v>
      </c>
      <c r="IY66">
        <v>-1128000000</v>
      </c>
      <c r="IZ66">
        <v>-1128000000</v>
      </c>
      <c r="JA66">
        <v>-505000000</v>
      </c>
      <c r="JB66"/>
      <c r="JC66">
        <v>0</v>
      </c>
      <c r="JD66">
        <v>-505000000</v>
      </c>
      <c r="JE66">
        <v>-505000000</v>
      </c>
      <c r="JF66">
        <v>0</v>
      </c>
      <c r="JG66"/>
      <c r="JH66">
        <v>0</v>
      </c>
      <c r="JI66">
        <v>0</v>
      </c>
      <c r="JJ66">
        <v>0</v>
      </c>
      <c r="JK66">
        <v>-207000000</v>
      </c>
      <c r="JL66"/>
      <c r="JM66">
        <v>-450000000</v>
      </c>
      <c r="JN66">
        <v>-657000000</v>
      </c>
      <c r="JO66">
        <v>-657000000</v>
      </c>
      <c r="JP66">
        <v>0</v>
      </c>
      <c r="JQ66"/>
      <c r="JR66">
        <v>0</v>
      </c>
      <c r="JS66">
        <v>0</v>
      </c>
      <c r="JT66">
        <v>0</v>
      </c>
      <c r="JU66">
        <v>0</v>
      </c>
      <c r="JV66"/>
      <c r="JW66">
        <v>0</v>
      </c>
      <c r="JX66">
        <v>0</v>
      </c>
      <c r="JY66">
        <v>0</v>
      </c>
      <c r="JZ66">
        <v>0</v>
      </c>
      <c r="KA66"/>
      <c r="KB66">
        <v>0</v>
      </c>
      <c r="KC66">
        <v>0</v>
      </c>
      <c r="KD66">
        <v>0</v>
      </c>
      <c r="KE66">
        <v>1416000000</v>
      </c>
      <c r="KF66"/>
      <c r="KG66">
        <v>77000000</v>
      </c>
      <c r="KH66">
        <v>1493000000</v>
      </c>
      <c r="KI66">
        <v>1493000000</v>
      </c>
      <c r="KJ66">
        <v>0</v>
      </c>
      <c r="KK66"/>
      <c r="KL66">
        <v>0</v>
      </c>
      <c r="KM66">
        <v>0</v>
      </c>
      <c r="KN66">
        <v>0</v>
      </c>
      <c r="KO66">
        <v>1237000000</v>
      </c>
      <c r="KP66"/>
      <c r="KQ66">
        <v>0</v>
      </c>
      <c r="KR66">
        <v>1237000000</v>
      </c>
      <c r="KS66">
        <v>1237000000</v>
      </c>
      <c r="KT66">
        <v>0</v>
      </c>
      <c r="KU66"/>
      <c r="KV66">
        <v>0</v>
      </c>
      <c r="KW66">
        <v>0</v>
      </c>
      <c r="KX66">
        <v>0</v>
      </c>
      <c r="KY66">
        <v>0</v>
      </c>
      <c r="KZ66"/>
      <c r="LA66">
        <v>0</v>
      </c>
      <c r="LB66">
        <v>0</v>
      </c>
      <c r="LC66">
        <v>0</v>
      </c>
      <c r="LD66">
        <v>0</v>
      </c>
      <c r="LE66"/>
      <c r="LF66">
        <v>0</v>
      </c>
      <c r="LG66">
        <v>0</v>
      </c>
      <c r="LH66">
        <v>0</v>
      </c>
      <c r="LI66">
        <v>0</v>
      </c>
      <c r="LJ66"/>
      <c r="LK66">
        <v>0</v>
      </c>
      <c r="LL66">
        <v>0</v>
      </c>
      <c r="LM66">
        <v>0</v>
      </c>
      <c r="LN66">
        <v>0</v>
      </c>
      <c r="LO66"/>
      <c r="LP66">
        <v>0</v>
      </c>
      <c r="LQ66">
        <v>0</v>
      </c>
      <c r="LR66">
        <v>0</v>
      </c>
      <c r="LS66">
        <v>0</v>
      </c>
      <c r="LT66"/>
      <c r="LU66">
        <v>0</v>
      </c>
      <c r="LV66">
        <v>0</v>
      </c>
      <c r="LW66">
        <v>0</v>
      </c>
      <c r="LX66">
        <v>0</v>
      </c>
      <c r="LY66"/>
      <c r="LZ66">
        <v>0</v>
      </c>
      <c r="MA66">
        <v>0</v>
      </c>
      <c r="MB66">
        <v>0</v>
      </c>
      <c r="MC66">
        <v>-1442000000</v>
      </c>
      <c r="MD66"/>
      <c r="ME66">
        <v>-1389000000</v>
      </c>
      <c r="MF66">
        <v>-2831000000</v>
      </c>
      <c r="MG66">
        <v>-2831000000</v>
      </c>
      <c r="MH66">
        <v>0</v>
      </c>
      <c r="MI66"/>
      <c r="MJ66">
        <v>0</v>
      </c>
      <c r="MK66">
        <v>0</v>
      </c>
      <c r="ML66">
        <v>0</v>
      </c>
      <c r="MM66">
        <v>-1223000000</v>
      </c>
      <c r="MN66"/>
      <c r="MO66">
        <v>-9261000000</v>
      </c>
      <c r="MP66">
        <v>-10484000000</v>
      </c>
      <c r="MQ66">
        <v>-10484000000</v>
      </c>
      <c r="MR66">
        <v>0</v>
      </c>
      <c r="MS66"/>
      <c r="MT66">
        <v>0</v>
      </c>
      <c r="MU66">
        <v>0</v>
      </c>
      <c r="MV66">
        <v>0</v>
      </c>
      <c r="MW66">
        <v>0</v>
      </c>
      <c r="MX66"/>
      <c r="MY66">
        <v>0</v>
      </c>
      <c r="MZ66">
        <v>0</v>
      </c>
      <c r="NA66">
        <v>0</v>
      </c>
      <c r="NB66">
        <v>0</v>
      </c>
      <c r="NC66"/>
      <c r="ND66">
        <v>0</v>
      </c>
      <c r="NE66">
        <v>0</v>
      </c>
      <c r="NF66">
        <v>0</v>
      </c>
      <c r="NG66">
        <v>0</v>
      </c>
      <c r="NH66"/>
      <c r="NI66">
        <v>0</v>
      </c>
      <c r="NJ66">
        <v>0</v>
      </c>
      <c r="NK66">
        <v>0</v>
      </c>
      <c r="NL66">
        <v>-1005000000</v>
      </c>
      <c r="NM66"/>
      <c r="NN66">
        <v>-5840000000</v>
      </c>
      <c r="NO66">
        <v>-6845000000</v>
      </c>
      <c r="NP66">
        <v>-6845000000</v>
      </c>
      <c r="NQ66">
        <v>0</v>
      </c>
      <c r="NR66"/>
      <c r="NS66">
        <v>0</v>
      </c>
      <c r="NT66">
        <v>0</v>
      </c>
      <c r="NU66">
        <v>0</v>
      </c>
      <c r="NV66">
        <v>-148000000</v>
      </c>
      <c r="NW66"/>
      <c r="NX66">
        <v>-291000000</v>
      </c>
      <c r="NY66">
        <v>-439000000</v>
      </c>
      <c r="NZ66">
        <v>-439000000</v>
      </c>
      <c r="OA66">
        <v>0</v>
      </c>
      <c r="OB66"/>
      <c r="OC66">
        <v>0</v>
      </c>
      <c r="OD66">
        <v>0</v>
      </c>
      <c r="OE66">
        <v>0</v>
      </c>
      <c r="OF66">
        <v>0</v>
      </c>
      <c r="OG66"/>
      <c r="OH66">
        <v>0</v>
      </c>
      <c r="OI66">
        <v>0</v>
      </c>
      <c r="OJ66">
        <v>0</v>
      </c>
      <c r="OK66">
        <v>0</v>
      </c>
      <c r="OL66"/>
      <c r="OM66">
        <v>0</v>
      </c>
      <c r="ON66">
        <v>0</v>
      </c>
      <c r="OO66">
        <v>0</v>
      </c>
      <c r="OP66">
        <v>0</v>
      </c>
      <c r="OQ66"/>
      <c r="OR66">
        <v>1958000000</v>
      </c>
      <c r="OS66">
        <v>1958000000</v>
      </c>
      <c r="OT66">
        <v>1958000000</v>
      </c>
      <c r="OU66">
        <v>0</v>
      </c>
      <c r="OV66"/>
      <c r="OW66">
        <v>0</v>
      </c>
      <c r="OX66">
        <v>0</v>
      </c>
      <c r="OY66">
        <v>0</v>
      </c>
      <c r="OZ66">
        <v>31235400000</v>
      </c>
    </row>
    <row r="67" spans="1:416" x14ac:dyDescent="0.25">
      <c r="A67" s="26" t="s">
        <v>494</v>
      </c>
      <c r="B67"/>
      <c r="C67">
        <v>0</v>
      </c>
      <c r="D67"/>
      <c r="E67">
        <v>0</v>
      </c>
      <c r="F67">
        <v>0</v>
      </c>
      <c r="G67"/>
      <c r="H67">
        <v>0</v>
      </c>
      <c r="I67"/>
      <c r="J67">
        <v>0</v>
      </c>
      <c r="K67">
        <v>0</v>
      </c>
      <c r="L67"/>
      <c r="M67">
        <v>0</v>
      </c>
      <c r="N67"/>
      <c r="O67">
        <v>0</v>
      </c>
      <c r="P67">
        <v>0</v>
      </c>
      <c r="Q67"/>
      <c r="R67">
        <v>0</v>
      </c>
      <c r="S67"/>
      <c r="T67">
        <v>0</v>
      </c>
      <c r="U67">
        <v>0</v>
      </c>
      <c r="V67"/>
      <c r="W67">
        <v>0</v>
      </c>
      <c r="X67"/>
      <c r="Y67">
        <v>0</v>
      </c>
      <c r="Z67">
        <v>0</v>
      </c>
      <c r="AA67"/>
      <c r="AB67">
        <v>0</v>
      </c>
      <c r="AC67"/>
      <c r="AD67">
        <v>0</v>
      </c>
      <c r="AE67">
        <v>0</v>
      </c>
      <c r="AF67"/>
      <c r="AG67">
        <v>0</v>
      </c>
      <c r="AH67"/>
      <c r="AI67">
        <v>0</v>
      </c>
      <c r="AJ67">
        <v>0</v>
      </c>
      <c r="AK67"/>
      <c r="AL67">
        <v>0</v>
      </c>
      <c r="AM67"/>
      <c r="AN67">
        <v>0</v>
      </c>
      <c r="AO67">
        <v>0</v>
      </c>
      <c r="AP67"/>
      <c r="AQ67">
        <v>0</v>
      </c>
      <c r="AR67"/>
      <c r="AS67">
        <v>0</v>
      </c>
      <c r="AT67">
        <v>0</v>
      </c>
      <c r="AU67"/>
      <c r="AV67">
        <v>0</v>
      </c>
      <c r="AW67"/>
      <c r="AX67">
        <v>0</v>
      </c>
      <c r="AY67">
        <v>0</v>
      </c>
      <c r="AZ67"/>
      <c r="BA67">
        <v>0</v>
      </c>
      <c r="BB67"/>
      <c r="BC67">
        <v>0</v>
      </c>
      <c r="BD67">
        <v>0</v>
      </c>
      <c r="BE67"/>
      <c r="BF67">
        <v>0</v>
      </c>
      <c r="BG67"/>
      <c r="BH67">
        <v>0</v>
      </c>
      <c r="BI67">
        <v>0</v>
      </c>
      <c r="BJ67"/>
      <c r="BK67">
        <v>0</v>
      </c>
      <c r="BL67"/>
      <c r="BM67">
        <v>0</v>
      </c>
      <c r="BN67">
        <v>0</v>
      </c>
      <c r="BO67"/>
      <c r="BP67">
        <v>0</v>
      </c>
      <c r="BQ67"/>
      <c r="BR67">
        <v>0</v>
      </c>
      <c r="BS67">
        <v>0</v>
      </c>
      <c r="BT67"/>
      <c r="BU67">
        <v>0</v>
      </c>
      <c r="BV67"/>
      <c r="BW67">
        <v>0</v>
      </c>
      <c r="BX67">
        <v>0</v>
      </c>
      <c r="BY67"/>
      <c r="BZ67">
        <v>0</v>
      </c>
      <c r="CA67"/>
      <c r="CB67">
        <v>0</v>
      </c>
      <c r="CC67">
        <v>0</v>
      </c>
      <c r="CD67"/>
      <c r="CE67">
        <v>0</v>
      </c>
      <c r="CF67"/>
      <c r="CG67">
        <v>0</v>
      </c>
      <c r="CH67">
        <v>0</v>
      </c>
      <c r="CI67"/>
      <c r="CJ67">
        <v>0</v>
      </c>
      <c r="CK67"/>
      <c r="CL67">
        <v>0</v>
      </c>
      <c r="CM67">
        <v>0</v>
      </c>
      <c r="CN67"/>
      <c r="CO67">
        <v>0</v>
      </c>
      <c r="CP67"/>
      <c r="CQ67">
        <v>0</v>
      </c>
      <c r="CR67">
        <v>0</v>
      </c>
      <c r="CS67"/>
      <c r="CT67">
        <v>0</v>
      </c>
      <c r="CU67"/>
      <c r="CV67">
        <v>0</v>
      </c>
      <c r="CW67">
        <v>0</v>
      </c>
      <c r="CX67"/>
      <c r="CY67">
        <v>0</v>
      </c>
      <c r="CZ67"/>
      <c r="DA67">
        <v>0</v>
      </c>
      <c r="DB67">
        <v>0</v>
      </c>
      <c r="DC67"/>
      <c r="DD67">
        <v>0</v>
      </c>
      <c r="DE67"/>
      <c r="DF67">
        <v>0</v>
      </c>
      <c r="DG67">
        <v>0</v>
      </c>
      <c r="DH67"/>
      <c r="DI67">
        <v>0</v>
      </c>
      <c r="DJ67"/>
      <c r="DK67">
        <v>0</v>
      </c>
      <c r="DL67">
        <v>0</v>
      </c>
      <c r="DM67"/>
      <c r="DN67">
        <v>0</v>
      </c>
      <c r="DO67"/>
      <c r="DP67">
        <v>0</v>
      </c>
      <c r="DQ67">
        <v>0</v>
      </c>
      <c r="DR67"/>
      <c r="DS67">
        <v>0</v>
      </c>
      <c r="DT67"/>
      <c r="DU67">
        <v>0</v>
      </c>
      <c r="DV67">
        <v>0</v>
      </c>
      <c r="DW67"/>
      <c r="DX67">
        <v>0</v>
      </c>
      <c r="DY67"/>
      <c r="DZ67">
        <v>0</v>
      </c>
      <c r="EA67">
        <v>0</v>
      </c>
      <c r="EB67"/>
      <c r="EC67">
        <v>0</v>
      </c>
      <c r="ED67"/>
      <c r="EE67">
        <v>0</v>
      </c>
      <c r="EF67">
        <v>0</v>
      </c>
      <c r="EG67"/>
      <c r="EH67">
        <v>0</v>
      </c>
      <c r="EI67"/>
      <c r="EJ67">
        <v>0</v>
      </c>
      <c r="EK67"/>
      <c r="EL67"/>
      <c r="EM67"/>
      <c r="EN67"/>
      <c r="EO67">
        <v>0</v>
      </c>
      <c r="EP67"/>
      <c r="EQ67">
        <v>0</v>
      </c>
      <c r="ER67"/>
      <c r="ES67">
        <v>0</v>
      </c>
      <c r="ET67">
        <v>0</v>
      </c>
      <c r="EU67"/>
      <c r="EV67">
        <v>0</v>
      </c>
      <c r="EW67"/>
      <c r="EX67">
        <v>0</v>
      </c>
      <c r="EY67">
        <v>0</v>
      </c>
      <c r="EZ67"/>
      <c r="FA67">
        <v>0</v>
      </c>
      <c r="FB67"/>
      <c r="FC67">
        <v>0</v>
      </c>
      <c r="FD67">
        <v>0</v>
      </c>
      <c r="FE67"/>
      <c r="FF67">
        <v>0</v>
      </c>
      <c r="FG67"/>
      <c r="FH67">
        <v>0</v>
      </c>
      <c r="FI67">
        <v>0</v>
      </c>
      <c r="FJ67"/>
      <c r="FK67">
        <v>0</v>
      </c>
      <c r="FL67"/>
      <c r="FM67">
        <v>0</v>
      </c>
      <c r="FN67">
        <v>0</v>
      </c>
      <c r="FO67"/>
      <c r="FP67">
        <v>0</v>
      </c>
      <c r="FQ67"/>
      <c r="FR67">
        <v>0</v>
      </c>
      <c r="FS67">
        <v>0</v>
      </c>
      <c r="FT67"/>
      <c r="FU67">
        <v>0</v>
      </c>
      <c r="FV67"/>
      <c r="FW67">
        <v>0</v>
      </c>
      <c r="FX67">
        <v>0</v>
      </c>
      <c r="FY67"/>
      <c r="FZ67">
        <v>0</v>
      </c>
      <c r="GA67"/>
      <c r="GB67">
        <v>0</v>
      </c>
      <c r="GC67">
        <v>0</v>
      </c>
      <c r="GD67"/>
      <c r="GE67">
        <v>0</v>
      </c>
      <c r="GF67"/>
      <c r="GG67">
        <v>0</v>
      </c>
      <c r="GH67">
        <v>0</v>
      </c>
      <c r="GI67"/>
      <c r="GJ67">
        <v>0</v>
      </c>
      <c r="GK67"/>
      <c r="GL67">
        <v>0</v>
      </c>
      <c r="GM67">
        <v>0</v>
      </c>
      <c r="GN67"/>
      <c r="GO67">
        <v>0</v>
      </c>
      <c r="GP67"/>
      <c r="GQ67">
        <v>0</v>
      </c>
      <c r="GR67">
        <v>0</v>
      </c>
      <c r="GS67"/>
      <c r="GT67">
        <v>0</v>
      </c>
      <c r="GU67"/>
      <c r="GV67">
        <v>0</v>
      </c>
      <c r="GW67">
        <v>0</v>
      </c>
      <c r="GX67"/>
      <c r="GY67">
        <v>0</v>
      </c>
      <c r="GZ67"/>
      <c r="HA67">
        <v>0</v>
      </c>
      <c r="HB67">
        <v>0</v>
      </c>
      <c r="HC67"/>
      <c r="HD67">
        <v>0</v>
      </c>
      <c r="HE67"/>
      <c r="HF67">
        <v>0</v>
      </c>
      <c r="HG67">
        <v>0</v>
      </c>
      <c r="HH67"/>
      <c r="HI67">
        <v>0</v>
      </c>
      <c r="HJ67"/>
      <c r="HK67">
        <v>0</v>
      </c>
      <c r="HL67">
        <v>0</v>
      </c>
      <c r="HM67"/>
      <c r="HN67">
        <v>0</v>
      </c>
      <c r="HO67"/>
      <c r="HP67">
        <v>0</v>
      </c>
      <c r="HQ67">
        <v>0</v>
      </c>
      <c r="HR67"/>
      <c r="HS67">
        <v>0</v>
      </c>
      <c r="HT67"/>
      <c r="HU67">
        <v>0</v>
      </c>
      <c r="HV67">
        <v>0</v>
      </c>
      <c r="HW67"/>
      <c r="HX67">
        <v>0</v>
      </c>
      <c r="HY67"/>
      <c r="HZ67">
        <v>0</v>
      </c>
      <c r="IA67">
        <v>0</v>
      </c>
      <c r="IB67"/>
      <c r="IC67">
        <v>0</v>
      </c>
      <c r="ID67"/>
      <c r="IE67">
        <v>0</v>
      </c>
      <c r="IF67">
        <v>0</v>
      </c>
      <c r="IG67"/>
      <c r="IH67">
        <v>0</v>
      </c>
      <c r="II67"/>
      <c r="IJ67">
        <v>0</v>
      </c>
      <c r="IK67">
        <v>0</v>
      </c>
      <c r="IL67"/>
      <c r="IM67">
        <v>0</v>
      </c>
      <c r="IN67"/>
      <c r="IO67">
        <v>0</v>
      </c>
      <c r="IP67">
        <v>0</v>
      </c>
      <c r="IQ67"/>
      <c r="IR67">
        <v>0</v>
      </c>
      <c r="IS67"/>
      <c r="IT67">
        <v>0</v>
      </c>
      <c r="IU67">
        <v>0</v>
      </c>
      <c r="IV67"/>
      <c r="IW67">
        <v>0</v>
      </c>
      <c r="IX67"/>
      <c r="IY67">
        <v>0</v>
      </c>
      <c r="IZ67">
        <v>0</v>
      </c>
      <c r="JA67"/>
      <c r="JB67">
        <v>0</v>
      </c>
      <c r="JC67"/>
      <c r="JD67">
        <v>0</v>
      </c>
      <c r="JE67">
        <v>0</v>
      </c>
      <c r="JF67"/>
      <c r="JG67">
        <v>0</v>
      </c>
      <c r="JH67"/>
      <c r="JI67">
        <v>0</v>
      </c>
      <c r="JJ67">
        <v>0</v>
      </c>
      <c r="JK67"/>
      <c r="JL67">
        <v>0</v>
      </c>
      <c r="JM67"/>
      <c r="JN67">
        <v>0</v>
      </c>
      <c r="JO67">
        <v>0</v>
      </c>
      <c r="JP67"/>
      <c r="JQ67">
        <v>0</v>
      </c>
      <c r="JR67"/>
      <c r="JS67">
        <v>0</v>
      </c>
      <c r="JT67">
        <v>0</v>
      </c>
      <c r="JU67"/>
      <c r="JV67">
        <v>0</v>
      </c>
      <c r="JW67"/>
      <c r="JX67">
        <v>0</v>
      </c>
      <c r="JY67">
        <v>0</v>
      </c>
      <c r="JZ67"/>
      <c r="KA67">
        <v>0</v>
      </c>
      <c r="KB67"/>
      <c r="KC67">
        <v>0</v>
      </c>
      <c r="KD67">
        <v>0</v>
      </c>
      <c r="KE67"/>
      <c r="KF67">
        <v>0</v>
      </c>
      <c r="KG67"/>
      <c r="KH67">
        <v>0</v>
      </c>
      <c r="KI67">
        <v>0</v>
      </c>
      <c r="KJ67"/>
      <c r="KK67">
        <v>0</v>
      </c>
      <c r="KL67"/>
      <c r="KM67">
        <v>0</v>
      </c>
      <c r="KN67">
        <v>0</v>
      </c>
      <c r="KO67"/>
      <c r="KP67">
        <v>0</v>
      </c>
      <c r="KQ67"/>
      <c r="KR67">
        <v>0</v>
      </c>
      <c r="KS67">
        <v>0</v>
      </c>
      <c r="KT67"/>
      <c r="KU67">
        <v>0</v>
      </c>
      <c r="KV67"/>
      <c r="KW67">
        <v>0</v>
      </c>
      <c r="KX67">
        <v>0</v>
      </c>
      <c r="KY67"/>
      <c r="KZ67">
        <v>0</v>
      </c>
      <c r="LA67"/>
      <c r="LB67">
        <v>0</v>
      </c>
      <c r="LC67">
        <v>0</v>
      </c>
      <c r="LD67"/>
      <c r="LE67">
        <v>0</v>
      </c>
      <c r="LF67"/>
      <c r="LG67">
        <v>0</v>
      </c>
      <c r="LH67">
        <v>0</v>
      </c>
      <c r="LI67"/>
      <c r="LJ67">
        <v>0</v>
      </c>
      <c r="LK67"/>
      <c r="LL67">
        <v>0</v>
      </c>
      <c r="LM67">
        <v>0</v>
      </c>
      <c r="LN67"/>
      <c r="LO67">
        <v>0</v>
      </c>
      <c r="LP67"/>
      <c r="LQ67">
        <v>0</v>
      </c>
      <c r="LR67">
        <v>0</v>
      </c>
      <c r="LS67"/>
      <c r="LT67">
        <v>0</v>
      </c>
      <c r="LU67"/>
      <c r="LV67">
        <v>0</v>
      </c>
      <c r="LW67">
        <v>0</v>
      </c>
      <c r="LX67"/>
      <c r="LY67">
        <v>0</v>
      </c>
      <c r="LZ67"/>
      <c r="MA67">
        <v>0</v>
      </c>
      <c r="MB67">
        <v>0</v>
      </c>
      <c r="MC67"/>
      <c r="MD67">
        <v>0</v>
      </c>
      <c r="ME67"/>
      <c r="MF67">
        <v>0</v>
      </c>
      <c r="MG67">
        <v>0</v>
      </c>
      <c r="MH67"/>
      <c r="MI67">
        <v>0</v>
      </c>
      <c r="MJ67"/>
      <c r="MK67">
        <v>0</v>
      </c>
      <c r="ML67">
        <v>0</v>
      </c>
      <c r="MM67"/>
      <c r="MN67">
        <v>0</v>
      </c>
      <c r="MO67"/>
      <c r="MP67">
        <v>0</v>
      </c>
      <c r="MQ67">
        <v>0</v>
      </c>
      <c r="MR67"/>
      <c r="MS67">
        <v>0</v>
      </c>
      <c r="MT67"/>
      <c r="MU67">
        <v>0</v>
      </c>
      <c r="MV67">
        <v>0</v>
      </c>
      <c r="MW67"/>
      <c r="MX67">
        <v>0</v>
      </c>
      <c r="MY67"/>
      <c r="MZ67">
        <v>0</v>
      </c>
      <c r="NA67">
        <v>0</v>
      </c>
      <c r="NB67"/>
      <c r="NC67">
        <v>0</v>
      </c>
      <c r="ND67"/>
      <c r="NE67">
        <v>0</v>
      </c>
      <c r="NF67">
        <v>0</v>
      </c>
      <c r="NG67"/>
      <c r="NH67">
        <v>0</v>
      </c>
      <c r="NI67"/>
      <c r="NJ67">
        <v>0</v>
      </c>
      <c r="NK67">
        <v>0</v>
      </c>
      <c r="NL67"/>
      <c r="NM67">
        <v>0</v>
      </c>
      <c r="NN67"/>
      <c r="NO67">
        <v>0</v>
      </c>
      <c r="NP67">
        <v>0</v>
      </c>
      <c r="NQ67"/>
      <c r="NR67">
        <v>0</v>
      </c>
      <c r="NS67"/>
      <c r="NT67">
        <v>0</v>
      </c>
      <c r="NU67">
        <v>0</v>
      </c>
      <c r="NV67"/>
      <c r="NW67">
        <v>0</v>
      </c>
      <c r="NX67"/>
      <c r="NY67">
        <v>0</v>
      </c>
      <c r="NZ67">
        <v>0</v>
      </c>
      <c r="OA67"/>
      <c r="OB67">
        <v>0</v>
      </c>
      <c r="OC67"/>
      <c r="OD67">
        <v>0</v>
      </c>
      <c r="OE67">
        <v>0</v>
      </c>
      <c r="OF67"/>
      <c r="OG67">
        <v>0</v>
      </c>
      <c r="OH67"/>
      <c r="OI67">
        <v>0</v>
      </c>
      <c r="OJ67">
        <v>0</v>
      </c>
      <c r="OK67"/>
      <c r="OL67">
        <v>0</v>
      </c>
      <c r="OM67"/>
      <c r="ON67">
        <v>0</v>
      </c>
      <c r="OO67">
        <v>0</v>
      </c>
      <c r="OP67"/>
      <c r="OQ67">
        <v>0</v>
      </c>
      <c r="OR67"/>
      <c r="OS67">
        <v>0</v>
      </c>
      <c r="OT67">
        <v>0</v>
      </c>
      <c r="OU67"/>
      <c r="OV67">
        <v>0</v>
      </c>
      <c r="OW67"/>
      <c r="OX67">
        <v>0</v>
      </c>
      <c r="OY67">
        <v>0</v>
      </c>
      <c r="OZ67">
        <v>0</v>
      </c>
    </row>
    <row r="68" spans="1:416" x14ac:dyDescent="0.25">
      <c r="A68" s="26" t="s">
        <v>458</v>
      </c>
      <c r="B68">
        <v>30941000000</v>
      </c>
      <c r="C68">
        <v>34462000000</v>
      </c>
      <c r="D68">
        <v>38668000000</v>
      </c>
      <c r="E68">
        <v>104071000000</v>
      </c>
      <c r="F68">
        <v>104071000000</v>
      </c>
      <c r="G68">
        <v>26370000000</v>
      </c>
      <c r="H68">
        <v>20283000000</v>
      </c>
      <c r="I68">
        <v>34441000000</v>
      </c>
      <c r="J68">
        <v>81094000000</v>
      </c>
      <c r="K68">
        <v>81094000000</v>
      </c>
      <c r="L68">
        <v>26928000000</v>
      </c>
      <c r="M68">
        <v>27372000000</v>
      </c>
      <c r="N68">
        <v>29251000000</v>
      </c>
      <c r="O68">
        <v>83551000000</v>
      </c>
      <c r="P68">
        <v>83551000000</v>
      </c>
      <c r="Q68">
        <v>35093755000</v>
      </c>
      <c r="R68">
        <v>36909939000</v>
      </c>
      <c r="S68">
        <v>37813395000</v>
      </c>
      <c r="T68">
        <v>109817089000</v>
      </c>
      <c r="U68">
        <v>109817089000</v>
      </c>
      <c r="V68">
        <v>9302000000</v>
      </c>
      <c r="W68">
        <v>8537000000</v>
      </c>
      <c r="X68">
        <v>8396000000</v>
      </c>
      <c r="Y68">
        <v>26235000000</v>
      </c>
      <c r="Z68">
        <v>26235000000</v>
      </c>
      <c r="AA68">
        <v>5766000000</v>
      </c>
      <c r="AB68">
        <v>5963000000</v>
      </c>
      <c r="AC68">
        <v>6109000000</v>
      </c>
      <c r="AD68">
        <v>17838000000</v>
      </c>
      <c r="AE68">
        <v>17838000000</v>
      </c>
      <c r="AF68">
        <v>13484000000</v>
      </c>
      <c r="AG68">
        <v>13688000000</v>
      </c>
      <c r="AH68">
        <v>16285000000</v>
      </c>
      <c r="AI68">
        <v>43457000000</v>
      </c>
      <c r="AJ68">
        <v>43457000000</v>
      </c>
      <c r="AK68">
        <v>220466000000</v>
      </c>
      <c r="AL68">
        <v>265981000000</v>
      </c>
      <c r="AM68">
        <v>363165000000</v>
      </c>
      <c r="AN68">
        <v>849612000000</v>
      </c>
      <c r="AO68">
        <v>849612000000</v>
      </c>
      <c r="AP68">
        <v>6477000000</v>
      </c>
      <c r="AQ68">
        <v>7125000000</v>
      </c>
      <c r="AR68">
        <v>6747000000</v>
      </c>
      <c r="AS68">
        <v>20349000000</v>
      </c>
      <c r="AT68">
        <v>20349000000</v>
      </c>
      <c r="AU68">
        <v>7761000000</v>
      </c>
      <c r="AV68">
        <v>6437000000</v>
      </c>
      <c r="AW68">
        <v>7091000000</v>
      </c>
      <c r="AX68">
        <v>21289000000</v>
      </c>
      <c r="AY68">
        <v>21289000000</v>
      </c>
      <c r="AZ68">
        <v>14308000000</v>
      </c>
      <c r="BA68">
        <v>14765000000</v>
      </c>
      <c r="BB68">
        <v>15758000000</v>
      </c>
      <c r="BC68">
        <v>44831000000</v>
      </c>
      <c r="BD68">
        <v>44831000000</v>
      </c>
      <c r="BE68">
        <v>4828000000</v>
      </c>
      <c r="BF68">
        <v>4712100000</v>
      </c>
      <c r="BG68">
        <v>6477900000</v>
      </c>
      <c r="BH68">
        <v>16018000000</v>
      </c>
      <c r="BI68">
        <v>16018000000</v>
      </c>
      <c r="BJ68">
        <v>3434000000</v>
      </c>
      <c r="BK68">
        <v>3461000000</v>
      </c>
      <c r="BL68">
        <v>3563000000</v>
      </c>
      <c r="BM68">
        <v>10458000000</v>
      </c>
      <c r="BN68">
        <v>10458000000</v>
      </c>
      <c r="BO68">
        <v>10883000000</v>
      </c>
      <c r="BP68">
        <v>11019000000</v>
      </c>
      <c r="BQ68">
        <v>18804000000</v>
      </c>
      <c r="BR68">
        <v>40706000000</v>
      </c>
      <c r="BS68">
        <v>40706000000</v>
      </c>
      <c r="BT68">
        <v>16045000000</v>
      </c>
      <c r="BU68">
        <v>15436000000</v>
      </c>
      <c r="BV68">
        <v>13120000000</v>
      </c>
      <c r="BW68">
        <v>44601000000</v>
      </c>
      <c r="BX68">
        <v>44601000000</v>
      </c>
      <c r="BY68">
        <v>41841000000</v>
      </c>
      <c r="BZ68">
        <v>42002000000</v>
      </c>
      <c r="CA68">
        <v>43171000000</v>
      </c>
      <c r="CB68">
        <v>127014000000</v>
      </c>
      <c r="CC68">
        <v>127014000000</v>
      </c>
      <c r="CD68">
        <v>46429000000</v>
      </c>
      <c r="CE68">
        <v>45510000000</v>
      </c>
      <c r="CF68">
        <v>37195000000</v>
      </c>
      <c r="CG68">
        <v>129134000000</v>
      </c>
      <c r="CH68">
        <v>129134000000</v>
      </c>
      <c r="CI68">
        <v>5389000000</v>
      </c>
      <c r="CJ68">
        <v>5575000000</v>
      </c>
      <c r="CK68">
        <v>6019000000</v>
      </c>
      <c r="CL68">
        <v>16983000000</v>
      </c>
      <c r="CM68">
        <v>16983000000</v>
      </c>
      <c r="CN68">
        <v>9431000000</v>
      </c>
      <c r="CO68">
        <v>11907000000</v>
      </c>
      <c r="CP68">
        <v>11521000000</v>
      </c>
      <c r="CQ68">
        <v>32859000000</v>
      </c>
      <c r="CR68">
        <v>32859000000</v>
      </c>
      <c r="CS68">
        <v>6871000000</v>
      </c>
      <c r="CT68">
        <v>7011000000</v>
      </c>
      <c r="CU68">
        <v>6315000000</v>
      </c>
      <c r="CV68">
        <v>20197000000</v>
      </c>
      <c r="CW68">
        <v>20197000000</v>
      </c>
      <c r="CX68">
        <v>5213000000</v>
      </c>
      <c r="CY68">
        <v>5322000000</v>
      </c>
      <c r="CZ68">
        <v>4344000000</v>
      </c>
      <c r="DA68">
        <v>14879000000</v>
      </c>
      <c r="DB68">
        <v>14879000000</v>
      </c>
      <c r="DC68">
        <v>13944000000</v>
      </c>
      <c r="DD68">
        <v>15080000000</v>
      </c>
      <c r="DE68">
        <v>16387000000</v>
      </c>
      <c r="DF68">
        <v>45411000000</v>
      </c>
      <c r="DG68">
        <v>45411000000</v>
      </c>
      <c r="DH68">
        <v>18297000000</v>
      </c>
      <c r="DI68">
        <v>18447000000</v>
      </c>
      <c r="DJ68">
        <v>18063000000</v>
      </c>
      <c r="DK68">
        <v>54807000000</v>
      </c>
      <c r="DL68">
        <v>54807000000</v>
      </c>
      <c r="DM68">
        <v>21368000000</v>
      </c>
      <c r="DN68">
        <v>33541000000</v>
      </c>
      <c r="DO68">
        <v>35135000000</v>
      </c>
      <c r="DP68">
        <v>90044000000</v>
      </c>
      <c r="DQ68">
        <v>90044000000</v>
      </c>
      <c r="DR68">
        <v>20544000000</v>
      </c>
      <c r="DS68">
        <v>21385000000</v>
      </c>
      <c r="DT68">
        <v>20323000000</v>
      </c>
      <c r="DU68">
        <v>62252000000</v>
      </c>
      <c r="DV68">
        <v>62252000000</v>
      </c>
      <c r="DW68">
        <v>5289000000</v>
      </c>
      <c r="DX68">
        <v>4982000000</v>
      </c>
      <c r="DY68">
        <v>6063000000</v>
      </c>
      <c r="DZ68">
        <v>16334000000</v>
      </c>
      <c r="EA68">
        <v>16334000000</v>
      </c>
      <c r="EB68">
        <v>8893000000</v>
      </c>
      <c r="EC68">
        <v>12732000000</v>
      </c>
      <c r="ED68">
        <v>18104000000</v>
      </c>
      <c r="EE68">
        <v>39729000000</v>
      </c>
      <c r="EF68">
        <v>39729000000</v>
      </c>
      <c r="EG68">
        <v>3272000000</v>
      </c>
      <c r="EH68">
        <v>5993000000</v>
      </c>
      <c r="EI68">
        <v>3348000000</v>
      </c>
      <c r="EJ68">
        <v>12613000000</v>
      </c>
      <c r="EK68"/>
      <c r="EL68"/>
      <c r="EM68"/>
      <c r="EN68"/>
      <c r="EO68">
        <v>12613000000</v>
      </c>
      <c r="EP68">
        <v>4269000000</v>
      </c>
      <c r="EQ68">
        <v>4457000000</v>
      </c>
      <c r="ER68">
        <v>3986000000</v>
      </c>
      <c r="ES68">
        <v>12712000000</v>
      </c>
      <c r="ET68">
        <v>12712000000</v>
      </c>
      <c r="EU68">
        <v>32143000000</v>
      </c>
      <c r="EV68">
        <v>30096000000</v>
      </c>
      <c r="EW68">
        <v>30240000000</v>
      </c>
      <c r="EX68">
        <v>92479000000</v>
      </c>
      <c r="EY68">
        <v>92479000000</v>
      </c>
      <c r="EZ68">
        <v>11403000000</v>
      </c>
      <c r="FA68">
        <v>11161000000</v>
      </c>
      <c r="FB68">
        <v>10193000000</v>
      </c>
      <c r="FC68">
        <v>32757000000</v>
      </c>
      <c r="FD68">
        <v>32757000000</v>
      </c>
      <c r="FE68">
        <v>21570000000</v>
      </c>
      <c r="FF68">
        <v>33941000000</v>
      </c>
      <c r="FG68">
        <v>36602000000</v>
      </c>
      <c r="FH68">
        <v>92113000000</v>
      </c>
      <c r="FI68">
        <v>92113000000</v>
      </c>
      <c r="FJ68">
        <v>61178000000</v>
      </c>
      <c r="FK68">
        <v>65227000000</v>
      </c>
      <c r="FL68">
        <v>66800000000</v>
      </c>
      <c r="FM68">
        <v>193205000000</v>
      </c>
      <c r="FN68">
        <v>193205000000</v>
      </c>
      <c r="FO68">
        <v>2263000000</v>
      </c>
      <c r="FP68">
        <v>2417000000</v>
      </c>
      <c r="FQ68">
        <v>2192000000</v>
      </c>
      <c r="FR68">
        <v>6872000000</v>
      </c>
      <c r="FS68">
        <v>6872000000</v>
      </c>
      <c r="FT68">
        <v>40608000000</v>
      </c>
      <c r="FU68">
        <v>19011000000</v>
      </c>
      <c r="FV68">
        <v>17287000000</v>
      </c>
      <c r="FW68">
        <v>76906000000</v>
      </c>
      <c r="FX68">
        <v>76906000000</v>
      </c>
      <c r="FY68">
        <v>7976000000</v>
      </c>
      <c r="FZ68">
        <v>8436000000</v>
      </c>
      <c r="GA68">
        <v>10190000000</v>
      </c>
      <c r="GB68">
        <v>26602000000</v>
      </c>
      <c r="GC68">
        <v>26602000000</v>
      </c>
      <c r="GD68">
        <v>12298000000</v>
      </c>
      <c r="GE68">
        <v>12614000000</v>
      </c>
      <c r="GF68">
        <v>11274000000</v>
      </c>
      <c r="GG68">
        <v>36186000000</v>
      </c>
      <c r="GH68">
        <v>36186000000</v>
      </c>
      <c r="GI68">
        <v>23461000000</v>
      </c>
      <c r="GJ68">
        <v>24898000000</v>
      </c>
      <c r="GK68">
        <v>28983000000</v>
      </c>
      <c r="GL68">
        <v>77342000000</v>
      </c>
      <c r="GM68">
        <v>77342000000</v>
      </c>
      <c r="GN68">
        <v>21630000000</v>
      </c>
      <c r="GO68">
        <v>21729000000</v>
      </c>
      <c r="GP68">
        <v>26575000000</v>
      </c>
      <c r="GQ68">
        <v>69934000000</v>
      </c>
      <c r="GR68">
        <v>69934000000</v>
      </c>
      <c r="GS68">
        <v>6051000000</v>
      </c>
      <c r="GT68">
        <v>5519000000</v>
      </c>
      <c r="GU68">
        <v>4772000000</v>
      </c>
      <c r="GV68">
        <v>16342000000</v>
      </c>
      <c r="GW68">
        <v>16342000000</v>
      </c>
      <c r="GX68">
        <v>24745000000</v>
      </c>
      <c r="GY68">
        <v>26593000000</v>
      </c>
      <c r="GZ68">
        <v>29415000000</v>
      </c>
      <c r="HA68">
        <v>80753000000</v>
      </c>
      <c r="HB68">
        <v>80753000000</v>
      </c>
      <c r="HC68">
        <v>20421000000</v>
      </c>
      <c r="HD68">
        <v>20105000000</v>
      </c>
      <c r="HE68">
        <v>19934000000</v>
      </c>
      <c r="HF68">
        <v>60460000000</v>
      </c>
      <c r="HG68">
        <v>60460000000</v>
      </c>
      <c r="HH68">
        <v>34692000000</v>
      </c>
      <c r="HI68">
        <v>34689000000</v>
      </c>
      <c r="HJ68">
        <v>34671000000</v>
      </c>
      <c r="HK68">
        <v>104052000000</v>
      </c>
      <c r="HL68">
        <v>104052000000</v>
      </c>
      <c r="HM68">
        <v>24300000000</v>
      </c>
      <c r="HN68">
        <v>26027000000</v>
      </c>
      <c r="HO68">
        <v>25727000000</v>
      </c>
      <c r="HP68">
        <v>76054000000</v>
      </c>
      <c r="HQ68">
        <v>76054000000</v>
      </c>
      <c r="HR68">
        <v>12081000000</v>
      </c>
      <c r="HS68">
        <v>12561000000</v>
      </c>
      <c r="HT68">
        <v>10584000000</v>
      </c>
      <c r="HU68">
        <v>35226000000</v>
      </c>
      <c r="HV68">
        <v>35226000000</v>
      </c>
      <c r="HW68">
        <v>11293200000</v>
      </c>
      <c r="HX68">
        <v>12384400000</v>
      </c>
      <c r="HY68">
        <v>12338100000</v>
      </c>
      <c r="HZ68">
        <v>36015700000</v>
      </c>
      <c r="IA68">
        <v>36015700000</v>
      </c>
      <c r="IB68">
        <v>96000000</v>
      </c>
      <c r="IC68">
        <v>0</v>
      </c>
      <c r="ID68">
        <v>27000000</v>
      </c>
      <c r="IE68">
        <v>123000000</v>
      </c>
      <c r="IF68">
        <v>123000000</v>
      </c>
      <c r="IG68">
        <v>15848000000</v>
      </c>
      <c r="IH68">
        <v>18890000000</v>
      </c>
      <c r="II68">
        <v>16629000000</v>
      </c>
      <c r="IJ68">
        <v>51367000000</v>
      </c>
      <c r="IK68">
        <v>51367000000</v>
      </c>
      <c r="IL68">
        <v>7668000000</v>
      </c>
      <c r="IM68">
        <v>7219000000</v>
      </c>
      <c r="IN68">
        <v>7220000000</v>
      </c>
      <c r="IO68">
        <v>22107000000</v>
      </c>
      <c r="IP68">
        <v>22107000000</v>
      </c>
      <c r="IQ68">
        <v>12435300000</v>
      </c>
      <c r="IR68">
        <v>12294600000</v>
      </c>
      <c r="IS68">
        <v>11883800000</v>
      </c>
      <c r="IT68">
        <v>36613700000</v>
      </c>
      <c r="IU68">
        <v>36613700000</v>
      </c>
      <c r="IV68">
        <v>7040000000</v>
      </c>
      <c r="IW68">
        <v>6494000000</v>
      </c>
      <c r="IX68">
        <v>6593000000</v>
      </c>
      <c r="IY68">
        <v>20127000000</v>
      </c>
      <c r="IZ68">
        <v>20127000000</v>
      </c>
      <c r="JA68">
        <v>13620000000</v>
      </c>
      <c r="JB68">
        <v>14512000000</v>
      </c>
      <c r="JC68">
        <v>14196000000</v>
      </c>
      <c r="JD68">
        <v>42328000000</v>
      </c>
      <c r="JE68">
        <v>42328000000</v>
      </c>
      <c r="JF68">
        <v>13714000000</v>
      </c>
      <c r="JG68">
        <v>13689000000</v>
      </c>
      <c r="JH68">
        <v>13150000000</v>
      </c>
      <c r="JI68">
        <v>40553000000</v>
      </c>
      <c r="JJ68">
        <v>40553000000</v>
      </c>
      <c r="JK68">
        <v>25558000000</v>
      </c>
      <c r="JL68">
        <v>25962000000</v>
      </c>
      <c r="JM68">
        <v>25023000000</v>
      </c>
      <c r="JN68">
        <v>76543000000</v>
      </c>
      <c r="JO68">
        <v>76543000000</v>
      </c>
      <c r="JP68">
        <v>8876000000</v>
      </c>
      <c r="JQ68">
        <v>7699000000</v>
      </c>
      <c r="JR68">
        <v>7462000000</v>
      </c>
      <c r="JS68">
        <v>24037000000</v>
      </c>
      <c r="JT68">
        <v>24037000000</v>
      </c>
      <c r="JU68">
        <v>20486000000</v>
      </c>
      <c r="JV68">
        <v>21125000000</v>
      </c>
      <c r="JW68">
        <v>24604000000</v>
      </c>
      <c r="JX68">
        <v>66215000000</v>
      </c>
      <c r="JY68">
        <v>66215000000</v>
      </c>
      <c r="JZ68">
        <v>8756000000</v>
      </c>
      <c r="KA68">
        <v>8912000000</v>
      </c>
      <c r="KB68">
        <v>9592000000</v>
      </c>
      <c r="KC68">
        <v>27260000000</v>
      </c>
      <c r="KD68">
        <v>27260000000</v>
      </c>
      <c r="KE68">
        <v>36949000000</v>
      </c>
      <c r="KF68">
        <v>39974000000</v>
      </c>
      <c r="KG68">
        <v>43978000000</v>
      </c>
      <c r="KH68">
        <v>120901000000</v>
      </c>
      <c r="KI68">
        <v>120901000000</v>
      </c>
      <c r="KJ68">
        <v>11511000000</v>
      </c>
      <c r="KK68">
        <v>12702000000</v>
      </c>
      <c r="KL68">
        <v>13126000000</v>
      </c>
      <c r="KM68">
        <v>37339000000</v>
      </c>
      <c r="KN68">
        <v>37339000000</v>
      </c>
      <c r="KO68">
        <v>26119000000</v>
      </c>
      <c r="KP68">
        <v>25971000000</v>
      </c>
      <c r="KQ68">
        <v>25172000000</v>
      </c>
      <c r="KR68">
        <v>77262000000</v>
      </c>
      <c r="KS68">
        <v>77262000000</v>
      </c>
      <c r="KT68">
        <v>25170000000</v>
      </c>
      <c r="KU68">
        <v>26738000000</v>
      </c>
      <c r="KV68">
        <v>28495000000</v>
      </c>
      <c r="KW68">
        <v>80403000000</v>
      </c>
      <c r="KX68">
        <v>80403000000</v>
      </c>
      <c r="KY68">
        <v>25108000000</v>
      </c>
      <c r="KZ68">
        <v>25606000000</v>
      </c>
      <c r="LA68">
        <v>24456000000</v>
      </c>
      <c r="LB68">
        <v>75170000000</v>
      </c>
      <c r="LC68">
        <v>75170000000</v>
      </c>
      <c r="LD68">
        <v>19037000000</v>
      </c>
      <c r="LE68">
        <v>27429000000</v>
      </c>
      <c r="LF68">
        <v>19994000000</v>
      </c>
      <c r="LG68">
        <v>66460000000</v>
      </c>
      <c r="LH68">
        <v>66460000000</v>
      </c>
      <c r="LI68">
        <v>82000000</v>
      </c>
      <c r="LJ68">
        <v>66000000</v>
      </c>
      <c r="LK68">
        <v>73000000</v>
      </c>
      <c r="LL68">
        <v>221000000</v>
      </c>
      <c r="LM68">
        <v>221000000</v>
      </c>
      <c r="LN68">
        <v>8611000000</v>
      </c>
      <c r="LO68">
        <v>7593000000</v>
      </c>
      <c r="LP68">
        <v>8049000000</v>
      </c>
      <c r="LQ68">
        <v>24253000000</v>
      </c>
      <c r="LR68">
        <v>24253000000</v>
      </c>
      <c r="LS68">
        <v>21137400000</v>
      </c>
      <c r="LT68">
        <v>22728700000</v>
      </c>
      <c r="LU68">
        <v>22278800000</v>
      </c>
      <c r="LV68">
        <v>66144900000</v>
      </c>
      <c r="LW68">
        <v>66144900000</v>
      </c>
      <c r="LX68">
        <v>931000000</v>
      </c>
      <c r="LY68">
        <v>944000000</v>
      </c>
      <c r="LZ68">
        <v>841000000</v>
      </c>
      <c r="MA68">
        <v>2716000000</v>
      </c>
      <c r="MB68">
        <v>2716000000</v>
      </c>
      <c r="MC68">
        <v>19304000000</v>
      </c>
      <c r="MD68">
        <v>13683000000</v>
      </c>
      <c r="ME68">
        <v>15490000000</v>
      </c>
      <c r="MF68">
        <v>48477000000</v>
      </c>
      <c r="MG68">
        <v>48477000000</v>
      </c>
      <c r="MH68">
        <v>2718989000</v>
      </c>
      <c r="MI68">
        <v>2847358000</v>
      </c>
      <c r="MJ68">
        <v>2635694000</v>
      </c>
      <c r="MK68">
        <v>8202041000</v>
      </c>
      <c r="ML68">
        <v>8202041000</v>
      </c>
      <c r="MM68">
        <v>144660000000</v>
      </c>
      <c r="MN68">
        <v>153238000000</v>
      </c>
      <c r="MO68">
        <v>165355000000</v>
      </c>
      <c r="MP68">
        <v>463253000000</v>
      </c>
      <c r="MQ68">
        <v>463253000000</v>
      </c>
      <c r="MR68">
        <v>17947000000</v>
      </c>
      <c r="MS68">
        <v>18590000000</v>
      </c>
      <c r="MT68">
        <v>20845000000</v>
      </c>
      <c r="MU68">
        <v>57382000000</v>
      </c>
      <c r="MV68">
        <v>57382000000</v>
      </c>
      <c r="MW68">
        <v>3561000000</v>
      </c>
      <c r="MX68">
        <v>3477000000</v>
      </c>
      <c r="MY68">
        <v>3351000000</v>
      </c>
      <c r="MZ68">
        <v>10389000000</v>
      </c>
      <c r="NA68">
        <v>10389000000</v>
      </c>
      <c r="NB68">
        <v>208903000000</v>
      </c>
      <c r="NC68">
        <v>222470000000</v>
      </c>
      <c r="ND68">
        <v>234736000000</v>
      </c>
      <c r="NE68">
        <v>666109000000</v>
      </c>
      <c r="NF68">
        <v>666109000000</v>
      </c>
      <c r="NG68">
        <v>14315000000</v>
      </c>
      <c r="NH68">
        <v>13154000000</v>
      </c>
      <c r="NI68">
        <v>11699000000</v>
      </c>
      <c r="NJ68">
        <v>39168000000</v>
      </c>
      <c r="NK68">
        <v>39168000000</v>
      </c>
      <c r="NL68">
        <v>64837000000</v>
      </c>
      <c r="NM68">
        <v>66296000000</v>
      </c>
      <c r="NN68">
        <v>76944000000</v>
      </c>
      <c r="NO68">
        <v>208077000000</v>
      </c>
      <c r="NP68">
        <v>208077000000</v>
      </c>
      <c r="NQ68">
        <v>10755000000</v>
      </c>
      <c r="NR68">
        <v>11167000000</v>
      </c>
      <c r="NS68">
        <v>11536000000</v>
      </c>
      <c r="NT68">
        <v>33458000000</v>
      </c>
      <c r="NU68">
        <v>33458000000</v>
      </c>
      <c r="NV68">
        <v>7655000000</v>
      </c>
      <c r="NW68">
        <v>7976000000</v>
      </c>
      <c r="NX68">
        <v>7765000000</v>
      </c>
      <c r="NY68">
        <v>23396000000</v>
      </c>
      <c r="NZ68">
        <v>23396000000</v>
      </c>
      <c r="OA68">
        <v>108585000000</v>
      </c>
      <c r="OB68">
        <v>101490000000</v>
      </c>
      <c r="OC68">
        <v>99494000000</v>
      </c>
      <c r="OD68">
        <v>309569000000</v>
      </c>
      <c r="OE68">
        <v>309569000000</v>
      </c>
      <c r="OF68">
        <v>24694000000</v>
      </c>
      <c r="OG68">
        <v>25242000000</v>
      </c>
      <c r="OH68">
        <v>27045000000</v>
      </c>
      <c r="OI68">
        <v>76981000000</v>
      </c>
      <c r="OJ68">
        <v>76981000000</v>
      </c>
      <c r="OK68">
        <v>10333000000</v>
      </c>
      <c r="OL68">
        <v>10766000000</v>
      </c>
      <c r="OM68">
        <v>12068000000</v>
      </c>
      <c r="ON68">
        <v>33167000000</v>
      </c>
      <c r="OO68">
        <v>33167000000</v>
      </c>
      <c r="OP68">
        <v>106510000000</v>
      </c>
      <c r="OQ68">
        <v>107147000000</v>
      </c>
      <c r="OR68">
        <v>108791000000</v>
      </c>
      <c r="OS68">
        <v>322448000000</v>
      </c>
      <c r="OT68">
        <v>322448000000</v>
      </c>
      <c r="OU68">
        <v>12946000000</v>
      </c>
      <c r="OV68">
        <v>12667000000</v>
      </c>
      <c r="OW68">
        <v>11453000000</v>
      </c>
      <c r="OX68">
        <v>37066000000</v>
      </c>
      <c r="OY68">
        <v>37066000000</v>
      </c>
      <c r="OZ68">
        <v>6597479430000</v>
      </c>
    </row>
    <row r="69" spans="1:416" x14ac:dyDescent="0.25">
      <c r="A69" s="26" t="s">
        <v>459</v>
      </c>
      <c r="B69">
        <v>70898000000</v>
      </c>
      <c r="C69">
        <v>63930000000</v>
      </c>
      <c r="D69">
        <v>66288000000</v>
      </c>
      <c r="E69">
        <v>201116000000</v>
      </c>
      <c r="F69">
        <v>201116000000</v>
      </c>
      <c r="G69">
        <v>6383000000</v>
      </c>
      <c r="H69">
        <v>12983000000</v>
      </c>
      <c r="I69">
        <v>11363000000</v>
      </c>
      <c r="J69">
        <v>30729000000</v>
      </c>
      <c r="K69">
        <v>30729000000</v>
      </c>
      <c r="L69">
        <v>3650000000</v>
      </c>
      <c r="M69">
        <v>4532000000</v>
      </c>
      <c r="N69">
        <v>5357000000</v>
      </c>
      <c r="O69">
        <v>13539000000</v>
      </c>
      <c r="P69">
        <v>13539000000</v>
      </c>
      <c r="Q69">
        <v>5898779000</v>
      </c>
      <c r="R69">
        <v>6305074000</v>
      </c>
      <c r="S69">
        <v>6513644000</v>
      </c>
      <c r="T69">
        <v>18717497000</v>
      </c>
      <c r="U69">
        <v>18717497000</v>
      </c>
      <c r="V69">
        <v>1535000000</v>
      </c>
      <c r="W69">
        <v>6811000000</v>
      </c>
      <c r="X69">
        <v>2701000000</v>
      </c>
      <c r="Y69">
        <v>11047000000</v>
      </c>
      <c r="Z69">
        <v>11047000000</v>
      </c>
      <c r="AA69">
        <v>33395000000</v>
      </c>
      <c r="AB69">
        <v>38072000000</v>
      </c>
      <c r="AC69">
        <v>38044000000</v>
      </c>
      <c r="AD69">
        <v>109511000000</v>
      </c>
      <c r="AE69">
        <v>109511000000</v>
      </c>
      <c r="AF69">
        <v>10263000000</v>
      </c>
      <c r="AG69">
        <v>9674000000</v>
      </c>
      <c r="AH69">
        <v>9139000000</v>
      </c>
      <c r="AI69">
        <v>29076000000</v>
      </c>
      <c r="AJ69">
        <v>29076000000</v>
      </c>
      <c r="AK69">
        <v>12421000000</v>
      </c>
      <c r="AL69">
        <v>14541000000</v>
      </c>
      <c r="AM69">
        <v>22899000000</v>
      </c>
      <c r="AN69">
        <v>49861000000</v>
      </c>
      <c r="AO69">
        <v>49861000000</v>
      </c>
      <c r="AP69">
        <v>2019000000</v>
      </c>
      <c r="AQ69">
        <v>2628000000</v>
      </c>
      <c r="AR69">
        <v>-647000000</v>
      </c>
      <c r="AS69">
        <v>4000000000</v>
      </c>
      <c r="AT69">
        <v>4000000000</v>
      </c>
      <c r="AU69">
        <v>11987000000</v>
      </c>
      <c r="AV69">
        <v>-1975000000</v>
      </c>
      <c r="AW69">
        <v>-12767000000</v>
      </c>
      <c r="AX69">
        <v>-2755000000</v>
      </c>
      <c r="AY69">
        <v>-2755000000</v>
      </c>
      <c r="AZ69">
        <v>77484000000</v>
      </c>
      <c r="BA69">
        <v>76783000000</v>
      </c>
      <c r="BB69">
        <v>69032000000</v>
      </c>
      <c r="BC69">
        <v>223299000000</v>
      </c>
      <c r="BD69">
        <v>223299000000</v>
      </c>
      <c r="BE69">
        <v>5888600000</v>
      </c>
      <c r="BF69">
        <v>7042600000</v>
      </c>
      <c r="BG69">
        <v>4550100000</v>
      </c>
      <c r="BH69">
        <v>17481300000</v>
      </c>
      <c r="BI69">
        <v>17481300000</v>
      </c>
      <c r="BJ69">
        <v>5192000000</v>
      </c>
      <c r="BK69">
        <v>5587000000</v>
      </c>
      <c r="BL69">
        <v>4468000000</v>
      </c>
      <c r="BM69">
        <v>15247000000</v>
      </c>
      <c r="BN69">
        <v>15247000000</v>
      </c>
      <c r="BO69">
        <v>5211000000</v>
      </c>
      <c r="BP69">
        <v>7048000000</v>
      </c>
      <c r="BQ69">
        <v>11941000000</v>
      </c>
      <c r="BR69">
        <v>24200000000</v>
      </c>
      <c r="BS69">
        <v>24200000000</v>
      </c>
      <c r="BT69">
        <v>247837000000</v>
      </c>
      <c r="BU69">
        <v>254616000000</v>
      </c>
      <c r="BV69">
        <v>245510000000</v>
      </c>
      <c r="BW69">
        <v>747963000000</v>
      </c>
      <c r="BX69">
        <v>747963000000</v>
      </c>
      <c r="BY69">
        <v>54224000000</v>
      </c>
      <c r="BZ69">
        <v>54982000000</v>
      </c>
      <c r="CA69">
        <v>45870000000</v>
      </c>
      <c r="CB69">
        <v>155076000000</v>
      </c>
      <c r="CC69">
        <v>155076000000</v>
      </c>
      <c r="CD69">
        <v>8293000000</v>
      </c>
      <c r="CE69">
        <v>8290000000</v>
      </c>
      <c r="CF69">
        <v>4553000000</v>
      </c>
      <c r="CG69">
        <v>21136000000</v>
      </c>
      <c r="CH69">
        <v>21136000000</v>
      </c>
      <c r="CI69">
        <v>3694000000</v>
      </c>
      <c r="CJ69">
        <v>3554000000</v>
      </c>
      <c r="CK69">
        <v>3885000000</v>
      </c>
      <c r="CL69">
        <v>11133000000</v>
      </c>
      <c r="CM69">
        <v>11133000000</v>
      </c>
      <c r="CN69">
        <v>19009000000</v>
      </c>
      <c r="CO69">
        <v>21125000000</v>
      </c>
      <c r="CP69">
        <v>17493000000</v>
      </c>
      <c r="CQ69">
        <v>57627000000</v>
      </c>
      <c r="CR69">
        <v>57627000000</v>
      </c>
      <c r="CS69">
        <v>12238000000</v>
      </c>
      <c r="CT69">
        <v>12855000000</v>
      </c>
      <c r="CU69">
        <v>7577000000</v>
      </c>
      <c r="CV69">
        <v>32670000000</v>
      </c>
      <c r="CW69">
        <v>32670000000</v>
      </c>
      <c r="CX69">
        <v>19882000000</v>
      </c>
      <c r="CY69">
        <v>20916000000</v>
      </c>
      <c r="CZ69">
        <v>6953000000</v>
      </c>
      <c r="DA69">
        <v>47751000000</v>
      </c>
      <c r="DB69">
        <v>47751000000</v>
      </c>
      <c r="DC69">
        <v>4480000000</v>
      </c>
      <c r="DD69">
        <v>4737000000</v>
      </c>
      <c r="DE69">
        <v>5435000000</v>
      </c>
      <c r="DF69">
        <v>14652000000</v>
      </c>
      <c r="DG69">
        <v>14652000000</v>
      </c>
      <c r="DH69">
        <v>12309000000</v>
      </c>
      <c r="DI69">
        <v>14219000000</v>
      </c>
      <c r="DJ69">
        <v>13620000000</v>
      </c>
      <c r="DK69">
        <v>40148000000</v>
      </c>
      <c r="DL69">
        <v>40148000000</v>
      </c>
      <c r="DM69">
        <v>4021000000</v>
      </c>
      <c r="DN69">
        <v>11987000000</v>
      </c>
      <c r="DO69">
        <v>13911000000</v>
      </c>
      <c r="DP69">
        <v>29919000000</v>
      </c>
      <c r="DQ69">
        <v>29919000000</v>
      </c>
      <c r="DR69">
        <v>47379000000</v>
      </c>
      <c r="DS69">
        <v>40875000000</v>
      </c>
      <c r="DT69">
        <v>19668000000</v>
      </c>
      <c r="DU69">
        <v>107922000000</v>
      </c>
      <c r="DV69">
        <v>107922000000</v>
      </c>
      <c r="DW69">
        <v>2003000000</v>
      </c>
      <c r="DX69">
        <v>2474000000</v>
      </c>
      <c r="DY69">
        <v>812000000</v>
      </c>
      <c r="DZ69">
        <v>5289000000</v>
      </c>
      <c r="EA69">
        <v>5289000000</v>
      </c>
      <c r="EB69">
        <v>50541000000</v>
      </c>
      <c r="EC69">
        <v>56875000000</v>
      </c>
      <c r="ED69">
        <v>47284000000</v>
      </c>
      <c r="EE69">
        <v>154700000000</v>
      </c>
      <c r="EF69">
        <v>154700000000</v>
      </c>
      <c r="EG69">
        <v>3749000000</v>
      </c>
      <c r="EH69">
        <v>-1247000000</v>
      </c>
      <c r="EI69">
        <v>2071000000</v>
      </c>
      <c r="EJ69">
        <v>4573000000</v>
      </c>
      <c r="EK69"/>
      <c r="EL69"/>
      <c r="EM69"/>
      <c r="EN69"/>
      <c r="EO69">
        <v>4573000000</v>
      </c>
      <c r="EP69">
        <v>2667000000</v>
      </c>
      <c r="EQ69">
        <v>2859000000</v>
      </c>
      <c r="ER69">
        <v>2335000000</v>
      </c>
      <c r="ES69">
        <v>7861000000</v>
      </c>
      <c r="ET69">
        <v>7861000000</v>
      </c>
      <c r="EU69">
        <v>3891000000</v>
      </c>
      <c r="EV69">
        <v>4374000000</v>
      </c>
      <c r="EW69">
        <v>2823000000</v>
      </c>
      <c r="EX69">
        <v>11088000000</v>
      </c>
      <c r="EY69">
        <v>11088000000</v>
      </c>
      <c r="EZ69">
        <v>3203000000</v>
      </c>
      <c r="FA69">
        <v>574000000</v>
      </c>
      <c r="FB69">
        <v>-4408000000</v>
      </c>
      <c r="FC69">
        <v>-631000000</v>
      </c>
      <c r="FD69">
        <v>-631000000</v>
      </c>
      <c r="FE69">
        <v>24913000000</v>
      </c>
      <c r="FF69">
        <v>23986000000</v>
      </c>
      <c r="FG69">
        <v>32671000000</v>
      </c>
      <c r="FH69">
        <v>81570000000</v>
      </c>
      <c r="FI69">
        <v>81570000000</v>
      </c>
      <c r="FJ69">
        <v>4272000000</v>
      </c>
      <c r="FK69">
        <v>4466000000</v>
      </c>
      <c r="FL69">
        <v>2417000000</v>
      </c>
      <c r="FM69">
        <v>11155000000</v>
      </c>
      <c r="FN69">
        <v>11155000000</v>
      </c>
      <c r="FO69">
        <v>4394000000</v>
      </c>
      <c r="FP69">
        <v>4570000000</v>
      </c>
      <c r="FQ69">
        <v>4133000000</v>
      </c>
      <c r="FR69">
        <v>13097000000</v>
      </c>
      <c r="FS69">
        <v>13097000000</v>
      </c>
      <c r="FT69">
        <v>-12999000000</v>
      </c>
      <c r="FU69">
        <v>9292000000</v>
      </c>
      <c r="FV69">
        <v>1911000000</v>
      </c>
      <c r="FW69">
        <v>-1796000000</v>
      </c>
      <c r="FX69">
        <v>-1796000000</v>
      </c>
      <c r="FY69">
        <v>8200000000</v>
      </c>
      <c r="FZ69">
        <v>4287000000</v>
      </c>
      <c r="GA69">
        <v>4071000000</v>
      </c>
      <c r="GB69">
        <v>16558000000</v>
      </c>
      <c r="GC69">
        <v>16558000000</v>
      </c>
      <c r="GD69">
        <v>4445000000</v>
      </c>
      <c r="GE69">
        <v>5481000000</v>
      </c>
      <c r="GF69">
        <v>6634000000</v>
      </c>
      <c r="GG69">
        <v>16560000000</v>
      </c>
      <c r="GH69">
        <v>16560000000</v>
      </c>
      <c r="GI69">
        <v>4841000000</v>
      </c>
      <c r="GJ69">
        <v>2766000000</v>
      </c>
      <c r="GK69">
        <v>3675000000</v>
      </c>
      <c r="GL69">
        <v>11282000000</v>
      </c>
      <c r="GM69">
        <v>11282000000</v>
      </c>
      <c r="GN69">
        <v>15530000000</v>
      </c>
      <c r="GO69">
        <v>15843000000</v>
      </c>
      <c r="GP69">
        <v>18278000000</v>
      </c>
      <c r="GQ69">
        <v>49651000000</v>
      </c>
      <c r="GR69">
        <v>49651000000</v>
      </c>
      <c r="GS69">
        <v>7487000000</v>
      </c>
      <c r="GT69">
        <v>7559000000</v>
      </c>
      <c r="GU69">
        <v>6012000000</v>
      </c>
      <c r="GV69">
        <v>21058000000</v>
      </c>
      <c r="GW69">
        <v>21058000000</v>
      </c>
      <c r="GX69">
        <v>12191000000</v>
      </c>
      <c r="GY69">
        <v>9895000000</v>
      </c>
      <c r="GZ69">
        <v>6160000000</v>
      </c>
      <c r="HA69">
        <v>28246000000</v>
      </c>
      <c r="HB69">
        <v>28246000000</v>
      </c>
      <c r="HC69">
        <v>23316000000</v>
      </c>
      <c r="HD69">
        <v>22035000000</v>
      </c>
      <c r="HE69">
        <v>23678000000</v>
      </c>
      <c r="HF69">
        <v>69029000000</v>
      </c>
      <c r="HG69">
        <v>69029000000</v>
      </c>
      <c r="HH69">
        <v>19798000000</v>
      </c>
      <c r="HI69">
        <v>19814000000</v>
      </c>
      <c r="HJ69">
        <v>19486000000</v>
      </c>
      <c r="HK69">
        <v>59098000000</v>
      </c>
      <c r="HL69">
        <v>59098000000</v>
      </c>
      <c r="HM69">
        <v>66143000000</v>
      </c>
      <c r="HN69">
        <v>74205000000</v>
      </c>
      <c r="HO69">
        <v>49625000000</v>
      </c>
      <c r="HP69">
        <v>189973000000</v>
      </c>
      <c r="HQ69">
        <v>189973000000</v>
      </c>
      <c r="HR69">
        <v>9152000000</v>
      </c>
      <c r="HS69">
        <v>10086000000</v>
      </c>
      <c r="HT69">
        <v>8997000000</v>
      </c>
      <c r="HU69">
        <v>28235000000</v>
      </c>
      <c r="HV69">
        <v>28235000000</v>
      </c>
      <c r="HW69">
        <v>5518400000</v>
      </c>
      <c r="HX69">
        <v>5213900000</v>
      </c>
      <c r="HY69">
        <v>6718400000</v>
      </c>
      <c r="HZ69">
        <v>17450700000</v>
      </c>
      <c r="IA69">
        <v>17450700000</v>
      </c>
      <c r="IB69">
        <v>7334000000</v>
      </c>
      <c r="IC69">
        <v>8545000000</v>
      </c>
      <c r="ID69">
        <v>8644000000</v>
      </c>
      <c r="IE69">
        <v>24523000000</v>
      </c>
      <c r="IF69">
        <v>24523000000</v>
      </c>
      <c r="IG69">
        <v>6586000000</v>
      </c>
      <c r="IH69">
        <v>4018000000</v>
      </c>
      <c r="II69">
        <v>6314000000</v>
      </c>
      <c r="IJ69">
        <v>16918000000</v>
      </c>
      <c r="IK69">
        <v>16918000000</v>
      </c>
      <c r="IL69">
        <v>7282000000</v>
      </c>
      <c r="IM69">
        <v>9664000000</v>
      </c>
      <c r="IN69">
        <v>8081000000</v>
      </c>
      <c r="IO69">
        <v>25027000000</v>
      </c>
      <c r="IP69">
        <v>25027000000</v>
      </c>
      <c r="IQ69">
        <v>8822600000</v>
      </c>
      <c r="IR69">
        <v>9069800000</v>
      </c>
      <c r="IS69">
        <v>7324000000</v>
      </c>
      <c r="IT69">
        <v>25216400000</v>
      </c>
      <c r="IU69">
        <v>25216400000</v>
      </c>
      <c r="IV69">
        <v>3312000000</v>
      </c>
      <c r="IW69">
        <v>3843000000</v>
      </c>
      <c r="IX69">
        <v>3853000000</v>
      </c>
      <c r="IY69">
        <v>11008000000</v>
      </c>
      <c r="IZ69">
        <v>11008000000</v>
      </c>
      <c r="JA69">
        <v>6640000000</v>
      </c>
      <c r="JB69">
        <v>6268000000</v>
      </c>
      <c r="JC69">
        <v>4791000000</v>
      </c>
      <c r="JD69">
        <v>17699000000</v>
      </c>
      <c r="JE69">
        <v>17699000000</v>
      </c>
      <c r="JF69">
        <v>6307000000</v>
      </c>
      <c r="JG69">
        <v>6795000000</v>
      </c>
      <c r="JH69">
        <v>6927000000</v>
      </c>
      <c r="JI69">
        <v>20029000000</v>
      </c>
      <c r="JJ69">
        <v>20029000000</v>
      </c>
      <c r="JK69">
        <v>7207000000</v>
      </c>
      <c r="JL69">
        <v>6174000000</v>
      </c>
      <c r="JM69">
        <v>7161000000</v>
      </c>
      <c r="JN69">
        <v>20542000000</v>
      </c>
      <c r="JO69">
        <v>20542000000</v>
      </c>
      <c r="JP69">
        <v>9115000000</v>
      </c>
      <c r="JQ69">
        <v>10326000000</v>
      </c>
      <c r="JR69">
        <v>10873000000</v>
      </c>
      <c r="JS69">
        <v>30314000000</v>
      </c>
      <c r="JT69">
        <v>30314000000</v>
      </c>
      <c r="JU69">
        <v>8299000000</v>
      </c>
      <c r="JV69">
        <v>11603000000</v>
      </c>
      <c r="JW69">
        <v>7905000000</v>
      </c>
      <c r="JX69">
        <v>27807000000</v>
      </c>
      <c r="JY69">
        <v>27807000000</v>
      </c>
      <c r="JZ69">
        <v>14647000000</v>
      </c>
      <c r="KA69">
        <v>14730000000</v>
      </c>
      <c r="KB69">
        <v>18021000000</v>
      </c>
      <c r="KC69">
        <v>47398000000</v>
      </c>
      <c r="KD69">
        <v>47398000000</v>
      </c>
      <c r="KE69">
        <v>35058000000</v>
      </c>
      <c r="KF69">
        <v>42959000000</v>
      </c>
      <c r="KG69">
        <v>52959000000</v>
      </c>
      <c r="KH69">
        <v>130976000000</v>
      </c>
      <c r="KI69">
        <v>130976000000</v>
      </c>
      <c r="KJ69">
        <v>4445000000</v>
      </c>
      <c r="KK69">
        <v>4772000000</v>
      </c>
      <c r="KL69">
        <v>3115000000</v>
      </c>
      <c r="KM69">
        <v>12332000000</v>
      </c>
      <c r="KN69">
        <v>12332000000</v>
      </c>
      <c r="KO69">
        <v>13264000000</v>
      </c>
      <c r="KP69">
        <v>13535000000</v>
      </c>
      <c r="KQ69">
        <v>13896000000</v>
      </c>
      <c r="KR69">
        <v>40695000000</v>
      </c>
      <c r="KS69">
        <v>40695000000</v>
      </c>
      <c r="KT69">
        <v>10110000000</v>
      </c>
      <c r="KU69">
        <v>10291000000</v>
      </c>
      <c r="KV69">
        <v>10080000000</v>
      </c>
      <c r="KW69">
        <v>30481000000</v>
      </c>
      <c r="KX69">
        <v>30481000000</v>
      </c>
      <c r="KY69">
        <v>3594000000</v>
      </c>
      <c r="KZ69">
        <v>11485000000</v>
      </c>
      <c r="LA69">
        <v>7497000000</v>
      </c>
      <c r="LB69">
        <v>22576000000</v>
      </c>
      <c r="LC69">
        <v>22576000000</v>
      </c>
      <c r="LD69">
        <v>13363000000</v>
      </c>
      <c r="LE69">
        <v>5487000000</v>
      </c>
      <c r="LF69">
        <v>15706000000</v>
      </c>
      <c r="LG69">
        <v>34556000000</v>
      </c>
      <c r="LH69">
        <v>34556000000</v>
      </c>
      <c r="LI69">
        <v>11377000000</v>
      </c>
      <c r="LJ69">
        <v>10531000000</v>
      </c>
      <c r="LK69">
        <v>11668000000</v>
      </c>
      <c r="LL69">
        <v>33576000000</v>
      </c>
      <c r="LM69">
        <v>33576000000</v>
      </c>
      <c r="LN69">
        <v>621000000</v>
      </c>
      <c r="LO69">
        <v>7667000000</v>
      </c>
      <c r="LP69">
        <v>6255000000</v>
      </c>
      <c r="LQ69">
        <v>14543000000</v>
      </c>
      <c r="LR69">
        <v>14543000000</v>
      </c>
      <c r="LS69">
        <v>3883300000</v>
      </c>
      <c r="LT69">
        <v>4077900000</v>
      </c>
      <c r="LU69">
        <v>1561700000</v>
      </c>
      <c r="LV69">
        <v>9522900000</v>
      </c>
      <c r="LW69">
        <v>9522900000</v>
      </c>
      <c r="LX69">
        <v>-931000000</v>
      </c>
      <c r="LY69">
        <v>-944000000</v>
      </c>
      <c r="LZ69">
        <v>-841000000</v>
      </c>
      <c r="MA69">
        <v>-2716000000</v>
      </c>
      <c r="MB69">
        <v>-2716000000</v>
      </c>
      <c r="MC69">
        <v>4191000000</v>
      </c>
      <c r="MD69">
        <v>7736000000</v>
      </c>
      <c r="ME69">
        <v>4885000000</v>
      </c>
      <c r="MF69">
        <v>16812000000</v>
      </c>
      <c r="MG69">
        <v>16812000000</v>
      </c>
      <c r="MH69">
        <v>2926299000</v>
      </c>
      <c r="MI69">
        <v>2907831000</v>
      </c>
      <c r="MJ69">
        <v>1971809000</v>
      </c>
      <c r="MK69">
        <v>7805939000</v>
      </c>
      <c r="ML69">
        <v>7805939000</v>
      </c>
      <c r="MM69">
        <v>26096000000</v>
      </c>
      <c r="MN69">
        <v>27955000000</v>
      </c>
      <c r="MO69">
        <v>6405000000</v>
      </c>
      <c r="MP69">
        <v>60456000000</v>
      </c>
      <c r="MQ69">
        <v>60456000000</v>
      </c>
      <c r="MR69">
        <v>4110000000</v>
      </c>
      <c r="MS69">
        <v>4658000000</v>
      </c>
      <c r="MT69">
        <v>6539000000</v>
      </c>
      <c r="MU69">
        <v>15307000000</v>
      </c>
      <c r="MV69">
        <v>15307000000</v>
      </c>
      <c r="MW69">
        <v>6713000000</v>
      </c>
      <c r="MX69">
        <v>5723000000</v>
      </c>
      <c r="MY69">
        <v>5894000000</v>
      </c>
      <c r="MZ69">
        <v>18330000000</v>
      </c>
      <c r="NA69">
        <v>18330000000</v>
      </c>
      <c r="NB69">
        <v>17344000000</v>
      </c>
      <c r="NC69">
        <v>19685000000</v>
      </c>
      <c r="ND69">
        <v>22405000000</v>
      </c>
      <c r="NE69">
        <v>59434000000</v>
      </c>
      <c r="NF69">
        <v>59434000000</v>
      </c>
      <c r="NG69">
        <v>8517000000</v>
      </c>
      <c r="NH69">
        <v>8554000000</v>
      </c>
      <c r="NI69">
        <v>7834000000</v>
      </c>
      <c r="NJ69">
        <v>24905000000</v>
      </c>
      <c r="NK69">
        <v>24905000000</v>
      </c>
      <c r="NL69">
        <v>7024000000</v>
      </c>
      <c r="NM69">
        <v>7798000000</v>
      </c>
      <c r="NN69">
        <v>7684000000</v>
      </c>
      <c r="NO69">
        <v>22506000000</v>
      </c>
      <c r="NP69">
        <v>22506000000</v>
      </c>
      <c r="NQ69">
        <v>2363000000</v>
      </c>
      <c r="NR69">
        <v>2929000000</v>
      </c>
      <c r="NS69">
        <v>-2005000000</v>
      </c>
      <c r="NT69">
        <v>3287000000</v>
      </c>
      <c r="NU69">
        <v>3287000000</v>
      </c>
      <c r="NV69">
        <v>12954000000</v>
      </c>
      <c r="NW69">
        <v>15001000000</v>
      </c>
      <c r="NX69">
        <v>14081000000</v>
      </c>
      <c r="NY69">
        <v>42036000000</v>
      </c>
      <c r="NZ69">
        <v>42036000000</v>
      </c>
      <c r="OA69">
        <v>22278000000</v>
      </c>
      <c r="OB69">
        <v>30378000000</v>
      </c>
      <c r="OC69">
        <v>28798000000</v>
      </c>
      <c r="OD69">
        <v>81454000000</v>
      </c>
      <c r="OE69">
        <v>81454000000</v>
      </c>
      <c r="OF69">
        <v>6289000000</v>
      </c>
      <c r="OG69">
        <v>4998000000</v>
      </c>
      <c r="OH69">
        <v>1312000000</v>
      </c>
      <c r="OI69">
        <v>12599000000</v>
      </c>
      <c r="OJ69">
        <v>12599000000</v>
      </c>
      <c r="OK69">
        <v>44783000000</v>
      </c>
      <c r="OL69">
        <v>46449000000</v>
      </c>
      <c r="OM69">
        <v>14567000000</v>
      </c>
      <c r="ON69">
        <v>105799000000</v>
      </c>
      <c r="OO69">
        <v>105799000000</v>
      </c>
      <c r="OP69">
        <v>20437000000</v>
      </c>
      <c r="OQ69">
        <v>21957000000</v>
      </c>
      <c r="OR69">
        <v>20568000000</v>
      </c>
      <c r="OS69">
        <v>62962000000</v>
      </c>
      <c r="OT69">
        <v>62962000000</v>
      </c>
      <c r="OU69">
        <v>277266000000</v>
      </c>
      <c r="OV69">
        <v>252271000000</v>
      </c>
      <c r="OW69">
        <v>170049000000</v>
      </c>
      <c r="OX69">
        <v>699586000000</v>
      </c>
      <c r="OY69">
        <v>699586000000</v>
      </c>
      <c r="OZ69">
        <v>4631414736000</v>
      </c>
    </row>
    <row r="70" spans="1:416" x14ac:dyDescent="0.25">
      <c r="A70" s="26" t="s">
        <v>460</v>
      </c>
      <c r="B70">
        <v>-175427000000</v>
      </c>
      <c r="C70">
        <v>-164954000000</v>
      </c>
      <c r="D70">
        <v>-176638000000</v>
      </c>
      <c r="E70">
        <v>-517019000000</v>
      </c>
      <c r="F70">
        <v>-517019000000</v>
      </c>
      <c r="G70">
        <v>-35253000000</v>
      </c>
      <c r="H70">
        <v>-14549000000</v>
      </c>
      <c r="I70">
        <v>-17716000000</v>
      </c>
      <c r="J70">
        <v>-67518000000</v>
      </c>
      <c r="K70">
        <v>-67518000000</v>
      </c>
      <c r="L70">
        <v>-4424000000</v>
      </c>
      <c r="M70">
        <v>-5976000000</v>
      </c>
      <c r="N70">
        <v>-5937000000</v>
      </c>
      <c r="O70">
        <v>-16337000000</v>
      </c>
      <c r="P70">
        <v>-16337000000</v>
      </c>
      <c r="Q70">
        <v>-8672238000</v>
      </c>
      <c r="R70">
        <v>-9127598000</v>
      </c>
      <c r="S70">
        <v>-9968197000</v>
      </c>
      <c r="T70">
        <v>-27768033000</v>
      </c>
      <c r="U70">
        <v>-27768033000</v>
      </c>
      <c r="V70">
        <v>-8262000000</v>
      </c>
      <c r="W70">
        <v>7000000</v>
      </c>
      <c r="X70">
        <v>-1105000000</v>
      </c>
      <c r="Y70">
        <v>-9360000000</v>
      </c>
      <c r="Z70">
        <v>-9360000000</v>
      </c>
      <c r="AA70">
        <v>-6396000000</v>
      </c>
      <c r="AB70">
        <v>-6047000000</v>
      </c>
      <c r="AC70">
        <v>-5273000000</v>
      </c>
      <c r="AD70">
        <v>-17716000000</v>
      </c>
      <c r="AE70">
        <v>-17716000000</v>
      </c>
      <c r="AF70">
        <v>-42670000000</v>
      </c>
      <c r="AG70">
        <v>-22464000000</v>
      </c>
      <c r="AH70">
        <v>-14572000000</v>
      </c>
      <c r="AI70">
        <v>-79706000000</v>
      </c>
      <c r="AJ70">
        <v>-79706000000</v>
      </c>
      <c r="AK70">
        <v>-68000000</v>
      </c>
      <c r="AL70">
        <v>-1379000000</v>
      </c>
      <c r="AM70">
        <v>-1605000000</v>
      </c>
      <c r="AN70">
        <v>-3052000000</v>
      </c>
      <c r="AO70">
        <v>-3052000000</v>
      </c>
      <c r="AP70">
        <v>1209000000</v>
      </c>
      <c r="AQ70">
        <v>-4199000000</v>
      </c>
      <c r="AR70">
        <v>9565000000</v>
      </c>
      <c r="AS70">
        <v>6575000000</v>
      </c>
      <c r="AT70">
        <v>6575000000</v>
      </c>
      <c r="AU70">
        <v>-17114000000</v>
      </c>
      <c r="AV70">
        <v>-12167000000</v>
      </c>
      <c r="AW70">
        <v>-2489000000</v>
      </c>
      <c r="AX70">
        <v>-31770000000</v>
      </c>
      <c r="AY70">
        <v>-31770000000</v>
      </c>
      <c r="AZ70">
        <v>8278000000</v>
      </c>
      <c r="BA70">
        <v>-20663000000</v>
      </c>
      <c r="BB70">
        <v>328428000000</v>
      </c>
      <c r="BC70">
        <v>316043000000</v>
      </c>
      <c r="BD70">
        <v>316043000000</v>
      </c>
      <c r="BE70">
        <v>-8861000000</v>
      </c>
      <c r="BF70">
        <v>-11728700000</v>
      </c>
      <c r="BG70">
        <v>-14990200000</v>
      </c>
      <c r="BH70">
        <v>-35579900000</v>
      </c>
      <c r="BI70">
        <v>-35579900000</v>
      </c>
      <c r="BJ70">
        <v>-12309000000</v>
      </c>
      <c r="BK70">
        <v>10467000000</v>
      </c>
      <c r="BL70">
        <v>77812000000</v>
      </c>
      <c r="BM70">
        <v>75970000000</v>
      </c>
      <c r="BN70">
        <v>75970000000</v>
      </c>
      <c r="BO70">
        <v>-5920000000</v>
      </c>
      <c r="BP70">
        <v>-20011000000</v>
      </c>
      <c r="BQ70">
        <v>-10700000000</v>
      </c>
      <c r="BR70">
        <v>-36631000000</v>
      </c>
      <c r="BS70">
        <v>-36631000000</v>
      </c>
      <c r="BT70">
        <v>-5215000000</v>
      </c>
      <c r="BU70">
        <v>-4386000000</v>
      </c>
      <c r="BV70">
        <v>-41932000000</v>
      </c>
      <c r="BW70">
        <v>-51533000000</v>
      </c>
      <c r="BX70">
        <v>-51533000000</v>
      </c>
      <c r="BY70">
        <v>268000000</v>
      </c>
      <c r="BZ70">
        <v>19763000000</v>
      </c>
      <c r="CA70">
        <v>174581000000</v>
      </c>
      <c r="CB70">
        <v>194612000000</v>
      </c>
      <c r="CC70">
        <v>194612000000</v>
      </c>
      <c r="CD70">
        <v>-10474000000</v>
      </c>
      <c r="CE70">
        <v>-10817000000</v>
      </c>
      <c r="CF70">
        <v>-4553000000</v>
      </c>
      <c r="CG70">
        <v>-25844000000</v>
      </c>
      <c r="CH70">
        <v>-25844000000</v>
      </c>
      <c r="CI70">
        <v>-5658000000</v>
      </c>
      <c r="CJ70">
        <v>-5632000000</v>
      </c>
      <c r="CK70">
        <v>-6359000000</v>
      </c>
      <c r="CL70">
        <v>-17649000000</v>
      </c>
      <c r="CM70">
        <v>-17649000000</v>
      </c>
      <c r="CN70">
        <v>-17894000000</v>
      </c>
      <c r="CO70">
        <v>-3257000000</v>
      </c>
      <c r="CP70">
        <v>-11054000000</v>
      </c>
      <c r="CQ70">
        <v>-32205000000</v>
      </c>
      <c r="CR70">
        <v>-32205000000</v>
      </c>
      <c r="CS70">
        <v>-8488000000</v>
      </c>
      <c r="CT70">
        <v>5440000000</v>
      </c>
      <c r="CU70">
        <v>34989000000</v>
      </c>
      <c r="CV70">
        <v>31941000000</v>
      </c>
      <c r="CW70">
        <v>31941000000</v>
      </c>
      <c r="CX70">
        <v>-8847000000</v>
      </c>
      <c r="CY70">
        <v>-10119000000</v>
      </c>
      <c r="CZ70">
        <v>-5472000000</v>
      </c>
      <c r="DA70">
        <v>-24438000000</v>
      </c>
      <c r="DB70">
        <v>-24438000000</v>
      </c>
      <c r="DC70">
        <v>-2255000000</v>
      </c>
      <c r="DD70">
        <v>-2836000000</v>
      </c>
      <c r="DE70">
        <v>-3821000000</v>
      </c>
      <c r="DF70">
        <v>-8912000000</v>
      </c>
      <c r="DG70">
        <v>-8912000000</v>
      </c>
      <c r="DH70">
        <v>-50404000000</v>
      </c>
      <c r="DI70">
        <v>-50695000000</v>
      </c>
      <c r="DJ70">
        <v>-21496000000</v>
      </c>
      <c r="DK70">
        <v>-122595000000</v>
      </c>
      <c r="DL70">
        <v>-122595000000</v>
      </c>
      <c r="DM70">
        <v>-3726000000</v>
      </c>
      <c r="DN70">
        <v>-5343000000</v>
      </c>
      <c r="DO70">
        <v>-5370000000</v>
      </c>
      <c r="DP70">
        <v>-14439000000</v>
      </c>
      <c r="DQ70">
        <v>-14439000000</v>
      </c>
      <c r="DR70">
        <v>-17790000000</v>
      </c>
      <c r="DS70">
        <v>-20889000000</v>
      </c>
      <c r="DT70">
        <v>-20881000000</v>
      </c>
      <c r="DU70">
        <v>-59560000000</v>
      </c>
      <c r="DV70">
        <v>-59560000000</v>
      </c>
      <c r="DW70">
        <v>-11855000000</v>
      </c>
      <c r="DX70">
        <v>-10266000000</v>
      </c>
      <c r="DY70">
        <v>-4120000000</v>
      </c>
      <c r="DZ70">
        <v>-26241000000</v>
      </c>
      <c r="EA70">
        <v>-26241000000</v>
      </c>
      <c r="EB70">
        <v>-12537000000</v>
      </c>
      <c r="EC70">
        <v>-7882000000</v>
      </c>
      <c r="ED70">
        <v>-4683000000</v>
      </c>
      <c r="EE70">
        <v>-25102000000</v>
      </c>
      <c r="EF70">
        <v>-25102000000</v>
      </c>
      <c r="EG70">
        <v>-4596000000</v>
      </c>
      <c r="EH70">
        <v>-3041000000</v>
      </c>
      <c r="EI70">
        <v>-5149000000</v>
      </c>
      <c r="EJ70">
        <v>-12786000000</v>
      </c>
      <c r="EK70"/>
      <c r="EL70"/>
      <c r="EM70"/>
      <c r="EN70"/>
      <c r="EO70">
        <v>-12786000000</v>
      </c>
      <c r="EP70">
        <v>-4031000000</v>
      </c>
      <c r="EQ70">
        <v>-4845000000</v>
      </c>
      <c r="ER70">
        <v>-4377000000</v>
      </c>
      <c r="ES70">
        <v>-13253000000</v>
      </c>
      <c r="ET70">
        <v>-13253000000</v>
      </c>
      <c r="EU70">
        <v>-2985000000</v>
      </c>
      <c r="EV70">
        <v>-2242000000</v>
      </c>
      <c r="EW70">
        <v>-2459000000</v>
      </c>
      <c r="EX70">
        <v>-7686000000</v>
      </c>
      <c r="EY70">
        <v>-7686000000</v>
      </c>
      <c r="EZ70">
        <v>-5960000000</v>
      </c>
      <c r="FA70">
        <v>-5523000000</v>
      </c>
      <c r="FB70">
        <v>-1601000000</v>
      </c>
      <c r="FC70">
        <v>-13084000000</v>
      </c>
      <c r="FD70">
        <v>-13084000000</v>
      </c>
      <c r="FE70">
        <v>-28951000000</v>
      </c>
      <c r="FF70">
        <v>-10726000000</v>
      </c>
      <c r="FG70">
        <v>-15984000000</v>
      </c>
      <c r="FH70">
        <v>-55661000000</v>
      </c>
      <c r="FI70">
        <v>-55661000000</v>
      </c>
      <c r="FJ70">
        <v>-3166000000</v>
      </c>
      <c r="FK70">
        <v>-4283000000</v>
      </c>
      <c r="FL70">
        <v>-1303000000</v>
      </c>
      <c r="FM70">
        <v>-8752000000</v>
      </c>
      <c r="FN70">
        <v>-8752000000</v>
      </c>
      <c r="FO70">
        <v>1270000000</v>
      </c>
      <c r="FP70">
        <v>-2821000000</v>
      </c>
      <c r="FQ70">
        <v>-289000000</v>
      </c>
      <c r="FR70">
        <v>-1840000000</v>
      </c>
      <c r="FS70">
        <v>-1840000000</v>
      </c>
      <c r="FT70">
        <v>-31937000000</v>
      </c>
      <c r="FU70">
        <v>-17062000000</v>
      </c>
      <c r="FV70">
        <v>-16332000000</v>
      </c>
      <c r="FW70">
        <v>-65331000000</v>
      </c>
      <c r="FX70">
        <v>-65331000000</v>
      </c>
      <c r="FY70">
        <v>-12228000000</v>
      </c>
      <c r="FZ70">
        <v>-10064000000</v>
      </c>
      <c r="GA70">
        <v>-2018000000</v>
      </c>
      <c r="GB70">
        <v>-24310000000</v>
      </c>
      <c r="GC70">
        <v>-24310000000</v>
      </c>
      <c r="GD70">
        <v>-4128000000</v>
      </c>
      <c r="GE70">
        <v>-5265000000</v>
      </c>
      <c r="GF70">
        <v>-1473000000</v>
      </c>
      <c r="GG70">
        <v>-10866000000</v>
      </c>
      <c r="GH70">
        <v>-10866000000</v>
      </c>
      <c r="GI70">
        <v>12800000000</v>
      </c>
      <c r="GJ70">
        <v>15496000000</v>
      </c>
      <c r="GK70">
        <v>69271000000</v>
      </c>
      <c r="GL70">
        <v>97567000000</v>
      </c>
      <c r="GM70">
        <v>97567000000</v>
      </c>
      <c r="GN70">
        <v>-29487000000</v>
      </c>
      <c r="GO70">
        <v>-25986000000</v>
      </c>
      <c r="GP70">
        <v>-14638000000</v>
      </c>
      <c r="GQ70">
        <v>-70111000000</v>
      </c>
      <c r="GR70">
        <v>-70111000000</v>
      </c>
      <c r="GS70">
        <v>-10268000000</v>
      </c>
      <c r="GT70">
        <v>-13763000000</v>
      </c>
      <c r="GU70">
        <v>-12597000000</v>
      </c>
      <c r="GV70">
        <v>-36628000000</v>
      </c>
      <c r="GW70">
        <v>-36628000000</v>
      </c>
      <c r="GX70">
        <v>-14493000000</v>
      </c>
      <c r="GY70">
        <v>-15546000000</v>
      </c>
      <c r="GZ70">
        <v>-12657000000</v>
      </c>
      <c r="HA70">
        <v>-42696000000</v>
      </c>
      <c r="HB70">
        <v>-42696000000</v>
      </c>
      <c r="HC70">
        <v>-32830000000</v>
      </c>
      <c r="HD70">
        <v>-38232000000</v>
      </c>
      <c r="HE70">
        <v>-39333000000</v>
      </c>
      <c r="HF70">
        <v>-110395000000</v>
      </c>
      <c r="HG70">
        <v>-110395000000</v>
      </c>
      <c r="HH70">
        <v>-33271000000</v>
      </c>
      <c r="HI70">
        <v>-32812000000</v>
      </c>
      <c r="HJ70">
        <v>-27303000000</v>
      </c>
      <c r="HK70">
        <v>-93386000000</v>
      </c>
      <c r="HL70">
        <v>-93386000000</v>
      </c>
      <c r="HM70">
        <v>-16394000000</v>
      </c>
      <c r="HN70">
        <v>-1179000000</v>
      </c>
      <c r="HO70">
        <v>567779000000</v>
      </c>
      <c r="HP70">
        <v>550206000000</v>
      </c>
      <c r="HQ70">
        <v>550206000000</v>
      </c>
      <c r="HR70">
        <v>-17122000000</v>
      </c>
      <c r="HS70">
        <v>-16051000000</v>
      </c>
      <c r="HT70">
        <v>-14096000000</v>
      </c>
      <c r="HU70">
        <v>-47269000000</v>
      </c>
      <c r="HV70">
        <v>-47269000000</v>
      </c>
      <c r="HW70">
        <v>-11638100000</v>
      </c>
      <c r="HX70">
        <v>-13819700000</v>
      </c>
      <c r="HY70">
        <v>-6615800000</v>
      </c>
      <c r="HZ70">
        <v>-32073600000</v>
      </c>
      <c r="IA70">
        <v>-32073600000</v>
      </c>
      <c r="IB70">
        <v>-8591000000</v>
      </c>
      <c r="IC70">
        <v>-8484000000</v>
      </c>
      <c r="ID70">
        <v>-9522000000</v>
      </c>
      <c r="IE70">
        <v>-26597000000</v>
      </c>
      <c r="IF70">
        <v>-26597000000</v>
      </c>
      <c r="IG70">
        <v>-8983000000</v>
      </c>
      <c r="IH70">
        <v>-9303000000</v>
      </c>
      <c r="II70">
        <v>-9005000000</v>
      </c>
      <c r="IJ70">
        <v>-27291000000</v>
      </c>
      <c r="IK70">
        <v>-27291000000</v>
      </c>
      <c r="IL70">
        <v>-12038000000</v>
      </c>
      <c r="IM70">
        <v>-16059000000</v>
      </c>
      <c r="IN70">
        <v>-12286000000</v>
      </c>
      <c r="IO70">
        <v>-40383000000</v>
      </c>
      <c r="IP70">
        <v>-40383000000</v>
      </c>
      <c r="IQ70">
        <v>-16787400000</v>
      </c>
      <c r="IR70">
        <v>-17116000000</v>
      </c>
      <c r="IS70">
        <v>-9523600000</v>
      </c>
      <c r="IT70">
        <v>-43427000000</v>
      </c>
      <c r="IU70">
        <v>-43427000000</v>
      </c>
      <c r="IV70">
        <v>-7904000000</v>
      </c>
      <c r="IW70">
        <v>-5217000000</v>
      </c>
      <c r="IX70">
        <v>-8194000000</v>
      </c>
      <c r="IY70">
        <v>-21315000000</v>
      </c>
      <c r="IZ70">
        <v>-21315000000</v>
      </c>
      <c r="JA70">
        <v>-9673000000</v>
      </c>
      <c r="JB70">
        <v>-11839000000</v>
      </c>
      <c r="JC70">
        <v>-8538000000</v>
      </c>
      <c r="JD70">
        <v>-30050000000</v>
      </c>
      <c r="JE70">
        <v>-30050000000</v>
      </c>
      <c r="JF70">
        <v>-12244000000</v>
      </c>
      <c r="JG70">
        <v>-6471000000</v>
      </c>
      <c r="JH70">
        <v>-4354000000</v>
      </c>
      <c r="JI70">
        <v>-23069000000</v>
      </c>
      <c r="JJ70">
        <v>-23069000000</v>
      </c>
      <c r="JK70">
        <v>-14055000000</v>
      </c>
      <c r="JL70">
        <v>-3676000000</v>
      </c>
      <c r="JM70">
        <v>-6051000000</v>
      </c>
      <c r="JN70">
        <v>-23782000000</v>
      </c>
      <c r="JO70">
        <v>-23782000000</v>
      </c>
      <c r="JP70">
        <v>-1508000000</v>
      </c>
      <c r="JQ70">
        <v>-26747000000</v>
      </c>
      <c r="JR70">
        <v>-12679000000</v>
      </c>
      <c r="JS70">
        <v>-40934000000</v>
      </c>
      <c r="JT70">
        <v>-40934000000</v>
      </c>
      <c r="JU70">
        <v>-28851000000</v>
      </c>
      <c r="JV70">
        <v>-20945000000</v>
      </c>
      <c r="JW70">
        <v>-15428000000</v>
      </c>
      <c r="JX70">
        <v>-65224000000</v>
      </c>
      <c r="JY70">
        <v>-65224000000</v>
      </c>
      <c r="JZ70">
        <v>16552000000</v>
      </c>
      <c r="KA70">
        <v>-5147000000</v>
      </c>
      <c r="KB70">
        <v>70803000000</v>
      </c>
      <c r="KC70">
        <v>82208000000</v>
      </c>
      <c r="KD70">
        <v>82208000000</v>
      </c>
      <c r="KE70">
        <v>-47861000000</v>
      </c>
      <c r="KF70">
        <v>-67268000000</v>
      </c>
      <c r="KG70">
        <v>-79760000000</v>
      </c>
      <c r="KH70">
        <v>-194889000000</v>
      </c>
      <c r="KI70">
        <v>-194889000000</v>
      </c>
      <c r="KJ70">
        <v>-11110000000</v>
      </c>
      <c r="KK70">
        <v>-11482000000</v>
      </c>
      <c r="KL70">
        <v>-8981000000</v>
      </c>
      <c r="KM70">
        <v>-31573000000</v>
      </c>
      <c r="KN70">
        <v>-31573000000</v>
      </c>
      <c r="KO70">
        <v>-17071000000</v>
      </c>
      <c r="KP70">
        <v>-78783000000</v>
      </c>
      <c r="KQ70">
        <v>-25530000000</v>
      </c>
      <c r="KR70">
        <v>-121384000000</v>
      </c>
      <c r="KS70">
        <v>-121384000000</v>
      </c>
      <c r="KT70">
        <v>-16875000000</v>
      </c>
      <c r="KU70">
        <v>-17851000000</v>
      </c>
      <c r="KV70">
        <v>-15719000000</v>
      </c>
      <c r="KW70">
        <v>-50445000000</v>
      </c>
      <c r="KX70">
        <v>-50445000000</v>
      </c>
      <c r="KY70">
        <v>-43284000000</v>
      </c>
      <c r="KZ70">
        <v>-23923000000</v>
      </c>
      <c r="LA70">
        <v>-19733000000</v>
      </c>
      <c r="LB70">
        <v>-86940000000</v>
      </c>
      <c r="LC70">
        <v>-86940000000</v>
      </c>
      <c r="LD70">
        <v>-27451000000</v>
      </c>
      <c r="LE70">
        <v>-21678000000</v>
      </c>
      <c r="LF70">
        <v>-28410000000</v>
      </c>
      <c r="LG70">
        <v>-77539000000</v>
      </c>
      <c r="LH70">
        <v>-77539000000</v>
      </c>
      <c r="LI70">
        <v>-14052000000</v>
      </c>
      <c r="LJ70">
        <v>-15043000000</v>
      </c>
      <c r="LK70">
        <v>-15574000000</v>
      </c>
      <c r="LL70">
        <v>-44669000000</v>
      </c>
      <c r="LM70">
        <v>-44669000000</v>
      </c>
      <c r="LN70">
        <v>-52599000000</v>
      </c>
      <c r="LO70">
        <v>-11026000000</v>
      </c>
      <c r="LP70">
        <v>-11163000000</v>
      </c>
      <c r="LQ70">
        <v>-74788000000</v>
      </c>
      <c r="LR70">
        <v>-74788000000</v>
      </c>
      <c r="LS70">
        <v>-17818200000</v>
      </c>
      <c r="LT70">
        <v>-24047300000</v>
      </c>
      <c r="LU70">
        <v>-7000200000</v>
      </c>
      <c r="LV70">
        <v>-48865700000</v>
      </c>
      <c r="LW70">
        <v>-48865700000</v>
      </c>
      <c r="LX70">
        <v>-6369000000</v>
      </c>
      <c r="LY70">
        <v>-6122000000</v>
      </c>
      <c r="LZ70">
        <v>-3797000000</v>
      </c>
      <c r="MA70">
        <v>-16288000000</v>
      </c>
      <c r="MB70">
        <v>-16288000000</v>
      </c>
      <c r="MC70">
        <v>-2782000000</v>
      </c>
      <c r="MD70">
        <v>-3719000000</v>
      </c>
      <c r="ME70">
        <v>-5603000000</v>
      </c>
      <c r="MF70">
        <v>-12104000000</v>
      </c>
      <c r="MG70">
        <v>-12104000000</v>
      </c>
      <c r="MH70">
        <v>-4062062000</v>
      </c>
      <c r="MI70">
        <v>-4209003000</v>
      </c>
      <c r="MJ70">
        <v>-657329000</v>
      </c>
      <c r="MK70">
        <v>-8928394000</v>
      </c>
      <c r="ML70">
        <v>-8928394000</v>
      </c>
      <c r="MM70">
        <v>-32225000000</v>
      </c>
      <c r="MN70">
        <v>-27688000000</v>
      </c>
      <c r="MO70">
        <v>-45466000000</v>
      </c>
      <c r="MP70">
        <v>-105379000000</v>
      </c>
      <c r="MQ70">
        <v>-105379000000</v>
      </c>
      <c r="MR70">
        <v>-6918000000</v>
      </c>
      <c r="MS70">
        <v>-5790000000</v>
      </c>
      <c r="MT70">
        <v>-4176000000</v>
      </c>
      <c r="MU70">
        <v>-16884000000</v>
      </c>
      <c r="MV70">
        <v>-16884000000</v>
      </c>
      <c r="MW70">
        <v>-15857000000</v>
      </c>
      <c r="MX70">
        <v>-12728000000</v>
      </c>
      <c r="MY70">
        <v>-12494000000</v>
      </c>
      <c r="MZ70">
        <v>-41079000000</v>
      </c>
      <c r="NA70">
        <v>-41079000000</v>
      </c>
      <c r="NB70">
        <v>-17079000000</v>
      </c>
      <c r="NC70">
        <v>-20068000000</v>
      </c>
      <c r="ND70">
        <v>-16334000000</v>
      </c>
      <c r="NE70">
        <v>-53481000000</v>
      </c>
      <c r="NF70">
        <v>-53481000000</v>
      </c>
      <c r="NG70">
        <v>-22832000000</v>
      </c>
      <c r="NH70">
        <v>-18028000000</v>
      </c>
      <c r="NI70">
        <v>-15110000000</v>
      </c>
      <c r="NJ70">
        <v>-55970000000</v>
      </c>
      <c r="NK70">
        <v>-55970000000</v>
      </c>
      <c r="NL70">
        <v>-8332000000</v>
      </c>
      <c r="NM70">
        <v>-8562000000</v>
      </c>
      <c r="NN70">
        <v>-7549000000</v>
      </c>
      <c r="NO70">
        <v>-24443000000</v>
      </c>
      <c r="NP70">
        <v>-24443000000</v>
      </c>
      <c r="NQ70">
        <v>-12116000000</v>
      </c>
      <c r="NR70">
        <v>1989000000</v>
      </c>
      <c r="NS70">
        <v>58806000000</v>
      </c>
      <c r="NT70">
        <v>48679000000</v>
      </c>
      <c r="NU70">
        <v>48679000000</v>
      </c>
      <c r="NV70">
        <v>-18213000000</v>
      </c>
      <c r="NW70">
        <v>-22822000000</v>
      </c>
      <c r="NX70">
        <v>-22588000000</v>
      </c>
      <c r="NY70">
        <v>-63623000000</v>
      </c>
      <c r="NZ70">
        <v>-63623000000</v>
      </c>
      <c r="OA70">
        <v>-26324000000</v>
      </c>
      <c r="OB70">
        <v>-30454000000</v>
      </c>
      <c r="OC70">
        <v>-7129000000</v>
      </c>
      <c r="OD70">
        <v>-63907000000</v>
      </c>
      <c r="OE70">
        <v>-63907000000</v>
      </c>
      <c r="OF70">
        <v>-14032000000</v>
      </c>
      <c r="OG70">
        <v>-11532000000</v>
      </c>
      <c r="OH70">
        <v>-6830000000</v>
      </c>
      <c r="OI70">
        <v>-32394000000</v>
      </c>
      <c r="OJ70">
        <v>-32394000000</v>
      </c>
      <c r="OK70">
        <v>-111119000000</v>
      </c>
      <c r="OL70">
        <v>-34748000000</v>
      </c>
      <c r="OM70">
        <v>58237000000</v>
      </c>
      <c r="ON70">
        <v>-87630000000</v>
      </c>
      <c r="OO70">
        <v>-87630000000</v>
      </c>
      <c r="OP70">
        <v>-32858000000</v>
      </c>
      <c r="OQ70">
        <v>-28084000000</v>
      </c>
      <c r="OR70">
        <v>-24993000000</v>
      </c>
      <c r="OS70">
        <v>-85935000000</v>
      </c>
      <c r="OT70">
        <v>-85935000000</v>
      </c>
      <c r="OU70">
        <v>-33940000000</v>
      </c>
      <c r="OV70">
        <v>-34761000000</v>
      </c>
      <c r="OW70">
        <v>-32017000000</v>
      </c>
      <c r="OX70">
        <v>-100718000000</v>
      </c>
      <c r="OY70">
        <v>-100718000000</v>
      </c>
      <c r="OZ70">
        <v>-2335229627000</v>
      </c>
    </row>
    <row r="71" spans="1:416" x14ac:dyDescent="0.25">
      <c r="A71" s="26" t="s">
        <v>461</v>
      </c>
      <c r="B71">
        <v>60224000000</v>
      </c>
      <c r="C71">
        <v>114484000000</v>
      </c>
      <c r="D71">
        <v>8355000000</v>
      </c>
      <c r="E71">
        <v>183063000000</v>
      </c>
      <c r="F71">
        <v>183063000000</v>
      </c>
      <c r="G71">
        <v>-736000000</v>
      </c>
      <c r="H71">
        <v>2129000000</v>
      </c>
      <c r="I71">
        <v>-36645000000</v>
      </c>
      <c r="J71">
        <v>-35252000000</v>
      </c>
      <c r="K71">
        <v>-35252000000</v>
      </c>
      <c r="L71">
        <v>-20000000</v>
      </c>
      <c r="M71">
        <v>-259000000</v>
      </c>
      <c r="N71">
        <v>-111000000</v>
      </c>
      <c r="O71">
        <v>-390000000</v>
      </c>
      <c r="P71">
        <v>-390000000</v>
      </c>
      <c r="Q71">
        <v>-650614000</v>
      </c>
      <c r="R71">
        <v>-1184518000</v>
      </c>
      <c r="S71">
        <v>-1525780000</v>
      </c>
      <c r="T71">
        <v>-3360912000</v>
      </c>
      <c r="U71">
        <v>-3360912000</v>
      </c>
      <c r="V71">
        <v>24762000000</v>
      </c>
      <c r="W71">
        <v>19214000000</v>
      </c>
      <c r="X71">
        <v>21175000000</v>
      </c>
      <c r="Y71">
        <v>65151000000</v>
      </c>
      <c r="Z71">
        <v>65151000000</v>
      </c>
      <c r="AA71">
        <v>-1596000000</v>
      </c>
      <c r="AB71">
        <v>-1381000000</v>
      </c>
      <c r="AC71">
        <v>-6891000000</v>
      </c>
      <c r="AD71">
        <v>-9868000000</v>
      </c>
      <c r="AE71">
        <v>-9868000000</v>
      </c>
      <c r="AF71">
        <v>30104000000</v>
      </c>
      <c r="AG71">
        <v>26323000000</v>
      </c>
      <c r="AH71">
        <v>-6292000000</v>
      </c>
      <c r="AI71">
        <v>50135000000</v>
      </c>
      <c r="AJ71">
        <v>50135000000</v>
      </c>
      <c r="AK71">
        <v>2198000000</v>
      </c>
      <c r="AL71">
        <v>-16551000000</v>
      </c>
      <c r="AM71">
        <v>-41713000000</v>
      </c>
      <c r="AN71">
        <v>-56066000000</v>
      </c>
      <c r="AO71">
        <v>-56066000000</v>
      </c>
      <c r="AP71">
        <v>-20236000000</v>
      </c>
      <c r="AQ71">
        <v>-18877000000</v>
      </c>
      <c r="AR71">
        <v>-224000000</v>
      </c>
      <c r="AS71">
        <v>-39337000000</v>
      </c>
      <c r="AT71">
        <v>-39337000000</v>
      </c>
      <c r="AU71">
        <v>-2608000000</v>
      </c>
      <c r="AV71">
        <v>405000000</v>
      </c>
      <c r="AW71">
        <v>-34404000000</v>
      </c>
      <c r="AX71">
        <v>-36607000000</v>
      </c>
      <c r="AY71">
        <v>-36607000000</v>
      </c>
      <c r="AZ71">
        <v>-88659000000</v>
      </c>
      <c r="BA71">
        <v>-82975000000</v>
      </c>
      <c r="BB71">
        <v>-341365000000</v>
      </c>
      <c r="BC71">
        <v>-512999000000</v>
      </c>
      <c r="BD71">
        <v>-512999000000</v>
      </c>
      <c r="BE71">
        <v>203200000</v>
      </c>
      <c r="BF71">
        <v>1739400000</v>
      </c>
      <c r="BG71">
        <v>717900000</v>
      </c>
      <c r="BH71">
        <v>2660500000</v>
      </c>
      <c r="BI71">
        <v>2660500000</v>
      </c>
      <c r="BJ71">
        <v>-20459000000</v>
      </c>
      <c r="BK71">
        <v>-48002000000</v>
      </c>
      <c r="BL71">
        <v>-152707000000</v>
      </c>
      <c r="BM71">
        <v>-221168000000</v>
      </c>
      <c r="BN71">
        <v>-221168000000</v>
      </c>
      <c r="BO71">
        <v>-975000000</v>
      </c>
      <c r="BP71">
        <v>-9229000000</v>
      </c>
      <c r="BQ71">
        <v>-7998000000</v>
      </c>
      <c r="BR71">
        <v>-18202000000</v>
      </c>
      <c r="BS71">
        <v>-18202000000</v>
      </c>
      <c r="BT71">
        <v>-19741000000</v>
      </c>
      <c r="BU71">
        <v>10628000000</v>
      </c>
      <c r="BV71">
        <v>-25124000000</v>
      </c>
      <c r="BW71">
        <v>-34237000000</v>
      </c>
      <c r="BX71">
        <v>-34237000000</v>
      </c>
      <c r="BY71">
        <v>-76736000000</v>
      </c>
      <c r="BZ71">
        <v>-36305000000</v>
      </c>
      <c r="CA71">
        <v>-156252000000</v>
      </c>
      <c r="CB71">
        <v>-269293000000</v>
      </c>
      <c r="CC71">
        <v>-269293000000</v>
      </c>
      <c r="CD71">
        <v>-2805000000</v>
      </c>
      <c r="CE71">
        <v>-1254000000</v>
      </c>
      <c r="CF71">
        <v>-497000000</v>
      </c>
      <c r="CG71">
        <v>-4556000000</v>
      </c>
      <c r="CH71">
        <v>-4556000000</v>
      </c>
      <c r="CI71">
        <v>-747000000</v>
      </c>
      <c r="CJ71">
        <v>-1817000000</v>
      </c>
      <c r="CK71">
        <v>-388000000</v>
      </c>
      <c r="CL71">
        <v>-2952000000</v>
      </c>
      <c r="CM71">
        <v>-2952000000</v>
      </c>
      <c r="CN71">
        <v>-42337000000</v>
      </c>
      <c r="CO71">
        <v>-6787000000</v>
      </c>
      <c r="CP71">
        <v>-3680000000</v>
      </c>
      <c r="CQ71">
        <v>-52804000000</v>
      </c>
      <c r="CR71">
        <v>-52804000000</v>
      </c>
      <c r="CS71">
        <v>-31604000000</v>
      </c>
      <c r="CT71">
        <v>-16229000000</v>
      </c>
      <c r="CU71">
        <v>-34021000000</v>
      </c>
      <c r="CV71">
        <v>-81854000000</v>
      </c>
      <c r="CW71">
        <v>-81854000000</v>
      </c>
      <c r="CX71">
        <v>3445000000</v>
      </c>
      <c r="CY71">
        <v>-5904000000</v>
      </c>
      <c r="CZ71">
        <v>-1381000000</v>
      </c>
      <c r="DA71">
        <v>-3840000000</v>
      </c>
      <c r="DB71">
        <v>-3840000000</v>
      </c>
      <c r="DC71">
        <v>1100000000</v>
      </c>
      <c r="DD71">
        <v>1364000000</v>
      </c>
      <c r="DE71">
        <v>597000000</v>
      </c>
      <c r="DF71">
        <v>3061000000</v>
      </c>
      <c r="DG71">
        <v>3061000000</v>
      </c>
      <c r="DH71">
        <v>35342000000</v>
      </c>
      <c r="DI71">
        <v>33646000000</v>
      </c>
      <c r="DJ71">
        <v>8664000000</v>
      </c>
      <c r="DK71">
        <v>77652000000</v>
      </c>
      <c r="DL71">
        <v>77652000000</v>
      </c>
      <c r="DM71">
        <v>-41123000000</v>
      </c>
      <c r="DN71">
        <v>-1367000000</v>
      </c>
      <c r="DO71">
        <v>-6269000000</v>
      </c>
      <c r="DP71">
        <v>-48759000000</v>
      </c>
      <c r="DQ71">
        <v>-48759000000</v>
      </c>
      <c r="DR71">
        <v>1451000000</v>
      </c>
      <c r="DS71">
        <v>2660000000</v>
      </c>
      <c r="DT71">
        <v>1992000000</v>
      </c>
      <c r="DU71">
        <v>6103000000</v>
      </c>
      <c r="DV71">
        <v>6103000000</v>
      </c>
      <c r="DW71">
        <v>-1412000000</v>
      </c>
      <c r="DX71">
        <v>-38000000</v>
      </c>
      <c r="DY71">
        <v>991000000</v>
      </c>
      <c r="DZ71">
        <v>-459000000</v>
      </c>
      <c r="EA71">
        <v>-459000000</v>
      </c>
      <c r="EB71">
        <v>-871000000</v>
      </c>
      <c r="EC71">
        <v>758000000</v>
      </c>
      <c r="ED71">
        <v>385000000</v>
      </c>
      <c r="EE71">
        <v>272000000</v>
      </c>
      <c r="EF71">
        <v>272000000</v>
      </c>
      <c r="EG71">
        <v>-420000000</v>
      </c>
      <c r="EH71">
        <v>122000000</v>
      </c>
      <c r="EI71">
        <v>330000000</v>
      </c>
      <c r="EJ71">
        <v>32000000</v>
      </c>
      <c r="EK71"/>
      <c r="EL71"/>
      <c r="EM71"/>
      <c r="EN71"/>
      <c r="EO71">
        <v>32000000</v>
      </c>
      <c r="EP71">
        <v>-2103000000</v>
      </c>
      <c r="EQ71">
        <v>-580000000</v>
      </c>
      <c r="ER71">
        <v>-202000000</v>
      </c>
      <c r="ES71">
        <v>-2885000000</v>
      </c>
      <c r="ET71">
        <v>-2885000000</v>
      </c>
      <c r="EU71">
        <v>-475000000</v>
      </c>
      <c r="EV71">
        <v>-48000000</v>
      </c>
      <c r="EW71">
        <v>7360000000</v>
      </c>
      <c r="EX71">
        <v>6837000000</v>
      </c>
      <c r="EY71">
        <v>6837000000</v>
      </c>
      <c r="EZ71">
        <v>45791000000</v>
      </c>
      <c r="FA71">
        <v>43550000000</v>
      </c>
      <c r="FB71">
        <v>28644000000</v>
      </c>
      <c r="FC71">
        <v>117985000000</v>
      </c>
      <c r="FD71">
        <v>117985000000</v>
      </c>
      <c r="FE71">
        <v>4786000000</v>
      </c>
      <c r="FF71">
        <v>-8955000000</v>
      </c>
      <c r="FG71">
        <v>-23103000000</v>
      </c>
      <c r="FH71">
        <v>-27272000000</v>
      </c>
      <c r="FI71">
        <v>-27272000000</v>
      </c>
      <c r="FJ71">
        <v>-14000000</v>
      </c>
      <c r="FK71">
        <v>17000000</v>
      </c>
      <c r="FL71">
        <v>22000000</v>
      </c>
      <c r="FM71">
        <v>25000000</v>
      </c>
      <c r="FN71">
        <v>25000000</v>
      </c>
      <c r="FO71">
        <v>-9544000000</v>
      </c>
      <c r="FP71">
        <v>-7000000</v>
      </c>
      <c r="FQ71">
        <v>-7000000</v>
      </c>
      <c r="FR71">
        <v>-9558000000</v>
      </c>
      <c r="FS71">
        <v>-9558000000</v>
      </c>
      <c r="FT71">
        <v>24907000000</v>
      </c>
      <c r="FU71">
        <v>14752000000</v>
      </c>
      <c r="FV71">
        <v>19894000000</v>
      </c>
      <c r="FW71">
        <v>59553000000</v>
      </c>
      <c r="FX71">
        <v>59553000000</v>
      </c>
      <c r="FY71">
        <v>29226000000</v>
      </c>
      <c r="FZ71">
        <v>-16822000000</v>
      </c>
      <c r="GA71">
        <v>-25256000000</v>
      </c>
      <c r="GB71">
        <v>-12852000000</v>
      </c>
      <c r="GC71">
        <v>-12852000000</v>
      </c>
      <c r="GD71">
        <v>-18337000000</v>
      </c>
      <c r="GE71">
        <v>-3650000000</v>
      </c>
      <c r="GF71">
        <v>-31153000000</v>
      </c>
      <c r="GG71">
        <v>-53140000000</v>
      </c>
      <c r="GH71">
        <v>-53140000000</v>
      </c>
      <c r="GI71">
        <v>-12161000000</v>
      </c>
      <c r="GJ71">
        <v>-27754000000</v>
      </c>
      <c r="GK71">
        <v>-47660000000</v>
      </c>
      <c r="GL71">
        <v>-87575000000</v>
      </c>
      <c r="GM71">
        <v>-87575000000</v>
      </c>
      <c r="GN71">
        <v>26000000</v>
      </c>
      <c r="GO71">
        <v>25000000</v>
      </c>
      <c r="GP71">
        <v>-7707000000</v>
      </c>
      <c r="GQ71">
        <v>-7656000000</v>
      </c>
      <c r="GR71">
        <v>-7656000000</v>
      </c>
      <c r="GS71">
        <v>3828000000</v>
      </c>
      <c r="GT71">
        <v>517000000</v>
      </c>
      <c r="GU71">
        <v>191000000</v>
      </c>
      <c r="GV71">
        <v>4536000000</v>
      </c>
      <c r="GW71">
        <v>4536000000</v>
      </c>
      <c r="GX71">
        <v>-2072000000</v>
      </c>
      <c r="GY71">
        <v>-24382000000</v>
      </c>
      <c r="GZ71">
        <v>-1038000000</v>
      </c>
      <c r="HA71">
        <v>-27492000000</v>
      </c>
      <c r="HB71">
        <v>-27492000000</v>
      </c>
      <c r="HC71">
        <v>2388000000</v>
      </c>
      <c r="HD71">
        <v>3244000000</v>
      </c>
      <c r="HE71">
        <v>-7338000000</v>
      </c>
      <c r="HF71">
        <v>-1706000000</v>
      </c>
      <c r="HG71">
        <v>-1706000000</v>
      </c>
      <c r="HH71">
        <v>-834000000</v>
      </c>
      <c r="HI71">
        <v>-3229000000</v>
      </c>
      <c r="HJ71">
        <v>-26430000000</v>
      </c>
      <c r="HK71">
        <v>-30493000000</v>
      </c>
      <c r="HL71">
        <v>-30493000000</v>
      </c>
      <c r="HM71">
        <v>-187640000000</v>
      </c>
      <c r="HN71">
        <v>-119736000000</v>
      </c>
      <c r="HO71">
        <v>-419105000000</v>
      </c>
      <c r="HP71">
        <v>-726481000000</v>
      </c>
      <c r="HQ71">
        <v>-726481000000</v>
      </c>
      <c r="HR71">
        <v>-314000000</v>
      </c>
      <c r="HS71">
        <v>-6626000000</v>
      </c>
      <c r="HT71">
        <v>-13883000000</v>
      </c>
      <c r="HU71">
        <v>-20823000000</v>
      </c>
      <c r="HV71">
        <v>-20823000000</v>
      </c>
      <c r="HW71">
        <v>5788200000</v>
      </c>
      <c r="HX71">
        <v>-6686700000</v>
      </c>
      <c r="HY71">
        <v>-472600000</v>
      </c>
      <c r="HZ71">
        <v>-1371100000</v>
      </c>
      <c r="IA71">
        <v>-1371100000</v>
      </c>
      <c r="IB71">
        <v>203000000</v>
      </c>
      <c r="IC71">
        <v>243000000</v>
      </c>
      <c r="ID71">
        <v>-244000000</v>
      </c>
      <c r="IE71">
        <v>202000000</v>
      </c>
      <c r="IF71">
        <v>202000000</v>
      </c>
      <c r="IG71">
        <v>-185000000</v>
      </c>
      <c r="IH71">
        <v>114000000</v>
      </c>
      <c r="II71">
        <v>67000000</v>
      </c>
      <c r="IJ71">
        <v>-4000000</v>
      </c>
      <c r="IK71">
        <v>-4000000</v>
      </c>
      <c r="IL71">
        <v>1132000000</v>
      </c>
      <c r="IM71">
        <v>-459000000</v>
      </c>
      <c r="IN71">
        <v>-1279000000</v>
      </c>
      <c r="IO71">
        <v>-606000000</v>
      </c>
      <c r="IP71">
        <v>-606000000</v>
      </c>
      <c r="IQ71">
        <v>184900000</v>
      </c>
      <c r="IR71">
        <v>-1218300000</v>
      </c>
      <c r="IS71">
        <v>28900000</v>
      </c>
      <c r="IT71">
        <v>-1004500000</v>
      </c>
      <c r="IU71">
        <v>-1004500000</v>
      </c>
      <c r="IV71">
        <v>-129000000</v>
      </c>
      <c r="IW71">
        <v>-35000000</v>
      </c>
      <c r="IX71">
        <v>1363000000</v>
      </c>
      <c r="IY71">
        <v>1199000000</v>
      </c>
      <c r="IZ71">
        <v>1199000000</v>
      </c>
      <c r="JA71">
        <v>7953000000</v>
      </c>
      <c r="JB71">
        <v>2511000000</v>
      </c>
      <c r="JC71">
        <v>-3455000000</v>
      </c>
      <c r="JD71">
        <v>7009000000</v>
      </c>
      <c r="JE71">
        <v>7009000000</v>
      </c>
      <c r="JF71">
        <v>-12230000000</v>
      </c>
      <c r="JG71">
        <v>-33089000000</v>
      </c>
      <c r="JH71">
        <v>-34957000000</v>
      </c>
      <c r="JI71">
        <v>-80276000000</v>
      </c>
      <c r="JJ71">
        <v>-80276000000</v>
      </c>
      <c r="JK71">
        <v>2468000000</v>
      </c>
      <c r="JL71">
        <v>-4937000000</v>
      </c>
      <c r="JM71">
        <v>1153000000</v>
      </c>
      <c r="JN71">
        <v>-1316000000</v>
      </c>
      <c r="JO71">
        <v>-1316000000</v>
      </c>
      <c r="JP71">
        <v>-12750000000</v>
      </c>
      <c r="JQ71">
        <v>-2152000000</v>
      </c>
      <c r="JR71">
        <v>88000000</v>
      </c>
      <c r="JS71">
        <v>-14814000000</v>
      </c>
      <c r="JT71">
        <v>-14814000000</v>
      </c>
      <c r="JU71">
        <v>14187000000</v>
      </c>
      <c r="JV71">
        <v>6264000000</v>
      </c>
      <c r="JW71">
        <v>-2042000000</v>
      </c>
      <c r="JX71">
        <v>18409000000</v>
      </c>
      <c r="JY71">
        <v>18409000000</v>
      </c>
      <c r="JZ71">
        <v>-48816000000</v>
      </c>
      <c r="KA71">
        <v>-74321000000</v>
      </c>
      <c r="KB71">
        <v>-96231000000</v>
      </c>
      <c r="KC71">
        <v>-219368000000</v>
      </c>
      <c r="KD71">
        <v>-219368000000</v>
      </c>
      <c r="KE71">
        <v>-105449000000</v>
      </c>
      <c r="KF71">
        <v>-39502000000</v>
      </c>
      <c r="KG71">
        <v>-7523000000</v>
      </c>
      <c r="KH71">
        <v>-152474000000</v>
      </c>
      <c r="KI71">
        <v>-152474000000</v>
      </c>
      <c r="KJ71">
        <v>2630000000</v>
      </c>
      <c r="KK71">
        <v>1705000000</v>
      </c>
      <c r="KL71">
        <v>85000000</v>
      </c>
      <c r="KM71">
        <v>4420000000</v>
      </c>
      <c r="KN71">
        <v>4420000000</v>
      </c>
      <c r="KO71">
        <v>-6054000000</v>
      </c>
      <c r="KP71">
        <v>56797000000</v>
      </c>
      <c r="KQ71">
        <v>22938000000</v>
      </c>
      <c r="KR71">
        <v>73681000000</v>
      </c>
      <c r="KS71">
        <v>73681000000</v>
      </c>
      <c r="KT71">
        <v>20536000000</v>
      </c>
      <c r="KU71">
        <v>-2359000000</v>
      </c>
      <c r="KV71">
        <v>-7434000000</v>
      </c>
      <c r="KW71">
        <v>10743000000</v>
      </c>
      <c r="KX71">
        <v>10743000000</v>
      </c>
      <c r="KY71">
        <v>4712000000</v>
      </c>
      <c r="KZ71">
        <v>-2074000000</v>
      </c>
      <c r="LA71">
        <v>-2616000000</v>
      </c>
      <c r="LB71">
        <v>22000000</v>
      </c>
      <c r="LC71">
        <v>22000000</v>
      </c>
      <c r="LD71">
        <v>233000000</v>
      </c>
      <c r="LE71">
        <v>-205000000</v>
      </c>
      <c r="LF71">
        <v>6113000000</v>
      </c>
      <c r="LG71">
        <v>6141000000</v>
      </c>
      <c r="LH71">
        <v>6141000000</v>
      </c>
      <c r="LI71">
        <v>438000000</v>
      </c>
      <c r="LJ71">
        <v>-959000000</v>
      </c>
      <c r="LK71">
        <v>-552000000</v>
      </c>
      <c r="LL71">
        <v>-1073000000</v>
      </c>
      <c r="LM71">
        <v>-1073000000</v>
      </c>
      <c r="LN71">
        <v>6417000000</v>
      </c>
      <c r="LO71">
        <v>279000000</v>
      </c>
      <c r="LP71">
        <v>-7670000000</v>
      </c>
      <c r="LQ71">
        <v>-974000000</v>
      </c>
      <c r="LR71">
        <v>-974000000</v>
      </c>
      <c r="LS71">
        <v>-531700000</v>
      </c>
      <c r="LT71">
        <v>665200000</v>
      </c>
      <c r="LU71">
        <v>-598100000</v>
      </c>
      <c r="LV71">
        <v>-464600000</v>
      </c>
      <c r="LW71">
        <v>-464600000</v>
      </c>
      <c r="LX71">
        <v>139000000</v>
      </c>
      <c r="LY71">
        <v>-1068000000</v>
      </c>
      <c r="LZ71">
        <v>-1540000000</v>
      </c>
      <c r="MA71">
        <v>-2469000000</v>
      </c>
      <c r="MB71">
        <v>-2469000000</v>
      </c>
      <c r="MC71">
        <v>2235000000</v>
      </c>
      <c r="MD71">
        <v>4157000000</v>
      </c>
      <c r="ME71">
        <v>405000000</v>
      </c>
      <c r="MF71">
        <v>6797000000</v>
      </c>
      <c r="MG71">
        <v>6797000000</v>
      </c>
      <c r="MH71">
        <v>365599000</v>
      </c>
      <c r="MI71">
        <v>-581703000</v>
      </c>
      <c r="MJ71">
        <v>-3530652000</v>
      </c>
      <c r="MK71">
        <v>-3746756000</v>
      </c>
      <c r="ML71">
        <v>-3746756000</v>
      </c>
      <c r="MM71">
        <v>-42077000000</v>
      </c>
      <c r="MN71">
        <v>3380000000</v>
      </c>
      <c r="MO71">
        <v>2624000000</v>
      </c>
      <c r="MP71">
        <v>-36073000000</v>
      </c>
      <c r="MQ71">
        <v>-36073000000</v>
      </c>
      <c r="MR71">
        <v>100000000</v>
      </c>
      <c r="MS71">
        <v>83000000</v>
      </c>
      <c r="MT71">
        <v>58000000</v>
      </c>
      <c r="MU71">
        <v>241000000</v>
      </c>
      <c r="MV71">
        <v>241000000</v>
      </c>
      <c r="MW71">
        <v>1053000000</v>
      </c>
      <c r="MX71">
        <v>-1073000000</v>
      </c>
      <c r="MY71">
        <v>-273000000</v>
      </c>
      <c r="MZ71">
        <v>-293000000</v>
      </c>
      <c r="NA71">
        <v>-293000000</v>
      </c>
      <c r="NB71">
        <v>-18062000000</v>
      </c>
      <c r="NC71">
        <v>-21668000000</v>
      </c>
      <c r="ND71">
        <v>-19806000000</v>
      </c>
      <c r="NE71">
        <v>-59536000000</v>
      </c>
      <c r="NF71">
        <v>-59536000000</v>
      </c>
      <c r="NG71">
        <v>26000000</v>
      </c>
      <c r="NH71">
        <v>18000000</v>
      </c>
      <c r="NI71">
        <v>251000000</v>
      </c>
      <c r="NJ71">
        <v>295000000</v>
      </c>
      <c r="NK71">
        <v>295000000</v>
      </c>
      <c r="NL71">
        <v>-134000000</v>
      </c>
      <c r="NM71">
        <v>641000000</v>
      </c>
      <c r="NN71">
        <v>235000000</v>
      </c>
      <c r="NO71">
        <v>742000000</v>
      </c>
      <c r="NP71">
        <v>742000000</v>
      </c>
      <c r="NQ71">
        <v>2434000000</v>
      </c>
      <c r="NR71">
        <v>-10106000000</v>
      </c>
      <c r="NS71">
        <v>25199000000</v>
      </c>
      <c r="NT71">
        <v>17527000000</v>
      </c>
      <c r="NU71">
        <v>17527000000</v>
      </c>
      <c r="NV71">
        <v>-4552000000</v>
      </c>
      <c r="NW71">
        <v>1007000000</v>
      </c>
      <c r="NX71">
        <v>4331000000</v>
      </c>
      <c r="NY71">
        <v>786000000</v>
      </c>
      <c r="NZ71">
        <v>786000000</v>
      </c>
      <c r="OA71">
        <v>-16505000000</v>
      </c>
      <c r="OB71">
        <v>-16683000000</v>
      </c>
      <c r="OC71">
        <v>-21386000000</v>
      </c>
      <c r="OD71">
        <v>-54574000000</v>
      </c>
      <c r="OE71">
        <v>-54574000000</v>
      </c>
      <c r="OF71">
        <v>-4134000000</v>
      </c>
      <c r="OG71">
        <v>-605000000</v>
      </c>
      <c r="OH71">
        <v>77000000</v>
      </c>
      <c r="OI71">
        <v>-4662000000</v>
      </c>
      <c r="OJ71">
        <v>-4662000000</v>
      </c>
      <c r="OK71">
        <v>-12842000000</v>
      </c>
      <c r="OL71">
        <v>-25683000000</v>
      </c>
      <c r="OM71">
        <v>147707000000</v>
      </c>
      <c r="ON71">
        <v>109182000000</v>
      </c>
      <c r="OO71">
        <v>109182000000</v>
      </c>
      <c r="OP71">
        <v>972000000</v>
      </c>
      <c r="OQ71">
        <v>-13692000000</v>
      </c>
      <c r="OR71">
        <v>1577000000</v>
      </c>
      <c r="OS71">
        <v>-11143000000</v>
      </c>
      <c r="OT71">
        <v>-11143000000</v>
      </c>
      <c r="OU71">
        <v>4114000000</v>
      </c>
      <c r="OV71">
        <v>2767000000</v>
      </c>
      <c r="OW71">
        <v>1504000000</v>
      </c>
      <c r="OX71">
        <v>8385000000</v>
      </c>
      <c r="OY71">
        <v>8385000000</v>
      </c>
      <c r="OZ71">
        <v>-2243332368000</v>
      </c>
    </row>
    <row r="72" spans="1:416" x14ac:dyDescent="0.25">
      <c r="A72" s="26" t="s">
        <v>462</v>
      </c>
      <c r="B72">
        <v>-1956000000</v>
      </c>
      <c r="C72">
        <v>57488000000</v>
      </c>
      <c r="D72">
        <v>61195000000</v>
      </c>
      <c r="E72">
        <v>116727000000</v>
      </c>
      <c r="F72">
        <v>116727000000</v>
      </c>
      <c r="G72">
        <v>8475000000</v>
      </c>
      <c r="H72">
        <v>8681000000</v>
      </c>
      <c r="I72">
        <v>5262000000</v>
      </c>
      <c r="J72">
        <v>22418000000</v>
      </c>
      <c r="K72">
        <v>22418000000</v>
      </c>
      <c r="L72">
        <v>463000000</v>
      </c>
      <c r="M72">
        <v>1383000000</v>
      </c>
      <c r="N72">
        <v>910000000</v>
      </c>
      <c r="O72">
        <v>2756000000</v>
      </c>
      <c r="P72">
        <v>2756000000</v>
      </c>
      <c r="Q72">
        <v>2541673000</v>
      </c>
      <c r="R72">
        <v>3355391000</v>
      </c>
      <c r="S72">
        <v>6259629000</v>
      </c>
      <c r="T72">
        <v>12156693000</v>
      </c>
      <c r="U72">
        <v>12156693000</v>
      </c>
      <c r="V72">
        <v>-8307000000</v>
      </c>
      <c r="W72">
        <v>-3549000000</v>
      </c>
      <c r="X72">
        <v>-4690000000</v>
      </c>
      <c r="Y72">
        <v>-16546000000</v>
      </c>
      <c r="Z72">
        <v>-16546000000</v>
      </c>
      <c r="AA72">
        <v>3207000000</v>
      </c>
      <c r="AB72">
        <v>4069000000</v>
      </c>
      <c r="AC72">
        <v>4826000000</v>
      </c>
      <c r="AD72">
        <v>12102000000</v>
      </c>
      <c r="AE72">
        <v>12102000000</v>
      </c>
      <c r="AF72">
        <v>7948000000</v>
      </c>
      <c r="AG72">
        <v>6091000000</v>
      </c>
      <c r="AH72">
        <v>5145000000</v>
      </c>
      <c r="AI72">
        <v>19184000000</v>
      </c>
      <c r="AJ72">
        <v>19184000000</v>
      </c>
      <c r="AK72">
        <v>4236000000</v>
      </c>
      <c r="AL72">
        <v>-3321000000</v>
      </c>
      <c r="AM72">
        <v>10011000000</v>
      </c>
      <c r="AN72">
        <v>10926000000</v>
      </c>
      <c r="AO72">
        <v>10926000000</v>
      </c>
      <c r="AP72">
        <v>11719000000</v>
      </c>
      <c r="AQ72">
        <v>10390000000</v>
      </c>
      <c r="AR72">
        <v>5824000000</v>
      </c>
      <c r="AS72">
        <v>27933000000</v>
      </c>
      <c r="AT72">
        <v>27933000000</v>
      </c>
      <c r="AU72">
        <v>9093000000</v>
      </c>
      <c r="AV72">
        <v>-25687000000</v>
      </c>
      <c r="AW72">
        <v>-24646000000</v>
      </c>
      <c r="AX72">
        <v>-41240000000</v>
      </c>
      <c r="AY72">
        <v>-41240000000</v>
      </c>
      <c r="AZ72">
        <v>16641000000</v>
      </c>
      <c r="BA72">
        <v>35878000000</v>
      </c>
      <c r="BB72">
        <v>25457000000</v>
      </c>
      <c r="BC72">
        <v>77976000000</v>
      </c>
      <c r="BD72">
        <v>77976000000</v>
      </c>
      <c r="BE72">
        <v>4470600000</v>
      </c>
      <c r="BF72">
        <v>6268200000</v>
      </c>
      <c r="BG72">
        <v>3311200000</v>
      </c>
      <c r="BH72">
        <v>14050000000</v>
      </c>
      <c r="BI72">
        <v>14050000000</v>
      </c>
      <c r="BJ72">
        <v>882000000</v>
      </c>
      <c r="BK72">
        <v>-4241000000</v>
      </c>
      <c r="BL72">
        <v>-4343000000</v>
      </c>
      <c r="BM72">
        <v>-7702000000</v>
      </c>
      <c r="BN72">
        <v>-7702000000</v>
      </c>
      <c r="BO72">
        <v>5419000000</v>
      </c>
      <c r="BP72">
        <v>6102000000</v>
      </c>
      <c r="BQ72">
        <v>7036000000</v>
      </c>
      <c r="BR72">
        <v>18557000000</v>
      </c>
      <c r="BS72">
        <v>18557000000</v>
      </c>
      <c r="BT72">
        <v>16933000000</v>
      </c>
      <c r="BU72">
        <v>18336000000</v>
      </c>
      <c r="BV72">
        <v>17786000000</v>
      </c>
      <c r="BW72">
        <v>53055000000</v>
      </c>
      <c r="BX72">
        <v>53055000000</v>
      </c>
      <c r="BY72">
        <v>-2235000000</v>
      </c>
      <c r="BZ72">
        <v>-43491000000</v>
      </c>
      <c r="CA72">
        <v>-90024000000</v>
      </c>
      <c r="CB72">
        <v>-135750000000</v>
      </c>
      <c r="CC72">
        <v>-135750000000</v>
      </c>
      <c r="CD72">
        <v>1352000000</v>
      </c>
      <c r="CE72">
        <v>7305000000</v>
      </c>
      <c r="CF72">
        <v>6383000000</v>
      </c>
      <c r="CG72">
        <v>15040000000</v>
      </c>
      <c r="CH72">
        <v>15040000000</v>
      </c>
      <c r="CI72">
        <v>2087000000</v>
      </c>
      <c r="CJ72">
        <v>2235000000</v>
      </c>
      <c r="CK72">
        <v>2252000000</v>
      </c>
      <c r="CL72">
        <v>6574000000</v>
      </c>
      <c r="CM72">
        <v>6574000000</v>
      </c>
      <c r="CN72">
        <v>13189000000</v>
      </c>
      <c r="CO72">
        <v>12070000000</v>
      </c>
      <c r="CP72">
        <v>10710000000</v>
      </c>
      <c r="CQ72">
        <v>35969000000</v>
      </c>
      <c r="CR72">
        <v>35969000000</v>
      </c>
      <c r="CS72">
        <v>7913000000</v>
      </c>
      <c r="CT72">
        <v>8033000000</v>
      </c>
      <c r="CU72">
        <v>8577000000</v>
      </c>
      <c r="CV72">
        <v>24523000000</v>
      </c>
      <c r="CW72">
        <v>24523000000</v>
      </c>
      <c r="CX72">
        <v>7351000000</v>
      </c>
      <c r="CY72">
        <v>5830000000</v>
      </c>
      <c r="CZ72">
        <v>26000000</v>
      </c>
      <c r="DA72">
        <v>13207000000</v>
      </c>
      <c r="DB72">
        <v>13207000000</v>
      </c>
      <c r="DC72">
        <v>776000000</v>
      </c>
      <c r="DD72">
        <v>3270000000</v>
      </c>
      <c r="DE72">
        <v>3421000000</v>
      </c>
      <c r="DF72">
        <v>7467000000</v>
      </c>
      <c r="DG72">
        <v>7467000000</v>
      </c>
      <c r="DH72">
        <v>-1621000000</v>
      </c>
      <c r="DI72">
        <v>8996000000</v>
      </c>
      <c r="DJ72">
        <v>8891000000</v>
      </c>
      <c r="DK72">
        <v>16266000000</v>
      </c>
      <c r="DL72">
        <v>16266000000</v>
      </c>
      <c r="DM72">
        <v>-1411000000</v>
      </c>
      <c r="DN72">
        <v>-3509000000</v>
      </c>
      <c r="DO72">
        <v>359000000</v>
      </c>
      <c r="DP72">
        <v>-4561000000</v>
      </c>
      <c r="DQ72">
        <v>-4561000000</v>
      </c>
      <c r="DR72">
        <v>11617000000</v>
      </c>
      <c r="DS72">
        <v>-1402000000</v>
      </c>
      <c r="DT72">
        <v>-8635000000</v>
      </c>
      <c r="DU72">
        <v>1580000000</v>
      </c>
      <c r="DV72">
        <v>1580000000</v>
      </c>
      <c r="DW72">
        <v>58000000</v>
      </c>
      <c r="DX72">
        <v>-606000000</v>
      </c>
      <c r="DY72">
        <v>125000000</v>
      </c>
      <c r="DZ72">
        <v>-423000000</v>
      </c>
      <c r="EA72">
        <v>-423000000</v>
      </c>
      <c r="EB72">
        <v>8696000000</v>
      </c>
      <c r="EC72">
        <v>6826000000</v>
      </c>
      <c r="ED72">
        <v>4591000000</v>
      </c>
      <c r="EE72">
        <v>20113000000</v>
      </c>
      <c r="EF72">
        <v>20113000000</v>
      </c>
      <c r="EG72">
        <v>-1512000000</v>
      </c>
      <c r="EH72">
        <v>5657000000</v>
      </c>
      <c r="EI72">
        <v>3829000000</v>
      </c>
      <c r="EJ72">
        <v>7974000000</v>
      </c>
      <c r="EK72"/>
      <c r="EL72"/>
      <c r="EM72"/>
      <c r="EN72"/>
      <c r="EO72">
        <v>7974000000</v>
      </c>
      <c r="EP72">
        <v>1643000000</v>
      </c>
      <c r="EQ72">
        <v>2055000000</v>
      </c>
      <c r="ER72">
        <v>2406000000</v>
      </c>
      <c r="ES72">
        <v>6104000000</v>
      </c>
      <c r="ET72">
        <v>6104000000</v>
      </c>
      <c r="EU72">
        <v>1098000000</v>
      </c>
      <c r="EV72">
        <v>1476000000</v>
      </c>
      <c r="EW72">
        <v>-2185000000</v>
      </c>
      <c r="EX72">
        <v>389000000</v>
      </c>
      <c r="EY72">
        <v>389000000</v>
      </c>
      <c r="EZ72">
        <v>-5075000000</v>
      </c>
      <c r="FA72">
        <v>3809000000</v>
      </c>
      <c r="FB72">
        <v>19833000000</v>
      </c>
      <c r="FC72">
        <v>18567000000</v>
      </c>
      <c r="FD72">
        <v>18567000000</v>
      </c>
      <c r="FE72">
        <v>17701000000</v>
      </c>
      <c r="FF72">
        <v>14653000000</v>
      </c>
      <c r="FG72">
        <v>25149000000</v>
      </c>
      <c r="FH72">
        <v>57503000000</v>
      </c>
      <c r="FI72">
        <v>57503000000</v>
      </c>
      <c r="FJ72">
        <v>-24000000</v>
      </c>
      <c r="FK72">
        <v>1489000000</v>
      </c>
      <c r="FL72">
        <v>1328000000</v>
      </c>
      <c r="FM72">
        <v>2793000000</v>
      </c>
      <c r="FN72">
        <v>2793000000</v>
      </c>
      <c r="FO72">
        <v>2559000000</v>
      </c>
      <c r="FP72">
        <v>2281000000</v>
      </c>
      <c r="FQ72">
        <v>5002000000</v>
      </c>
      <c r="FR72">
        <v>9842000000</v>
      </c>
      <c r="FS72">
        <v>9842000000</v>
      </c>
      <c r="FT72">
        <v>3566000000</v>
      </c>
      <c r="FU72">
        <v>-3818000000</v>
      </c>
      <c r="FV72">
        <v>25000000</v>
      </c>
      <c r="FW72">
        <v>-227000000</v>
      </c>
      <c r="FX72">
        <v>-227000000</v>
      </c>
      <c r="FY72">
        <v>7238000000</v>
      </c>
      <c r="FZ72">
        <v>5987000000</v>
      </c>
      <c r="GA72">
        <v>3786000000</v>
      </c>
      <c r="GB72">
        <v>17011000000</v>
      </c>
      <c r="GC72">
        <v>17011000000</v>
      </c>
      <c r="GD72">
        <v>10471000000</v>
      </c>
      <c r="GE72">
        <v>8719000000</v>
      </c>
      <c r="GF72">
        <v>11798000000</v>
      </c>
      <c r="GG72">
        <v>30988000000</v>
      </c>
      <c r="GH72">
        <v>30988000000</v>
      </c>
      <c r="GI72">
        <v>2426000000</v>
      </c>
      <c r="GJ72">
        <v>-7257000000</v>
      </c>
      <c r="GK72">
        <v>-60634000000</v>
      </c>
      <c r="GL72">
        <v>-65465000000</v>
      </c>
      <c r="GM72">
        <v>-65465000000</v>
      </c>
      <c r="GN72">
        <v>7657000000</v>
      </c>
      <c r="GO72">
        <v>9189000000</v>
      </c>
      <c r="GP72">
        <v>7678000000</v>
      </c>
      <c r="GQ72">
        <v>24524000000</v>
      </c>
      <c r="GR72">
        <v>24524000000</v>
      </c>
      <c r="GS72">
        <v>3597000000</v>
      </c>
      <c r="GT72">
        <v>5004000000</v>
      </c>
      <c r="GU72">
        <v>5070000000</v>
      </c>
      <c r="GV72">
        <v>13671000000</v>
      </c>
      <c r="GW72">
        <v>13671000000</v>
      </c>
      <c r="GX72">
        <v>9587000000</v>
      </c>
      <c r="GY72">
        <v>7419000000</v>
      </c>
      <c r="GZ72">
        <v>13685000000</v>
      </c>
      <c r="HA72">
        <v>30691000000</v>
      </c>
      <c r="HB72">
        <v>30691000000</v>
      </c>
      <c r="HC72">
        <v>15107000000</v>
      </c>
      <c r="HD72">
        <v>17724000000</v>
      </c>
      <c r="HE72">
        <v>20199000000</v>
      </c>
      <c r="HF72">
        <v>53030000000</v>
      </c>
      <c r="HG72">
        <v>53030000000</v>
      </c>
      <c r="HH72">
        <v>9340000000</v>
      </c>
      <c r="HI72">
        <v>8404000000</v>
      </c>
      <c r="HJ72">
        <v>8957000000</v>
      </c>
      <c r="HK72">
        <v>26701000000</v>
      </c>
      <c r="HL72">
        <v>26701000000</v>
      </c>
      <c r="HM72">
        <v>-36490000000</v>
      </c>
      <c r="HN72">
        <v>-25263000000</v>
      </c>
      <c r="HO72">
        <v>-196279000000</v>
      </c>
      <c r="HP72">
        <v>-258032000000</v>
      </c>
      <c r="HQ72">
        <v>-258032000000</v>
      </c>
      <c r="HR72">
        <v>6316000000</v>
      </c>
      <c r="HS72">
        <v>8905000000</v>
      </c>
      <c r="HT72">
        <v>8182000000</v>
      </c>
      <c r="HU72">
        <v>23403000000</v>
      </c>
      <c r="HV72">
        <v>23403000000</v>
      </c>
      <c r="HW72">
        <v>3056900000</v>
      </c>
      <c r="HX72">
        <v>3604700000</v>
      </c>
      <c r="HY72">
        <v>1390700000</v>
      </c>
      <c r="HZ72">
        <v>8052300000</v>
      </c>
      <c r="IA72">
        <v>8052300000</v>
      </c>
      <c r="IB72">
        <v>3626000000</v>
      </c>
      <c r="IC72">
        <v>6023000000</v>
      </c>
      <c r="ID72">
        <v>8202000000</v>
      </c>
      <c r="IE72">
        <v>17851000000</v>
      </c>
      <c r="IF72">
        <v>17851000000</v>
      </c>
      <c r="IG72">
        <v>2590000000</v>
      </c>
      <c r="IH72">
        <v>1066000000</v>
      </c>
      <c r="II72">
        <v>3479000000</v>
      </c>
      <c r="IJ72">
        <v>7135000000</v>
      </c>
      <c r="IK72">
        <v>7135000000</v>
      </c>
      <c r="IL72">
        <v>4617000000</v>
      </c>
      <c r="IM72">
        <v>6056000000</v>
      </c>
      <c r="IN72">
        <v>6101000000</v>
      </c>
      <c r="IO72">
        <v>16774000000</v>
      </c>
      <c r="IP72">
        <v>16774000000</v>
      </c>
      <c r="IQ72">
        <v>3912000000</v>
      </c>
      <c r="IR72">
        <v>5212400000</v>
      </c>
      <c r="IS72">
        <v>3415300000</v>
      </c>
      <c r="IT72">
        <v>12539700000</v>
      </c>
      <c r="IU72">
        <v>12539700000</v>
      </c>
      <c r="IV72">
        <v>2471000000</v>
      </c>
      <c r="IW72">
        <v>2810000000</v>
      </c>
      <c r="IX72">
        <v>2116000000</v>
      </c>
      <c r="IY72">
        <v>7397000000</v>
      </c>
      <c r="IZ72">
        <v>7397000000</v>
      </c>
      <c r="JA72">
        <v>-35000000</v>
      </c>
      <c r="JB72">
        <v>1753000000</v>
      </c>
      <c r="JC72">
        <v>4290000000</v>
      </c>
      <c r="JD72">
        <v>6008000000</v>
      </c>
      <c r="JE72">
        <v>6008000000</v>
      </c>
      <c r="JF72">
        <v>260000000</v>
      </c>
      <c r="JG72">
        <v>3571000000</v>
      </c>
      <c r="JH72">
        <v>6935000000</v>
      </c>
      <c r="JI72">
        <v>10766000000</v>
      </c>
      <c r="JJ72">
        <v>10766000000</v>
      </c>
      <c r="JK72">
        <v>2883000000</v>
      </c>
      <c r="JL72">
        <v>5469000000</v>
      </c>
      <c r="JM72">
        <v>5224000000</v>
      </c>
      <c r="JN72">
        <v>13576000000</v>
      </c>
      <c r="JO72">
        <v>13576000000</v>
      </c>
      <c r="JP72">
        <v>7086000000</v>
      </c>
      <c r="JQ72">
        <v>6644000000</v>
      </c>
      <c r="JR72">
        <v>6880000000</v>
      </c>
      <c r="JS72">
        <v>20610000000</v>
      </c>
      <c r="JT72">
        <v>20610000000</v>
      </c>
      <c r="JU72">
        <v>4276000000</v>
      </c>
      <c r="JV72">
        <v>10978000000</v>
      </c>
      <c r="JW72">
        <v>4603000000</v>
      </c>
      <c r="JX72">
        <v>19857000000</v>
      </c>
      <c r="JY72">
        <v>19857000000</v>
      </c>
      <c r="JZ72">
        <v>15248000000</v>
      </c>
      <c r="KA72">
        <v>3718000000</v>
      </c>
      <c r="KB72">
        <v>-69239000000</v>
      </c>
      <c r="KC72">
        <v>-50273000000</v>
      </c>
      <c r="KD72">
        <v>-50273000000</v>
      </c>
      <c r="KE72">
        <v>-675000000</v>
      </c>
      <c r="KF72">
        <v>24003000000</v>
      </c>
      <c r="KG72">
        <v>35888000000</v>
      </c>
      <c r="KH72">
        <v>59216000000</v>
      </c>
      <c r="KI72">
        <v>59216000000</v>
      </c>
      <c r="KJ72">
        <v>2282000000</v>
      </c>
      <c r="KK72">
        <v>2435000000</v>
      </c>
      <c r="KL72">
        <v>556000000</v>
      </c>
      <c r="KM72">
        <v>5273000000</v>
      </c>
      <c r="KN72">
        <v>5273000000</v>
      </c>
      <c r="KO72">
        <v>1079000000</v>
      </c>
      <c r="KP72">
        <v>7707000000</v>
      </c>
      <c r="KQ72">
        <v>6836000000</v>
      </c>
      <c r="KR72">
        <v>15622000000</v>
      </c>
      <c r="KS72">
        <v>15622000000</v>
      </c>
      <c r="KT72">
        <v>4782000000</v>
      </c>
      <c r="KU72">
        <v>5173000000</v>
      </c>
      <c r="KV72">
        <v>5850000000</v>
      </c>
      <c r="KW72">
        <v>15805000000</v>
      </c>
      <c r="KX72">
        <v>15805000000</v>
      </c>
      <c r="KY72">
        <v>5945000000</v>
      </c>
      <c r="KZ72">
        <v>4871000000</v>
      </c>
      <c r="LA72">
        <v>3388000000</v>
      </c>
      <c r="LB72">
        <v>14204000000</v>
      </c>
      <c r="LC72">
        <v>14204000000</v>
      </c>
      <c r="LD72">
        <v>9359000000</v>
      </c>
      <c r="LE72">
        <v>9035000000</v>
      </c>
      <c r="LF72">
        <v>11472000000</v>
      </c>
      <c r="LG72">
        <v>29866000000</v>
      </c>
      <c r="LH72">
        <v>29866000000</v>
      </c>
      <c r="LI72">
        <v>7233000000</v>
      </c>
      <c r="LJ72">
        <v>6921000000</v>
      </c>
      <c r="LK72">
        <v>7818000000</v>
      </c>
      <c r="LL72">
        <v>21972000000</v>
      </c>
      <c r="LM72">
        <v>21972000000</v>
      </c>
      <c r="LN72">
        <v>1624000000</v>
      </c>
      <c r="LO72">
        <v>9313000000</v>
      </c>
      <c r="LP72">
        <v>-912000000</v>
      </c>
      <c r="LQ72">
        <v>10025000000</v>
      </c>
      <c r="LR72">
        <v>10025000000</v>
      </c>
      <c r="LS72">
        <v>9796700000</v>
      </c>
      <c r="LT72">
        <v>1350500000</v>
      </c>
      <c r="LU72">
        <v>860900000</v>
      </c>
      <c r="LV72">
        <v>12008100000</v>
      </c>
      <c r="LW72">
        <v>12008100000</v>
      </c>
      <c r="LX72">
        <v>3090000000</v>
      </c>
      <c r="LY72">
        <v>1472000000</v>
      </c>
      <c r="LZ72">
        <v>5924000000</v>
      </c>
      <c r="MA72">
        <v>10486000000</v>
      </c>
      <c r="MB72">
        <v>10486000000</v>
      </c>
      <c r="MC72">
        <v>990000000</v>
      </c>
      <c r="MD72">
        <v>2172000000</v>
      </c>
      <c r="ME72">
        <v>954000000</v>
      </c>
      <c r="MF72">
        <v>4116000000</v>
      </c>
      <c r="MG72">
        <v>4116000000</v>
      </c>
      <c r="MH72">
        <v>2296284000</v>
      </c>
      <c r="MI72">
        <v>2397447000</v>
      </c>
      <c r="MJ72">
        <v>535862000</v>
      </c>
      <c r="MK72">
        <v>5229593000</v>
      </c>
      <c r="ML72">
        <v>5229593000</v>
      </c>
      <c r="MM72">
        <v>10854000000</v>
      </c>
      <c r="MN72">
        <v>24014000000</v>
      </c>
      <c r="MO72">
        <v>19137000000</v>
      </c>
      <c r="MP72">
        <v>54005000000</v>
      </c>
      <c r="MQ72">
        <v>54005000000</v>
      </c>
      <c r="MR72">
        <v>775000000</v>
      </c>
      <c r="MS72">
        <v>4040000000</v>
      </c>
      <c r="MT72">
        <v>384000000</v>
      </c>
      <c r="MU72">
        <v>5199000000</v>
      </c>
      <c r="MV72">
        <v>5199000000</v>
      </c>
      <c r="MW72">
        <v>5687000000</v>
      </c>
      <c r="MX72">
        <v>6071000000</v>
      </c>
      <c r="MY72">
        <v>4808000000</v>
      </c>
      <c r="MZ72">
        <v>16566000000</v>
      </c>
      <c r="NA72">
        <v>16566000000</v>
      </c>
      <c r="NB72">
        <v>7529000000</v>
      </c>
      <c r="NC72">
        <v>11627000000</v>
      </c>
      <c r="ND72">
        <v>10712000000</v>
      </c>
      <c r="NE72">
        <v>29868000000</v>
      </c>
      <c r="NF72">
        <v>29868000000</v>
      </c>
      <c r="NG72">
        <v>5352000000</v>
      </c>
      <c r="NH72">
        <v>5928000000</v>
      </c>
      <c r="NI72">
        <v>5273000000</v>
      </c>
      <c r="NJ72">
        <v>16553000000</v>
      </c>
      <c r="NK72">
        <v>16553000000</v>
      </c>
      <c r="NL72">
        <v>4989000000</v>
      </c>
      <c r="NM72">
        <v>908000000</v>
      </c>
      <c r="NN72">
        <v>-5341000000</v>
      </c>
      <c r="NO72">
        <v>556000000</v>
      </c>
      <c r="NP72">
        <v>556000000</v>
      </c>
      <c r="NQ72">
        <v>5823000000</v>
      </c>
      <c r="NR72">
        <v>-1353000000</v>
      </c>
      <c r="NS72">
        <v>-2640000000</v>
      </c>
      <c r="NT72">
        <v>1830000000</v>
      </c>
      <c r="NU72">
        <v>1830000000</v>
      </c>
      <c r="NV72">
        <v>9623000000</v>
      </c>
      <c r="NW72">
        <v>10248000000</v>
      </c>
      <c r="NX72">
        <v>7733000000</v>
      </c>
      <c r="NY72">
        <v>27604000000</v>
      </c>
      <c r="NZ72">
        <v>27604000000</v>
      </c>
      <c r="OA72">
        <v>13845000000</v>
      </c>
      <c r="OB72">
        <v>18572000000</v>
      </c>
      <c r="OC72">
        <v>23614000000</v>
      </c>
      <c r="OD72">
        <v>56031000000</v>
      </c>
      <c r="OE72">
        <v>56031000000</v>
      </c>
      <c r="OF72">
        <v>4281000000</v>
      </c>
      <c r="OG72">
        <v>2769000000</v>
      </c>
      <c r="OH72">
        <v>2900000000</v>
      </c>
      <c r="OI72">
        <v>9950000000</v>
      </c>
      <c r="OJ72">
        <v>9950000000</v>
      </c>
      <c r="OK72">
        <v>14904000000</v>
      </c>
      <c r="OL72">
        <v>-24597000000</v>
      </c>
      <c r="OM72">
        <v>-31088000000</v>
      </c>
      <c r="ON72">
        <v>-40781000000</v>
      </c>
      <c r="OO72">
        <v>-40781000000</v>
      </c>
      <c r="OP72">
        <v>9687000000</v>
      </c>
      <c r="OQ72">
        <v>11074000000</v>
      </c>
      <c r="OR72">
        <v>11839000000</v>
      </c>
      <c r="OS72">
        <v>32600000000</v>
      </c>
      <c r="OT72">
        <v>32600000000</v>
      </c>
      <c r="OU72">
        <v>11296000000</v>
      </c>
      <c r="OV72">
        <v>4425000000</v>
      </c>
      <c r="OW72">
        <v>-19130000000</v>
      </c>
      <c r="OX72">
        <v>-3409000000</v>
      </c>
      <c r="OY72">
        <v>-3409000000</v>
      </c>
      <c r="OZ72">
        <v>822512386000</v>
      </c>
    </row>
    <row r="73" spans="1:416" x14ac:dyDescent="0.25">
      <c r="A73" s="26" t="s">
        <v>463</v>
      </c>
      <c r="B73">
        <v>-3931000000</v>
      </c>
      <c r="C73">
        <v>3419000000</v>
      </c>
      <c r="D73">
        <v>1227000000</v>
      </c>
      <c r="E73">
        <v>715000000</v>
      </c>
      <c r="F73">
        <v>715000000</v>
      </c>
      <c r="G73">
        <v>247000000</v>
      </c>
      <c r="H73">
        <v>-1116000000</v>
      </c>
      <c r="I73">
        <v>479000000</v>
      </c>
      <c r="J73">
        <v>-390000000</v>
      </c>
      <c r="K73">
        <v>-390000000</v>
      </c>
      <c r="L73">
        <v>-97000000</v>
      </c>
      <c r="M73">
        <v>255000000</v>
      </c>
      <c r="N73">
        <v>166000000</v>
      </c>
      <c r="O73">
        <v>324000000</v>
      </c>
      <c r="P73">
        <v>324000000</v>
      </c>
      <c r="Q73">
        <v>-282742000</v>
      </c>
      <c r="R73">
        <v>-387409000</v>
      </c>
      <c r="S73">
        <v>254019000</v>
      </c>
      <c r="T73">
        <v>-416132000</v>
      </c>
      <c r="U73">
        <v>-416132000</v>
      </c>
      <c r="V73">
        <v>-6293000000</v>
      </c>
      <c r="W73">
        <v>6415000000</v>
      </c>
      <c r="X73">
        <v>8513000000</v>
      </c>
      <c r="Y73">
        <v>8635000000</v>
      </c>
      <c r="Z73">
        <v>8635000000</v>
      </c>
      <c r="AA73">
        <v>-107000000</v>
      </c>
      <c r="AB73">
        <v>-57000000</v>
      </c>
      <c r="AC73">
        <v>61000000</v>
      </c>
      <c r="AD73">
        <v>-103000000</v>
      </c>
      <c r="AE73">
        <v>-103000000</v>
      </c>
      <c r="AF73">
        <v>0</v>
      </c>
      <c r="AG73">
        <v>0</v>
      </c>
      <c r="AH73">
        <v>0</v>
      </c>
      <c r="AI73">
        <v>0</v>
      </c>
      <c r="AJ73">
        <v>0</v>
      </c>
      <c r="AK73">
        <v>-547000000</v>
      </c>
      <c r="AL73">
        <v>49000000</v>
      </c>
      <c r="AM73">
        <v>806000000</v>
      </c>
      <c r="AN73">
        <v>308000000</v>
      </c>
      <c r="AO73">
        <v>308000000</v>
      </c>
      <c r="AP73">
        <v>-169000000</v>
      </c>
      <c r="AQ73">
        <v>-140000000</v>
      </c>
      <c r="AR73">
        <v>-158000000</v>
      </c>
      <c r="AS73">
        <v>-467000000</v>
      </c>
      <c r="AT73">
        <v>-467000000</v>
      </c>
      <c r="AU73">
        <v>1403000000</v>
      </c>
      <c r="AV73">
        <v>-1049000000</v>
      </c>
      <c r="AW73">
        <v>-1021000000</v>
      </c>
      <c r="AX73">
        <v>-667000000</v>
      </c>
      <c r="AY73">
        <v>-667000000</v>
      </c>
      <c r="AZ73">
        <v>0</v>
      </c>
      <c r="BA73">
        <v>0</v>
      </c>
      <c r="BB73">
        <v>0</v>
      </c>
      <c r="BC73">
        <v>0</v>
      </c>
      <c r="BD73">
        <v>0</v>
      </c>
      <c r="BE73">
        <v>-62700000</v>
      </c>
      <c r="BF73">
        <v>132100000</v>
      </c>
      <c r="BG73">
        <v>23000000</v>
      </c>
      <c r="BH73">
        <v>92400000</v>
      </c>
      <c r="BI73">
        <v>92400000</v>
      </c>
      <c r="BJ73">
        <v>-823000000</v>
      </c>
      <c r="BK73">
        <v>626000000</v>
      </c>
      <c r="BL73">
        <v>1660000000</v>
      </c>
      <c r="BM73">
        <v>1463000000</v>
      </c>
      <c r="BN73">
        <v>1463000000</v>
      </c>
      <c r="BO73">
        <v>-156000000</v>
      </c>
      <c r="BP73">
        <v>1242000000</v>
      </c>
      <c r="BQ73">
        <v>-319000000</v>
      </c>
      <c r="BR73">
        <v>767000000</v>
      </c>
      <c r="BS73">
        <v>767000000</v>
      </c>
      <c r="BT73">
        <v>-2263000000</v>
      </c>
      <c r="BU73">
        <v>-198000000</v>
      </c>
      <c r="BV73">
        <v>1019000000</v>
      </c>
      <c r="BW73">
        <v>-1442000000</v>
      </c>
      <c r="BX73">
        <v>-1442000000</v>
      </c>
      <c r="BY73">
        <v>0</v>
      </c>
      <c r="BZ73">
        <v>0</v>
      </c>
      <c r="CA73">
        <v>0</v>
      </c>
      <c r="CB73">
        <v>0</v>
      </c>
      <c r="CC73">
        <v>0</v>
      </c>
      <c r="CD73">
        <v>-481000000</v>
      </c>
      <c r="CE73">
        <v>9000000</v>
      </c>
      <c r="CF73">
        <v>679000000</v>
      </c>
      <c r="CG73">
        <v>207000000</v>
      </c>
      <c r="CH73">
        <v>207000000</v>
      </c>
      <c r="CI73">
        <v>-189000000</v>
      </c>
      <c r="CJ73">
        <v>-87000000</v>
      </c>
      <c r="CK73">
        <v>-66000000</v>
      </c>
      <c r="CL73">
        <v>-342000000</v>
      </c>
      <c r="CM73">
        <v>-342000000</v>
      </c>
      <c r="CN73">
        <v>-916000000</v>
      </c>
      <c r="CO73">
        <v>1375000000</v>
      </c>
      <c r="CP73">
        <v>1213000000</v>
      </c>
      <c r="CQ73">
        <v>1672000000</v>
      </c>
      <c r="CR73">
        <v>1672000000</v>
      </c>
      <c r="CS73">
        <v>0</v>
      </c>
      <c r="CT73">
        <v>0</v>
      </c>
      <c r="CU73">
        <v>0</v>
      </c>
      <c r="CV73">
        <v>0</v>
      </c>
      <c r="CW73">
        <v>0</v>
      </c>
      <c r="CX73">
        <v>-603000000</v>
      </c>
      <c r="CY73">
        <v>746000000</v>
      </c>
      <c r="CZ73">
        <v>139000000</v>
      </c>
      <c r="DA73">
        <v>282000000</v>
      </c>
      <c r="DB73">
        <v>282000000</v>
      </c>
      <c r="DC73">
        <v>-192000000</v>
      </c>
      <c r="DD73">
        <v>-245000000</v>
      </c>
      <c r="DE73">
        <v>162000000</v>
      </c>
      <c r="DF73">
        <v>-275000000</v>
      </c>
      <c r="DG73">
        <v>-275000000</v>
      </c>
      <c r="DH73">
        <v>-940000000</v>
      </c>
      <c r="DI73">
        <v>225000000</v>
      </c>
      <c r="DJ73">
        <v>273000000</v>
      </c>
      <c r="DK73">
        <v>-442000000</v>
      </c>
      <c r="DL73">
        <v>-442000000</v>
      </c>
      <c r="DM73">
        <v>274000000</v>
      </c>
      <c r="DN73">
        <v>917000000</v>
      </c>
      <c r="DO73">
        <v>395000000</v>
      </c>
      <c r="DP73">
        <v>1586000000</v>
      </c>
      <c r="DQ73">
        <v>1586000000</v>
      </c>
      <c r="DR73">
        <v>607000000</v>
      </c>
      <c r="DS73">
        <v>-1446000000</v>
      </c>
      <c r="DT73">
        <v>-622000000</v>
      </c>
      <c r="DU73">
        <v>-1461000000</v>
      </c>
      <c r="DV73">
        <v>-1461000000</v>
      </c>
      <c r="DW73">
        <v>-2385000000</v>
      </c>
      <c r="DX73">
        <v>-520000000</v>
      </c>
      <c r="DY73">
        <v>1460000000</v>
      </c>
      <c r="DZ73">
        <v>-1445000000</v>
      </c>
      <c r="EA73">
        <v>-1445000000</v>
      </c>
      <c r="EB73">
        <v>359000000</v>
      </c>
      <c r="EC73">
        <v>-2879000000</v>
      </c>
      <c r="ED73">
        <v>-1612000000</v>
      </c>
      <c r="EE73">
        <v>-4132000000</v>
      </c>
      <c r="EF73">
        <v>-4132000000</v>
      </c>
      <c r="EG73">
        <v>-257000000</v>
      </c>
      <c r="EH73">
        <v>-1154000000</v>
      </c>
      <c r="EI73">
        <v>-609000000</v>
      </c>
      <c r="EJ73">
        <v>-2020000000</v>
      </c>
      <c r="EK73"/>
      <c r="EL73"/>
      <c r="EM73"/>
      <c r="EN73"/>
      <c r="EO73">
        <v>-2020000000</v>
      </c>
      <c r="EP73">
        <v>4000000</v>
      </c>
      <c r="EQ73">
        <v>-707000000</v>
      </c>
      <c r="ER73">
        <v>147000000</v>
      </c>
      <c r="ES73">
        <v>-556000000</v>
      </c>
      <c r="ET73">
        <v>-556000000</v>
      </c>
      <c r="EU73">
        <v>42000000</v>
      </c>
      <c r="EV73">
        <v>-198000000</v>
      </c>
      <c r="EW73">
        <v>-206000000</v>
      </c>
      <c r="EX73">
        <v>-362000000</v>
      </c>
      <c r="EY73">
        <v>-362000000</v>
      </c>
      <c r="EZ73">
        <v>-407000000</v>
      </c>
      <c r="FA73">
        <v>-362000000</v>
      </c>
      <c r="FB73">
        <v>-567000000</v>
      </c>
      <c r="FC73">
        <v>-1336000000</v>
      </c>
      <c r="FD73">
        <v>-1336000000</v>
      </c>
      <c r="FE73">
        <v>-450000000</v>
      </c>
      <c r="FF73">
        <v>-151000000</v>
      </c>
      <c r="FG73">
        <v>1056000000</v>
      </c>
      <c r="FH73">
        <v>455000000</v>
      </c>
      <c r="FI73">
        <v>455000000</v>
      </c>
      <c r="FJ73">
        <v>-74000000</v>
      </c>
      <c r="FK73">
        <v>-195000000</v>
      </c>
      <c r="FL73">
        <v>-254000000</v>
      </c>
      <c r="FM73">
        <v>-523000000</v>
      </c>
      <c r="FN73">
        <v>-523000000</v>
      </c>
      <c r="FO73">
        <v>-308000000</v>
      </c>
      <c r="FP73">
        <v>-418000000</v>
      </c>
      <c r="FQ73">
        <v>268000000</v>
      </c>
      <c r="FR73">
        <v>-458000000</v>
      </c>
      <c r="FS73">
        <v>-458000000</v>
      </c>
      <c r="FT73">
        <v>-235000000</v>
      </c>
      <c r="FU73">
        <v>2641000000</v>
      </c>
      <c r="FV73">
        <v>1989000000</v>
      </c>
      <c r="FW73">
        <v>4395000000</v>
      </c>
      <c r="FX73">
        <v>4395000000</v>
      </c>
      <c r="FY73">
        <v>208000000</v>
      </c>
      <c r="FZ73">
        <v>5000000</v>
      </c>
      <c r="GA73">
        <v>-145000000</v>
      </c>
      <c r="GB73">
        <v>68000000</v>
      </c>
      <c r="GC73">
        <v>68000000</v>
      </c>
      <c r="GD73">
        <v>-936000000</v>
      </c>
      <c r="GE73">
        <v>-2128000000</v>
      </c>
      <c r="GF73">
        <v>-2318000000</v>
      </c>
      <c r="GG73">
        <v>-5382000000</v>
      </c>
      <c r="GH73">
        <v>-5382000000</v>
      </c>
      <c r="GI73">
        <v>2573000000</v>
      </c>
      <c r="GJ73">
        <v>-2177000000</v>
      </c>
      <c r="GK73">
        <v>50000000</v>
      </c>
      <c r="GL73">
        <v>446000000</v>
      </c>
      <c r="GM73">
        <v>446000000</v>
      </c>
      <c r="GN73">
        <v>-206000000</v>
      </c>
      <c r="GO73">
        <v>64000000</v>
      </c>
      <c r="GP73">
        <v>68000000</v>
      </c>
      <c r="GQ73">
        <v>-74000000</v>
      </c>
      <c r="GR73">
        <v>-74000000</v>
      </c>
      <c r="GS73">
        <v>-1291000000</v>
      </c>
      <c r="GT73">
        <v>229000000</v>
      </c>
      <c r="GU73">
        <v>-137000000</v>
      </c>
      <c r="GV73">
        <v>-1199000000</v>
      </c>
      <c r="GW73">
        <v>-1199000000</v>
      </c>
      <c r="GX73">
        <v>205000000</v>
      </c>
      <c r="GY73">
        <v>1682000000</v>
      </c>
      <c r="GZ73">
        <v>664000000</v>
      </c>
      <c r="HA73">
        <v>2551000000</v>
      </c>
      <c r="HB73">
        <v>2551000000</v>
      </c>
      <c r="HC73">
        <v>-46000000</v>
      </c>
      <c r="HD73">
        <v>-306000000</v>
      </c>
      <c r="HE73">
        <v>529000000</v>
      </c>
      <c r="HF73">
        <v>177000000</v>
      </c>
      <c r="HG73">
        <v>177000000</v>
      </c>
      <c r="HH73">
        <v>-1791000000</v>
      </c>
      <c r="HI73">
        <v>-669000000</v>
      </c>
      <c r="HJ73">
        <v>649000000</v>
      </c>
      <c r="HK73">
        <v>-1811000000</v>
      </c>
      <c r="HL73">
        <v>-1811000000</v>
      </c>
      <c r="HM73">
        <v>0</v>
      </c>
      <c r="HN73">
        <v>0</v>
      </c>
      <c r="HO73">
        <v>0</v>
      </c>
      <c r="HP73">
        <v>0</v>
      </c>
      <c r="HQ73">
        <v>0</v>
      </c>
      <c r="HR73">
        <v>-2040000000</v>
      </c>
      <c r="HS73">
        <v>-67000000</v>
      </c>
      <c r="HT73">
        <v>-1225000000</v>
      </c>
      <c r="HU73">
        <v>-3332000000</v>
      </c>
      <c r="HV73">
        <v>-3332000000</v>
      </c>
      <c r="HW73">
        <v>83600000</v>
      </c>
      <c r="HX73">
        <v>-783400000</v>
      </c>
      <c r="HY73">
        <v>27200000</v>
      </c>
      <c r="HZ73">
        <v>-672600000</v>
      </c>
      <c r="IA73">
        <v>-672600000</v>
      </c>
      <c r="IB73">
        <v>626000000</v>
      </c>
      <c r="IC73">
        <v>-1233000000</v>
      </c>
      <c r="ID73">
        <v>-567000000</v>
      </c>
      <c r="IE73">
        <v>-1174000000</v>
      </c>
      <c r="IF73">
        <v>-1174000000</v>
      </c>
      <c r="IG73">
        <v>251000000</v>
      </c>
      <c r="IH73">
        <v>-220000000</v>
      </c>
      <c r="II73">
        <v>73000000</v>
      </c>
      <c r="IJ73">
        <v>104000000</v>
      </c>
      <c r="IK73">
        <v>104000000</v>
      </c>
      <c r="IL73">
        <v>-221000000</v>
      </c>
      <c r="IM73">
        <v>45000000</v>
      </c>
      <c r="IN73">
        <v>-7000000</v>
      </c>
      <c r="IO73">
        <v>-183000000</v>
      </c>
      <c r="IP73">
        <v>-183000000</v>
      </c>
      <c r="IQ73">
        <v>-431100000</v>
      </c>
      <c r="IR73">
        <v>126800000</v>
      </c>
      <c r="IS73">
        <v>-104100000</v>
      </c>
      <c r="IT73">
        <v>-408400000</v>
      </c>
      <c r="IU73">
        <v>-408400000</v>
      </c>
      <c r="IV73">
        <v>-633000000</v>
      </c>
      <c r="IW73">
        <v>388000000</v>
      </c>
      <c r="IX73">
        <v>-423000000</v>
      </c>
      <c r="IY73">
        <v>-668000000</v>
      </c>
      <c r="IZ73">
        <v>-668000000</v>
      </c>
      <c r="JA73">
        <v>1030000000</v>
      </c>
      <c r="JB73">
        <v>-975000000</v>
      </c>
      <c r="JC73">
        <v>-851000000</v>
      </c>
      <c r="JD73">
        <v>-796000000</v>
      </c>
      <c r="JE73">
        <v>-796000000</v>
      </c>
      <c r="JF73">
        <v>-6615000000</v>
      </c>
      <c r="JG73">
        <v>11315000000</v>
      </c>
      <c r="JH73">
        <v>5025000000</v>
      </c>
      <c r="JI73">
        <v>9725000000</v>
      </c>
      <c r="JJ73">
        <v>9725000000</v>
      </c>
      <c r="JK73">
        <v>153000000</v>
      </c>
      <c r="JL73">
        <v>-421000000</v>
      </c>
      <c r="JM73">
        <v>476000000</v>
      </c>
      <c r="JN73">
        <v>208000000</v>
      </c>
      <c r="JO73">
        <v>208000000</v>
      </c>
      <c r="JP73">
        <v>-242000000</v>
      </c>
      <c r="JQ73">
        <v>-317000000</v>
      </c>
      <c r="JR73">
        <v>-1477000000</v>
      </c>
      <c r="JS73">
        <v>-2036000000</v>
      </c>
      <c r="JT73">
        <v>-2036000000</v>
      </c>
      <c r="JU73">
        <v>-361000000</v>
      </c>
      <c r="JV73">
        <v>-648000000</v>
      </c>
      <c r="JW73">
        <v>-441000000</v>
      </c>
      <c r="JX73">
        <v>-1450000000</v>
      </c>
      <c r="JY73">
        <v>-1450000000</v>
      </c>
      <c r="JZ73">
        <v>1292000000</v>
      </c>
      <c r="KA73">
        <v>-565000000</v>
      </c>
      <c r="KB73">
        <v>868000000</v>
      </c>
      <c r="KC73">
        <v>1595000000</v>
      </c>
      <c r="KD73">
        <v>1595000000</v>
      </c>
      <c r="KE73">
        <v>-2856000000</v>
      </c>
      <c r="KF73">
        <v>1914000000</v>
      </c>
      <c r="KG73">
        <v>3526000000</v>
      </c>
      <c r="KH73">
        <v>2584000000</v>
      </c>
      <c r="KI73">
        <v>2584000000</v>
      </c>
      <c r="KJ73">
        <v>104000000</v>
      </c>
      <c r="KK73">
        <v>323000000</v>
      </c>
      <c r="KL73">
        <v>-287000000</v>
      </c>
      <c r="KM73">
        <v>140000000</v>
      </c>
      <c r="KN73">
        <v>140000000</v>
      </c>
      <c r="KO73">
        <v>0</v>
      </c>
      <c r="KP73">
        <v>0</v>
      </c>
      <c r="KQ73">
        <v>0</v>
      </c>
      <c r="KR73">
        <v>0</v>
      </c>
      <c r="KS73">
        <v>0</v>
      </c>
      <c r="KT73">
        <v>-2062000000</v>
      </c>
      <c r="KU73">
        <v>819000000</v>
      </c>
      <c r="KV73">
        <v>-1176000000</v>
      </c>
      <c r="KW73">
        <v>-2419000000</v>
      </c>
      <c r="KX73">
        <v>-2419000000</v>
      </c>
      <c r="KY73">
        <v>-1975000000</v>
      </c>
      <c r="KZ73">
        <v>-376000000</v>
      </c>
      <c r="LA73">
        <v>14000000</v>
      </c>
      <c r="LB73">
        <v>-2337000000</v>
      </c>
      <c r="LC73">
        <v>-2337000000</v>
      </c>
      <c r="LD73">
        <v>-119000000</v>
      </c>
      <c r="LE73">
        <v>140000000</v>
      </c>
      <c r="LF73">
        <v>-1245000000</v>
      </c>
      <c r="LG73">
        <v>-1224000000</v>
      </c>
      <c r="LH73">
        <v>-1224000000</v>
      </c>
      <c r="LI73">
        <v>-1647000000</v>
      </c>
      <c r="LJ73">
        <v>791000000</v>
      </c>
      <c r="LK73">
        <v>-1780000000</v>
      </c>
      <c r="LL73">
        <v>-2636000000</v>
      </c>
      <c r="LM73">
        <v>-2636000000</v>
      </c>
      <c r="LN73">
        <v>-119000000</v>
      </c>
      <c r="LO73">
        <v>-114000000</v>
      </c>
      <c r="LP73">
        <v>107000000</v>
      </c>
      <c r="LQ73">
        <v>-126000000</v>
      </c>
      <c r="LR73">
        <v>-126000000</v>
      </c>
      <c r="LS73">
        <v>-174700000</v>
      </c>
      <c r="LT73">
        <v>-173000000</v>
      </c>
      <c r="LU73">
        <v>133900000</v>
      </c>
      <c r="LV73">
        <v>-213800000</v>
      </c>
      <c r="LW73">
        <v>-213800000</v>
      </c>
      <c r="LX73">
        <v>-22000000</v>
      </c>
      <c r="LY73">
        <v>139000000</v>
      </c>
      <c r="LZ73">
        <v>-102000000</v>
      </c>
      <c r="MA73">
        <v>15000000</v>
      </c>
      <c r="MB73">
        <v>15000000</v>
      </c>
      <c r="MC73">
        <v>26000000</v>
      </c>
      <c r="MD73">
        <v>-118000000</v>
      </c>
      <c r="ME73">
        <v>-75000000</v>
      </c>
      <c r="MF73">
        <v>-167000000</v>
      </c>
      <c r="MG73">
        <v>-167000000</v>
      </c>
      <c r="MH73">
        <v>0</v>
      </c>
      <c r="MI73">
        <v>0</v>
      </c>
      <c r="MJ73">
        <v>0</v>
      </c>
      <c r="MK73">
        <v>0</v>
      </c>
      <c r="ML73">
        <v>0</v>
      </c>
      <c r="MM73">
        <v>-2142000000</v>
      </c>
      <c r="MN73">
        <v>1212000000</v>
      </c>
      <c r="MO73">
        <v>-1199000000</v>
      </c>
      <c r="MP73">
        <v>-2129000000</v>
      </c>
      <c r="MQ73">
        <v>-2129000000</v>
      </c>
      <c r="MR73">
        <v>0</v>
      </c>
      <c r="MS73">
        <v>0</v>
      </c>
      <c r="MT73">
        <v>0</v>
      </c>
      <c r="MU73">
        <v>0</v>
      </c>
      <c r="MV73">
        <v>0</v>
      </c>
      <c r="MW73">
        <v>-59000000</v>
      </c>
      <c r="MX73">
        <v>126000000</v>
      </c>
      <c r="MY73">
        <v>-13000000</v>
      </c>
      <c r="MZ73">
        <v>54000000</v>
      </c>
      <c r="NA73">
        <v>54000000</v>
      </c>
      <c r="NB73">
        <v>-1517000000</v>
      </c>
      <c r="NC73">
        <v>582000000</v>
      </c>
      <c r="ND73">
        <v>-236000000</v>
      </c>
      <c r="NE73">
        <v>-1171000000</v>
      </c>
      <c r="NF73">
        <v>-1171000000</v>
      </c>
      <c r="NG73">
        <v>26000000</v>
      </c>
      <c r="NH73">
        <v>59000000</v>
      </c>
      <c r="NI73">
        <v>-237000000</v>
      </c>
      <c r="NJ73">
        <v>-152000000</v>
      </c>
      <c r="NK73">
        <v>-152000000</v>
      </c>
      <c r="NL73">
        <v>123000000</v>
      </c>
      <c r="NM73">
        <v>-1081000000</v>
      </c>
      <c r="NN73">
        <v>-783000000</v>
      </c>
      <c r="NO73">
        <v>-1741000000</v>
      </c>
      <c r="NP73">
        <v>-1741000000</v>
      </c>
      <c r="NQ73">
        <v>-618000000</v>
      </c>
      <c r="NR73">
        <v>949000000</v>
      </c>
      <c r="NS73">
        <v>1695000000</v>
      </c>
      <c r="NT73">
        <v>2026000000</v>
      </c>
      <c r="NU73">
        <v>2026000000</v>
      </c>
      <c r="NV73">
        <v>-331000000</v>
      </c>
      <c r="NW73">
        <v>-1204000000</v>
      </c>
      <c r="NX73">
        <v>1029000000</v>
      </c>
      <c r="NY73">
        <v>-506000000</v>
      </c>
      <c r="NZ73">
        <v>-506000000</v>
      </c>
      <c r="OA73">
        <v>-919000000</v>
      </c>
      <c r="OB73">
        <v>-1372000000</v>
      </c>
      <c r="OC73">
        <v>-1069000000</v>
      </c>
      <c r="OD73">
        <v>-3360000000</v>
      </c>
      <c r="OE73">
        <v>-3360000000</v>
      </c>
      <c r="OF73">
        <v>50000000</v>
      </c>
      <c r="OG73">
        <v>-909000000</v>
      </c>
      <c r="OH73">
        <v>148000000</v>
      </c>
      <c r="OI73">
        <v>-711000000</v>
      </c>
      <c r="OJ73">
        <v>-711000000</v>
      </c>
      <c r="OK73">
        <v>-3676000000</v>
      </c>
      <c r="OL73">
        <v>4544000000</v>
      </c>
      <c r="OM73">
        <v>1506000000</v>
      </c>
      <c r="ON73">
        <v>2374000000</v>
      </c>
      <c r="OO73">
        <v>2374000000</v>
      </c>
      <c r="OP73">
        <v>4220000000</v>
      </c>
      <c r="OQ73">
        <v>-113000000</v>
      </c>
      <c r="OR73">
        <v>-1235000000</v>
      </c>
      <c r="OS73">
        <v>2872000000</v>
      </c>
      <c r="OT73">
        <v>2872000000</v>
      </c>
      <c r="OU73">
        <v>-3670000000</v>
      </c>
      <c r="OV73">
        <v>225000000</v>
      </c>
      <c r="OW73">
        <v>2856000000</v>
      </c>
      <c r="OX73">
        <v>-589000000</v>
      </c>
      <c r="OY73">
        <v>-589000000</v>
      </c>
      <c r="OZ73">
        <v>-9664532000</v>
      </c>
    </row>
    <row r="74" spans="1:416" x14ac:dyDescent="0.25">
      <c r="A74" s="26" t="s">
        <v>12</v>
      </c>
      <c r="B74">
        <v>78284000000</v>
      </c>
      <c r="C74">
        <v>86943000000</v>
      </c>
      <c r="D74">
        <v>85516000000</v>
      </c>
      <c r="E74">
        <v>250743000000</v>
      </c>
      <c r="F74">
        <v>250743000000</v>
      </c>
      <c r="G74">
        <v>2667000000</v>
      </c>
      <c r="H74">
        <v>2354000000</v>
      </c>
      <c r="I74">
        <v>3592000000</v>
      </c>
      <c r="J74">
        <v>8613000000</v>
      </c>
      <c r="K74">
        <v>8613000000</v>
      </c>
      <c r="L74">
        <v>1810000000</v>
      </c>
      <c r="M74">
        <v>2066000000</v>
      </c>
      <c r="N74">
        <v>2177000000</v>
      </c>
      <c r="O74">
        <v>6053000000</v>
      </c>
      <c r="P74">
        <v>6053000000</v>
      </c>
      <c r="Q74">
        <v>13539901000</v>
      </c>
      <c r="R74">
        <v>9323748000</v>
      </c>
      <c r="S74">
        <v>9334426000</v>
      </c>
      <c r="T74">
        <v>32198075000</v>
      </c>
      <c r="U74">
        <v>32198075000</v>
      </c>
      <c r="V74">
        <v>0</v>
      </c>
      <c r="W74">
        <v>0</v>
      </c>
      <c r="X74">
        <v>0</v>
      </c>
      <c r="Y74">
        <v>0</v>
      </c>
      <c r="Z74">
        <v>0</v>
      </c>
      <c r="AA74">
        <v>-12119000000</v>
      </c>
      <c r="AB74">
        <v>12418000000</v>
      </c>
      <c r="AC74">
        <v>9556000000</v>
      </c>
      <c r="AD74">
        <v>9855000000</v>
      </c>
      <c r="AE74">
        <v>9855000000</v>
      </c>
      <c r="AF74">
        <v>24153000000</v>
      </c>
      <c r="AG74">
        <v>4762000000</v>
      </c>
      <c r="AH74">
        <v>6460000000</v>
      </c>
      <c r="AI74">
        <v>35375000000</v>
      </c>
      <c r="AJ74">
        <v>35375000000</v>
      </c>
      <c r="AK74">
        <v>9500000000</v>
      </c>
      <c r="AL74">
        <v>18929000000</v>
      </c>
      <c r="AM74">
        <v>42274000000</v>
      </c>
      <c r="AN74">
        <v>70703000000</v>
      </c>
      <c r="AO74">
        <v>70703000000</v>
      </c>
      <c r="AP74">
        <v>0</v>
      </c>
      <c r="AQ74">
        <v>-56794000000</v>
      </c>
      <c r="AR74">
        <v>-40389000000</v>
      </c>
      <c r="AS74">
        <v>-97183000000</v>
      </c>
      <c r="AT74">
        <v>-97183000000</v>
      </c>
      <c r="AU74">
        <v>21208000000</v>
      </c>
      <c r="AV74">
        <v>22255000000</v>
      </c>
      <c r="AW74">
        <v>37889000000</v>
      </c>
      <c r="AX74">
        <v>81352000000</v>
      </c>
      <c r="AY74">
        <v>81352000000</v>
      </c>
      <c r="AZ74">
        <v>0</v>
      </c>
      <c r="BA74">
        <v>0</v>
      </c>
      <c r="BB74">
        <v>0</v>
      </c>
      <c r="BC74">
        <v>0</v>
      </c>
      <c r="BD74">
        <v>0</v>
      </c>
      <c r="BE74">
        <v>3527900000</v>
      </c>
      <c r="BF74">
        <v>2783400000</v>
      </c>
      <c r="BG74">
        <v>2573500000</v>
      </c>
      <c r="BH74">
        <v>8884800000</v>
      </c>
      <c r="BI74">
        <v>8884800000</v>
      </c>
      <c r="BJ74">
        <v>0</v>
      </c>
      <c r="BK74">
        <v>0</v>
      </c>
      <c r="BL74">
        <v>0</v>
      </c>
      <c r="BM74">
        <v>0</v>
      </c>
      <c r="BN74">
        <v>0</v>
      </c>
      <c r="BO74">
        <v>3863000000</v>
      </c>
      <c r="BP74">
        <v>5030000000</v>
      </c>
      <c r="BQ74">
        <v>5071000000</v>
      </c>
      <c r="BR74">
        <v>13964000000</v>
      </c>
      <c r="BS74">
        <v>13964000000</v>
      </c>
      <c r="BT74">
        <v>151417000000</v>
      </c>
      <c r="BU74">
        <v>166325000000</v>
      </c>
      <c r="BV74">
        <v>153205000000</v>
      </c>
      <c r="BW74">
        <v>470947000000</v>
      </c>
      <c r="BX74">
        <v>470947000000</v>
      </c>
      <c r="BY74">
        <v>0</v>
      </c>
      <c r="BZ74">
        <v>-686700000000</v>
      </c>
      <c r="CA74">
        <v>-658872000000</v>
      </c>
      <c r="CB74">
        <v>-1345572000000</v>
      </c>
      <c r="CC74">
        <v>-1345572000000</v>
      </c>
      <c r="CD74">
        <v>10415000000</v>
      </c>
      <c r="CE74">
        <v>11075000000</v>
      </c>
      <c r="CF74">
        <v>11393000000</v>
      </c>
      <c r="CG74">
        <v>32883000000</v>
      </c>
      <c r="CH74">
        <v>32883000000</v>
      </c>
      <c r="CI74">
        <v>417000000</v>
      </c>
      <c r="CJ74">
        <v>456000000</v>
      </c>
      <c r="CK74">
        <v>513000000</v>
      </c>
      <c r="CL74">
        <v>1386000000</v>
      </c>
      <c r="CM74">
        <v>1386000000</v>
      </c>
      <c r="CN74">
        <v>6930000000</v>
      </c>
      <c r="CO74">
        <v>8600000000</v>
      </c>
      <c r="CP74">
        <v>3535000000</v>
      </c>
      <c r="CQ74">
        <v>19065000000</v>
      </c>
      <c r="CR74">
        <v>19065000000</v>
      </c>
      <c r="CS74">
        <v>0</v>
      </c>
      <c r="CT74">
        <v>-258601000000</v>
      </c>
      <c r="CU74">
        <v>-234680000000</v>
      </c>
      <c r="CV74">
        <v>-493281000000</v>
      </c>
      <c r="CW74">
        <v>-493281000000</v>
      </c>
      <c r="CX74">
        <v>8347000000</v>
      </c>
      <c r="CY74">
        <v>12611000000</v>
      </c>
      <c r="CZ74">
        <v>8417000000</v>
      </c>
      <c r="DA74">
        <v>29375000000</v>
      </c>
      <c r="DB74">
        <v>29375000000</v>
      </c>
      <c r="DC74">
        <v>1525000000</v>
      </c>
      <c r="DD74">
        <v>2171000000</v>
      </c>
      <c r="DE74">
        <v>2051000000</v>
      </c>
      <c r="DF74">
        <v>5747000000</v>
      </c>
      <c r="DG74">
        <v>5747000000</v>
      </c>
      <c r="DH74">
        <v>45503000000</v>
      </c>
      <c r="DI74">
        <v>29131000000</v>
      </c>
      <c r="DJ74">
        <v>25010000000</v>
      </c>
      <c r="DK74">
        <v>99644000000</v>
      </c>
      <c r="DL74">
        <v>99644000000</v>
      </c>
      <c r="DM74">
        <v>45195000000</v>
      </c>
      <c r="DN74">
        <v>7486000000</v>
      </c>
      <c r="DO74">
        <v>8277000000</v>
      </c>
      <c r="DP74">
        <v>60958000000</v>
      </c>
      <c r="DQ74">
        <v>60958000000</v>
      </c>
      <c r="DR74">
        <v>12128000000</v>
      </c>
      <c r="DS74">
        <v>7931000000</v>
      </c>
      <c r="DT74">
        <v>7790000000</v>
      </c>
      <c r="DU74">
        <v>27849000000</v>
      </c>
      <c r="DV74">
        <v>27849000000</v>
      </c>
      <c r="DW74">
        <v>110609000000</v>
      </c>
      <c r="DX74">
        <v>338000000</v>
      </c>
      <c r="DY74">
        <v>1056000000</v>
      </c>
      <c r="DZ74">
        <v>112003000000</v>
      </c>
      <c r="EA74">
        <v>112003000000</v>
      </c>
      <c r="EB74">
        <v>1949000000</v>
      </c>
      <c r="EC74">
        <v>5576000000</v>
      </c>
      <c r="ED74">
        <v>3046000000</v>
      </c>
      <c r="EE74">
        <v>10571000000</v>
      </c>
      <c r="EF74">
        <v>10571000000</v>
      </c>
      <c r="EG74">
        <v>26785000000</v>
      </c>
      <c r="EH74">
        <v>5744000000</v>
      </c>
      <c r="EI74">
        <v>8540000000</v>
      </c>
      <c r="EJ74">
        <v>41069000000</v>
      </c>
      <c r="EK74"/>
      <c r="EL74"/>
      <c r="EM74"/>
      <c r="EN74"/>
      <c r="EO74">
        <v>41069000000</v>
      </c>
      <c r="EP74">
        <v>690000000</v>
      </c>
      <c r="EQ74">
        <v>780000000</v>
      </c>
      <c r="ER74">
        <v>761000000</v>
      </c>
      <c r="ES74">
        <v>2231000000</v>
      </c>
      <c r="ET74">
        <v>2231000000</v>
      </c>
      <c r="EU74">
        <v>7098000000</v>
      </c>
      <c r="EV74">
        <v>6553000000</v>
      </c>
      <c r="EW74">
        <v>8350000000</v>
      </c>
      <c r="EX74">
        <v>22001000000</v>
      </c>
      <c r="EY74">
        <v>22001000000</v>
      </c>
      <c r="EZ74">
        <v>75516000000</v>
      </c>
      <c r="FA74">
        <v>85694000000</v>
      </c>
      <c r="FB74">
        <v>80609000000</v>
      </c>
      <c r="FC74">
        <v>241819000000</v>
      </c>
      <c r="FD74">
        <v>241819000000</v>
      </c>
      <c r="FE74">
        <v>32874000000</v>
      </c>
      <c r="FF74">
        <v>37628000000</v>
      </c>
      <c r="FG74">
        <v>46759000000</v>
      </c>
      <c r="FH74">
        <v>117261000000</v>
      </c>
      <c r="FI74">
        <v>117261000000</v>
      </c>
      <c r="FJ74">
        <v>1070000000</v>
      </c>
      <c r="FK74">
        <v>1098000000</v>
      </c>
      <c r="FL74">
        <v>828000000</v>
      </c>
      <c r="FM74">
        <v>2996000000</v>
      </c>
      <c r="FN74">
        <v>2996000000</v>
      </c>
      <c r="FO74">
        <v>7490000000</v>
      </c>
      <c r="FP74">
        <v>9536000000</v>
      </c>
      <c r="FQ74">
        <v>9813000000</v>
      </c>
      <c r="FR74">
        <v>26839000000</v>
      </c>
      <c r="FS74">
        <v>26839000000</v>
      </c>
      <c r="FT74">
        <v>-31124000000</v>
      </c>
      <c r="FU74">
        <v>68730000000</v>
      </c>
      <c r="FV74">
        <v>55376000000</v>
      </c>
      <c r="FW74">
        <v>92982000000</v>
      </c>
      <c r="FX74">
        <v>92982000000</v>
      </c>
      <c r="FY74">
        <v>13755000000</v>
      </c>
      <c r="FZ74">
        <v>14161000000</v>
      </c>
      <c r="GA74">
        <v>3424000000</v>
      </c>
      <c r="GB74">
        <v>31340000000</v>
      </c>
      <c r="GC74">
        <v>31340000000</v>
      </c>
      <c r="GD74">
        <v>38367000000</v>
      </c>
      <c r="GE74">
        <v>57505000000</v>
      </c>
      <c r="GF74">
        <v>62385000000</v>
      </c>
      <c r="GG74">
        <v>158257000000</v>
      </c>
      <c r="GH74">
        <v>158257000000</v>
      </c>
      <c r="GI74">
        <v>0</v>
      </c>
      <c r="GJ74">
        <v>-74610000000</v>
      </c>
      <c r="GK74">
        <v>-106490000000</v>
      </c>
      <c r="GL74">
        <v>-181100000000</v>
      </c>
      <c r="GM74">
        <v>-181100000000</v>
      </c>
      <c r="GN74">
        <v>890000000</v>
      </c>
      <c r="GO74">
        <v>1040000000</v>
      </c>
      <c r="GP74">
        <v>963000000</v>
      </c>
      <c r="GQ74">
        <v>2893000000</v>
      </c>
      <c r="GR74">
        <v>2893000000</v>
      </c>
      <c r="GS74">
        <v>3241000000</v>
      </c>
      <c r="GT74">
        <v>3322000000</v>
      </c>
      <c r="GU74">
        <v>2584000000</v>
      </c>
      <c r="GV74">
        <v>9147000000</v>
      </c>
      <c r="GW74">
        <v>9147000000</v>
      </c>
      <c r="GX74">
        <v>28653000000</v>
      </c>
      <c r="GY74">
        <v>20759000000</v>
      </c>
      <c r="GZ74">
        <v>16982000000</v>
      </c>
      <c r="HA74">
        <v>66394000000</v>
      </c>
      <c r="HB74">
        <v>66394000000</v>
      </c>
      <c r="HC74">
        <v>11793000000</v>
      </c>
      <c r="HD74">
        <v>10642000000</v>
      </c>
      <c r="HE74">
        <v>26175000000</v>
      </c>
      <c r="HF74">
        <v>48610000000</v>
      </c>
      <c r="HG74">
        <v>48610000000</v>
      </c>
      <c r="HH74">
        <v>5229000000</v>
      </c>
      <c r="HI74">
        <v>4468000000</v>
      </c>
      <c r="HJ74">
        <v>14332000000</v>
      </c>
      <c r="HK74">
        <v>24029000000</v>
      </c>
      <c r="HL74">
        <v>24029000000</v>
      </c>
      <c r="HM74">
        <v>-941190000000</v>
      </c>
      <c r="HN74">
        <v>0</v>
      </c>
      <c r="HO74">
        <v>0</v>
      </c>
      <c r="HP74">
        <v>-941190000000</v>
      </c>
      <c r="HQ74">
        <v>-941190000000</v>
      </c>
      <c r="HR74">
        <v>9097000000</v>
      </c>
      <c r="HS74">
        <v>10028000000</v>
      </c>
      <c r="HT74">
        <v>8653000000</v>
      </c>
      <c r="HU74">
        <v>27778000000</v>
      </c>
      <c r="HV74">
        <v>27778000000</v>
      </c>
      <c r="HW74">
        <v>5536900000</v>
      </c>
      <c r="HX74">
        <v>3634100000</v>
      </c>
      <c r="HY74">
        <v>3949400000</v>
      </c>
      <c r="HZ74">
        <v>13120400000</v>
      </c>
      <c r="IA74">
        <v>13120400000</v>
      </c>
      <c r="IB74">
        <v>9890000000</v>
      </c>
      <c r="IC74">
        <v>9625000000</v>
      </c>
      <c r="ID74">
        <v>10695000000</v>
      </c>
      <c r="IE74">
        <v>30210000000</v>
      </c>
      <c r="IF74">
        <v>30210000000</v>
      </c>
      <c r="IG74">
        <v>791000000</v>
      </c>
      <c r="IH74">
        <v>1156000000</v>
      </c>
      <c r="II74">
        <v>1423000000</v>
      </c>
      <c r="IJ74">
        <v>3370000000</v>
      </c>
      <c r="IK74">
        <v>3370000000</v>
      </c>
      <c r="IL74">
        <v>7213000000</v>
      </c>
      <c r="IM74">
        <v>7400000000</v>
      </c>
      <c r="IN74">
        <v>6354000000</v>
      </c>
      <c r="IO74">
        <v>20967000000</v>
      </c>
      <c r="IP74">
        <v>20967000000</v>
      </c>
      <c r="IQ74">
        <v>694600000</v>
      </c>
      <c r="IR74">
        <v>385000000</v>
      </c>
      <c r="IS74">
        <v>632700000</v>
      </c>
      <c r="IT74">
        <v>1712300000</v>
      </c>
      <c r="IU74">
        <v>1712300000</v>
      </c>
      <c r="IV74">
        <v>1650000000</v>
      </c>
      <c r="IW74">
        <v>1581000000</v>
      </c>
      <c r="IX74">
        <v>1416000000</v>
      </c>
      <c r="IY74">
        <v>4647000000</v>
      </c>
      <c r="IZ74">
        <v>4647000000</v>
      </c>
      <c r="JA74">
        <v>9745000000</v>
      </c>
      <c r="JB74">
        <v>7599000000</v>
      </c>
      <c r="JC74">
        <v>9017000000</v>
      </c>
      <c r="JD74">
        <v>26361000000</v>
      </c>
      <c r="JE74">
        <v>26361000000</v>
      </c>
      <c r="JF74">
        <v>0</v>
      </c>
      <c r="JG74">
        <v>3850000000</v>
      </c>
      <c r="JH74">
        <v>5345000000</v>
      </c>
      <c r="JI74">
        <v>9195000000</v>
      </c>
      <c r="JJ74">
        <v>9195000000</v>
      </c>
      <c r="JK74">
        <v>1470000000</v>
      </c>
      <c r="JL74">
        <v>1693000000</v>
      </c>
      <c r="JM74">
        <v>1404000000</v>
      </c>
      <c r="JN74">
        <v>4567000000</v>
      </c>
      <c r="JO74">
        <v>4567000000</v>
      </c>
      <c r="JP74">
        <v>493000000</v>
      </c>
      <c r="JQ74">
        <v>262000000</v>
      </c>
      <c r="JR74">
        <v>69000000</v>
      </c>
      <c r="JS74">
        <v>824000000</v>
      </c>
      <c r="JT74">
        <v>824000000</v>
      </c>
      <c r="JU74">
        <v>5399000000</v>
      </c>
      <c r="JV74">
        <v>5051000000</v>
      </c>
      <c r="JW74">
        <v>5541000000</v>
      </c>
      <c r="JX74">
        <v>15991000000</v>
      </c>
      <c r="JY74">
        <v>15991000000</v>
      </c>
      <c r="JZ74">
        <v>0</v>
      </c>
      <c r="KA74">
        <v>0</v>
      </c>
      <c r="KB74">
        <v>0</v>
      </c>
      <c r="KC74">
        <v>0</v>
      </c>
      <c r="KD74">
        <v>0</v>
      </c>
      <c r="KE74">
        <v>128573000000</v>
      </c>
      <c r="KF74">
        <v>132609000000</v>
      </c>
      <c r="KG74">
        <v>134433000000</v>
      </c>
      <c r="KH74">
        <v>395615000000</v>
      </c>
      <c r="KI74">
        <v>395615000000</v>
      </c>
      <c r="KJ74">
        <v>2126000000</v>
      </c>
      <c r="KK74">
        <v>2165000000</v>
      </c>
      <c r="KL74">
        <v>2092000000</v>
      </c>
      <c r="KM74">
        <v>6383000000</v>
      </c>
      <c r="KN74">
        <v>6383000000</v>
      </c>
      <c r="KO74">
        <v>49403000000</v>
      </c>
      <c r="KP74">
        <v>20738000000</v>
      </c>
      <c r="KQ74">
        <v>9350000000</v>
      </c>
      <c r="KR74">
        <v>79491000000</v>
      </c>
      <c r="KS74">
        <v>79491000000</v>
      </c>
      <c r="KT74">
        <v>2902000000</v>
      </c>
      <c r="KU74">
        <v>976000000</v>
      </c>
      <c r="KV74">
        <v>2240000000</v>
      </c>
      <c r="KW74">
        <v>6118000000</v>
      </c>
      <c r="KX74">
        <v>6118000000</v>
      </c>
      <c r="KY74">
        <v>33254000000</v>
      </c>
      <c r="KZ74">
        <v>17842000000</v>
      </c>
      <c r="LA74">
        <v>17307000000</v>
      </c>
      <c r="LB74">
        <v>68403000000</v>
      </c>
      <c r="LC74">
        <v>68403000000</v>
      </c>
      <c r="LD74">
        <v>11327000000</v>
      </c>
      <c r="LE74">
        <v>8266000000</v>
      </c>
      <c r="LF74">
        <v>2130000000</v>
      </c>
      <c r="LG74">
        <v>21723000000</v>
      </c>
      <c r="LH74">
        <v>21723000000</v>
      </c>
      <c r="LI74">
        <v>1095000000</v>
      </c>
      <c r="LJ74">
        <v>1338000000</v>
      </c>
      <c r="LK74">
        <v>1716000000</v>
      </c>
      <c r="LL74">
        <v>4149000000</v>
      </c>
      <c r="LM74">
        <v>4149000000</v>
      </c>
      <c r="LN74">
        <v>1010000000</v>
      </c>
      <c r="LO74">
        <v>1055000000</v>
      </c>
      <c r="LP74">
        <v>5211000000</v>
      </c>
      <c r="LQ74">
        <v>7276000000</v>
      </c>
      <c r="LR74">
        <v>7276000000</v>
      </c>
      <c r="LS74">
        <v>1644300000</v>
      </c>
      <c r="LT74">
        <v>558700000</v>
      </c>
      <c r="LU74">
        <v>1020700000</v>
      </c>
      <c r="LV74">
        <v>3223700000</v>
      </c>
      <c r="LW74">
        <v>3223700000</v>
      </c>
      <c r="LX74">
        <v>1063000000</v>
      </c>
      <c r="LY74">
        <v>1486000000</v>
      </c>
      <c r="LZ74">
        <v>1312000000</v>
      </c>
      <c r="MA74">
        <v>3861000000</v>
      </c>
      <c r="MB74">
        <v>3861000000</v>
      </c>
      <c r="MC74">
        <v>6870000000</v>
      </c>
      <c r="MD74">
        <v>5277000000</v>
      </c>
      <c r="ME74">
        <v>4907000000</v>
      </c>
      <c r="MF74">
        <v>17054000000</v>
      </c>
      <c r="MG74">
        <v>17054000000</v>
      </c>
      <c r="MH74">
        <v>-722730000</v>
      </c>
      <c r="MI74">
        <v>-832151000</v>
      </c>
      <c r="MJ74">
        <v>-1457695000</v>
      </c>
      <c r="MK74">
        <v>-3012576000</v>
      </c>
      <c r="ML74">
        <v>-3012576000</v>
      </c>
      <c r="MM74">
        <v>19751000000</v>
      </c>
      <c r="MN74">
        <v>19995000000</v>
      </c>
      <c r="MO74">
        <v>22053000000</v>
      </c>
      <c r="MP74">
        <v>61799000000</v>
      </c>
      <c r="MQ74">
        <v>61799000000</v>
      </c>
      <c r="MR74">
        <v>2253000000</v>
      </c>
      <c r="MS74">
        <v>2100000000</v>
      </c>
      <c r="MT74">
        <v>2459000000</v>
      </c>
      <c r="MU74">
        <v>6812000000</v>
      </c>
      <c r="MV74">
        <v>6812000000</v>
      </c>
      <c r="MW74">
        <v>2235000000</v>
      </c>
      <c r="MX74">
        <v>3249000000</v>
      </c>
      <c r="MY74">
        <v>3763000000</v>
      </c>
      <c r="MZ74">
        <v>9247000000</v>
      </c>
      <c r="NA74">
        <v>9247000000</v>
      </c>
      <c r="NB74">
        <v>16438000000</v>
      </c>
      <c r="NC74">
        <v>19827000000</v>
      </c>
      <c r="ND74">
        <v>23927000000</v>
      </c>
      <c r="NE74">
        <v>60192000000</v>
      </c>
      <c r="NF74">
        <v>60192000000</v>
      </c>
      <c r="NG74">
        <v>2353000000</v>
      </c>
      <c r="NH74">
        <v>1839000000</v>
      </c>
      <c r="NI74">
        <v>2690000000</v>
      </c>
      <c r="NJ74">
        <v>6882000000</v>
      </c>
      <c r="NK74">
        <v>6882000000</v>
      </c>
      <c r="NL74">
        <v>3027000000</v>
      </c>
      <c r="NM74">
        <v>2313000000</v>
      </c>
      <c r="NN74">
        <v>3556000000</v>
      </c>
      <c r="NO74">
        <v>8896000000</v>
      </c>
      <c r="NP74">
        <v>8896000000</v>
      </c>
      <c r="NQ74">
        <v>0</v>
      </c>
      <c r="NR74">
        <v>-292082000000</v>
      </c>
      <c r="NS74">
        <v>-302952000000</v>
      </c>
      <c r="NT74">
        <v>-595034000000</v>
      </c>
      <c r="NU74">
        <v>-595034000000</v>
      </c>
      <c r="NV74">
        <v>8846000000</v>
      </c>
      <c r="NW74">
        <v>11590000000</v>
      </c>
      <c r="NX74">
        <v>9738000000</v>
      </c>
      <c r="NY74">
        <v>30174000000</v>
      </c>
      <c r="NZ74">
        <v>30174000000</v>
      </c>
      <c r="OA74">
        <v>5453000000</v>
      </c>
      <c r="OB74">
        <v>8028000000</v>
      </c>
      <c r="OC74">
        <v>6710000000</v>
      </c>
      <c r="OD74">
        <v>20191000000</v>
      </c>
      <c r="OE74">
        <v>20191000000</v>
      </c>
      <c r="OF74">
        <v>923000000</v>
      </c>
      <c r="OG74">
        <v>1118000000</v>
      </c>
      <c r="OH74">
        <v>5577000000</v>
      </c>
      <c r="OI74">
        <v>7618000000</v>
      </c>
      <c r="OJ74">
        <v>7618000000</v>
      </c>
      <c r="OK74">
        <v>-867091000000</v>
      </c>
      <c r="OL74">
        <v>0</v>
      </c>
      <c r="OM74">
        <v>0</v>
      </c>
      <c r="ON74">
        <v>-867091000000</v>
      </c>
      <c r="OO74">
        <v>-867091000000</v>
      </c>
      <c r="OP74">
        <v>8867000000</v>
      </c>
      <c r="OQ74">
        <v>3623000000</v>
      </c>
      <c r="OR74">
        <v>1622000000</v>
      </c>
      <c r="OS74">
        <v>14112000000</v>
      </c>
      <c r="OT74">
        <v>14112000000</v>
      </c>
      <c r="OU74">
        <v>5427000000</v>
      </c>
      <c r="OV74">
        <v>5987000000</v>
      </c>
      <c r="OW74">
        <v>5779000000</v>
      </c>
      <c r="OX74">
        <v>17193000000</v>
      </c>
      <c r="OY74">
        <v>17193000000</v>
      </c>
      <c r="OZ74">
        <v>-1232271301000</v>
      </c>
    </row>
    <row r="75" spans="1:416" x14ac:dyDescent="0.25">
      <c r="A75" s="26" t="s">
        <v>464</v>
      </c>
      <c r="B75">
        <v>39293000000</v>
      </c>
      <c r="C75">
        <v>43242000000</v>
      </c>
      <c r="D75">
        <v>49327000000</v>
      </c>
      <c r="E75">
        <v>131862000000</v>
      </c>
      <c r="F75">
        <v>131862000000</v>
      </c>
      <c r="G75">
        <v>0</v>
      </c>
      <c r="H75">
        <v>0</v>
      </c>
      <c r="I75">
        <v>0</v>
      </c>
      <c r="J75">
        <v>0</v>
      </c>
      <c r="K75">
        <v>0</v>
      </c>
      <c r="L75">
        <v>-3780000000</v>
      </c>
      <c r="M75">
        <v>0</v>
      </c>
      <c r="N75">
        <v>0</v>
      </c>
      <c r="O75">
        <v>-3780000000</v>
      </c>
      <c r="P75">
        <v>-3780000000</v>
      </c>
      <c r="Q75">
        <v>3730555000</v>
      </c>
      <c r="R75">
        <v>3693586000</v>
      </c>
      <c r="S75">
        <v>5104995000</v>
      </c>
      <c r="T75">
        <v>12529136000</v>
      </c>
      <c r="U75">
        <v>12529136000</v>
      </c>
      <c r="V75">
        <v>0</v>
      </c>
      <c r="W75">
        <v>0</v>
      </c>
      <c r="X75">
        <v>0</v>
      </c>
      <c r="Y75">
        <v>0</v>
      </c>
      <c r="Z75">
        <v>0</v>
      </c>
      <c r="AA75">
        <v>0</v>
      </c>
      <c r="AB75">
        <v>0</v>
      </c>
      <c r="AC75">
        <v>0</v>
      </c>
      <c r="AD75">
        <v>0</v>
      </c>
      <c r="AE75">
        <v>0</v>
      </c>
      <c r="AF75">
        <v>0</v>
      </c>
      <c r="AG75">
        <v>0</v>
      </c>
      <c r="AH75">
        <v>0</v>
      </c>
      <c r="AI75">
        <v>0</v>
      </c>
      <c r="AJ75">
        <v>0</v>
      </c>
      <c r="AK75">
        <v>6536000000</v>
      </c>
      <c r="AL75">
        <v>8190000000</v>
      </c>
      <c r="AM75">
        <v>9708000000</v>
      </c>
      <c r="AN75">
        <v>24434000000</v>
      </c>
      <c r="AO75">
        <v>24434000000</v>
      </c>
      <c r="AP75">
        <v>0</v>
      </c>
      <c r="AQ75">
        <v>-73287000000</v>
      </c>
      <c r="AR75">
        <v>-85461000000</v>
      </c>
      <c r="AS75">
        <v>-158748000000</v>
      </c>
      <c r="AT75">
        <v>-158748000000</v>
      </c>
      <c r="AU75">
        <v>50676000000</v>
      </c>
      <c r="AV75">
        <v>51551000000</v>
      </c>
      <c r="AW75">
        <v>50488000000</v>
      </c>
      <c r="AX75">
        <v>152715000000</v>
      </c>
      <c r="AY75">
        <v>152715000000</v>
      </c>
      <c r="AZ75">
        <v>1381476000000</v>
      </c>
      <c r="BA75">
        <v>1434803000000</v>
      </c>
      <c r="BB75">
        <v>1795480000000</v>
      </c>
      <c r="BC75">
        <v>4611759000000</v>
      </c>
      <c r="BD75">
        <v>4611759000000</v>
      </c>
      <c r="BE75">
        <v>2861200000</v>
      </c>
      <c r="BF75">
        <v>2765800000</v>
      </c>
      <c r="BG75">
        <v>3145300000</v>
      </c>
      <c r="BH75">
        <v>8772300000</v>
      </c>
      <c r="BI75">
        <v>8772300000</v>
      </c>
      <c r="BJ75">
        <v>0</v>
      </c>
      <c r="BK75">
        <v>0</v>
      </c>
      <c r="BL75">
        <v>0</v>
      </c>
      <c r="BM75">
        <v>0</v>
      </c>
      <c r="BN75">
        <v>0</v>
      </c>
      <c r="BO75">
        <v>7059000000</v>
      </c>
      <c r="BP75">
        <v>12513000000</v>
      </c>
      <c r="BQ75">
        <v>14027000000</v>
      </c>
      <c r="BR75">
        <v>33599000000</v>
      </c>
      <c r="BS75">
        <v>33599000000</v>
      </c>
      <c r="BT75">
        <v>0</v>
      </c>
      <c r="BU75">
        <v>0</v>
      </c>
      <c r="BV75">
        <v>0</v>
      </c>
      <c r="BW75">
        <v>0</v>
      </c>
      <c r="BX75">
        <v>0</v>
      </c>
      <c r="BY75">
        <v>1013170000000</v>
      </c>
      <c r="BZ75">
        <v>1070590000000</v>
      </c>
      <c r="CA75">
        <v>1280671000000</v>
      </c>
      <c r="CB75">
        <v>3364431000000</v>
      </c>
      <c r="CC75">
        <v>3364431000000</v>
      </c>
      <c r="CD75">
        <v>14715000000</v>
      </c>
      <c r="CE75">
        <v>9552000000</v>
      </c>
      <c r="CF75">
        <v>12274000000</v>
      </c>
      <c r="CG75">
        <v>36541000000</v>
      </c>
      <c r="CH75">
        <v>36541000000</v>
      </c>
      <c r="CI75">
        <v>-1696000000</v>
      </c>
      <c r="CJ75">
        <v>0</v>
      </c>
      <c r="CK75">
        <v>0</v>
      </c>
      <c r="CL75">
        <v>-1696000000</v>
      </c>
      <c r="CM75">
        <v>-1696000000</v>
      </c>
      <c r="CN75">
        <v>3990000000</v>
      </c>
      <c r="CO75">
        <v>4498000000</v>
      </c>
      <c r="CP75">
        <v>4669000000</v>
      </c>
      <c r="CQ75">
        <v>13157000000</v>
      </c>
      <c r="CR75">
        <v>13157000000</v>
      </c>
      <c r="CS75">
        <v>0</v>
      </c>
      <c r="CT75">
        <v>0</v>
      </c>
      <c r="CU75">
        <v>0</v>
      </c>
      <c r="CV75">
        <v>0</v>
      </c>
      <c r="CW75">
        <v>0</v>
      </c>
      <c r="CX75">
        <v>1291000000</v>
      </c>
      <c r="CY75">
        <v>2069000000</v>
      </c>
      <c r="CZ75">
        <v>1150000000</v>
      </c>
      <c r="DA75">
        <v>4510000000</v>
      </c>
      <c r="DB75">
        <v>4510000000</v>
      </c>
      <c r="DC75">
        <v>5605000000</v>
      </c>
      <c r="DD75">
        <v>6683000000</v>
      </c>
      <c r="DE75">
        <v>5579000000</v>
      </c>
      <c r="DF75">
        <v>17867000000</v>
      </c>
      <c r="DG75">
        <v>17867000000</v>
      </c>
      <c r="DH75">
        <v>15903000000</v>
      </c>
      <c r="DI75">
        <v>15092000000</v>
      </c>
      <c r="DJ75">
        <v>16147000000</v>
      </c>
      <c r="DK75">
        <v>47142000000</v>
      </c>
      <c r="DL75">
        <v>47142000000</v>
      </c>
      <c r="DM75">
        <v>45762000000</v>
      </c>
      <c r="DN75">
        <v>26897000000</v>
      </c>
      <c r="DO75">
        <v>31196000000</v>
      </c>
      <c r="DP75">
        <v>103855000000</v>
      </c>
      <c r="DQ75">
        <v>103855000000</v>
      </c>
      <c r="DR75">
        <v>0</v>
      </c>
      <c r="DS75">
        <v>0</v>
      </c>
      <c r="DT75">
        <v>0</v>
      </c>
      <c r="DU75">
        <v>0</v>
      </c>
      <c r="DV75">
        <v>0</v>
      </c>
      <c r="DW75">
        <v>69434000000</v>
      </c>
      <c r="DX75">
        <v>0</v>
      </c>
      <c r="DY75">
        <v>140000000</v>
      </c>
      <c r="DZ75">
        <v>69574000000</v>
      </c>
      <c r="EA75">
        <v>69574000000</v>
      </c>
      <c r="EB75">
        <v>4591000000</v>
      </c>
      <c r="EC75">
        <v>4722000000</v>
      </c>
      <c r="ED75">
        <v>4116000000</v>
      </c>
      <c r="EE75">
        <v>13429000000</v>
      </c>
      <c r="EF75">
        <v>13429000000</v>
      </c>
      <c r="EG75">
        <v>4786000000</v>
      </c>
      <c r="EH75">
        <v>421000000</v>
      </c>
      <c r="EI75">
        <v>416000000</v>
      </c>
      <c r="EJ75">
        <v>5623000000</v>
      </c>
      <c r="EK75"/>
      <c r="EL75"/>
      <c r="EM75"/>
      <c r="EN75"/>
      <c r="EO75">
        <v>5623000000</v>
      </c>
      <c r="EP75">
        <v>0</v>
      </c>
      <c r="EQ75">
        <v>0</v>
      </c>
      <c r="ER75">
        <v>0</v>
      </c>
      <c r="ES75">
        <v>0</v>
      </c>
      <c r="ET75">
        <v>0</v>
      </c>
      <c r="EU75">
        <v>3429000000</v>
      </c>
      <c r="EV75">
        <v>2564000000</v>
      </c>
      <c r="EW75">
        <v>3281000000</v>
      </c>
      <c r="EX75">
        <v>9274000000</v>
      </c>
      <c r="EY75">
        <v>9274000000</v>
      </c>
      <c r="EZ75">
        <v>20556000000</v>
      </c>
      <c r="FA75">
        <v>23513000000</v>
      </c>
      <c r="FB75">
        <v>23645000000</v>
      </c>
      <c r="FC75">
        <v>67714000000</v>
      </c>
      <c r="FD75">
        <v>67714000000</v>
      </c>
      <c r="FE75">
        <v>688000000</v>
      </c>
      <c r="FF75">
        <v>1955000000</v>
      </c>
      <c r="FG75">
        <v>2498000000</v>
      </c>
      <c r="FH75">
        <v>5141000000</v>
      </c>
      <c r="FI75">
        <v>5141000000</v>
      </c>
      <c r="FJ75">
        <v>0</v>
      </c>
      <c r="FK75">
        <v>0</v>
      </c>
      <c r="FL75">
        <v>1923000000</v>
      </c>
      <c r="FM75">
        <v>1923000000</v>
      </c>
      <c r="FN75">
        <v>1923000000</v>
      </c>
      <c r="FO75">
        <v>10587000000</v>
      </c>
      <c r="FP75">
        <v>10719000000</v>
      </c>
      <c r="FQ75">
        <v>10009000000</v>
      </c>
      <c r="FR75">
        <v>31315000000</v>
      </c>
      <c r="FS75">
        <v>31315000000</v>
      </c>
      <c r="FT75">
        <v>14866000000</v>
      </c>
      <c r="FU75">
        <v>37867000000</v>
      </c>
      <c r="FV75">
        <v>34815000000</v>
      </c>
      <c r="FW75">
        <v>87548000000</v>
      </c>
      <c r="FX75">
        <v>87548000000</v>
      </c>
      <c r="FY75">
        <v>3928000000</v>
      </c>
      <c r="FZ75">
        <v>3473000000</v>
      </c>
      <c r="GA75">
        <v>3460000000</v>
      </c>
      <c r="GB75">
        <v>10861000000</v>
      </c>
      <c r="GC75">
        <v>10861000000</v>
      </c>
      <c r="GD75">
        <v>0</v>
      </c>
      <c r="GE75">
        <v>0</v>
      </c>
      <c r="GF75">
        <v>0</v>
      </c>
      <c r="GG75">
        <v>0</v>
      </c>
      <c r="GH75">
        <v>0</v>
      </c>
      <c r="GI75">
        <v>158257000000</v>
      </c>
      <c r="GJ75">
        <v>190019000000</v>
      </c>
      <c r="GK75">
        <v>259962000000</v>
      </c>
      <c r="GL75">
        <v>608238000000</v>
      </c>
      <c r="GM75">
        <v>608238000000</v>
      </c>
      <c r="GN75">
        <v>-829000000</v>
      </c>
      <c r="GO75">
        <v>2944000000</v>
      </c>
      <c r="GP75">
        <v>3651000000</v>
      </c>
      <c r="GQ75">
        <v>5766000000</v>
      </c>
      <c r="GR75">
        <v>5766000000</v>
      </c>
      <c r="GS75">
        <v>0</v>
      </c>
      <c r="GT75">
        <v>0</v>
      </c>
      <c r="GU75">
        <v>0</v>
      </c>
      <c r="GV75">
        <v>0</v>
      </c>
      <c r="GW75">
        <v>0</v>
      </c>
      <c r="GX75">
        <v>25313000000</v>
      </c>
      <c r="GY75">
        <v>17763000000</v>
      </c>
      <c r="GZ75">
        <v>21037000000</v>
      </c>
      <c r="HA75">
        <v>64113000000</v>
      </c>
      <c r="HB75">
        <v>64113000000</v>
      </c>
      <c r="HC75">
        <v>7919000000</v>
      </c>
      <c r="HD75">
        <v>10636000000</v>
      </c>
      <c r="HE75">
        <v>12670000000</v>
      </c>
      <c r="HF75">
        <v>31225000000</v>
      </c>
      <c r="HG75">
        <v>31225000000</v>
      </c>
      <c r="HH75">
        <v>9380000000</v>
      </c>
      <c r="HI75">
        <v>10883000000</v>
      </c>
      <c r="HJ75">
        <v>11513000000</v>
      </c>
      <c r="HK75">
        <v>31776000000</v>
      </c>
      <c r="HL75">
        <v>31776000000</v>
      </c>
      <c r="HM75">
        <v>1470666000000</v>
      </c>
      <c r="HN75">
        <v>1562431000000</v>
      </c>
      <c r="HO75">
        <v>2144257000000</v>
      </c>
      <c r="HP75">
        <v>5177354000000</v>
      </c>
      <c r="HQ75">
        <v>5177354000000</v>
      </c>
      <c r="HR75">
        <v>14246000000</v>
      </c>
      <c r="HS75">
        <v>414000000</v>
      </c>
      <c r="HT75">
        <v>788000000</v>
      </c>
      <c r="HU75">
        <v>15448000000</v>
      </c>
      <c r="HV75">
        <v>15448000000</v>
      </c>
      <c r="HW75">
        <v>7579000000</v>
      </c>
      <c r="HX75">
        <v>7123000000</v>
      </c>
      <c r="HY75">
        <v>8603300000</v>
      </c>
      <c r="HZ75">
        <v>23305300000</v>
      </c>
      <c r="IA75">
        <v>23305300000</v>
      </c>
      <c r="IB75">
        <v>8374000000</v>
      </c>
      <c r="IC75">
        <v>8975000000</v>
      </c>
      <c r="ID75">
        <v>9390000000</v>
      </c>
      <c r="IE75">
        <v>26739000000</v>
      </c>
      <c r="IF75">
        <v>26739000000</v>
      </c>
      <c r="IG75">
        <v>3328000000</v>
      </c>
      <c r="IH75">
        <v>3724000000</v>
      </c>
      <c r="II75">
        <v>4301000000</v>
      </c>
      <c r="IJ75">
        <v>11353000000</v>
      </c>
      <c r="IK75">
        <v>11353000000</v>
      </c>
      <c r="IL75">
        <v>5809000000</v>
      </c>
      <c r="IM75">
        <v>5926000000</v>
      </c>
      <c r="IN75">
        <v>5241000000</v>
      </c>
      <c r="IO75">
        <v>16976000000</v>
      </c>
      <c r="IP75">
        <v>16976000000</v>
      </c>
      <c r="IQ75">
        <v>986600000</v>
      </c>
      <c r="IR75">
        <v>1656700000</v>
      </c>
      <c r="IS75">
        <v>1839800000</v>
      </c>
      <c r="IT75">
        <v>4483100000</v>
      </c>
      <c r="IU75">
        <v>4483100000</v>
      </c>
      <c r="IV75">
        <v>2646000000</v>
      </c>
      <c r="IW75">
        <v>2645000000</v>
      </c>
      <c r="IX75">
        <v>3216000000</v>
      </c>
      <c r="IY75">
        <v>8507000000</v>
      </c>
      <c r="IZ75">
        <v>8507000000</v>
      </c>
      <c r="JA75">
        <v>5419000000</v>
      </c>
      <c r="JB75">
        <v>5114000000</v>
      </c>
      <c r="JC75">
        <v>5092000000</v>
      </c>
      <c r="JD75">
        <v>15625000000</v>
      </c>
      <c r="JE75">
        <v>15625000000</v>
      </c>
      <c r="JF75">
        <v>0</v>
      </c>
      <c r="JG75">
        <v>0</v>
      </c>
      <c r="JH75">
        <v>0</v>
      </c>
      <c r="JI75">
        <v>0</v>
      </c>
      <c r="JJ75">
        <v>0</v>
      </c>
      <c r="JK75">
        <v>3986000000</v>
      </c>
      <c r="JL75">
        <v>6098000000</v>
      </c>
      <c r="JM75">
        <v>4340000000</v>
      </c>
      <c r="JN75">
        <v>14424000000</v>
      </c>
      <c r="JO75">
        <v>14424000000</v>
      </c>
      <c r="JP75">
        <v>2051000000</v>
      </c>
      <c r="JQ75">
        <v>3346000000</v>
      </c>
      <c r="JR75">
        <v>3564000000</v>
      </c>
      <c r="JS75">
        <v>8961000000</v>
      </c>
      <c r="JT75">
        <v>8961000000</v>
      </c>
      <c r="JU75">
        <v>10151000000</v>
      </c>
      <c r="JV75">
        <v>12549000000</v>
      </c>
      <c r="JW75">
        <v>13053000000</v>
      </c>
      <c r="JX75">
        <v>35753000000</v>
      </c>
      <c r="JY75">
        <v>35753000000</v>
      </c>
      <c r="JZ75">
        <v>187820000000</v>
      </c>
      <c r="KA75">
        <v>190356000000</v>
      </c>
      <c r="KB75">
        <v>310782000000</v>
      </c>
      <c r="KC75">
        <v>688958000000</v>
      </c>
      <c r="KD75">
        <v>688958000000</v>
      </c>
      <c r="KE75">
        <v>37649000000</v>
      </c>
      <c r="KF75">
        <v>42027000000</v>
      </c>
      <c r="KG75">
        <v>46027000000</v>
      </c>
      <c r="KH75">
        <v>125703000000</v>
      </c>
      <c r="KI75">
        <v>125703000000</v>
      </c>
      <c r="KJ75">
        <v>0</v>
      </c>
      <c r="KK75">
        <v>0</v>
      </c>
      <c r="KL75">
        <v>445000000</v>
      </c>
      <c r="KM75">
        <v>445000000</v>
      </c>
      <c r="KN75">
        <v>445000000</v>
      </c>
      <c r="KO75">
        <v>12298000000</v>
      </c>
      <c r="KP75">
        <v>11928000000</v>
      </c>
      <c r="KQ75">
        <v>12739000000</v>
      </c>
      <c r="KR75">
        <v>36965000000</v>
      </c>
      <c r="KS75">
        <v>36965000000</v>
      </c>
      <c r="KT75">
        <v>0</v>
      </c>
      <c r="KU75">
        <v>0</v>
      </c>
      <c r="KV75">
        <v>0</v>
      </c>
      <c r="KW75">
        <v>0</v>
      </c>
      <c r="KX75">
        <v>0</v>
      </c>
      <c r="KY75">
        <v>12644000000</v>
      </c>
      <c r="KZ75">
        <v>11748000000</v>
      </c>
      <c r="LA75">
        <v>12639000000</v>
      </c>
      <c r="LB75">
        <v>37031000000</v>
      </c>
      <c r="LC75">
        <v>37031000000</v>
      </c>
      <c r="LD75">
        <v>0</v>
      </c>
      <c r="LE75">
        <v>0</v>
      </c>
      <c r="LF75">
        <v>0</v>
      </c>
      <c r="LG75">
        <v>0</v>
      </c>
      <c r="LH75">
        <v>0</v>
      </c>
      <c r="LI75">
        <v>-1366000000</v>
      </c>
      <c r="LJ75">
        <v>0</v>
      </c>
      <c r="LK75">
        <v>0</v>
      </c>
      <c r="LL75">
        <v>-1366000000</v>
      </c>
      <c r="LM75">
        <v>-1366000000</v>
      </c>
      <c r="LN75">
        <v>7478000000</v>
      </c>
      <c r="LO75">
        <v>4023000000</v>
      </c>
      <c r="LP75">
        <v>4871000000</v>
      </c>
      <c r="LQ75">
        <v>16372000000</v>
      </c>
      <c r="LR75">
        <v>16372000000</v>
      </c>
      <c r="LS75">
        <v>1642900000</v>
      </c>
      <c r="LT75">
        <v>1269000000</v>
      </c>
      <c r="LU75">
        <v>2705300000</v>
      </c>
      <c r="LV75">
        <v>5617200000</v>
      </c>
      <c r="LW75">
        <v>5617200000</v>
      </c>
      <c r="LX75">
        <v>3263000000</v>
      </c>
      <c r="LY75">
        <v>2435000000</v>
      </c>
      <c r="LZ75">
        <v>2049000000</v>
      </c>
      <c r="MA75">
        <v>7747000000</v>
      </c>
      <c r="MB75">
        <v>7747000000</v>
      </c>
      <c r="MC75">
        <v>3435000000</v>
      </c>
      <c r="MD75">
        <v>3262000000</v>
      </c>
      <c r="ME75">
        <v>3284000000</v>
      </c>
      <c r="MF75">
        <v>9981000000</v>
      </c>
      <c r="MG75">
        <v>9981000000</v>
      </c>
      <c r="MH75">
        <v>0</v>
      </c>
      <c r="MI75">
        <v>0</v>
      </c>
      <c r="MJ75">
        <v>0</v>
      </c>
      <c r="MK75">
        <v>0</v>
      </c>
      <c r="ML75">
        <v>0</v>
      </c>
      <c r="MM75">
        <v>10981000000</v>
      </c>
      <c r="MN75">
        <v>11117000000</v>
      </c>
      <c r="MO75">
        <v>10936000000</v>
      </c>
      <c r="MP75">
        <v>33034000000</v>
      </c>
      <c r="MQ75">
        <v>33034000000</v>
      </c>
      <c r="MR75">
        <v>0</v>
      </c>
      <c r="MS75">
        <v>0</v>
      </c>
      <c r="MT75">
        <v>0</v>
      </c>
      <c r="MU75">
        <v>0</v>
      </c>
      <c r="MV75">
        <v>0</v>
      </c>
      <c r="MW75">
        <v>420000000</v>
      </c>
      <c r="MX75">
        <v>475000000</v>
      </c>
      <c r="MY75">
        <v>524000000</v>
      </c>
      <c r="MZ75">
        <v>1419000000</v>
      </c>
      <c r="NA75">
        <v>1419000000</v>
      </c>
      <c r="NB75">
        <v>34531000000</v>
      </c>
      <c r="NC75">
        <v>38907000000</v>
      </c>
      <c r="ND75">
        <v>45106000000</v>
      </c>
      <c r="NE75">
        <v>118544000000</v>
      </c>
      <c r="NF75">
        <v>118544000000</v>
      </c>
      <c r="NG75">
        <v>0</v>
      </c>
      <c r="NH75">
        <v>0</v>
      </c>
      <c r="NI75">
        <v>0</v>
      </c>
      <c r="NJ75">
        <v>0</v>
      </c>
      <c r="NK75">
        <v>0</v>
      </c>
      <c r="NL75">
        <v>3047000000</v>
      </c>
      <c r="NM75">
        <v>3886000000</v>
      </c>
      <c r="NN75">
        <v>4369000000</v>
      </c>
      <c r="NO75">
        <v>11302000000</v>
      </c>
      <c r="NP75">
        <v>11302000000</v>
      </c>
      <c r="NQ75">
        <v>0</v>
      </c>
      <c r="NR75">
        <v>-361916000000</v>
      </c>
      <c r="NS75">
        <v>-413306000000</v>
      </c>
      <c r="NT75">
        <v>-775222000000</v>
      </c>
      <c r="NU75">
        <v>-775222000000</v>
      </c>
      <c r="NV75">
        <v>9061000000</v>
      </c>
      <c r="NW75">
        <v>10838000000</v>
      </c>
      <c r="NX75">
        <v>8676000000</v>
      </c>
      <c r="NY75">
        <v>28575000000</v>
      </c>
      <c r="NZ75">
        <v>28575000000</v>
      </c>
      <c r="OA75">
        <v>8239000000</v>
      </c>
      <c r="OB75">
        <v>12285000000</v>
      </c>
      <c r="OC75">
        <v>13113000000</v>
      </c>
      <c r="OD75">
        <v>33637000000</v>
      </c>
      <c r="OE75">
        <v>33637000000</v>
      </c>
      <c r="OF75">
        <v>0</v>
      </c>
      <c r="OG75">
        <v>0</v>
      </c>
      <c r="OH75">
        <v>7704000000</v>
      </c>
      <c r="OI75">
        <v>7704000000</v>
      </c>
      <c r="OJ75">
        <v>7704000000</v>
      </c>
      <c r="OK75">
        <v>-1337942000000</v>
      </c>
      <c r="OL75">
        <v>0</v>
      </c>
      <c r="OM75">
        <v>0</v>
      </c>
      <c r="ON75">
        <v>-1337942000000</v>
      </c>
      <c r="OO75">
        <v>-1337942000000</v>
      </c>
      <c r="OP75">
        <v>0</v>
      </c>
      <c r="OQ75">
        <v>729000000</v>
      </c>
      <c r="OR75">
        <v>1793000000</v>
      </c>
      <c r="OS75">
        <v>2522000000</v>
      </c>
      <c r="OT75">
        <v>2522000000</v>
      </c>
      <c r="OU75">
        <v>2612000000</v>
      </c>
      <c r="OV75">
        <v>1580000000</v>
      </c>
      <c r="OW75">
        <v>684000000</v>
      </c>
      <c r="OX75">
        <v>4876000000</v>
      </c>
      <c r="OY75">
        <v>4876000000</v>
      </c>
      <c r="OZ75">
        <v>13857300036000</v>
      </c>
    </row>
    <row r="76" spans="1:416" x14ac:dyDescent="0.25">
      <c r="A76" s="26" t="s">
        <v>465</v>
      </c>
      <c r="B76">
        <v>22283000000</v>
      </c>
      <c r="C76">
        <v>32978000000</v>
      </c>
      <c r="D76">
        <v>42522000000</v>
      </c>
      <c r="E76">
        <v>97783000000</v>
      </c>
      <c r="F76">
        <v>97783000000</v>
      </c>
      <c r="G76">
        <v>1208000000</v>
      </c>
      <c r="H76">
        <v>2288000000</v>
      </c>
      <c r="I76">
        <v>4851000000</v>
      </c>
      <c r="J76">
        <v>8347000000</v>
      </c>
      <c r="K76">
        <v>8347000000</v>
      </c>
      <c r="L76">
        <v>67173000000</v>
      </c>
      <c r="M76">
        <v>3079000000</v>
      </c>
      <c r="N76">
        <v>3729000000</v>
      </c>
      <c r="O76">
        <v>73981000000</v>
      </c>
      <c r="P76">
        <v>73981000000</v>
      </c>
      <c r="Q76">
        <v>4000960000</v>
      </c>
      <c r="R76">
        <v>6502250000</v>
      </c>
      <c r="S76">
        <v>9748935000</v>
      </c>
      <c r="T76">
        <v>20252145000</v>
      </c>
      <c r="U76">
        <v>20252145000</v>
      </c>
      <c r="V76">
        <v>177193000000</v>
      </c>
      <c r="W76">
        <v>0</v>
      </c>
      <c r="X76">
        <v>0</v>
      </c>
      <c r="Y76">
        <v>177193000000</v>
      </c>
      <c r="Z76">
        <v>177193000000</v>
      </c>
      <c r="AA76">
        <v>100136000000</v>
      </c>
      <c r="AB76">
        <v>95426000000</v>
      </c>
      <c r="AC76">
        <v>100578000000</v>
      </c>
      <c r="AD76">
        <v>296140000000</v>
      </c>
      <c r="AE76">
        <v>296140000000</v>
      </c>
      <c r="AF76">
        <v>1698000000</v>
      </c>
      <c r="AG76">
        <v>2223000000</v>
      </c>
      <c r="AH76">
        <v>5639000000</v>
      </c>
      <c r="AI76">
        <v>9560000000</v>
      </c>
      <c r="AJ76">
        <v>9560000000</v>
      </c>
      <c r="AK76">
        <v>148100000000</v>
      </c>
      <c r="AL76">
        <v>114160000000</v>
      </c>
      <c r="AM76">
        <v>173445000000</v>
      </c>
      <c r="AN76">
        <v>435705000000</v>
      </c>
      <c r="AO76">
        <v>435705000000</v>
      </c>
      <c r="AP76">
        <v>13378000000</v>
      </c>
      <c r="AQ76">
        <v>14217000000</v>
      </c>
      <c r="AR76">
        <v>17679000000</v>
      </c>
      <c r="AS76">
        <v>45274000000</v>
      </c>
      <c r="AT76">
        <v>45274000000</v>
      </c>
      <c r="AU76">
        <v>4528000000</v>
      </c>
      <c r="AV76">
        <v>6404000000</v>
      </c>
      <c r="AW76">
        <v>6734000000</v>
      </c>
      <c r="AX76">
        <v>17666000000</v>
      </c>
      <c r="AY76">
        <v>17666000000</v>
      </c>
      <c r="AZ76">
        <v>0</v>
      </c>
      <c r="BA76">
        <v>0</v>
      </c>
      <c r="BB76">
        <v>0</v>
      </c>
      <c r="BC76">
        <v>0</v>
      </c>
      <c r="BD76">
        <v>0</v>
      </c>
      <c r="BE76">
        <v>5220400000</v>
      </c>
      <c r="BF76">
        <v>4911900000</v>
      </c>
      <c r="BG76">
        <v>4701800000</v>
      </c>
      <c r="BH76">
        <v>14834100000</v>
      </c>
      <c r="BI76">
        <v>14834100000</v>
      </c>
      <c r="BJ76">
        <v>0</v>
      </c>
      <c r="BK76">
        <v>357390000000</v>
      </c>
      <c r="BL76">
        <v>418420000000</v>
      </c>
      <c r="BM76">
        <v>775810000000</v>
      </c>
      <c r="BN76">
        <v>775810000000</v>
      </c>
      <c r="BO76">
        <v>2839000000</v>
      </c>
      <c r="BP76">
        <v>7114000000</v>
      </c>
      <c r="BQ76">
        <v>8180000000</v>
      </c>
      <c r="BR76">
        <v>18133000000</v>
      </c>
      <c r="BS76">
        <v>18133000000</v>
      </c>
      <c r="BT76">
        <v>114250000000</v>
      </c>
      <c r="BU76">
        <v>122298000000</v>
      </c>
      <c r="BV76">
        <v>143988000000</v>
      </c>
      <c r="BW76">
        <v>380536000000</v>
      </c>
      <c r="BX76">
        <v>380536000000</v>
      </c>
      <c r="BY76">
        <v>1346099000000</v>
      </c>
      <c r="BZ76">
        <v>1361728000000</v>
      </c>
      <c r="CA76">
        <v>1463839000000</v>
      </c>
      <c r="CB76">
        <v>4171666000000</v>
      </c>
      <c r="CC76">
        <v>4171666000000</v>
      </c>
      <c r="CD76">
        <v>3771000000</v>
      </c>
      <c r="CE76">
        <v>4751000000</v>
      </c>
      <c r="CF76">
        <v>5350000000</v>
      </c>
      <c r="CG76">
        <v>13872000000</v>
      </c>
      <c r="CH76">
        <v>13872000000</v>
      </c>
      <c r="CI76">
        <v>12161000000</v>
      </c>
      <c r="CJ76">
        <v>930000000</v>
      </c>
      <c r="CK76">
        <v>1148000000</v>
      </c>
      <c r="CL76">
        <v>14239000000</v>
      </c>
      <c r="CM76">
        <v>14239000000</v>
      </c>
      <c r="CN76">
        <v>97696000000</v>
      </c>
      <c r="CO76">
        <v>18493000000</v>
      </c>
      <c r="CP76">
        <v>21890000000</v>
      </c>
      <c r="CQ76">
        <v>138079000000</v>
      </c>
      <c r="CR76">
        <v>138079000000</v>
      </c>
      <c r="CS76">
        <v>327030000000</v>
      </c>
      <c r="CT76">
        <v>348649000000</v>
      </c>
      <c r="CU76">
        <v>295274000000</v>
      </c>
      <c r="CV76">
        <v>970953000000</v>
      </c>
      <c r="CW76">
        <v>970953000000</v>
      </c>
      <c r="CX76">
        <v>69980000000</v>
      </c>
      <c r="CY76">
        <v>8304000000</v>
      </c>
      <c r="CZ76">
        <v>7050000000</v>
      </c>
      <c r="DA76">
        <v>85334000000</v>
      </c>
      <c r="DB76">
        <v>85334000000</v>
      </c>
      <c r="DC76">
        <v>21149000000</v>
      </c>
      <c r="DD76">
        <v>-35000000</v>
      </c>
      <c r="DE76">
        <v>4601000000</v>
      </c>
      <c r="DF76">
        <v>25715000000</v>
      </c>
      <c r="DG76">
        <v>25715000000</v>
      </c>
      <c r="DH76">
        <v>109872000000</v>
      </c>
      <c r="DI76">
        <v>6561000000</v>
      </c>
      <c r="DJ76">
        <v>7731000000</v>
      </c>
      <c r="DK76">
        <v>124164000000</v>
      </c>
      <c r="DL76">
        <v>124164000000</v>
      </c>
      <c r="DM76">
        <v>135166000000</v>
      </c>
      <c r="DN76">
        <v>29919000000</v>
      </c>
      <c r="DO76">
        <v>30234000000</v>
      </c>
      <c r="DP76">
        <v>195319000000</v>
      </c>
      <c r="DQ76">
        <v>195319000000</v>
      </c>
      <c r="DR76">
        <v>179778000000</v>
      </c>
      <c r="DS76">
        <v>165948000000</v>
      </c>
      <c r="DT76">
        <v>170258000000</v>
      </c>
      <c r="DU76">
        <v>515984000000</v>
      </c>
      <c r="DV76">
        <v>515984000000</v>
      </c>
      <c r="DW76">
        <v>153359000000</v>
      </c>
      <c r="DX76">
        <v>2463000000</v>
      </c>
      <c r="DY76">
        <v>2448000000</v>
      </c>
      <c r="DZ76">
        <v>158270000000</v>
      </c>
      <c r="EA76">
        <v>158270000000</v>
      </c>
      <c r="EB76">
        <v>11253000000</v>
      </c>
      <c r="EC76">
        <v>27525000000</v>
      </c>
      <c r="ED76">
        <v>33455000000</v>
      </c>
      <c r="EE76">
        <v>72233000000</v>
      </c>
      <c r="EF76">
        <v>72233000000</v>
      </c>
      <c r="EG76">
        <v>2874000000</v>
      </c>
      <c r="EH76">
        <v>6166000000</v>
      </c>
      <c r="EI76">
        <v>5785000000</v>
      </c>
      <c r="EJ76">
        <v>14825000000</v>
      </c>
      <c r="EK76"/>
      <c r="EL76"/>
      <c r="EM76"/>
      <c r="EN76"/>
      <c r="EO76">
        <v>14825000000</v>
      </c>
      <c r="EP76">
        <v>13935000000</v>
      </c>
      <c r="EQ76">
        <v>565000000</v>
      </c>
      <c r="ER76">
        <v>1186000000</v>
      </c>
      <c r="ES76">
        <v>15686000000</v>
      </c>
      <c r="ET76">
        <v>15686000000</v>
      </c>
      <c r="EU76">
        <v>22297000000</v>
      </c>
      <c r="EV76">
        <v>25566000000</v>
      </c>
      <c r="EW76">
        <v>27054000000</v>
      </c>
      <c r="EX76">
        <v>74917000000</v>
      </c>
      <c r="EY76">
        <v>74917000000</v>
      </c>
      <c r="EZ76">
        <v>256540000000</v>
      </c>
      <c r="FA76">
        <v>105502000000</v>
      </c>
      <c r="FB76">
        <v>108533000000</v>
      </c>
      <c r="FC76">
        <v>470575000000</v>
      </c>
      <c r="FD76">
        <v>470575000000</v>
      </c>
      <c r="FE76">
        <v>27259000000</v>
      </c>
      <c r="FF76">
        <v>47456000000</v>
      </c>
      <c r="FG76">
        <v>57739000000</v>
      </c>
      <c r="FH76">
        <v>132454000000</v>
      </c>
      <c r="FI76">
        <v>132454000000</v>
      </c>
      <c r="FJ76">
        <v>45357000000</v>
      </c>
      <c r="FK76">
        <v>4004000000</v>
      </c>
      <c r="FL76">
        <v>17174000000</v>
      </c>
      <c r="FM76">
        <v>66535000000</v>
      </c>
      <c r="FN76">
        <v>66535000000</v>
      </c>
      <c r="FO76">
        <v>26293000000</v>
      </c>
      <c r="FP76">
        <v>2594000000</v>
      </c>
      <c r="FQ76">
        <v>2495000000</v>
      </c>
      <c r="FR76">
        <v>31382000000</v>
      </c>
      <c r="FS76">
        <v>31382000000</v>
      </c>
      <c r="FT76">
        <v>192861000000</v>
      </c>
      <c r="FU76">
        <v>78232000000</v>
      </c>
      <c r="FV76">
        <v>84625000000</v>
      </c>
      <c r="FW76">
        <v>355718000000</v>
      </c>
      <c r="FX76">
        <v>355718000000</v>
      </c>
      <c r="FY76">
        <v>2555000000</v>
      </c>
      <c r="FZ76">
        <v>7438000000</v>
      </c>
      <c r="GA76">
        <v>5708000000</v>
      </c>
      <c r="GB76">
        <v>15701000000</v>
      </c>
      <c r="GC76">
        <v>15701000000</v>
      </c>
      <c r="GD76">
        <v>218124000000</v>
      </c>
      <c r="GE76">
        <v>105733000000</v>
      </c>
      <c r="GF76">
        <v>108232000000</v>
      </c>
      <c r="GG76">
        <v>432089000000</v>
      </c>
      <c r="GH76">
        <v>432089000000</v>
      </c>
      <c r="GI76">
        <v>332400000000</v>
      </c>
      <c r="GJ76">
        <v>859422000000</v>
      </c>
      <c r="GK76">
        <v>1008924000000</v>
      </c>
      <c r="GL76">
        <v>2200746000000</v>
      </c>
      <c r="GM76">
        <v>2200746000000</v>
      </c>
      <c r="GN76">
        <v>23222000000</v>
      </c>
      <c r="GO76">
        <v>6402000000</v>
      </c>
      <c r="GP76">
        <v>10273000000</v>
      </c>
      <c r="GQ76">
        <v>39897000000</v>
      </c>
      <c r="GR76">
        <v>39897000000</v>
      </c>
      <c r="GS76">
        <v>57773000000</v>
      </c>
      <c r="GT76">
        <v>8774000000</v>
      </c>
      <c r="GU76">
        <v>10172000000</v>
      </c>
      <c r="GV76">
        <v>76719000000</v>
      </c>
      <c r="GW76">
        <v>76719000000</v>
      </c>
      <c r="GX76">
        <v>87117000000</v>
      </c>
      <c r="GY76">
        <v>21587000000</v>
      </c>
      <c r="GZ76">
        <v>26267000000</v>
      </c>
      <c r="HA76">
        <v>134971000000</v>
      </c>
      <c r="HB76">
        <v>134971000000</v>
      </c>
      <c r="HC76">
        <v>10463000000</v>
      </c>
      <c r="HD76">
        <v>9520000000</v>
      </c>
      <c r="HE76">
        <v>11069000000</v>
      </c>
      <c r="HF76">
        <v>31052000000</v>
      </c>
      <c r="HG76">
        <v>31052000000</v>
      </c>
      <c r="HH76">
        <v>11822000000</v>
      </c>
      <c r="HI76">
        <v>13514000000</v>
      </c>
      <c r="HJ76">
        <v>15096000000</v>
      </c>
      <c r="HK76">
        <v>40432000000</v>
      </c>
      <c r="HL76">
        <v>40432000000</v>
      </c>
      <c r="HM76">
        <v>2181906000000</v>
      </c>
      <c r="HN76">
        <v>0</v>
      </c>
      <c r="HO76">
        <v>0</v>
      </c>
      <c r="HP76">
        <v>2181906000000</v>
      </c>
      <c r="HQ76">
        <v>2181906000000</v>
      </c>
      <c r="HR76">
        <v>8434000000</v>
      </c>
      <c r="HS76">
        <v>10077000000</v>
      </c>
      <c r="HT76">
        <v>10105000000</v>
      </c>
      <c r="HU76">
        <v>28616000000</v>
      </c>
      <c r="HV76">
        <v>28616000000</v>
      </c>
      <c r="HW76">
        <v>10922700000</v>
      </c>
      <c r="HX76">
        <v>5443800000</v>
      </c>
      <c r="HY76">
        <v>6305800000</v>
      </c>
      <c r="HZ76">
        <v>22672300000</v>
      </c>
      <c r="IA76">
        <v>22672300000</v>
      </c>
      <c r="IB76">
        <v>8386000000</v>
      </c>
      <c r="IC76">
        <v>10025000000</v>
      </c>
      <c r="ID76">
        <v>10301000000</v>
      </c>
      <c r="IE76">
        <v>28712000000</v>
      </c>
      <c r="IF76">
        <v>28712000000</v>
      </c>
      <c r="IG76">
        <v>1083000000</v>
      </c>
      <c r="IH76">
        <v>1289000000</v>
      </c>
      <c r="II76">
        <v>5012000000</v>
      </c>
      <c r="IJ76">
        <v>7384000000</v>
      </c>
      <c r="IK76">
        <v>7384000000</v>
      </c>
      <c r="IL76">
        <v>2177000000</v>
      </c>
      <c r="IM76">
        <v>6208000000</v>
      </c>
      <c r="IN76">
        <v>7275000000</v>
      </c>
      <c r="IO76">
        <v>15660000000</v>
      </c>
      <c r="IP76">
        <v>15660000000</v>
      </c>
      <c r="IQ76">
        <v>32811200000</v>
      </c>
      <c r="IR76">
        <v>15845200000</v>
      </c>
      <c r="IS76">
        <v>17355100000</v>
      </c>
      <c r="IT76">
        <v>66011500000</v>
      </c>
      <c r="IU76">
        <v>66011500000</v>
      </c>
      <c r="IV76">
        <v>41893000000</v>
      </c>
      <c r="IW76">
        <v>2169000000</v>
      </c>
      <c r="IX76">
        <v>2392000000</v>
      </c>
      <c r="IY76">
        <v>46454000000</v>
      </c>
      <c r="IZ76">
        <v>46454000000</v>
      </c>
      <c r="JA76">
        <v>-5015000000</v>
      </c>
      <c r="JB76">
        <v>-2922000000</v>
      </c>
      <c r="JC76">
        <v>-1882000000</v>
      </c>
      <c r="JD76">
        <v>-9819000000</v>
      </c>
      <c r="JE76">
        <v>-9819000000</v>
      </c>
      <c r="JF76">
        <v>237857000000</v>
      </c>
      <c r="JG76">
        <v>236912000000</v>
      </c>
      <c r="JH76">
        <v>233760000000</v>
      </c>
      <c r="JI76">
        <v>708529000000</v>
      </c>
      <c r="JJ76">
        <v>708529000000</v>
      </c>
      <c r="JK76">
        <v>1345000000</v>
      </c>
      <c r="JL76">
        <v>2532000000</v>
      </c>
      <c r="JM76">
        <v>3304000000</v>
      </c>
      <c r="JN76">
        <v>7181000000</v>
      </c>
      <c r="JO76">
        <v>7181000000</v>
      </c>
      <c r="JP76">
        <v>31747000000</v>
      </c>
      <c r="JQ76">
        <v>1003000000</v>
      </c>
      <c r="JR76">
        <v>964000000</v>
      </c>
      <c r="JS76">
        <v>33714000000</v>
      </c>
      <c r="JT76">
        <v>33714000000</v>
      </c>
      <c r="JU76">
        <v>5881000000</v>
      </c>
      <c r="JV76">
        <v>6771000000</v>
      </c>
      <c r="JW76">
        <v>10211000000</v>
      </c>
      <c r="JX76">
        <v>22863000000</v>
      </c>
      <c r="JY76">
        <v>22863000000</v>
      </c>
      <c r="JZ76">
        <v>0</v>
      </c>
      <c r="KA76">
        <v>0</v>
      </c>
      <c r="KB76">
        <v>0</v>
      </c>
      <c r="KC76">
        <v>0</v>
      </c>
      <c r="KD76">
        <v>0</v>
      </c>
      <c r="KE76">
        <v>14128000000</v>
      </c>
      <c r="KF76">
        <v>22102000000</v>
      </c>
      <c r="KG76">
        <v>21891000000</v>
      </c>
      <c r="KH76">
        <v>58121000000</v>
      </c>
      <c r="KI76">
        <v>58121000000</v>
      </c>
      <c r="KJ76">
        <v>1513000000</v>
      </c>
      <c r="KK76">
        <v>1814000000</v>
      </c>
      <c r="KL76">
        <v>4984000000</v>
      </c>
      <c r="KM76">
        <v>8311000000</v>
      </c>
      <c r="KN76">
        <v>8311000000</v>
      </c>
      <c r="KO76">
        <v>5370000000</v>
      </c>
      <c r="KP76">
        <v>7013000000</v>
      </c>
      <c r="KQ76">
        <v>9547000000</v>
      </c>
      <c r="KR76">
        <v>21930000000</v>
      </c>
      <c r="KS76">
        <v>21930000000</v>
      </c>
      <c r="KT76">
        <v>5124000000</v>
      </c>
      <c r="KU76">
        <v>7370000000</v>
      </c>
      <c r="KV76">
        <v>7684000000</v>
      </c>
      <c r="KW76">
        <v>20178000000</v>
      </c>
      <c r="KX76">
        <v>20178000000</v>
      </c>
      <c r="KY76">
        <v>4903000000</v>
      </c>
      <c r="KZ76">
        <v>36670000000</v>
      </c>
      <c r="LA76">
        <v>23808000000</v>
      </c>
      <c r="LB76">
        <v>65381000000</v>
      </c>
      <c r="LC76">
        <v>65381000000</v>
      </c>
      <c r="LD76">
        <v>73135000000</v>
      </c>
      <c r="LE76">
        <v>74822000000</v>
      </c>
      <c r="LF76">
        <v>8328000000</v>
      </c>
      <c r="LG76">
        <v>156285000000</v>
      </c>
      <c r="LH76">
        <v>156285000000</v>
      </c>
      <c r="LI76">
        <v>3691000000</v>
      </c>
      <c r="LJ76">
        <v>3124000000</v>
      </c>
      <c r="LK76">
        <v>4177000000</v>
      </c>
      <c r="LL76">
        <v>10992000000</v>
      </c>
      <c r="LM76">
        <v>10992000000</v>
      </c>
      <c r="LN76">
        <v>26220000000</v>
      </c>
      <c r="LO76">
        <v>4657000000</v>
      </c>
      <c r="LP76">
        <v>5388000000</v>
      </c>
      <c r="LQ76">
        <v>36265000000</v>
      </c>
      <c r="LR76">
        <v>36265000000</v>
      </c>
      <c r="LS76">
        <v>20614800000</v>
      </c>
      <c r="LT76">
        <v>2465400000</v>
      </c>
      <c r="LU76">
        <v>10971300000</v>
      </c>
      <c r="LV76">
        <v>34051500000</v>
      </c>
      <c r="LW76">
        <v>34051500000</v>
      </c>
      <c r="LX76">
        <v>45576000000</v>
      </c>
      <c r="LY76">
        <v>6816000000</v>
      </c>
      <c r="LZ76">
        <v>4193000000</v>
      </c>
      <c r="MA76">
        <v>56585000000</v>
      </c>
      <c r="MB76">
        <v>56585000000</v>
      </c>
      <c r="MC76">
        <v>111599000000</v>
      </c>
      <c r="MD76">
        <v>9653000000</v>
      </c>
      <c r="ME76">
        <v>10531000000</v>
      </c>
      <c r="MF76">
        <v>131783000000</v>
      </c>
      <c r="MG76">
        <v>131783000000</v>
      </c>
      <c r="MH76">
        <v>28607320000</v>
      </c>
      <c r="MI76">
        <v>26459555000</v>
      </c>
      <c r="MJ76">
        <v>26690104000</v>
      </c>
      <c r="MK76">
        <v>81756979000</v>
      </c>
      <c r="ML76">
        <v>81756979000</v>
      </c>
      <c r="MM76">
        <v>73936000000</v>
      </c>
      <c r="MN76">
        <v>98139000000</v>
      </c>
      <c r="MO76">
        <v>100173000000</v>
      </c>
      <c r="MP76">
        <v>272248000000</v>
      </c>
      <c r="MQ76">
        <v>272248000000</v>
      </c>
      <c r="MR76">
        <v>3238000000</v>
      </c>
      <c r="MS76">
        <v>-16070000000</v>
      </c>
      <c r="MT76">
        <v>-16665000000</v>
      </c>
      <c r="MU76">
        <v>-29497000000</v>
      </c>
      <c r="MV76">
        <v>-29497000000</v>
      </c>
      <c r="MW76">
        <v>616000000</v>
      </c>
      <c r="MX76">
        <v>952000000</v>
      </c>
      <c r="MY76">
        <v>1280000000</v>
      </c>
      <c r="MZ76">
        <v>2848000000</v>
      </c>
      <c r="NA76">
        <v>2848000000</v>
      </c>
      <c r="NB76">
        <v>93311000000</v>
      </c>
      <c r="NC76">
        <v>9334000000</v>
      </c>
      <c r="ND76">
        <v>11510000000</v>
      </c>
      <c r="NE76">
        <v>114155000000</v>
      </c>
      <c r="NF76">
        <v>114155000000</v>
      </c>
      <c r="NG76">
        <v>393000000</v>
      </c>
      <c r="NH76">
        <v>2248000000</v>
      </c>
      <c r="NI76">
        <v>1859000000</v>
      </c>
      <c r="NJ76">
        <v>4500000000</v>
      </c>
      <c r="NK76">
        <v>4500000000</v>
      </c>
      <c r="NL76">
        <v>46205000000</v>
      </c>
      <c r="NM76">
        <v>4268000000</v>
      </c>
      <c r="NN76">
        <v>4272000000</v>
      </c>
      <c r="NO76">
        <v>54745000000</v>
      </c>
      <c r="NP76">
        <v>54745000000</v>
      </c>
      <c r="NQ76">
        <v>0</v>
      </c>
      <c r="NR76">
        <v>456441000000</v>
      </c>
      <c r="NS76">
        <v>478284000000</v>
      </c>
      <c r="NT76">
        <v>934725000000</v>
      </c>
      <c r="NU76">
        <v>934725000000</v>
      </c>
      <c r="NV76">
        <v>1703000000</v>
      </c>
      <c r="NW76">
        <v>4316000000</v>
      </c>
      <c r="NX76">
        <v>6588000000</v>
      </c>
      <c r="NY76">
        <v>12607000000</v>
      </c>
      <c r="NZ76">
        <v>12607000000</v>
      </c>
      <c r="OA76">
        <v>11717000000</v>
      </c>
      <c r="OB76">
        <v>32835000000</v>
      </c>
      <c r="OC76">
        <v>36182000000</v>
      </c>
      <c r="OD76">
        <v>80734000000</v>
      </c>
      <c r="OE76">
        <v>80734000000</v>
      </c>
      <c r="OF76">
        <v>1060000000</v>
      </c>
      <c r="OG76">
        <v>1133000000</v>
      </c>
      <c r="OH76">
        <v>27016000000</v>
      </c>
      <c r="OI76">
        <v>29209000000</v>
      </c>
      <c r="OJ76">
        <v>29209000000</v>
      </c>
      <c r="OK76">
        <v>1613043000000</v>
      </c>
      <c r="OL76">
        <v>0</v>
      </c>
      <c r="OM76">
        <v>0</v>
      </c>
      <c r="ON76">
        <v>1613043000000</v>
      </c>
      <c r="OO76">
        <v>1613043000000</v>
      </c>
      <c r="OP76">
        <v>186280000000</v>
      </c>
      <c r="OQ76">
        <v>188114000000</v>
      </c>
      <c r="OR76">
        <v>38408000000</v>
      </c>
      <c r="OS76">
        <v>412802000000</v>
      </c>
      <c r="OT76">
        <v>412802000000</v>
      </c>
      <c r="OU76">
        <v>99095000000</v>
      </c>
      <c r="OV76">
        <v>16363000000</v>
      </c>
      <c r="OW76">
        <v>16789000000</v>
      </c>
      <c r="OX76">
        <v>132247000000</v>
      </c>
      <c r="OY76">
        <v>132247000000</v>
      </c>
      <c r="OZ76">
        <v>20466630524000</v>
      </c>
    </row>
    <row r="77" spans="1:416" x14ac:dyDescent="0.25">
      <c r="A77" s="26" t="s">
        <v>466</v>
      </c>
      <c r="B77">
        <v>48914000000</v>
      </c>
      <c r="C77">
        <v>50503000000</v>
      </c>
      <c r="D77">
        <v>54490000000</v>
      </c>
      <c r="E77">
        <v>153907000000</v>
      </c>
      <c r="F77">
        <v>153907000000</v>
      </c>
      <c r="G77">
        <v>14490000000</v>
      </c>
      <c r="H77">
        <v>18727000000</v>
      </c>
      <c r="I77">
        <v>31253000000</v>
      </c>
      <c r="J77">
        <v>64470000000</v>
      </c>
      <c r="K77">
        <v>64470000000</v>
      </c>
      <c r="L77">
        <v>0</v>
      </c>
      <c r="M77">
        <v>0</v>
      </c>
      <c r="N77">
        <v>0</v>
      </c>
      <c r="O77">
        <v>0</v>
      </c>
      <c r="P77">
        <v>0</v>
      </c>
      <c r="Q77">
        <v>2596232000</v>
      </c>
      <c r="R77">
        <v>2991358000</v>
      </c>
      <c r="S77">
        <v>5932083000</v>
      </c>
      <c r="T77">
        <v>11519673000</v>
      </c>
      <c r="U77">
        <v>11519673000</v>
      </c>
      <c r="V77">
        <v>400135000000</v>
      </c>
      <c r="W77">
        <v>422287000000</v>
      </c>
      <c r="X77">
        <v>481748000000</v>
      </c>
      <c r="Y77">
        <v>1304170000000</v>
      </c>
      <c r="Z77">
        <v>1304170000000</v>
      </c>
      <c r="AA77">
        <v>84061000000</v>
      </c>
      <c r="AB77">
        <v>86167000000</v>
      </c>
      <c r="AC77">
        <v>86590000000</v>
      </c>
      <c r="AD77">
        <v>256818000000</v>
      </c>
      <c r="AE77">
        <v>256818000000</v>
      </c>
      <c r="AF77">
        <v>10054000000</v>
      </c>
      <c r="AG77">
        <v>10249000000</v>
      </c>
      <c r="AH77">
        <v>8991000000</v>
      </c>
      <c r="AI77">
        <v>29294000000</v>
      </c>
      <c r="AJ77">
        <v>29294000000</v>
      </c>
      <c r="AK77">
        <v>17563000000</v>
      </c>
      <c r="AL77">
        <v>12171000000</v>
      </c>
      <c r="AM77">
        <v>17017000000</v>
      </c>
      <c r="AN77">
        <v>46751000000</v>
      </c>
      <c r="AO77">
        <v>46751000000</v>
      </c>
      <c r="AP77">
        <v>22574000000</v>
      </c>
      <c r="AQ77">
        <v>24948000000</v>
      </c>
      <c r="AR77">
        <v>27234000000</v>
      </c>
      <c r="AS77">
        <v>74756000000</v>
      </c>
      <c r="AT77">
        <v>74756000000</v>
      </c>
      <c r="AU77">
        <v>22966000000</v>
      </c>
      <c r="AV77">
        <v>24651000000</v>
      </c>
      <c r="AW77">
        <v>21041000000</v>
      </c>
      <c r="AX77">
        <v>68658000000</v>
      </c>
      <c r="AY77">
        <v>68658000000</v>
      </c>
      <c r="AZ77">
        <v>0</v>
      </c>
      <c r="BA77">
        <v>0</v>
      </c>
      <c r="BB77">
        <v>0</v>
      </c>
      <c r="BC77">
        <v>0</v>
      </c>
      <c r="BD77">
        <v>0</v>
      </c>
      <c r="BE77">
        <v>3025600000</v>
      </c>
      <c r="BF77">
        <v>4572400000</v>
      </c>
      <c r="BG77">
        <v>2764400000</v>
      </c>
      <c r="BH77">
        <v>10362400000</v>
      </c>
      <c r="BI77">
        <v>10362400000</v>
      </c>
      <c r="BJ77">
        <v>0</v>
      </c>
      <c r="BK77">
        <v>312279000000</v>
      </c>
      <c r="BL77">
        <v>370784000000</v>
      </c>
      <c r="BM77">
        <v>683063000000</v>
      </c>
      <c r="BN77">
        <v>683063000000</v>
      </c>
      <c r="BO77">
        <v>4559000000</v>
      </c>
      <c r="BP77">
        <v>16555000000</v>
      </c>
      <c r="BQ77">
        <v>13183000000</v>
      </c>
      <c r="BR77">
        <v>34297000000</v>
      </c>
      <c r="BS77">
        <v>34297000000</v>
      </c>
      <c r="BT77">
        <v>357040000000</v>
      </c>
      <c r="BU77">
        <v>389166000000</v>
      </c>
      <c r="BV77">
        <v>390880000000</v>
      </c>
      <c r="BW77">
        <v>1137086000000</v>
      </c>
      <c r="BX77">
        <v>1137086000000</v>
      </c>
      <c r="BY77">
        <v>1458262000000</v>
      </c>
      <c r="BZ77">
        <v>1463403000000</v>
      </c>
      <c r="CA77">
        <v>1720482000000</v>
      </c>
      <c r="CB77">
        <v>4642147000000</v>
      </c>
      <c r="CC77">
        <v>4642147000000</v>
      </c>
      <c r="CD77">
        <v>11211000000</v>
      </c>
      <c r="CE77">
        <v>10922000000</v>
      </c>
      <c r="CF77">
        <v>11230000000</v>
      </c>
      <c r="CG77">
        <v>33363000000</v>
      </c>
      <c r="CH77">
        <v>33363000000</v>
      </c>
      <c r="CI77">
        <v>2269000000</v>
      </c>
      <c r="CJ77">
        <v>3105000000</v>
      </c>
      <c r="CK77">
        <v>3081000000</v>
      </c>
      <c r="CL77">
        <v>8455000000</v>
      </c>
      <c r="CM77">
        <v>8455000000</v>
      </c>
      <c r="CN77">
        <v>42918000000</v>
      </c>
      <c r="CO77">
        <v>44945000000</v>
      </c>
      <c r="CP77">
        <v>46273000000</v>
      </c>
      <c r="CQ77">
        <v>134136000000</v>
      </c>
      <c r="CR77">
        <v>134136000000</v>
      </c>
      <c r="CS77">
        <v>11743000000</v>
      </c>
      <c r="CT77">
        <v>13521000000</v>
      </c>
      <c r="CU77">
        <v>15065000000</v>
      </c>
      <c r="CV77">
        <v>40329000000</v>
      </c>
      <c r="CW77">
        <v>40329000000</v>
      </c>
      <c r="CX77">
        <v>15665000000</v>
      </c>
      <c r="CY77">
        <v>13631000000</v>
      </c>
      <c r="CZ77">
        <v>12653000000</v>
      </c>
      <c r="DA77">
        <v>41949000000</v>
      </c>
      <c r="DB77">
        <v>41949000000</v>
      </c>
      <c r="DC77">
        <v>1314000000</v>
      </c>
      <c r="DD77">
        <v>1455000000</v>
      </c>
      <c r="DE77">
        <v>4493000000</v>
      </c>
      <c r="DF77">
        <v>7262000000</v>
      </c>
      <c r="DG77">
        <v>7262000000</v>
      </c>
      <c r="DH77">
        <v>9629000000</v>
      </c>
      <c r="DI77">
        <v>9108000000</v>
      </c>
      <c r="DJ77">
        <v>11187000000</v>
      </c>
      <c r="DK77">
        <v>29924000000</v>
      </c>
      <c r="DL77">
        <v>29924000000</v>
      </c>
      <c r="DM77">
        <v>112185000000</v>
      </c>
      <c r="DN77">
        <v>40277000000</v>
      </c>
      <c r="DO77">
        <v>39790000000</v>
      </c>
      <c r="DP77">
        <v>192252000000</v>
      </c>
      <c r="DQ77">
        <v>192252000000</v>
      </c>
      <c r="DR77">
        <v>42317000000</v>
      </c>
      <c r="DS77">
        <v>41999000000</v>
      </c>
      <c r="DT77">
        <v>42114000000</v>
      </c>
      <c r="DU77">
        <v>126430000000</v>
      </c>
      <c r="DV77">
        <v>126430000000</v>
      </c>
      <c r="DW77">
        <v>6019000000</v>
      </c>
      <c r="DX77">
        <v>5830000000</v>
      </c>
      <c r="DY77">
        <v>5329000000</v>
      </c>
      <c r="DZ77">
        <v>17178000000</v>
      </c>
      <c r="EA77">
        <v>17178000000</v>
      </c>
      <c r="EB77">
        <v>9699000000</v>
      </c>
      <c r="EC77">
        <v>13760000000</v>
      </c>
      <c r="ED77">
        <v>17204000000</v>
      </c>
      <c r="EE77">
        <v>40663000000</v>
      </c>
      <c r="EF77">
        <v>40663000000</v>
      </c>
      <c r="EG77">
        <v>15278000000</v>
      </c>
      <c r="EH77">
        <v>19776000000</v>
      </c>
      <c r="EI77">
        <v>20866000000</v>
      </c>
      <c r="EJ77">
        <v>55920000000</v>
      </c>
      <c r="EK77"/>
      <c r="EL77"/>
      <c r="EM77"/>
      <c r="EN77"/>
      <c r="EO77">
        <v>55920000000</v>
      </c>
      <c r="EP77">
        <v>2099000000</v>
      </c>
      <c r="EQ77">
        <v>1971000000</v>
      </c>
      <c r="ER77">
        <v>2324000000</v>
      </c>
      <c r="ES77">
        <v>6394000000</v>
      </c>
      <c r="ET77">
        <v>6394000000</v>
      </c>
      <c r="EU77">
        <v>41108000000</v>
      </c>
      <c r="EV77">
        <v>44890000000</v>
      </c>
      <c r="EW77">
        <v>46585000000</v>
      </c>
      <c r="EX77">
        <v>132583000000</v>
      </c>
      <c r="EY77">
        <v>132583000000</v>
      </c>
      <c r="EZ77">
        <v>124305000000</v>
      </c>
      <c r="FA77">
        <v>126705000000</v>
      </c>
      <c r="FB77">
        <v>138967000000</v>
      </c>
      <c r="FC77">
        <v>389977000000</v>
      </c>
      <c r="FD77">
        <v>389977000000</v>
      </c>
      <c r="FE77">
        <v>6190000000</v>
      </c>
      <c r="FF77">
        <v>17269000000</v>
      </c>
      <c r="FG77">
        <v>16045000000</v>
      </c>
      <c r="FH77">
        <v>39504000000</v>
      </c>
      <c r="FI77">
        <v>39504000000</v>
      </c>
      <c r="FJ77">
        <v>8044000000</v>
      </c>
      <c r="FK77">
        <v>8586000000</v>
      </c>
      <c r="FL77">
        <v>20842000000</v>
      </c>
      <c r="FM77">
        <v>37472000000</v>
      </c>
      <c r="FN77">
        <v>37472000000</v>
      </c>
      <c r="FO77">
        <v>7493000000</v>
      </c>
      <c r="FP77">
        <v>9560000000</v>
      </c>
      <c r="FQ77">
        <v>9688000000</v>
      </c>
      <c r="FR77">
        <v>26741000000</v>
      </c>
      <c r="FS77">
        <v>26741000000</v>
      </c>
      <c r="FT77">
        <v>218123000000</v>
      </c>
      <c r="FU77">
        <v>156451000000</v>
      </c>
      <c r="FV77">
        <v>160309000000</v>
      </c>
      <c r="FW77">
        <v>534883000000</v>
      </c>
      <c r="FX77">
        <v>534883000000</v>
      </c>
      <c r="FY77">
        <v>1040000000</v>
      </c>
      <c r="FZ77">
        <v>1009000000</v>
      </c>
      <c r="GA77">
        <v>5128000000</v>
      </c>
      <c r="GB77">
        <v>7177000000</v>
      </c>
      <c r="GC77">
        <v>7177000000</v>
      </c>
      <c r="GD77">
        <v>29265000000</v>
      </c>
      <c r="GE77">
        <v>31251000000</v>
      </c>
      <c r="GF77">
        <v>32626000000</v>
      </c>
      <c r="GG77">
        <v>93142000000</v>
      </c>
      <c r="GH77">
        <v>93142000000</v>
      </c>
      <c r="GI77">
        <v>538920000000</v>
      </c>
      <c r="GJ77">
        <v>562886000000</v>
      </c>
      <c r="GK77">
        <v>724025000000</v>
      </c>
      <c r="GL77">
        <v>1825831000000</v>
      </c>
      <c r="GM77">
        <v>1825831000000</v>
      </c>
      <c r="GN77">
        <v>2358000000</v>
      </c>
      <c r="GO77">
        <v>7307000000</v>
      </c>
      <c r="GP77">
        <v>8294000000</v>
      </c>
      <c r="GQ77">
        <v>17959000000</v>
      </c>
      <c r="GR77">
        <v>17959000000</v>
      </c>
      <c r="GS77">
        <v>8459000000</v>
      </c>
      <c r="GT77">
        <v>8762000000</v>
      </c>
      <c r="GU77">
        <v>9330000000</v>
      </c>
      <c r="GV77">
        <v>26551000000</v>
      </c>
      <c r="GW77">
        <v>26551000000</v>
      </c>
      <c r="GX77">
        <v>32620000000</v>
      </c>
      <c r="GY77">
        <v>39399000000</v>
      </c>
      <c r="GZ77">
        <v>41020000000</v>
      </c>
      <c r="HA77">
        <v>113039000000</v>
      </c>
      <c r="HB77">
        <v>113039000000</v>
      </c>
      <c r="HC77">
        <v>4695000000</v>
      </c>
      <c r="HD77">
        <v>4284000000</v>
      </c>
      <c r="HE77">
        <v>4981000000</v>
      </c>
      <c r="HF77">
        <v>13960000000</v>
      </c>
      <c r="HG77">
        <v>13960000000</v>
      </c>
      <c r="HH77">
        <v>26046000000</v>
      </c>
      <c r="HI77">
        <v>28355000000</v>
      </c>
      <c r="HJ77">
        <v>29929000000</v>
      </c>
      <c r="HK77">
        <v>84330000000</v>
      </c>
      <c r="HL77">
        <v>84330000000</v>
      </c>
      <c r="HM77">
        <v>2237480000000</v>
      </c>
      <c r="HN77">
        <v>0</v>
      </c>
      <c r="HO77">
        <v>0</v>
      </c>
      <c r="HP77">
        <v>2237480000000</v>
      </c>
      <c r="HQ77">
        <v>2237480000000</v>
      </c>
      <c r="HR77">
        <v>7646000000</v>
      </c>
      <c r="HS77">
        <v>10794000000</v>
      </c>
      <c r="HT77">
        <v>11286000000</v>
      </c>
      <c r="HU77">
        <v>29726000000</v>
      </c>
      <c r="HV77">
        <v>29726000000</v>
      </c>
      <c r="HW77">
        <v>8214800000</v>
      </c>
      <c r="HX77">
        <v>7386700000</v>
      </c>
      <c r="HY77">
        <v>7901900000</v>
      </c>
      <c r="HZ77">
        <v>23503400000</v>
      </c>
      <c r="IA77">
        <v>23503400000</v>
      </c>
      <c r="IB77">
        <v>16425000000</v>
      </c>
      <c r="IC77">
        <v>18981000000</v>
      </c>
      <c r="ID77">
        <v>19070000000</v>
      </c>
      <c r="IE77">
        <v>54476000000</v>
      </c>
      <c r="IF77">
        <v>54476000000</v>
      </c>
      <c r="IG77">
        <v>1758000000</v>
      </c>
      <c r="IH77">
        <v>1976000000</v>
      </c>
      <c r="II77">
        <v>5549000000</v>
      </c>
      <c r="IJ77">
        <v>9283000000</v>
      </c>
      <c r="IK77">
        <v>9283000000</v>
      </c>
      <c r="IL77">
        <v>1944000000</v>
      </c>
      <c r="IM77">
        <v>2814000000</v>
      </c>
      <c r="IN77">
        <v>3197000000</v>
      </c>
      <c r="IO77">
        <v>7955000000</v>
      </c>
      <c r="IP77">
        <v>7955000000</v>
      </c>
      <c r="IQ77">
        <v>1724100000</v>
      </c>
      <c r="IR77">
        <v>15716100000</v>
      </c>
      <c r="IS77">
        <v>17103000000</v>
      </c>
      <c r="IT77">
        <v>34543200000</v>
      </c>
      <c r="IU77">
        <v>34543200000</v>
      </c>
      <c r="IV77">
        <v>7747000000</v>
      </c>
      <c r="IW77">
        <v>7669000000</v>
      </c>
      <c r="IX77">
        <v>7721000000</v>
      </c>
      <c r="IY77">
        <v>23137000000</v>
      </c>
      <c r="IZ77">
        <v>23137000000</v>
      </c>
      <c r="JA77">
        <v>3737000000</v>
      </c>
      <c r="JB77">
        <v>3686000000</v>
      </c>
      <c r="JC77">
        <v>4748000000</v>
      </c>
      <c r="JD77">
        <v>12171000000</v>
      </c>
      <c r="JE77">
        <v>12171000000</v>
      </c>
      <c r="JF77">
        <v>650715000000</v>
      </c>
      <c r="JG77">
        <v>672490000000</v>
      </c>
      <c r="JH77">
        <v>689444000000</v>
      </c>
      <c r="JI77">
        <v>2012649000000</v>
      </c>
      <c r="JJ77">
        <v>2012649000000</v>
      </c>
      <c r="JK77">
        <v>5997000000</v>
      </c>
      <c r="JL77">
        <v>7793000000</v>
      </c>
      <c r="JM77">
        <v>8476000000</v>
      </c>
      <c r="JN77">
        <v>22266000000</v>
      </c>
      <c r="JO77">
        <v>22266000000</v>
      </c>
      <c r="JP77">
        <v>7540000000</v>
      </c>
      <c r="JQ77">
        <v>7698000000</v>
      </c>
      <c r="JR77">
        <v>7415000000</v>
      </c>
      <c r="JS77">
        <v>22653000000</v>
      </c>
      <c r="JT77">
        <v>22653000000</v>
      </c>
      <c r="JU77">
        <v>13743000000</v>
      </c>
      <c r="JV77">
        <v>13440000000</v>
      </c>
      <c r="JW77">
        <v>13497000000</v>
      </c>
      <c r="JX77">
        <v>40680000000</v>
      </c>
      <c r="JY77">
        <v>40680000000</v>
      </c>
      <c r="JZ77">
        <v>0</v>
      </c>
      <c r="KA77">
        <v>0</v>
      </c>
      <c r="KB77">
        <v>0</v>
      </c>
      <c r="KC77">
        <v>0</v>
      </c>
      <c r="KD77">
        <v>0</v>
      </c>
      <c r="KE77">
        <v>15135000000</v>
      </c>
      <c r="KF77">
        <v>18532000000</v>
      </c>
      <c r="KG77">
        <v>21687000000</v>
      </c>
      <c r="KH77">
        <v>55354000000</v>
      </c>
      <c r="KI77">
        <v>55354000000</v>
      </c>
      <c r="KJ77">
        <v>0</v>
      </c>
      <c r="KK77">
        <v>0</v>
      </c>
      <c r="KL77">
        <v>2913000000</v>
      </c>
      <c r="KM77">
        <v>2913000000</v>
      </c>
      <c r="KN77">
        <v>2913000000</v>
      </c>
      <c r="KO77">
        <v>2297000000</v>
      </c>
      <c r="KP77">
        <v>2748000000</v>
      </c>
      <c r="KQ77">
        <v>3832000000</v>
      </c>
      <c r="KR77">
        <v>8877000000</v>
      </c>
      <c r="KS77">
        <v>8877000000</v>
      </c>
      <c r="KT77">
        <v>12613000000</v>
      </c>
      <c r="KU77">
        <v>14070000000</v>
      </c>
      <c r="KV77">
        <v>15624000000</v>
      </c>
      <c r="KW77">
        <v>42307000000</v>
      </c>
      <c r="KX77">
        <v>42307000000</v>
      </c>
      <c r="KY77">
        <v>30897000000</v>
      </c>
      <c r="KZ77">
        <v>30889000000</v>
      </c>
      <c r="LA77">
        <v>27703000000</v>
      </c>
      <c r="LB77">
        <v>89489000000</v>
      </c>
      <c r="LC77">
        <v>89489000000</v>
      </c>
      <c r="LD77">
        <v>16327000000</v>
      </c>
      <c r="LE77">
        <v>17110000000</v>
      </c>
      <c r="LF77">
        <v>17309000000</v>
      </c>
      <c r="LG77">
        <v>50746000000</v>
      </c>
      <c r="LH77">
        <v>50746000000</v>
      </c>
      <c r="LI77">
        <v>6374000000</v>
      </c>
      <c r="LJ77">
        <v>6985000000</v>
      </c>
      <c r="LK77">
        <v>7663000000</v>
      </c>
      <c r="LL77">
        <v>21022000000</v>
      </c>
      <c r="LM77">
        <v>21022000000</v>
      </c>
      <c r="LN77">
        <v>2845000000</v>
      </c>
      <c r="LO77">
        <v>3588000000</v>
      </c>
      <c r="LP77">
        <v>3747000000</v>
      </c>
      <c r="LQ77">
        <v>10180000000</v>
      </c>
      <c r="LR77">
        <v>10180000000</v>
      </c>
      <c r="LS77">
        <v>8206200000</v>
      </c>
      <c r="LT77">
        <v>8114900000</v>
      </c>
      <c r="LU77">
        <v>15167500000</v>
      </c>
      <c r="LV77">
        <v>31488600000</v>
      </c>
      <c r="LW77">
        <v>31488600000</v>
      </c>
      <c r="LX77">
        <v>5791000000</v>
      </c>
      <c r="LY77">
        <v>4268000000</v>
      </c>
      <c r="LZ77">
        <v>3418000000</v>
      </c>
      <c r="MA77">
        <v>13477000000</v>
      </c>
      <c r="MB77">
        <v>13477000000</v>
      </c>
      <c r="MC77">
        <v>32562000000</v>
      </c>
      <c r="MD77">
        <v>32306000000</v>
      </c>
      <c r="ME77">
        <v>33258000000</v>
      </c>
      <c r="MF77">
        <v>98126000000</v>
      </c>
      <c r="MG77">
        <v>98126000000</v>
      </c>
      <c r="MH77">
        <v>3305991000</v>
      </c>
      <c r="MI77">
        <v>3938089000</v>
      </c>
      <c r="MJ77">
        <v>4234456000</v>
      </c>
      <c r="MK77">
        <v>11478536000</v>
      </c>
      <c r="ML77">
        <v>11478536000</v>
      </c>
      <c r="MM77">
        <v>49451000000</v>
      </c>
      <c r="MN77">
        <v>107711000000</v>
      </c>
      <c r="MO77">
        <v>107106000000</v>
      </c>
      <c r="MP77">
        <v>264268000000</v>
      </c>
      <c r="MQ77">
        <v>264268000000</v>
      </c>
      <c r="MR77">
        <v>4756000000</v>
      </c>
      <c r="MS77">
        <v>5121000000</v>
      </c>
      <c r="MT77">
        <v>5147000000</v>
      </c>
      <c r="MU77">
        <v>15024000000</v>
      </c>
      <c r="MV77">
        <v>15024000000</v>
      </c>
      <c r="MW77">
        <v>1350000000</v>
      </c>
      <c r="MX77">
        <v>1685000000</v>
      </c>
      <c r="MY77">
        <v>1526000000</v>
      </c>
      <c r="MZ77">
        <v>4561000000</v>
      </c>
      <c r="NA77">
        <v>4561000000</v>
      </c>
      <c r="NB77">
        <v>8204000000</v>
      </c>
      <c r="NC77">
        <v>13137000000</v>
      </c>
      <c r="ND77">
        <v>15682000000</v>
      </c>
      <c r="NE77">
        <v>37023000000</v>
      </c>
      <c r="NF77">
        <v>37023000000</v>
      </c>
      <c r="NG77">
        <v>13173000000</v>
      </c>
      <c r="NH77">
        <v>15251000000</v>
      </c>
      <c r="NI77">
        <v>15607000000</v>
      </c>
      <c r="NJ77">
        <v>44031000000</v>
      </c>
      <c r="NK77">
        <v>44031000000</v>
      </c>
      <c r="NL77">
        <v>12961000000</v>
      </c>
      <c r="NM77">
        <v>17343000000</v>
      </c>
      <c r="NN77">
        <v>22692000000</v>
      </c>
      <c r="NO77">
        <v>52996000000</v>
      </c>
      <c r="NP77">
        <v>52996000000</v>
      </c>
      <c r="NQ77">
        <v>0</v>
      </c>
      <c r="NR77">
        <v>379053000000</v>
      </c>
      <c r="NS77">
        <v>430998000000</v>
      </c>
      <c r="NT77">
        <v>810051000000</v>
      </c>
      <c r="NU77">
        <v>810051000000</v>
      </c>
      <c r="NV77">
        <v>7284000000</v>
      </c>
      <c r="NW77">
        <v>7746000000</v>
      </c>
      <c r="NX77">
        <v>9128000000</v>
      </c>
      <c r="NY77">
        <v>24158000000</v>
      </c>
      <c r="NZ77">
        <v>24158000000</v>
      </c>
      <c r="OA77">
        <v>66316000000</v>
      </c>
      <c r="OB77">
        <v>83312000000</v>
      </c>
      <c r="OC77">
        <v>84376000000</v>
      </c>
      <c r="OD77">
        <v>234004000000</v>
      </c>
      <c r="OE77">
        <v>234004000000</v>
      </c>
      <c r="OF77">
        <v>7337000000</v>
      </c>
      <c r="OG77">
        <v>6580000000</v>
      </c>
      <c r="OH77">
        <v>26765000000</v>
      </c>
      <c r="OI77">
        <v>40682000000</v>
      </c>
      <c r="OJ77">
        <v>40682000000</v>
      </c>
      <c r="OK77">
        <v>1346528000000</v>
      </c>
      <c r="OL77">
        <v>0</v>
      </c>
      <c r="OM77">
        <v>0</v>
      </c>
      <c r="ON77">
        <v>1346528000000</v>
      </c>
      <c r="OO77">
        <v>1346528000000</v>
      </c>
      <c r="OP77">
        <v>6780000000</v>
      </c>
      <c r="OQ77">
        <v>0</v>
      </c>
      <c r="OR77">
        <v>20478000000</v>
      </c>
      <c r="OS77">
        <v>27258000000</v>
      </c>
      <c r="OT77">
        <v>27258000000</v>
      </c>
      <c r="OU77">
        <v>69992000000</v>
      </c>
      <c r="OV77">
        <v>73328000000</v>
      </c>
      <c r="OW77">
        <v>65075000000</v>
      </c>
      <c r="OX77">
        <v>208395000000</v>
      </c>
      <c r="OY77">
        <v>208395000000</v>
      </c>
      <c r="OZ77">
        <v>20669662809000</v>
      </c>
    </row>
    <row r="78" spans="1:416" x14ac:dyDescent="0.25">
      <c r="A78" s="26" t="s">
        <v>467</v>
      </c>
      <c r="B78">
        <v>0</v>
      </c>
      <c r="C78">
        <v>0</v>
      </c>
      <c r="D78">
        <v>0</v>
      </c>
      <c r="E78">
        <v>0</v>
      </c>
      <c r="F78">
        <v>0</v>
      </c>
      <c r="G78">
        <v>8642000000</v>
      </c>
      <c r="H78">
        <v>6934000000</v>
      </c>
      <c r="I78">
        <v>16585000000</v>
      </c>
      <c r="J78">
        <v>32161000000</v>
      </c>
      <c r="K78">
        <v>32161000000</v>
      </c>
      <c r="L78">
        <v>14884000000</v>
      </c>
      <c r="M78">
        <v>15167000000</v>
      </c>
      <c r="N78">
        <v>17135000000</v>
      </c>
      <c r="O78">
        <v>47186000000</v>
      </c>
      <c r="P78">
        <v>47186000000</v>
      </c>
      <c r="Q78">
        <v>28499170000</v>
      </c>
      <c r="R78">
        <v>29900325000</v>
      </c>
      <c r="S78">
        <v>30350881000</v>
      </c>
      <c r="T78">
        <v>88750376000</v>
      </c>
      <c r="U78">
        <v>88750376000</v>
      </c>
      <c r="V78">
        <v>0</v>
      </c>
      <c r="W78">
        <v>0</v>
      </c>
      <c r="X78">
        <v>95000000</v>
      </c>
      <c r="Y78">
        <v>95000000</v>
      </c>
      <c r="Z78">
        <v>95000000</v>
      </c>
      <c r="AA78">
        <v>67000000</v>
      </c>
      <c r="AB78">
        <v>147000000</v>
      </c>
      <c r="AC78">
        <v>259000000</v>
      </c>
      <c r="AD78">
        <v>473000000</v>
      </c>
      <c r="AE78">
        <v>473000000</v>
      </c>
      <c r="AF78">
        <v>4415000000</v>
      </c>
      <c r="AG78">
        <v>4422000000</v>
      </c>
      <c r="AH78">
        <v>6348000000</v>
      </c>
      <c r="AI78">
        <v>15185000000</v>
      </c>
      <c r="AJ78">
        <v>15185000000</v>
      </c>
      <c r="AK78">
        <v>202316000000</v>
      </c>
      <c r="AL78">
        <v>241900000000</v>
      </c>
      <c r="AM78">
        <v>334489000000</v>
      </c>
      <c r="AN78">
        <v>778705000000</v>
      </c>
      <c r="AO78">
        <v>778705000000</v>
      </c>
      <c r="AP78">
        <v>0</v>
      </c>
      <c r="AQ78">
        <v>0</v>
      </c>
      <c r="AR78">
        <v>0</v>
      </c>
      <c r="AS78">
        <v>0</v>
      </c>
      <c r="AT78">
        <v>0</v>
      </c>
      <c r="AU78">
        <v>-75000000</v>
      </c>
      <c r="AV78">
        <v>-691000000</v>
      </c>
      <c r="AW78">
        <v>-202000000</v>
      </c>
      <c r="AX78">
        <v>-968000000</v>
      </c>
      <c r="AY78">
        <v>-968000000</v>
      </c>
      <c r="AZ78">
        <v>0</v>
      </c>
      <c r="BA78">
        <v>0</v>
      </c>
      <c r="BB78">
        <v>0</v>
      </c>
      <c r="BC78">
        <v>0</v>
      </c>
      <c r="BD78">
        <v>0</v>
      </c>
      <c r="BE78">
        <v>124500000</v>
      </c>
      <c r="BF78">
        <v>56800000</v>
      </c>
      <c r="BG78">
        <v>-17500000</v>
      </c>
      <c r="BH78">
        <v>163800000</v>
      </c>
      <c r="BI78">
        <v>163800000</v>
      </c>
      <c r="BJ78">
        <v>-64000000</v>
      </c>
      <c r="BK78">
        <v>-65000000</v>
      </c>
      <c r="BL78">
        <v>-17000000</v>
      </c>
      <c r="BM78">
        <v>-146000000</v>
      </c>
      <c r="BN78">
        <v>-146000000</v>
      </c>
      <c r="BO78">
        <v>0</v>
      </c>
      <c r="BP78">
        <v>0</v>
      </c>
      <c r="BQ78">
        <v>0</v>
      </c>
      <c r="BR78">
        <v>0</v>
      </c>
      <c r="BS78">
        <v>0</v>
      </c>
      <c r="BT78">
        <v>-1811000000</v>
      </c>
      <c r="BU78">
        <v>-3790000000</v>
      </c>
      <c r="BV78">
        <v>-6689000000</v>
      </c>
      <c r="BW78">
        <v>-12290000000</v>
      </c>
      <c r="BX78">
        <v>-12290000000</v>
      </c>
      <c r="BY78">
        <v>30779000000</v>
      </c>
      <c r="BZ78">
        <v>31081000000</v>
      </c>
      <c r="CA78">
        <v>32238000000</v>
      </c>
      <c r="CB78">
        <v>94098000000</v>
      </c>
      <c r="CC78">
        <v>94098000000</v>
      </c>
      <c r="CD78">
        <v>39101000000</v>
      </c>
      <c r="CE78">
        <v>38655000000</v>
      </c>
      <c r="CF78">
        <v>31138000000</v>
      </c>
      <c r="CG78">
        <v>108894000000</v>
      </c>
      <c r="CH78">
        <v>108894000000</v>
      </c>
      <c r="CI78">
        <v>0</v>
      </c>
      <c r="CJ78">
        <v>0</v>
      </c>
      <c r="CK78">
        <v>0</v>
      </c>
      <c r="CL78">
        <v>0</v>
      </c>
      <c r="CM78">
        <v>0</v>
      </c>
      <c r="CN78">
        <v>-28435000000</v>
      </c>
      <c r="CO78">
        <v>-32807000000</v>
      </c>
      <c r="CP78">
        <v>-33109000000</v>
      </c>
      <c r="CQ78">
        <v>-94351000000</v>
      </c>
      <c r="CR78">
        <v>-94351000000</v>
      </c>
      <c r="CS78">
        <v>1145000000</v>
      </c>
      <c r="CT78">
        <v>1237000000</v>
      </c>
      <c r="CU78">
        <v>1312000000</v>
      </c>
      <c r="CV78">
        <v>3694000000</v>
      </c>
      <c r="CW78">
        <v>3694000000</v>
      </c>
      <c r="CX78">
        <v>-1513000000</v>
      </c>
      <c r="CY78">
        <v>-2067000000</v>
      </c>
      <c r="CZ78">
        <v>-3064000000</v>
      </c>
      <c r="DA78">
        <v>-6644000000</v>
      </c>
      <c r="DB78">
        <v>-6644000000</v>
      </c>
      <c r="DC78">
        <v>68000000</v>
      </c>
      <c r="DD78">
        <v>86000000</v>
      </c>
      <c r="DE78">
        <v>55000000</v>
      </c>
      <c r="DF78">
        <v>209000000</v>
      </c>
      <c r="DG78">
        <v>209000000</v>
      </c>
      <c r="DH78">
        <v>358000000</v>
      </c>
      <c r="DI78">
        <v>322000000</v>
      </c>
      <c r="DJ78">
        <v>481000000</v>
      </c>
      <c r="DK78">
        <v>1161000000</v>
      </c>
      <c r="DL78">
        <v>1161000000</v>
      </c>
      <c r="DM78">
        <v>21368000000</v>
      </c>
      <c r="DN78">
        <v>33541000000</v>
      </c>
      <c r="DO78">
        <v>35135000000</v>
      </c>
      <c r="DP78">
        <v>90044000000</v>
      </c>
      <c r="DQ78">
        <v>90044000000</v>
      </c>
      <c r="DR78">
        <v>-3923000000</v>
      </c>
      <c r="DS78">
        <v>-12746000000</v>
      </c>
      <c r="DT78">
        <v>-4935000000</v>
      </c>
      <c r="DU78">
        <v>-21604000000</v>
      </c>
      <c r="DV78">
        <v>-21604000000</v>
      </c>
      <c r="DW78">
        <v>147000000</v>
      </c>
      <c r="DX78">
        <v>314000000</v>
      </c>
      <c r="DY78">
        <v>849000000</v>
      </c>
      <c r="DZ78">
        <v>1310000000</v>
      </c>
      <c r="EA78">
        <v>1310000000</v>
      </c>
      <c r="EB78">
        <v>-2978000000</v>
      </c>
      <c r="EC78">
        <v>-2984000000</v>
      </c>
      <c r="ED78">
        <v>390000000</v>
      </c>
      <c r="EE78">
        <v>-5572000000</v>
      </c>
      <c r="EF78">
        <v>-5572000000</v>
      </c>
      <c r="EG78">
        <v>221000000</v>
      </c>
      <c r="EH78">
        <v>3219000000</v>
      </c>
      <c r="EI78">
        <v>708000000</v>
      </c>
      <c r="EJ78">
        <v>4148000000</v>
      </c>
      <c r="EK78"/>
      <c r="EL78"/>
      <c r="EM78"/>
      <c r="EN78"/>
      <c r="EO78">
        <v>4148000000</v>
      </c>
      <c r="EP78">
        <v>0</v>
      </c>
      <c r="EQ78">
        <v>0</v>
      </c>
      <c r="ER78">
        <v>0</v>
      </c>
      <c r="ES78">
        <v>0</v>
      </c>
      <c r="ET78">
        <v>0</v>
      </c>
      <c r="EU78">
        <v>26007000000</v>
      </c>
      <c r="EV78">
        <v>24112000000</v>
      </c>
      <c r="EW78">
        <v>23512000000</v>
      </c>
      <c r="EX78">
        <v>73631000000</v>
      </c>
      <c r="EY78">
        <v>73631000000</v>
      </c>
      <c r="EZ78">
        <v>0</v>
      </c>
      <c r="FA78">
        <v>0</v>
      </c>
      <c r="FB78">
        <v>0</v>
      </c>
      <c r="FC78">
        <v>0</v>
      </c>
      <c r="FD78">
        <v>0</v>
      </c>
      <c r="FE78">
        <v>0</v>
      </c>
      <c r="FF78">
        <v>0</v>
      </c>
      <c r="FG78">
        <v>0</v>
      </c>
      <c r="FH78">
        <v>0</v>
      </c>
      <c r="FI78">
        <v>0</v>
      </c>
      <c r="FJ78">
        <v>48633000000</v>
      </c>
      <c r="FK78">
        <v>51833000000</v>
      </c>
      <c r="FL78">
        <v>52693000000</v>
      </c>
      <c r="FM78">
        <v>153159000000</v>
      </c>
      <c r="FN78">
        <v>153159000000</v>
      </c>
      <c r="FO78">
        <v>0</v>
      </c>
      <c r="FP78">
        <v>0</v>
      </c>
      <c r="FQ78">
        <v>0</v>
      </c>
      <c r="FR78">
        <v>0</v>
      </c>
      <c r="FS78">
        <v>0</v>
      </c>
      <c r="FT78">
        <v>22550000000</v>
      </c>
      <c r="FU78">
        <v>1944000000</v>
      </c>
      <c r="FV78">
        <v>2101000000</v>
      </c>
      <c r="FW78">
        <v>26595000000</v>
      </c>
      <c r="FX78">
        <v>26595000000</v>
      </c>
      <c r="FY78">
        <v>0</v>
      </c>
      <c r="FZ78">
        <v>0</v>
      </c>
      <c r="GA78">
        <v>0</v>
      </c>
      <c r="GB78">
        <v>0</v>
      </c>
      <c r="GC78">
        <v>0</v>
      </c>
      <c r="GD78">
        <v>2648000000</v>
      </c>
      <c r="GE78">
        <v>4123000000</v>
      </c>
      <c r="GF78">
        <v>4236000000</v>
      </c>
      <c r="GG78">
        <v>11007000000</v>
      </c>
      <c r="GH78">
        <v>11007000000</v>
      </c>
      <c r="GI78">
        <v>18347000000</v>
      </c>
      <c r="GJ78">
        <v>18943000000</v>
      </c>
      <c r="GK78">
        <v>23067000000</v>
      </c>
      <c r="GL78">
        <v>60357000000</v>
      </c>
      <c r="GM78">
        <v>60357000000</v>
      </c>
      <c r="GN78">
        <v>247000000</v>
      </c>
      <c r="GO78">
        <v>0</v>
      </c>
      <c r="GP78">
        <v>0</v>
      </c>
      <c r="GQ78">
        <v>247000000</v>
      </c>
      <c r="GR78">
        <v>247000000</v>
      </c>
      <c r="GS78">
        <v>0</v>
      </c>
      <c r="GT78">
        <v>0</v>
      </c>
      <c r="GU78">
        <v>0</v>
      </c>
      <c r="GV78">
        <v>0</v>
      </c>
      <c r="GW78">
        <v>0</v>
      </c>
      <c r="GX78">
        <v>0</v>
      </c>
      <c r="GY78">
        <v>0</v>
      </c>
      <c r="GZ78">
        <v>0</v>
      </c>
      <c r="HA78">
        <v>0</v>
      </c>
      <c r="HB78">
        <v>0</v>
      </c>
      <c r="HC78">
        <v>-72000000</v>
      </c>
      <c r="HD78">
        <v>393000000</v>
      </c>
      <c r="HE78">
        <v>198000000</v>
      </c>
      <c r="HF78">
        <v>519000000</v>
      </c>
      <c r="HG78">
        <v>519000000</v>
      </c>
      <c r="HH78">
        <v>251000000</v>
      </c>
      <c r="HI78">
        <v>266000000</v>
      </c>
      <c r="HJ78">
        <v>247000000</v>
      </c>
      <c r="HK78">
        <v>764000000</v>
      </c>
      <c r="HL78">
        <v>764000000</v>
      </c>
      <c r="HM78">
        <v>8502000000</v>
      </c>
      <c r="HN78">
        <v>8533000000</v>
      </c>
      <c r="HO78">
        <v>8464000000</v>
      </c>
      <c r="HP78">
        <v>25499000000</v>
      </c>
      <c r="HQ78">
        <v>25499000000</v>
      </c>
      <c r="HR78">
        <v>1079000000</v>
      </c>
      <c r="HS78">
        <v>458000000</v>
      </c>
      <c r="HT78">
        <v>853000000</v>
      </c>
      <c r="HU78">
        <v>2390000000</v>
      </c>
      <c r="HV78">
        <v>2390000000</v>
      </c>
      <c r="HW78">
        <v>266900000</v>
      </c>
      <c r="HX78">
        <v>575600000</v>
      </c>
      <c r="HY78">
        <v>131200000</v>
      </c>
      <c r="HZ78">
        <v>973700000</v>
      </c>
      <c r="IA78">
        <v>973700000</v>
      </c>
      <c r="IB78">
        <v>36000000</v>
      </c>
      <c r="IC78">
        <v>-178000000</v>
      </c>
      <c r="ID78">
        <v>37000000</v>
      </c>
      <c r="IE78">
        <v>-105000000</v>
      </c>
      <c r="IF78">
        <v>-105000000</v>
      </c>
      <c r="IG78">
        <v>0</v>
      </c>
      <c r="IH78">
        <v>0</v>
      </c>
      <c r="II78">
        <v>0</v>
      </c>
      <c r="IJ78">
        <v>0</v>
      </c>
      <c r="IK78">
        <v>0</v>
      </c>
      <c r="IL78">
        <v>1128000000</v>
      </c>
      <c r="IM78">
        <v>0</v>
      </c>
      <c r="IN78">
        <v>73000000</v>
      </c>
      <c r="IO78">
        <v>1201000000</v>
      </c>
      <c r="IP78">
        <v>1201000000</v>
      </c>
      <c r="IQ78">
        <v>10235100000</v>
      </c>
      <c r="IR78">
        <v>10065200000</v>
      </c>
      <c r="IS78">
        <v>9338200000</v>
      </c>
      <c r="IT78">
        <v>29638500000</v>
      </c>
      <c r="IU78">
        <v>29638500000</v>
      </c>
      <c r="IV78">
        <v>389000000</v>
      </c>
      <c r="IW78">
        <v>184000000</v>
      </c>
      <c r="IX78">
        <v>301000000</v>
      </c>
      <c r="IY78">
        <v>874000000</v>
      </c>
      <c r="IZ78">
        <v>874000000</v>
      </c>
      <c r="JA78">
        <v>-697000000</v>
      </c>
      <c r="JB78">
        <v>0</v>
      </c>
      <c r="JC78">
        <v>0</v>
      </c>
      <c r="JD78">
        <v>-697000000</v>
      </c>
      <c r="JE78">
        <v>-697000000</v>
      </c>
      <c r="JF78">
        <v>13714000000</v>
      </c>
      <c r="JG78">
        <v>13689000000</v>
      </c>
      <c r="JH78">
        <v>13150000000</v>
      </c>
      <c r="JI78">
        <v>40553000000</v>
      </c>
      <c r="JJ78">
        <v>40553000000</v>
      </c>
      <c r="JK78">
        <v>16135000000</v>
      </c>
      <c r="JL78">
        <v>17022000000</v>
      </c>
      <c r="JM78">
        <v>16216000000</v>
      </c>
      <c r="JN78">
        <v>49373000000</v>
      </c>
      <c r="JO78">
        <v>49373000000</v>
      </c>
      <c r="JP78">
        <v>6120000000</v>
      </c>
      <c r="JQ78">
        <v>5473000000</v>
      </c>
      <c r="JR78">
        <v>5308000000</v>
      </c>
      <c r="JS78">
        <v>16901000000</v>
      </c>
      <c r="JT78">
        <v>16901000000</v>
      </c>
      <c r="JU78">
        <v>632000000</v>
      </c>
      <c r="JV78">
        <v>638000000</v>
      </c>
      <c r="JW78">
        <v>578000000</v>
      </c>
      <c r="JX78">
        <v>1848000000</v>
      </c>
      <c r="JY78">
        <v>1848000000</v>
      </c>
      <c r="JZ78">
        <v>2393000000</v>
      </c>
      <c r="KA78">
        <v>2493000000</v>
      </c>
      <c r="KB78">
        <v>2929000000</v>
      </c>
      <c r="KC78">
        <v>7815000000</v>
      </c>
      <c r="KD78">
        <v>7815000000</v>
      </c>
      <c r="KE78">
        <v>0</v>
      </c>
      <c r="KF78">
        <v>0</v>
      </c>
      <c r="KG78">
        <v>0</v>
      </c>
      <c r="KH78">
        <v>0</v>
      </c>
      <c r="KI78">
        <v>0</v>
      </c>
      <c r="KJ78">
        <v>0</v>
      </c>
      <c r="KK78">
        <v>0</v>
      </c>
      <c r="KL78">
        <v>0</v>
      </c>
      <c r="KM78">
        <v>0</v>
      </c>
      <c r="KN78">
        <v>0</v>
      </c>
      <c r="KO78">
        <v>8700000000</v>
      </c>
      <c r="KP78">
        <v>8482000000</v>
      </c>
      <c r="KQ78">
        <v>8244000000</v>
      </c>
      <c r="KR78">
        <v>25426000000</v>
      </c>
      <c r="KS78">
        <v>25426000000</v>
      </c>
      <c r="KT78">
        <v>69000000</v>
      </c>
      <c r="KU78">
        <v>81000000</v>
      </c>
      <c r="KV78">
        <v>90000000</v>
      </c>
      <c r="KW78">
        <v>240000000</v>
      </c>
      <c r="KX78">
        <v>240000000</v>
      </c>
      <c r="KY78">
        <v>4736000000</v>
      </c>
      <c r="KZ78">
        <v>4462000000</v>
      </c>
      <c r="LA78">
        <v>3436000000</v>
      </c>
      <c r="LB78">
        <v>12634000000</v>
      </c>
      <c r="LC78">
        <v>12634000000</v>
      </c>
      <c r="LD78">
        <v>0</v>
      </c>
      <c r="LE78">
        <v>8345000000</v>
      </c>
      <c r="LF78">
        <v>0</v>
      </c>
      <c r="LG78">
        <v>8345000000</v>
      </c>
      <c r="LH78">
        <v>8345000000</v>
      </c>
      <c r="LI78">
        <v>-7408000000</v>
      </c>
      <c r="LJ78">
        <v>-8695000000</v>
      </c>
      <c r="LK78">
        <v>-7384000000</v>
      </c>
      <c r="LL78">
        <v>-23487000000</v>
      </c>
      <c r="LM78">
        <v>-23487000000</v>
      </c>
      <c r="LN78">
        <v>0</v>
      </c>
      <c r="LO78">
        <v>0</v>
      </c>
      <c r="LP78">
        <v>0</v>
      </c>
      <c r="LQ78">
        <v>0</v>
      </c>
      <c r="LR78">
        <v>0</v>
      </c>
      <c r="LS78">
        <v>554900000</v>
      </c>
      <c r="LT78">
        <v>371000000</v>
      </c>
      <c r="LU78">
        <v>430300000</v>
      </c>
      <c r="LV78">
        <v>1356200000</v>
      </c>
      <c r="LW78">
        <v>1356200000</v>
      </c>
      <c r="LX78">
        <v>-215000000</v>
      </c>
      <c r="LY78">
        <v>-247000000</v>
      </c>
      <c r="LZ78">
        <v>-104000000</v>
      </c>
      <c r="MA78">
        <v>-566000000</v>
      </c>
      <c r="MB78">
        <v>-566000000</v>
      </c>
      <c r="MC78">
        <v>14858000000</v>
      </c>
      <c r="MD78">
        <v>9415000000</v>
      </c>
      <c r="ME78">
        <v>10738000000</v>
      </c>
      <c r="MF78">
        <v>35011000000</v>
      </c>
      <c r="MG78">
        <v>35011000000</v>
      </c>
      <c r="MH78">
        <v>1238751000</v>
      </c>
      <c r="MI78">
        <v>1321651000</v>
      </c>
      <c r="MJ78">
        <v>1196501000</v>
      </c>
      <c r="MK78">
        <v>3756903000</v>
      </c>
      <c r="ML78">
        <v>3756903000</v>
      </c>
      <c r="MM78">
        <v>79465000000</v>
      </c>
      <c r="MN78">
        <v>85599000000</v>
      </c>
      <c r="MO78">
        <v>98800000000</v>
      </c>
      <c r="MP78">
        <v>263864000000</v>
      </c>
      <c r="MQ78">
        <v>263864000000</v>
      </c>
      <c r="MR78">
        <v>0</v>
      </c>
      <c r="MS78">
        <v>0</v>
      </c>
      <c r="MT78">
        <v>0</v>
      </c>
      <c r="MU78">
        <v>0</v>
      </c>
      <c r="MV78">
        <v>0</v>
      </c>
      <c r="MW78">
        <v>318000000</v>
      </c>
      <c r="MX78">
        <v>288000000</v>
      </c>
      <c r="MY78">
        <v>198000000</v>
      </c>
      <c r="MZ78">
        <v>804000000</v>
      </c>
      <c r="NA78">
        <v>804000000</v>
      </c>
      <c r="NB78">
        <v>172401000000</v>
      </c>
      <c r="NC78">
        <v>184557000000</v>
      </c>
      <c r="ND78">
        <v>190141000000</v>
      </c>
      <c r="NE78">
        <v>547099000000</v>
      </c>
      <c r="NF78">
        <v>547099000000</v>
      </c>
      <c r="NG78">
        <v>11102000000</v>
      </c>
      <c r="NH78">
        <v>9878000000</v>
      </c>
      <c r="NI78">
        <v>8144000000</v>
      </c>
      <c r="NJ78">
        <v>29124000000</v>
      </c>
      <c r="NK78">
        <v>29124000000</v>
      </c>
      <c r="NL78">
        <v>57165000000</v>
      </c>
      <c r="NM78">
        <v>58017000000</v>
      </c>
      <c r="NN78">
        <v>66646000000</v>
      </c>
      <c r="NO78">
        <v>181828000000</v>
      </c>
      <c r="NP78">
        <v>181828000000</v>
      </c>
      <c r="NQ78">
        <v>0</v>
      </c>
      <c r="NR78">
        <v>0</v>
      </c>
      <c r="NS78">
        <v>0</v>
      </c>
      <c r="NT78">
        <v>0</v>
      </c>
      <c r="NU78">
        <v>0</v>
      </c>
      <c r="NV78">
        <v>4909000000</v>
      </c>
      <c r="NW78">
        <v>5019000000</v>
      </c>
      <c r="NX78">
        <v>4931000000</v>
      </c>
      <c r="NY78">
        <v>14859000000</v>
      </c>
      <c r="NZ78">
        <v>14859000000</v>
      </c>
      <c r="OA78">
        <v>60099000000</v>
      </c>
      <c r="OB78">
        <v>54912000000</v>
      </c>
      <c r="OC78">
        <v>51201000000</v>
      </c>
      <c r="OD78">
        <v>166212000000</v>
      </c>
      <c r="OE78">
        <v>166212000000</v>
      </c>
      <c r="OF78">
        <v>0</v>
      </c>
      <c r="OG78">
        <v>0</v>
      </c>
      <c r="OH78">
        <v>0</v>
      </c>
      <c r="OI78">
        <v>0</v>
      </c>
      <c r="OJ78">
        <v>0</v>
      </c>
      <c r="OK78">
        <v>6588000000</v>
      </c>
      <c r="OL78">
        <v>6745000000</v>
      </c>
      <c r="OM78">
        <v>8205000000</v>
      </c>
      <c r="ON78">
        <v>21538000000</v>
      </c>
      <c r="OO78">
        <v>21538000000</v>
      </c>
      <c r="OP78">
        <v>0</v>
      </c>
      <c r="OQ78">
        <v>0</v>
      </c>
      <c r="OR78">
        <v>0</v>
      </c>
      <c r="OS78">
        <v>0</v>
      </c>
      <c r="OT78">
        <v>0</v>
      </c>
      <c r="OU78">
        <v>-18745000000</v>
      </c>
      <c r="OV78">
        <v>-18998000000</v>
      </c>
      <c r="OW78">
        <v>-46009000000</v>
      </c>
      <c r="OX78">
        <v>-83752000000</v>
      </c>
      <c r="OY78">
        <v>-83752000000</v>
      </c>
      <c r="OZ78">
        <v>2831537479000</v>
      </c>
    </row>
    <row r="79" spans="1:416" x14ac:dyDescent="0.25">
      <c r="A79" s="26" t="s">
        <v>468</v>
      </c>
      <c r="B79">
        <v>0</v>
      </c>
      <c r="C79">
        <v>0</v>
      </c>
      <c r="D79">
        <v>0</v>
      </c>
      <c r="E79">
        <v>0</v>
      </c>
      <c r="F79">
        <v>0</v>
      </c>
      <c r="G79">
        <v>-500000000</v>
      </c>
      <c r="H79">
        <v>890000000</v>
      </c>
      <c r="I79">
        <v>0</v>
      </c>
      <c r="J79">
        <v>390000000</v>
      </c>
      <c r="K79">
        <v>390000000</v>
      </c>
      <c r="L79">
        <v>0</v>
      </c>
      <c r="M79">
        <v>0</v>
      </c>
      <c r="N79">
        <v>0</v>
      </c>
      <c r="O79">
        <v>0</v>
      </c>
      <c r="P79">
        <v>0</v>
      </c>
      <c r="Q79">
        <v>0</v>
      </c>
      <c r="R79">
        <v>0</v>
      </c>
      <c r="S79">
        <v>0</v>
      </c>
      <c r="T79">
        <v>0</v>
      </c>
      <c r="U79">
        <v>0</v>
      </c>
      <c r="V79">
        <v>0</v>
      </c>
      <c r="W79">
        <v>0</v>
      </c>
      <c r="X79">
        <v>0</v>
      </c>
      <c r="Y79">
        <v>0</v>
      </c>
      <c r="Z79">
        <v>0</v>
      </c>
      <c r="AA79">
        <v>0</v>
      </c>
      <c r="AB79">
        <v>0</v>
      </c>
      <c r="AC79">
        <v>0</v>
      </c>
      <c r="AD79">
        <v>0</v>
      </c>
      <c r="AE79">
        <v>0</v>
      </c>
      <c r="AF79">
        <v>0</v>
      </c>
      <c r="AG79">
        <v>0</v>
      </c>
      <c r="AH79">
        <v>0</v>
      </c>
      <c r="AI79">
        <v>0</v>
      </c>
      <c r="AJ79">
        <v>0</v>
      </c>
      <c r="AK79">
        <v>-296000000</v>
      </c>
      <c r="AL79">
        <v>-201000000</v>
      </c>
      <c r="AM79">
        <v>75000000</v>
      </c>
      <c r="AN79">
        <v>-422000000</v>
      </c>
      <c r="AO79">
        <v>-422000000</v>
      </c>
      <c r="AP79">
        <v>1360000000</v>
      </c>
      <c r="AQ79">
        <v>1430000000</v>
      </c>
      <c r="AR79">
        <v>874000000</v>
      </c>
      <c r="AS79">
        <v>3664000000</v>
      </c>
      <c r="AT79">
        <v>3664000000</v>
      </c>
      <c r="AU79">
        <v>0</v>
      </c>
      <c r="AV79">
        <v>0</v>
      </c>
      <c r="AW79">
        <v>0</v>
      </c>
      <c r="AX79">
        <v>0</v>
      </c>
      <c r="AY79">
        <v>0</v>
      </c>
      <c r="AZ79">
        <v>772000000</v>
      </c>
      <c r="BA79">
        <v>304000000</v>
      </c>
      <c r="BB79">
        <v>-738000000</v>
      </c>
      <c r="BC79">
        <v>338000000</v>
      </c>
      <c r="BD79">
        <v>338000000</v>
      </c>
      <c r="BE79">
        <v>0</v>
      </c>
      <c r="BF79">
        <v>0</v>
      </c>
      <c r="BG79">
        <v>0</v>
      </c>
      <c r="BH79">
        <v>0</v>
      </c>
      <c r="BI79">
        <v>0</v>
      </c>
      <c r="BJ79">
        <v>0</v>
      </c>
      <c r="BK79">
        <v>0</v>
      </c>
      <c r="BL79">
        <v>0</v>
      </c>
      <c r="BM79">
        <v>0</v>
      </c>
      <c r="BN79">
        <v>0</v>
      </c>
      <c r="BO79">
        <v>0</v>
      </c>
      <c r="BP79">
        <v>0</v>
      </c>
      <c r="BQ79">
        <v>0</v>
      </c>
      <c r="BR79">
        <v>0</v>
      </c>
      <c r="BS79">
        <v>0</v>
      </c>
      <c r="BT79">
        <v>0</v>
      </c>
      <c r="BU79">
        <v>0</v>
      </c>
      <c r="BV79">
        <v>0</v>
      </c>
      <c r="BW79">
        <v>0</v>
      </c>
      <c r="BX79">
        <v>0</v>
      </c>
      <c r="BY79">
        <v>0</v>
      </c>
      <c r="BZ79">
        <v>0</v>
      </c>
      <c r="CA79">
        <v>0</v>
      </c>
      <c r="CB79">
        <v>0</v>
      </c>
      <c r="CC79">
        <v>0</v>
      </c>
      <c r="CD79">
        <v>1382000000</v>
      </c>
      <c r="CE79">
        <v>1271000000</v>
      </c>
      <c r="CF79">
        <v>1467000000</v>
      </c>
      <c r="CG79">
        <v>4120000000</v>
      </c>
      <c r="CH79">
        <v>4120000000</v>
      </c>
      <c r="CI79">
        <v>-148000000</v>
      </c>
      <c r="CJ79">
        <v>-196000000</v>
      </c>
      <c r="CK79">
        <v>-113000000</v>
      </c>
      <c r="CL79">
        <v>-457000000</v>
      </c>
      <c r="CM79">
        <v>-457000000</v>
      </c>
      <c r="CN79">
        <v>0</v>
      </c>
      <c r="CO79">
        <v>0</v>
      </c>
      <c r="CP79">
        <v>0</v>
      </c>
      <c r="CQ79">
        <v>0</v>
      </c>
      <c r="CR79">
        <v>0</v>
      </c>
      <c r="CS79">
        <v>0</v>
      </c>
      <c r="CT79">
        <v>0</v>
      </c>
      <c r="CU79">
        <v>0</v>
      </c>
      <c r="CV79">
        <v>0</v>
      </c>
      <c r="CW79">
        <v>0</v>
      </c>
      <c r="CX79">
        <v>0</v>
      </c>
      <c r="CY79">
        <v>0</v>
      </c>
      <c r="CZ79">
        <v>0</v>
      </c>
      <c r="DA79">
        <v>0</v>
      </c>
      <c r="DB79">
        <v>0</v>
      </c>
      <c r="DC79">
        <v>0</v>
      </c>
      <c r="DD79">
        <v>0</v>
      </c>
      <c r="DE79">
        <v>0</v>
      </c>
      <c r="DF79">
        <v>0</v>
      </c>
      <c r="DG79">
        <v>0</v>
      </c>
      <c r="DH79">
        <v>0</v>
      </c>
      <c r="DI79">
        <v>0</v>
      </c>
      <c r="DJ79">
        <v>0</v>
      </c>
      <c r="DK79">
        <v>0</v>
      </c>
      <c r="DL79">
        <v>0</v>
      </c>
      <c r="DM79">
        <v>0</v>
      </c>
      <c r="DN79">
        <v>0</v>
      </c>
      <c r="DO79">
        <v>0</v>
      </c>
      <c r="DP79">
        <v>0</v>
      </c>
      <c r="DQ79">
        <v>0</v>
      </c>
      <c r="DR79">
        <v>0</v>
      </c>
      <c r="DS79">
        <v>0</v>
      </c>
      <c r="DT79">
        <v>0</v>
      </c>
      <c r="DU79">
        <v>0</v>
      </c>
      <c r="DV79">
        <v>0</v>
      </c>
      <c r="DW79">
        <v>0</v>
      </c>
      <c r="DX79">
        <v>0</v>
      </c>
      <c r="DY79">
        <v>0</v>
      </c>
      <c r="DZ79">
        <v>0</v>
      </c>
      <c r="EA79">
        <v>0</v>
      </c>
      <c r="EB79">
        <v>0</v>
      </c>
      <c r="EC79">
        <v>0</v>
      </c>
      <c r="ED79">
        <v>0</v>
      </c>
      <c r="EE79">
        <v>0</v>
      </c>
      <c r="EF79">
        <v>0</v>
      </c>
      <c r="EG79">
        <v>0</v>
      </c>
      <c r="EH79">
        <v>0</v>
      </c>
      <c r="EI79">
        <v>0</v>
      </c>
      <c r="EJ79">
        <v>0</v>
      </c>
      <c r="EK79"/>
      <c r="EL79"/>
      <c r="EM79"/>
      <c r="EN79"/>
      <c r="EO79">
        <v>0</v>
      </c>
      <c r="EP79">
        <v>0</v>
      </c>
      <c r="EQ79">
        <v>0</v>
      </c>
      <c r="ER79">
        <v>0</v>
      </c>
      <c r="ES79">
        <v>0</v>
      </c>
      <c r="ET79">
        <v>0</v>
      </c>
      <c r="EU79">
        <v>0</v>
      </c>
      <c r="EV79">
        <v>0</v>
      </c>
      <c r="EW79">
        <v>0</v>
      </c>
      <c r="EX79">
        <v>0</v>
      </c>
      <c r="EY79">
        <v>0</v>
      </c>
      <c r="EZ79">
        <v>0</v>
      </c>
      <c r="FA79">
        <v>0</v>
      </c>
      <c r="FB79">
        <v>0</v>
      </c>
      <c r="FC79">
        <v>0</v>
      </c>
      <c r="FD79">
        <v>0</v>
      </c>
      <c r="FE79">
        <v>0</v>
      </c>
      <c r="FF79">
        <v>0</v>
      </c>
      <c r="FG79">
        <v>0</v>
      </c>
      <c r="FH79">
        <v>0</v>
      </c>
      <c r="FI79">
        <v>0</v>
      </c>
      <c r="FJ79">
        <v>0</v>
      </c>
      <c r="FK79">
        <v>0</v>
      </c>
      <c r="FL79">
        <v>0</v>
      </c>
      <c r="FM79">
        <v>0</v>
      </c>
      <c r="FN79">
        <v>0</v>
      </c>
      <c r="FO79">
        <v>0</v>
      </c>
      <c r="FP79">
        <v>0</v>
      </c>
      <c r="FQ79">
        <v>0</v>
      </c>
      <c r="FR79">
        <v>0</v>
      </c>
      <c r="FS79">
        <v>0</v>
      </c>
      <c r="FT79">
        <v>0</v>
      </c>
      <c r="FU79">
        <v>0</v>
      </c>
      <c r="FV79">
        <v>0</v>
      </c>
      <c r="FW79">
        <v>0</v>
      </c>
      <c r="FX79">
        <v>0</v>
      </c>
      <c r="FY79">
        <v>0</v>
      </c>
      <c r="FZ79">
        <v>0</v>
      </c>
      <c r="GA79">
        <v>0</v>
      </c>
      <c r="GB79">
        <v>0</v>
      </c>
      <c r="GC79">
        <v>0</v>
      </c>
      <c r="GD79">
        <v>0</v>
      </c>
      <c r="GE79">
        <v>0</v>
      </c>
      <c r="GF79">
        <v>0</v>
      </c>
      <c r="GG79">
        <v>0</v>
      </c>
      <c r="GH79">
        <v>0</v>
      </c>
      <c r="GI79">
        <v>0</v>
      </c>
      <c r="GJ79">
        <v>0</v>
      </c>
      <c r="GK79">
        <v>0</v>
      </c>
      <c r="GL79">
        <v>0</v>
      </c>
      <c r="GM79">
        <v>0</v>
      </c>
      <c r="GN79">
        <v>0</v>
      </c>
      <c r="GO79">
        <v>0</v>
      </c>
      <c r="GP79">
        <v>0</v>
      </c>
      <c r="GQ79">
        <v>0</v>
      </c>
      <c r="GR79">
        <v>0</v>
      </c>
      <c r="GS79">
        <v>0</v>
      </c>
      <c r="GT79">
        <v>0</v>
      </c>
      <c r="GU79">
        <v>0</v>
      </c>
      <c r="GV79">
        <v>0</v>
      </c>
      <c r="GW79">
        <v>0</v>
      </c>
      <c r="GX79">
        <v>0</v>
      </c>
      <c r="GY79">
        <v>0</v>
      </c>
      <c r="GZ79">
        <v>0</v>
      </c>
      <c r="HA79">
        <v>0</v>
      </c>
      <c r="HB79">
        <v>0</v>
      </c>
      <c r="HC79">
        <v>0</v>
      </c>
      <c r="HD79">
        <v>0</v>
      </c>
      <c r="HE79">
        <v>0</v>
      </c>
      <c r="HF79">
        <v>0</v>
      </c>
      <c r="HG79">
        <v>0</v>
      </c>
      <c r="HH79">
        <v>0</v>
      </c>
      <c r="HI79">
        <v>0</v>
      </c>
      <c r="HJ79">
        <v>0</v>
      </c>
      <c r="HK79">
        <v>0</v>
      </c>
      <c r="HL79">
        <v>0</v>
      </c>
      <c r="HM79">
        <v>0</v>
      </c>
      <c r="HN79">
        <v>0</v>
      </c>
      <c r="HO79">
        <v>0</v>
      </c>
      <c r="HP79">
        <v>0</v>
      </c>
      <c r="HQ79">
        <v>0</v>
      </c>
      <c r="HR79">
        <v>-546000000</v>
      </c>
      <c r="HS79">
        <v>324000000</v>
      </c>
      <c r="HT79">
        <v>30000000</v>
      </c>
      <c r="HU79">
        <v>-192000000</v>
      </c>
      <c r="HV79">
        <v>-192000000</v>
      </c>
      <c r="HW79">
        <v>0</v>
      </c>
      <c r="HX79">
        <v>0</v>
      </c>
      <c r="HY79">
        <v>0</v>
      </c>
      <c r="HZ79">
        <v>0</v>
      </c>
      <c r="IA79">
        <v>0</v>
      </c>
      <c r="IB79">
        <v>60000000</v>
      </c>
      <c r="IC79">
        <v>178000000</v>
      </c>
      <c r="ID79">
        <v>-10000000</v>
      </c>
      <c r="IE79">
        <v>228000000</v>
      </c>
      <c r="IF79">
        <v>228000000</v>
      </c>
      <c r="IG79">
        <v>0</v>
      </c>
      <c r="IH79">
        <v>0</v>
      </c>
      <c r="II79">
        <v>0</v>
      </c>
      <c r="IJ79">
        <v>0</v>
      </c>
      <c r="IK79">
        <v>0</v>
      </c>
      <c r="IL79">
        <v>0</v>
      </c>
      <c r="IM79">
        <v>0</v>
      </c>
      <c r="IN79">
        <v>0</v>
      </c>
      <c r="IO79">
        <v>0</v>
      </c>
      <c r="IP79">
        <v>0</v>
      </c>
      <c r="IQ79">
        <v>190200000</v>
      </c>
      <c r="IR79">
        <v>119800000</v>
      </c>
      <c r="IS79">
        <v>117500000</v>
      </c>
      <c r="IT79">
        <v>427500000</v>
      </c>
      <c r="IU79">
        <v>427500000</v>
      </c>
      <c r="IV79">
        <v>0</v>
      </c>
      <c r="IW79">
        <v>0</v>
      </c>
      <c r="IX79">
        <v>0</v>
      </c>
      <c r="IY79">
        <v>0</v>
      </c>
      <c r="IZ79">
        <v>0</v>
      </c>
      <c r="JA79">
        <v>-535000000</v>
      </c>
      <c r="JB79">
        <v>-258000000</v>
      </c>
      <c r="JC79">
        <v>-71000000</v>
      </c>
      <c r="JD79">
        <v>-864000000</v>
      </c>
      <c r="JE79">
        <v>-864000000</v>
      </c>
      <c r="JF79">
        <v>0</v>
      </c>
      <c r="JG79">
        <v>0</v>
      </c>
      <c r="JH79">
        <v>0</v>
      </c>
      <c r="JI79">
        <v>0</v>
      </c>
      <c r="JJ79">
        <v>0</v>
      </c>
      <c r="JK79">
        <v>0</v>
      </c>
      <c r="JL79">
        <v>0</v>
      </c>
      <c r="JM79">
        <v>0</v>
      </c>
      <c r="JN79">
        <v>0</v>
      </c>
      <c r="JO79">
        <v>0</v>
      </c>
      <c r="JP79">
        <v>0</v>
      </c>
      <c r="JQ79">
        <v>0</v>
      </c>
      <c r="JR79">
        <v>0</v>
      </c>
      <c r="JS79">
        <v>0</v>
      </c>
      <c r="JT79">
        <v>0</v>
      </c>
      <c r="JU79">
        <v>0</v>
      </c>
      <c r="JV79">
        <v>0</v>
      </c>
      <c r="JW79">
        <v>0</v>
      </c>
      <c r="JX79">
        <v>0</v>
      </c>
      <c r="JY79">
        <v>0</v>
      </c>
      <c r="JZ79">
        <v>743000000</v>
      </c>
      <c r="KA79">
        <v>925000000</v>
      </c>
      <c r="KB79">
        <v>110000000</v>
      </c>
      <c r="KC79">
        <v>1778000000</v>
      </c>
      <c r="KD79">
        <v>1778000000</v>
      </c>
      <c r="KE79">
        <v>0</v>
      </c>
      <c r="KF79">
        <v>0</v>
      </c>
      <c r="KG79">
        <v>0</v>
      </c>
      <c r="KH79">
        <v>0</v>
      </c>
      <c r="KI79">
        <v>0</v>
      </c>
      <c r="KJ79">
        <v>0</v>
      </c>
      <c r="KK79">
        <v>0</v>
      </c>
      <c r="KL79">
        <v>0</v>
      </c>
      <c r="KM79">
        <v>0</v>
      </c>
      <c r="KN79">
        <v>0</v>
      </c>
      <c r="KO79">
        <v>0</v>
      </c>
      <c r="KP79">
        <v>0</v>
      </c>
      <c r="KQ79">
        <v>0</v>
      </c>
      <c r="KR79">
        <v>0</v>
      </c>
      <c r="KS79">
        <v>0</v>
      </c>
      <c r="KT79">
        <v>0</v>
      </c>
      <c r="KU79">
        <v>0</v>
      </c>
      <c r="KV79">
        <v>0</v>
      </c>
      <c r="KW79">
        <v>0</v>
      </c>
      <c r="KX79">
        <v>0</v>
      </c>
      <c r="KY79">
        <v>0</v>
      </c>
      <c r="KZ79">
        <v>0</v>
      </c>
      <c r="LA79">
        <v>0</v>
      </c>
      <c r="LB79">
        <v>0</v>
      </c>
      <c r="LC79">
        <v>0</v>
      </c>
      <c r="LD79">
        <v>0</v>
      </c>
      <c r="LE79">
        <v>0</v>
      </c>
      <c r="LF79">
        <v>0</v>
      </c>
      <c r="LG79">
        <v>0</v>
      </c>
      <c r="LH79">
        <v>0</v>
      </c>
      <c r="LI79">
        <v>0</v>
      </c>
      <c r="LJ79">
        <v>0</v>
      </c>
      <c r="LK79">
        <v>0</v>
      </c>
      <c r="LL79">
        <v>0</v>
      </c>
      <c r="LM79">
        <v>0</v>
      </c>
      <c r="LN79">
        <v>-3135000000</v>
      </c>
      <c r="LO79">
        <v>-414000000</v>
      </c>
      <c r="LP79">
        <v>28000000</v>
      </c>
      <c r="LQ79">
        <v>-3521000000</v>
      </c>
      <c r="LR79">
        <v>-3521000000</v>
      </c>
      <c r="LS79">
        <v>0</v>
      </c>
      <c r="LT79">
        <v>0</v>
      </c>
      <c r="LU79">
        <v>0</v>
      </c>
      <c r="LV79">
        <v>0</v>
      </c>
      <c r="LW79">
        <v>0</v>
      </c>
      <c r="LX79">
        <v>0</v>
      </c>
      <c r="LY79">
        <v>0</v>
      </c>
      <c r="LZ79">
        <v>0</v>
      </c>
      <c r="MA79">
        <v>0</v>
      </c>
      <c r="MB79">
        <v>0</v>
      </c>
      <c r="MC79">
        <v>0</v>
      </c>
      <c r="MD79">
        <v>0</v>
      </c>
      <c r="ME79">
        <v>0</v>
      </c>
      <c r="MF79">
        <v>0</v>
      </c>
      <c r="MG79">
        <v>0</v>
      </c>
      <c r="MH79">
        <v>0</v>
      </c>
      <c r="MI79">
        <v>0</v>
      </c>
      <c r="MJ79">
        <v>0</v>
      </c>
      <c r="MK79">
        <v>0</v>
      </c>
      <c r="ML79">
        <v>0</v>
      </c>
      <c r="MM79">
        <v>0</v>
      </c>
      <c r="MN79">
        <v>0</v>
      </c>
      <c r="MO79">
        <v>0</v>
      </c>
      <c r="MP79">
        <v>0</v>
      </c>
      <c r="MQ79">
        <v>0</v>
      </c>
      <c r="MR79">
        <v>0</v>
      </c>
      <c r="MS79">
        <v>0</v>
      </c>
      <c r="MT79">
        <v>0</v>
      </c>
      <c r="MU79">
        <v>0</v>
      </c>
      <c r="MV79">
        <v>0</v>
      </c>
      <c r="MW79">
        <v>0</v>
      </c>
      <c r="MX79">
        <v>0</v>
      </c>
      <c r="MY79">
        <v>0</v>
      </c>
      <c r="MZ79">
        <v>0</v>
      </c>
      <c r="NA79">
        <v>0</v>
      </c>
      <c r="NB79">
        <v>0</v>
      </c>
      <c r="NC79">
        <v>0</v>
      </c>
      <c r="ND79">
        <v>0</v>
      </c>
      <c r="NE79">
        <v>0</v>
      </c>
      <c r="NF79">
        <v>0</v>
      </c>
      <c r="NG79">
        <v>0</v>
      </c>
      <c r="NH79">
        <v>0</v>
      </c>
      <c r="NI79">
        <v>0</v>
      </c>
      <c r="NJ79">
        <v>0</v>
      </c>
      <c r="NK79">
        <v>0</v>
      </c>
      <c r="NL79">
        <v>0</v>
      </c>
      <c r="NM79">
        <v>0</v>
      </c>
      <c r="NN79">
        <v>0</v>
      </c>
      <c r="NO79">
        <v>0</v>
      </c>
      <c r="NP79">
        <v>0</v>
      </c>
      <c r="NQ79">
        <v>910000000</v>
      </c>
      <c r="NR79">
        <v>926000000</v>
      </c>
      <c r="NS79">
        <v>748000000</v>
      </c>
      <c r="NT79">
        <v>2584000000</v>
      </c>
      <c r="NU79">
        <v>2584000000</v>
      </c>
      <c r="NV79">
        <v>0</v>
      </c>
      <c r="NW79">
        <v>0</v>
      </c>
      <c r="NX79">
        <v>0</v>
      </c>
      <c r="NY79">
        <v>0</v>
      </c>
      <c r="NZ79">
        <v>0</v>
      </c>
      <c r="OA79">
        <v>0</v>
      </c>
      <c r="OB79">
        <v>0</v>
      </c>
      <c r="OC79">
        <v>0</v>
      </c>
      <c r="OD79">
        <v>0</v>
      </c>
      <c r="OE79">
        <v>0</v>
      </c>
      <c r="OF79">
        <v>0</v>
      </c>
      <c r="OG79">
        <v>0</v>
      </c>
      <c r="OH79">
        <v>0</v>
      </c>
      <c r="OI79">
        <v>0</v>
      </c>
      <c r="OJ79">
        <v>0</v>
      </c>
      <c r="OK79">
        <v>5386000000</v>
      </c>
      <c r="OL79">
        <v>5760000000</v>
      </c>
      <c r="OM79">
        <v>2044000000</v>
      </c>
      <c r="ON79">
        <v>13190000000</v>
      </c>
      <c r="OO79">
        <v>13190000000</v>
      </c>
      <c r="OP79">
        <v>0</v>
      </c>
      <c r="OQ79">
        <v>0</v>
      </c>
      <c r="OR79">
        <v>0</v>
      </c>
      <c r="OS79">
        <v>0</v>
      </c>
      <c r="OT79">
        <v>0</v>
      </c>
      <c r="OU79">
        <v>0</v>
      </c>
      <c r="OV79">
        <v>0</v>
      </c>
      <c r="OW79">
        <v>0</v>
      </c>
      <c r="OX79">
        <v>0</v>
      </c>
      <c r="OY79">
        <v>0</v>
      </c>
      <c r="OZ79">
        <v>21263500000</v>
      </c>
    </row>
    <row r="80" spans="1:416" x14ac:dyDescent="0.25">
      <c r="A80" s="26" t="s">
        <v>469</v>
      </c>
      <c r="B80">
        <v>13712000000</v>
      </c>
      <c r="C80">
        <v>14119000000</v>
      </c>
      <c r="D80">
        <v>14081000000</v>
      </c>
      <c r="E80">
        <v>41912000000</v>
      </c>
      <c r="F80">
        <v>41912000000</v>
      </c>
      <c r="G80">
        <v>5580000000</v>
      </c>
      <c r="H80">
        <v>6366000000</v>
      </c>
      <c r="I80">
        <v>7716000000</v>
      </c>
      <c r="J80">
        <v>19662000000</v>
      </c>
      <c r="K80">
        <v>19662000000</v>
      </c>
      <c r="L80">
        <v>1974000000</v>
      </c>
      <c r="M80">
        <v>2270000000</v>
      </c>
      <c r="N80">
        <v>2560000000</v>
      </c>
      <c r="O80">
        <v>6804000000</v>
      </c>
      <c r="P80">
        <v>6804000000</v>
      </c>
      <c r="Q80">
        <v>1708724000</v>
      </c>
      <c r="R80">
        <v>1864353000</v>
      </c>
      <c r="S80">
        <v>2037733000</v>
      </c>
      <c r="T80">
        <v>5610810000</v>
      </c>
      <c r="U80">
        <v>5610810000</v>
      </c>
      <c r="V80">
        <v>1138000000</v>
      </c>
      <c r="W80">
        <v>1136000000</v>
      </c>
      <c r="X80">
        <v>1132000000</v>
      </c>
      <c r="Y80">
        <v>3406000000</v>
      </c>
      <c r="Z80">
        <v>3406000000</v>
      </c>
      <c r="AA80">
        <v>748000000</v>
      </c>
      <c r="AB80">
        <v>787000000</v>
      </c>
      <c r="AC80">
        <v>776000000</v>
      </c>
      <c r="AD80">
        <v>2311000000</v>
      </c>
      <c r="AE80">
        <v>2311000000</v>
      </c>
      <c r="AF80">
        <v>3507000000</v>
      </c>
      <c r="AG80">
        <v>3509000000</v>
      </c>
      <c r="AH80">
        <v>3755000000</v>
      </c>
      <c r="AI80">
        <v>10771000000</v>
      </c>
      <c r="AJ80">
        <v>10771000000</v>
      </c>
      <c r="AK80">
        <v>0</v>
      </c>
      <c r="AL80">
        <v>0</v>
      </c>
      <c r="AM80">
        <v>0</v>
      </c>
      <c r="AN80">
        <v>0</v>
      </c>
      <c r="AO80">
        <v>0</v>
      </c>
      <c r="AP80">
        <v>1324000000</v>
      </c>
      <c r="AQ80">
        <v>1422000000</v>
      </c>
      <c r="AR80">
        <v>1474000000</v>
      </c>
      <c r="AS80">
        <v>4220000000</v>
      </c>
      <c r="AT80">
        <v>4220000000</v>
      </c>
      <c r="AU80">
        <v>3946000000</v>
      </c>
      <c r="AV80">
        <v>4630000000</v>
      </c>
      <c r="AW80">
        <v>1158000000</v>
      </c>
      <c r="AX80">
        <v>9734000000</v>
      </c>
      <c r="AY80">
        <v>9734000000</v>
      </c>
      <c r="AZ80">
        <v>6895000000</v>
      </c>
      <c r="BA80">
        <v>5934000000</v>
      </c>
      <c r="BB80">
        <v>7727000000</v>
      </c>
      <c r="BC80">
        <v>20556000000</v>
      </c>
      <c r="BD80">
        <v>20556000000</v>
      </c>
      <c r="BE80">
        <v>36400000</v>
      </c>
      <c r="BF80">
        <v>0</v>
      </c>
      <c r="BG80">
        <v>71000000</v>
      </c>
      <c r="BH80">
        <v>107400000</v>
      </c>
      <c r="BI80">
        <v>107400000</v>
      </c>
      <c r="BJ80">
        <v>1221000000</v>
      </c>
      <c r="BK80">
        <v>1289000000</v>
      </c>
      <c r="BL80">
        <v>1296000000</v>
      </c>
      <c r="BM80">
        <v>3806000000</v>
      </c>
      <c r="BN80">
        <v>3806000000</v>
      </c>
      <c r="BO80">
        <v>2613000000</v>
      </c>
      <c r="BP80">
        <v>2679000000</v>
      </c>
      <c r="BQ80">
        <v>4075000000</v>
      </c>
      <c r="BR80">
        <v>9367000000</v>
      </c>
      <c r="BS80">
        <v>9367000000</v>
      </c>
      <c r="BT80">
        <v>0</v>
      </c>
      <c r="BU80">
        <v>0</v>
      </c>
      <c r="BV80">
        <v>0</v>
      </c>
      <c r="BW80">
        <v>0</v>
      </c>
      <c r="BX80">
        <v>0</v>
      </c>
      <c r="BY80">
        <v>5020000000</v>
      </c>
      <c r="BZ80">
        <v>5447000000</v>
      </c>
      <c r="CA80">
        <v>5352000000</v>
      </c>
      <c r="CB80">
        <v>15819000000</v>
      </c>
      <c r="CC80">
        <v>15819000000</v>
      </c>
      <c r="CD80">
        <v>1951000000</v>
      </c>
      <c r="CE80">
        <v>2132000000</v>
      </c>
      <c r="CF80">
        <v>2243000000</v>
      </c>
      <c r="CG80">
        <v>6326000000</v>
      </c>
      <c r="CH80">
        <v>6326000000</v>
      </c>
      <c r="CI80">
        <v>1591000000</v>
      </c>
      <c r="CJ80">
        <v>1614000000</v>
      </c>
      <c r="CK80">
        <v>1654000000</v>
      </c>
      <c r="CL80">
        <v>4859000000</v>
      </c>
      <c r="CM80">
        <v>4859000000</v>
      </c>
      <c r="CN80">
        <v>3352000000</v>
      </c>
      <c r="CO80">
        <v>3735000000</v>
      </c>
      <c r="CP80">
        <v>4140000000</v>
      </c>
      <c r="CQ80">
        <v>11227000000</v>
      </c>
      <c r="CR80">
        <v>11227000000</v>
      </c>
      <c r="CS80">
        <v>773000000</v>
      </c>
      <c r="CT80">
        <v>753000000</v>
      </c>
      <c r="CU80">
        <v>460000000</v>
      </c>
      <c r="CV80">
        <v>1986000000</v>
      </c>
      <c r="CW80">
        <v>1986000000</v>
      </c>
      <c r="CX80">
        <v>1363000000</v>
      </c>
      <c r="CY80">
        <v>1500000000</v>
      </c>
      <c r="CZ80">
        <v>1831000000</v>
      </c>
      <c r="DA80">
        <v>4694000000</v>
      </c>
      <c r="DB80">
        <v>4694000000</v>
      </c>
      <c r="DC80">
        <v>689000000</v>
      </c>
      <c r="DD80">
        <v>1038000000</v>
      </c>
      <c r="DE80">
        <v>1479000000</v>
      </c>
      <c r="DF80">
        <v>3206000000</v>
      </c>
      <c r="DG80">
        <v>3206000000</v>
      </c>
      <c r="DH80">
        <v>5968000000</v>
      </c>
      <c r="DI80">
        <v>5979000000</v>
      </c>
      <c r="DJ80">
        <v>6016000000</v>
      </c>
      <c r="DK80">
        <v>17963000000</v>
      </c>
      <c r="DL80">
        <v>17963000000</v>
      </c>
      <c r="DM80">
        <v>2038000000</v>
      </c>
      <c r="DN80">
        <v>2603000000</v>
      </c>
      <c r="DO80">
        <v>2624000000</v>
      </c>
      <c r="DP80">
        <v>7265000000</v>
      </c>
      <c r="DQ80">
        <v>7265000000</v>
      </c>
      <c r="DR80">
        <v>8593000000</v>
      </c>
      <c r="DS80">
        <v>8977000000</v>
      </c>
      <c r="DT80">
        <v>9675000000</v>
      </c>
      <c r="DU80">
        <v>27245000000</v>
      </c>
      <c r="DV80">
        <v>27245000000</v>
      </c>
      <c r="DW80">
        <v>3491000000</v>
      </c>
      <c r="DX80">
        <v>1611000000</v>
      </c>
      <c r="DY80">
        <v>882000000</v>
      </c>
      <c r="DZ80">
        <v>5984000000</v>
      </c>
      <c r="EA80">
        <v>5984000000</v>
      </c>
      <c r="EB80">
        <v>2515000000</v>
      </c>
      <c r="EC80">
        <v>2895000000</v>
      </c>
      <c r="ED80">
        <v>1587000000</v>
      </c>
      <c r="EE80">
        <v>6997000000</v>
      </c>
      <c r="EF80">
        <v>6997000000</v>
      </c>
      <c r="EG80">
        <v>135000000</v>
      </c>
      <c r="EH80">
        <v>1627000000</v>
      </c>
      <c r="EI80">
        <v>2133000000</v>
      </c>
      <c r="EJ80">
        <v>3895000000</v>
      </c>
      <c r="EK80"/>
      <c r="EL80"/>
      <c r="EM80"/>
      <c r="EN80"/>
      <c r="EO80">
        <v>3895000000</v>
      </c>
      <c r="EP80">
        <v>1229000000</v>
      </c>
      <c r="EQ80">
        <v>1209000000</v>
      </c>
      <c r="ER80">
        <v>1209000000</v>
      </c>
      <c r="ES80">
        <v>3647000000</v>
      </c>
      <c r="ET80">
        <v>3647000000</v>
      </c>
      <c r="EU80">
        <v>1332000000</v>
      </c>
      <c r="EV80">
        <v>1408000000</v>
      </c>
      <c r="EW80">
        <v>1492000000</v>
      </c>
      <c r="EX80">
        <v>4232000000</v>
      </c>
      <c r="EY80">
        <v>4232000000</v>
      </c>
      <c r="EZ80">
        <v>2905000000</v>
      </c>
      <c r="FA80">
        <v>2389000000</v>
      </c>
      <c r="FB80">
        <v>596000000</v>
      </c>
      <c r="FC80">
        <v>5890000000</v>
      </c>
      <c r="FD80">
        <v>5890000000</v>
      </c>
      <c r="FE80">
        <v>0</v>
      </c>
      <c r="FF80">
        <v>0</v>
      </c>
      <c r="FG80">
        <v>0</v>
      </c>
      <c r="FH80">
        <v>0</v>
      </c>
      <c r="FI80">
        <v>0</v>
      </c>
      <c r="FJ80">
        <v>535000000</v>
      </c>
      <c r="FK80">
        <v>683000000</v>
      </c>
      <c r="FL80">
        <v>679000000</v>
      </c>
      <c r="FM80">
        <v>1897000000</v>
      </c>
      <c r="FN80">
        <v>1897000000</v>
      </c>
      <c r="FO80">
        <v>1075000000</v>
      </c>
      <c r="FP80">
        <v>1152000000</v>
      </c>
      <c r="FQ80">
        <v>1240000000</v>
      </c>
      <c r="FR80">
        <v>3467000000</v>
      </c>
      <c r="FS80">
        <v>3467000000</v>
      </c>
      <c r="FT80">
        <v>4474000000</v>
      </c>
      <c r="FU80">
        <v>649000000</v>
      </c>
      <c r="FV80">
        <v>648000000</v>
      </c>
      <c r="FW80">
        <v>5771000000</v>
      </c>
      <c r="FX80">
        <v>5771000000</v>
      </c>
      <c r="FY80">
        <v>2971000000</v>
      </c>
      <c r="FZ80">
        <v>3222000000</v>
      </c>
      <c r="GA80">
        <v>3449000000</v>
      </c>
      <c r="GB80">
        <v>9642000000</v>
      </c>
      <c r="GC80">
        <v>9642000000</v>
      </c>
      <c r="GD80">
        <v>2242000000</v>
      </c>
      <c r="GE80">
        <v>2350000000</v>
      </c>
      <c r="GF80">
        <v>669000000</v>
      </c>
      <c r="GG80">
        <v>5261000000</v>
      </c>
      <c r="GH80">
        <v>5261000000</v>
      </c>
      <c r="GI80">
        <v>1810000000</v>
      </c>
      <c r="GJ80">
        <v>2104000000</v>
      </c>
      <c r="GK80">
        <v>2336000000</v>
      </c>
      <c r="GL80">
        <v>6250000000</v>
      </c>
      <c r="GM80">
        <v>6250000000</v>
      </c>
      <c r="GN80">
        <v>4704000000</v>
      </c>
      <c r="GO80">
        <v>5958000000</v>
      </c>
      <c r="GP80">
        <v>6451000000</v>
      </c>
      <c r="GQ80">
        <v>17113000000</v>
      </c>
      <c r="GR80">
        <v>17113000000</v>
      </c>
      <c r="GS80">
        <v>2272000000</v>
      </c>
      <c r="GT80">
        <v>2442000000</v>
      </c>
      <c r="GU80">
        <v>2592000000</v>
      </c>
      <c r="GV80">
        <v>7306000000</v>
      </c>
      <c r="GW80">
        <v>7306000000</v>
      </c>
      <c r="GX80">
        <v>5666000000</v>
      </c>
      <c r="GY80">
        <v>5707000000</v>
      </c>
      <c r="GZ80">
        <v>5797000000</v>
      </c>
      <c r="HA80">
        <v>17170000000</v>
      </c>
      <c r="HB80">
        <v>17170000000</v>
      </c>
      <c r="HC80">
        <v>5541000000</v>
      </c>
      <c r="HD80">
        <v>5576000000</v>
      </c>
      <c r="HE80">
        <v>5568000000</v>
      </c>
      <c r="HF80">
        <v>16685000000</v>
      </c>
      <c r="HG80">
        <v>16685000000</v>
      </c>
      <c r="HH80">
        <v>9494000000</v>
      </c>
      <c r="HI80">
        <v>9917000000</v>
      </c>
      <c r="HJ80">
        <v>10481000000</v>
      </c>
      <c r="HK80">
        <v>29892000000</v>
      </c>
      <c r="HL80">
        <v>29892000000</v>
      </c>
      <c r="HM80">
        <v>10109000000</v>
      </c>
      <c r="HN80">
        <v>12343000000</v>
      </c>
      <c r="HO80">
        <v>12690000000</v>
      </c>
      <c r="HP80">
        <v>35142000000</v>
      </c>
      <c r="HQ80">
        <v>35142000000</v>
      </c>
      <c r="HR80">
        <v>6644000000</v>
      </c>
      <c r="HS80">
        <v>6845000000</v>
      </c>
      <c r="HT80">
        <v>7047000000</v>
      </c>
      <c r="HU80">
        <v>20536000000</v>
      </c>
      <c r="HV80">
        <v>20536000000</v>
      </c>
      <c r="HW80">
        <v>2311800000</v>
      </c>
      <c r="HX80">
        <v>2409800000</v>
      </c>
      <c r="HY80">
        <v>2687100000</v>
      </c>
      <c r="HZ80">
        <v>7408700000</v>
      </c>
      <c r="IA80">
        <v>7408700000</v>
      </c>
      <c r="IB80">
        <v>2347000000</v>
      </c>
      <c r="IC80">
        <v>2556000000</v>
      </c>
      <c r="ID80">
        <v>2764000000</v>
      </c>
      <c r="IE80">
        <v>7667000000</v>
      </c>
      <c r="IF80">
        <v>7667000000</v>
      </c>
      <c r="IG80">
        <v>1288000000</v>
      </c>
      <c r="IH80">
        <v>1455000000</v>
      </c>
      <c r="II80">
        <v>1618000000</v>
      </c>
      <c r="IJ80">
        <v>4361000000</v>
      </c>
      <c r="IK80">
        <v>4361000000</v>
      </c>
      <c r="IL80">
        <v>1044000000</v>
      </c>
      <c r="IM80">
        <v>1345000000</v>
      </c>
      <c r="IN80">
        <v>1605000000</v>
      </c>
      <c r="IO80">
        <v>3994000000</v>
      </c>
      <c r="IP80">
        <v>3994000000</v>
      </c>
      <c r="IQ80">
        <v>3255900000</v>
      </c>
      <c r="IR80">
        <v>3581900000</v>
      </c>
      <c r="IS80">
        <v>3752900000</v>
      </c>
      <c r="IT80">
        <v>10590700000</v>
      </c>
      <c r="IU80">
        <v>10590700000</v>
      </c>
      <c r="IV80">
        <v>1359000000</v>
      </c>
      <c r="IW80">
        <v>1542000000</v>
      </c>
      <c r="IX80">
        <v>1678000000</v>
      </c>
      <c r="IY80">
        <v>4579000000</v>
      </c>
      <c r="IZ80">
        <v>4579000000</v>
      </c>
      <c r="JA80">
        <v>2494000000</v>
      </c>
      <c r="JB80">
        <v>2693000000</v>
      </c>
      <c r="JC80">
        <v>2894000000</v>
      </c>
      <c r="JD80">
        <v>8081000000</v>
      </c>
      <c r="JE80">
        <v>8081000000</v>
      </c>
      <c r="JF80">
        <v>1819000000</v>
      </c>
      <c r="JG80">
        <v>1821000000</v>
      </c>
      <c r="JH80">
        <v>1859000000</v>
      </c>
      <c r="JI80">
        <v>5499000000</v>
      </c>
      <c r="JJ80">
        <v>5499000000</v>
      </c>
      <c r="JK80">
        <v>3193000000</v>
      </c>
      <c r="JL80">
        <v>3316000000</v>
      </c>
      <c r="JM80">
        <v>3388000000</v>
      </c>
      <c r="JN80">
        <v>9897000000</v>
      </c>
      <c r="JO80">
        <v>9897000000</v>
      </c>
      <c r="JP80">
        <v>5415000000</v>
      </c>
      <c r="JQ80">
        <v>6069000000</v>
      </c>
      <c r="JR80">
        <v>6290000000</v>
      </c>
      <c r="JS80">
        <v>17774000000</v>
      </c>
      <c r="JT80">
        <v>17774000000</v>
      </c>
      <c r="JU80">
        <v>5172000000</v>
      </c>
      <c r="JV80">
        <v>5695000000</v>
      </c>
      <c r="JW80">
        <v>6215000000</v>
      </c>
      <c r="JX80">
        <v>17082000000</v>
      </c>
      <c r="JY80">
        <v>17082000000</v>
      </c>
      <c r="JZ80">
        <v>2375000000</v>
      </c>
      <c r="KA80">
        <v>2627000000</v>
      </c>
      <c r="KB80">
        <v>2739000000</v>
      </c>
      <c r="KC80">
        <v>7741000000</v>
      </c>
      <c r="KD80">
        <v>7741000000</v>
      </c>
      <c r="KE80">
        <v>12699000000</v>
      </c>
      <c r="KF80">
        <v>13811000000</v>
      </c>
      <c r="KG80">
        <v>15137000000</v>
      </c>
      <c r="KH80">
        <v>41647000000</v>
      </c>
      <c r="KI80">
        <v>41647000000</v>
      </c>
      <c r="KJ80">
        <v>1243000000</v>
      </c>
      <c r="KK80">
        <v>1332000000</v>
      </c>
      <c r="KL80">
        <v>1452000000</v>
      </c>
      <c r="KM80">
        <v>4027000000</v>
      </c>
      <c r="KN80">
        <v>4027000000</v>
      </c>
      <c r="KO80">
        <v>3140000000</v>
      </c>
      <c r="KP80">
        <v>2932000000</v>
      </c>
      <c r="KQ80">
        <v>3070000000</v>
      </c>
      <c r="KR80">
        <v>9142000000</v>
      </c>
      <c r="KS80">
        <v>9142000000</v>
      </c>
      <c r="KT80">
        <v>4930000000</v>
      </c>
      <c r="KU80">
        <v>5304000000</v>
      </c>
      <c r="KV80">
        <v>5509000000</v>
      </c>
      <c r="KW80">
        <v>15743000000</v>
      </c>
      <c r="KX80">
        <v>15743000000</v>
      </c>
      <c r="KY80">
        <v>7978000000</v>
      </c>
      <c r="KZ80">
        <v>8043000000</v>
      </c>
      <c r="LA80">
        <v>8440000000</v>
      </c>
      <c r="LB80">
        <v>24461000000</v>
      </c>
      <c r="LC80">
        <v>24461000000</v>
      </c>
      <c r="LD80">
        <v>7310000000</v>
      </c>
      <c r="LE80">
        <v>7498000000</v>
      </c>
      <c r="LF80">
        <v>7789000000</v>
      </c>
      <c r="LG80">
        <v>22597000000</v>
      </c>
      <c r="LH80">
        <v>22597000000</v>
      </c>
      <c r="LI80">
        <v>6885000000</v>
      </c>
      <c r="LJ80">
        <v>7161000000</v>
      </c>
      <c r="LK80">
        <v>7364000000</v>
      </c>
      <c r="LL80">
        <v>21410000000</v>
      </c>
      <c r="LM80">
        <v>21410000000</v>
      </c>
      <c r="LN80">
        <v>3466000000</v>
      </c>
      <c r="LO80">
        <v>2968000000</v>
      </c>
      <c r="LP80">
        <v>2882000000</v>
      </c>
      <c r="LQ80">
        <v>9316000000</v>
      </c>
      <c r="LR80">
        <v>9316000000</v>
      </c>
      <c r="LS80">
        <v>1743400000</v>
      </c>
      <c r="LT80">
        <v>1761300000</v>
      </c>
      <c r="LU80">
        <v>1923500000</v>
      </c>
      <c r="LV80">
        <v>5428200000</v>
      </c>
      <c r="LW80">
        <v>5428200000</v>
      </c>
      <c r="LX80">
        <v>2770000000</v>
      </c>
      <c r="LY80">
        <v>2769000000</v>
      </c>
      <c r="LZ80">
        <v>1734000000</v>
      </c>
      <c r="MA80">
        <v>7273000000</v>
      </c>
      <c r="MB80">
        <v>7273000000</v>
      </c>
      <c r="MC80">
        <v>2425000000</v>
      </c>
      <c r="MD80">
        <v>2570000000</v>
      </c>
      <c r="ME80">
        <v>2685000000</v>
      </c>
      <c r="MF80">
        <v>7680000000</v>
      </c>
      <c r="MG80">
        <v>7680000000</v>
      </c>
      <c r="MH80">
        <v>370656000</v>
      </c>
      <c r="MI80">
        <v>388542000</v>
      </c>
      <c r="MJ80">
        <v>219095000</v>
      </c>
      <c r="MK80">
        <v>978293000</v>
      </c>
      <c r="ML80">
        <v>978293000</v>
      </c>
      <c r="MM80">
        <v>13410000000</v>
      </c>
      <c r="MN80">
        <v>14888000000</v>
      </c>
      <c r="MO80">
        <v>14956000000</v>
      </c>
      <c r="MP80">
        <v>43254000000</v>
      </c>
      <c r="MQ80">
        <v>43254000000</v>
      </c>
      <c r="MR80">
        <v>1335000000</v>
      </c>
      <c r="MS80">
        <v>1330000000</v>
      </c>
      <c r="MT80">
        <v>1343000000</v>
      </c>
      <c r="MU80">
        <v>4008000000</v>
      </c>
      <c r="MV80">
        <v>4008000000</v>
      </c>
      <c r="MW80">
        <v>2555000000</v>
      </c>
      <c r="MX80">
        <v>3008000000</v>
      </c>
      <c r="MY80">
        <v>3426000000</v>
      </c>
      <c r="MZ80">
        <v>8989000000</v>
      </c>
      <c r="NA80">
        <v>8989000000</v>
      </c>
      <c r="NB80">
        <v>3320000000</v>
      </c>
      <c r="NC80">
        <v>3932000000</v>
      </c>
      <c r="ND80">
        <v>4584000000</v>
      </c>
      <c r="NE80">
        <v>11836000000</v>
      </c>
      <c r="NF80">
        <v>11836000000</v>
      </c>
      <c r="NG80">
        <v>2299000000</v>
      </c>
      <c r="NH80">
        <v>2598000000</v>
      </c>
      <c r="NI80">
        <v>2626000000</v>
      </c>
      <c r="NJ80">
        <v>7523000000</v>
      </c>
      <c r="NK80">
        <v>7523000000</v>
      </c>
      <c r="NL80">
        <v>3011000000</v>
      </c>
      <c r="NM80">
        <v>3194000000</v>
      </c>
      <c r="NN80">
        <v>3374000000</v>
      </c>
      <c r="NO80">
        <v>9579000000</v>
      </c>
      <c r="NP80">
        <v>9579000000</v>
      </c>
      <c r="NQ80">
        <v>2366000000</v>
      </c>
      <c r="NR80">
        <v>2745000000</v>
      </c>
      <c r="NS80">
        <v>2852000000</v>
      </c>
      <c r="NT80">
        <v>7963000000</v>
      </c>
      <c r="NU80">
        <v>7963000000</v>
      </c>
      <c r="NV80">
        <v>1918000000</v>
      </c>
      <c r="NW80">
        <v>2269000000</v>
      </c>
      <c r="NX80">
        <v>2664000000</v>
      </c>
      <c r="NY80">
        <v>6851000000</v>
      </c>
      <c r="NZ80">
        <v>6851000000</v>
      </c>
      <c r="OA80">
        <v>9772000000</v>
      </c>
      <c r="OB80">
        <v>10016000000</v>
      </c>
      <c r="OC80">
        <v>10232000000</v>
      </c>
      <c r="OD80">
        <v>30020000000</v>
      </c>
      <c r="OE80">
        <v>30020000000</v>
      </c>
      <c r="OF80">
        <v>1739000000</v>
      </c>
      <c r="OG80">
        <v>1643000000</v>
      </c>
      <c r="OH80">
        <v>1747000000</v>
      </c>
      <c r="OI80">
        <v>5129000000</v>
      </c>
      <c r="OJ80">
        <v>5129000000</v>
      </c>
      <c r="OK80">
        <v>9314000000</v>
      </c>
      <c r="OL80">
        <v>9589000000</v>
      </c>
      <c r="OM80">
        <v>6142000000</v>
      </c>
      <c r="ON80">
        <v>25045000000</v>
      </c>
      <c r="OO80">
        <v>25045000000</v>
      </c>
      <c r="OP80">
        <v>6124000000</v>
      </c>
      <c r="OQ80">
        <v>6102000000</v>
      </c>
      <c r="OR80">
        <v>6048000000</v>
      </c>
      <c r="OS80">
        <v>18274000000</v>
      </c>
      <c r="OT80">
        <v>18274000000</v>
      </c>
      <c r="OU80">
        <v>14041000000</v>
      </c>
      <c r="OV80">
        <v>14844000000</v>
      </c>
      <c r="OW80">
        <v>15053000000</v>
      </c>
      <c r="OX80">
        <v>43938000000</v>
      </c>
      <c r="OY80">
        <v>43938000000</v>
      </c>
      <c r="OZ80">
        <v>942420103000</v>
      </c>
    </row>
    <row r="81" spans="1:416" x14ac:dyDescent="0.25">
      <c r="A81" s="26" t="s">
        <v>470</v>
      </c>
      <c r="B81">
        <v>73227000000</v>
      </c>
      <c r="C81">
        <v>40631000000</v>
      </c>
      <c r="D81">
        <v>115148000000</v>
      </c>
      <c r="E81">
        <v>229006000000</v>
      </c>
      <c r="F81">
        <v>229006000000</v>
      </c>
      <c r="G81">
        <v>2528000000</v>
      </c>
      <c r="H81">
        <v>1718000000</v>
      </c>
      <c r="I81">
        <v>1411000000</v>
      </c>
      <c r="J81">
        <v>5657000000</v>
      </c>
      <c r="K81">
        <v>5657000000</v>
      </c>
      <c r="L81">
        <v>131000000</v>
      </c>
      <c r="M81">
        <v>103000000</v>
      </c>
      <c r="N81">
        <v>83000000</v>
      </c>
      <c r="O81">
        <v>317000000</v>
      </c>
      <c r="P81">
        <v>317000000</v>
      </c>
      <c r="Q81">
        <v>0</v>
      </c>
      <c r="R81">
        <v>0</v>
      </c>
      <c r="S81">
        <v>0</v>
      </c>
      <c r="T81">
        <v>0</v>
      </c>
      <c r="U81">
        <v>0</v>
      </c>
      <c r="V81">
        <v>4157000000</v>
      </c>
      <c r="W81">
        <v>4984000000</v>
      </c>
      <c r="X81">
        <v>4139000000</v>
      </c>
      <c r="Y81">
        <v>13280000000</v>
      </c>
      <c r="Z81">
        <v>13280000000</v>
      </c>
      <c r="AA81">
        <v>37824000000</v>
      </c>
      <c r="AB81">
        <v>31983000000</v>
      </c>
      <c r="AC81">
        <v>38492000000</v>
      </c>
      <c r="AD81">
        <v>108299000000</v>
      </c>
      <c r="AE81">
        <v>108299000000</v>
      </c>
      <c r="AF81">
        <v>18741000000</v>
      </c>
      <c r="AG81">
        <v>9394000000</v>
      </c>
      <c r="AH81">
        <v>8477000000</v>
      </c>
      <c r="AI81">
        <v>36612000000</v>
      </c>
      <c r="AJ81">
        <v>36612000000</v>
      </c>
      <c r="AK81">
        <v>7100000000</v>
      </c>
      <c r="AL81">
        <v>31812000000</v>
      </c>
      <c r="AM81">
        <v>72479000000</v>
      </c>
      <c r="AN81">
        <v>111391000000</v>
      </c>
      <c r="AO81">
        <v>111391000000</v>
      </c>
      <c r="AP81">
        <v>5434000000</v>
      </c>
      <c r="AQ81">
        <v>11166000000</v>
      </c>
      <c r="AR81">
        <v>20562000000</v>
      </c>
      <c r="AS81">
        <v>37162000000</v>
      </c>
      <c r="AT81">
        <v>37162000000</v>
      </c>
      <c r="AU81">
        <v>2607000000</v>
      </c>
      <c r="AV81">
        <v>1658000000</v>
      </c>
      <c r="AW81">
        <v>37616000000</v>
      </c>
      <c r="AX81">
        <v>41881000000</v>
      </c>
      <c r="AY81">
        <v>41881000000</v>
      </c>
      <c r="AZ81">
        <v>35980000000</v>
      </c>
      <c r="BA81">
        <v>37115000000</v>
      </c>
      <c r="BB81">
        <v>257535000000</v>
      </c>
      <c r="BC81">
        <v>330630000000</v>
      </c>
      <c r="BD81">
        <v>330630000000</v>
      </c>
      <c r="BE81">
        <v>7694800000</v>
      </c>
      <c r="BF81">
        <v>5252600000</v>
      </c>
      <c r="BG81">
        <v>6397700000</v>
      </c>
      <c r="BH81">
        <v>19345100000</v>
      </c>
      <c r="BI81">
        <v>19345100000</v>
      </c>
      <c r="BJ81">
        <v>37459000000</v>
      </c>
      <c r="BK81">
        <v>55257000000</v>
      </c>
      <c r="BL81">
        <v>98081000000</v>
      </c>
      <c r="BM81">
        <v>190797000000</v>
      </c>
      <c r="BN81">
        <v>190797000000</v>
      </c>
      <c r="BO81">
        <v>2305000000</v>
      </c>
      <c r="BP81">
        <v>3961000000</v>
      </c>
      <c r="BQ81">
        <v>4172000000</v>
      </c>
      <c r="BR81">
        <v>10438000000</v>
      </c>
      <c r="BS81">
        <v>10438000000</v>
      </c>
      <c r="BT81">
        <v>1771000000</v>
      </c>
      <c r="BU81">
        <v>75000000</v>
      </c>
      <c r="BV81">
        <v>772000000</v>
      </c>
      <c r="BW81">
        <v>2618000000</v>
      </c>
      <c r="BX81">
        <v>2618000000</v>
      </c>
      <c r="BY81">
        <v>152487000000</v>
      </c>
      <c r="BZ81">
        <v>274491000000</v>
      </c>
      <c r="CA81">
        <v>334900000000</v>
      </c>
      <c r="CB81">
        <v>761878000000</v>
      </c>
      <c r="CC81">
        <v>761878000000</v>
      </c>
      <c r="CD81">
        <v>12689000000</v>
      </c>
      <c r="CE81">
        <v>13329000000</v>
      </c>
      <c r="CF81">
        <v>13023000000</v>
      </c>
      <c r="CG81">
        <v>39041000000</v>
      </c>
      <c r="CH81">
        <v>39041000000</v>
      </c>
      <c r="CI81">
        <v>169000000</v>
      </c>
      <c r="CJ81">
        <v>184000000</v>
      </c>
      <c r="CK81">
        <v>143000000</v>
      </c>
      <c r="CL81">
        <v>496000000</v>
      </c>
      <c r="CM81">
        <v>496000000</v>
      </c>
      <c r="CN81">
        <v>1257000000</v>
      </c>
      <c r="CO81">
        <v>1899000000</v>
      </c>
      <c r="CP81">
        <v>812000000</v>
      </c>
      <c r="CQ81">
        <v>3968000000</v>
      </c>
      <c r="CR81">
        <v>3968000000</v>
      </c>
      <c r="CS81">
        <v>33188000000</v>
      </c>
      <c r="CT81">
        <v>12501000000</v>
      </c>
      <c r="CU81">
        <v>43026000000</v>
      </c>
      <c r="CV81">
        <v>88715000000</v>
      </c>
      <c r="CW81">
        <v>88715000000</v>
      </c>
      <c r="CX81">
        <v>0</v>
      </c>
      <c r="CY81">
        <v>0</v>
      </c>
      <c r="CZ81">
        <v>0</v>
      </c>
      <c r="DA81">
        <v>0</v>
      </c>
      <c r="DB81">
        <v>0</v>
      </c>
      <c r="DC81">
        <v>0</v>
      </c>
      <c r="DD81">
        <v>0</v>
      </c>
      <c r="DE81">
        <v>0</v>
      </c>
      <c r="DF81">
        <v>0</v>
      </c>
      <c r="DG81">
        <v>0</v>
      </c>
      <c r="DH81">
        <v>14285000000</v>
      </c>
      <c r="DI81">
        <v>2416000000</v>
      </c>
      <c r="DJ81">
        <v>9212000000</v>
      </c>
      <c r="DK81">
        <v>25913000000</v>
      </c>
      <c r="DL81">
        <v>25913000000</v>
      </c>
      <c r="DM81">
        <v>692000000</v>
      </c>
      <c r="DN81">
        <v>7534000000</v>
      </c>
      <c r="DO81">
        <v>9639000000</v>
      </c>
      <c r="DP81">
        <v>17865000000</v>
      </c>
      <c r="DQ81">
        <v>17865000000</v>
      </c>
      <c r="DR81">
        <v>0</v>
      </c>
      <c r="DS81">
        <v>0</v>
      </c>
      <c r="DT81">
        <v>0</v>
      </c>
      <c r="DU81">
        <v>0</v>
      </c>
      <c r="DV81">
        <v>0</v>
      </c>
      <c r="DW81">
        <v>2787000000</v>
      </c>
      <c r="DX81">
        <v>197000000</v>
      </c>
      <c r="DY81">
        <v>1000000</v>
      </c>
      <c r="DZ81">
        <v>2985000000</v>
      </c>
      <c r="EA81">
        <v>2985000000</v>
      </c>
      <c r="EB81">
        <v>0</v>
      </c>
      <c r="EC81">
        <v>0</v>
      </c>
      <c r="ED81">
        <v>0</v>
      </c>
      <c r="EE81">
        <v>0</v>
      </c>
      <c r="EF81">
        <v>0</v>
      </c>
      <c r="EG81">
        <v>1530000000</v>
      </c>
      <c r="EH81">
        <v>899000000</v>
      </c>
      <c r="EI81">
        <v>1203000000</v>
      </c>
      <c r="EJ81">
        <v>3632000000</v>
      </c>
      <c r="EK81"/>
      <c r="EL81"/>
      <c r="EM81"/>
      <c r="EN81"/>
      <c r="EO81">
        <v>3632000000</v>
      </c>
      <c r="EP81">
        <v>0</v>
      </c>
      <c r="EQ81">
        <v>0</v>
      </c>
      <c r="ER81">
        <v>0</v>
      </c>
      <c r="ES81">
        <v>0</v>
      </c>
      <c r="ET81">
        <v>0</v>
      </c>
      <c r="EU81">
        <v>8997000000</v>
      </c>
      <c r="EV81">
        <v>10087000000</v>
      </c>
      <c r="EW81">
        <v>3464000000</v>
      </c>
      <c r="EX81">
        <v>22548000000</v>
      </c>
      <c r="EY81">
        <v>22548000000</v>
      </c>
      <c r="EZ81">
        <v>17140000000</v>
      </c>
      <c r="FA81">
        <v>17472000000</v>
      </c>
      <c r="FB81">
        <v>39624000000</v>
      </c>
      <c r="FC81">
        <v>74236000000</v>
      </c>
      <c r="FD81">
        <v>74236000000</v>
      </c>
      <c r="FE81">
        <v>14656000000</v>
      </c>
      <c r="FF81">
        <v>23910000000</v>
      </c>
      <c r="FG81">
        <v>33930000000</v>
      </c>
      <c r="FH81">
        <v>72496000000</v>
      </c>
      <c r="FI81">
        <v>72496000000</v>
      </c>
      <c r="FJ81">
        <v>0</v>
      </c>
      <c r="FK81">
        <v>0</v>
      </c>
      <c r="FL81">
        <v>0</v>
      </c>
      <c r="FM81">
        <v>0</v>
      </c>
      <c r="FN81">
        <v>0</v>
      </c>
      <c r="FO81">
        <v>0</v>
      </c>
      <c r="FP81">
        <v>0</v>
      </c>
      <c r="FQ81">
        <v>0</v>
      </c>
      <c r="FR81">
        <v>0</v>
      </c>
      <c r="FS81">
        <v>0</v>
      </c>
      <c r="FT81">
        <v>0</v>
      </c>
      <c r="FU81">
        <v>0</v>
      </c>
      <c r="FV81">
        <v>0</v>
      </c>
      <c r="FW81">
        <v>0</v>
      </c>
      <c r="FX81">
        <v>0</v>
      </c>
      <c r="FY81">
        <v>10389000000</v>
      </c>
      <c r="FZ81">
        <v>32228000000</v>
      </c>
      <c r="GA81">
        <v>20770000000</v>
      </c>
      <c r="GB81">
        <v>63387000000</v>
      </c>
      <c r="GC81">
        <v>63387000000</v>
      </c>
      <c r="GD81">
        <v>28491000000</v>
      </c>
      <c r="GE81">
        <v>28613000000</v>
      </c>
      <c r="GF81">
        <v>46294000000</v>
      </c>
      <c r="GG81">
        <v>103398000000</v>
      </c>
      <c r="GH81">
        <v>103398000000</v>
      </c>
      <c r="GI81">
        <v>9418000000</v>
      </c>
      <c r="GJ81">
        <v>29773000000</v>
      </c>
      <c r="GK81">
        <v>48670000000</v>
      </c>
      <c r="GL81">
        <v>87861000000</v>
      </c>
      <c r="GM81">
        <v>87861000000</v>
      </c>
      <c r="GN81">
        <v>0</v>
      </c>
      <c r="GO81">
        <v>0</v>
      </c>
      <c r="GP81">
        <v>0</v>
      </c>
      <c r="GQ81">
        <v>0</v>
      </c>
      <c r="GR81">
        <v>0</v>
      </c>
      <c r="GS81">
        <v>4059000000</v>
      </c>
      <c r="GT81">
        <v>4253000000</v>
      </c>
      <c r="GU81">
        <v>3236000000</v>
      </c>
      <c r="GV81">
        <v>11548000000</v>
      </c>
      <c r="GW81">
        <v>11548000000</v>
      </c>
      <c r="GX81">
        <v>7041000000</v>
      </c>
      <c r="GY81">
        <v>3693000000</v>
      </c>
      <c r="GZ81">
        <v>6246000000</v>
      </c>
      <c r="HA81">
        <v>16980000000</v>
      </c>
      <c r="HB81">
        <v>16980000000</v>
      </c>
      <c r="HC81">
        <v>4717000000</v>
      </c>
      <c r="HD81">
        <v>2790000000</v>
      </c>
      <c r="HE81">
        <v>7582000000</v>
      </c>
      <c r="HF81">
        <v>15089000000</v>
      </c>
      <c r="HG81">
        <v>15089000000</v>
      </c>
      <c r="HH81">
        <v>5626000000</v>
      </c>
      <c r="HI81">
        <v>3920000000</v>
      </c>
      <c r="HJ81">
        <v>21089000000</v>
      </c>
      <c r="HK81">
        <v>30635000000</v>
      </c>
      <c r="HL81">
        <v>30635000000</v>
      </c>
      <c r="HM81">
        <v>104459000000</v>
      </c>
      <c r="HN81">
        <v>255576000000</v>
      </c>
      <c r="HO81">
        <v>409545000000</v>
      </c>
      <c r="HP81">
        <v>769580000000</v>
      </c>
      <c r="HQ81">
        <v>769580000000</v>
      </c>
      <c r="HR81">
        <v>7789000000</v>
      </c>
      <c r="HS81">
        <v>4704000000</v>
      </c>
      <c r="HT81">
        <v>13583000000</v>
      </c>
      <c r="HU81">
        <v>26076000000</v>
      </c>
      <c r="HV81">
        <v>26076000000</v>
      </c>
      <c r="HW81">
        <v>837900000</v>
      </c>
      <c r="HX81">
        <v>247500000</v>
      </c>
      <c r="HY81">
        <v>358700000</v>
      </c>
      <c r="HZ81">
        <v>1444100000</v>
      </c>
      <c r="IA81">
        <v>1444100000</v>
      </c>
      <c r="IB81">
        <v>0</v>
      </c>
      <c r="IC81">
        <v>0</v>
      </c>
      <c r="ID81">
        <v>0</v>
      </c>
      <c r="IE81">
        <v>0</v>
      </c>
      <c r="IF81">
        <v>0</v>
      </c>
      <c r="IG81">
        <v>981000000</v>
      </c>
      <c r="IH81">
        <v>1373000000</v>
      </c>
      <c r="II81">
        <v>743000000</v>
      </c>
      <c r="IJ81">
        <v>3097000000</v>
      </c>
      <c r="IK81">
        <v>3097000000</v>
      </c>
      <c r="IL81">
        <v>597000000</v>
      </c>
      <c r="IM81">
        <v>0</v>
      </c>
      <c r="IN81">
        <v>0</v>
      </c>
      <c r="IO81">
        <v>597000000</v>
      </c>
      <c r="IP81">
        <v>597000000</v>
      </c>
      <c r="IQ81">
        <v>101700000</v>
      </c>
      <c r="IR81">
        <v>540900000</v>
      </c>
      <c r="IS81">
        <v>66100000</v>
      </c>
      <c r="IT81">
        <v>708700000</v>
      </c>
      <c r="IU81">
        <v>708700000</v>
      </c>
      <c r="IV81">
        <v>0</v>
      </c>
      <c r="IW81">
        <v>0</v>
      </c>
      <c r="IX81">
        <v>0</v>
      </c>
      <c r="IY81">
        <v>0</v>
      </c>
      <c r="IZ81">
        <v>0</v>
      </c>
      <c r="JA81">
        <v>3200000000</v>
      </c>
      <c r="JB81">
        <v>2532000000</v>
      </c>
      <c r="JC81">
        <v>11039000000</v>
      </c>
      <c r="JD81">
        <v>16771000000</v>
      </c>
      <c r="JE81">
        <v>16771000000</v>
      </c>
      <c r="JF81">
        <v>123866000000</v>
      </c>
      <c r="JG81">
        <v>106786000000</v>
      </c>
      <c r="JH81">
        <v>106264000000</v>
      </c>
      <c r="JI81">
        <v>336916000000</v>
      </c>
      <c r="JJ81">
        <v>336916000000</v>
      </c>
      <c r="JK81">
        <v>1828000000</v>
      </c>
      <c r="JL81">
        <v>1635000000</v>
      </c>
      <c r="JM81">
        <v>1579000000</v>
      </c>
      <c r="JN81">
        <v>5042000000</v>
      </c>
      <c r="JO81">
        <v>5042000000</v>
      </c>
      <c r="JP81">
        <v>0</v>
      </c>
      <c r="JQ81">
        <v>0</v>
      </c>
      <c r="JR81">
        <v>0</v>
      </c>
      <c r="JS81">
        <v>0</v>
      </c>
      <c r="JT81">
        <v>0</v>
      </c>
      <c r="JU81">
        <v>7994000000</v>
      </c>
      <c r="JV81">
        <v>3202000000</v>
      </c>
      <c r="JW81">
        <v>95000000</v>
      </c>
      <c r="JX81">
        <v>11291000000</v>
      </c>
      <c r="JY81">
        <v>11291000000</v>
      </c>
      <c r="JZ81">
        <v>27800000000</v>
      </c>
      <c r="KA81">
        <v>42586000000</v>
      </c>
      <c r="KB81">
        <v>59777000000</v>
      </c>
      <c r="KC81">
        <v>130163000000</v>
      </c>
      <c r="KD81">
        <v>130163000000</v>
      </c>
      <c r="KE81">
        <v>137380000000</v>
      </c>
      <c r="KF81">
        <v>57697000000</v>
      </c>
      <c r="KG81">
        <v>77190000000</v>
      </c>
      <c r="KH81">
        <v>272267000000</v>
      </c>
      <c r="KI81">
        <v>272267000000</v>
      </c>
      <c r="KJ81">
        <v>4783000000</v>
      </c>
      <c r="KK81">
        <v>2937000000</v>
      </c>
      <c r="KL81">
        <v>2426000000</v>
      </c>
      <c r="KM81">
        <v>10146000000</v>
      </c>
      <c r="KN81">
        <v>10146000000</v>
      </c>
      <c r="KO81">
        <v>25282000000</v>
      </c>
      <c r="KP81">
        <v>1400000000</v>
      </c>
      <c r="KQ81">
        <v>5731000000</v>
      </c>
      <c r="KR81">
        <v>32413000000</v>
      </c>
      <c r="KS81">
        <v>32413000000</v>
      </c>
      <c r="KT81">
        <v>65000000</v>
      </c>
      <c r="KU81">
        <v>179000000</v>
      </c>
      <c r="KV81">
        <v>445000000</v>
      </c>
      <c r="KW81">
        <v>689000000</v>
      </c>
      <c r="KX81">
        <v>689000000</v>
      </c>
      <c r="KY81">
        <v>1797000000</v>
      </c>
      <c r="KZ81">
        <v>201000000</v>
      </c>
      <c r="LA81">
        <v>597000000</v>
      </c>
      <c r="LB81">
        <v>2595000000</v>
      </c>
      <c r="LC81">
        <v>2595000000</v>
      </c>
      <c r="LD81">
        <v>0</v>
      </c>
      <c r="LE81">
        <v>0</v>
      </c>
      <c r="LF81">
        <v>0</v>
      </c>
      <c r="LG81">
        <v>0</v>
      </c>
      <c r="LH81">
        <v>0</v>
      </c>
      <c r="LI81">
        <v>0</v>
      </c>
      <c r="LJ81">
        <v>0</v>
      </c>
      <c r="LK81">
        <v>0</v>
      </c>
      <c r="LL81">
        <v>0</v>
      </c>
      <c r="LM81">
        <v>0</v>
      </c>
      <c r="LN81">
        <v>5936000000</v>
      </c>
      <c r="LO81">
        <v>0</v>
      </c>
      <c r="LP81">
        <v>6213000000</v>
      </c>
      <c r="LQ81">
        <v>12149000000</v>
      </c>
      <c r="LR81">
        <v>12149000000</v>
      </c>
      <c r="LS81">
        <v>191900000</v>
      </c>
      <c r="LT81">
        <v>190400000</v>
      </c>
      <c r="LU81">
        <v>443900000</v>
      </c>
      <c r="LV81">
        <v>826200000</v>
      </c>
      <c r="LW81">
        <v>826200000</v>
      </c>
      <c r="LX81">
        <v>981000000</v>
      </c>
      <c r="LY81">
        <v>781000000</v>
      </c>
      <c r="LZ81">
        <v>303000000</v>
      </c>
      <c r="MA81">
        <v>2065000000</v>
      </c>
      <c r="MB81">
        <v>2065000000</v>
      </c>
      <c r="MC81">
        <v>1117000000</v>
      </c>
      <c r="MD81">
        <v>888000000</v>
      </c>
      <c r="ME81">
        <v>877000000</v>
      </c>
      <c r="MF81">
        <v>2882000000</v>
      </c>
      <c r="MG81">
        <v>2882000000</v>
      </c>
      <c r="MH81">
        <v>21563000</v>
      </c>
      <c r="MI81">
        <v>374231000</v>
      </c>
      <c r="MJ81">
        <v>32955000</v>
      </c>
      <c r="MK81">
        <v>428749000</v>
      </c>
      <c r="ML81">
        <v>428749000</v>
      </c>
      <c r="MM81">
        <v>0</v>
      </c>
      <c r="MN81">
        <v>0</v>
      </c>
      <c r="MO81">
        <v>0</v>
      </c>
      <c r="MP81">
        <v>0</v>
      </c>
      <c r="MQ81">
        <v>0</v>
      </c>
      <c r="MR81">
        <v>0</v>
      </c>
      <c r="MS81">
        <v>0</v>
      </c>
      <c r="MT81">
        <v>0</v>
      </c>
      <c r="MU81">
        <v>0</v>
      </c>
      <c r="MV81">
        <v>0</v>
      </c>
      <c r="MW81">
        <v>0</v>
      </c>
      <c r="MX81">
        <v>0</v>
      </c>
      <c r="MY81">
        <v>0</v>
      </c>
      <c r="MZ81">
        <v>0</v>
      </c>
      <c r="NA81">
        <v>0</v>
      </c>
      <c r="NB81">
        <v>14010000000</v>
      </c>
      <c r="NC81">
        <v>18131000000</v>
      </c>
      <c r="ND81">
        <v>16577000000</v>
      </c>
      <c r="NE81">
        <v>48718000000</v>
      </c>
      <c r="NF81">
        <v>48718000000</v>
      </c>
      <c r="NG81">
        <v>0</v>
      </c>
      <c r="NH81">
        <v>0</v>
      </c>
      <c r="NI81">
        <v>0</v>
      </c>
      <c r="NJ81">
        <v>0</v>
      </c>
      <c r="NK81">
        <v>0</v>
      </c>
      <c r="NL81">
        <v>973000000</v>
      </c>
      <c r="NM81">
        <v>561000000</v>
      </c>
      <c r="NN81">
        <v>254000000</v>
      </c>
      <c r="NO81">
        <v>1788000000</v>
      </c>
      <c r="NP81">
        <v>1788000000</v>
      </c>
      <c r="NQ81">
        <v>9793000000</v>
      </c>
      <c r="NR81">
        <v>6701000000</v>
      </c>
      <c r="NS81">
        <v>0</v>
      </c>
      <c r="NT81">
        <v>16494000000</v>
      </c>
      <c r="NU81">
        <v>16494000000</v>
      </c>
      <c r="NV81">
        <v>5822000000</v>
      </c>
      <c r="NW81">
        <v>3154000000</v>
      </c>
      <c r="NX81">
        <v>2342000000</v>
      </c>
      <c r="NY81">
        <v>11318000000</v>
      </c>
      <c r="NZ81">
        <v>11318000000</v>
      </c>
      <c r="OA81">
        <v>16658000000</v>
      </c>
      <c r="OB81">
        <v>17939000000</v>
      </c>
      <c r="OC81">
        <v>18192000000</v>
      </c>
      <c r="OD81">
        <v>52789000000</v>
      </c>
      <c r="OE81">
        <v>52789000000</v>
      </c>
      <c r="OF81">
        <v>0</v>
      </c>
      <c r="OG81">
        <v>0</v>
      </c>
      <c r="OH81">
        <v>0</v>
      </c>
      <c r="OI81">
        <v>0</v>
      </c>
      <c r="OJ81">
        <v>0</v>
      </c>
      <c r="OK81">
        <v>60067000000</v>
      </c>
      <c r="OL81">
        <v>65664000000</v>
      </c>
      <c r="OM81">
        <v>138300000000</v>
      </c>
      <c r="ON81">
        <v>264031000000</v>
      </c>
      <c r="OO81">
        <v>264031000000</v>
      </c>
      <c r="OP81">
        <v>0</v>
      </c>
      <c r="OQ81">
        <v>0</v>
      </c>
      <c r="OR81">
        <v>0</v>
      </c>
      <c r="OS81">
        <v>0</v>
      </c>
      <c r="OT81">
        <v>0</v>
      </c>
      <c r="OU81">
        <v>0</v>
      </c>
      <c r="OV81">
        <v>0</v>
      </c>
      <c r="OW81">
        <v>0</v>
      </c>
      <c r="OX81">
        <v>0</v>
      </c>
      <c r="OY81">
        <v>0</v>
      </c>
      <c r="OZ81">
        <v>4613388849000</v>
      </c>
    </row>
    <row r="82" spans="1:416" x14ac:dyDescent="0.25">
      <c r="A82" s="26" t="s">
        <v>471</v>
      </c>
      <c r="B82">
        <v>0</v>
      </c>
      <c r="C82">
        <v>0</v>
      </c>
      <c r="D82">
        <v>0</v>
      </c>
      <c r="E82">
        <v>0</v>
      </c>
      <c r="F82">
        <v>0</v>
      </c>
      <c r="G82">
        <v>0</v>
      </c>
      <c r="H82">
        <v>0</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v>0</v>
      </c>
      <c r="AJ82">
        <v>0</v>
      </c>
      <c r="AK82">
        <v>0</v>
      </c>
      <c r="AL82">
        <v>0</v>
      </c>
      <c r="AM82">
        <v>0</v>
      </c>
      <c r="AN82">
        <v>0</v>
      </c>
      <c r="AO82">
        <v>0</v>
      </c>
      <c r="AP82">
        <v>0</v>
      </c>
      <c r="AQ82">
        <v>0</v>
      </c>
      <c r="AR82">
        <v>0</v>
      </c>
      <c r="AS82">
        <v>0</v>
      </c>
      <c r="AT82">
        <v>0</v>
      </c>
      <c r="AU82">
        <v>0</v>
      </c>
      <c r="AV82">
        <v>0</v>
      </c>
      <c r="AW82">
        <v>0</v>
      </c>
      <c r="AX82">
        <v>0</v>
      </c>
      <c r="AY82">
        <v>0</v>
      </c>
      <c r="AZ82">
        <v>0</v>
      </c>
      <c r="BA82">
        <v>0</v>
      </c>
      <c r="BB82">
        <v>0</v>
      </c>
      <c r="BC82">
        <v>0</v>
      </c>
      <c r="BD82">
        <v>0</v>
      </c>
      <c r="BE82">
        <v>0</v>
      </c>
      <c r="BF82">
        <v>0</v>
      </c>
      <c r="BG82">
        <v>0</v>
      </c>
      <c r="BH82">
        <v>0</v>
      </c>
      <c r="BI82">
        <v>0</v>
      </c>
      <c r="BJ82">
        <v>0</v>
      </c>
      <c r="BK82">
        <v>0</v>
      </c>
      <c r="BL82">
        <v>0</v>
      </c>
      <c r="BM82">
        <v>0</v>
      </c>
      <c r="BN82">
        <v>0</v>
      </c>
      <c r="BO82">
        <v>0</v>
      </c>
      <c r="BP82">
        <v>0</v>
      </c>
      <c r="BQ82">
        <v>0</v>
      </c>
      <c r="BR82">
        <v>0</v>
      </c>
      <c r="BS82">
        <v>0</v>
      </c>
      <c r="BT82">
        <v>0</v>
      </c>
      <c r="BU82">
        <v>0</v>
      </c>
      <c r="BV82">
        <v>0</v>
      </c>
      <c r="BW82">
        <v>0</v>
      </c>
      <c r="BX82">
        <v>0</v>
      </c>
      <c r="BY82">
        <v>0</v>
      </c>
      <c r="BZ82">
        <v>0</v>
      </c>
      <c r="CA82">
        <v>0</v>
      </c>
      <c r="CB82">
        <v>0</v>
      </c>
      <c r="CC82">
        <v>0</v>
      </c>
      <c r="CD82">
        <v>0</v>
      </c>
      <c r="CE82">
        <v>0</v>
      </c>
      <c r="CF82">
        <v>0</v>
      </c>
      <c r="CG82">
        <v>0</v>
      </c>
      <c r="CH82">
        <v>0</v>
      </c>
      <c r="CI82">
        <v>0</v>
      </c>
      <c r="CJ82">
        <v>0</v>
      </c>
      <c r="CK82">
        <v>0</v>
      </c>
      <c r="CL82">
        <v>0</v>
      </c>
      <c r="CM82">
        <v>0</v>
      </c>
      <c r="CN82">
        <v>0</v>
      </c>
      <c r="CO82">
        <v>0</v>
      </c>
      <c r="CP82">
        <v>0</v>
      </c>
      <c r="CQ82">
        <v>0</v>
      </c>
      <c r="CR82">
        <v>0</v>
      </c>
      <c r="CS82">
        <v>0</v>
      </c>
      <c r="CT82">
        <v>0</v>
      </c>
      <c r="CU82">
        <v>0</v>
      </c>
      <c r="CV82">
        <v>0</v>
      </c>
      <c r="CW82">
        <v>0</v>
      </c>
      <c r="CX82">
        <v>0</v>
      </c>
      <c r="CY82">
        <v>0</v>
      </c>
      <c r="CZ82">
        <v>0</v>
      </c>
      <c r="DA82">
        <v>0</v>
      </c>
      <c r="DB82">
        <v>0</v>
      </c>
      <c r="DC82">
        <v>0</v>
      </c>
      <c r="DD82">
        <v>0</v>
      </c>
      <c r="DE82">
        <v>0</v>
      </c>
      <c r="DF82">
        <v>0</v>
      </c>
      <c r="DG82">
        <v>0</v>
      </c>
      <c r="DH82">
        <v>0</v>
      </c>
      <c r="DI82">
        <v>0</v>
      </c>
      <c r="DJ82">
        <v>0</v>
      </c>
      <c r="DK82">
        <v>0</v>
      </c>
      <c r="DL82">
        <v>0</v>
      </c>
      <c r="DM82">
        <v>0</v>
      </c>
      <c r="DN82">
        <v>0</v>
      </c>
      <c r="DO82">
        <v>0</v>
      </c>
      <c r="DP82">
        <v>0</v>
      </c>
      <c r="DQ82">
        <v>0</v>
      </c>
      <c r="DR82">
        <v>0</v>
      </c>
      <c r="DS82">
        <v>0</v>
      </c>
      <c r="DT82">
        <v>0</v>
      </c>
      <c r="DU82">
        <v>0</v>
      </c>
      <c r="DV82">
        <v>0</v>
      </c>
      <c r="DW82">
        <v>58000000</v>
      </c>
      <c r="DX82">
        <v>-55000000</v>
      </c>
      <c r="DY82">
        <v>37000000</v>
      </c>
      <c r="DZ82">
        <v>40000000</v>
      </c>
      <c r="EA82">
        <v>40000000</v>
      </c>
      <c r="EB82">
        <v>0</v>
      </c>
      <c r="EC82">
        <v>0</v>
      </c>
      <c r="ED82">
        <v>0</v>
      </c>
      <c r="EE82">
        <v>0</v>
      </c>
      <c r="EF82">
        <v>0</v>
      </c>
      <c r="EG82">
        <v>279000000</v>
      </c>
      <c r="EH82">
        <v>144000000</v>
      </c>
      <c r="EI82">
        <v>266000000</v>
      </c>
      <c r="EJ82">
        <v>689000000</v>
      </c>
      <c r="EK82"/>
      <c r="EL82"/>
      <c r="EM82"/>
      <c r="EN82"/>
      <c r="EO82">
        <v>689000000</v>
      </c>
      <c r="EP82">
        <v>0</v>
      </c>
      <c r="EQ82">
        <v>0</v>
      </c>
      <c r="ER82">
        <v>0</v>
      </c>
      <c r="ES82">
        <v>0</v>
      </c>
      <c r="ET82">
        <v>0</v>
      </c>
      <c r="EU82">
        <v>0</v>
      </c>
      <c r="EV82">
        <v>0</v>
      </c>
      <c r="EW82">
        <v>0</v>
      </c>
      <c r="EX82">
        <v>0</v>
      </c>
      <c r="EY82">
        <v>0</v>
      </c>
      <c r="EZ82">
        <v>400000000</v>
      </c>
      <c r="FA82">
        <v>0</v>
      </c>
      <c r="FB82">
        <v>0</v>
      </c>
      <c r="FC82">
        <v>400000000</v>
      </c>
      <c r="FD82">
        <v>400000000</v>
      </c>
      <c r="FE82">
        <v>0</v>
      </c>
      <c r="FF82">
        <v>0</v>
      </c>
      <c r="FG82">
        <v>0</v>
      </c>
      <c r="FH82">
        <v>0</v>
      </c>
      <c r="FI82">
        <v>0</v>
      </c>
      <c r="FJ82">
        <v>0</v>
      </c>
      <c r="FK82">
        <v>0</v>
      </c>
      <c r="FL82">
        <v>0</v>
      </c>
      <c r="FM82">
        <v>0</v>
      </c>
      <c r="FN82">
        <v>0</v>
      </c>
      <c r="FO82">
        <v>0</v>
      </c>
      <c r="FP82">
        <v>0</v>
      </c>
      <c r="FQ82">
        <v>0</v>
      </c>
      <c r="FR82">
        <v>0</v>
      </c>
      <c r="FS82">
        <v>0</v>
      </c>
      <c r="FT82">
        <v>0</v>
      </c>
      <c r="FU82">
        <v>0</v>
      </c>
      <c r="FV82">
        <v>0</v>
      </c>
      <c r="FW82">
        <v>0</v>
      </c>
      <c r="FX82">
        <v>0</v>
      </c>
      <c r="FY82">
        <v>0</v>
      </c>
      <c r="FZ82">
        <v>0</v>
      </c>
      <c r="GA82">
        <v>0</v>
      </c>
      <c r="GB82">
        <v>0</v>
      </c>
      <c r="GC82">
        <v>0</v>
      </c>
      <c r="GD82">
        <v>-1280000000</v>
      </c>
      <c r="GE82">
        <v>-484000000</v>
      </c>
      <c r="GF82">
        <v>-765000000</v>
      </c>
      <c r="GG82">
        <v>-2529000000</v>
      </c>
      <c r="GH82">
        <v>-2529000000</v>
      </c>
      <c r="GI82">
        <v>0</v>
      </c>
      <c r="GJ82">
        <v>0</v>
      </c>
      <c r="GK82">
        <v>0</v>
      </c>
      <c r="GL82">
        <v>0</v>
      </c>
      <c r="GM82">
        <v>0</v>
      </c>
      <c r="GN82">
        <v>0</v>
      </c>
      <c r="GO82">
        <v>0</v>
      </c>
      <c r="GP82">
        <v>0</v>
      </c>
      <c r="GQ82">
        <v>0</v>
      </c>
      <c r="GR82">
        <v>0</v>
      </c>
      <c r="GS82">
        <v>-987000000</v>
      </c>
      <c r="GT82">
        <v>-516000000</v>
      </c>
      <c r="GU82">
        <v>0</v>
      </c>
      <c r="GV82">
        <v>-1503000000</v>
      </c>
      <c r="GW82">
        <v>-1503000000</v>
      </c>
      <c r="GX82">
        <v>0</v>
      </c>
      <c r="GY82">
        <v>0</v>
      </c>
      <c r="GZ82">
        <v>0</v>
      </c>
      <c r="HA82">
        <v>0</v>
      </c>
      <c r="HB82">
        <v>0</v>
      </c>
      <c r="HC82">
        <v>0</v>
      </c>
      <c r="HD82">
        <v>0</v>
      </c>
      <c r="HE82">
        <v>0</v>
      </c>
      <c r="HF82">
        <v>0</v>
      </c>
      <c r="HG82">
        <v>0</v>
      </c>
      <c r="HH82">
        <v>0</v>
      </c>
      <c r="HI82">
        <v>0</v>
      </c>
      <c r="HJ82">
        <v>0</v>
      </c>
      <c r="HK82">
        <v>0</v>
      </c>
      <c r="HL82">
        <v>0</v>
      </c>
      <c r="HM82">
        <v>0</v>
      </c>
      <c r="HN82">
        <v>0</v>
      </c>
      <c r="HO82">
        <v>0</v>
      </c>
      <c r="HP82">
        <v>0</v>
      </c>
      <c r="HQ82">
        <v>0</v>
      </c>
      <c r="HR82">
        <v>0</v>
      </c>
      <c r="HS82">
        <v>0</v>
      </c>
      <c r="HT82">
        <v>0</v>
      </c>
      <c r="HU82">
        <v>0</v>
      </c>
      <c r="HV82">
        <v>0</v>
      </c>
      <c r="HW82">
        <v>0</v>
      </c>
      <c r="HX82">
        <v>0</v>
      </c>
      <c r="HY82">
        <v>0</v>
      </c>
      <c r="HZ82">
        <v>0</v>
      </c>
      <c r="IA82">
        <v>0</v>
      </c>
      <c r="IB82">
        <v>0</v>
      </c>
      <c r="IC82">
        <v>0</v>
      </c>
      <c r="ID82">
        <v>0</v>
      </c>
      <c r="IE82">
        <v>0</v>
      </c>
      <c r="IF82">
        <v>0</v>
      </c>
      <c r="IG82">
        <v>0</v>
      </c>
      <c r="IH82">
        <v>0</v>
      </c>
      <c r="II82">
        <v>0</v>
      </c>
      <c r="IJ82">
        <v>0</v>
      </c>
      <c r="IK82">
        <v>0</v>
      </c>
      <c r="IL82">
        <v>0</v>
      </c>
      <c r="IM82">
        <v>0</v>
      </c>
      <c r="IN82">
        <v>0</v>
      </c>
      <c r="IO82">
        <v>0</v>
      </c>
      <c r="IP82">
        <v>0</v>
      </c>
      <c r="IQ82">
        <v>0</v>
      </c>
      <c r="IR82">
        <v>0</v>
      </c>
      <c r="IS82">
        <v>0</v>
      </c>
      <c r="IT82">
        <v>0</v>
      </c>
      <c r="IU82">
        <v>0</v>
      </c>
      <c r="IV82">
        <v>0</v>
      </c>
      <c r="IW82">
        <v>0</v>
      </c>
      <c r="IX82">
        <v>0</v>
      </c>
      <c r="IY82">
        <v>0</v>
      </c>
      <c r="IZ82">
        <v>0</v>
      </c>
      <c r="JA82">
        <v>0</v>
      </c>
      <c r="JB82">
        <v>0</v>
      </c>
      <c r="JC82">
        <v>0</v>
      </c>
      <c r="JD82">
        <v>0</v>
      </c>
      <c r="JE82">
        <v>0</v>
      </c>
      <c r="JF82">
        <v>0</v>
      </c>
      <c r="JG82">
        <v>0</v>
      </c>
      <c r="JH82">
        <v>0</v>
      </c>
      <c r="JI82">
        <v>0</v>
      </c>
      <c r="JJ82">
        <v>0</v>
      </c>
      <c r="JK82">
        <v>410000000</v>
      </c>
      <c r="JL82">
        <v>357000000</v>
      </c>
      <c r="JM82">
        <v>406000000</v>
      </c>
      <c r="JN82">
        <v>1173000000</v>
      </c>
      <c r="JO82">
        <v>1173000000</v>
      </c>
      <c r="JP82">
        <v>0</v>
      </c>
      <c r="JQ82">
        <v>0</v>
      </c>
      <c r="JR82">
        <v>0</v>
      </c>
      <c r="JS82">
        <v>0</v>
      </c>
      <c r="JT82">
        <v>0</v>
      </c>
      <c r="JU82">
        <v>0</v>
      </c>
      <c r="JV82">
        <v>0</v>
      </c>
      <c r="JW82">
        <v>0</v>
      </c>
      <c r="JX82">
        <v>0</v>
      </c>
      <c r="JY82">
        <v>0</v>
      </c>
      <c r="JZ82">
        <v>0</v>
      </c>
      <c r="KA82">
        <v>0</v>
      </c>
      <c r="KB82">
        <v>0</v>
      </c>
      <c r="KC82">
        <v>0</v>
      </c>
      <c r="KD82">
        <v>0</v>
      </c>
      <c r="KE82">
        <v>0</v>
      </c>
      <c r="KF82">
        <v>0</v>
      </c>
      <c r="KG82">
        <v>0</v>
      </c>
      <c r="KH82">
        <v>0</v>
      </c>
      <c r="KI82">
        <v>0</v>
      </c>
      <c r="KJ82">
        <v>0</v>
      </c>
      <c r="KK82">
        <v>0</v>
      </c>
      <c r="KL82">
        <v>0</v>
      </c>
      <c r="KM82">
        <v>0</v>
      </c>
      <c r="KN82">
        <v>0</v>
      </c>
      <c r="KO82">
        <v>0</v>
      </c>
      <c r="KP82">
        <v>0</v>
      </c>
      <c r="KQ82">
        <v>0</v>
      </c>
      <c r="KR82">
        <v>0</v>
      </c>
      <c r="KS82">
        <v>0</v>
      </c>
      <c r="KT82">
        <v>221000000</v>
      </c>
      <c r="KU82">
        <v>519000000</v>
      </c>
      <c r="KV82">
        <v>408000000</v>
      </c>
      <c r="KW82">
        <v>1148000000</v>
      </c>
      <c r="KX82">
        <v>1148000000</v>
      </c>
      <c r="KY82">
        <v>0</v>
      </c>
      <c r="KZ82">
        <v>0</v>
      </c>
      <c r="LA82">
        <v>0</v>
      </c>
      <c r="LB82">
        <v>0</v>
      </c>
      <c r="LC82">
        <v>0</v>
      </c>
      <c r="LD82">
        <v>0</v>
      </c>
      <c r="LE82">
        <v>0</v>
      </c>
      <c r="LF82">
        <v>0</v>
      </c>
      <c r="LG82">
        <v>0</v>
      </c>
      <c r="LH82">
        <v>0</v>
      </c>
      <c r="LI82">
        <v>0</v>
      </c>
      <c r="LJ82">
        <v>0</v>
      </c>
      <c r="LK82">
        <v>0</v>
      </c>
      <c r="LL82">
        <v>0</v>
      </c>
      <c r="LM82">
        <v>0</v>
      </c>
      <c r="LN82">
        <v>0</v>
      </c>
      <c r="LO82">
        <v>0</v>
      </c>
      <c r="LP82">
        <v>0</v>
      </c>
      <c r="LQ82">
        <v>0</v>
      </c>
      <c r="LR82">
        <v>0</v>
      </c>
      <c r="LS82">
        <v>0</v>
      </c>
      <c r="LT82">
        <v>0</v>
      </c>
      <c r="LU82">
        <v>0</v>
      </c>
      <c r="LV82">
        <v>0</v>
      </c>
      <c r="LW82">
        <v>0</v>
      </c>
      <c r="LX82">
        <v>30000000</v>
      </c>
      <c r="LY82">
        <v>0</v>
      </c>
      <c r="LZ82">
        <v>0</v>
      </c>
      <c r="MA82">
        <v>30000000</v>
      </c>
      <c r="MB82">
        <v>30000000</v>
      </c>
      <c r="MC82">
        <v>-103000000</v>
      </c>
      <c r="MD82">
        <v>-204000000</v>
      </c>
      <c r="ME82">
        <v>-259000000</v>
      </c>
      <c r="MF82">
        <v>-566000000</v>
      </c>
      <c r="MG82">
        <v>-566000000</v>
      </c>
      <c r="MH82">
        <v>0</v>
      </c>
      <c r="MI82">
        <v>0</v>
      </c>
      <c r="MJ82">
        <v>0</v>
      </c>
      <c r="MK82">
        <v>0</v>
      </c>
      <c r="ML82">
        <v>0</v>
      </c>
      <c r="MM82">
        <v>0</v>
      </c>
      <c r="MN82">
        <v>0</v>
      </c>
      <c r="MO82">
        <v>0</v>
      </c>
      <c r="MP82">
        <v>0</v>
      </c>
      <c r="MQ82">
        <v>0</v>
      </c>
      <c r="MR82">
        <v>0</v>
      </c>
      <c r="MS82">
        <v>0</v>
      </c>
      <c r="MT82">
        <v>0</v>
      </c>
      <c r="MU82">
        <v>0</v>
      </c>
      <c r="MV82">
        <v>0</v>
      </c>
      <c r="MW82">
        <v>0</v>
      </c>
      <c r="MX82">
        <v>0</v>
      </c>
      <c r="MY82">
        <v>0</v>
      </c>
      <c r="MZ82">
        <v>0</v>
      </c>
      <c r="NA82">
        <v>0</v>
      </c>
      <c r="NB82">
        <v>0</v>
      </c>
      <c r="NC82">
        <v>0</v>
      </c>
      <c r="ND82">
        <v>0</v>
      </c>
      <c r="NE82">
        <v>0</v>
      </c>
      <c r="NF82">
        <v>0</v>
      </c>
      <c r="NG82">
        <v>0</v>
      </c>
      <c r="NH82">
        <v>0</v>
      </c>
      <c r="NI82">
        <v>0</v>
      </c>
      <c r="NJ82">
        <v>0</v>
      </c>
      <c r="NK82">
        <v>0</v>
      </c>
      <c r="NL82">
        <v>2242000000</v>
      </c>
      <c r="NM82">
        <v>3141000000</v>
      </c>
      <c r="NN82">
        <v>7125000000</v>
      </c>
      <c r="NO82">
        <v>12508000000</v>
      </c>
      <c r="NP82">
        <v>12508000000</v>
      </c>
      <c r="NQ82">
        <v>0</v>
      </c>
      <c r="NR82">
        <v>0</v>
      </c>
      <c r="NS82">
        <v>0</v>
      </c>
      <c r="NT82">
        <v>0</v>
      </c>
      <c r="NU82">
        <v>0</v>
      </c>
      <c r="NV82">
        <v>0</v>
      </c>
      <c r="NW82">
        <v>0</v>
      </c>
      <c r="NX82">
        <v>0</v>
      </c>
      <c r="NY82">
        <v>0</v>
      </c>
      <c r="NZ82">
        <v>0</v>
      </c>
      <c r="OA82">
        <v>0</v>
      </c>
      <c r="OB82">
        <v>0</v>
      </c>
      <c r="OC82">
        <v>0</v>
      </c>
      <c r="OD82">
        <v>0</v>
      </c>
      <c r="OE82">
        <v>0</v>
      </c>
      <c r="OF82">
        <v>0</v>
      </c>
      <c r="OG82">
        <v>0</v>
      </c>
      <c r="OH82">
        <v>0</v>
      </c>
      <c r="OI82">
        <v>0</v>
      </c>
      <c r="OJ82">
        <v>0</v>
      </c>
      <c r="OK82">
        <v>0</v>
      </c>
      <c r="OL82">
        <v>0</v>
      </c>
      <c r="OM82">
        <v>0</v>
      </c>
      <c r="ON82">
        <v>0</v>
      </c>
      <c r="OO82">
        <v>0</v>
      </c>
      <c r="OP82">
        <v>0</v>
      </c>
      <c r="OQ82">
        <v>0</v>
      </c>
      <c r="OR82">
        <v>0</v>
      </c>
      <c r="OS82">
        <v>0</v>
      </c>
      <c r="OT82">
        <v>0</v>
      </c>
      <c r="OU82">
        <v>0</v>
      </c>
      <c r="OV82">
        <v>0</v>
      </c>
      <c r="OW82">
        <v>0</v>
      </c>
      <c r="OX82">
        <v>0</v>
      </c>
      <c r="OY82">
        <v>0</v>
      </c>
      <c r="OZ82">
        <v>11390000000</v>
      </c>
    </row>
    <row r="83" spans="1:416" x14ac:dyDescent="0.25">
      <c r="A83" s="26" t="s">
        <v>472</v>
      </c>
      <c r="B83">
        <v>0</v>
      </c>
      <c r="C83">
        <v>0</v>
      </c>
      <c r="D83">
        <v>0</v>
      </c>
      <c r="E83">
        <v>0</v>
      </c>
      <c r="F83">
        <v>0</v>
      </c>
      <c r="G83">
        <v>0</v>
      </c>
      <c r="H83">
        <v>0</v>
      </c>
      <c r="I83">
        <v>0</v>
      </c>
      <c r="J83">
        <v>0</v>
      </c>
      <c r="K83">
        <v>0</v>
      </c>
      <c r="L83">
        <v>0</v>
      </c>
      <c r="M83">
        <v>0</v>
      </c>
      <c r="N83">
        <v>0</v>
      </c>
      <c r="O83">
        <v>0</v>
      </c>
      <c r="P83">
        <v>0</v>
      </c>
      <c r="Q83">
        <v>0</v>
      </c>
      <c r="R83">
        <v>0</v>
      </c>
      <c r="S83">
        <v>0</v>
      </c>
      <c r="T83">
        <v>0</v>
      </c>
      <c r="U83">
        <v>0</v>
      </c>
      <c r="V83">
        <v>0</v>
      </c>
      <c r="W83">
        <v>22000000</v>
      </c>
      <c r="X83">
        <v>29000000</v>
      </c>
      <c r="Y83">
        <v>51000000</v>
      </c>
      <c r="Z83">
        <v>51000000</v>
      </c>
      <c r="AA83">
        <v>148000000</v>
      </c>
      <c r="AB83">
        <v>169000000</v>
      </c>
      <c r="AC83">
        <v>115000000</v>
      </c>
      <c r="AD83">
        <v>432000000</v>
      </c>
      <c r="AE83">
        <v>432000000</v>
      </c>
      <c r="AF83">
        <v>0</v>
      </c>
      <c r="AG83">
        <v>0</v>
      </c>
      <c r="AH83">
        <v>0</v>
      </c>
      <c r="AI83">
        <v>0</v>
      </c>
      <c r="AJ83">
        <v>0</v>
      </c>
      <c r="AK83">
        <v>0</v>
      </c>
      <c r="AL83">
        <v>0</v>
      </c>
      <c r="AM83">
        <v>0</v>
      </c>
      <c r="AN83">
        <v>0</v>
      </c>
      <c r="AO83">
        <v>0</v>
      </c>
      <c r="AP83">
        <v>80000000</v>
      </c>
      <c r="AQ83">
        <v>81000000</v>
      </c>
      <c r="AR83">
        <v>79000000</v>
      </c>
      <c r="AS83">
        <v>240000000</v>
      </c>
      <c r="AT83">
        <v>240000000</v>
      </c>
      <c r="AU83">
        <v>0</v>
      </c>
      <c r="AV83">
        <v>0</v>
      </c>
      <c r="AW83">
        <v>0</v>
      </c>
      <c r="AX83">
        <v>0</v>
      </c>
      <c r="AY83">
        <v>0</v>
      </c>
      <c r="AZ83">
        <v>1451000000</v>
      </c>
      <c r="BA83">
        <v>1432000000</v>
      </c>
      <c r="BB83">
        <v>1421000000</v>
      </c>
      <c r="BC83">
        <v>4304000000</v>
      </c>
      <c r="BD83">
        <v>4304000000</v>
      </c>
      <c r="BE83">
        <v>0</v>
      </c>
      <c r="BF83">
        <v>0</v>
      </c>
      <c r="BG83">
        <v>0</v>
      </c>
      <c r="BH83">
        <v>0</v>
      </c>
      <c r="BI83">
        <v>0</v>
      </c>
      <c r="BJ83">
        <v>169000000</v>
      </c>
      <c r="BK83">
        <v>169000000</v>
      </c>
      <c r="BL83">
        <v>194000000</v>
      </c>
      <c r="BM83">
        <v>532000000</v>
      </c>
      <c r="BN83">
        <v>532000000</v>
      </c>
      <c r="BO83">
        <v>0</v>
      </c>
      <c r="BP83">
        <v>0</v>
      </c>
      <c r="BQ83">
        <v>0</v>
      </c>
      <c r="BR83">
        <v>0</v>
      </c>
      <c r="BS83">
        <v>0</v>
      </c>
      <c r="BT83">
        <v>0</v>
      </c>
      <c r="BU83">
        <v>0</v>
      </c>
      <c r="BV83">
        <v>0</v>
      </c>
      <c r="BW83">
        <v>0</v>
      </c>
      <c r="BX83">
        <v>0</v>
      </c>
      <c r="BY83">
        <v>0</v>
      </c>
      <c r="BZ83">
        <v>0</v>
      </c>
      <c r="CA83">
        <v>0</v>
      </c>
      <c r="CB83">
        <v>0</v>
      </c>
      <c r="CC83">
        <v>0</v>
      </c>
      <c r="CD83">
        <v>0</v>
      </c>
      <c r="CE83">
        <v>0</v>
      </c>
      <c r="CF83">
        <v>0</v>
      </c>
      <c r="CG83">
        <v>0</v>
      </c>
      <c r="CH83">
        <v>0</v>
      </c>
      <c r="CI83">
        <v>0</v>
      </c>
      <c r="CJ83">
        <v>0</v>
      </c>
      <c r="CK83">
        <v>0</v>
      </c>
      <c r="CL83">
        <v>0</v>
      </c>
      <c r="CM83">
        <v>0</v>
      </c>
      <c r="CN83">
        <v>0</v>
      </c>
      <c r="CO83">
        <v>0</v>
      </c>
      <c r="CP83">
        <v>0</v>
      </c>
      <c r="CQ83">
        <v>0</v>
      </c>
      <c r="CR83">
        <v>0</v>
      </c>
      <c r="CS83">
        <v>265000000</v>
      </c>
      <c r="CT83">
        <v>282000000</v>
      </c>
      <c r="CU83">
        <v>280000000</v>
      </c>
      <c r="CV83">
        <v>827000000</v>
      </c>
      <c r="CW83">
        <v>827000000</v>
      </c>
      <c r="CX83">
        <v>0</v>
      </c>
      <c r="CY83">
        <v>0</v>
      </c>
      <c r="CZ83">
        <v>0</v>
      </c>
      <c r="DA83">
        <v>0</v>
      </c>
      <c r="DB83">
        <v>0</v>
      </c>
      <c r="DC83">
        <v>0</v>
      </c>
      <c r="DD83">
        <v>0</v>
      </c>
      <c r="DE83">
        <v>0</v>
      </c>
      <c r="DF83">
        <v>0</v>
      </c>
      <c r="DG83">
        <v>0</v>
      </c>
      <c r="DH83">
        <v>0</v>
      </c>
      <c r="DI83">
        <v>0</v>
      </c>
      <c r="DJ83">
        <v>0</v>
      </c>
      <c r="DK83">
        <v>0</v>
      </c>
      <c r="DL83">
        <v>0</v>
      </c>
      <c r="DM83">
        <v>0</v>
      </c>
      <c r="DN83">
        <v>0</v>
      </c>
      <c r="DO83">
        <v>0</v>
      </c>
      <c r="DP83">
        <v>0</v>
      </c>
      <c r="DQ83">
        <v>0</v>
      </c>
      <c r="DR83">
        <v>0</v>
      </c>
      <c r="DS83">
        <v>0</v>
      </c>
      <c r="DT83">
        <v>0</v>
      </c>
      <c r="DU83">
        <v>0</v>
      </c>
      <c r="DV83">
        <v>0</v>
      </c>
      <c r="DW83">
        <v>0</v>
      </c>
      <c r="DX83">
        <v>0</v>
      </c>
      <c r="DY83">
        <v>0</v>
      </c>
      <c r="DZ83">
        <v>0</v>
      </c>
      <c r="EA83">
        <v>0</v>
      </c>
      <c r="EB83">
        <v>0</v>
      </c>
      <c r="EC83">
        <v>0</v>
      </c>
      <c r="ED83">
        <v>0</v>
      </c>
      <c r="EE83">
        <v>0</v>
      </c>
      <c r="EF83">
        <v>0</v>
      </c>
      <c r="EG83">
        <v>0</v>
      </c>
      <c r="EH83">
        <v>0</v>
      </c>
      <c r="EI83">
        <v>0</v>
      </c>
      <c r="EJ83">
        <v>0</v>
      </c>
      <c r="EK83"/>
      <c r="EL83"/>
      <c r="EM83"/>
      <c r="EN83"/>
      <c r="EO83">
        <v>0</v>
      </c>
      <c r="EP83">
        <v>0</v>
      </c>
      <c r="EQ83">
        <v>0</v>
      </c>
      <c r="ER83">
        <v>0</v>
      </c>
      <c r="ES83">
        <v>0</v>
      </c>
      <c r="ET83">
        <v>0</v>
      </c>
      <c r="EU83">
        <v>0</v>
      </c>
      <c r="EV83">
        <v>0</v>
      </c>
      <c r="EW83">
        <v>0</v>
      </c>
      <c r="EX83">
        <v>0</v>
      </c>
      <c r="EY83">
        <v>0</v>
      </c>
      <c r="EZ83">
        <v>0</v>
      </c>
      <c r="FA83">
        <v>0</v>
      </c>
      <c r="FB83">
        <v>0</v>
      </c>
      <c r="FC83">
        <v>0</v>
      </c>
      <c r="FD83">
        <v>0</v>
      </c>
      <c r="FE83">
        <v>0</v>
      </c>
      <c r="FF83">
        <v>0</v>
      </c>
      <c r="FG83">
        <v>0</v>
      </c>
      <c r="FH83">
        <v>0</v>
      </c>
      <c r="FI83">
        <v>0</v>
      </c>
      <c r="FJ83">
        <v>0</v>
      </c>
      <c r="FK83">
        <v>0</v>
      </c>
      <c r="FL83">
        <v>0</v>
      </c>
      <c r="FM83">
        <v>0</v>
      </c>
      <c r="FN83">
        <v>0</v>
      </c>
      <c r="FO83">
        <v>0</v>
      </c>
      <c r="FP83">
        <v>0</v>
      </c>
      <c r="FQ83">
        <v>0</v>
      </c>
      <c r="FR83">
        <v>0</v>
      </c>
      <c r="FS83">
        <v>0</v>
      </c>
      <c r="FT83">
        <v>447000000</v>
      </c>
      <c r="FU83">
        <v>460000000</v>
      </c>
      <c r="FV83">
        <v>474000000</v>
      </c>
      <c r="FW83">
        <v>1381000000</v>
      </c>
      <c r="FX83">
        <v>1381000000</v>
      </c>
      <c r="FY83">
        <v>0</v>
      </c>
      <c r="FZ83">
        <v>0</v>
      </c>
      <c r="GA83">
        <v>0</v>
      </c>
      <c r="GB83">
        <v>0</v>
      </c>
      <c r="GC83">
        <v>0</v>
      </c>
      <c r="GD83">
        <v>0</v>
      </c>
      <c r="GE83">
        <v>0</v>
      </c>
      <c r="GF83">
        <v>0</v>
      </c>
      <c r="GG83">
        <v>0</v>
      </c>
      <c r="GH83">
        <v>0</v>
      </c>
      <c r="GI83">
        <v>599000000</v>
      </c>
      <c r="GJ83">
        <v>569000000</v>
      </c>
      <c r="GK83">
        <v>544000000</v>
      </c>
      <c r="GL83">
        <v>1712000000</v>
      </c>
      <c r="GM83">
        <v>1712000000</v>
      </c>
      <c r="GN83">
        <v>0</v>
      </c>
      <c r="GO83">
        <v>0</v>
      </c>
      <c r="GP83">
        <v>0</v>
      </c>
      <c r="GQ83">
        <v>0</v>
      </c>
      <c r="GR83">
        <v>0</v>
      </c>
      <c r="GS83">
        <v>0</v>
      </c>
      <c r="GT83">
        <v>0</v>
      </c>
      <c r="GU83">
        <v>0</v>
      </c>
      <c r="GV83">
        <v>0</v>
      </c>
      <c r="GW83">
        <v>0</v>
      </c>
      <c r="GX83">
        <v>0</v>
      </c>
      <c r="GY83">
        <v>0</v>
      </c>
      <c r="GZ83">
        <v>0</v>
      </c>
      <c r="HA83">
        <v>0</v>
      </c>
      <c r="HB83">
        <v>0</v>
      </c>
      <c r="HC83">
        <v>0</v>
      </c>
      <c r="HD83">
        <v>0</v>
      </c>
      <c r="HE83">
        <v>0</v>
      </c>
      <c r="HF83">
        <v>0</v>
      </c>
      <c r="HG83">
        <v>0</v>
      </c>
      <c r="HH83">
        <v>0</v>
      </c>
      <c r="HI83">
        <v>0</v>
      </c>
      <c r="HJ83">
        <v>0</v>
      </c>
      <c r="HK83">
        <v>0</v>
      </c>
      <c r="HL83">
        <v>0</v>
      </c>
      <c r="HM83">
        <v>0</v>
      </c>
      <c r="HN83">
        <v>0</v>
      </c>
      <c r="HO83">
        <v>0</v>
      </c>
      <c r="HP83">
        <v>0</v>
      </c>
      <c r="HQ83">
        <v>0</v>
      </c>
      <c r="HR83">
        <v>0</v>
      </c>
      <c r="HS83">
        <v>0</v>
      </c>
      <c r="HT83">
        <v>0</v>
      </c>
      <c r="HU83">
        <v>0</v>
      </c>
      <c r="HV83">
        <v>0</v>
      </c>
      <c r="HW83">
        <v>0</v>
      </c>
      <c r="HX83">
        <v>0</v>
      </c>
      <c r="HY83">
        <v>0</v>
      </c>
      <c r="HZ83">
        <v>0</v>
      </c>
      <c r="IA83">
        <v>0</v>
      </c>
      <c r="IB83">
        <v>0</v>
      </c>
      <c r="IC83">
        <v>0</v>
      </c>
      <c r="ID83">
        <v>0</v>
      </c>
      <c r="IE83">
        <v>0</v>
      </c>
      <c r="IF83">
        <v>0</v>
      </c>
      <c r="IG83">
        <v>0</v>
      </c>
      <c r="IH83">
        <v>0</v>
      </c>
      <c r="II83">
        <v>0</v>
      </c>
      <c r="IJ83">
        <v>0</v>
      </c>
      <c r="IK83">
        <v>0</v>
      </c>
      <c r="IL83">
        <v>0</v>
      </c>
      <c r="IM83">
        <v>0</v>
      </c>
      <c r="IN83">
        <v>0</v>
      </c>
      <c r="IO83">
        <v>0</v>
      </c>
      <c r="IP83">
        <v>0</v>
      </c>
      <c r="IQ83">
        <v>0</v>
      </c>
      <c r="IR83">
        <v>0</v>
      </c>
      <c r="IS83">
        <v>0</v>
      </c>
      <c r="IT83">
        <v>0</v>
      </c>
      <c r="IU83">
        <v>0</v>
      </c>
      <c r="IV83">
        <v>0</v>
      </c>
      <c r="IW83">
        <v>0</v>
      </c>
      <c r="IX83">
        <v>0</v>
      </c>
      <c r="IY83">
        <v>0</v>
      </c>
      <c r="IZ83">
        <v>0</v>
      </c>
      <c r="JA83">
        <v>0</v>
      </c>
      <c r="JB83">
        <v>0</v>
      </c>
      <c r="JC83">
        <v>0</v>
      </c>
      <c r="JD83">
        <v>0</v>
      </c>
      <c r="JE83">
        <v>0</v>
      </c>
      <c r="JF83">
        <v>0</v>
      </c>
      <c r="JG83">
        <v>0</v>
      </c>
      <c r="JH83">
        <v>14000000</v>
      </c>
      <c r="JI83">
        <v>14000000</v>
      </c>
      <c r="JJ83">
        <v>14000000</v>
      </c>
      <c r="JK83">
        <v>0</v>
      </c>
      <c r="JL83">
        <v>0</v>
      </c>
      <c r="JM83">
        <v>0</v>
      </c>
      <c r="JN83">
        <v>0</v>
      </c>
      <c r="JO83">
        <v>0</v>
      </c>
      <c r="JP83">
        <v>0</v>
      </c>
      <c r="JQ83">
        <v>0</v>
      </c>
      <c r="JR83">
        <v>0</v>
      </c>
      <c r="JS83">
        <v>0</v>
      </c>
      <c r="JT83">
        <v>0</v>
      </c>
      <c r="JU83">
        <v>0</v>
      </c>
      <c r="JV83">
        <v>0</v>
      </c>
      <c r="JW83">
        <v>0</v>
      </c>
      <c r="JX83">
        <v>0</v>
      </c>
      <c r="JY83">
        <v>0</v>
      </c>
      <c r="JZ83">
        <v>526000000</v>
      </c>
      <c r="KA83">
        <v>530000000</v>
      </c>
      <c r="KB83">
        <v>496000000</v>
      </c>
      <c r="KC83">
        <v>1552000000</v>
      </c>
      <c r="KD83">
        <v>1552000000</v>
      </c>
      <c r="KE83">
        <v>0</v>
      </c>
      <c r="KF83">
        <v>0</v>
      </c>
      <c r="KG83">
        <v>0</v>
      </c>
      <c r="KH83">
        <v>0</v>
      </c>
      <c r="KI83">
        <v>0</v>
      </c>
      <c r="KJ83">
        <v>0</v>
      </c>
      <c r="KK83">
        <v>0</v>
      </c>
      <c r="KL83">
        <v>0</v>
      </c>
      <c r="KM83">
        <v>0</v>
      </c>
      <c r="KN83">
        <v>0</v>
      </c>
      <c r="KO83">
        <v>0</v>
      </c>
      <c r="KP83">
        <v>0</v>
      </c>
      <c r="KQ83">
        <v>0</v>
      </c>
      <c r="KR83">
        <v>0</v>
      </c>
      <c r="KS83">
        <v>0</v>
      </c>
      <c r="KT83">
        <v>0</v>
      </c>
      <c r="KU83">
        <v>0</v>
      </c>
      <c r="KV83">
        <v>0</v>
      </c>
      <c r="KW83">
        <v>0</v>
      </c>
      <c r="KX83">
        <v>0</v>
      </c>
      <c r="KY83">
        <v>0</v>
      </c>
      <c r="KZ83">
        <v>0</v>
      </c>
      <c r="LA83">
        <v>0</v>
      </c>
      <c r="LB83">
        <v>0</v>
      </c>
      <c r="LC83">
        <v>0</v>
      </c>
      <c r="LD83">
        <v>0</v>
      </c>
      <c r="LE83">
        <v>0</v>
      </c>
      <c r="LF83">
        <v>0</v>
      </c>
      <c r="LG83">
        <v>0</v>
      </c>
      <c r="LH83">
        <v>0</v>
      </c>
      <c r="LI83">
        <v>0</v>
      </c>
      <c r="LJ83">
        <v>0</v>
      </c>
      <c r="LK83">
        <v>0</v>
      </c>
      <c r="LL83">
        <v>0</v>
      </c>
      <c r="LM83">
        <v>0</v>
      </c>
      <c r="LN83">
        <v>0</v>
      </c>
      <c r="LO83">
        <v>0</v>
      </c>
      <c r="LP83">
        <v>0</v>
      </c>
      <c r="LQ83">
        <v>0</v>
      </c>
      <c r="LR83">
        <v>0</v>
      </c>
      <c r="LS83">
        <v>0</v>
      </c>
      <c r="LT83">
        <v>0</v>
      </c>
      <c r="LU83">
        <v>0</v>
      </c>
      <c r="LV83">
        <v>0</v>
      </c>
      <c r="LW83">
        <v>0</v>
      </c>
      <c r="LX83">
        <v>0</v>
      </c>
      <c r="LY83">
        <v>0</v>
      </c>
      <c r="LZ83">
        <v>0</v>
      </c>
      <c r="MA83">
        <v>0</v>
      </c>
      <c r="MB83">
        <v>0</v>
      </c>
      <c r="MC83">
        <v>16000000</v>
      </c>
      <c r="MD83">
        <v>15000000</v>
      </c>
      <c r="ME83">
        <v>15000000</v>
      </c>
      <c r="MF83">
        <v>46000000</v>
      </c>
      <c r="MG83">
        <v>46000000</v>
      </c>
      <c r="MH83">
        <v>3337000</v>
      </c>
      <c r="MI83">
        <v>3337000</v>
      </c>
      <c r="MJ83">
        <v>3337000</v>
      </c>
      <c r="MK83">
        <v>10011000</v>
      </c>
      <c r="ML83">
        <v>10011000</v>
      </c>
      <c r="MM83">
        <v>0</v>
      </c>
      <c r="MN83">
        <v>3000000</v>
      </c>
      <c r="MO83">
        <v>193000000</v>
      </c>
      <c r="MP83">
        <v>196000000</v>
      </c>
      <c r="MQ83">
        <v>196000000</v>
      </c>
      <c r="MR83">
        <v>-7000000</v>
      </c>
      <c r="MS83">
        <v>-12000000</v>
      </c>
      <c r="MT83">
        <v>0</v>
      </c>
      <c r="MU83">
        <v>-19000000</v>
      </c>
      <c r="MV83">
        <v>-19000000</v>
      </c>
      <c r="MW83">
        <v>0</v>
      </c>
      <c r="MX83">
        <v>0</v>
      </c>
      <c r="MY83">
        <v>0</v>
      </c>
      <c r="MZ83">
        <v>0</v>
      </c>
      <c r="NA83">
        <v>0</v>
      </c>
      <c r="NB83">
        <v>0</v>
      </c>
      <c r="NC83">
        <v>0</v>
      </c>
      <c r="ND83">
        <v>0</v>
      </c>
      <c r="NE83">
        <v>0</v>
      </c>
      <c r="NF83">
        <v>0</v>
      </c>
      <c r="NG83">
        <v>0</v>
      </c>
      <c r="NH83">
        <v>0</v>
      </c>
      <c r="NI83">
        <v>0</v>
      </c>
      <c r="NJ83">
        <v>0</v>
      </c>
      <c r="NK83">
        <v>0</v>
      </c>
      <c r="NL83">
        <v>0</v>
      </c>
      <c r="NM83">
        <v>0</v>
      </c>
      <c r="NN83">
        <v>0</v>
      </c>
      <c r="NO83">
        <v>0</v>
      </c>
      <c r="NP83">
        <v>0</v>
      </c>
      <c r="NQ83">
        <v>0</v>
      </c>
      <c r="NR83">
        <v>0</v>
      </c>
      <c r="NS83">
        <v>0</v>
      </c>
      <c r="NT83">
        <v>0</v>
      </c>
      <c r="NU83">
        <v>0</v>
      </c>
      <c r="NV83">
        <v>0</v>
      </c>
      <c r="NW83">
        <v>0</v>
      </c>
      <c r="NX83">
        <v>0</v>
      </c>
      <c r="NY83">
        <v>0</v>
      </c>
      <c r="NZ83">
        <v>0</v>
      </c>
      <c r="OA83">
        <v>0</v>
      </c>
      <c r="OB83">
        <v>0</v>
      </c>
      <c r="OC83">
        <v>0</v>
      </c>
      <c r="OD83">
        <v>0</v>
      </c>
      <c r="OE83">
        <v>0</v>
      </c>
      <c r="OF83">
        <v>0</v>
      </c>
      <c r="OG83">
        <v>0</v>
      </c>
      <c r="OH83">
        <v>0</v>
      </c>
      <c r="OI83">
        <v>0</v>
      </c>
      <c r="OJ83">
        <v>0</v>
      </c>
      <c r="OK83">
        <v>1704000000</v>
      </c>
      <c r="OL83">
        <v>1611000000</v>
      </c>
      <c r="OM83">
        <v>1591000000</v>
      </c>
      <c r="ON83">
        <v>4906000000</v>
      </c>
      <c r="OO83">
        <v>4906000000</v>
      </c>
      <c r="OP83">
        <v>0</v>
      </c>
      <c r="OQ83">
        <v>0</v>
      </c>
      <c r="OR83">
        <v>0</v>
      </c>
      <c r="OS83">
        <v>0</v>
      </c>
      <c r="OT83">
        <v>0</v>
      </c>
      <c r="OU83">
        <v>0</v>
      </c>
      <c r="OV83">
        <v>0</v>
      </c>
      <c r="OW83">
        <v>0</v>
      </c>
      <c r="OX83">
        <v>0</v>
      </c>
      <c r="OY83">
        <v>0</v>
      </c>
      <c r="OZ83">
        <v>16184011000</v>
      </c>
    </row>
    <row r="84" spans="1:416" x14ac:dyDescent="0.25">
      <c r="A84" s="26" t="s">
        <v>473</v>
      </c>
      <c r="B84">
        <v>0</v>
      </c>
      <c r="C84">
        <v>0</v>
      </c>
      <c r="D84">
        <v>0</v>
      </c>
      <c r="E84">
        <v>0</v>
      </c>
      <c r="F84">
        <v>0</v>
      </c>
      <c r="G84">
        <v>0</v>
      </c>
      <c r="H84">
        <v>0</v>
      </c>
      <c r="I84">
        <v>0</v>
      </c>
      <c r="J84">
        <v>0</v>
      </c>
      <c r="K84">
        <v>0</v>
      </c>
      <c r="L84">
        <v>0</v>
      </c>
      <c r="M84">
        <v>0</v>
      </c>
      <c r="N84">
        <v>0</v>
      </c>
      <c r="O84">
        <v>0</v>
      </c>
      <c r="P84">
        <v>0</v>
      </c>
      <c r="Q84">
        <v>0</v>
      </c>
      <c r="R84">
        <v>0</v>
      </c>
      <c r="S84">
        <v>0</v>
      </c>
      <c r="T84">
        <v>0</v>
      </c>
      <c r="U84">
        <v>0</v>
      </c>
      <c r="V84">
        <v>0</v>
      </c>
      <c r="W84">
        <v>485000000</v>
      </c>
      <c r="X84">
        <v>485000000</v>
      </c>
      <c r="Y84">
        <v>970000000</v>
      </c>
      <c r="Z84">
        <v>970000000</v>
      </c>
      <c r="AA84">
        <v>1995000000</v>
      </c>
      <c r="AB84">
        <v>2313000000</v>
      </c>
      <c r="AC84">
        <v>2025000000</v>
      </c>
      <c r="AD84">
        <v>6333000000</v>
      </c>
      <c r="AE84">
        <v>6333000000</v>
      </c>
      <c r="AF84">
        <v>0</v>
      </c>
      <c r="AG84">
        <v>0</v>
      </c>
      <c r="AH84">
        <v>0</v>
      </c>
      <c r="AI84">
        <v>0</v>
      </c>
      <c r="AJ84">
        <v>0</v>
      </c>
      <c r="AK84">
        <v>0</v>
      </c>
      <c r="AL84">
        <v>0</v>
      </c>
      <c r="AM84">
        <v>0</v>
      </c>
      <c r="AN84">
        <v>0</v>
      </c>
      <c r="AO84">
        <v>0</v>
      </c>
      <c r="AP84">
        <v>0</v>
      </c>
      <c r="AQ84">
        <v>0</v>
      </c>
      <c r="AR84">
        <v>0</v>
      </c>
      <c r="AS84">
        <v>0</v>
      </c>
      <c r="AT84">
        <v>0</v>
      </c>
      <c r="AU84">
        <v>0</v>
      </c>
      <c r="AV84">
        <v>0</v>
      </c>
      <c r="AW84">
        <v>0</v>
      </c>
      <c r="AX84">
        <v>0</v>
      </c>
      <c r="AY84">
        <v>0</v>
      </c>
      <c r="AZ84">
        <v>22326000000</v>
      </c>
      <c r="BA84">
        <v>23401000000</v>
      </c>
      <c r="BB84">
        <v>24510000000</v>
      </c>
      <c r="BC84">
        <v>70237000000</v>
      </c>
      <c r="BD84">
        <v>70237000000</v>
      </c>
      <c r="BE84">
        <v>0</v>
      </c>
      <c r="BF84">
        <v>0</v>
      </c>
      <c r="BG84">
        <v>0</v>
      </c>
      <c r="BH84">
        <v>0</v>
      </c>
      <c r="BI84">
        <v>0</v>
      </c>
      <c r="BJ84">
        <v>3542000000</v>
      </c>
      <c r="BK84">
        <v>3542000000</v>
      </c>
      <c r="BL84">
        <v>4541000000</v>
      </c>
      <c r="BM84">
        <v>11625000000</v>
      </c>
      <c r="BN84">
        <v>11625000000</v>
      </c>
      <c r="BO84">
        <v>0</v>
      </c>
      <c r="BP84">
        <v>0</v>
      </c>
      <c r="BQ84">
        <v>0</v>
      </c>
      <c r="BR84">
        <v>0</v>
      </c>
      <c r="BS84">
        <v>0</v>
      </c>
      <c r="BT84">
        <v>0</v>
      </c>
      <c r="BU84">
        <v>0</v>
      </c>
      <c r="BV84">
        <v>0</v>
      </c>
      <c r="BW84">
        <v>0</v>
      </c>
      <c r="BX84">
        <v>0</v>
      </c>
      <c r="BY84">
        <v>18460000000</v>
      </c>
      <c r="BZ84">
        <v>17980000000</v>
      </c>
      <c r="CA84">
        <v>19480000000</v>
      </c>
      <c r="CB84">
        <v>55920000000</v>
      </c>
      <c r="CC84">
        <v>55920000000</v>
      </c>
      <c r="CD84">
        <v>0</v>
      </c>
      <c r="CE84">
        <v>0</v>
      </c>
      <c r="CF84">
        <v>0</v>
      </c>
      <c r="CG84">
        <v>0</v>
      </c>
      <c r="CH84">
        <v>0</v>
      </c>
      <c r="CI84">
        <v>0</v>
      </c>
      <c r="CJ84">
        <v>0</v>
      </c>
      <c r="CK84">
        <v>0</v>
      </c>
      <c r="CL84">
        <v>0</v>
      </c>
      <c r="CM84">
        <v>0</v>
      </c>
      <c r="CN84">
        <v>0</v>
      </c>
      <c r="CO84">
        <v>0</v>
      </c>
      <c r="CP84">
        <v>0</v>
      </c>
      <c r="CQ84">
        <v>0</v>
      </c>
      <c r="CR84">
        <v>0</v>
      </c>
      <c r="CS84">
        <v>0</v>
      </c>
      <c r="CT84">
        <v>0</v>
      </c>
      <c r="CU84">
        <v>0</v>
      </c>
      <c r="CV84">
        <v>0</v>
      </c>
      <c r="CW84">
        <v>0</v>
      </c>
      <c r="CX84">
        <v>0</v>
      </c>
      <c r="CY84">
        <v>0</v>
      </c>
      <c r="CZ84">
        <v>0</v>
      </c>
      <c r="DA84">
        <v>0</v>
      </c>
      <c r="DB84">
        <v>0</v>
      </c>
      <c r="DC84">
        <v>0</v>
      </c>
      <c r="DD84">
        <v>0</v>
      </c>
      <c r="DE84">
        <v>0</v>
      </c>
      <c r="DF84">
        <v>0</v>
      </c>
      <c r="DG84">
        <v>0</v>
      </c>
      <c r="DH84">
        <v>0</v>
      </c>
      <c r="DI84">
        <v>0</v>
      </c>
      <c r="DJ84">
        <v>0</v>
      </c>
      <c r="DK84">
        <v>0</v>
      </c>
      <c r="DL84">
        <v>0</v>
      </c>
      <c r="DM84">
        <v>0</v>
      </c>
      <c r="DN84">
        <v>0</v>
      </c>
      <c r="DO84">
        <v>0</v>
      </c>
      <c r="DP84">
        <v>0</v>
      </c>
      <c r="DQ84">
        <v>0</v>
      </c>
      <c r="DR84">
        <v>0</v>
      </c>
      <c r="DS84">
        <v>0</v>
      </c>
      <c r="DT84">
        <v>0</v>
      </c>
      <c r="DU84">
        <v>0</v>
      </c>
      <c r="DV84">
        <v>0</v>
      </c>
      <c r="DW84">
        <v>0</v>
      </c>
      <c r="DX84">
        <v>0</v>
      </c>
      <c r="DY84">
        <v>0</v>
      </c>
      <c r="DZ84">
        <v>0</v>
      </c>
      <c r="EA84">
        <v>0</v>
      </c>
      <c r="EB84">
        <v>0</v>
      </c>
      <c r="EC84">
        <v>0</v>
      </c>
      <c r="ED84">
        <v>0</v>
      </c>
      <c r="EE84">
        <v>0</v>
      </c>
      <c r="EF84">
        <v>0</v>
      </c>
      <c r="EG84">
        <v>0</v>
      </c>
      <c r="EH84">
        <v>0</v>
      </c>
      <c r="EI84">
        <v>0</v>
      </c>
      <c r="EJ84">
        <v>0</v>
      </c>
      <c r="EK84"/>
      <c r="EL84"/>
      <c r="EM84"/>
      <c r="EN84"/>
      <c r="EO84">
        <v>0</v>
      </c>
      <c r="EP84">
        <v>0</v>
      </c>
      <c r="EQ84">
        <v>0</v>
      </c>
      <c r="ER84">
        <v>0</v>
      </c>
      <c r="ES84">
        <v>0</v>
      </c>
      <c r="ET84">
        <v>0</v>
      </c>
      <c r="EU84">
        <v>0</v>
      </c>
      <c r="EV84">
        <v>0</v>
      </c>
      <c r="EW84">
        <v>0</v>
      </c>
      <c r="EX84">
        <v>0</v>
      </c>
      <c r="EY84">
        <v>0</v>
      </c>
      <c r="EZ84">
        <v>0</v>
      </c>
      <c r="FA84">
        <v>0</v>
      </c>
      <c r="FB84">
        <v>0</v>
      </c>
      <c r="FC84">
        <v>0</v>
      </c>
      <c r="FD84">
        <v>0</v>
      </c>
      <c r="FE84">
        <v>0</v>
      </c>
      <c r="FF84">
        <v>0</v>
      </c>
      <c r="FG84">
        <v>0</v>
      </c>
      <c r="FH84">
        <v>0</v>
      </c>
      <c r="FI84">
        <v>0</v>
      </c>
      <c r="FJ84">
        <v>0</v>
      </c>
      <c r="FK84">
        <v>0</v>
      </c>
      <c r="FL84">
        <v>0</v>
      </c>
      <c r="FM84">
        <v>0</v>
      </c>
      <c r="FN84">
        <v>0</v>
      </c>
      <c r="FO84">
        <v>0</v>
      </c>
      <c r="FP84">
        <v>0</v>
      </c>
      <c r="FQ84">
        <v>0</v>
      </c>
      <c r="FR84">
        <v>0</v>
      </c>
      <c r="FS84">
        <v>0</v>
      </c>
      <c r="FT84">
        <v>6000000</v>
      </c>
      <c r="FU84">
        <v>6000000</v>
      </c>
      <c r="FV84">
        <v>6000000</v>
      </c>
      <c r="FW84">
        <v>18000000</v>
      </c>
      <c r="FX84">
        <v>18000000</v>
      </c>
      <c r="FY84">
        <v>0</v>
      </c>
      <c r="FZ84">
        <v>0</v>
      </c>
      <c r="GA84">
        <v>0</v>
      </c>
      <c r="GB84">
        <v>0</v>
      </c>
      <c r="GC84">
        <v>0</v>
      </c>
      <c r="GD84">
        <v>0</v>
      </c>
      <c r="GE84">
        <v>0</v>
      </c>
      <c r="GF84">
        <v>0</v>
      </c>
      <c r="GG84">
        <v>0</v>
      </c>
      <c r="GH84">
        <v>0</v>
      </c>
      <c r="GI84">
        <v>11203000000</v>
      </c>
      <c r="GJ84">
        <v>11203000000</v>
      </c>
      <c r="GK84">
        <v>11203000000</v>
      </c>
      <c r="GL84">
        <v>33609000000</v>
      </c>
      <c r="GM84">
        <v>33609000000</v>
      </c>
      <c r="GN84">
        <v>0</v>
      </c>
      <c r="GO84">
        <v>0</v>
      </c>
      <c r="GP84">
        <v>0</v>
      </c>
      <c r="GQ84">
        <v>0</v>
      </c>
      <c r="GR84">
        <v>0</v>
      </c>
      <c r="GS84">
        <v>0</v>
      </c>
      <c r="GT84">
        <v>0</v>
      </c>
      <c r="GU84">
        <v>0</v>
      </c>
      <c r="GV84">
        <v>0</v>
      </c>
      <c r="GW84">
        <v>0</v>
      </c>
      <c r="GX84">
        <v>0</v>
      </c>
      <c r="GY84">
        <v>0</v>
      </c>
      <c r="GZ84">
        <v>0</v>
      </c>
      <c r="HA84">
        <v>0</v>
      </c>
      <c r="HB84">
        <v>0</v>
      </c>
      <c r="HC84">
        <v>0</v>
      </c>
      <c r="HD84">
        <v>0</v>
      </c>
      <c r="HE84">
        <v>0</v>
      </c>
      <c r="HF84">
        <v>0</v>
      </c>
      <c r="HG84">
        <v>0</v>
      </c>
      <c r="HH84">
        <v>0</v>
      </c>
      <c r="HI84">
        <v>0</v>
      </c>
      <c r="HJ84">
        <v>0</v>
      </c>
      <c r="HK84">
        <v>0</v>
      </c>
      <c r="HL84">
        <v>0</v>
      </c>
      <c r="HM84">
        <v>26068000000</v>
      </c>
      <c r="HN84">
        <v>26993000000</v>
      </c>
      <c r="HO84">
        <v>30063000000</v>
      </c>
      <c r="HP84">
        <v>83124000000</v>
      </c>
      <c r="HQ84">
        <v>83124000000</v>
      </c>
      <c r="HR84">
        <v>0</v>
      </c>
      <c r="HS84">
        <v>0</v>
      </c>
      <c r="HT84">
        <v>0</v>
      </c>
      <c r="HU84">
        <v>0</v>
      </c>
      <c r="HV84">
        <v>0</v>
      </c>
      <c r="HW84">
        <v>0</v>
      </c>
      <c r="HX84">
        <v>0</v>
      </c>
      <c r="HY84">
        <v>0</v>
      </c>
      <c r="HZ84">
        <v>0</v>
      </c>
      <c r="IA84">
        <v>0</v>
      </c>
      <c r="IB84">
        <v>0</v>
      </c>
      <c r="IC84">
        <v>0</v>
      </c>
      <c r="ID84">
        <v>0</v>
      </c>
      <c r="IE84">
        <v>0</v>
      </c>
      <c r="IF84">
        <v>0</v>
      </c>
      <c r="IG84">
        <v>0</v>
      </c>
      <c r="IH84">
        <v>0</v>
      </c>
      <c r="II84">
        <v>0</v>
      </c>
      <c r="IJ84">
        <v>0</v>
      </c>
      <c r="IK84">
        <v>0</v>
      </c>
      <c r="IL84">
        <v>0</v>
      </c>
      <c r="IM84">
        <v>0</v>
      </c>
      <c r="IN84">
        <v>0</v>
      </c>
      <c r="IO84">
        <v>0</v>
      </c>
      <c r="IP84">
        <v>0</v>
      </c>
      <c r="IQ84">
        <v>0</v>
      </c>
      <c r="IR84">
        <v>0</v>
      </c>
      <c r="IS84">
        <v>0</v>
      </c>
      <c r="IT84">
        <v>0</v>
      </c>
      <c r="IU84">
        <v>0</v>
      </c>
      <c r="IV84">
        <v>0</v>
      </c>
      <c r="IW84">
        <v>0</v>
      </c>
      <c r="IX84">
        <v>0</v>
      </c>
      <c r="IY84">
        <v>0</v>
      </c>
      <c r="IZ84">
        <v>0</v>
      </c>
      <c r="JA84">
        <v>0</v>
      </c>
      <c r="JB84">
        <v>0</v>
      </c>
      <c r="JC84">
        <v>0</v>
      </c>
      <c r="JD84">
        <v>0</v>
      </c>
      <c r="JE84">
        <v>0</v>
      </c>
      <c r="JF84">
        <v>0</v>
      </c>
      <c r="JG84">
        <v>0</v>
      </c>
      <c r="JH84">
        <v>0</v>
      </c>
      <c r="JI84">
        <v>0</v>
      </c>
      <c r="JJ84">
        <v>0</v>
      </c>
      <c r="JK84">
        <v>0</v>
      </c>
      <c r="JL84">
        <v>0</v>
      </c>
      <c r="JM84">
        <v>0</v>
      </c>
      <c r="JN84">
        <v>0</v>
      </c>
      <c r="JO84">
        <v>0</v>
      </c>
      <c r="JP84">
        <v>0</v>
      </c>
      <c r="JQ84">
        <v>0</v>
      </c>
      <c r="JR84">
        <v>0</v>
      </c>
      <c r="JS84">
        <v>0</v>
      </c>
      <c r="JT84">
        <v>0</v>
      </c>
      <c r="JU84">
        <v>0</v>
      </c>
      <c r="JV84">
        <v>0</v>
      </c>
      <c r="JW84">
        <v>0</v>
      </c>
      <c r="JX84">
        <v>0</v>
      </c>
      <c r="JY84">
        <v>0</v>
      </c>
      <c r="JZ84">
        <v>8520000000</v>
      </c>
      <c r="KA84">
        <v>8520000000</v>
      </c>
      <c r="KB84">
        <v>9250000000</v>
      </c>
      <c r="KC84">
        <v>26290000000</v>
      </c>
      <c r="KD84">
        <v>26290000000</v>
      </c>
      <c r="KE84">
        <v>0</v>
      </c>
      <c r="KF84">
        <v>0</v>
      </c>
      <c r="KG84">
        <v>0</v>
      </c>
      <c r="KH84">
        <v>0</v>
      </c>
      <c r="KI84">
        <v>0</v>
      </c>
      <c r="KJ84">
        <v>0</v>
      </c>
      <c r="KK84">
        <v>0</v>
      </c>
      <c r="KL84">
        <v>0</v>
      </c>
      <c r="KM84">
        <v>0</v>
      </c>
      <c r="KN84">
        <v>0</v>
      </c>
      <c r="KO84">
        <v>0</v>
      </c>
      <c r="KP84">
        <v>0</v>
      </c>
      <c r="KQ84">
        <v>0</v>
      </c>
      <c r="KR84">
        <v>0</v>
      </c>
      <c r="KS84">
        <v>0</v>
      </c>
      <c r="KT84">
        <v>0</v>
      </c>
      <c r="KU84">
        <v>0</v>
      </c>
      <c r="KV84">
        <v>0</v>
      </c>
      <c r="KW84">
        <v>0</v>
      </c>
      <c r="KX84">
        <v>0</v>
      </c>
      <c r="KY84">
        <v>19000000</v>
      </c>
      <c r="KZ84">
        <v>17000000</v>
      </c>
      <c r="LA84">
        <v>0</v>
      </c>
      <c r="LB84">
        <v>36000000</v>
      </c>
      <c r="LC84">
        <v>36000000</v>
      </c>
      <c r="LD84">
        <v>967000000</v>
      </c>
      <c r="LE84">
        <v>928000000</v>
      </c>
      <c r="LF84">
        <v>897000000</v>
      </c>
      <c r="LG84">
        <v>2792000000</v>
      </c>
      <c r="LH84">
        <v>2792000000</v>
      </c>
      <c r="LI84">
        <v>0</v>
      </c>
      <c r="LJ84">
        <v>0</v>
      </c>
      <c r="LK84">
        <v>0</v>
      </c>
      <c r="LL84">
        <v>0</v>
      </c>
      <c r="LM84">
        <v>0</v>
      </c>
      <c r="LN84">
        <v>0</v>
      </c>
      <c r="LO84">
        <v>0</v>
      </c>
      <c r="LP84">
        <v>0</v>
      </c>
      <c r="LQ84">
        <v>0</v>
      </c>
      <c r="LR84">
        <v>0</v>
      </c>
      <c r="LS84">
        <v>0</v>
      </c>
      <c r="LT84">
        <v>0</v>
      </c>
      <c r="LU84">
        <v>0</v>
      </c>
      <c r="LV84">
        <v>0</v>
      </c>
      <c r="LW84">
        <v>0</v>
      </c>
      <c r="LX84">
        <v>0</v>
      </c>
      <c r="LY84">
        <v>0</v>
      </c>
      <c r="LZ84">
        <v>0</v>
      </c>
      <c r="MA84">
        <v>0</v>
      </c>
      <c r="MB84">
        <v>0</v>
      </c>
      <c r="MC84">
        <v>291000000</v>
      </c>
      <c r="MD84">
        <v>291000000</v>
      </c>
      <c r="ME84">
        <v>291000000</v>
      </c>
      <c r="MF84">
        <v>873000000</v>
      </c>
      <c r="MG84">
        <v>873000000</v>
      </c>
      <c r="MH84">
        <v>42748000</v>
      </c>
      <c r="MI84">
        <v>42420000</v>
      </c>
      <c r="MJ84">
        <v>42091000</v>
      </c>
      <c r="MK84">
        <v>127259000</v>
      </c>
      <c r="ML84">
        <v>127259000</v>
      </c>
      <c r="MM84">
        <v>0</v>
      </c>
      <c r="MN84">
        <v>0</v>
      </c>
      <c r="MO84">
        <v>0</v>
      </c>
      <c r="MP84">
        <v>0</v>
      </c>
      <c r="MQ84">
        <v>0</v>
      </c>
      <c r="MR84">
        <v>0</v>
      </c>
      <c r="MS84">
        <v>0</v>
      </c>
      <c r="MT84">
        <v>0</v>
      </c>
      <c r="MU84">
        <v>0</v>
      </c>
      <c r="MV84">
        <v>0</v>
      </c>
      <c r="MW84">
        <v>0</v>
      </c>
      <c r="MX84">
        <v>0</v>
      </c>
      <c r="MY84">
        <v>0</v>
      </c>
      <c r="MZ84">
        <v>0</v>
      </c>
      <c r="NA84">
        <v>0</v>
      </c>
      <c r="NB84">
        <v>0</v>
      </c>
      <c r="NC84">
        <v>0</v>
      </c>
      <c r="ND84">
        <v>0</v>
      </c>
      <c r="NE84">
        <v>0</v>
      </c>
      <c r="NF84">
        <v>0</v>
      </c>
      <c r="NG84">
        <v>0</v>
      </c>
      <c r="NH84">
        <v>0</v>
      </c>
      <c r="NI84">
        <v>0</v>
      </c>
      <c r="NJ84">
        <v>0</v>
      </c>
      <c r="NK84">
        <v>0</v>
      </c>
      <c r="NL84">
        <v>0</v>
      </c>
      <c r="NM84">
        <v>0</v>
      </c>
      <c r="NN84">
        <v>0</v>
      </c>
      <c r="NO84">
        <v>0</v>
      </c>
      <c r="NP84">
        <v>0</v>
      </c>
      <c r="NQ84">
        <v>5984000000</v>
      </c>
      <c r="NR84">
        <v>5984000000</v>
      </c>
      <c r="NS84">
        <v>5983000000</v>
      </c>
      <c r="NT84">
        <v>17951000000</v>
      </c>
      <c r="NU84">
        <v>17951000000</v>
      </c>
      <c r="NV84">
        <v>5470000000</v>
      </c>
      <c r="NW84">
        <v>5462000000</v>
      </c>
      <c r="NX84">
        <v>5086000000</v>
      </c>
      <c r="NY84">
        <v>16018000000</v>
      </c>
      <c r="NZ84">
        <v>16018000000</v>
      </c>
      <c r="OA84">
        <v>0</v>
      </c>
      <c r="OB84">
        <v>0</v>
      </c>
      <c r="OC84">
        <v>0</v>
      </c>
      <c r="OD84">
        <v>0</v>
      </c>
      <c r="OE84">
        <v>0</v>
      </c>
      <c r="OF84">
        <v>0</v>
      </c>
      <c r="OG84">
        <v>0</v>
      </c>
      <c r="OH84">
        <v>0</v>
      </c>
      <c r="OI84">
        <v>0</v>
      </c>
      <c r="OJ84">
        <v>0</v>
      </c>
      <c r="OK84">
        <v>23214000000</v>
      </c>
      <c r="OL84">
        <v>21549000000</v>
      </c>
      <c r="OM84">
        <v>21136000000</v>
      </c>
      <c r="ON84">
        <v>65899000000</v>
      </c>
      <c r="OO84">
        <v>65899000000</v>
      </c>
      <c r="OP84">
        <v>0</v>
      </c>
      <c r="OQ84">
        <v>0</v>
      </c>
      <c r="OR84">
        <v>0</v>
      </c>
      <c r="OS84">
        <v>0</v>
      </c>
      <c r="OT84">
        <v>0</v>
      </c>
      <c r="OU84">
        <v>0</v>
      </c>
      <c r="OV84">
        <v>0</v>
      </c>
      <c r="OW84">
        <v>0</v>
      </c>
      <c r="OX84">
        <v>0</v>
      </c>
      <c r="OY84">
        <v>0</v>
      </c>
      <c r="OZ84">
        <v>391822259000</v>
      </c>
    </row>
    <row r="85" spans="1:416" x14ac:dyDescent="0.25">
      <c r="A85" s="26" t="s">
        <v>474</v>
      </c>
      <c r="B85">
        <v>104072000000</v>
      </c>
      <c r="C85">
        <v>98724000000</v>
      </c>
      <c r="D85">
        <v>120483000000</v>
      </c>
      <c r="E85">
        <v>323279000000</v>
      </c>
      <c r="F85">
        <v>323279000000</v>
      </c>
      <c r="G85">
        <v>2160000000</v>
      </c>
      <c r="H85">
        <v>2699000000</v>
      </c>
      <c r="I85">
        <v>1525000000</v>
      </c>
      <c r="J85">
        <v>6384000000</v>
      </c>
      <c r="K85">
        <v>6384000000</v>
      </c>
      <c r="L85">
        <v>73000000</v>
      </c>
      <c r="M85">
        <v>21000000</v>
      </c>
      <c r="N85">
        <v>10000000</v>
      </c>
      <c r="O85">
        <v>104000000</v>
      </c>
      <c r="P85">
        <v>104000000</v>
      </c>
      <c r="Q85">
        <v>0</v>
      </c>
      <c r="R85">
        <v>0</v>
      </c>
      <c r="S85">
        <v>0</v>
      </c>
      <c r="T85">
        <v>0</v>
      </c>
      <c r="U85">
        <v>0</v>
      </c>
      <c r="V85">
        <v>29142000000</v>
      </c>
      <c r="W85">
        <v>29673000000</v>
      </c>
      <c r="X85">
        <v>31516000000</v>
      </c>
      <c r="Y85">
        <v>90331000000</v>
      </c>
      <c r="Z85">
        <v>90331000000</v>
      </c>
      <c r="AA85">
        <v>37670000000</v>
      </c>
      <c r="AB85">
        <v>32976000000</v>
      </c>
      <c r="AC85">
        <v>34734000000</v>
      </c>
      <c r="AD85">
        <v>105380000000</v>
      </c>
      <c r="AE85">
        <v>105380000000</v>
      </c>
      <c r="AF85">
        <v>33768000000</v>
      </c>
      <c r="AG85">
        <v>29390000000</v>
      </c>
      <c r="AH85">
        <v>6978000000</v>
      </c>
      <c r="AI85">
        <v>70136000000</v>
      </c>
      <c r="AJ85">
        <v>70136000000</v>
      </c>
      <c r="AK85">
        <v>8240000000</v>
      </c>
      <c r="AL85">
        <v>22681000000</v>
      </c>
      <c r="AM85">
        <v>50237000000</v>
      </c>
      <c r="AN85">
        <v>81158000000</v>
      </c>
      <c r="AO85">
        <v>81158000000</v>
      </c>
      <c r="AP85">
        <v>3503000000</v>
      </c>
      <c r="AQ85">
        <v>7351000000</v>
      </c>
      <c r="AR85">
        <v>7228000000</v>
      </c>
      <c r="AS85">
        <v>18082000000</v>
      </c>
      <c r="AT85">
        <v>18082000000</v>
      </c>
      <c r="AU85">
        <v>2898000000</v>
      </c>
      <c r="AV85">
        <v>1759000000</v>
      </c>
      <c r="AW85">
        <v>20275000000</v>
      </c>
      <c r="AX85">
        <v>24932000000</v>
      </c>
      <c r="AY85">
        <v>24932000000</v>
      </c>
      <c r="AZ85">
        <v>18789000000</v>
      </c>
      <c r="BA85">
        <v>34770000000</v>
      </c>
      <c r="BB85">
        <v>93835000000</v>
      </c>
      <c r="BC85">
        <v>147394000000</v>
      </c>
      <c r="BD85">
        <v>147394000000</v>
      </c>
      <c r="BE85">
        <v>9173700000</v>
      </c>
      <c r="BF85">
        <v>6007000000</v>
      </c>
      <c r="BG85">
        <v>7299400000</v>
      </c>
      <c r="BH85">
        <v>22480100000</v>
      </c>
      <c r="BI85">
        <v>22480100000</v>
      </c>
      <c r="BJ85">
        <v>12593000000</v>
      </c>
      <c r="BK85">
        <v>16593000000</v>
      </c>
      <c r="BL85">
        <v>22607000000</v>
      </c>
      <c r="BM85">
        <v>51793000000</v>
      </c>
      <c r="BN85">
        <v>51793000000</v>
      </c>
      <c r="BO85">
        <v>2379000000</v>
      </c>
      <c r="BP85">
        <v>3809000000</v>
      </c>
      <c r="BQ85">
        <v>6280000000</v>
      </c>
      <c r="BR85">
        <v>12468000000</v>
      </c>
      <c r="BS85">
        <v>12468000000</v>
      </c>
      <c r="BT85">
        <v>342000000</v>
      </c>
      <c r="BU85">
        <v>345000000</v>
      </c>
      <c r="BV85">
        <v>393000000</v>
      </c>
      <c r="BW85">
        <v>1080000000</v>
      </c>
      <c r="BX85">
        <v>1080000000</v>
      </c>
      <c r="BY85">
        <v>61491000000</v>
      </c>
      <c r="BZ85">
        <v>137173000000</v>
      </c>
      <c r="CA85">
        <v>146285000000</v>
      </c>
      <c r="CB85">
        <v>344949000000</v>
      </c>
      <c r="CC85">
        <v>344949000000</v>
      </c>
      <c r="CD85">
        <v>11820000000</v>
      </c>
      <c r="CE85">
        <v>12947000000</v>
      </c>
      <c r="CF85">
        <v>13033000000</v>
      </c>
      <c r="CG85">
        <v>37800000000</v>
      </c>
      <c r="CH85">
        <v>37800000000</v>
      </c>
      <c r="CI85">
        <v>156000000</v>
      </c>
      <c r="CJ85">
        <v>131000000</v>
      </c>
      <c r="CK85">
        <v>124000000</v>
      </c>
      <c r="CL85">
        <v>411000000</v>
      </c>
      <c r="CM85">
        <v>411000000</v>
      </c>
      <c r="CN85">
        <v>14000000</v>
      </c>
      <c r="CO85">
        <v>37000000</v>
      </c>
      <c r="CP85">
        <v>0</v>
      </c>
      <c r="CQ85">
        <v>51000000</v>
      </c>
      <c r="CR85">
        <v>51000000</v>
      </c>
      <c r="CS85">
        <v>16328000000</v>
      </c>
      <c r="CT85">
        <v>18383000000</v>
      </c>
      <c r="CU85">
        <v>23136000000</v>
      </c>
      <c r="CV85">
        <v>57847000000</v>
      </c>
      <c r="CW85">
        <v>57847000000</v>
      </c>
      <c r="CX85">
        <v>0</v>
      </c>
      <c r="CY85">
        <v>0</v>
      </c>
      <c r="CZ85">
        <v>0</v>
      </c>
      <c r="DA85">
        <v>0</v>
      </c>
      <c r="DB85">
        <v>0</v>
      </c>
      <c r="DC85">
        <v>1078000000</v>
      </c>
      <c r="DD85">
        <v>1231000000</v>
      </c>
      <c r="DE85">
        <v>1678000000</v>
      </c>
      <c r="DF85">
        <v>3987000000</v>
      </c>
      <c r="DG85">
        <v>3987000000</v>
      </c>
      <c r="DH85">
        <v>17706000000</v>
      </c>
      <c r="DI85">
        <v>7388000000</v>
      </c>
      <c r="DJ85">
        <v>5631000000</v>
      </c>
      <c r="DK85">
        <v>30725000000</v>
      </c>
      <c r="DL85">
        <v>30725000000</v>
      </c>
      <c r="DM85">
        <v>817000000</v>
      </c>
      <c r="DN85">
        <v>7049000000</v>
      </c>
      <c r="DO85">
        <v>6467000000</v>
      </c>
      <c r="DP85">
        <v>14333000000</v>
      </c>
      <c r="DQ85">
        <v>14333000000</v>
      </c>
      <c r="DR85">
        <v>0</v>
      </c>
      <c r="DS85">
        <v>0</v>
      </c>
      <c r="DT85">
        <v>0</v>
      </c>
      <c r="DU85">
        <v>0</v>
      </c>
      <c r="DV85">
        <v>0</v>
      </c>
      <c r="DW85">
        <v>4059000000</v>
      </c>
      <c r="DX85">
        <v>212000000</v>
      </c>
      <c r="DY85">
        <v>0</v>
      </c>
      <c r="DZ85">
        <v>4271000000</v>
      </c>
      <c r="EA85">
        <v>4271000000</v>
      </c>
      <c r="EB85">
        <v>0</v>
      </c>
      <c r="EC85">
        <v>0</v>
      </c>
      <c r="ED85">
        <v>0</v>
      </c>
      <c r="EE85">
        <v>0</v>
      </c>
      <c r="EF85">
        <v>0</v>
      </c>
      <c r="EG85">
        <v>1214000000</v>
      </c>
      <c r="EH85">
        <v>1252000000</v>
      </c>
      <c r="EI85">
        <v>1122000000</v>
      </c>
      <c r="EJ85">
        <v>3588000000</v>
      </c>
      <c r="EK85"/>
      <c r="EL85"/>
      <c r="EM85"/>
      <c r="EN85"/>
      <c r="EO85">
        <v>3588000000</v>
      </c>
      <c r="EP85">
        <v>0</v>
      </c>
      <c r="EQ85">
        <v>0</v>
      </c>
      <c r="ER85">
        <v>0</v>
      </c>
      <c r="ES85">
        <v>0</v>
      </c>
      <c r="ET85">
        <v>0</v>
      </c>
      <c r="EU85">
        <v>8762000000</v>
      </c>
      <c r="EV85">
        <v>10051000000</v>
      </c>
      <c r="EW85">
        <v>7112000000</v>
      </c>
      <c r="EX85">
        <v>25925000000</v>
      </c>
      <c r="EY85">
        <v>25925000000</v>
      </c>
      <c r="EZ85">
        <v>71407000000</v>
      </c>
      <c r="FA85">
        <v>67111000000</v>
      </c>
      <c r="FB85">
        <v>81141000000</v>
      </c>
      <c r="FC85">
        <v>219659000000</v>
      </c>
      <c r="FD85">
        <v>219659000000</v>
      </c>
      <c r="FE85">
        <v>17130000000</v>
      </c>
      <c r="FF85">
        <v>19717000000</v>
      </c>
      <c r="FG85">
        <v>25771000000</v>
      </c>
      <c r="FH85">
        <v>62618000000</v>
      </c>
      <c r="FI85">
        <v>62618000000</v>
      </c>
      <c r="FJ85">
        <v>0</v>
      </c>
      <c r="FK85">
        <v>0</v>
      </c>
      <c r="FL85">
        <v>0</v>
      </c>
      <c r="FM85">
        <v>0</v>
      </c>
      <c r="FN85">
        <v>0</v>
      </c>
      <c r="FO85">
        <v>0</v>
      </c>
      <c r="FP85">
        <v>0</v>
      </c>
      <c r="FQ85">
        <v>0</v>
      </c>
      <c r="FR85">
        <v>0</v>
      </c>
      <c r="FS85">
        <v>0</v>
      </c>
      <c r="FT85">
        <v>0</v>
      </c>
      <c r="FU85">
        <v>0</v>
      </c>
      <c r="FV85">
        <v>0</v>
      </c>
      <c r="FW85">
        <v>0</v>
      </c>
      <c r="FX85">
        <v>0</v>
      </c>
      <c r="FY85">
        <v>24336000000</v>
      </c>
      <c r="FZ85">
        <v>22398000000</v>
      </c>
      <c r="GA85">
        <v>9479000000</v>
      </c>
      <c r="GB85">
        <v>56213000000</v>
      </c>
      <c r="GC85">
        <v>56213000000</v>
      </c>
      <c r="GD85">
        <v>22156000000</v>
      </c>
      <c r="GE85">
        <v>28270000000</v>
      </c>
      <c r="GF85">
        <v>31667000000</v>
      </c>
      <c r="GG85">
        <v>82093000000</v>
      </c>
      <c r="GH85">
        <v>82093000000</v>
      </c>
      <c r="GI85">
        <v>8095000000</v>
      </c>
      <c r="GJ85">
        <v>17812000000</v>
      </c>
      <c r="GK85">
        <v>29057000000</v>
      </c>
      <c r="GL85">
        <v>54964000000</v>
      </c>
      <c r="GM85">
        <v>54964000000</v>
      </c>
      <c r="GN85">
        <v>0</v>
      </c>
      <c r="GO85">
        <v>0</v>
      </c>
      <c r="GP85">
        <v>0</v>
      </c>
      <c r="GQ85">
        <v>0</v>
      </c>
      <c r="GR85">
        <v>0</v>
      </c>
      <c r="GS85">
        <v>6032000000</v>
      </c>
      <c r="GT85">
        <v>4464000000</v>
      </c>
      <c r="GU85">
        <v>3508000000</v>
      </c>
      <c r="GV85">
        <v>14004000000</v>
      </c>
      <c r="GW85">
        <v>14004000000</v>
      </c>
      <c r="GX85">
        <v>6487000000</v>
      </c>
      <c r="GY85">
        <v>3961000000</v>
      </c>
      <c r="GZ85">
        <v>5618000000</v>
      </c>
      <c r="HA85">
        <v>16066000000</v>
      </c>
      <c r="HB85">
        <v>16066000000</v>
      </c>
      <c r="HC85">
        <v>3163000000</v>
      </c>
      <c r="HD85">
        <v>4226000000</v>
      </c>
      <c r="HE85">
        <v>6781000000</v>
      </c>
      <c r="HF85">
        <v>14170000000</v>
      </c>
      <c r="HG85">
        <v>14170000000</v>
      </c>
      <c r="HH85">
        <v>4289000000</v>
      </c>
      <c r="HI85">
        <v>3387000000</v>
      </c>
      <c r="HJ85">
        <v>12137000000</v>
      </c>
      <c r="HK85">
        <v>19813000000</v>
      </c>
      <c r="HL85">
        <v>19813000000</v>
      </c>
      <c r="HM85">
        <v>116239000000</v>
      </c>
      <c r="HN85">
        <v>187899000000</v>
      </c>
      <c r="HO85">
        <v>252352000000</v>
      </c>
      <c r="HP85">
        <v>556490000000</v>
      </c>
      <c r="HQ85">
        <v>556490000000</v>
      </c>
      <c r="HR85">
        <v>0</v>
      </c>
      <c r="HS85">
        <v>0</v>
      </c>
      <c r="HT85">
        <v>0</v>
      </c>
      <c r="HU85">
        <v>0</v>
      </c>
      <c r="HV85">
        <v>0</v>
      </c>
      <c r="HW85">
        <v>3509500000</v>
      </c>
      <c r="HX85">
        <v>609800000</v>
      </c>
      <c r="HY85">
        <v>757100000</v>
      </c>
      <c r="HZ85">
        <v>4876400000</v>
      </c>
      <c r="IA85">
        <v>4876400000</v>
      </c>
      <c r="IB85">
        <v>0</v>
      </c>
      <c r="IC85">
        <v>0</v>
      </c>
      <c r="ID85">
        <v>0</v>
      </c>
      <c r="IE85">
        <v>0</v>
      </c>
      <c r="IF85">
        <v>0</v>
      </c>
      <c r="IG85">
        <v>1114000000</v>
      </c>
      <c r="IH85">
        <v>1393000000</v>
      </c>
      <c r="II85">
        <v>695000000</v>
      </c>
      <c r="IJ85">
        <v>3202000000</v>
      </c>
      <c r="IK85">
        <v>3202000000</v>
      </c>
      <c r="IL85">
        <v>1308000000</v>
      </c>
      <c r="IM85">
        <v>759000000</v>
      </c>
      <c r="IN85">
        <v>261000000</v>
      </c>
      <c r="IO85">
        <v>2328000000</v>
      </c>
      <c r="IP85">
        <v>2328000000</v>
      </c>
      <c r="IQ85">
        <v>0</v>
      </c>
      <c r="IR85">
        <v>0</v>
      </c>
      <c r="IS85">
        <v>0</v>
      </c>
      <c r="IT85">
        <v>0</v>
      </c>
      <c r="IU85">
        <v>0</v>
      </c>
      <c r="IV85">
        <v>0</v>
      </c>
      <c r="IW85">
        <v>0</v>
      </c>
      <c r="IX85">
        <v>0</v>
      </c>
      <c r="IY85">
        <v>0</v>
      </c>
      <c r="IZ85">
        <v>0</v>
      </c>
      <c r="JA85">
        <v>4227000000</v>
      </c>
      <c r="JB85">
        <v>4683000000</v>
      </c>
      <c r="JC85">
        <v>9574000000</v>
      </c>
      <c r="JD85">
        <v>18484000000</v>
      </c>
      <c r="JE85">
        <v>18484000000</v>
      </c>
      <c r="JF85">
        <v>117270000000</v>
      </c>
      <c r="JG85">
        <v>91283000000</v>
      </c>
      <c r="JH85">
        <v>89876000000</v>
      </c>
      <c r="JI85">
        <v>298429000000</v>
      </c>
      <c r="JJ85">
        <v>298429000000</v>
      </c>
      <c r="JK85">
        <v>2497000000</v>
      </c>
      <c r="JL85">
        <v>1443000000</v>
      </c>
      <c r="JM85">
        <v>1811000000</v>
      </c>
      <c r="JN85">
        <v>5751000000</v>
      </c>
      <c r="JO85">
        <v>5751000000</v>
      </c>
      <c r="JP85">
        <v>0</v>
      </c>
      <c r="JQ85">
        <v>0</v>
      </c>
      <c r="JR85">
        <v>0</v>
      </c>
      <c r="JS85">
        <v>0</v>
      </c>
      <c r="JT85">
        <v>0</v>
      </c>
      <c r="JU85">
        <v>15252000000</v>
      </c>
      <c r="JV85">
        <v>8622000000</v>
      </c>
      <c r="JW85">
        <v>2812000000</v>
      </c>
      <c r="JX85">
        <v>26686000000</v>
      </c>
      <c r="JY85">
        <v>26686000000</v>
      </c>
      <c r="JZ85">
        <v>0</v>
      </c>
      <c r="KA85">
        <v>0</v>
      </c>
      <c r="KB85">
        <v>0</v>
      </c>
      <c r="KC85">
        <v>0</v>
      </c>
      <c r="KD85">
        <v>0</v>
      </c>
      <c r="KE85">
        <v>26360000000</v>
      </c>
      <c r="KF85">
        <v>20043000000</v>
      </c>
      <c r="KG85">
        <v>66449000000</v>
      </c>
      <c r="KH85">
        <v>112852000000</v>
      </c>
      <c r="KI85">
        <v>112852000000</v>
      </c>
      <c r="KJ85">
        <v>6109000000</v>
      </c>
      <c r="KK85">
        <v>3787000000</v>
      </c>
      <c r="KL85">
        <v>2453000000</v>
      </c>
      <c r="KM85">
        <v>12349000000</v>
      </c>
      <c r="KN85">
        <v>12349000000</v>
      </c>
      <c r="KO85">
        <v>23117000000</v>
      </c>
      <c r="KP85">
        <v>29980000000</v>
      </c>
      <c r="KQ85">
        <v>17262000000</v>
      </c>
      <c r="KR85">
        <v>70359000000</v>
      </c>
      <c r="KS85">
        <v>70359000000</v>
      </c>
      <c r="KT85">
        <v>12824000000</v>
      </c>
      <c r="KU85">
        <v>16000000</v>
      </c>
      <c r="KV85">
        <v>0</v>
      </c>
      <c r="KW85">
        <v>12840000000</v>
      </c>
      <c r="KX85">
        <v>12840000000</v>
      </c>
      <c r="KY85">
        <v>0</v>
      </c>
      <c r="KZ85">
        <v>0</v>
      </c>
      <c r="LA85">
        <v>0</v>
      </c>
      <c r="LB85">
        <v>0</v>
      </c>
      <c r="LC85">
        <v>0</v>
      </c>
      <c r="LD85">
        <v>0</v>
      </c>
      <c r="LE85">
        <v>0</v>
      </c>
      <c r="LF85">
        <v>0</v>
      </c>
      <c r="LG85">
        <v>0</v>
      </c>
      <c r="LH85">
        <v>0</v>
      </c>
      <c r="LI85">
        <v>0</v>
      </c>
      <c r="LJ85">
        <v>0</v>
      </c>
      <c r="LK85">
        <v>0</v>
      </c>
      <c r="LL85">
        <v>0</v>
      </c>
      <c r="LM85">
        <v>0</v>
      </c>
      <c r="LN85">
        <v>9188000000</v>
      </c>
      <c r="LO85">
        <v>198000000</v>
      </c>
      <c r="LP85">
        <v>2399000000</v>
      </c>
      <c r="LQ85">
        <v>11785000000</v>
      </c>
      <c r="LR85">
        <v>11785000000</v>
      </c>
      <c r="LS85">
        <v>45300000</v>
      </c>
      <c r="LT85">
        <v>59800000</v>
      </c>
      <c r="LU85">
        <v>73700000</v>
      </c>
      <c r="LV85">
        <v>178800000</v>
      </c>
      <c r="LW85">
        <v>178800000</v>
      </c>
      <c r="LX85">
        <v>1943000000</v>
      </c>
      <c r="LY85">
        <v>317000000</v>
      </c>
      <c r="LZ85">
        <v>0</v>
      </c>
      <c r="MA85">
        <v>2260000000</v>
      </c>
      <c r="MB85">
        <v>2260000000</v>
      </c>
      <c r="MC85">
        <v>1111000000</v>
      </c>
      <c r="MD85">
        <v>882000000</v>
      </c>
      <c r="ME85">
        <v>871000000</v>
      </c>
      <c r="MF85">
        <v>2864000000</v>
      </c>
      <c r="MG85">
        <v>2864000000</v>
      </c>
      <c r="MH85">
        <v>25000000</v>
      </c>
      <c r="MI85">
        <v>0</v>
      </c>
      <c r="MJ85">
        <v>30000000</v>
      </c>
      <c r="MK85">
        <v>55000000</v>
      </c>
      <c r="ML85">
        <v>55000000</v>
      </c>
      <c r="MM85">
        <v>500000000</v>
      </c>
      <c r="MN85">
        <v>0</v>
      </c>
      <c r="MO85">
        <v>0</v>
      </c>
      <c r="MP85">
        <v>500000000</v>
      </c>
      <c r="MQ85">
        <v>500000000</v>
      </c>
      <c r="MR85">
        <v>0</v>
      </c>
      <c r="MS85">
        <v>0</v>
      </c>
      <c r="MT85">
        <v>0</v>
      </c>
      <c r="MU85">
        <v>0</v>
      </c>
      <c r="MV85">
        <v>0</v>
      </c>
      <c r="MW85">
        <v>0</v>
      </c>
      <c r="MX85">
        <v>0</v>
      </c>
      <c r="MY85">
        <v>0</v>
      </c>
      <c r="MZ85">
        <v>0</v>
      </c>
      <c r="NA85">
        <v>0</v>
      </c>
      <c r="NB85">
        <v>6270000000</v>
      </c>
      <c r="NC85">
        <v>7091000000</v>
      </c>
      <c r="ND85">
        <v>7252000000</v>
      </c>
      <c r="NE85">
        <v>20613000000</v>
      </c>
      <c r="NF85">
        <v>20613000000</v>
      </c>
      <c r="NG85">
        <v>0</v>
      </c>
      <c r="NH85">
        <v>0</v>
      </c>
      <c r="NI85">
        <v>0</v>
      </c>
      <c r="NJ85">
        <v>0</v>
      </c>
      <c r="NK85">
        <v>0</v>
      </c>
      <c r="NL85">
        <v>886000000</v>
      </c>
      <c r="NM85">
        <v>883000000</v>
      </c>
      <c r="NN85">
        <v>360000000</v>
      </c>
      <c r="NO85">
        <v>2129000000</v>
      </c>
      <c r="NP85">
        <v>2129000000</v>
      </c>
      <c r="NQ85">
        <v>11411000000</v>
      </c>
      <c r="NR85">
        <v>11454000000</v>
      </c>
      <c r="NS85">
        <v>40639000000</v>
      </c>
      <c r="NT85">
        <v>63504000000</v>
      </c>
      <c r="NU85">
        <v>63504000000</v>
      </c>
      <c r="NV85">
        <v>3636000000</v>
      </c>
      <c r="NW85">
        <v>3996000000</v>
      </c>
      <c r="NX85">
        <v>4510000000</v>
      </c>
      <c r="NY85">
        <v>12142000000</v>
      </c>
      <c r="NZ85">
        <v>12142000000</v>
      </c>
      <c r="OA85">
        <v>0</v>
      </c>
      <c r="OB85">
        <v>0</v>
      </c>
      <c r="OC85">
        <v>0</v>
      </c>
      <c r="OD85">
        <v>0</v>
      </c>
      <c r="OE85">
        <v>0</v>
      </c>
      <c r="OF85">
        <v>0</v>
      </c>
      <c r="OG85">
        <v>0</v>
      </c>
      <c r="OH85">
        <v>0</v>
      </c>
      <c r="OI85">
        <v>0</v>
      </c>
      <c r="OJ85">
        <v>0</v>
      </c>
      <c r="OK85">
        <v>54979000000</v>
      </c>
      <c r="OL85">
        <v>69612000000</v>
      </c>
      <c r="OM85">
        <v>163453000000</v>
      </c>
      <c r="ON85">
        <v>288044000000</v>
      </c>
      <c r="OO85">
        <v>288044000000</v>
      </c>
      <c r="OP85">
        <v>0</v>
      </c>
      <c r="OQ85">
        <v>0</v>
      </c>
      <c r="OR85">
        <v>0</v>
      </c>
      <c r="OS85">
        <v>0</v>
      </c>
      <c r="OT85">
        <v>0</v>
      </c>
      <c r="OU85">
        <v>986000000</v>
      </c>
      <c r="OV85">
        <v>1490000000</v>
      </c>
      <c r="OW85">
        <v>2681000000</v>
      </c>
      <c r="OX85">
        <v>5157000000</v>
      </c>
      <c r="OY85">
        <v>5157000000</v>
      </c>
      <c r="OZ85">
        <v>3552366300000</v>
      </c>
    </row>
    <row r="86" spans="1:416" x14ac:dyDescent="0.25">
      <c r="A86" s="26" t="s">
        <v>475</v>
      </c>
      <c r="B86">
        <v>669000000</v>
      </c>
      <c r="C86">
        <v>781000000</v>
      </c>
      <c r="D86">
        <v>880000000</v>
      </c>
      <c r="E86">
        <v>2330000000</v>
      </c>
      <c r="F86">
        <v>2330000000</v>
      </c>
      <c r="G86">
        <v>73000000</v>
      </c>
      <c r="H86">
        <v>8000000</v>
      </c>
      <c r="I86">
        <v>209000000</v>
      </c>
      <c r="J86">
        <v>290000000</v>
      </c>
      <c r="K86">
        <v>290000000</v>
      </c>
      <c r="L86">
        <v>271000000</v>
      </c>
      <c r="M86">
        <v>298000000</v>
      </c>
      <c r="N86">
        <v>245000000</v>
      </c>
      <c r="O86">
        <v>814000000</v>
      </c>
      <c r="P86">
        <v>814000000</v>
      </c>
      <c r="Q86">
        <v>753146000</v>
      </c>
      <c r="R86">
        <v>848445000</v>
      </c>
      <c r="S86">
        <v>955308000</v>
      </c>
      <c r="T86">
        <v>2556899000</v>
      </c>
      <c r="U86">
        <v>2556899000</v>
      </c>
      <c r="V86">
        <v>0</v>
      </c>
      <c r="W86">
        <v>485000000</v>
      </c>
      <c r="X86">
        <v>0</v>
      </c>
      <c r="Y86">
        <v>485000000</v>
      </c>
      <c r="Z86">
        <v>485000000</v>
      </c>
      <c r="AA86">
        <v>630000000</v>
      </c>
      <c r="AB86">
        <v>1534000000</v>
      </c>
      <c r="AC86">
        <v>63000000</v>
      </c>
      <c r="AD86">
        <v>2227000000</v>
      </c>
      <c r="AE86">
        <v>2227000000</v>
      </c>
      <c r="AF86">
        <v>0</v>
      </c>
      <c r="AG86">
        <v>0</v>
      </c>
      <c r="AH86">
        <v>0</v>
      </c>
      <c r="AI86">
        <v>0</v>
      </c>
      <c r="AJ86">
        <v>0</v>
      </c>
      <c r="AK86">
        <v>0</v>
      </c>
      <c r="AL86">
        <v>0</v>
      </c>
      <c r="AM86">
        <v>0</v>
      </c>
      <c r="AN86">
        <v>0</v>
      </c>
      <c r="AO86">
        <v>0</v>
      </c>
      <c r="AP86">
        <v>87000000</v>
      </c>
      <c r="AQ86">
        <v>86000000</v>
      </c>
      <c r="AR86">
        <v>44000000</v>
      </c>
      <c r="AS86">
        <v>217000000</v>
      </c>
      <c r="AT86">
        <v>217000000</v>
      </c>
      <c r="AU86">
        <v>81000000</v>
      </c>
      <c r="AV86">
        <v>58000000</v>
      </c>
      <c r="AW86">
        <v>36000000</v>
      </c>
      <c r="AX86">
        <v>175000000</v>
      </c>
      <c r="AY86">
        <v>175000000</v>
      </c>
      <c r="AZ86">
        <v>4515000000</v>
      </c>
      <c r="BA86">
        <v>3643000000</v>
      </c>
      <c r="BB86">
        <v>2181000000</v>
      </c>
      <c r="BC86">
        <v>10339000000</v>
      </c>
      <c r="BD86">
        <v>10339000000</v>
      </c>
      <c r="BE86">
        <v>0</v>
      </c>
      <c r="BF86">
        <v>0</v>
      </c>
      <c r="BG86">
        <v>0</v>
      </c>
      <c r="BH86">
        <v>0</v>
      </c>
      <c r="BI86">
        <v>0</v>
      </c>
      <c r="BJ86">
        <v>120000000</v>
      </c>
      <c r="BK86">
        <v>86000000</v>
      </c>
      <c r="BL86">
        <v>1625000000</v>
      </c>
      <c r="BM86">
        <v>1831000000</v>
      </c>
      <c r="BN86">
        <v>1831000000</v>
      </c>
      <c r="BO86">
        <v>0</v>
      </c>
      <c r="BP86">
        <v>0</v>
      </c>
      <c r="BQ86">
        <v>0</v>
      </c>
      <c r="BR86">
        <v>0</v>
      </c>
      <c r="BS86">
        <v>0</v>
      </c>
      <c r="BT86">
        <v>0</v>
      </c>
      <c r="BU86">
        <v>0</v>
      </c>
      <c r="BV86">
        <v>0</v>
      </c>
      <c r="BW86">
        <v>0</v>
      </c>
      <c r="BX86">
        <v>0</v>
      </c>
      <c r="BY86">
        <v>0</v>
      </c>
      <c r="BZ86">
        <v>1496000000</v>
      </c>
      <c r="CA86">
        <v>2995000000</v>
      </c>
      <c r="CB86">
        <v>4491000000</v>
      </c>
      <c r="CC86">
        <v>4491000000</v>
      </c>
      <c r="CD86">
        <v>313000000</v>
      </c>
      <c r="CE86">
        <v>238000000</v>
      </c>
      <c r="CF86">
        <v>229000000</v>
      </c>
      <c r="CG86">
        <v>780000000</v>
      </c>
      <c r="CH86">
        <v>780000000</v>
      </c>
      <c r="CI86">
        <v>329000000</v>
      </c>
      <c r="CJ86">
        <v>498000000</v>
      </c>
      <c r="CK86">
        <v>874000000</v>
      </c>
      <c r="CL86">
        <v>1701000000</v>
      </c>
      <c r="CM86">
        <v>1701000000</v>
      </c>
      <c r="CN86">
        <v>0</v>
      </c>
      <c r="CO86">
        <v>0</v>
      </c>
      <c r="CP86">
        <v>0</v>
      </c>
      <c r="CQ86">
        <v>0</v>
      </c>
      <c r="CR86">
        <v>0</v>
      </c>
      <c r="CS86">
        <v>213000000</v>
      </c>
      <c r="CT86">
        <v>1678000000</v>
      </c>
      <c r="CU86">
        <v>1633000000</v>
      </c>
      <c r="CV86">
        <v>3524000000</v>
      </c>
      <c r="CW86">
        <v>3524000000</v>
      </c>
      <c r="CX86">
        <v>121000000</v>
      </c>
      <c r="CY86">
        <v>-30000000</v>
      </c>
      <c r="CZ86">
        <v>-5000000</v>
      </c>
      <c r="DA86">
        <v>86000000</v>
      </c>
      <c r="DB86">
        <v>86000000</v>
      </c>
      <c r="DC86">
        <v>0</v>
      </c>
      <c r="DD86">
        <v>0</v>
      </c>
      <c r="DE86">
        <v>0</v>
      </c>
      <c r="DF86">
        <v>0</v>
      </c>
      <c r="DG86">
        <v>0</v>
      </c>
      <c r="DH86">
        <v>623000000</v>
      </c>
      <c r="DI86">
        <v>640000000</v>
      </c>
      <c r="DJ86">
        <v>655000000</v>
      </c>
      <c r="DK86">
        <v>1918000000</v>
      </c>
      <c r="DL86">
        <v>1918000000</v>
      </c>
      <c r="DM86">
        <v>242000000</v>
      </c>
      <c r="DN86">
        <v>210000000</v>
      </c>
      <c r="DO86">
        <v>264000000</v>
      </c>
      <c r="DP86">
        <v>716000000</v>
      </c>
      <c r="DQ86">
        <v>716000000</v>
      </c>
      <c r="DR86">
        <v>0</v>
      </c>
      <c r="DS86">
        <v>0</v>
      </c>
      <c r="DT86">
        <v>0</v>
      </c>
      <c r="DU86">
        <v>0</v>
      </c>
      <c r="DV86">
        <v>0</v>
      </c>
      <c r="DW86">
        <v>0</v>
      </c>
      <c r="DX86">
        <v>0</v>
      </c>
      <c r="DY86">
        <v>0</v>
      </c>
      <c r="DZ86">
        <v>0</v>
      </c>
      <c r="EA86">
        <v>0</v>
      </c>
      <c r="EB86">
        <v>210000000</v>
      </c>
      <c r="EC86">
        <v>318000000</v>
      </c>
      <c r="ED86">
        <v>305000000</v>
      </c>
      <c r="EE86">
        <v>833000000</v>
      </c>
      <c r="EF86">
        <v>833000000</v>
      </c>
      <c r="EG86">
        <v>112000000</v>
      </c>
      <c r="EH86">
        <v>93000000</v>
      </c>
      <c r="EI86">
        <v>108000000</v>
      </c>
      <c r="EJ86">
        <v>313000000</v>
      </c>
      <c r="EK86"/>
      <c r="EL86"/>
      <c r="EM86"/>
      <c r="EN86"/>
      <c r="EO86">
        <v>313000000</v>
      </c>
      <c r="EP86">
        <v>0</v>
      </c>
      <c r="EQ86">
        <v>0</v>
      </c>
      <c r="ER86">
        <v>0</v>
      </c>
      <c r="ES86">
        <v>0</v>
      </c>
      <c r="ET86">
        <v>0</v>
      </c>
      <c r="EU86">
        <v>105000000</v>
      </c>
      <c r="EV86">
        <v>112000000</v>
      </c>
      <c r="EW86">
        <v>45000000</v>
      </c>
      <c r="EX86">
        <v>262000000</v>
      </c>
      <c r="EY86">
        <v>262000000</v>
      </c>
      <c r="EZ86">
        <v>0</v>
      </c>
      <c r="FA86">
        <v>0</v>
      </c>
      <c r="FB86">
        <v>0</v>
      </c>
      <c r="FC86">
        <v>0</v>
      </c>
      <c r="FD86">
        <v>0</v>
      </c>
      <c r="FE86">
        <v>0</v>
      </c>
      <c r="FF86">
        <v>0</v>
      </c>
      <c r="FG86">
        <v>0</v>
      </c>
      <c r="FH86">
        <v>0</v>
      </c>
      <c r="FI86">
        <v>0</v>
      </c>
      <c r="FJ86">
        <v>327000000</v>
      </c>
      <c r="FK86">
        <v>101000000</v>
      </c>
      <c r="FL86">
        <v>64000000</v>
      </c>
      <c r="FM86">
        <v>492000000</v>
      </c>
      <c r="FN86">
        <v>492000000</v>
      </c>
      <c r="FO86">
        <v>136000000</v>
      </c>
      <c r="FP86">
        <v>0</v>
      </c>
      <c r="FQ86">
        <v>0</v>
      </c>
      <c r="FR86">
        <v>136000000</v>
      </c>
      <c r="FS86">
        <v>136000000</v>
      </c>
      <c r="FT86">
        <v>0</v>
      </c>
      <c r="FU86">
        <v>0</v>
      </c>
      <c r="FV86">
        <v>0</v>
      </c>
      <c r="FW86">
        <v>0</v>
      </c>
      <c r="FX86">
        <v>0</v>
      </c>
      <c r="FY86">
        <v>289000000</v>
      </c>
      <c r="FZ86">
        <v>209000000</v>
      </c>
      <c r="GA86">
        <v>256000000</v>
      </c>
      <c r="GB86">
        <v>754000000</v>
      </c>
      <c r="GC86">
        <v>754000000</v>
      </c>
      <c r="GD86">
        <v>2862000000</v>
      </c>
      <c r="GE86">
        <v>457000000</v>
      </c>
      <c r="GF86">
        <v>492000000</v>
      </c>
      <c r="GG86">
        <v>3811000000</v>
      </c>
      <c r="GH86">
        <v>3811000000</v>
      </c>
      <c r="GI86">
        <v>0</v>
      </c>
      <c r="GJ86">
        <v>1098000000</v>
      </c>
      <c r="GK86">
        <v>349000000</v>
      </c>
      <c r="GL86">
        <v>1447000000</v>
      </c>
      <c r="GM86">
        <v>1447000000</v>
      </c>
      <c r="GN86">
        <v>236000000</v>
      </c>
      <c r="GO86">
        <v>280000000</v>
      </c>
      <c r="GP86">
        <v>326000000</v>
      </c>
      <c r="GQ86">
        <v>842000000</v>
      </c>
      <c r="GR86">
        <v>842000000</v>
      </c>
      <c r="GS86">
        <v>267000000</v>
      </c>
      <c r="GT86">
        <v>498000000</v>
      </c>
      <c r="GU86">
        <v>393000000</v>
      </c>
      <c r="GV86">
        <v>1158000000</v>
      </c>
      <c r="GW86">
        <v>1158000000</v>
      </c>
      <c r="GX86">
        <v>0</v>
      </c>
      <c r="GY86">
        <v>0</v>
      </c>
      <c r="GZ86">
        <v>0</v>
      </c>
      <c r="HA86">
        <v>0</v>
      </c>
      <c r="HB86">
        <v>0</v>
      </c>
      <c r="HC86">
        <v>555000000</v>
      </c>
      <c r="HD86">
        <v>750000000</v>
      </c>
      <c r="HE86">
        <v>897000000</v>
      </c>
      <c r="HF86">
        <v>2202000000</v>
      </c>
      <c r="HG86">
        <v>2202000000</v>
      </c>
      <c r="HH86">
        <v>949000000</v>
      </c>
      <c r="HI86">
        <v>954000000</v>
      </c>
      <c r="HJ86">
        <v>1114000000</v>
      </c>
      <c r="HK86">
        <v>3017000000</v>
      </c>
      <c r="HL86">
        <v>3017000000</v>
      </c>
      <c r="HM86">
        <v>1696000000</v>
      </c>
      <c r="HN86">
        <v>5000000000</v>
      </c>
      <c r="HO86">
        <v>4500000000</v>
      </c>
      <c r="HP86">
        <v>11196000000</v>
      </c>
      <c r="HQ86">
        <v>11196000000</v>
      </c>
      <c r="HR86">
        <v>1476000000</v>
      </c>
      <c r="HS86">
        <v>1012000000</v>
      </c>
      <c r="HT86">
        <v>647000000</v>
      </c>
      <c r="HU86">
        <v>3135000000</v>
      </c>
      <c r="HV86">
        <v>3135000000</v>
      </c>
      <c r="HW86">
        <v>1659700000</v>
      </c>
      <c r="HX86">
        <v>0</v>
      </c>
      <c r="HY86">
        <v>0</v>
      </c>
      <c r="HZ86">
        <v>1659700000</v>
      </c>
      <c r="IA86">
        <v>1659700000</v>
      </c>
      <c r="IB86">
        <v>33000000</v>
      </c>
      <c r="IC86">
        <v>0</v>
      </c>
      <c r="ID86">
        <v>0</v>
      </c>
      <c r="IE86">
        <v>33000000</v>
      </c>
      <c r="IF86">
        <v>33000000</v>
      </c>
      <c r="IG86">
        <v>139000000</v>
      </c>
      <c r="IH86">
        <v>114000000</v>
      </c>
      <c r="II86">
        <v>118000000</v>
      </c>
      <c r="IJ86">
        <v>371000000</v>
      </c>
      <c r="IK86">
        <v>371000000</v>
      </c>
      <c r="IL86">
        <v>104000000</v>
      </c>
      <c r="IM86">
        <v>126000000</v>
      </c>
      <c r="IN86">
        <v>97000000</v>
      </c>
      <c r="IO86">
        <v>327000000</v>
      </c>
      <c r="IP86">
        <v>327000000</v>
      </c>
      <c r="IQ86">
        <v>403200000</v>
      </c>
      <c r="IR86">
        <v>350500000</v>
      </c>
      <c r="IS86">
        <v>295500000</v>
      </c>
      <c r="IT86">
        <v>1049200000</v>
      </c>
      <c r="IU86">
        <v>1049200000</v>
      </c>
      <c r="IV86">
        <v>0</v>
      </c>
      <c r="IW86">
        <v>0</v>
      </c>
      <c r="IX86">
        <v>0</v>
      </c>
      <c r="IY86">
        <v>0</v>
      </c>
      <c r="IZ86">
        <v>0</v>
      </c>
      <c r="JA86">
        <v>403000000</v>
      </c>
      <c r="JB86">
        <v>992000000</v>
      </c>
      <c r="JC86">
        <v>662000000</v>
      </c>
      <c r="JD86">
        <v>2057000000</v>
      </c>
      <c r="JE86">
        <v>2057000000</v>
      </c>
      <c r="JF86">
        <v>1274000000</v>
      </c>
      <c r="JG86">
        <v>0</v>
      </c>
      <c r="JH86">
        <v>1961000000</v>
      </c>
      <c r="JI86">
        <v>3235000000</v>
      </c>
      <c r="JJ86">
        <v>3235000000</v>
      </c>
      <c r="JK86">
        <v>485000000</v>
      </c>
      <c r="JL86">
        <v>547000000</v>
      </c>
      <c r="JM86">
        <v>429000000</v>
      </c>
      <c r="JN86">
        <v>1461000000</v>
      </c>
      <c r="JO86">
        <v>1461000000</v>
      </c>
      <c r="JP86">
        <v>0</v>
      </c>
      <c r="JQ86">
        <v>0</v>
      </c>
      <c r="JR86">
        <v>0</v>
      </c>
      <c r="JS86">
        <v>0</v>
      </c>
      <c r="JT86">
        <v>0</v>
      </c>
      <c r="JU86">
        <v>591000000</v>
      </c>
      <c r="JV86">
        <v>361000000</v>
      </c>
      <c r="JW86">
        <v>89000000</v>
      </c>
      <c r="JX86">
        <v>1041000000</v>
      </c>
      <c r="JY86">
        <v>1041000000</v>
      </c>
      <c r="JZ86">
        <v>0</v>
      </c>
      <c r="KA86">
        <v>497000000</v>
      </c>
      <c r="KB86">
        <v>0</v>
      </c>
      <c r="KC86">
        <v>497000000</v>
      </c>
      <c r="KD86">
        <v>497000000</v>
      </c>
      <c r="KE86">
        <v>1002000000</v>
      </c>
      <c r="KF86">
        <v>1142000000</v>
      </c>
      <c r="KG86">
        <v>1343000000</v>
      </c>
      <c r="KH86">
        <v>3487000000</v>
      </c>
      <c r="KI86">
        <v>3487000000</v>
      </c>
      <c r="KJ86">
        <v>733000000</v>
      </c>
      <c r="KK86">
        <v>700000000</v>
      </c>
      <c r="KL86">
        <v>885000000</v>
      </c>
      <c r="KM86">
        <v>2318000000</v>
      </c>
      <c r="KN86">
        <v>2318000000</v>
      </c>
      <c r="KO86">
        <v>2402000000</v>
      </c>
      <c r="KP86">
        <v>2155000000</v>
      </c>
      <c r="KQ86">
        <v>1588000000</v>
      </c>
      <c r="KR86">
        <v>6145000000</v>
      </c>
      <c r="KS86">
        <v>6145000000</v>
      </c>
      <c r="KT86">
        <v>281000000</v>
      </c>
      <c r="KU86">
        <v>329000000</v>
      </c>
      <c r="KV86">
        <v>179000000</v>
      </c>
      <c r="KW86">
        <v>789000000</v>
      </c>
      <c r="KX86">
        <v>789000000</v>
      </c>
      <c r="KY86">
        <v>1259000000</v>
      </c>
      <c r="KZ86">
        <v>394000000</v>
      </c>
      <c r="LA86">
        <v>425000000</v>
      </c>
      <c r="LB86">
        <v>2078000000</v>
      </c>
      <c r="LC86">
        <v>2078000000</v>
      </c>
      <c r="LD86">
        <v>0</v>
      </c>
      <c r="LE86">
        <v>0</v>
      </c>
      <c r="LF86">
        <v>0</v>
      </c>
      <c r="LG86">
        <v>0</v>
      </c>
      <c r="LH86">
        <v>0</v>
      </c>
      <c r="LI86">
        <v>0</v>
      </c>
      <c r="LJ86">
        <v>0</v>
      </c>
      <c r="LK86">
        <v>0</v>
      </c>
      <c r="LL86">
        <v>0</v>
      </c>
      <c r="LM86">
        <v>0</v>
      </c>
      <c r="LN86">
        <v>603000000</v>
      </c>
      <c r="LO86">
        <v>414000000</v>
      </c>
      <c r="LP86">
        <v>329000000</v>
      </c>
      <c r="LQ86">
        <v>1346000000</v>
      </c>
      <c r="LR86">
        <v>1346000000</v>
      </c>
      <c r="LS86">
        <v>153900000</v>
      </c>
      <c r="LT86">
        <v>409800000</v>
      </c>
      <c r="LU86">
        <v>298800000</v>
      </c>
      <c r="LV86">
        <v>862500000</v>
      </c>
      <c r="LW86">
        <v>862500000</v>
      </c>
      <c r="LX86">
        <v>227000000</v>
      </c>
      <c r="LY86">
        <v>196000000</v>
      </c>
      <c r="LZ86">
        <v>146000000</v>
      </c>
      <c r="MA86">
        <v>569000000</v>
      </c>
      <c r="MB86">
        <v>569000000</v>
      </c>
      <c r="MC86">
        <v>1090000000</v>
      </c>
      <c r="MD86">
        <v>844000000</v>
      </c>
      <c r="ME86">
        <v>74000000</v>
      </c>
      <c r="MF86">
        <v>2008000000</v>
      </c>
      <c r="MG86">
        <v>2008000000</v>
      </c>
      <c r="MH86">
        <v>0</v>
      </c>
      <c r="MI86">
        <v>0</v>
      </c>
      <c r="MJ86">
        <v>0</v>
      </c>
      <c r="MK86">
        <v>0</v>
      </c>
      <c r="ML86">
        <v>0</v>
      </c>
      <c r="MM86">
        <v>745000000</v>
      </c>
      <c r="MN86">
        <v>1795000000</v>
      </c>
      <c r="MO86">
        <v>3974000000</v>
      </c>
      <c r="MP86">
        <v>6514000000</v>
      </c>
      <c r="MQ86">
        <v>6514000000</v>
      </c>
      <c r="MR86">
        <v>96000000</v>
      </c>
      <c r="MS86">
        <v>73000000</v>
      </c>
      <c r="MT86">
        <v>23000000</v>
      </c>
      <c r="MU86">
        <v>192000000</v>
      </c>
      <c r="MV86">
        <v>192000000</v>
      </c>
      <c r="MW86">
        <v>373000000</v>
      </c>
      <c r="MX86">
        <v>539000000</v>
      </c>
      <c r="MY86">
        <v>470000000</v>
      </c>
      <c r="MZ86">
        <v>1382000000</v>
      </c>
      <c r="NA86">
        <v>1382000000</v>
      </c>
      <c r="NB86">
        <v>838000000</v>
      </c>
      <c r="NC86">
        <v>1037000000</v>
      </c>
      <c r="ND86">
        <v>1440000000</v>
      </c>
      <c r="NE86">
        <v>3315000000</v>
      </c>
      <c r="NF86">
        <v>3315000000</v>
      </c>
      <c r="NG86">
        <v>0</v>
      </c>
      <c r="NH86">
        <v>0</v>
      </c>
      <c r="NI86">
        <v>0</v>
      </c>
      <c r="NJ86">
        <v>0</v>
      </c>
      <c r="NK86">
        <v>0</v>
      </c>
      <c r="NL86">
        <v>240000000</v>
      </c>
      <c r="NM86">
        <v>218000000</v>
      </c>
      <c r="NN86">
        <v>285000000</v>
      </c>
      <c r="NO86">
        <v>743000000</v>
      </c>
      <c r="NP86">
        <v>743000000</v>
      </c>
      <c r="NQ86">
        <v>651000000</v>
      </c>
      <c r="NR86">
        <v>88000000</v>
      </c>
      <c r="NS86">
        <v>501000000</v>
      </c>
      <c r="NT86">
        <v>1240000000</v>
      </c>
      <c r="NU86">
        <v>1240000000</v>
      </c>
      <c r="NV86">
        <v>164000000</v>
      </c>
      <c r="NW86">
        <v>162000000</v>
      </c>
      <c r="NX86">
        <v>190000000</v>
      </c>
      <c r="NY86">
        <v>516000000</v>
      </c>
      <c r="NZ86">
        <v>516000000</v>
      </c>
      <c r="OA86">
        <v>0</v>
      </c>
      <c r="OB86">
        <v>0</v>
      </c>
      <c r="OC86">
        <v>0</v>
      </c>
      <c r="OD86">
        <v>0</v>
      </c>
      <c r="OE86">
        <v>0</v>
      </c>
      <c r="OF86">
        <v>174000000</v>
      </c>
      <c r="OG86">
        <v>174000000</v>
      </c>
      <c r="OH86">
        <v>55000000</v>
      </c>
      <c r="OI86">
        <v>403000000</v>
      </c>
      <c r="OJ86">
        <v>403000000</v>
      </c>
      <c r="OK86">
        <v>632000000</v>
      </c>
      <c r="OL86">
        <v>380000000</v>
      </c>
      <c r="OM86">
        <v>3687000000</v>
      </c>
      <c r="ON86">
        <v>4699000000</v>
      </c>
      <c r="OO86">
        <v>4699000000</v>
      </c>
      <c r="OP86">
        <v>0</v>
      </c>
      <c r="OQ86">
        <v>0</v>
      </c>
      <c r="OR86">
        <v>0</v>
      </c>
      <c r="OS86">
        <v>0</v>
      </c>
      <c r="OT86">
        <v>0</v>
      </c>
      <c r="OU86">
        <v>0</v>
      </c>
      <c r="OV86">
        <v>0</v>
      </c>
      <c r="OW86">
        <v>0</v>
      </c>
      <c r="OX86">
        <v>0</v>
      </c>
      <c r="OY86">
        <v>0</v>
      </c>
      <c r="OZ86">
        <v>114416299000</v>
      </c>
    </row>
    <row r="87" spans="1:416" x14ac:dyDescent="0.25">
      <c r="A87" s="26" t="s">
        <v>476</v>
      </c>
      <c r="B87">
        <v>0</v>
      </c>
      <c r="C87">
        <v>0</v>
      </c>
      <c r="D87">
        <v>0</v>
      </c>
      <c r="E87">
        <v>0</v>
      </c>
      <c r="F87">
        <v>0</v>
      </c>
      <c r="G87">
        <v>0</v>
      </c>
      <c r="H87">
        <v>0</v>
      </c>
      <c r="I87">
        <v>0</v>
      </c>
      <c r="J87">
        <v>0</v>
      </c>
      <c r="K87">
        <v>0</v>
      </c>
      <c r="L87">
        <v>0</v>
      </c>
      <c r="M87">
        <v>0</v>
      </c>
      <c r="N87">
        <v>0</v>
      </c>
      <c r="O87">
        <v>0</v>
      </c>
      <c r="P87">
        <v>0</v>
      </c>
      <c r="Q87">
        <v>0</v>
      </c>
      <c r="R87">
        <v>0</v>
      </c>
      <c r="S87">
        <v>0</v>
      </c>
      <c r="T87">
        <v>0</v>
      </c>
      <c r="U87">
        <v>0</v>
      </c>
      <c r="V87">
        <v>0</v>
      </c>
      <c r="W87">
        <v>0</v>
      </c>
      <c r="X87">
        <v>0</v>
      </c>
      <c r="Y87">
        <v>0</v>
      </c>
      <c r="Z87">
        <v>0</v>
      </c>
      <c r="AA87">
        <v>0</v>
      </c>
      <c r="AB87">
        <v>0</v>
      </c>
      <c r="AC87">
        <v>0</v>
      </c>
      <c r="AD87">
        <v>0</v>
      </c>
      <c r="AE87">
        <v>0</v>
      </c>
      <c r="AF87">
        <v>0</v>
      </c>
      <c r="AG87">
        <v>0</v>
      </c>
      <c r="AH87">
        <v>0</v>
      </c>
      <c r="AI87">
        <v>0</v>
      </c>
      <c r="AJ87">
        <v>0</v>
      </c>
      <c r="AK87">
        <v>0</v>
      </c>
      <c r="AL87">
        <v>0</v>
      </c>
      <c r="AM87">
        <v>0</v>
      </c>
      <c r="AN87">
        <v>0</v>
      </c>
      <c r="AO87">
        <v>0</v>
      </c>
      <c r="AP87">
        <v>3352000000</v>
      </c>
      <c r="AQ87">
        <v>3573000000</v>
      </c>
      <c r="AR87">
        <v>665000000</v>
      </c>
      <c r="AS87">
        <v>7590000000</v>
      </c>
      <c r="AT87">
        <v>7590000000</v>
      </c>
      <c r="AU87">
        <v>-3000000</v>
      </c>
      <c r="AV87">
        <v>250000000</v>
      </c>
      <c r="AW87">
        <v>12000000</v>
      </c>
      <c r="AX87">
        <v>259000000</v>
      </c>
      <c r="AY87">
        <v>259000000</v>
      </c>
      <c r="AZ87">
        <v>3282000000</v>
      </c>
      <c r="BA87">
        <v>3590000000</v>
      </c>
      <c r="BB87">
        <v>0</v>
      </c>
      <c r="BC87">
        <v>6872000000</v>
      </c>
      <c r="BD87">
        <v>6872000000</v>
      </c>
      <c r="BE87">
        <v>0</v>
      </c>
      <c r="BF87">
        <v>0</v>
      </c>
      <c r="BG87">
        <v>0</v>
      </c>
      <c r="BH87">
        <v>0</v>
      </c>
      <c r="BI87">
        <v>0</v>
      </c>
      <c r="BJ87">
        <v>-11000000</v>
      </c>
      <c r="BK87">
        <v>-25000000</v>
      </c>
      <c r="BL87">
        <v>336000000</v>
      </c>
      <c r="BM87">
        <v>300000000</v>
      </c>
      <c r="BN87">
        <v>300000000</v>
      </c>
      <c r="BO87">
        <v>0</v>
      </c>
      <c r="BP87">
        <v>0</v>
      </c>
      <c r="BQ87">
        <v>0</v>
      </c>
      <c r="BR87">
        <v>0</v>
      </c>
      <c r="BS87">
        <v>0</v>
      </c>
      <c r="BT87">
        <v>0</v>
      </c>
      <c r="BU87">
        <v>0</v>
      </c>
      <c r="BV87">
        <v>0</v>
      </c>
      <c r="BW87">
        <v>0</v>
      </c>
      <c r="BX87">
        <v>0</v>
      </c>
      <c r="BY87">
        <v>7354000000</v>
      </c>
      <c r="BZ87">
        <v>8218000000</v>
      </c>
      <c r="CA87">
        <v>0</v>
      </c>
      <c r="CB87">
        <v>15572000000</v>
      </c>
      <c r="CC87">
        <v>15572000000</v>
      </c>
      <c r="CD87">
        <v>0</v>
      </c>
      <c r="CE87">
        <v>0</v>
      </c>
      <c r="CF87">
        <v>0</v>
      </c>
      <c r="CG87">
        <v>0</v>
      </c>
      <c r="CH87">
        <v>0</v>
      </c>
      <c r="CI87">
        <v>0</v>
      </c>
      <c r="CJ87">
        <v>0</v>
      </c>
      <c r="CK87">
        <v>0</v>
      </c>
      <c r="CL87">
        <v>0</v>
      </c>
      <c r="CM87">
        <v>0</v>
      </c>
      <c r="CN87">
        <v>0</v>
      </c>
      <c r="CO87">
        <v>0</v>
      </c>
      <c r="CP87">
        <v>0</v>
      </c>
      <c r="CQ87">
        <v>0</v>
      </c>
      <c r="CR87">
        <v>0</v>
      </c>
      <c r="CS87">
        <v>5856000000</v>
      </c>
      <c r="CT87">
        <v>6236000000</v>
      </c>
      <c r="CU87">
        <v>5423000000</v>
      </c>
      <c r="CV87">
        <v>17515000000</v>
      </c>
      <c r="CW87">
        <v>17515000000</v>
      </c>
      <c r="CX87">
        <v>0</v>
      </c>
      <c r="CY87">
        <v>0</v>
      </c>
      <c r="CZ87">
        <v>0</v>
      </c>
      <c r="DA87">
        <v>0</v>
      </c>
      <c r="DB87">
        <v>0</v>
      </c>
      <c r="DC87">
        <v>0</v>
      </c>
      <c r="DD87">
        <v>0</v>
      </c>
      <c r="DE87">
        <v>0</v>
      </c>
      <c r="DF87">
        <v>0</v>
      </c>
      <c r="DG87">
        <v>0</v>
      </c>
      <c r="DH87">
        <v>-134000000</v>
      </c>
      <c r="DI87">
        <v>40000000</v>
      </c>
      <c r="DJ87">
        <v>93000000</v>
      </c>
      <c r="DK87">
        <v>-1000000</v>
      </c>
      <c r="DL87">
        <v>-1000000</v>
      </c>
      <c r="DM87">
        <v>0</v>
      </c>
      <c r="DN87">
        <v>0</v>
      </c>
      <c r="DO87">
        <v>0</v>
      </c>
      <c r="DP87">
        <v>0</v>
      </c>
      <c r="DQ87">
        <v>0</v>
      </c>
      <c r="DR87">
        <v>0</v>
      </c>
      <c r="DS87">
        <v>0</v>
      </c>
      <c r="DT87">
        <v>0</v>
      </c>
      <c r="DU87">
        <v>0</v>
      </c>
      <c r="DV87">
        <v>0</v>
      </c>
      <c r="DW87">
        <v>0</v>
      </c>
      <c r="DX87">
        <v>0</v>
      </c>
      <c r="DY87">
        <v>0</v>
      </c>
      <c r="DZ87">
        <v>0</v>
      </c>
      <c r="EA87">
        <v>0</v>
      </c>
      <c r="EB87">
        <v>0</v>
      </c>
      <c r="EC87">
        <v>0</v>
      </c>
      <c r="ED87">
        <v>0</v>
      </c>
      <c r="EE87">
        <v>0</v>
      </c>
      <c r="EF87">
        <v>0</v>
      </c>
      <c r="EG87">
        <v>0</v>
      </c>
      <c r="EH87">
        <v>0</v>
      </c>
      <c r="EI87">
        <v>0</v>
      </c>
      <c r="EJ87">
        <v>0</v>
      </c>
      <c r="EK87"/>
      <c r="EL87"/>
      <c r="EM87"/>
      <c r="EN87"/>
      <c r="EO87">
        <v>0</v>
      </c>
      <c r="EP87">
        <v>0</v>
      </c>
      <c r="EQ87">
        <v>0</v>
      </c>
      <c r="ER87">
        <v>0</v>
      </c>
      <c r="ES87">
        <v>0</v>
      </c>
      <c r="ET87">
        <v>0</v>
      </c>
      <c r="EU87">
        <v>0</v>
      </c>
      <c r="EV87">
        <v>0</v>
      </c>
      <c r="EW87">
        <v>0</v>
      </c>
      <c r="EX87">
        <v>0</v>
      </c>
      <c r="EY87">
        <v>0</v>
      </c>
      <c r="EZ87">
        <v>504000000</v>
      </c>
      <c r="FA87">
        <v>413000000</v>
      </c>
      <c r="FB87">
        <v>929000000</v>
      </c>
      <c r="FC87">
        <v>1846000000</v>
      </c>
      <c r="FD87">
        <v>1846000000</v>
      </c>
      <c r="FE87">
        <v>0</v>
      </c>
      <c r="FF87">
        <v>0</v>
      </c>
      <c r="FG87">
        <v>0</v>
      </c>
      <c r="FH87">
        <v>0</v>
      </c>
      <c r="FI87">
        <v>0</v>
      </c>
      <c r="FJ87">
        <v>246000000</v>
      </c>
      <c r="FK87">
        <v>295000000</v>
      </c>
      <c r="FL87">
        <v>442000000</v>
      </c>
      <c r="FM87">
        <v>983000000</v>
      </c>
      <c r="FN87">
        <v>983000000</v>
      </c>
      <c r="FO87">
        <v>0</v>
      </c>
      <c r="FP87">
        <v>0</v>
      </c>
      <c r="FQ87">
        <v>0</v>
      </c>
      <c r="FR87">
        <v>0</v>
      </c>
      <c r="FS87">
        <v>0</v>
      </c>
      <c r="FT87">
        <v>0</v>
      </c>
      <c r="FU87">
        <v>0</v>
      </c>
      <c r="FV87">
        <v>0</v>
      </c>
      <c r="FW87">
        <v>0</v>
      </c>
      <c r="FX87">
        <v>0</v>
      </c>
      <c r="FY87">
        <v>0</v>
      </c>
      <c r="FZ87">
        <v>0</v>
      </c>
      <c r="GA87">
        <v>0</v>
      </c>
      <c r="GB87">
        <v>0</v>
      </c>
      <c r="GC87">
        <v>0</v>
      </c>
      <c r="GD87">
        <v>0</v>
      </c>
      <c r="GE87">
        <v>0</v>
      </c>
      <c r="GF87">
        <v>0</v>
      </c>
      <c r="GG87">
        <v>0</v>
      </c>
      <c r="GH87">
        <v>0</v>
      </c>
      <c r="GI87">
        <v>674000000</v>
      </c>
      <c r="GJ87">
        <v>1065000000</v>
      </c>
      <c r="GK87">
        <v>3098000000</v>
      </c>
      <c r="GL87">
        <v>4837000000</v>
      </c>
      <c r="GM87">
        <v>4837000000</v>
      </c>
      <c r="GN87">
        <v>0</v>
      </c>
      <c r="GO87">
        <v>0</v>
      </c>
      <c r="GP87">
        <v>0</v>
      </c>
      <c r="GQ87">
        <v>0</v>
      </c>
      <c r="GR87">
        <v>0</v>
      </c>
      <c r="GS87">
        <v>0</v>
      </c>
      <c r="GT87">
        <v>0</v>
      </c>
      <c r="GU87">
        <v>0</v>
      </c>
      <c r="GV87">
        <v>0</v>
      </c>
      <c r="GW87">
        <v>0</v>
      </c>
      <c r="GX87">
        <v>0</v>
      </c>
      <c r="GY87">
        <v>0</v>
      </c>
      <c r="GZ87">
        <v>0</v>
      </c>
      <c r="HA87">
        <v>0</v>
      </c>
      <c r="HB87">
        <v>0</v>
      </c>
      <c r="HC87">
        <v>0</v>
      </c>
      <c r="HD87">
        <v>0</v>
      </c>
      <c r="HE87">
        <v>0</v>
      </c>
      <c r="HF87">
        <v>0</v>
      </c>
      <c r="HG87">
        <v>0</v>
      </c>
      <c r="HH87">
        <v>-31000000</v>
      </c>
      <c r="HI87">
        <v>-20000000</v>
      </c>
      <c r="HJ87">
        <v>63000000</v>
      </c>
      <c r="HK87">
        <v>12000000</v>
      </c>
      <c r="HL87">
        <v>12000000</v>
      </c>
      <c r="HM87">
        <v>4871000000</v>
      </c>
      <c r="HN87">
        <v>5585000000</v>
      </c>
      <c r="HO87">
        <v>17480000000</v>
      </c>
      <c r="HP87">
        <v>27936000000</v>
      </c>
      <c r="HQ87">
        <v>27936000000</v>
      </c>
      <c r="HR87">
        <v>0</v>
      </c>
      <c r="HS87">
        <v>0</v>
      </c>
      <c r="HT87">
        <v>0</v>
      </c>
      <c r="HU87">
        <v>0</v>
      </c>
      <c r="HV87">
        <v>0</v>
      </c>
      <c r="HW87">
        <v>0</v>
      </c>
      <c r="HX87">
        <v>0</v>
      </c>
      <c r="HY87">
        <v>0</v>
      </c>
      <c r="HZ87">
        <v>0</v>
      </c>
      <c r="IA87">
        <v>0</v>
      </c>
      <c r="IB87">
        <v>0</v>
      </c>
      <c r="IC87">
        <v>0</v>
      </c>
      <c r="ID87">
        <v>0</v>
      </c>
      <c r="IE87">
        <v>0</v>
      </c>
      <c r="IF87">
        <v>0</v>
      </c>
      <c r="IG87">
        <v>0</v>
      </c>
      <c r="IH87">
        <v>0</v>
      </c>
      <c r="II87">
        <v>0</v>
      </c>
      <c r="IJ87">
        <v>0</v>
      </c>
      <c r="IK87">
        <v>0</v>
      </c>
      <c r="IL87">
        <v>0</v>
      </c>
      <c r="IM87">
        <v>0</v>
      </c>
      <c r="IN87">
        <v>0</v>
      </c>
      <c r="IO87">
        <v>0</v>
      </c>
      <c r="IP87">
        <v>0</v>
      </c>
      <c r="IQ87">
        <v>0</v>
      </c>
      <c r="IR87">
        <v>0</v>
      </c>
      <c r="IS87">
        <v>0</v>
      </c>
      <c r="IT87">
        <v>0</v>
      </c>
      <c r="IU87">
        <v>0</v>
      </c>
      <c r="IV87">
        <v>0</v>
      </c>
      <c r="IW87">
        <v>0</v>
      </c>
      <c r="IX87">
        <v>0</v>
      </c>
      <c r="IY87">
        <v>0</v>
      </c>
      <c r="IZ87">
        <v>0</v>
      </c>
      <c r="JA87">
        <v>52000000</v>
      </c>
      <c r="JB87">
        <v>78000000</v>
      </c>
      <c r="JC87">
        <v>99000000</v>
      </c>
      <c r="JD87">
        <v>229000000</v>
      </c>
      <c r="JE87">
        <v>229000000</v>
      </c>
      <c r="JF87">
        <v>0</v>
      </c>
      <c r="JG87">
        <v>0</v>
      </c>
      <c r="JH87">
        <v>0</v>
      </c>
      <c r="JI87">
        <v>0</v>
      </c>
      <c r="JJ87">
        <v>0</v>
      </c>
      <c r="JK87">
        <v>0</v>
      </c>
      <c r="JL87">
        <v>0</v>
      </c>
      <c r="JM87">
        <v>0</v>
      </c>
      <c r="JN87">
        <v>0</v>
      </c>
      <c r="JO87">
        <v>0</v>
      </c>
      <c r="JP87">
        <v>0</v>
      </c>
      <c r="JQ87">
        <v>0</v>
      </c>
      <c r="JR87">
        <v>0</v>
      </c>
      <c r="JS87">
        <v>0</v>
      </c>
      <c r="JT87">
        <v>0</v>
      </c>
      <c r="JU87">
        <v>0</v>
      </c>
      <c r="JV87">
        <v>0</v>
      </c>
      <c r="JW87">
        <v>0</v>
      </c>
      <c r="JX87">
        <v>0</v>
      </c>
      <c r="JY87">
        <v>0</v>
      </c>
      <c r="JZ87">
        <v>0</v>
      </c>
      <c r="KA87">
        <v>0</v>
      </c>
      <c r="KB87">
        <v>0</v>
      </c>
      <c r="KC87">
        <v>0</v>
      </c>
      <c r="KD87">
        <v>0</v>
      </c>
      <c r="KE87">
        <v>0</v>
      </c>
      <c r="KF87">
        <v>0</v>
      </c>
      <c r="KG87">
        <v>0</v>
      </c>
      <c r="KH87">
        <v>0</v>
      </c>
      <c r="KI87">
        <v>0</v>
      </c>
      <c r="KJ87">
        <v>0</v>
      </c>
      <c r="KK87">
        <v>0</v>
      </c>
      <c r="KL87">
        <v>0</v>
      </c>
      <c r="KM87">
        <v>0</v>
      </c>
      <c r="KN87">
        <v>0</v>
      </c>
      <c r="KO87">
        <v>146000000</v>
      </c>
      <c r="KP87">
        <v>190000000</v>
      </c>
      <c r="KQ87">
        <v>245000000</v>
      </c>
      <c r="KR87">
        <v>581000000</v>
      </c>
      <c r="KS87">
        <v>581000000</v>
      </c>
      <c r="KT87">
        <v>0</v>
      </c>
      <c r="KU87">
        <v>0</v>
      </c>
      <c r="KV87">
        <v>0</v>
      </c>
      <c r="KW87">
        <v>0</v>
      </c>
      <c r="KX87">
        <v>0</v>
      </c>
      <c r="KY87">
        <v>0</v>
      </c>
      <c r="KZ87">
        <v>0</v>
      </c>
      <c r="LA87">
        <v>0</v>
      </c>
      <c r="LB87">
        <v>0</v>
      </c>
      <c r="LC87">
        <v>0</v>
      </c>
      <c r="LD87">
        <v>0</v>
      </c>
      <c r="LE87">
        <v>0</v>
      </c>
      <c r="LF87">
        <v>0</v>
      </c>
      <c r="LG87">
        <v>0</v>
      </c>
      <c r="LH87">
        <v>0</v>
      </c>
      <c r="LI87">
        <v>0</v>
      </c>
      <c r="LJ87">
        <v>22000000</v>
      </c>
      <c r="LK87">
        <v>0</v>
      </c>
      <c r="LL87">
        <v>22000000</v>
      </c>
      <c r="LM87">
        <v>22000000</v>
      </c>
      <c r="LN87">
        <v>0</v>
      </c>
      <c r="LO87">
        <v>0</v>
      </c>
      <c r="LP87">
        <v>0</v>
      </c>
      <c r="LQ87">
        <v>0</v>
      </c>
      <c r="LR87">
        <v>0</v>
      </c>
      <c r="LS87">
        <v>0</v>
      </c>
      <c r="LT87">
        <v>0</v>
      </c>
      <c r="LU87">
        <v>0</v>
      </c>
      <c r="LV87">
        <v>0</v>
      </c>
      <c r="LW87">
        <v>0</v>
      </c>
      <c r="LX87">
        <v>0</v>
      </c>
      <c r="LY87">
        <v>0</v>
      </c>
      <c r="LZ87">
        <v>0</v>
      </c>
      <c r="MA87">
        <v>0</v>
      </c>
      <c r="MB87">
        <v>0</v>
      </c>
      <c r="MC87">
        <v>0</v>
      </c>
      <c r="MD87">
        <v>0</v>
      </c>
      <c r="ME87">
        <v>0</v>
      </c>
      <c r="MF87">
        <v>0</v>
      </c>
      <c r="MG87">
        <v>0</v>
      </c>
      <c r="MH87">
        <v>0</v>
      </c>
      <c r="MI87">
        <v>0</v>
      </c>
      <c r="MJ87">
        <v>0</v>
      </c>
      <c r="MK87">
        <v>0</v>
      </c>
      <c r="ML87">
        <v>0</v>
      </c>
      <c r="MM87">
        <v>1791000000</v>
      </c>
      <c r="MN87">
        <v>2575000000</v>
      </c>
      <c r="MO87">
        <v>1972000000</v>
      </c>
      <c r="MP87">
        <v>6338000000</v>
      </c>
      <c r="MQ87">
        <v>6338000000</v>
      </c>
      <c r="MR87">
        <v>0</v>
      </c>
      <c r="MS87">
        <v>0</v>
      </c>
      <c r="MT87">
        <v>0</v>
      </c>
      <c r="MU87">
        <v>0</v>
      </c>
      <c r="MV87">
        <v>0</v>
      </c>
      <c r="MW87">
        <v>0</v>
      </c>
      <c r="MX87">
        <v>0</v>
      </c>
      <c r="MY87">
        <v>0</v>
      </c>
      <c r="MZ87">
        <v>0</v>
      </c>
      <c r="NA87">
        <v>0</v>
      </c>
      <c r="NB87">
        <v>0</v>
      </c>
      <c r="NC87">
        <v>0</v>
      </c>
      <c r="ND87">
        <v>0</v>
      </c>
      <c r="NE87">
        <v>0</v>
      </c>
      <c r="NF87">
        <v>0</v>
      </c>
      <c r="NG87">
        <v>0</v>
      </c>
      <c r="NH87">
        <v>0</v>
      </c>
      <c r="NI87">
        <v>0</v>
      </c>
      <c r="NJ87">
        <v>0</v>
      </c>
      <c r="NK87">
        <v>0</v>
      </c>
      <c r="NL87">
        <v>0</v>
      </c>
      <c r="NM87">
        <v>0</v>
      </c>
      <c r="NN87">
        <v>0</v>
      </c>
      <c r="NO87">
        <v>0</v>
      </c>
      <c r="NP87">
        <v>0</v>
      </c>
      <c r="NQ87">
        <v>1379000000</v>
      </c>
      <c r="NR87">
        <v>1504000000</v>
      </c>
      <c r="NS87">
        <v>3806000000</v>
      </c>
      <c r="NT87">
        <v>6689000000</v>
      </c>
      <c r="NU87">
        <v>6689000000</v>
      </c>
      <c r="NV87">
        <v>0</v>
      </c>
      <c r="NW87">
        <v>0</v>
      </c>
      <c r="NX87">
        <v>0</v>
      </c>
      <c r="NY87">
        <v>0</v>
      </c>
      <c r="NZ87">
        <v>0</v>
      </c>
      <c r="OA87">
        <v>980000000</v>
      </c>
      <c r="OB87">
        <v>1588000000</v>
      </c>
      <c r="OC87">
        <v>1380000000</v>
      </c>
      <c r="OD87">
        <v>3948000000</v>
      </c>
      <c r="OE87">
        <v>3948000000</v>
      </c>
      <c r="OF87">
        <v>0</v>
      </c>
      <c r="OG87">
        <v>0</v>
      </c>
      <c r="OH87">
        <v>0</v>
      </c>
      <c r="OI87">
        <v>0</v>
      </c>
      <c r="OJ87">
        <v>0</v>
      </c>
      <c r="OK87">
        <v>1744000000</v>
      </c>
      <c r="OL87">
        <v>2687000000</v>
      </c>
      <c r="OM87">
        <v>14129000000</v>
      </c>
      <c r="ON87">
        <v>18560000000</v>
      </c>
      <c r="OO87">
        <v>18560000000</v>
      </c>
      <c r="OP87">
        <v>0</v>
      </c>
      <c r="OQ87">
        <v>0</v>
      </c>
      <c r="OR87">
        <v>0</v>
      </c>
      <c r="OS87">
        <v>0</v>
      </c>
      <c r="OT87">
        <v>0</v>
      </c>
      <c r="OU87">
        <v>0</v>
      </c>
      <c r="OV87">
        <v>0</v>
      </c>
      <c r="OW87">
        <v>0</v>
      </c>
      <c r="OX87">
        <v>0</v>
      </c>
      <c r="OY87">
        <v>0</v>
      </c>
      <c r="OZ87">
        <v>120088000000</v>
      </c>
    </row>
    <row r="88" spans="1:416" x14ac:dyDescent="0.25">
      <c r="A88" s="26" t="s">
        <v>477</v>
      </c>
      <c r="B88">
        <v>72738000000</v>
      </c>
      <c r="C88">
        <v>66897000000</v>
      </c>
      <c r="D88">
        <v>72358000000</v>
      </c>
      <c r="E88">
        <v>211993000000</v>
      </c>
      <c r="F88">
        <v>211993000000</v>
      </c>
      <c r="G88">
        <v>12014000000</v>
      </c>
      <c r="H88">
        <v>629000000</v>
      </c>
      <c r="I88">
        <v>978000000</v>
      </c>
      <c r="J88">
        <v>13621000000</v>
      </c>
      <c r="K88">
        <v>13621000000</v>
      </c>
      <c r="L88">
        <v>238000000</v>
      </c>
      <c r="M88">
        <v>718000000</v>
      </c>
      <c r="N88">
        <v>403000000</v>
      </c>
      <c r="O88">
        <v>1359000000</v>
      </c>
      <c r="P88">
        <v>1359000000</v>
      </c>
      <c r="Q88">
        <v>2639094000</v>
      </c>
      <c r="R88">
        <v>2691114000</v>
      </c>
      <c r="S88">
        <v>2915847000</v>
      </c>
      <c r="T88">
        <v>8246055000</v>
      </c>
      <c r="U88">
        <v>8246055000</v>
      </c>
      <c r="V88">
        <v>1739000000</v>
      </c>
      <c r="W88">
        <v>0</v>
      </c>
      <c r="X88">
        <v>500000000</v>
      </c>
      <c r="Y88">
        <v>2239000000</v>
      </c>
      <c r="Z88">
        <v>2239000000</v>
      </c>
      <c r="AA88">
        <v>2303000000</v>
      </c>
      <c r="AB88">
        <v>1735000000</v>
      </c>
      <c r="AC88">
        <v>1737000000</v>
      </c>
      <c r="AD88">
        <v>5775000000</v>
      </c>
      <c r="AE88">
        <v>5775000000</v>
      </c>
      <c r="AF88">
        <v>17794000000</v>
      </c>
      <c r="AG88">
        <v>7702000000</v>
      </c>
      <c r="AH88">
        <v>3486000000</v>
      </c>
      <c r="AI88">
        <v>28982000000</v>
      </c>
      <c r="AJ88">
        <v>28982000000</v>
      </c>
      <c r="AK88">
        <v>0</v>
      </c>
      <c r="AL88">
        <v>0</v>
      </c>
      <c r="AM88">
        <v>0</v>
      </c>
      <c r="AN88">
        <v>0</v>
      </c>
      <c r="AO88">
        <v>0</v>
      </c>
      <c r="AP88">
        <v>779000000</v>
      </c>
      <c r="AQ88">
        <v>0</v>
      </c>
      <c r="AR88">
        <v>0</v>
      </c>
      <c r="AS88">
        <v>779000000</v>
      </c>
      <c r="AT88">
        <v>779000000</v>
      </c>
      <c r="AU88">
        <v>9000000000</v>
      </c>
      <c r="AV88">
        <v>2651000000</v>
      </c>
      <c r="AW88">
        <v>0</v>
      </c>
      <c r="AX88">
        <v>11651000000</v>
      </c>
      <c r="AY88">
        <v>11651000000</v>
      </c>
      <c r="AZ88">
        <v>24606000000</v>
      </c>
      <c r="BA88">
        <v>30712000000</v>
      </c>
      <c r="BB88">
        <v>8097000000</v>
      </c>
      <c r="BC88">
        <v>63415000000</v>
      </c>
      <c r="BD88">
        <v>63415000000</v>
      </c>
      <c r="BE88">
        <v>4352600000</v>
      </c>
      <c r="BF88">
        <v>5868300000</v>
      </c>
      <c r="BG88">
        <v>6679100000</v>
      </c>
      <c r="BH88">
        <v>16900000000</v>
      </c>
      <c r="BI88">
        <v>16900000000</v>
      </c>
      <c r="BJ88">
        <v>3269000000</v>
      </c>
      <c r="BK88">
        <v>3327000000</v>
      </c>
      <c r="BL88">
        <v>1572000000</v>
      </c>
      <c r="BM88">
        <v>8168000000</v>
      </c>
      <c r="BN88">
        <v>8168000000</v>
      </c>
      <c r="BO88">
        <v>320000000</v>
      </c>
      <c r="BP88">
        <v>7300000000</v>
      </c>
      <c r="BQ88">
        <v>1546000000</v>
      </c>
      <c r="BR88">
        <v>9166000000</v>
      </c>
      <c r="BS88">
        <v>9166000000</v>
      </c>
      <c r="BT88">
        <v>1346000000</v>
      </c>
      <c r="BU88">
        <v>4850000000</v>
      </c>
      <c r="BV88">
        <v>24706000000</v>
      </c>
      <c r="BW88">
        <v>30902000000</v>
      </c>
      <c r="BX88">
        <v>30902000000</v>
      </c>
      <c r="BY88">
        <v>15226000000</v>
      </c>
      <c r="BZ88">
        <v>19551000000</v>
      </c>
      <c r="CA88">
        <v>4425000000</v>
      </c>
      <c r="CB88">
        <v>39202000000</v>
      </c>
      <c r="CC88">
        <v>39202000000</v>
      </c>
      <c r="CD88">
        <v>3798000000</v>
      </c>
      <c r="CE88">
        <v>4047000000</v>
      </c>
      <c r="CF88">
        <v>1130000000</v>
      </c>
      <c r="CG88">
        <v>8975000000</v>
      </c>
      <c r="CH88">
        <v>8975000000</v>
      </c>
      <c r="CI88">
        <v>1238000000</v>
      </c>
      <c r="CJ88">
        <v>1202000000</v>
      </c>
      <c r="CK88">
        <v>1476000000</v>
      </c>
      <c r="CL88">
        <v>3916000000</v>
      </c>
      <c r="CM88">
        <v>3916000000</v>
      </c>
      <c r="CN88">
        <v>5320000000</v>
      </c>
      <c r="CO88">
        <v>504000000</v>
      </c>
      <c r="CP88">
        <v>534000000</v>
      </c>
      <c r="CQ88">
        <v>6358000000</v>
      </c>
      <c r="CR88">
        <v>6358000000</v>
      </c>
      <c r="CS88">
        <v>2284000000</v>
      </c>
      <c r="CT88">
        <v>1481000000</v>
      </c>
      <c r="CU88">
        <v>393000000</v>
      </c>
      <c r="CV88">
        <v>4158000000</v>
      </c>
      <c r="CW88">
        <v>4158000000</v>
      </c>
      <c r="CX88">
        <v>2999000000</v>
      </c>
      <c r="CY88">
        <v>3500000000</v>
      </c>
      <c r="CZ88">
        <v>892000000</v>
      </c>
      <c r="DA88">
        <v>7391000000</v>
      </c>
      <c r="DB88">
        <v>7391000000</v>
      </c>
      <c r="DC88">
        <v>328000000</v>
      </c>
      <c r="DD88">
        <v>247000000</v>
      </c>
      <c r="DE88">
        <v>196000000</v>
      </c>
      <c r="DF88">
        <v>771000000</v>
      </c>
      <c r="DG88">
        <v>771000000</v>
      </c>
      <c r="DH88">
        <v>17547000000</v>
      </c>
      <c r="DI88">
        <v>20717000000</v>
      </c>
      <c r="DJ88">
        <v>2659000000</v>
      </c>
      <c r="DK88">
        <v>40923000000</v>
      </c>
      <c r="DL88">
        <v>40923000000</v>
      </c>
      <c r="DM88">
        <v>0</v>
      </c>
      <c r="DN88">
        <v>0</v>
      </c>
      <c r="DO88">
        <v>0</v>
      </c>
      <c r="DP88">
        <v>0</v>
      </c>
      <c r="DQ88">
        <v>0</v>
      </c>
      <c r="DR88">
        <v>0</v>
      </c>
      <c r="DS88">
        <v>0</v>
      </c>
      <c r="DT88">
        <v>0</v>
      </c>
      <c r="DU88">
        <v>0</v>
      </c>
      <c r="DV88">
        <v>0</v>
      </c>
      <c r="DW88">
        <v>4421000000</v>
      </c>
      <c r="DX88">
        <v>750000000</v>
      </c>
      <c r="DY88">
        <v>232000000</v>
      </c>
      <c r="DZ88">
        <v>5403000000</v>
      </c>
      <c r="EA88">
        <v>5403000000</v>
      </c>
      <c r="EB88">
        <v>3577000000</v>
      </c>
      <c r="EC88">
        <v>0</v>
      </c>
      <c r="ED88">
        <v>0</v>
      </c>
      <c r="EE88">
        <v>3577000000</v>
      </c>
      <c r="EF88">
        <v>3577000000</v>
      </c>
      <c r="EG88">
        <v>0</v>
      </c>
      <c r="EH88">
        <v>500000000</v>
      </c>
      <c r="EI88">
        <v>125000000</v>
      </c>
      <c r="EJ88">
        <v>625000000</v>
      </c>
      <c r="EK88"/>
      <c r="EL88"/>
      <c r="EM88"/>
      <c r="EN88"/>
      <c r="EO88">
        <v>625000000</v>
      </c>
      <c r="EP88">
        <v>1000000000</v>
      </c>
      <c r="EQ88">
        <v>1250000000</v>
      </c>
      <c r="ER88">
        <v>942000000</v>
      </c>
      <c r="ES88">
        <v>3192000000</v>
      </c>
      <c r="ET88">
        <v>3192000000</v>
      </c>
      <c r="EU88">
        <v>0</v>
      </c>
      <c r="EV88">
        <v>0</v>
      </c>
      <c r="EW88">
        <v>0</v>
      </c>
      <c r="EX88">
        <v>0</v>
      </c>
      <c r="EY88">
        <v>0</v>
      </c>
      <c r="EZ88">
        <v>164000000</v>
      </c>
      <c r="FA88">
        <v>237000000</v>
      </c>
      <c r="FB88">
        <v>0</v>
      </c>
      <c r="FC88">
        <v>401000000</v>
      </c>
      <c r="FD88">
        <v>401000000</v>
      </c>
      <c r="FE88">
        <v>12879000000</v>
      </c>
      <c r="FF88">
        <v>4202000000</v>
      </c>
      <c r="FG88">
        <v>6272000000</v>
      </c>
      <c r="FH88">
        <v>23353000000</v>
      </c>
      <c r="FI88">
        <v>23353000000</v>
      </c>
      <c r="FJ88">
        <v>1017000000</v>
      </c>
      <c r="FK88">
        <v>1480000000</v>
      </c>
      <c r="FL88">
        <v>3000000</v>
      </c>
      <c r="FM88">
        <v>2500000000</v>
      </c>
      <c r="FN88">
        <v>2500000000</v>
      </c>
      <c r="FO88">
        <v>1769000000</v>
      </c>
      <c r="FP88">
        <v>231000000</v>
      </c>
      <c r="FQ88">
        <v>587000000</v>
      </c>
      <c r="FR88">
        <v>2587000000</v>
      </c>
      <c r="FS88">
        <v>2587000000</v>
      </c>
      <c r="FT88">
        <v>0</v>
      </c>
      <c r="FU88">
        <v>0</v>
      </c>
      <c r="FV88">
        <v>0</v>
      </c>
      <c r="FW88">
        <v>0</v>
      </c>
      <c r="FX88">
        <v>0</v>
      </c>
      <c r="FY88">
        <v>2900000000</v>
      </c>
      <c r="FZ88">
        <v>1749000000</v>
      </c>
      <c r="GA88">
        <v>1583000000</v>
      </c>
      <c r="GB88">
        <v>6232000000</v>
      </c>
      <c r="GC88">
        <v>6232000000</v>
      </c>
      <c r="GD88">
        <v>190000000</v>
      </c>
      <c r="GE88">
        <v>0</v>
      </c>
      <c r="GF88">
        <v>0</v>
      </c>
      <c r="GG88">
        <v>190000000</v>
      </c>
      <c r="GH88">
        <v>190000000</v>
      </c>
      <c r="GI88">
        <v>3944000000</v>
      </c>
      <c r="GJ88">
        <v>6435000000</v>
      </c>
      <c r="GK88">
        <v>2278000000</v>
      </c>
      <c r="GL88">
        <v>12657000000</v>
      </c>
      <c r="GM88">
        <v>12657000000</v>
      </c>
      <c r="GN88">
        <v>9963000000</v>
      </c>
      <c r="GO88">
        <v>6965000000</v>
      </c>
      <c r="GP88">
        <v>791000000</v>
      </c>
      <c r="GQ88">
        <v>17719000000</v>
      </c>
      <c r="GR88">
        <v>17719000000</v>
      </c>
      <c r="GS88">
        <v>4000000000</v>
      </c>
      <c r="GT88">
        <v>4400000000</v>
      </c>
      <c r="GU88">
        <v>3714000000</v>
      </c>
      <c r="GV88">
        <v>12114000000</v>
      </c>
      <c r="GW88">
        <v>12114000000</v>
      </c>
      <c r="GX88">
        <v>4443000000</v>
      </c>
      <c r="GY88">
        <v>1361000000</v>
      </c>
      <c r="GZ88">
        <v>0</v>
      </c>
      <c r="HA88">
        <v>5804000000</v>
      </c>
      <c r="HB88">
        <v>5804000000</v>
      </c>
      <c r="HC88">
        <v>10730000000</v>
      </c>
      <c r="HD88">
        <v>13576000000</v>
      </c>
      <c r="HE88">
        <v>14229000000</v>
      </c>
      <c r="HF88">
        <v>38535000000</v>
      </c>
      <c r="HG88">
        <v>38535000000</v>
      </c>
      <c r="HH88">
        <v>5868000000</v>
      </c>
      <c r="HI88">
        <v>6746000000</v>
      </c>
      <c r="HJ88">
        <v>3221000000</v>
      </c>
      <c r="HK88">
        <v>15835000000</v>
      </c>
      <c r="HL88">
        <v>15835000000</v>
      </c>
      <c r="HM88">
        <v>19983000000</v>
      </c>
      <c r="HN88">
        <v>24001000000</v>
      </c>
      <c r="HO88">
        <v>6517000000</v>
      </c>
      <c r="HP88">
        <v>50501000000</v>
      </c>
      <c r="HQ88">
        <v>50501000000</v>
      </c>
      <c r="HR88">
        <v>1912000000</v>
      </c>
      <c r="HS88">
        <v>1103000000</v>
      </c>
      <c r="HT88">
        <v>118000000</v>
      </c>
      <c r="HU88">
        <v>3133000000</v>
      </c>
      <c r="HV88">
        <v>3133000000</v>
      </c>
      <c r="HW88">
        <v>4150700000</v>
      </c>
      <c r="HX88">
        <v>4400000000</v>
      </c>
      <c r="HY88">
        <v>500000000</v>
      </c>
      <c r="HZ88">
        <v>9050700000</v>
      </c>
      <c r="IA88">
        <v>9050700000</v>
      </c>
      <c r="IB88">
        <v>1492000000</v>
      </c>
      <c r="IC88">
        <v>1200000000</v>
      </c>
      <c r="ID88">
        <v>1100000000</v>
      </c>
      <c r="IE88">
        <v>3792000000</v>
      </c>
      <c r="IF88">
        <v>3792000000</v>
      </c>
      <c r="IG88">
        <v>3192000000</v>
      </c>
      <c r="IH88">
        <v>3037000000</v>
      </c>
      <c r="II88">
        <v>4313000000</v>
      </c>
      <c r="IJ88">
        <v>10542000000</v>
      </c>
      <c r="IK88">
        <v>10542000000</v>
      </c>
      <c r="IL88">
        <v>4933000000</v>
      </c>
      <c r="IM88">
        <v>6497000000</v>
      </c>
      <c r="IN88">
        <v>4473000000</v>
      </c>
      <c r="IO88">
        <v>15903000000</v>
      </c>
      <c r="IP88">
        <v>15903000000</v>
      </c>
      <c r="IQ88">
        <v>5207700000</v>
      </c>
      <c r="IR88">
        <v>4976200000</v>
      </c>
      <c r="IS88">
        <v>907800000</v>
      </c>
      <c r="IT88">
        <v>11091700000</v>
      </c>
      <c r="IU88">
        <v>11091700000</v>
      </c>
      <c r="IV88">
        <v>2020000000</v>
      </c>
      <c r="IW88">
        <v>1480000000</v>
      </c>
      <c r="IX88">
        <v>1390000000</v>
      </c>
      <c r="IY88">
        <v>4890000000</v>
      </c>
      <c r="IZ88">
        <v>4890000000</v>
      </c>
      <c r="JA88">
        <v>2171000000</v>
      </c>
      <c r="JB88">
        <v>2877000000</v>
      </c>
      <c r="JC88">
        <v>1326000000</v>
      </c>
      <c r="JD88">
        <v>6374000000</v>
      </c>
      <c r="JE88">
        <v>6374000000</v>
      </c>
      <c r="JF88">
        <v>3992000000</v>
      </c>
      <c r="JG88">
        <v>2285000000</v>
      </c>
      <c r="JH88">
        <v>2140000000</v>
      </c>
      <c r="JI88">
        <v>8417000000</v>
      </c>
      <c r="JJ88">
        <v>8417000000</v>
      </c>
      <c r="JK88">
        <v>4870000000</v>
      </c>
      <c r="JL88">
        <v>1407000000</v>
      </c>
      <c r="JM88">
        <v>368000000</v>
      </c>
      <c r="JN88">
        <v>6645000000</v>
      </c>
      <c r="JO88">
        <v>6645000000</v>
      </c>
      <c r="JP88">
        <v>1673000000</v>
      </c>
      <c r="JQ88">
        <v>845000000</v>
      </c>
      <c r="JR88">
        <v>0</v>
      </c>
      <c r="JS88">
        <v>2518000000</v>
      </c>
      <c r="JT88">
        <v>2518000000</v>
      </c>
      <c r="JU88">
        <v>9091000000</v>
      </c>
      <c r="JV88">
        <v>4780000000</v>
      </c>
      <c r="JW88">
        <v>1281000000</v>
      </c>
      <c r="JX88">
        <v>15152000000</v>
      </c>
      <c r="JY88">
        <v>15152000000</v>
      </c>
      <c r="JZ88">
        <v>0</v>
      </c>
      <c r="KA88">
        <v>0</v>
      </c>
      <c r="KB88">
        <v>0</v>
      </c>
      <c r="KC88">
        <v>0</v>
      </c>
      <c r="KD88">
        <v>0</v>
      </c>
      <c r="KE88">
        <v>10721000000</v>
      </c>
      <c r="KF88">
        <v>19543000000</v>
      </c>
      <c r="KG88">
        <v>22968000000</v>
      </c>
      <c r="KH88">
        <v>53232000000</v>
      </c>
      <c r="KI88">
        <v>53232000000</v>
      </c>
      <c r="KJ88">
        <v>4254000000</v>
      </c>
      <c r="KK88">
        <v>4286000000</v>
      </c>
      <c r="KL88">
        <v>3067000000</v>
      </c>
      <c r="KM88">
        <v>11607000000</v>
      </c>
      <c r="KN88">
        <v>11607000000</v>
      </c>
      <c r="KO88">
        <v>11347000000</v>
      </c>
      <c r="KP88">
        <v>36140000000</v>
      </c>
      <c r="KQ88">
        <v>19240000000</v>
      </c>
      <c r="KR88">
        <v>66727000000</v>
      </c>
      <c r="KS88">
        <v>66727000000</v>
      </c>
      <c r="KT88">
        <v>2000000000</v>
      </c>
      <c r="KU88">
        <v>3000000000</v>
      </c>
      <c r="KV88">
        <v>2000000000</v>
      </c>
      <c r="KW88">
        <v>7000000000</v>
      </c>
      <c r="KX88">
        <v>7000000000</v>
      </c>
      <c r="KY88">
        <v>12198000000</v>
      </c>
      <c r="KZ88">
        <v>8865000000</v>
      </c>
      <c r="LA88">
        <v>0</v>
      </c>
      <c r="LB88">
        <v>21063000000</v>
      </c>
      <c r="LC88">
        <v>21063000000</v>
      </c>
      <c r="LD88">
        <v>7004000000</v>
      </c>
      <c r="LE88">
        <v>5003000000</v>
      </c>
      <c r="LF88">
        <v>7405000000</v>
      </c>
      <c r="LG88">
        <v>19412000000</v>
      </c>
      <c r="LH88">
        <v>19412000000</v>
      </c>
      <c r="LI88">
        <v>0</v>
      </c>
      <c r="LJ88">
        <v>0</v>
      </c>
      <c r="LK88">
        <v>0</v>
      </c>
      <c r="LL88">
        <v>0</v>
      </c>
      <c r="LM88">
        <v>0</v>
      </c>
      <c r="LN88">
        <v>22580000000</v>
      </c>
      <c r="LO88">
        <v>1793000000</v>
      </c>
      <c r="LP88">
        <v>2450000000</v>
      </c>
      <c r="LQ88">
        <v>26823000000</v>
      </c>
      <c r="LR88">
        <v>26823000000</v>
      </c>
      <c r="LS88">
        <v>7133500000</v>
      </c>
      <c r="LT88">
        <v>10222300000</v>
      </c>
      <c r="LU88">
        <v>1698900000</v>
      </c>
      <c r="LV88">
        <v>19054700000</v>
      </c>
      <c r="LW88">
        <v>19054700000</v>
      </c>
      <c r="LX88">
        <v>400000000</v>
      </c>
      <c r="LY88">
        <v>278000000</v>
      </c>
      <c r="LZ88">
        <v>26000000</v>
      </c>
      <c r="MA88">
        <v>704000000</v>
      </c>
      <c r="MB88">
        <v>704000000</v>
      </c>
      <c r="MC88">
        <v>33000000</v>
      </c>
      <c r="MD88">
        <v>0</v>
      </c>
      <c r="ME88">
        <v>0</v>
      </c>
      <c r="MF88">
        <v>33000000</v>
      </c>
      <c r="MG88">
        <v>33000000</v>
      </c>
      <c r="MH88">
        <v>354108000</v>
      </c>
      <c r="MI88">
        <v>359773000</v>
      </c>
      <c r="MJ88">
        <v>152589000</v>
      </c>
      <c r="MK88">
        <v>866470000</v>
      </c>
      <c r="ML88">
        <v>866470000</v>
      </c>
      <c r="MM88">
        <v>609000000</v>
      </c>
      <c r="MN88">
        <v>2417000000</v>
      </c>
      <c r="MO88">
        <v>5498000000</v>
      </c>
      <c r="MP88">
        <v>8524000000</v>
      </c>
      <c r="MQ88">
        <v>8524000000</v>
      </c>
      <c r="MR88">
        <v>2124000000</v>
      </c>
      <c r="MS88">
        <v>1565000000</v>
      </c>
      <c r="MT88">
        <v>745000000</v>
      </c>
      <c r="MU88">
        <v>4434000000</v>
      </c>
      <c r="MV88">
        <v>4434000000</v>
      </c>
      <c r="MW88">
        <v>5100000000</v>
      </c>
      <c r="MX88">
        <v>2960000000</v>
      </c>
      <c r="MY88">
        <v>2553000000</v>
      </c>
      <c r="MZ88">
        <v>10613000000</v>
      </c>
      <c r="NA88">
        <v>10613000000</v>
      </c>
      <c r="NB88">
        <v>4500000000</v>
      </c>
      <c r="NC88">
        <v>5500000000</v>
      </c>
      <c r="ND88">
        <v>4250000000</v>
      </c>
      <c r="NE88">
        <v>14250000000</v>
      </c>
      <c r="NF88">
        <v>14250000000</v>
      </c>
      <c r="NG88">
        <v>8225000000</v>
      </c>
      <c r="NH88">
        <v>5804000000</v>
      </c>
      <c r="NI88">
        <v>3705000000</v>
      </c>
      <c r="NJ88">
        <v>17734000000</v>
      </c>
      <c r="NK88">
        <v>17734000000</v>
      </c>
      <c r="NL88">
        <v>1011000000</v>
      </c>
      <c r="NM88">
        <v>1004000000</v>
      </c>
      <c r="NN88">
        <v>224000000</v>
      </c>
      <c r="NO88">
        <v>2239000000</v>
      </c>
      <c r="NP88">
        <v>2239000000</v>
      </c>
      <c r="NQ88">
        <v>2822000000</v>
      </c>
      <c r="NR88">
        <v>4525000000</v>
      </c>
      <c r="NS88">
        <v>1672000000</v>
      </c>
      <c r="NT88">
        <v>9019000000</v>
      </c>
      <c r="NU88">
        <v>9019000000</v>
      </c>
      <c r="NV88">
        <v>7192000000</v>
      </c>
      <c r="NW88">
        <v>8607000000</v>
      </c>
      <c r="NX88">
        <v>8114000000</v>
      </c>
      <c r="NY88">
        <v>23913000000</v>
      </c>
      <c r="NZ88">
        <v>23913000000</v>
      </c>
      <c r="OA88">
        <v>0</v>
      </c>
      <c r="OB88">
        <v>0</v>
      </c>
      <c r="OC88">
        <v>0</v>
      </c>
      <c r="OD88">
        <v>0</v>
      </c>
      <c r="OE88">
        <v>0</v>
      </c>
      <c r="OF88">
        <v>5228000000</v>
      </c>
      <c r="OG88">
        <v>4160000000</v>
      </c>
      <c r="OH88">
        <v>1589000000</v>
      </c>
      <c r="OI88">
        <v>10977000000</v>
      </c>
      <c r="OJ88">
        <v>10977000000</v>
      </c>
      <c r="OK88">
        <v>20633000000</v>
      </c>
      <c r="OL88">
        <v>24533000000</v>
      </c>
      <c r="OM88">
        <v>3415000000</v>
      </c>
      <c r="ON88">
        <v>48581000000</v>
      </c>
      <c r="OO88">
        <v>48581000000</v>
      </c>
      <c r="OP88">
        <v>8296000000</v>
      </c>
      <c r="OQ88">
        <v>7410000000</v>
      </c>
      <c r="OR88">
        <v>5717000000</v>
      </c>
      <c r="OS88">
        <v>21423000000</v>
      </c>
      <c r="OT88">
        <v>21423000000</v>
      </c>
      <c r="OU88">
        <v>626000000</v>
      </c>
      <c r="OV88">
        <v>594000000</v>
      </c>
      <c r="OW88">
        <v>405000000</v>
      </c>
      <c r="OX88">
        <v>1625000000</v>
      </c>
      <c r="OY88">
        <v>1625000000</v>
      </c>
      <c r="OZ88">
        <v>1223477625000</v>
      </c>
    </row>
    <row r="89" spans="1:416" x14ac:dyDescent="0.25">
      <c r="A89" s="26" t="s">
        <v>478</v>
      </c>
      <c r="B89">
        <v>14236000000</v>
      </c>
      <c r="C89">
        <v>16217000000</v>
      </c>
      <c r="D89">
        <v>18752000000</v>
      </c>
      <c r="E89">
        <v>49205000000</v>
      </c>
      <c r="F89">
        <v>49205000000</v>
      </c>
      <c r="G89">
        <v>10329000000</v>
      </c>
      <c r="H89">
        <v>6407000000</v>
      </c>
      <c r="I89">
        <v>6557000000</v>
      </c>
      <c r="J89">
        <v>23293000000</v>
      </c>
      <c r="K89">
        <v>23293000000</v>
      </c>
      <c r="L89">
        <v>2300000000</v>
      </c>
      <c r="M89">
        <v>2440000000</v>
      </c>
      <c r="N89">
        <v>2420000000</v>
      </c>
      <c r="O89">
        <v>7160000000</v>
      </c>
      <c r="P89">
        <v>7160000000</v>
      </c>
      <c r="Q89">
        <v>0</v>
      </c>
      <c r="R89">
        <v>0</v>
      </c>
      <c r="S89">
        <v>0</v>
      </c>
      <c r="T89">
        <v>0</v>
      </c>
      <c r="U89">
        <v>0</v>
      </c>
      <c r="V89">
        <v>0</v>
      </c>
      <c r="W89">
        <v>0</v>
      </c>
      <c r="X89">
        <v>0</v>
      </c>
      <c r="Y89">
        <v>0</v>
      </c>
      <c r="Z89">
        <v>0</v>
      </c>
      <c r="AA89">
        <v>0</v>
      </c>
      <c r="AB89">
        <v>0</v>
      </c>
      <c r="AC89">
        <v>0</v>
      </c>
      <c r="AD89">
        <v>0</v>
      </c>
      <c r="AE89">
        <v>0</v>
      </c>
      <c r="AF89">
        <v>3737000000</v>
      </c>
      <c r="AG89">
        <v>4116000000</v>
      </c>
      <c r="AH89">
        <v>4207000000</v>
      </c>
      <c r="AI89">
        <v>12060000000</v>
      </c>
      <c r="AJ89">
        <v>12060000000</v>
      </c>
      <c r="AK89">
        <v>0</v>
      </c>
      <c r="AL89">
        <v>0</v>
      </c>
      <c r="AM89">
        <v>0</v>
      </c>
      <c r="AN89">
        <v>0</v>
      </c>
      <c r="AO89">
        <v>0</v>
      </c>
      <c r="AP89">
        <v>0</v>
      </c>
      <c r="AQ89">
        <v>0</v>
      </c>
      <c r="AR89">
        <v>0</v>
      </c>
      <c r="AS89">
        <v>0</v>
      </c>
      <c r="AT89">
        <v>0</v>
      </c>
      <c r="AU89">
        <v>3269000000</v>
      </c>
      <c r="AV89">
        <v>3219000000</v>
      </c>
      <c r="AW89">
        <v>2476000000</v>
      </c>
      <c r="AX89">
        <v>8964000000</v>
      </c>
      <c r="AY89">
        <v>8964000000</v>
      </c>
      <c r="AZ89">
        <v>0</v>
      </c>
      <c r="BA89">
        <v>0</v>
      </c>
      <c r="BB89">
        <v>0</v>
      </c>
      <c r="BC89">
        <v>0</v>
      </c>
      <c r="BD89">
        <v>0</v>
      </c>
      <c r="BE89">
        <v>2597200000</v>
      </c>
      <c r="BF89">
        <v>2280600000</v>
      </c>
      <c r="BG89">
        <v>3990900000</v>
      </c>
      <c r="BH89">
        <v>8868700000</v>
      </c>
      <c r="BI89">
        <v>8868700000</v>
      </c>
      <c r="BJ89">
        <v>228000000</v>
      </c>
      <c r="BK89">
        <v>213000000</v>
      </c>
      <c r="BL89">
        <v>105000000</v>
      </c>
      <c r="BM89">
        <v>546000000</v>
      </c>
      <c r="BN89">
        <v>546000000</v>
      </c>
      <c r="BO89">
        <v>6332000000</v>
      </c>
      <c r="BP89">
        <v>6148000000</v>
      </c>
      <c r="BQ89">
        <v>11143000000</v>
      </c>
      <c r="BR89">
        <v>23623000000</v>
      </c>
      <c r="BS89">
        <v>23623000000</v>
      </c>
      <c r="BT89">
        <v>0</v>
      </c>
      <c r="BU89">
        <v>0</v>
      </c>
      <c r="BV89">
        <v>0</v>
      </c>
      <c r="BW89">
        <v>0</v>
      </c>
      <c r="BX89">
        <v>0</v>
      </c>
      <c r="BY89">
        <v>0</v>
      </c>
      <c r="BZ89">
        <v>0</v>
      </c>
      <c r="CA89">
        <v>0</v>
      </c>
      <c r="CB89">
        <v>0</v>
      </c>
      <c r="CC89">
        <v>0</v>
      </c>
      <c r="CD89">
        <v>1850000000</v>
      </c>
      <c r="CE89">
        <v>1693000000</v>
      </c>
      <c r="CF89">
        <v>1415000000</v>
      </c>
      <c r="CG89">
        <v>4958000000</v>
      </c>
      <c r="CH89">
        <v>4958000000</v>
      </c>
      <c r="CI89">
        <v>0</v>
      </c>
      <c r="CJ89">
        <v>0</v>
      </c>
      <c r="CK89">
        <v>0</v>
      </c>
      <c r="CL89">
        <v>0</v>
      </c>
      <c r="CM89">
        <v>0</v>
      </c>
      <c r="CN89">
        <v>0</v>
      </c>
      <c r="CO89">
        <v>0</v>
      </c>
      <c r="CP89">
        <v>0</v>
      </c>
      <c r="CQ89">
        <v>0</v>
      </c>
      <c r="CR89">
        <v>0</v>
      </c>
      <c r="CS89">
        <v>0</v>
      </c>
      <c r="CT89">
        <v>0</v>
      </c>
      <c r="CU89">
        <v>0</v>
      </c>
      <c r="CV89">
        <v>0</v>
      </c>
      <c r="CW89">
        <v>0</v>
      </c>
      <c r="CX89">
        <v>369000000</v>
      </c>
      <c r="CY89">
        <v>743000000</v>
      </c>
      <c r="CZ89">
        <v>1457000000</v>
      </c>
      <c r="DA89">
        <v>2569000000</v>
      </c>
      <c r="DB89">
        <v>2569000000</v>
      </c>
      <c r="DC89">
        <v>0</v>
      </c>
      <c r="DD89">
        <v>0</v>
      </c>
      <c r="DE89">
        <v>0</v>
      </c>
      <c r="DF89">
        <v>0</v>
      </c>
      <c r="DG89">
        <v>0</v>
      </c>
      <c r="DH89">
        <v>6332000000</v>
      </c>
      <c r="DI89">
        <v>6577000000</v>
      </c>
      <c r="DJ89">
        <v>6347000000</v>
      </c>
      <c r="DK89">
        <v>19256000000</v>
      </c>
      <c r="DL89">
        <v>19256000000</v>
      </c>
      <c r="DM89">
        <v>0</v>
      </c>
      <c r="DN89">
        <v>0</v>
      </c>
      <c r="DO89">
        <v>0</v>
      </c>
      <c r="DP89">
        <v>0</v>
      </c>
      <c r="DQ89">
        <v>0</v>
      </c>
      <c r="DR89">
        <v>1210000000</v>
      </c>
      <c r="DS89">
        <v>770000000</v>
      </c>
      <c r="DT89">
        <v>1537000000</v>
      </c>
      <c r="DU89">
        <v>3517000000</v>
      </c>
      <c r="DV89">
        <v>3517000000</v>
      </c>
      <c r="DW89">
        <v>1070000000</v>
      </c>
      <c r="DX89">
        <v>955000000</v>
      </c>
      <c r="DY89">
        <v>860000000</v>
      </c>
      <c r="DZ89">
        <v>2885000000</v>
      </c>
      <c r="EA89">
        <v>2885000000</v>
      </c>
      <c r="EB89">
        <v>0</v>
      </c>
      <c r="EC89">
        <v>0</v>
      </c>
      <c r="ED89">
        <v>0</v>
      </c>
      <c r="EE89">
        <v>0</v>
      </c>
      <c r="EF89">
        <v>0</v>
      </c>
      <c r="EG89">
        <v>800000000</v>
      </c>
      <c r="EH89">
        <v>765000000</v>
      </c>
      <c r="EI89">
        <v>768000000</v>
      </c>
      <c r="EJ89">
        <v>2333000000</v>
      </c>
      <c r="EK89"/>
      <c r="EL89"/>
      <c r="EM89"/>
      <c r="EN89"/>
      <c r="EO89">
        <v>2333000000</v>
      </c>
      <c r="EP89">
        <v>0</v>
      </c>
      <c r="EQ89">
        <v>0</v>
      </c>
      <c r="ER89">
        <v>0</v>
      </c>
      <c r="ES89">
        <v>0</v>
      </c>
      <c r="ET89">
        <v>0</v>
      </c>
      <c r="EU89">
        <v>0</v>
      </c>
      <c r="EV89">
        <v>0</v>
      </c>
      <c r="EW89">
        <v>0</v>
      </c>
      <c r="EX89">
        <v>0</v>
      </c>
      <c r="EY89">
        <v>0</v>
      </c>
      <c r="EZ89">
        <v>0</v>
      </c>
      <c r="FA89">
        <v>0</v>
      </c>
      <c r="FB89">
        <v>0</v>
      </c>
      <c r="FC89">
        <v>0</v>
      </c>
      <c r="FD89">
        <v>0</v>
      </c>
      <c r="FE89">
        <v>10273000000</v>
      </c>
      <c r="FF89">
        <v>13600000000</v>
      </c>
      <c r="FG89">
        <v>18447000000</v>
      </c>
      <c r="FH89">
        <v>42320000000</v>
      </c>
      <c r="FI89">
        <v>42320000000</v>
      </c>
      <c r="FJ89">
        <v>0</v>
      </c>
      <c r="FK89">
        <v>0</v>
      </c>
      <c r="FL89">
        <v>0</v>
      </c>
      <c r="FM89">
        <v>0</v>
      </c>
      <c r="FN89">
        <v>0</v>
      </c>
      <c r="FO89">
        <v>0</v>
      </c>
      <c r="FP89">
        <v>0</v>
      </c>
      <c r="FQ89">
        <v>0</v>
      </c>
      <c r="FR89">
        <v>0</v>
      </c>
      <c r="FS89">
        <v>0</v>
      </c>
      <c r="FT89">
        <v>3415000000</v>
      </c>
      <c r="FU89">
        <v>3118000000</v>
      </c>
      <c r="FV89">
        <v>2565000000</v>
      </c>
      <c r="FW89">
        <v>9098000000</v>
      </c>
      <c r="FX89">
        <v>9098000000</v>
      </c>
      <c r="FY89">
        <v>3920000000</v>
      </c>
      <c r="FZ89">
        <v>4055000000</v>
      </c>
      <c r="GA89">
        <v>5039000000</v>
      </c>
      <c r="GB89">
        <v>13014000000</v>
      </c>
      <c r="GC89">
        <v>13014000000</v>
      </c>
      <c r="GD89">
        <v>0</v>
      </c>
      <c r="GE89">
        <v>0</v>
      </c>
      <c r="GF89">
        <v>0</v>
      </c>
      <c r="GG89">
        <v>0</v>
      </c>
      <c r="GH89">
        <v>0</v>
      </c>
      <c r="GI89">
        <v>0</v>
      </c>
      <c r="GJ89">
        <v>0</v>
      </c>
      <c r="GK89">
        <v>0</v>
      </c>
      <c r="GL89">
        <v>0</v>
      </c>
      <c r="GM89">
        <v>0</v>
      </c>
      <c r="GN89">
        <v>0</v>
      </c>
      <c r="GO89">
        <v>0</v>
      </c>
      <c r="GP89">
        <v>0</v>
      </c>
      <c r="GQ89">
        <v>0</v>
      </c>
      <c r="GR89">
        <v>0</v>
      </c>
      <c r="GS89">
        <v>0</v>
      </c>
      <c r="GT89">
        <v>0</v>
      </c>
      <c r="GU89">
        <v>0</v>
      </c>
      <c r="GV89">
        <v>0</v>
      </c>
      <c r="GW89">
        <v>0</v>
      </c>
      <c r="GX89">
        <v>5379000000</v>
      </c>
      <c r="GY89">
        <v>5989000000</v>
      </c>
      <c r="GZ89">
        <v>6333000000</v>
      </c>
      <c r="HA89">
        <v>17701000000</v>
      </c>
      <c r="HB89">
        <v>17701000000</v>
      </c>
      <c r="HC89">
        <v>13543000000</v>
      </c>
      <c r="HD89">
        <v>13362000000</v>
      </c>
      <c r="HE89">
        <v>13556000000</v>
      </c>
      <c r="HF89">
        <v>40461000000</v>
      </c>
      <c r="HG89">
        <v>40461000000</v>
      </c>
      <c r="HH89">
        <v>11901000000</v>
      </c>
      <c r="HI89">
        <v>12245000000</v>
      </c>
      <c r="HJ89">
        <v>12340000000</v>
      </c>
      <c r="HK89">
        <v>36486000000</v>
      </c>
      <c r="HL89">
        <v>36486000000</v>
      </c>
      <c r="HM89">
        <v>0</v>
      </c>
      <c r="HN89">
        <v>0</v>
      </c>
      <c r="HO89">
        <v>0</v>
      </c>
      <c r="HP89">
        <v>0</v>
      </c>
      <c r="HQ89">
        <v>0</v>
      </c>
      <c r="HR89">
        <v>0</v>
      </c>
      <c r="HS89">
        <v>0</v>
      </c>
      <c r="HT89">
        <v>0</v>
      </c>
      <c r="HU89">
        <v>0</v>
      </c>
      <c r="HV89">
        <v>0</v>
      </c>
      <c r="HW89">
        <v>5051200000</v>
      </c>
      <c r="HX89">
        <v>5595000000</v>
      </c>
      <c r="HY89">
        <v>6085700000</v>
      </c>
      <c r="HZ89">
        <v>16731900000</v>
      </c>
      <c r="IA89">
        <v>16731900000</v>
      </c>
      <c r="IB89">
        <v>0</v>
      </c>
      <c r="IC89">
        <v>0</v>
      </c>
      <c r="ID89">
        <v>0</v>
      </c>
      <c r="IE89">
        <v>0</v>
      </c>
      <c r="IF89">
        <v>0</v>
      </c>
      <c r="IG89">
        <v>0</v>
      </c>
      <c r="IH89">
        <v>0</v>
      </c>
      <c r="II89">
        <v>0</v>
      </c>
      <c r="IJ89">
        <v>0</v>
      </c>
      <c r="IK89">
        <v>0</v>
      </c>
      <c r="IL89">
        <v>0</v>
      </c>
      <c r="IM89">
        <v>0</v>
      </c>
      <c r="IN89">
        <v>0</v>
      </c>
      <c r="IO89">
        <v>0</v>
      </c>
      <c r="IP89">
        <v>0</v>
      </c>
      <c r="IQ89">
        <v>0</v>
      </c>
      <c r="IR89">
        <v>0</v>
      </c>
      <c r="IS89">
        <v>0</v>
      </c>
      <c r="IT89">
        <v>0</v>
      </c>
      <c r="IU89">
        <v>0</v>
      </c>
      <c r="IV89">
        <v>0</v>
      </c>
      <c r="IW89">
        <v>0</v>
      </c>
      <c r="IX89">
        <v>0</v>
      </c>
      <c r="IY89">
        <v>0</v>
      </c>
      <c r="IZ89">
        <v>0</v>
      </c>
      <c r="JA89">
        <v>2256000000</v>
      </c>
      <c r="JB89">
        <v>2330000000</v>
      </c>
      <c r="JC89">
        <v>2331000000</v>
      </c>
      <c r="JD89">
        <v>6917000000</v>
      </c>
      <c r="JE89">
        <v>6917000000</v>
      </c>
      <c r="JF89">
        <v>0</v>
      </c>
      <c r="JG89">
        <v>0</v>
      </c>
      <c r="JH89">
        <v>0</v>
      </c>
      <c r="JI89">
        <v>0</v>
      </c>
      <c r="JJ89">
        <v>0</v>
      </c>
      <c r="JK89">
        <v>1821000000</v>
      </c>
      <c r="JL89">
        <v>1911000000</v>
      </c>
      <c r="JM89">
        <v>1878000000</v>
      </c>
      <c r="JN89">
        <v>5610000000</v>
      </c>
      <c r="JO89">
        <v>5610000000</v>
      </c>
      <c r="JP89">
        <v>0</v>
      </c>
      <c r="JQ89">
        <v>0</v>
      </c>
      <c r="JR89">
        <v>0</v>
      </c>
      <c r="JS89">
        <v>0</v>
      </c>
      <c r="JT89">
        <v>0</v>
      </c>
      <c r="JU89">
        <v>9752000000</v>
      </c>
      <c r="JV89">
        <v>9872000000</v>
      </c>
      <c r="JW89">
        <v>13558000000</v>
      </c>
      <c r="JX89">
        <v>33182000000</v>
      </c>
      <c r="JY89">
        <v>33182000000</v>
      </c>
      <c r="JZ89">
        <v>0</v>
      </c>
      <c r="KA89">
        <v>0</v>
      </c>
      <c r="KB89">
        <v>0</v>
      </c>
      <c r="KC89">
        <v>0</v>
      </c>
      <c r="KD89">
        <v>0</v>
      </c>
      <c r="KE89">
        <v>14726000000</v>
      </c>
      <c r="KF89">
        <v>16876000000</v>
      </c>
      <c r="KG89">
        <v>19269000000</v>
      </c>
      <c r="KH89">
        <v>50871000000</v>
      </c>
      <c r="KI89">
        <v>50871000000</v>
      </c>
      <c r="KJ89">
        <v>0</v>
      </c>
      <c r="KK89">
        <v>0</v>
      </c>
      <c r="KL89">
        <v>0</v>
      </c>
      <c r="KM89">
        <v>0</v>
      </c>
      <c r="KN89">
        <v>0</v>
      </c>
      <c r="KO89">
        <v>6084000000</v>
      </c>
      <c r="KP89">
        <v>6026000000</v>
      </c>
      <c r="KQ89">
        <v>6067000000</v>
      </c>
      <c r="KR89">
        <v>18177000000</v>
      </c>
      <c r="KS89">
        <v>18177000000</v>
      </c>
      <c r="KT89">
        <v>0</v>
      </c>
      <c r="KU89">
        <v>0</v>
      </c>
      <c r="KV89">
        <v>0</v>
      </c>
      <c r="KW89">
        <v>0</v>
      </c>
      <c r="KX89">
        <v>0</v>
      </c>
      <c r="KY89">
        <v>7760000000</v>
      </c>
      <c r="KZ89">
        <v>8394000000</v>
      </c>
      <c r="LA89">
        <v>9405000000</v>
      </c>
      <c r="LB89">
        <v>25559000000</v>
      </c>
      <c r="LC89">
        <v>25559000000</v>
      </c>
      <c r="LD89">
        <v>0</v>
      </c>
      <c r="LE89">
        <v>0</v>
      </c>
      <c r="LF89">
        <v>0</v>
      </c>
      <c r="LG89">
        <v>0</v>
      </c>
      <c r="LH89">
        <v>0</v>
      </c>
      <c r="LI89">
        <v>0</v>
      </c>
      <c r="LJ89">
        <v>0</v>
      </c>
      <c r="LK89">
        <v>0</v>
      </c>
      <c r="LL89">
        <v>0</v>
      </c>
      <c r="LM89">
        <v>0</v>
      </c>
      <c r="LN89">
        <v>5625000000</v>
      </c>
      <c r="LO89">
        <v>5398000000</v>
      </c>
      <c r="LP89">
        <v>5975000000</v>
      </c>
      <c r="LQ89">
        <v>16998000000</v>
      </c>
      <c r="LR89">
        <v>16998000000</v>
      </c>
      <c r="LS89">
        <v>0</v>
      </c>
      <c r="LT89">
        <v>0</v>
      </c>
      <c r="LU89">
        <v>0</v>
      </c>
      <c r="LV89">
        <v>0</v>
      </c>
      <c r="LW89">
        <v>0</v>
      </c>
      <c r="LX89">
        <v>702000000</v>
      </c>
      <c r="LY89">
        <v>717000000</v>
      </c>
      <c r="LZ89">
        <v>580000000</v>
      </c>
      <c r="MA89">
        <v>1999000000</v>
      </c>
      <c r="MB89">
        <v>1999000000</v>
      </c>
      <c r="MC89">
        <v>0</v>
      </c>
      <c r="MD89">
        <v>0</v>
      </c>
      <c r="ME89">
        <v>0</v>
      </c>
      <c r="MF89">
        <v>0</v>
      </c>
      <c r="MG89">
        <v>0</v>
      </c>
      <c r="MH89">
        <v>0</v>
      </c>
      <c r="MI89">
        <v>0</v>
      </c>
      <c r="MJ89">
        <v>0</v>
      </c>
      <c r="MK89">
        <v>0</v>
      </c>
      <c r="ML89">
        <v>0</v>
      </c>
      <c r="MM89">
        <v>0</v>
      </c>
      <c r="MN89">
        <v>0</v>
      </c>
      <c r="MO89">
        <v>0</v>
      </c>
      <c r="MP89">
        <v>0</v>
      </c>
      <c r="MQ89">
        <v>0</v>
      </c>
      <c r="MR89">
        <v>0</v>
      </c>
      <c r="MS89">
        <v>0</v>
      </c>
      <c r="MT89">
        <v>0</v>
      </c>
      <c r="MU89">
        <v>0</v>
      </c>
      <c r="MV89">
        <v>0</v>
      </c>
      <c r="MW89">
        <v>1559000000</v>
      </c>
      <c r="MX89">
        <v>1544000000</v>
      </c>
      <c r="MY89">
        <v>1530000000</v>
      </c>
      <c r="MZ89">
        <v>4633000000</v>
      </c>
      <c r="NA89">
        <v>4633000000</v>
      </c>
      <c r="NB89">
        <v>0</v>
      </c>
      <c r="NC89">
        <v>0</v>
      </c>
      <c r="ND89">
        <v>0</v>
      </c>
      <c r="NE89">
        <v>0</v>
      </c>
      <c r="NF89">
        <v>0</v>
      </c>
      <c r="NG89">
        <v>0</v>
      </c>
      <c r="NH89">
        <v>0</v>
      </c>
      <c r="NI89">
        <v>0</v>
      </c>
      <c r="NJ89">
        <v>0</v>
      </c>
      <c r="NK89">
        <v>0</v>
      </c>
      <c r="NL89">
        <v>0</v>
      </c>
      <c r="NM89">
        <v>0</v>
      </c>
      <c r="NN89">
        <v>0</v>
      </c>
      <c r="NO89">
        <v>0</v>
      </c>
      <c r="NP89">
        <v>0</v>
      </c>
      <c r="NQ89">
        <v>0</v>
      </c>
      <c r="NR89">
        <v>0</v>
      </c>
      <c r="NS89">
        <v>0</v>
      </c>
      <c r="NT89">
        <v>0</v>
      </c>
      <c r="NU89">
        <v>0</v>
      </c>
      <c r="NV89">
        <v>0</v>
      </c>
      <c r="NW89">
        <v>0</v>
      </c>
      <c r="NX89">
        <v>0</v>
      </c>
      <c r="NY89">
        <v>0</v>
      </c>
      <c r="NZ89">
        <v>0</v>
      </c>
      <c r="OA89">
        <v>0</v>
      </c>
      <c r="OB89">
        <v>0</v>
      </c>
      <c r="OC89">
        <v>0</v>
      </c>
      <c r="OD89">
        <v>0</v>
      </c>
      <c r="OE89">
        <v>0</v>
      </c>
      <c r="OF89">
        <v>0</v>
      </c>
      <c r="OG89">
        <v>0</v>
      </c>
      <c r="OH89">
        <v>0</v>
      </c>
      <c r="OI89">
        <v>0</v>
      </c>
      <c r="OJ89">
        <v>0</v>
      </c>
      <c r="OK89">
        <v>0</v>
      </c>
      <c r="OL89">
        <v>0</v>
      </c>
      <c r="OM89">
        <v>0</v>
      </c>
      <c r="ON89">
        <v>0</v>
      </c>
      <c r="OO89">
        <v>0</v>
      </c>
      <c r="OP89">
        <v>0</v>
      </c>
      <c r="OQ89">
        <v>0</v>
      </c>
      <c r="OR89">
        <v>0</v>
      </c>
      <c r="OS89">
        <v>0</v>
      </c>
      <c r="OT89">
        <v>0</v>
      </c>
      <c r="OU89">
        <v>1466000000</v>
      </c>
      <c r="OV89">
        <v>1269000000</v>
      </c>
      <c r="OW89">
        <v>1285000000</v>
      </c>
      <c r="OX89">
        <v>4020000000</v>
      </c>
      <c r="OY89">
        <v>4020000000</v>
      </c>
      <c r="OZ89">
        <v>513015600000</v>
      </c>
    </row>
    <row r="90" spans="1:416" x14ac:dyDescent="0.25">
      <c r="A90" s="26" t="s">
        <v>479</v>
      </c>
      <c r="B90">
        <v>70400000000</v>
      </c>
      <c r="C90">
        <v>45898000000</v>
      </c>
      <c r="D90">
        <v>14966000000</v>
      </c>
      <c r="E90">
        <v>131264000000</v>
      </c>
      <c r="F90">
        <v>131264000000</v>
      </c>
      <c r="G90">
        <v>3368000000</v>
      </c>
      <c r="H90">
        <v>4717000000</v>
      </c>
      <c r="I90">
        <v>1055000000</v>
      </c>
      <c r="J90">
        <v>9140000000</v>
      </c>
      <c r="K90">
        <v>9140000000</v>
      </c>
      <c r="L90">
        <v>24560000000</v>
      </c>
      <c r="M90">
        <v>25847000000</v>
      </c>
      <c r="N90">
        <v>27627000000</v>
      </c>
      <c r="O90">
        <v>78034000000</v>
      </c>
      <c r="P90">
        <v>78034000000</v>
      </c>
      <c r="Q90">
        <v>7952413000</v>
      </c>
      <c r="R90">
        <v>10421538000</v>
      </c>
      <c r="S90">
        <v>12375533000</v>
      </c>
      <c r="T90">
        <v>30749484000</v>
      </c>
      <c r="U90">
        <v>30749484000</v>
      </c>
      <c r="V90">
        <v>20884000000</v>
      </c>
      <c r="W90">
        <v>23084000000</v>
      </c>
      <c r="X90">
        <v>15504000000</v>
      </c>
      <c r="Y90">
        <v>59472000000</v>
      </c>
      <c r="Z90">
        <v>59472000000</v>
      </c>
      <c r="AA90">
        <v>44033000000</v>
      </c>
      <c r="AB90">
        <v>48074000000</v>
      </c>
      <c r="AC90">
        <v>52767000000</v>
      </c>
      <c r="AD90">
        <v>144874000000</v>
      </c>
      <c r="AE90">
        <v>144874000000</v>
      </c>
      <c r="AF90">
        <v>-17977000000</v>
      </c>
      <c r="AG90">
        <v>-21330000000</v>
      </c>
      <c r="AH90">
        <v>-21408000000</v>
      </c>
      <c r="AI90">
        <v>-60715000000</v>
      </c>
      <c r="AJ90">
        <v>-60715000000</v>
      </c>
      <c r="AK90">
        <v>19625000000</v>
      </c>
      <c r="AL90">
        <v>31220000000</v>
      </c>
      <c r="AM90">
        <v>52551000000</v>
      </c>
      <c r="AN90">
        <v>103396000000</v>
      </c>
      <c r="AO90">
        <v>103396000000</v>
      </c>
      <c r="AP90">
        <v>12499000000</v>
      </c>
      <c r="AQ90">
        <v>13871000000</v>
      </c>
      <c r="AR90">
        <v>13837000000</v>
      </c>
      <c r="AS90">
        <v>40207000000</v>
      </c>
      <c r="AT90">
        <v>40207000000</v>
      </c>
      <c r="AU90">
        <v>55941000000</v>
      </c>
      <c r="AV90">
        <v>50644000000</v>
      </c>
      <c r="AW90">
        <v>38610000000</v>
      </c>
      <c r="AX90">
        <v>145195000000</v>
      </c>
      <c r="AY90">
        <v>145195000000</v>
      </c>
      <c r="AZ90">
        <v>136314000000</v>
      </c>
      <c r="BA90">
        <v>156319000000</v>
      </c>
      <c r="BB90">
        <v>164088000000</v>
      </c>
      <c r="BC90">
        <v>456721000000</v>
      </c>
      <c r="BD90">
        <v>456721000000</v>
      </c>
      <c r="BE90">
        <v>16257000000</v>
      </c>
      <c r="BF90">
        <v>16455400000</v>
      </c>
      <c r="BG90">
        <v>13976300000</v>
      </c>
      <c r="BH90">
        <v>46688700000</v>
      </c>
      <c r="BI90">
        <v>46688700000</v>
      </c>
      <c r="BJ90">
        <v>28652000000</v>
      </c>
      <c r="BK90">
        <v>31894000000</v>
      </c>
      <c r="BL90">
        <v>34241000000</v>
      </c>
      <c r="BM90">
        <v>94787000000</v>
      </c>
      <c r="BN90">
        <v>94787000000</v>
      </c>
      <c r="BO90">
        <v>34065000000</v>
      </c>
      <c r="BP90">
        <v>34474000000</v>
      </c>
      <c r="BQ90">
        <v>21281000000</v>
      </c>
      <c r="BR90">
        <v>89820000000</v>
      </c>
      <c r="BS90">
        <v>89820000000</v>
      </c>
      <c r="BT90">
        <v>321112000000</v>
      </c>
      <c r="BU90">
        <v>402493000000</v>
      </c>
      <c r="BV90">
        <v>444626000000</v>
      </c>
      <c r="BW90">
        <v>1168231000000</v>
      </c>
      <c r="BX90">
        <v>1168231000000</v>
      </c>
      <c r="BY90">
        <v>151347000000</v>
      </c>
      <c r="BZ90">
        <v>165369000000</v>
      </c>
      <c r="CA90">
        <v>168272000000</v>
      </c>
      <c r="CB90">
        <v>484988000000</v>
      </c>
      <c r="CC90">
        <v>484988000000</v>
      </c>
      <c r="CD90">
        <v>30427000000</v>
      </c>
      <c r="CE90">
        <v>34437000000</v>
      </c>
      <c r="CF90">
        <v>35167000000</v>
      </c>
      <c r="CG90">
        <v>100031000000</v>
      </c>
      <c r="CH90">
        <v>100031000000</v>
      </c>
      <c r="CI90">
        <v>21615000000</v>
      </c>
      <c r="CJ90">
        <v>22501000000</v>
      </c>
      <c r="CK90">
        <v>23699000000</v>
      </c>
      <c r="CL90">
        <v>67815000000</v>
      </c>
      <c r="CM90">
        <v>67815000000</v>
      </c>
      <c r="CN90">
        <v>41983000000</v>
      </c>
      <c r="CO90">
        <v>50695000000</v>
      </c>
      <c r="CP90">
        <v>56438000000</v>
      </c>
      <c r="CQ90">
        <v>149116000000</v>
      </c>
      <c r="CR90">
        <v>149116000000</v>
      </c>
      <c r="CS90">
        <v>35875000000</v>
      </c>
      <c r="CT90">
        <v>40340000000</v>
      </c>
      <c r="CU90">
        <v>40088000000</v>
      </c>
      <c r="CV90">
        <v>116303000000</v>
      </c>
      <c r="CW90">
        <v>116303000000</v>
      </c>
      <c r="CX90">
        <v>34010000000</v>
      </c>
      <c r="CY90">
        <v>39742000000</v>
      </c>
      <c r="CZ90">
        <v>35213000000</v>
      </c>
      <c r="DA90">
        <v>108965000000</v>
      </c>
      <c r="DB90">
        <v>108965000000</v>
      </c>
      <c r="DC90">
        <v>7887000000</v>
      </c>
      <c r="DD90">
        <v>10258000000</v>
      </c>
      <c r="DE90">
        <v>12879000000</v>
      </c>
      <c r="DF90">
        <v>31024000000</v>
      </c>
      <c r="DG90">
        <v>31024000000</v>
      </c>
      <c r="DH90">
        <v>1233000000</v>
      </c>
      <c r="DI90">
        <v>-5903000000</v>
      </c>
      <c r="DJ90">
        <v>-2763000000</v>
      </c>
      <c r="DK90">
        <v>-7433000000</v>
      </c>
      <c r="DL90">
        <v>-7433000000</v>
      </c>
      <c r="DM90">
        <v>41089000000</v>
      </c>
      <c r="DN90">
        <v>45108000000</v>
      </c>
      <c r="DO90">
        <v>49640000000</v>
      </c>
      <c r="DP90">
        <v>135837000000</v>
      </c>
      <c r="DQ90">
        <v>135837000000</v>
      </c>
      <c r="DR90">
        <v>180987000000</v>
      </c>
      <c r="DS90">
        <v>174945000000</v>
      </c>
      <c r="DT90">
        <v>160377000000</v>
      </c>
      <c r="DU90">
        <v>516309000000</v>
      </c>
      <c r="DV90">
        <v>516309000000</v>
      </c>
      <c r="DW90">
        <v>30257000000</v>
      </c>
      <c r="DX90">
        <v>-8400000000</v>
      </c>
      <c r="DY90">
        <v>-11586000000</v>
      </c>
      <c r="DZ90">
        <v>10271000000</v>
      </c>
      <c r="EA90">
        <v>10271000000</v>
      </c>
      <c r="EB90">
        <v>82679000000</v>
      </c>
      <c r="EC90">
        <v>42494000000</v>
      </c>
      <c r="ED90">
        <v>38315000000</v>
      </c>
      <c r="EE90">
        <v>163488000000</v>
      </c>
      <c r="EF90">
        <v>163488000000</v>
      </c>
      <c r="EG90">
        <v>35460000000</v>
      </c>
      <c r="EH90">
        <v>17045000000</v>
      </c>
      <c r="EI90">
        <v>16361000000</v>
      </c>
      <c r="EJ90">
        <v>68866000000</v>
      </c>
      <c r="EK90"/>
      <c r="EL90"/>
      <c r="EM90"/>
      <c r="EN90"/>
      <c r="EO90">
        <v>68866000000</v>
      </c>
      <c r="EP90">
        <v>23072000000</v>
      </c>
      <c r="EQ90">
        <v>24199000000</v>
      </c>
      <c r="ER90">
        <v>24955000000</v>
      </c>
      <c r="ES90">
        <v>72226000000</v>
      </c>
      <c r="ET90">
        <v>72226000000</v>
      </c>
      <c r="EU90">
        <v>14743000000</v>
      </c>
      <c r="EV90">
        <v>16267000000</v>
      </c>
      <c r="EW90">
        <v>16735000000</v>
      </c>
      <c r="EX90">
        <v>47745000000</v>
      </c>
      <c r="EY90">
        <v>47745000000</v>
      </c>
      <c r="EZ90">
        <v>22681000000</v>
      </c>
      <c r="FA90">
        <v>20320000000</v>
      </c>
      <c r="FB90">
        <v>18243000000</v>
      </c>
      <c r="FC90">
        <v>61244000000</v>
      </c>
      <c r="FD90">
        <v>61244000000</v>
      </c>
      <c r="FE90">
        <v>41981000000</v>
      </c>
      <c r="FF90">
        <v>55692000000</v>
      </c>
      <c r="FG90">
        <v>77345000000</v>
      </c>
      <c r="FH90">
        <v>175018000000</v>
      </c>
      <c r="FI90">
        <v>175018000000</v>
      </c>
      <c r="FJ90">
        <v>24823000000</v>
      </c>
      <c r="FK90">
        <v>24648000000</v>
      </c>
      <c r="FL90">
        <v>25216000000</v>
      </c>
      <c r="FM90">
        <v>74687000000</v>
      </c>
      <c r="FN90">
        <v>74687000000</v>
      </c>
      <c r="FO90">
        <v>29326000000</v>
      </c>
      <c r="FP90">
        <v>31633000000</v>
      </c>
      <c r="FQ90">
        <v>33498000000</v>
      </c>
      <c r="FR90">
        <v>94457000000</v>
      </c>
      <c r="FS90">
        <v>94457000000</v>
      </c>
      <c r="FT90">
        <v>93109000000</v>
      </c>
      <c r="FU90">
        <v>87732000000</v>
      </c>
      <c r="FV90">
        <v>92247000000</v>
      </c>
      <c r="FW90">
        <v>273088000000</v>
      </c>
      <c r="FX90">
        <v>273088000000</v>
      </c>
      <c r="FY90">
        <v>19024000000</v>
      </c>
      <c r="FZ90">
        <v>19388000000</v>
      </c>
      <c r="GA90">
        <v>14381000000</v>
      </c>
      <c r="GB90">
        <v>52793000000</v>
      </c>
      <c r="GC90">
        <v>52793000000</v>
      </c>
      <c r="GD90">
        <v>22322000000</v>
      </c>
      <c r="GE90">
        <v>26860000000</v>
      </c>
      <c r="GF90">
        <v>31962000000</v>
      </c>
      <c r="GG90">
        <v>81144000000</v>
      </c>
      <c r="GH90">
        <v>81144000000</v>
      </c>
      <c r="GI90">
        <v>100100000000</v>
      </c>
      <c r="GJ90">
        <v>106465000000</v>
      </c>
      <c r="GK90">
        <v>112947000000</v>
      </c>
      <c r="GL90">
        <v>319512000000</v>
      </c>
      <c r="GM90">
        <v>319512000000</v>
      </c>
      <c r="GN90">
        <v>46423000000</v>
      </c>
      <c r="GO90">
        <v>51729000000</v>
      </c>
      <c r="GP90">
        <v>58134000000</v>
      </c>
      <c r="GQ90">
        <v>156286000000</v>
      </c>
      <c r="GR90">
        <v>156286000000</v>
      </c>
      <c r="GS90">
        <v>33978000000</v>
      </c>
      <c r="GT90">
        <v>37693000000</v>
      </c>
      <c r="GU90">
        <v>39905000000</v>
      </c>
      <c r="GV90">
        <v>111576000000</v>
      </c>
      <c r="GW90">
        <v>111576000000</v>
      </c>
      <c r="GX90">
        <v>159206000000</v>
      </c>
      <c r="GY90">
        <v>162954000000</v>
      </c>
      <c r="GZ90">
        <v>162717000000</v>
      </c>
      <c r="HA90">
        <v>484877000000</v>
      </c>
      <c r="HB90">
        <v>484877000000</v>
      </c>
      <c r="HC90">
        <v>50172000000</v>
      </c>
      <c r="HD90">
        <v>53523000000</v>
      </c>
      <c r="HE90">
        <v>56233000000</v>
      </c>
      <c r="HF90">
        <v>159928000000</v>
      </c>
      <c r="HG90">
        <v>159928000000</v>
      </c>
      <c r="HH90">
        <v>106216000000</v>
      </c>
      <c r="HI90">
        <v>110659000000</v>
      </c>
      <c r="HJ90">
        <v>113890000000</v>
      </c>
      <c r="HK90">
        <v>330765000000</v>
      </c>
      <c r="HL90">
        <v>330765000000</v>
      </c>
      <c r="HM90">
        <v>199202000000</v>
      </c>
      <c r="HN90">
        <v>223211000000</v>
      </c>
      <c r="HO90">
        <v>236990000000</v>
      </c>
      <c r="HP90">
        <v>659403000000</v>
      </c>
      <c r="HQ90">
        <v>659403000000</v>
      </c>
      <c r="HR90">
        <v>63234000000</v>
      </c>
      <c r="HS90">
        <v>65855000000</v>
      </c>
      <c r="HT90">
        <v>66555000000</v>
      </c>
      <c r="HU90">
        <v>195644000000</v>
      </c>
      <c r="HV90">
        <v>195644000000</v>
      </c>
      <c r="HW90">
        <v>11395900000</v>
      </c>
      <c r="HX90">
        <v>4920400000</v>
      </c>
      <c r="HY90">
        <v>7830200000</v>
      </c>
      <c r="HZ90">
        <v>24146500000</v>
      </c>
      <c r="IA90">
        <v>24146500000</v>
      </c>
      <c r="IB90">
        <v>15434000000</v>
      </c>
      <c r="IC90">
        <v>18401000000</v>
      </c>
      <c r="ID90">
        <v>21636000000</v>
      </c>
      <c r="IE90">
        <v>55471000000</v>
      </c>
      <c r="IF90">
        <v>55471000000</v>
      </c>
      <c r="IG90">
        <v>5425000000</v>
      </c>
      <c r="IH90">
        <v>3452000000</v>
      </c>
      <c r="II90">
        <v>1727000000</v>
      </c>
      <c r="IJ90">
        <v>10604000000</v>
      </c>
      <c r="IK90">
        <v>10604000000</v>
      </c>
      <c r="IL90">
        <v>27283000000</v>
      </c>
      <c r="IM90">
        <v>33984000000</v>
      </c>
      <c r="IN90">
        <v>38747000000</v>
      </c>
      <c r="IO90">
        <v>100014000000</v>
      </c>
      <c r="IP90">
        <v>100014000000</v>
      </c>
      <c r="IQ90">
        <v>50487000000</v>
      </c>
      <c r="IR90">
        <v>52930500000</v>
      </c>
      <c r="IS90">
        <v>53908100000</v>
      </c>
      <c r="IT90">
        <v>157325600000</v>
      </c>
      <c r="IU90">
        <v>157325600000</v>
      </c>
      <c r="IV90">
        <v>24491000000</v>
      </c>
      <c r="IW90">
        <v>26615000000</v>
      </c>
      <c r="IX90">
        <v>28402000000</v>
      </c>
      <c r="IY90">
        <v>79508000000</v>
      </c>
      <c r="IZ90">
        <v>79508000000</v>
      </c>
      <c r="JA90">
        <v>24379000000</v>
      </c>
      <c r="JB90">
        <v>26270000000</v>
      </c>
      <c r="JC90">
        <v>28132000000</v>
      </c>
      <c r="JD90">
        <v>78781000000</v>
      </c>
      <c r="JE90">
        <v>78781000000</v>
      </c>
      <c r="JF90">
        <v>28926000000</v>
      </c>
      <c r="JG90">
        <v>33078000000</v>
      </c>
      <c r="JH90">
        <v>36491000000</v>
      </c>
      <c r="JI90">
        <v>98495000000</v>
      </c>
      <c r="JJ90">
        <v>98495000000</v>
      </c>
      <c r="JK90">
        <v>40636000000</v>
      </c>
      <c r="JL90">
        <v>42135000000</v>
      </c>
      <c r="JM90">
        <v>43761000000</v>
      </c>
      <c r="JN90">
        <v>126532000000</v>
      </c>
      <c r="JO90">
        <v>126532000000</v>
      </c>
      <c r="JP90">
        <v>43962000000</v>
      </c>
      <c r="JQ90">
        <v>36539000000</v>
      </c>
      <c r="JR90">
        <v>34679000000</v>
      </c>
      <c r="JS90">
        <v>115180000000</v>
      </c>
      <c r="JT90">
        <v>115180000000</v>
      </c>
      <c r="JU90">
        <v>42579000000</v>
      </c>
      <c r="JV90">
        <v>46602000000</v>
      </c>
      <c r="JW90">
        <v>47362000000</v>
      </c>
      <c r="JX90">
        <v>136543000000</v>
      </c>
      <c r="JY90">
        <v>136543000000</v>
      </c>
      <c r="JZ90">
        <v>64175000000</v>
      </c>
      <c r="KA90">
        <v>70589000000</v>
      </c>
      <c r="KB90">
        <v>78694000000</v>
      </c>
      <c r="KC90">
        <v>213458000000</v>
      </c>
      <c r="KD90">
        <v>213458000000</v>
      </c>
      <c r="KE90">
        <v>13682000000</v>
      </c>
      <c r="KF90">
        <v>24150000000</v>
      </c>
      <c r="KG90">
        <v>34566000000</v>
      </c>
      <c r="KH90">
        <v>72398000000</v>
      </c>
      <c r="KI90">
        <v>72398000000</v>
      </c>
      <c r="KJ90">
        <v>3517000000</v>
      </c>
      <c r="KK90">
        <v>1643000000</v>
      </c>
      <c r="KL90">
        <v>-191000000</v>
      </c>
      <c r="KM90">
        <v>4969000000</v>
      </c>
      <c r="KN90">
        <v>4969000000</v>
      </c>
      <c r="KO90">
        <v>19111000000</v>
      </c>
      <c r="KP90">
        <v>-3496000000</v>
      </c>
      <c r="KQ90">
        <v>-12696000000</v>
      </c>
      <c r="KR90">
        <v>2919000000</v>
      </c>
      <c r="KS90">
        <v>2919000000</v>
      </c>
      <c r="KT90">
        <v>59947000000</v>
      </c>
      <c r="KU90">
        <v>61946000000</v>
      </c>
      <c r="KV90">
        <v>63443000000</v>
      </c>
      <c r="KW90">
        <v>185336000000</v>
      </c>
      <c r="KX90">
        <v>185336000000</v>
      </c>
      <c r="KY90">
        <v>89574000000</v>
      </c>
      <c r="KZ90">
        <v>97670000000</v>
      </c>
      <c r="LA90">
        <v>96770000000</v>
      </c>
      <c r="LB90">
        <v>284014000000</v>
      </c>
      <c r="LC90">
        <v>284014000000</v>
      </c>
      <c r="LD90">
        <v>98641000000</v>
      </c>
      <c r="LE90">
        <v>94918000000</v>
      </c>
      <c r="LF90">
        <v>100239000000</v>
      </c>
      <c r="LG90">
        <v>293798000000</v>
      </c>
      <c r="LH90">
        <v>293798000000</v>
      </c>
      <c r="LI90">
        <v>31014000000</v>
      </c>
      <c r="LJ90">
        <v>30987000000</v>
      </c>
      <c r="LK90">
        <v>31638000000</v>
      </c>
      <c r="LL90">
        <v>93639000000</v>
      </c>
      <c r="LM90">
        <v>93639000000</v>
      </c>
      <c r="LN90">
        <v>542000000</v>
      </c>
      <c r="LO90">
        <v>4466000000</v>
      </c>
      <c r="LP90">
        <v>5284000000</v>
      </c>
      <c r="LQ90">
        <v>10292000000</v>
      </c>
      <c r="LR90">
        <v>10292000000</v>
      </c>
      <c r="LS90">
        <v>1457400000</v>
      </c>
      <c r="LT90">
        <v>-5771200000</v>
      </c>
      <c r="LU90">
        <v>-7815600000</v>
      </c>
      <c r="LV90">
        <v>-12129400000</v>
      </c>
      <c r="LW90">
        <v>-12129400000</v>
      </c>
      <c r="LX90">
        <v>31658000000</v>
      </c>
      <c r="LY90">
        <v>18751000000</v>
      </c>
      <c r="LZ90">
        <v>7018000000</v>
      </c>
      <c r="MA90">
        <v>57427000000</v>
      </c>
      <c r="MB90">
        <v>57427000000</v>
      </c>
      <c r="MC90">
        <v>8706000000</v>
      </c>
      <c r="MD90">
        <v>10877000000</v>
      </c>
      <c r="ME90">
        <v>11311000000</v>
      </c>
      <c r="MF90">
        <v>30894000000</v>
      </c>
      <c r="MG90">
        <v>30894000000</v>
      </c>
      <c r="MH90">
        <v>-4893069000</v>
      </c>
      <c r="MI90">
        <v>-5379952000</v>
      </c>
      <c r="MJ90">
        <v>-6102314000</v>
      </c>
      <c r="MK90">
        <v>-16375335000</v>
      </c>
      <c r="ML90">
        <v>-16375335000</v>
      </c>
      <c r="MM90">
        <v>58753000000</v>
      </c>
      <c r="MN90">
        <v>57936000000</v>
      </c>
      <c r="MO90">
        <v>37457000000</v>
      </c>
      <c r="MP90">
        <v>154146000000</v>
      </c>
      <c r="MQ90">
        <v>154146000000</v>
      </c>
      <c r="MR90">
        <v>6017000000</v>
      </c>
      <c r="MS90">
        <v>6433000000</v>
      </c>
      <c r="MT90">
        <v>8825000000</v>
      </c>
      <c r="MU90">
        <v>21275000000</v>
      </c>
      <c r="MV90">
        <v>21275000000</v>
      </c>
      <c r="MW90">
        <v>37906000000</v>
      </c>
      <c r="MX90">
        <v>39898000000</v>
      </c>
      <c r="MY90">
        <v>42051000000</v>
      </c>
      <c r="MZ90">
        <v>119855000000</v>
      </c>
      <c r="NA90">
        <v>119855000000</v>
      </c>
      <c r="NB90">
        <v>55846000000</v>
      </c>
      <c r="NC90">
        <v>61178000000</v>
      </c>
      <c r="ND90">
        <v>69295000000</v>
      </c>
      <c r="NE90">
        <v>186319000000</v>
      </c>
      <c r="NF90">
        <v>186319000000</v>
      </c>
      <c r="NG90">
        <v>45284000000</v>
      </c>
      <c r="NH90">
        <v>48605000000</v>
      </c>
      <c r="NI90">
        <v>51326000000</v>
      </c>
      <c r="NJ90">
        <v>145215000000</v>
      </c>
      <c r="NK90">
        <v>145215000000</v>
      </c>
      <c r="NL90">
        <v>8006000000</v>
      </c>
      <c r="NM90">
        <v>9105000000</v>
      </c>
      <c r="NN90">
        <v>6896000000</v>
      </c>
      <c r="NO90">
        <v>24007000000</v>
      </c>
      <c r="NP90">
        <v>24007000000</v>
      </c>
      <c r="NQ90">
        <v>59065000000</v>
      </c>
      <c r="NR90">
        <v>63186000000</v>
      </c>
      <c r="NS90">
        <v>64188000000</v>
      </c>
      <c r="NT90">
        <v>186439000000</v>
      </c>
      <c r="NU90">
        <v>186439000000</v>
      </c>
      <c r="NV90">
        <v>11318000000</v>
      </c>
      <c r="NW90">
        <v>13502000000</v>
      </c>
      <c r="NX90">
        <v>14088000000</v>
      </c>
      <c r="NY90">
        <v>38908000000</v>
      </c>
      <c r="NZ90">
        <v>38908000000</v>
      </c>
      <c r="OA90">
        <v>43542000000</v>
      </c>
      <c r="OB90">
        <v>53147000000</v>
      </c>
      <c r="OC90">
        <v>60464000000</v>
      </c>
      <c r="OD90">
        <v>157153000000</v>
      </c>
      <c r="OE90">
        <v>157153000000</v>
      </c>
      <c r="OF90">
        <v>33551000000</v>
      </c>
      <c r="OG90">
        <v>35815000000</v>
      </c>
      <c r="OH90">
        <v>34210000000</v>
      </c>
      <c r="OI90">
        <v>103576000000</v>
      </c>
      <c r="OJ90">
        <v>103576000000</v>
      </c>
      <c r="OK90">
        <v>158163000000</v>
      </c>
      <c r="OL90">
        <v>166697000000</v>
      </c>
      <c r="OM90">
        <v>162890000000</v>
      </c>
      <c r="ON90">
        <v>487750000000</v>
      </c>
      <c r="OO90">
        <v>487750000000</v>
      </c>
      <c r="OP90">
        <v>85107000000</v>
      </c>
      <c r="OQ90">
        <v>80785000000</v>
      </c>
      <c r="OR90">
        <v>83943000000</v>
      </c>
      <c r="OS90">
        <v>249835000000</v>
      </c>
      <c r="OT90">
        <v>249835000000</v>
      </c>
      <c r="OU90">
        <v>421653000000</v>
      </c>
      <c r="OV90">
        <v>421341000000</v>
      </c>
      <c r="OW90">
        <v>383943000000</v>
      </c>
      <c r="OX90">
        <v>1226937000000</v>
      </c>
      <c r="OY90">
        <v>1226937000000</v>
      </c>
      <c r="OZ90">
        <v>13138491549000</v>
      </c>
    </row>
    <row r="91" spans="1:416" x14ac:dyDescent="0.25">
      <c r="A91" s="26" t="s">
        <v>480</v>
      </c>
      <c r="B91">
        <v>265595000000</v>
      </c>
      <c r="C91">
        <v>260174000000</v>
      </c>
      <c r="D91">
        <v>274515000000</v>
      </c>
      <c r="E91">
        <v>800284000000</v>
      </c>
      <c r="F91">
        <v>800284000000</v>
      </c>
      <c r="G91">
        <v>32753000000</v>
      </c>
      <c r="H91">
        <v>33266000000</v>
      </c>
      <c r="I91">
        <v>45804000000</v>
      </c>
      <c r="J91">
        <v>111823000000</v>
      </c>
      <c r="K91">
        <v>111823000000</v>
      </c>
      <c r="L91">
        <v>30578000000</v>
      </c>
      <c r="M91">
        <v>31904000000</v>
      </c>
      <c r="N91">
        <v>34608000000</v>
      </c>
      <c r="O91">
        <v>97090000000</v>
      </c>
      <c r="P91">
        <v>97090000000</v>
      </c>
      <c r="Q91">
        <v>40992534000</v>
      </c>
      <c r="R91">
        <v>43215013000</v>
      </c>
      <c r="S91">
        <v>44327039000</v>
      </c>
      <c r="T91">
        <v>128534586000</v>
      </c>
      <c r="U91">
        <v>128534586000</v>
      </c>
      <c r="V91">
        <v>47389000000</v>
      </c>
      <c r="W91">
        <v>49746000000</v>
      </c>
      <c r="X91">
        <v>43736000000</v>
      </c>
      <c r="Y91">
        <v>140871000000</v>
      </c>
      <c r="Z91">
        <v>140871000000</v>
      </c>
      <c r="AA91">
        <v>39815000000</v>
      </c>
      <c r="AB91">
        <v>44675000000</v>
      </c>
      <c r="AC91">
        <v>44791000000</v>
      </c>
      <c r="AD91">
        <v>129281000000</v>
      </c>
      <c r="AE91">
        <v>129281000000</v>
      </c>
      <c r="AF91">
        <v>23747000000</v>
      </c>
      <c r="AG91">
        <v>23362000000</v>
      </c>
      <c r="AH91">
        <v>25424000000</v>
      </c>
      <c r="AI91">
        <v>72533000000</v>
      </c>
      <c r="AJ91">
        <v>72533000000</v>
      </c>
      <c r="AK91">
        <v>232887000000</v>
      </c>
      <c r="AL91">
        <v>280522000000</v>
      </c>
      <c r="AM91">
        <v>386064000000</v>
      </c>
      <c r="AN91">
        <v>899473000000</v>
      </c>
      <c r="AO91">
        <v>899473000000</v>
      </c>
      <c r="AP91">
        <v>36986000000</v>
      </c>
      <c r="AQ91">
        <v>39983000000</v>
      </c>
      <c r="AR91">
        <v>31357000000</v>
      </c>
      <c r="AS91">
        <v>108326000000</v>
      </c>
      <c r="AT91">
        <v>108326000000</v>
      </c>
      <c r="AU91">
        <v>101127000000</v>
      </c>
      <c r="AV91">
        <v>76559000000</v>
      </c>
      <c r="AW91">
        <v>58158000000</v>
      </c>
      <c r="AX91">
        <v>235844000000</v>
      </c>
      <c r="AY91">
        <v>235844000000</v>
      </c>
      <c r="AZ91">
        <v>91020000000</v>
      </c>
      <c r="BA91">
        <v>91244000000</v>
      </c>
      <c r="BB91">
        <v>85528000000</v>
      </c>
      <c r="BC91">
        <v>267792000000</v>
      </c>
      <c r="BD91">
        <v>267792000000</v>
      </c>
      <c r="BE91">
        <v>13452900000</v>
      </c>
      <c r="BF91">
        <v>14377900000</v>
      </c>
      <c r="BG91">
        <v>13444600000</v>
      </c>
      <c r="BH91">
        <v>41275400000</v>
      </c>
      <c r="BI91">
        <v>41275400000</v>
      </c>
      <c r="BJ91">
        <v>16416000000</v>
      </c>
      <c r="BK91">
        <v>16431000000</v>
      </c>
      <c r="BL91">
        <v>15388000000</v>
      </c>
      <c r="BM91">
        <v>48235000000</v>
      </c>
      <c r="BN91">
        <v>48235000000</v>
      </c>
      <c r="BO91">
        <v>22561000000</v>
      </c>
      <c r="BP91">
        <v>26145000000</v>
      </c>
      <c r="BQ91">
        <v>42518000000</v>
      </c>
      <c r="BR91">
        <v>91224000000</v>
      </c>
      <c r="BS91">
        <v>91224000000</v>
      </c>
      <c r="BT91">
        <v>247837000000</v>
      </c>
      <c r="BU91">
        <v>254616000000</v>
      </c>
      <c r="BV91">
        <v>245510000000</v>
      </c>
      <c r="BW91">
        <v>747963000000</v>
      </c>
      <c r="BX91">
        <v>747963000000</v>
      </c>
      <c r="BY91">
        <v>72854000000</v>
      </c>
      <c r="BZ91">
        <v>74286000000</v>
      </c>
      <c r="CA91">
        <v>74298000000</v>
      </c>
      <c r="CB91">
        <v>221438000000</v>
      </c>
      <c r="CC91">
        <v>221438000000</v>
      </c>
      <c r="CD91">
        <v>54722000000</v>
      </c>
      <c r="CE91">
        <v>53800000000</v>
      </c>
      <c r="CF91">
        <v>41748000000</v>
      </c>
      <c r="CG91">
        <v>150270000000</v>
      </c>
      <c r="CH91">
        <v>150270000000</v>
      </c>
      <c r="CI91">
        <v>15544000000</v>
      </c>
      <c r="CJ91">
        <v>15693000000</v>
      </c>
      <c r="CK91">
        <v>16471000000</v>
      </c>
      <c r="CL91">
        <v>47708000000</v>
      </c>
      <c r="CM91">
        <v>47708000000</v>
      </c>
      <c r="CN91">
        <v>94507000000</v>
      </c>
      <c r="CO91">
        <v>108942000000</v>
      </c>
      <c r="CP91">
        <v>103564000000</v>
      </c>
      <c r="CQ91">
        <v>307013000000</v>
      </c>
      <c r="CR91">
        <v>307013000000</v>
      </c>
      <c r="CS91">
        <v>22220000000</v>
      </c>
      <c r="CT91">
        <v>22357000000</v>
      </c>
      <c r="CU91">
        <v>18259000000</v>
      </c>
      <c r="CV91">
        <v>62836000000</v>
      </c>
      <c r="CW91">
        <v>62836000000</v>
      </c>
      <c r="CX91">
        <v>38727000000</v>
      </c>
      <c r="CY91">
        <v>36670000000</v>
      </c>
      <c r="CZ91">
        <v>19256000000</v>
      </c>
      <c r="DA91">
        <v>94653000000</v>
      </c>
      <c r="DB91">
        <v>94653000000</v>
      </c>
      <c r="DC91">
        <v>141576000000</v>
      </c>
      <c r="DD91">
        <v>152703000000</v>
      </c>
      <c r="DE91">
        <v>166761000000</v>
      </c>
      <c r="DF91">
        <v>461040000000</v>
      </c>
      <c r="DG91">
        <v>461040000000</v>
      </c>
      <c r="DH91">
        <v>49330000000</v>
      </c>
      <c r="DI91">
        <v>51904000000</v>
      </c>
      <c r="DJ91">
        <v>49301000000</v>
      </c>
      <c r="DK91">
        <v>150535000000</v>
      </c>
      <c r="DL91">
        <v>150535000000</v>
      </c>
      <c r="DM91">
        <v>194579000000</v>
      </c>
      <c r="DN91">
        <v>256776000000</v>
      </c>
      <c r="DO91">
        <v>268706000000</v>
      </c>
      <c r="DP91">
        <v>720061000000</v>
      </c>
      <c r="DQ91">
        <v>720061000000</v>
      </c>
      <c r="DR91">
        <v>166339000000</v>
      </c>
      <c r="DS91">
        <v>146516000000</v>
      </c>
      <c r="DT91">
        <v>94692000000</v>
      </c>
      <c r="DU91">
        <v>407547000000</v>
      </c>
      <c r="DV91">
        <v>407547000000</v>
      </c>
      <c r="DW91">
        <v>22594000000</v>
      </c>
      <c r="DX91">
        <v>21512000000</v>
      </c>
      <c r="DY91">
        <v>20397000000</v>
      </c>
      <c r="DZ91">
        <v>64503000000</v>
      </c>
      <c r="EA91">
        <v>64503000000</v>
      </c>
      <c r="EB91">
        <v>59434000000</v>
      </c>
      <c r="EC91">
        <v>69607000000</v>
      </c>
      <c r="ED91">
        <v>65388000000</v>
      </c>
      <c r="EE91">
        <v>194429000000</v>
      </c>
      <c r="EF91">
        <v>194429000000</v>
      </c>
      <c r="EG91">
        <v>49604000000</v>
      </c>
      <c r="EH91">
        <v>42951000000</v>
      </c>
      <c r="EI91">
        <v>38542000000</v>
      </c>
      <c r="EJ91">
        <v>131097000000</v>
      </c>
      <c r="EK91"/>
      <c r="EL91"/>
      <c r="EM91"/>
      <c r="EN91"/>
      <c r="EO91">
        <v>131097000000</v>
      </c>
      <c r="EP91">
        <v>17408000000</v>
      </c>
      <c r="EQ91">
        <v>18372000000</v>
      </c>
      <c r="ER91">
        <v>16785000000</v>
      </c>
      <c r="ES91">
        <v>52565000000</v>
      </c>
      <c r="ET91">
        <v>52565000000</v>
      </c>
      <c r="EU91">
        <v>35978000000</v>
      </c>
      <c r="EV91">
        <v>34438000000</v>
      </c>
      <c r="EW91">
        <v>33039000000</v>
      </c>
      <c r="EX91">
        <v>103455000000</v>
      </c>
      <c r="EY91">
        <v>103455000000</v>
      </c>
      <c r="EZ91">
        <v>160338000000</v>
      </c>
      <c r="FA91">
        <v>155900000000</v>
      </c>
      <c r="FB91">
        <v>127144000000</v>
      </c>
      <c r="FC91">
        <v>443382000000</v>
      </c>
      <c r="FD91">
        <v>443382000000</v>
      </c>
      <c r="FE91">
        <v>55838000000</v>
      </c>
      <c r="FF91">
        <v>70697000000</v>
      </c>
      <c r="FG91">
        <v>85965000000</v>
      </c>
      <c r="FH91">
        <v>212500000000</v>
      </c>
      <c r="FI91">
        <v>212500000000</v>
      </c>
      <c r="FJ91">
        <v>65450000000</v>
      </c>
      <c r="FK91">
        <v>69693000000</v>
      </c>
      <c r="FL91">
        <v>69217000000</v>
      </c>
      <c r="FM91">
        <v>204360000000</v>
      </c>
      <c r="FN91">
        <v>204360000000</v>
      </c>
      <c r="FO91">
        <v>-356000000</v>
      </c>
      <c r="FP91">
        <v>-460000000</v>
      </c>
      <c r="FQ91">
        <v>-477000000</v>
      </c>
      <c r="FR91">
        <v>-1293000000</v>
      </c>
      <c r="FS91">
        <v>-1293000000</v>
      </c>
      <c r="FT91">
        <v>97012000000</v>
      </c>
      <c r="FU91">
        <v>95214000000</v>
      </c>
      <c r="FV91">
        <v>79619000000</v>
      </c>
      <c r="FW91">
        <v>271845000000</v>
      </c>
      <c r="FX91">
        <v>271845000000</v>
      </c>
      <c r="FY91">
        <v>22127000000</v>
      </c>
      <c r="FZ91">
        <v>22449000000</v>
      </c>
      <c r="GA91">
        <v>24689000000</v>
      </c>
      <c r="GB91">
        <v>69265000000</v>
      </c>
      <c r="GC91">
        <v>69265000000</v>
      </c>
      <c r="GD91">
        <v>147049000000</v>
      </c>
      <c r="GE91">
        <v>137237000000</v>
      </c>
      <c r="GF91">
        <v>122485000000</v>
      </c>
      <c r="GG91">
        <v>406771000000</v>
      </c>
      <c r="GH91">
        <v>406771000000</v>
      </c>
      <c r="GI91">
        <v>36616000000</v>
      </c>
      <c r="GJ91">
        <v>36546000000</v>
      </c>
      <c r="GK91">
        <v>44560000000</v>
      </c>
      <c r="GL91">
        <v>117722000000</v>
      </c>
      <c r="GM91">
        <v>117722000000</v>
      </c>
      <c r="GN91">
        <v>108203000000</v>
      </c>
      <c r="GO91">
        <v>110225000000</v>
      </c>
      <c r="GP91">
        <v>132110000000</v>
      </c>
      <c r="GQ91">
        <v>350538000000</v>
      </c>
      <c r="GR91">
        <v>350538000000</v>
      </c>
      <c r="GS91">
        <v>41802000000</v>
      </c>
      <c r="GT91">
        <v>36709000000</v>
      </c>
      <c r="GU91">
        <v>32637000000</v>
      </c>
      <c r="GV91">
        <v>111148000000</v>
      </c>
      <c r="GW91">
        <v>111148000000</v>
      </c>
      <c r="GX91">
        <v>79591000000</v>
      </c>
      <c r="GY91">
        <v>77147000000</v>
      </c>
      <c r="GZ91">
        <v>73620000000</v>
      </c>
      <c r="HA91">
        <v>230358000000</v>
      </c>
      <c r="HB91">
        <v>230358000000</v>
      </c>
      <c r="HC91">
        <v>70848000000</v>
      </c>
      <c r="HD91">
        <v>71965000000</v>
      </c>
      <c r="HE91">
        <v>77867000000</v>
      </c>
      <c r="HF91">
        <v>220680000000</v>
      </c>
      <c r="HG91">
        <v>220680000000</v>
      </c>
      <c r="HH91">
        <v>81581000000</v>
      </c>
      <c r="HI91">
        <v>82059000000</v>
      </c>
      <c r="HJ91">
        <v>82584000000</v>
      </c>
      <c r="HK91">
        <v>246224000000</v>
      </c>
      <c r="HL91">
        <v>246224000000</v>
      </c>
      <c r="HM91">
        <v>103912000000</v>
      </c>
      <c r="HN91">
        <v>109814000000</v>
      </c>
      <c r="HO91">
        <v>102063000000</v>
      </c>
      <c r="HP91">
        <v>315789000000</v>
      </c>
      <c r="HQ91">
        <v>315789000000</v>
      </c>
      <c r="HR91">
        <v>34300000000</v>
      </c>
      <c r="HS91">
        <v>37266000000</v>
      </c>
      <c r="HT91">
        <v>33014000000</v>
      </c>
      <c r="HU91">
        <v>104580000000</v>
      </c>
      <c r="HV91">
        <v>104580000000</v>
      </c>
      <c r="HW91">
        <v>21493300000</v>
      </c>
      <c r="HX91">
        <v>22319500000</v>
      </c>
      <c r="HY91">
        <v>24539800000</v>
      </c>
      <c r="HZ91">
        <v>68352600000</v>
      </c>
      <c r="IA91">
        <v>68352600000</v>
      </c>
      <c r="IB91">
        <v>53762000000</v>
      </c>
      <c r="IC91">
        <v>59812000000</v>
      </c>
      <c r="ID91">
        <v>65398000000</v>
      </c>
      <c r="IE91">
        <v>178972000000</v>
      </c>
      <c r="IF91">
        <v>178972000000</v>
      </c>
      <c r="IG91">
        <v>68619000000</v>
      </c>
      <c r="IH91">
        <v>71309000000</v>
      </c>
      <c r="II91">
        <v>72148000000</v>
      </c>
      <c r="IJ91">
        <v>212076000000</v>
      </c>
      <c r="IK91">
        <v>212076000000</v>
      </c>
      <c r="IL91">
        <v>14950000000</v>
      </c>
      <c r="IM91">
        <v>16883000000</v>
      </c>
      <c r="IN91">
        <v>15301000000</v>
      </c>
      <c r="IO91">
        <v>47134000000</v>
      </c>
      <c r="IP91">
        <v>47134000000</v>
      </c>
      <c r="IQ91">
        <v>21257900000</v>
      </c>
      <c r="IR91">
        <v>21364400000</v>
      </c>
      <c r="IS91">
        <v>19207800000</v>
      </c>
      <c r="IT91">
        <v>61830100000</v>
      </c>
      <c r="IU91">
        <v>61830100000</v>
      </c>
      <c r="IV91">
        <v>25938000000</v>
      </c>
      <c r="IW91">
        <v>25868000000</v>
      </c>
      <c r="IX91">
        <v>26581000000</v>
      </c>
      <c r="IY91">
        <v>78387000000</v>
      </c>
      <c r="IZ91">
        <v>78387000000</v>
      </c>
      <c r="JA91">
        <v>29953000000</v>
      </c>
      <c r="JB91">
        <v>30557000000</v>
      </c>
      <c r="JC91">
        <v>28913000000</v>
      </c>
      <c r="JD91">
        <v>89423000000</v>
      </c>
      <c r="JE91">
        <v>89423000000</v>
      </c>
      <c r="JF91">
        <v>67941000000</v>
      </c>
      <c r="JG91">
        <v>69620000000</v>
      </c>
      <c r="JH91">
        <v>67842000000</v>
      </c>
      <c r="JI91">
        <v>205403000000</v>
      </c>
      <c r="JJ91">
        <v>205403000000</v>
      </c>
      <c r="JK91">
        <v>32765000000</v>
      </c>
      <c r="JL91">
        <v>32136000000</v>
      </c>
      <c r="JM91">
        <v>32184000000</v>
      </c>
      <c r="JN91">
        <v>97085000000</v>
      </c>
      <c r="JO91">
        <v>97085000000</v>
      </c>
      <c r="JP91">
        <v>25364000000</v>
      </c>
      <c r="JQ91">
        <v>25110000000</v>
      </c>
      <c r="JR91">
        <v>26153000000</v>
      </c>
      <c r="JS91">
        <v>76627000000</v>
      </c>
      <c r="JT91">
        <v>76627000000</v>
      </c>
      <c r="JU91">
        <v>42294000000</v>
      </c>
      <c r="JV91">
        <v>46840000000</v>
      </c>
      <c r="JW91">
        <v>47994000000</v>
      </c>
      <c r="JX91">
        <v>137128000000</v>
      </c>
      <c r="JY91">
        <v>137128000000</v>
      </c>
      <c r="JZ91">
        <v>40107000000</v>
      </c>
      <c r="KA91">
        <v>41419000000</v>
      </c>
      <c r="KB91">
        <v>48198000000</v>
      </c>
      <c r="KC91">
        <v>129724000000</v>
      </c>
      <c r="KD91">
        <v>129724000000</v>
      </c>
      <c r="KE91">
        <v>110360000000</v>
      </c>
      <c r="KF91">
        <v>125843000000</v>
      </c>
      <c r="KG91">
        <v>143015000000</v>
      </c>
      <c r="KH91">
        <v>379218000000</v>
      </c>
      <c r="KI91">
        <v>379218000000</v>
      </c>
      <c r="KJ91">
        <v>36397000000</v>
      </c>
      <c r="KK91">
        <v>39117000000</v>
      </c>
      <c r="KL91">
        <v>37403000000</v>
      </c>
      <c r="KM91">
        <v>112917000000</v>
      </c>
      <c r="KN91">
        <v>112917000000</v>
      </c>
      <c r="KO91">
        <v>39383000000</v>
      </c>
      <c r="KP91">
        <v>39506000000</v>
      </c>
      <c r="KQ91">
        <v>39068000000</v>
      </c>
      <c r="KR91">
        <v>117957000000</v>
      </c>
      <c r="KS91">
        <v>117957000000</v>
      </c>
      <c r="KT91">
        <v>64661000000</v>
      </c>
      <c r="KU91">
        <v>67161000000</v>
      </c>
      <c r="KV91">
        <v>70372000000</v>
      </c>
      <c r="KW91">
        <v>202194000000</v>
      </c>
      <c r="KX91">
        <v>202194000000</v>
      </c>
      <c r="KY91">
        <v>40825000000</v>
      </c>
      <c r="KZ91">
        <v>41172000000</v>
      </c>
      <c r="LA91">
        <v>41908000000</v>
      </c>
      <c r="LB91">
        <v>123905000000</v>
      </c>
      <c r="LC91">
        <v>123905000000</v>
      </c>
      <c r="LD91">
        <v>66832000000</v>
      </c>
      <c r="LE91">
        <v>67684000000</v>
      </c>
      <c r="LF91">
        <v>70950000000</v>
      </c>
      <c r="LG91">
        <v>205466000000</v>
      </c>
      <c r="LH91">
        <v>205466000000</v>
      </c>
      <c r="LI91">
        <v>29625000000</v>
      </c>
      <c r="LJ91">
        <v>29805000000</v>
      </c>
      <c r="LK91">
        <v>28694000000</v>
      </c>
      <c r="LL91">
        <v>88124000000</v>
      </c>
      <c r="LM91">
        <v>88124000000</v>
      </c>
      <c r="LN91">
        <v>22611000000</v>
      </c>
      <c r="LO91">
        <v>24273000000</v>
      </c>
      <c r="LP91">
        <v>23531000000</v>
      </c>
      <c r="LQ91">
        <v>70415000000</v>
      </c>
      <c r="LR91">
        <v>70415000000</v>
      </c>
      <c r="LS91">
        <v>24719500000</v>
      </c>
      <c r="LT91">
        <v>26508600000</v>
      </c>
      <c r="LU91">
        <v>23518000000</v>
      </c>
      <c r="LV91">
        <v>74746100000</v>
      </c>
      <c r="LW91">
        <v>74746100000</v>
      </c>
      <c r="LX91">
        <v>32815000000</v>
      </c>
      <c r="LY91">
        <v>32917000000</v>
      </c>
      <c r="LZ91">
        <v>23601000000</v>
      </c>
      <c r="MA91">
        <v>89333000000</v>
      </c>
      <c r="MB91">
        <v>89333000000</v>
      </c>
      <c r="MC91">
        <v>23495000000</v>
      </c>
      <c r="MD91">
        <v>21419000000</v>
      </c>
      <c r="ME91">
        <v>20375000000</v>
      </c>
      <c r="MF91">
        <v>65289000000</v>
      </c>
      <c r="MG91">
        <v>65289000000</v>
      </c>
      <c r="MH91">
        <v>5645288000</v>
      </c>
      <c r="MI91">
        <v>5755189000</v>
      </c>
      <c r="MJ91">
        <v>4607503000</v>
      </c>
      <c r="MK91">
        <v>16007980000</v>
      </c>
      <c r="ML91">
        <v>16007980000</v>
      </c>
      <c r="MM91">
        <v>170756000000</v>
      </c>
      <c r="MN91">
        <v>181193000000</v>
      </c>
      <c r="MO91">
        <v>171760000000</v>
      </c>
      <c r="MP91">
        <v>523709000000</v>
      </c>
      <c r="MQ91">
        <v>523709000000</v>
      </c>
      <c r="MR91">
        <v>75356000000</v>
      </c>
      <c r="MS91">
        <v>78112000000</v>
      </c>
      <c r="MT91">
        <v>93561000000</v>
      </c>
      <c r="MU91">
        <v>247029000000</v>
      </c>
      <c r="MV91">
        <v>247029000000</v>
      </c>
      <c r="MW91">
        <v>15784000000</v>
      </c>
      <c r="MX91">
        <v>14383000000</v>
      </c>
      <c r="MY91">
        <v>14461000000</v>
      </c>
      <c r="MZ91">
        <v>44628000000</v>
      </c>
      <c r="NA91">
        <v>44628000000</v>
      </c>
      <c r="NB91">
        <v>226247000000</v>
      </c>
      <c r="NC91">
        <v>242155000000</v>
      </c>
      <c r="ND91">
        <v>257141000000</v>
      </c>
      <c r="NE91">
        <v>725543000000</v>
      </c>
      <c r="NF91">
        <v>725543000000</v>
      </c>
      <c r="NG91">
        <v>22832000000</v>
      </c>
      <c r="NH91">
        <v>21708000000</v>
      </c>
      <c r="NI91">
        <v>19533000000</v>
      </c>
      <c r="NJ91">
        <v>64073000000</v>
      </c>
      <c r="NK91">
        <v>64073000000</v>
      </c>
      <c r="NL91">
        <v>71861000000</v>
      </c>
      <c r="NM91">
        <v>74094000000</v>
      </c>
      <c r="NN91">
        <v>84628000000</v>
      </c>
      <c r="NO91">
        <v>230583000000</v>
      </c>
      <c r="NP91">
        <v>230583000000</v>
      </c>
      <c r="NQ91">
        <v>21142000000</v>
      </c>
      <c r="NR91">
        <v>21379000000</v>
      </c>
      <c r="NS91">
        <v>19420000000</v>
      </c>
      <c r="NT91">
        <v>61941000000</v>
      </c>
      <c r="NU91">
        <v>61941000000</v>
      </c>
      <c r="NV91">
        <v>20609000000</v>
      </c>
      <c r="NW91">
        <v>22977000000</v>
      </c>
      <c r="NX91">
        <v>21846000000</v>
      </c>
      <c r="NY91">
        <v>65432000000</v>
      </c>
      <c r="NZ91">
        <v>65432000000</v>
      </c>
      <c r="OA91">
        <v>130863000000</v>
      </c>
      <c r="OB91">
        <v>131868000000</v>
      </c>
      <c r="OC91">
        <v>128292000000</v>
      </c>
      <c r="OD91">
        <v>391023000000</v>
      </c>
      <c r="OE91">
        <v>391023000000</v>
      </c>
      <c r="OF91">
        <v>131537000000</v>
      </c>
      <c r="OG91">
        <v>136866000000</v>
      </c>
      <c r="OH91">
        <v>139537000000</v>
      </c>
      <c r="OI91">
        <v>407940000000</v>
      </c>
      <c r="OJ91">
        <v>407940000000</v>
      </c>
      <c r="OK91">
        <v>86408000000</v>
      </c>
      <c r="OL91">
        <v>85063000000</v>
      </c>
      <c r="OM91">
        <v>72340000000</v>
      </c>
      <c r="ON91">
        <v>243811000000</v>
      </c>
      <c r="OO91">
        <v>243811000000</v>
      </c>
      <c r="OP91">
        <v>500343000000</v>
      </c>
      <c r="OQ91">
        <v>514405000000</v>
      </c>
      <c r="OR91">
        <v>523964000000</v>
      </c>
      <c r="OS91">
        <v>1538712000000</v>
      </c>
      <c r="OT91">
        <v>1538712000000</v>
      </c>
      <c r="OU91">
        <v>290212000000</v>
      </c>
      <c r="OV91">
        <v>264938000000</v>
      </c>
      <c r="OW91">
        <v>181502000000</v>
      </c>
      <c r="OX91">
        <v>736652000000</v>
      </c>
      <c r="OY91">
        <v>736652000000</v>
      </c>
      <c r="OZ91">
        <v>18602357766000</v>
      </c>
    </row>
    <row r="92" spans="1:416" x14ac:dyDescent="0.25">
      <c r="A92" s="26" t="s">
        <v>481</v>
      </c>
      <c r="B92">
        <v>16705000000</v>
      </c>
      <c r="C92">
        <v>18245000000</v>
      </c>
      <c r="D92">
        <v>19916000000</v>
      </c>
      <c r="E92">
        <v>54866000000</v>
      </c>
      <c r="F92">
        <v>54866000000</v>
      </c>
      <c r="G92">
        <v>7399000000</v>
      </c>
      <c r="H92">
        <v>6942000000</v>
      </c>
      <c r="I92">
        <v>11299000000</v>
      </c>
      <c r="J92">
        <v>25640000000</v>
      </c>
      <c r="K92">
        <v>25640000000</v>
      </c>
      <c r="L92">
        <v>9744000000</v>
      </c>
      <c r="M92">
        <v>9765000000</v>
      </c>
      <c r="N92">
        <v>9696000000</v>
      </c>
      <c r="O92">
        <v>29205000000</v>
      </c>
      <c r="P92">
        <v>29205000000</v>
      </c>
      <c r="Q92">
        <v>6594585000</v>
      </c>
      <c r="R92">
        <v>7009614000</v>
      </c>
      <c r="S92">
        <v>7462514000</v>
      </c>
      <c r="T92">
        <v>21066713000</v>
      </c>
      <c r="U92">
        <v>21066713000</v>
      </c>
      <c r="V92">
        <v>9302000000</v>
      </c>
      <c r="W92">
        <v>8537000000</v>
      </c>
      <c r="X92">
        <v>8396000000</v>
      </c>
      <c r="Y92">
        <v>26235000000</v>
      </c>
      <c r="Z92">
        <v>26235000000</v>
      </c>
      <c r="AA92">
        <v>5594000000</v>
      </c>
      <c r="AB92">
        <v>5690000000</v>
      </c>
      <c r="AC92">
        <v>5732000000</v>
      </c>
      <c r="AD92">
        <v>17016000000</v>
      </c>
      <c r="AE92">
        <v>17016000000</v>
      </c>
      <c r="AF92">
        <v>5332000000</v>
      </c>
      <c r="AG92">
        <v>5150000000</v>
      </c>
      <c r="AH92">
        <v>5730000000</v>
      </c>
      <c r="AI92">
        <v>16212000000</v>
      </c>
      <c r="AJ92">
        <v>16212000000</v>
      </c>
      <c r="AK92">
        <v>18150000000</v>
      </c>
      <c r="AL92">
        <v>24081000000</v>
      </c>
      <c r="AM92">
        <v>28676000000</v>
      </c>
      <c r="AN92">
        <v>70907000000</v>
      </c>
      <c r="AO92">
        <v>70907000000</v>
      </c>
      <c r="AP92">
        <v>6477000000</v>
      </c>
      <c r="AQ92">
        <v>7125000000</v>
      </c>
      <c r="AR92">
        <v>6747000000</v>
      </c>
      <c r="AS92">
        <v>20349000000</v>
      </c>
      <c r="AT92">
        <v>20349000000</v>
      </c>
      <c r="AU92">
        <v>4567000000</v>
      </c>
      <c r="AV92">
        <v>3909000000</v>
      </c>
      <c r="AW92">
        <v>4817000000</v>
      </c>
      <c r="AX92">
        <v>13293000000</v>
      </c>
      <c r="AY92">
        <v>13293000000</v>
      </c>
      <c r="AZ92">
        <v>14308000000</v>
      </c>
      <c r="BA92">
        <v>14765000000</v>
      </c>
      <c r="BB92">
        <v>15758000000</v>
      </c>
      <c r="BC92">
        <v>44831000000</v>
      </c>
      <c r="BD92">
        <v>44831000000</v>
      </c>
      <c r="BE92">
        <v>2106300000</v>
      </c>
      <c r="BF92">
        <v>2374700000</v>
      </c>
      <c r="BG92">
        <v>2504500000</v>
      </c>
      <c r="BH92">
        <v>6985500000</v>
      </c>
      <c r="BI92">
        <v>6985500000</v>
      </c>
      <c r="BJ92">
        <v>3254000000</v>
      </c>
      <c r="BK92">
        <v>3344000000</v>
      </c>
      <c r="BL92">
        <v>3459000000</v>
      </c>
      <c r="BM92">
        <v>10057000000</v>
      </c>
      <c r="BN92">
        <v>10057000000</v>
      </c>
      <c r="BO92">
        <v>4551000000</v>
      </c>
      <c r="BP92">
        <v>4871000000</v>
      </c>
      <c r="BQ92">
        <v>7661000000</v>
      </c>
      <c r="BR92">
        <v>17083000000</v>
      </c>
      <c r="BS92">
        <v>17083000000</v>
      </c>
      <c r="BT92">
        <v>17856000000</v>
      </c>
      <c r="BU92">
        <v>19226000000</v>
      </c>
      <c r="BV92">
        <v>19809000000</v>
      </c>
      <c r="BW92">
        <v>56891000000</v>
      </c>
      <c r="BX92">
        <v>56891000000</v>
      </c>
      <c r="BY92">
        <v>11062000000</v>
      </c>
      <c r="BZ92">
        <v>10921000000</v>
      </c>
      <c r="CA92">
        <v>10933000000</v>
      </c>
      <c r="CB92">
        <v>32916000000</v>
      </c>
      <c r="CC92">
        <v>32916000000</v>
      </c>
      <c r="CD92">
        <v>5478000000</v>
      </c>
      <c r="CE92">
        <v>5162000000</v>
      </c>
      <c r="CF92">
        <v>4642000000</v>
      </c>
      <c r="CG92">
        <v>15282000000</v>
      </c>
      <c r="CH92">
        <v>15282000000</v>
      </c>
      <c r="CI92">
        <v>5389000000</v>
      </c>
      <c r="CJ92">
        <v>5575000000</v>
      </c>
      <c r="CK92">
        <v>6019000000</v>
      </c>
      <c r="CL92">
        <v>16983000000</v>
      </c>
      <c r="CM92">
        <v>16983000000</v>
      </c>
      <c r="CN92">
        <v>35130000000</v>
      </c>
      <c r="CO92">
        <v>40424000000</v>
      </c>
      <c r="CP92">
        <v>39850000000</v>
      </c>
      <c r="CQ92">
        <v>115404000000</v>
      </c>
      <c r="CR92">
        <v>115404000000</v>
      </c>
      <c r="CS92">
        <v>5552000000</v>
      </c>
      <c r="CT92">
        <v>5662000000</v>
      </c>
      <c r="CU92">
        <v>4943000000</v>
      </c>
      <c r="CV92">
        <v>16157000000</v>
      </c>
      <c r="CW92">
        <v>16157000000</v>
      </c>
      <c r="CX92">
        <v>401000000</v>
      </c>
      <c r="CY92">
        <v>556000000</v>
      </c>
      <c r="CZ92">
        <v>430000000</v>
      </c>
      <c r="DA92">
        <v>1387000000</v>
      </c>
      <c r="DB92">
        <v>1387000000</v>
      </c>
      <c r="DC92">
        <v>13876000000</v>
      </c>
      <c r="DD92">
        <v>14994000000</v>
      </c>
      <c r="DE92">
        <v>16332000000</v>
      </c>
      <c r="DF92">
        <v>45202000000</v>
      </c>
      <c r="DG92">
        <v>45202000000</v>
      </c>
      <c r="DH92">
        <v>11386000000</v>
      </c>
      <c r="DI92">
        <v>11398000000</v>
      </c>
      <c r="DJ92">
        <v>11094000000</v>
      </c>
      <c r="DK92">
        <v>33878000000</v>
      </c>
      <c r="DL92">
        <v>33878000000</v>
      </c>
      <c r="DM92">
        <v>21368000000</v>
      </c>
      <c r="DN92">
        <v>0</v>
      </c>
      <c r="DO92">
        <v>0</v>
      </c>
      <c r="DP92">
        <v>21368000000</v>
      </c>
      <c r="DQ92">
        <v>21368000000</v>
      </c>
      <c r="DR92">
        <v>3838000000</v>
      </c>
      <c r="DS92">
        <v>4143000000</v>
      </c>
      <c r="DT92">
        <v>4213000000</v>
      </c>
      <c r="DU92">
        <v>12194000000</v>
      </c>
      <c r="DV92">
        <v>12194000000</v>
      </c>
      <c r="DW92">
        <v>3028000000</v>
      </c>
      <c r="DX92">
        <v>2663000000</v>
      </c>
      <c r="DY92">
        <v>2235000000</v>
      </c>
      <c r="DZ92">
        <v>7926000000</v>
      </c>
      <c r="EA92">
        <v>7926000000</v>
      </c>
      <c r="EB92">
        <v>8860000000</v>
      </c>
      <c r="EC92">
        <v>11549000000</v>
      </c>
      <c r="ED92">
        <v>12369000000</v>
      </c>
      <c r="EE92">
        <v>32778000000</v>
      </c>
      <c r="EF92">
        <v>32778000000</v>
      </c>
      <c r="EG92">
        <v>1782000000</v>
      </c>
      <c r="EH92">
        <v>1590000000</v>
      </c>
      <c r="EI92">
        <v>1471000000</v>
      </c>
      <c r="EJ92">
        <v>4843000000</v>
      </c>
      <c r="EK92"/>
      <c r="EL92"/>
      <c r="EM92"/>
      <c r="EN92"/>
      <c r="EO92">
        <v>4843000000</v>
      </c>
      <c r="EP92">
        <v>4269000000</v>
      </c>
      <c r="EQ92">
        <v>4457000000</v>
      </c>
      <c r="ER92">
        <v>3986000000</v>
      </c>
      <c r="ES92">
        <v>12712000000</v>
      </c>
      <c r="ET92">
        <v>12712000000</v>
      </c>
      <c r="EU92">
        <v>1783000000</v>
      </c>
      <c r="EV92">
        <v>1732000000</v>
      </c>
      <c r="EW92">
        <v>1714000000</v>
      </c>
      <c r="EX92">
        <v>5229000000</v>
      </c>
      <c r="EY92">
        <v>5229000000</v>
      </c>
      <c r="EZ92">
        <v>11403000000</v>
      </c>
      <c r="FA92">
        <v>11161000000</v>
      </c>
      <c r="FB92">
        <v>10193000000</v>
      </c>
      <c r="FC92">
        <v>32757000000</v>
      </c>
      <c r="FD92">
        <v>32757000000</v>
      </c>
      <c r="FE92">
        <v>11297000000</v>
      </c>
      <c r="FF92">
        <v>20341000000</v>
      </c>
      <c r="FG92">
        <v>18155000000</v>
      </c>
      <c r="FH92">
        <v>49793000000</v>
      </c>
      <c r="FI92">
        <v>49793000000</v>
      </c>
      <c r="FJ92">
        <v>9450000000</v>
      </c>
      <c r="FK92">
        <v>10041000000</v>
      </c>
      <c r="FL92">
        <v>10492000000</v>
      </c>
      <c r="FM92">
        <v>29983000000</v>
      </c>
      <c r="FN92">
        <v>29983000000</v>
      </c>
      <c r="FO92">
        <v>2263000000</v>
      </c>
      <c r="FP92">
        <v>2417000000</v>
      </c>
      <c r="FQ92">
        <v>2192000000</v>
      </c>
      <c r="FR92">
        <v>6872000000</v>
      </c>
      <c r="FS92">
        <v>6872000000</v>
      </c>
      <c r="FT92">
        <v>14643000000</v>
      </c>
      <c r="FU92">
        <v>13949000000</v>
      </c>
      <c r="FV92">
        <v>12621000000</v>
      </c>
      <c r="FW92">
        <v>41213000000</v>
      </c>
      <c r="FX92">
        <v>41213000000</v>
      </c>
      <c r="FY92">
        <v>4056000000</v>
      </c>
      <c r="FZ92">
        <v>4381000000</v>
      </c>
      <c r="GA92">
        <v>5151000000</v>
      </c>
      <c r="GB92">
        <v>13588000000</v>
      </c>
      <c r="GC92">
        <v>13588000000</v>
      </c>
      <c r="GD92">
        <v>9650000000</v>
      </c>
      <c r="GE92">
        <v>8491000000</v>
      </c>
      <c r="GF92">
        <v>7038000000</v>
      </c>
      <c r="GG92">
        <v>25179000000</v>
      </c>
      <c r="GH92">
        <v>25179000000</v>
      </c>
      <c r="GI92">
        <v>3786000000</v>
      </c>
      <c r="GJ92">
        <v>4251000000</v>
      </c>
      <c r="GK92">
        <v>4014000000</v>
      </c>
      <c r="GL92">
        <v>12051000000</v>
      </c>
      <c r="GM92">
        <v>12051000000</v>
      </c>
      <c r="GN92">
        <v>19513000000</v>
      </c>
      <c r="GO92">
        <v>19740000000</v>
      </c>
      <c r="GP92">
        <v>24447000000</v>
      </c>
      <c r="GQ92">
        <v>63700000000</v>
      </c>
      <c r="GR92">
        <v>63700000000</v>
      </c>
      <c r="GS92">
        <v>6051000000</v>
      </c>
      <c r="GT92">
        <v>5519000000</v>
      </c>
      <c r="GU92">
        <v>4772000000</v>
      </c>
      <c r="GV92">
        <v>16342000000</v>
      </c>
      <c r="GW92">
        <v>16342000000</v>
      </c>
      <c r="GX92">
        <v>19366000000</v>
      </c>
      <c r="GY92">
        <v>20604000000</v>
      </c>
      <c r="GZ92">
        <v>23082000000</v>
      </c>
      <c r="HA92">
        <v>63052000000</v>
      </c>
      <c r="HB92">
        <v>63052000000</v>
      </c>
      <c r="HC92">
        <v>6950000000</v>
      </c>
      <c r="HD92">
        <v>6350000000</v>
      </c>
      <c r="HE92">
        <v>6180000000</v>
      </c>
      <c r="HF92">
        <v>19480000000</v>
      </c>
      <c r="HG92">
        <v>19480000000</v>
      </c>
      <c r="HH92">
        <v>22540000000</v>
      </c>
      <c r="HI92">
        <v>22178000000</v>
      </c>
      <c r="HJ92">
        <v>22084000000</v>
      </c>
      <c r="HK92">
        <v>66802000000</v>
      </c>
      <c r="HL92">
        <v>66802000000</v>
      </c>
      <c r="HM92">
        <v>15798000000</v>
      </c>
      <c r="HN92">
        <v>17494000000</v>
      </c>
      <c r="HO92">
        <v>17263000000</v>
      </c>
      <c r="HP92">
        <v>50555000000</v>
      </c>
      <c r="HQ92">
        <v>50555000000</v>
      </c>
      <c r="HR92">
        <v>11002000000</v>
      </c>
      <c r="HS92">
        <v>12103000000</v>
      </c>
      <c r="HT92">
        <v>9731000000</v>
      </c>
      <c r="HU92">
        <v>32836000000</v>
      </c>
      <c r="HV92">
        <v>32836000000</v>
      </c>
      <c r="HW92">
        <v>5975100000</v>
      </c>
      <c r="HX92">
        <v>6213800000</v>
      </c>
      <c r="HY92">
        <v>6121200000</v>
      </c>
      <c r="HZ92">
        <v>18310100000</v>
      </c>
      <c r="IA92">
        <v>18310100000</v>
      </c>
      <c r="IB92">
        <v>60000000</v>
      </c>
      <c r="IC92">
        <v>178000000</v>
      </c>
      <c r="ID92">
        <v>-10000000</v>
      </c>
      <c r="IE92">
        <v>228000000</v>
      </c>
      <c r="IF92">
        <v>228000000</v>
      </c>
      <c r="IG92">
        <v>14444000000</v>
      </c>
      <c r="IH92">
        <v>17413000000</v>
      </c>
      <c r="II92">
        <v>15367000000</v>
      </c>
      <c r="IJ92">
        <v>47224000000</v>
      </c>
      <c r="IK92">
        <v>47224000000</v>
      </c>
      <c r="IL92">
        <v>6081000000</v>
      </c>
      <c r="IM92">
        <v>6697000000</v>
      </c>
      <c r="IN92">
        <v>6567000000</v>
      </c>
      <c r="IO92">
        <v>19345000000</v>
      </c>
      <c r="IP92">
        <v>19345000000</v>
      </c>
      <c r="IQ92">
        <v>1985400000</v>
      </c>
      <c r="IR92">
        <v>1966900000</v>
      </c>
      <c r="IS92">
        <v>2245000000</v>
      </c>
      <c r="IT92">
        <v>6197300000</v>
      </c>
      <c r="IU92">
        <v>6197300000</v>
      </c>
      <c r="IV92">
        <v>6475000000</v>
      </c>
      <c r="IW92">
        <v>6136000000</v>
      </c>
      <c r="IX92">
        <v>6098000000</v>
      </c>
      <c r="IY92">
        <v>18709000000</v>
      </c>
      <c r="IZ92">
        <v>18709000000</v>
      </c>
      <c r="JA92">
        <v>10238000000</v>
      </c>
      <c r="JB92">
        <v>10418000000</v>
      </c>
      <c r="JC92">
        <v>10109000000</v>
      </c>
      <c r="JD92">
        <v>30765000000</v>
      </c>
      <c r="JE92">
        <v>30765000000</v>
      </c>
      <c r="JF92">
        <v>0</v>
      </c>
      <c r="JG92">
        <v>0</v>
      </c>
      <c r="JH92">
        <v>0</v>
      </c>
      <c r="JI92">
        <v>0</v>
      </c>
      <c r="JJ92">
        <v>0</v>
      </c>
      <c r="JK92">
        <v>7602000000</v>
      </c>
      <c r="JL92">
        <v>7029000000</v>
      </c>
      <c r="JM92">
        <v>6929000000</v>
      </c>
      <c r="JN92">
        <v>21560000000</v>
      </c>
      <c r="JO92">
        <v>21560000000</v>
      </c>
      <c r="JP92">
        <v>2756000000</v>
      </c>
      <c r="JQ92">
        <v>2226000000</v>
      </c>
      <c r="JR92">
        <v>2154000000</v>
      </c>
      <c r="JS92">
        <v>7136000000</v>
      </c>
      <c r="JT92">
        <v>7136000000</v>
      </c>
      <c r="JU92">
        <v>10102000000</v>
      </c>
      <c r="JV92">
        <v>10615000000</v>
      </c>
      <c r="JW92">
        <v>10468000000</v>
      </c>
      <c r="JX92">
        <v>31185000000</v>
      </c>
      <c r="JY92">
        <v>31185000000</v>
      </c>
      <c r="JZ92">
        <v>6363000000</v>
      </c>
      <c r="KA92">
        <v>6419000000</v>
      </c>
      <c r="KB92">
        <v>6663000000</v>
      </c>
      <c r="KC92">
        <v>19445000000</v>
      </c>
      <c r="KD92">
        <v>19445000000</v>
      </c>
      <c r="KE92">
        <v>22223000000</v>
      </c>
      <c r="KF92">
        <v>23098000000</v>
      </c>
      <c r="KG92">
        <v>24709000000</v>
      </c>
      <c r="KH92">
        <v>70030000000</v>
      </c>
      <c r="KI92">
        <v>70030000000</v>
      </c>
      <c r="KJ92">
        <v>11511000000</v>
      </c>
      <c r="KK92">
        <v>12702000000</v>
      </c>
      <c r="KL92">
        <v>13126000000</v>
      </c>
      <c r="KM92">
        <v>37339000000</v>
      </c>
      <c r="KN92">
        <v>37339000000</v>
      </c>
      <c r="KO92">
        <v>9715000000</v>
      </c>
      <c r="KP92">
        <v>9774000000</v>
      </c>
      <c r="KQ92">
        <v>9275000000</v>
      </c>
      <c r="KR92">
        <v>28764000000</v>
      </c>
      <c r="KS92">
        <v>28764000000</v>
      </c>
      <c r="KT92">
        <v>25170000000</v>
      </c>
      <c r="KU92">
        <v>26738000000</v>
      </c>
      <c r="KV92">
        <v>28495000000</v>
      </c>
      <c r="KW92">
        <v>80403000000</v>
      </c>
      <c r="KX92">
        <v>80403000000</v>
      </c>
      <c r="KY92">
        <v>12612000000</v>
      </c>
      <c r="KZ92">
        <v>12750000000</v>
      </c>
      <c r="LA92">
        <v>11615000000</v>
      </c>
      <c r="LB92">
        <v>36977000000</v>
      </c>
      <c r="LC92">
        <v>36977000000</v>
      </c>
      <c r="LD92">
        <v>19037000000</v>
      </c>
      <c r="LE92">
        <v>19084000000</v>
      </c>
      <c r="LF92">
        <v>19994000000</v>
      </c>
      <c r="LG92">
        <v>58115000000</v>
      </c>
      <c r="LH92">
        <v>58115000000</v>
      </c>
      <c r="LI92">
        <v>7408000000</v>
      </c>
      <c r="LJ92">
        <v>8695000000</v>
      </c>
      <c r="LK92">
        <v>7384000000</v>
      </c>
      <c r="LL92">
        <v>23487000000</v>
      </c>
      <c r="LM92">
        <v>23487000000</v>
      </c>
      <c r="LN92">
        <v>2986000000</v>
      </c>
      <c r="LO92">
        <v>2195000000</v>
      </c>
      <c r="LP92">
        <v>2074000000</v>
      </c>
      <c r="LQ92">
        <v>7255000000</v>
      </c>
      <c r="LR92">
        <v>7255000000</v>
      </c>
      <c r="LS92">
        <v>11180400000</v>
      </c>
      <c r="LT92">
        <v>12317700000</v>
      </c>
      <c r="LU92">
        <v>12443600000</v>
      </c>
      <c r="LV92">
        <v>35941700000</v>
      </c>
      <c r="LW92">
        <v>35941700000</v>
      </c>
      <c r="LX92">
        <v>444000000</v>
      </c>
      <c r="LY92">
        <v>474000000</v>
      </c>
      <c r="LZ92">
        <v>365000000</v>
      </c>
      <c r="MA92">
        <v>1283000000</v>
      </c>
      <c r="MB92">
        <v>1283000000</v>
      </c>
      <c r="MC92">
        <v>1315000000</v>
      </c>
      <c r="MD92">
        <v>1230000000</v>
      </c>
      <c r="ME92">
        <v>1234000000</v>
      </c>
      <c r="MF92">
        <v>3779000000</v>
      </c>
      <c r="MG92">
        <v>3779000000</v>
      </c>
      <c r="MH92">
        <v>197784000</v>
      </c>
      <c r="MI92">
        <v>185204000</v>
      </c>
      <c r="MJ92">
        <v>121185000</v>
      </c>
      <c r="MK92">
        <v>504173000</v>
      </c>
      <c r="ML92">
        <v>504173000</v>
      </c>
      <c r="MM92">
        <v>36765000000</v>
      </c>
      <c r="MN92">
        <v>39422000000</v>
      </c>
      <c r="MO92">
        <v>38039000000</v>
      </c>
      <c r="MP92">
        <v>114226000000</v>
      </c>
      <c r="MQ92">
        <v>114226000000</v>
      </c>
      <c r="MR92">
        <v>15723000000</v>
      </c>
      <c r="MS92">
        <v>16233000000</v>
      </c>
      <c r="MT92">
        <v>18615000000</v>
      </c>
      <c r="MU92">
        <v>50571000000</v>
      </c>
      <c r="MV92">
        <v>50571000000</v>
      </c>
      <c r="MW92">
        <v>1684000000</v>
      </c>
      <c r="MX92">
        <v>1645000000</v>
      </c>
      <c r="MY92">
        <v>1623000000</v>
      </c>
      <c r="MZ92">
        <v>4952000000</v>
      </c>
      <c r="NA92">
        <v>4952000000</v>
      </c>
      <c r="NB92">
        <v>34074000000</v>
      </c>
      <c r="NC92">
        <v>35193000000</v>
      </c>
      <c r="ND92">
        <v>41704000000</v>
      </c>
      <c r="NE92">
        <v>110971000000</v>
      </c>
      <c r="NF92">
        <v>110971000000</v>
      </c>
      <c r="NG92">
        <v>1022000000</v>
      </c>
      <c r="NH92">
        <v>1060000000</v>
      </c>
      <c r="NI92">
        <v>1345000000</v>
      </c>
      <c r="NJ92">
        <v>3427000000</v>
      </c>
      <c r="NK92">
        <v>3427000000</v>
      </c>
      <c r="NL92">
        <v>5465000000</v>
      </c>
      <c r="NM92">
        <v>5919000000</v>
      </c>
      <c r="NN92">
        <v>7600000000</v>
      </c>
      <c r="NO92">
        <v>18984000000</v>
      </c>
      <c r="NP92">
        <v>18984000000</v>
      </c>
      <c r="NQ92">
        <v>10594000000</v>
      </c>
      <c r="NR92">
        <v>10999000000</v>
      </c>
      <c r="NS92">
        <v>11360000000</v>
      </c>
      <c r="NT92">
        <v>32953000000</v>
      </c>
      <c r="NU92">
        <v>32953000000</v>
      </c>
      <c r="NV92">
        <v>2133000000</v>
      </c>
      <c r="NW92">
        <v>2301000000</v>
      </c>
      <c r="NX92">
        <v>2067000000</v>
      </c>
      <c r="NY92">
        <v>6501000000</v>
      </c>
      <c r="NZ92">
        <v>6501000000</v>
      </c>
      <c r="OA92">
        <v>31083000000</v>
      </c>
      <c r="OB92">
        <v>29896000000</v>
      </c>
      <c r="OC92">
        <v>31573000000</v>
      </c>
      <c r="OD92">
        <v>92552000000</v>
      </c>
      <c r="OE92">
        <v>92552000000</v>
      </c>
      <c r="OF92">
        <v>24694000000</v>
      </c>
      <c r="OG92">
        <v>25242000000</v>
      </c>
      <c r="OH92">
        <v>27045000000</v>
      </c>
      <c r="OI92">
        <v>76981000000</v>
      </c>
      <c r="OJ92">
        <v>76981000000</v>
      </c>
      <c r="OK92">
        <v>3745000000</v>
      </c>
      <c r="OL92">
        <v>4021000000</v>
      </c>
      <c r="OM92">
        <v>3863000000</v>
      </c>
      <c r="ON92">
        <v>11629000000</v>
      </c>
      <c r="OO92">
        <v>11629000000</v>
      </c>
      <c r="OP92">
        <v>106510000000</v>
      </c>
      <c r="OQ92">
        <v>107147000000</v>
      </c>
      <c r="OR92">
        <v>108791000000</v>
      </c>
      <c r="OS92">
        <v>322448000000</v>
      </c>
      <c r="OT92">
        <v>322448000000</v>
      </c>
      <c r="OU92">
        <v>11480000000</v>
      </c>
      <c r="OV92">
        <v>11398000000</v>
      </c>
      <c r="OW92">
        <v>10168000000</v>
      </c>
      <c r="OX92">
        <v>33046000000</v>
      </c>
      <c r="OY92">
        <v>33046000000</v>
      </c>
      <c r="OZ92">
        <v>2812322486000</v>
      </c>
    </row>
    <row r="93" spans="1:416" x14ac:dyDescent="0.25">
      <c r="A93" s="26" t="s">
        <v>482</v>
      </c>
      <c r="B93">
        <v>11964000000</v>
      </c>
      <c r="C93">
        <v>5980000000</v>
      </c>
      <c r="D93">
        <v>4996000000</v>
      </c>
      <c r="E93">
        <v>22940000000</v>
      </c>
      <c r="F93">
        <v>22940000000</v>
      </c>
      <c r="G93">
        <v>3699000000</v>
      </c>
      <c r="H93">
        <v>0</v>
      </c>
      <c r="I93">
        <v>34000000</v>
      </c>
      <c r="J93">
        <v>3733000000</v>
      </c>
      <c r="K93">
        <v>3733000000</v>
      </c>
      <c r="L93">
        <v>200000000</v>
      </c>
      <c r="M93">
        <v>201000000</v>
      </c>
      <c r="N93">
        <v>213000000</v>
      </c>
      <c r="O93">
        <v>614000000</v>
      </c>
      <c r="P93">
        <v>614000000</v>
      </c>
      <c r="Q93">
        <v>0</v>
      </c>
      <c r="R93">
        <v>0</v>
      </c>
      <c r="S93">
        <v>0</v>
      </c>
      <c r="T93">
        <v>0</v>
      </c>
      <c r="U93">
        <v>0</v>
      </c>
      <c r="V93">
        <v>0</v>
      </c>
      <c r="W93">
        <v>0</v>
      </c>
      <c r="X93">
        <v>0</v>
      </c>
      <c r="Y93">
        <v>0</v>
      </c>
      <c r="Z93">
        <v>0</v>
      </c>
      <c r="AA93">
        <v>0</v>
      </c>
      <c r="AB93">
        <v>0</v>
      </c>
      <c r="AC93">
        <v>0</v>
      </c>
      <c r="AD93">
        <v>0</v>
      </c>
      <c r="AE93">
        <v>0</v>
      </c>
      <c r="AF93">
        <v>0</v>
      </c>
      <c r="AG93">
        <v>0</v>
      </c>
      <c r="AH93">
        <v>0</v>
      </c>
      <c r="AI93">
        <v>0</v>
      </c>
      <c r="AJ93">
        <v>0</v>
      </c>
      <c r="AK93">
        <v>0</v>
      </c>
      <c r="AL93">
        <v>0</v>
      </c>
      <c r="AM93">
        <v>0</v>
      </c>
      <c r="AN93">
        <v>0</v>
      </c>
      <c r="AO93">
        <v>0</v>
      </c>
      <c r="AP93">
        <v>3100000000</v>
      </c>
      <c r="AQ93">
        <v>6442000000</v>
      </c>
      <c r="AR93">
        <v>1878000000</v>
      </c>
      <c r="AS93">
        <v>11420000000</v>
      </c>
      <c r="AT93">
        <v>11420000000</v>
      </c>
      <c r="AU93">
        <v>0</v>
      </c>
      <c r="AV93">
        <v>0</v>
      </c>
      <c r="AW93">
        <v>0</v>
      </c>
      <c r="AX93">
        <v>0</v>
      </c>
      <c r="AY93">
        <v>0</v>
      </c>
      <c r="AZ93">
        <v>20189000000</v>
      </c>
      <c r="BA93">
        <v>24204000000</v>
      </c>
      <c r="BB93">
        <v>19321000000</v>
      </c>
      <c r="BC93">
        <v>63714000000</v>
      </c>
      <c r="BD93">
        <v>63714000000</v>
      </c>
      <c r="BE93">
        <v>0</v>
      </c>
      <c r="BF93">
        <v>0</v>
      </c>
      <c r="BG93">
        <v>0</v>
      </c>
      <c r="BH93">
        <v>0</v>
      </c>
      <c r="BI93">
        <v>0</v>
      </c>
      <c r="BJ93">
        <v>0</v>
      </c>
      <c r="BK93">
        <v>0</v>
      </c>
      <c r="BL93">
        <v>0</v>
      </c>
      <c r="BM93">
        <v>0</v>
      </c>
      <c r="BN93">
        <v>0</v>
      </c>
      <c r="BO93">
        <v>0</v>
      </c>
      <c r="BP93">
        <v>0</v>
      </c>
      <c r="BQ93">
        <v>0</v>
      </c>
      <c r="BR93">
        <v>0</v>
      </c>
      <c r="BS93">
        <v>0</v>
      </c>
      <c r="BT93">
        <v>0</v>
      </c>
      <c r="BU93">
        <v>0</v>
      </c>
      <c r="BV93">
        <v>0</v>
      </c>
      <c r="BW93">
        <v>0</v>
      </c>
      <c r="BX93">
        <v>0</v>
      </c>
      <c r="BY93">
        <v>32346000000</v>
      </c>
      <c r="BZ93">
        <v>45049000000</v>
      </c>
      <c r="CA93">
        <v>29514000000</v>
      </c>
      <c r="CB93">
        <v>106909000000</v>
      </c>
      <c r="CC93">
        <v>106909000000</v>
      </c>
      <c r="CD93">
        <v>5723000000</v>
      </c>
      <c r="CE93">
        <v>5166000000</v>
      </c>
      <c r="CF93">
        <v>2015000000</v>
      </c>
      <c r="CG93">
        <v>12904000000</v>
      </c>
      <c r="CH93">
        <v>12904000000</v>
      </c>
      <c r="CI93">
        <v>12000000</v>
      </c>
      <c r="CJ93">
        <v>260000000</v>
      </c>
      <c r="CK93">
        <v>258000000</v>
      </c>
      <c r="CL93">
        <v>530000000</v>
      </c>
      <c r="CM93">
        <v>530000000</v>
      </c>
      <c r="CN93">
        <v>0</v>
      </c>
      <c r="CO93">
        <v>0</v>
      </c>
      <c r="CP93">
        <v>0</v>
      </c>
      <c r="CQ93">
        <v>0</v>
      </c>
      <c r="CR93">
        <v>0</v>
      </c>
      <c r="CS93">
        <v>0</v>
      </c>
      <c r="CT93">
        <v>0</v>
      </c>
      <c r="CU93">
        <v>0</v>
      </c>
      <c r="CV93">
        <v>0</v>
      </c>
      <c r="CW93">
        <v>0</v>
      </c>
      <c r="CX93">
        <v>112000000</v>
      </c>
      <c r="CY93">
        <v>105000000</v>
      </c>
      <c r="CZ93">
        <v>619000000</v>
      </c>
      <c r="DA93">
        <v>836000000</v>
      </c>
      <c r="DB93">
        <v>836000000</v>
      </c>
      <c r="DC93">
        <v>0</v>
      </c>
      <c r="DD93">
        <v>0</v>
      </c>
      <c r="DE93">
        <v>0</v>
      </c>
      <c r="DF93">
        <v>0</v>
      </c>
      <c r="DG93">
        <v>0</v>
      </c>
      <c r="DH93">
        <v>5238000000</v>
      </c>
      <c r="DI93">
        <v>10191000000</v>
      </c>
      <c r="DJ93">
        <v>3005000000</v>
      </c>
      <c r="DK93">
        <v>18434000000</v>
      </c>
      <c r="DL93">
        <v>18434000000</v>
      </c>
      <c r="DM93">
        <v>720000000</v>
      </c>
      <c r="DN93">
        <v>0</v>
      </c>
      <c r="DO93">
        <v>255000000</v>
      </c>
      <c r="DP93">
        <v>975000000</v>
      </c>
      <c r="DQ93">
        <v>975000000</v>
      </c>
      <c r="DR93">
        <v>5726000000</v>
      </c>
      <c r="DS93">
        <v>3282000000</v>
      </c>
      <c r="DT93">
        <v>1548000000</v>
      </c>
      <c r="DU93">
        <v>10556000000</v>
      </c>
      <c r="DV93">
        <v>10556000000</v>
      </c>
      <c r="DW93">
        <v>0</v>
      </c>
      <c r="DX93">
        <v>0</v>
      </c>
      <c r="DY93">
        <v>0</v>
      </c>
      <c r="DZ93">
        <v>0</v>
      </c>
      <c r="EA93">
        <v>0</v>
      </c>
      <c r="EB93">
        <v>0</v>
      </c>
      <c r="EC93">
        <v>0</v>
      </c>
      <c r="ED93">
        <v>0</v>
      </c>
      <c r="EE93">
        <v>0</v>
      </c>
      <c r="EF93">
        <v>0</v>
      </c>
      <c r="EG93">
        <v>0</v>
      </c>
      <c r="EH93">
        <v>586000000</v>
      </c>
      <c r="EI93">
        <v>156000000</v>
      </c>
      <c r="EJ93">
        <v>742000000</v>
      </c>
      <c r="EK93"/>
      <c r="EL93"/>
      <c r="EM93"/>
      <c r="EN93"/>
      <c r="EO93">
        <v>742000000</v>
      </c>
      <c r="EP93">
        <v>0</v>
      </c>
      <c r="EQ93">
        <v>0</v>
      </c>
      <c r="ER93">
        <v>0</v>
      </c>
      <c r="ES93">
        <v>0</v>
      </c>
      <c r="ET93">
        <v>0</v>
      </c>
      <c r="EU93">
        <v>714000000</v>
      </c>
      <c r="EV93">
        <v>1370000000</v>
      </c>
      <c r="EW93">
        <v>2031000000</v>
      </c>
      <c r="EX93">
        <v>4115000000</v>
      </c>
      <c r="EY93">
        <v>4115000000</v>
      </c>
      <c r="EZ93">
        <v>0</v>
      </c>
      <c r="FA93">
        <v>0</v>
      </c>
      <c r="FB93">
        <v>0</v>
      </c>
      <c r="FC93">
        <v>0</v>
      </c>
      <c r="FD93">
        <v>0</v>
      </c>
      <c r="FE93">
        <v>541000000</v>
      </c>
      <c r="FF93">
        <v>590000000</v>
      </c>
      <c r="FG93">
        <v>0</v>
      </c>
      <c r="FH93">
        <v>1131000000</v>
      </c>
      <c r="FI93">
        <v>1131000000</v>
      </c>
      <c r="FJ93">
        <v>799000000</v>
      </c>
      <c r="FK93">
        <v>225000000</v>
      </c>
      <c r="FL93">
        <v>300000000</v>
      </c>
      <c r="FM93">
        <v>1324000000</v>
      </c>
      <c r="FN93">
        <v>1324000000</v>
      </c>
      <c r="FO93">
        <v>0</v>
      </c>
      <c r="FP93">
        <v>0</v>
      </c>
      <c r="FQ93">
        <v>0</v>
      </c>
      <c r="FR93">
        <v>0</v>
      </c>
      <c r="FS93">
        <v>0</v>
      </c>
      <c r="FT93">
        <v>12776000000</v>
      </c>
      <c r="FU93">
        <v>23641000000</v>
      </c>
      <c r="FV93">
        <v>4778000000</v>
      </c>
      <c r="FW93">
        <v>41195000000</v>
      </c>
      <c r="FX93">
        <v>41195000000</v>
      </c>
      <c r="FY93">
        <v>0</v>
      </c>
      <c r="FZ93">
        <v>0</v>
      </c>
      <c r="GA93">
        <v>0</v>
      </c>
      <c r="GB93">
        <v>0</v>
      </c>
      <c r="GC93">
        <v>0</v>
      </c>
      <c r="GD93">
        <v>0</v>
      </c>
      <c r="GE93">
        <v>0</v>
      </c>
      <c r="GF93">
        <v>0</v>
      </c>
      <c r="GG93">
        <v>0</v>
      </c>
      <c r="GH93">
        <v>0</v>
      </c>
      <c r="GI93">
        <v>78723000000</v>
      </c>
      <c r="GJ93">
        <v>117756000000</v>
      </c>
      <c r="GK93">
        <v>126571000000</v>
      </c>
      <c r="GL93">
        <v>323050000000</v>
      </c>
      <c r="GM93">
        <v>323050000000</v>
      </c>
      <c r="GN93">
        <v>1339000000</v>
      </c>
      <c r="GO93">
        <v>974000000</v>
      </c>
      <c r="GP93">
        <v>0</v>
      </c>
      <c r="GQ93">
        <v>2313000000</v>
      </c>
      <c r="GR93">
        <v>2313000000</v>
      </c>
      <c r="GS93">
        <v>3586000000</v>
      </c>
      <c r="GT93">
        <v>3516000000</v>
      </c>
      <c r="GU93">
        <v>3597000000</v>
      </c>
      <c r="GV93">
        <v>10699000000</v>
      </c>
      <c r="GW93">
        <v>10699000000</v>
      </c>
      <c r="GX93">
        <v>10207000000</v>
      </c>
      <c r="GY93">
        <v>8797000000</v>
      </c>
      <c r="GZ93">
        <v>7183000000</v>
      </c>
      <c r="HA93">
        <v>26187000000</v>
      </c>
      <c r="HB93">
        <v>26187000000</v>
      </c>
      <c r="HC93">
        <v>1261000000</v>
      </c>
      <c r="HD93">
        <v>3693000000</v>
      </c>
      <c r="HE93">
        <v>2504000000</v>
      </c>
      <c r="HF93">
        <v>7458000000</v>
      </c>
      <c r="HG93">
        <v>7458000000</v>
      </c>
      <c r="HH93">
        <v>2796000000</v>
      </c>
      <c r="HI93">
        <v>1202000000</v>
      </c>
      <c r="HJ93">
        <v>2631000000</v>
      </c>
      <c r="HK93">
        <v>6629000000</v>
      </c>
      <c r="HL93">
        <v>6629000000</v>
      </c>
      <c r="HM93">
        <v>69276000000</v>
      </c>
      <c r="HN93">
        <v>40920000000</v>
      </c>
      <c r="HO93">
        <v>45208000000</v>
      </c>
      <c r="HP93">
        <v>155404000000</v>
      </c>
      <c r="HQ93">
        <v>155404000000</v>
      </c>
      <c r="HR93">
        <v>0</v>
      </c>
      <c r="HS93">
        <v>10994000000</v>
      </c>
      <c r="HT93">
        <v>2183000000</v>
      </c>
      <c r="HU93">
        <v>13177000000</v>
      </c>
      <c r="HV93">
        <v>13177000000</v>
      </c>
      <c r="HW93">
        <v>0</v>
      </c>
      <c r="HX93">
        <v>0</v>
      </c>
      <c r="HY93">
        <v>0</v>
      </c>
      <c r="HZ93">
        <v>0</v>
      </c>
      <c r="IA93">
        <v>0</v>
      </c>
      <c r="IB93">
        <v>0</v>
      </c>
      <c r="IC93">
        <v>0</v>
      </c>
      <c r="ID93">
        <v>0</v>
      </c>
      <c r="IE93">
        <v>0</v>
      </c>
      <c r="IF93">
        <v>0</v>
      </c>
      <c r="IG93">
        <v>1137000000</v>
      </c>
      <c r="IH93">
        <v>722000000</v>
      </c>
      <c r="II93">
        <v>1941000000</v>
      </c>
      <c r="IJ93">
        <v>3800000000</v>
      </c>
      <c r="IK93">
        <v>3800000000</v>
      </c>
      <c r="IL93">
        <v>0</v>
      </c>
      <c r="IM93">
        <v>0</v>
      </c>
      <c r="IN93">
        <v>0</v>
      </c>
      <c r="IO93">
        <v>0</v>
      </c>
      <c r="IP93">
        <v>0</v>
      </c>
      <c r="IQ93">
        <v>0</v>
      </c>
      <c r="IR93">
        <v>0</v>
      </c>
      <c r="IS93">
        <v>1000000000</v>
      </c>
      <c r="IT93">
        <v>1000000000</v>
      </c>
      <c r="IU93">
        <v>1000000000</v>
      </c>
      <c r="IV93">
        <v>3192000000</v>
      </c>
      <c r="IW93">
        <v>2638000000</v>
      </c>
      <c r="IX93">
        <v>29000000</v>
      </c>
      <c r="IY93">
        <v>5859000000</v>
      </c>
      <c r="IZ93">
        <v>5859000000</v>
      </c>
      <c r="JA93">
        <v>0</v>
      </c>
      <c r="JB93">
        <v>0</v>
      </c>
      <c r="JC93">
        <v>0</v>
      </c>
      <c r="JD93">
        <v>0</v>
      </c>
      <c r="JE93">
        <v>0</v>
      </c>
      <c r="JF93">
        <v>268000000</v>
      </c>
      <c r="JG93">
        <v>235000000</v>
      </c>
      <c r="JH93">
        <v>393000000</v>
      </c>
      <c r="JI93">
        <v>896000000</v>
      </c>
      <c r="JJ93">
        <v>896000000</v>
      </c>
      <c r="JK93">
        <v>1211000000</v>
      </c>
      <c r="JL93">
        <v>2795000000</v>
      </c>
      <c r="JM93">
        <v>806000000</v>
      </c>
      <c r="JN93">
        <v>4812000000</v>
      </c>
      <c r="JO93">
        <v>4812000000</v>
      </c>
      <c r="JP93">
        <v>12704000000</v>
      </c>
      <c r="JQ93">
        <v>0</v>
      </c>
      <c r="JR93">
        <v>3000000000</v>
      </c>
      <c r="JS93">
        <v>15704000000</v>
      </c>
      <c r="JT93">
        <v>15704000000</v>
      </c>
      <c r="JU93">
        <v>0</v>
      </c>
      <c r="JV93">
        <v>0</v>
      </c>
      <c r="JW93">
        <v>0</v>
      </c>
      <c r="JX93">
        <v>0</v>
      </c>
      <c r="JY93">
        <v>0</v>
      </c>
      <c r="JZ93">
        <v>49759000000</v>
      </c>
      <c r="KA93">
        <v>54200000000</v>
      </c>
      <c r="KB93">
        <v>50587000000</v>
      </c>
      <c r="KC93">
        <v>154546000000</v>
      </c>
      <c r="KD93">
        <v>154546000000</v>
      </c>
      <c r="KE93">
        <v>0</v>
      </c>
      <c r="KF93">
        <v>0</v>
      </c>
      <c r="KG93">
        <v>0</v>
      </c>
      <c r="KH93">
        <v>0</v>
      </c>
      <c r="KI93">
        <v>0</v>
      </c>
      <c r="KJ93">
        <v>336000000</v>
      </c>
      <c r="KK93">
        <v>9000000</v>
      </c>
      <c r="KL93">
        <v>248000000</v>
      </c>
      <c r="KM93">
        <v>593000000</v>
      </c>
      <c r="KN93">
        <v>593000000</v>
      </c>
      <c r="KO93">
        <v>0</v>
      </c>
      <c r="KP93">
        <v>0</v>
      </c>
      <c r="KQ93">
        <v>0</v>
      </c>
      <c r="KR93">
        <v>0</v>
      </c>
      <c r="KS93">
        <v>0</v>
      </c>
      <c r="KT93">
        <v>4026000000</v>
      </c>
      <c r="KU93">
        <v>2920000000</v>
      </c>
      <c r="KV93">
        <v>6692000000</v>
      </c>
      <c r="KW93">
        <v>13638000000</v>
      </c>
      <c r="KX93">
        <v>13638000000</v>
      </c>
      <c r="KY93">
        <v>0</v>
      </c>
      <c r="KZ93">
        <v>0</v>
      </c>
      <c r="LA93">
        <v>0</v>
      </c>
      <c r="LB93">
        <v>0</v>
      </c>
      <c r="LC93">
        <v>0</v>
      </c>
      <c r="LD93">
        <v>0</v>
      </c>
      <c r="LE93">
        <v>0</v>
      </c>
      <c r="LF93">
        <v>0</v>
      </c>
      <c r="LG93">
        <v>0</v>
      </c>
      <c r="LH93">
        <v>0</v>
      </c>
      <c r="LI93">
        <v>730000000</v>
      </c>
      <c r="LJ93">
        <v>338000000</v>
      </c>
      <c r="LK93">
        <v>244000000</v>
      </c>
      <c r="LL93">
        <v>1312000000</v>
      </c>
      <c r="LM93">
        <v>1312000000</v>
      </c>
      <c r="LN93">
        <v>1005000000</v>
      </c>
      <c r="LO93">
        <v>2496000000</v>
      </c>
      <c r="LP93">
        <v>500000000</v>
      </c>
      <c r="LQ93">
        <v>4001000000</v>
      </c>
      <c r="LR93">
        <v>4001000000</v>
      </c>
      <c r="LS93">
        <v>0</v>
      </c>
      <c r="LT93">
        <v>0</v>
      </c>
      <c r="LU93">
        <v>438800000</v>
      </c>
      <c r="LV93">
        <v>438800000</v>
      </c>
      <c r="LW93">
        <v>438800000</v>
      </c>
      <c r="LX93">
        <v>1407000000</v>
      </c>
      <c r="LY93">
        <v>524000000</v>
      </c>
      <c r="LZ93">
        <v>850000000</v>
      </c>
      <c r="MA93">
        <v>2781000000</v>
      </c>
      <c r="MB93">
        <v>2781000000</v>
      </c>
      <c r="MC93">
        <v>2915000000</v>
      </c>
      <c r="MD93">
        <v>2055000000</v>
      </c>
      <c r="ME93">
        <v>609000000</v>
      </c>
      <c r="MF93">
        <v>5579000000</v>
      </c>
      <c r="MG93">
        <v>5579000000</v>
      </c>
      <c r="MH93">
        <v>0</v>
      </c>
      <c r="MI93">
        <v>0</v>
      </c>
      <c r="MJ93">
        <v>0</v>
      </c>
      <c r="MK93">
        <v>0</v>
      </c>
      <c r="ML93">
        <v>0</v>
      </c>
      <c r="MM93">
        <v>0</v>
      </c>
      <c r="MN93">
        <v>0</v>
      </c>
      <c r="MO93">
        <v>0</v>
      </c>
      <c r="MP93">
        <v>0</v>
      </c>
      <c r="MQ93">
        <v>0</v>
      </c>
      <c r="MR93">
        <v>0</v>
      </c>
      <c r="MS93">
        <v>0</v>
      </c>
      <c r="MT93">
        <v>0</v>
      </c>
      <c r="MU93">
        <v>0</v>
      </c>
      <c r="MV93">
        <v>0</v>
      </c>
      <c r="MW93">
        <v>0</v>
      </c>
      <c r="MX93">
        <v>0</v>
      </c>
      <c r="MY93">
        <v>0</v>
      </c>
      <c r="MZ93">
        <v>0</v>
      </c>
      <c r="NA93">
        <v>0</v>
      </c>
      <c r="NB93">
        <v>0</v>
      </c>
      <c r="NC93">
        <v>0</v>
      </c>
      <c r="ND93">
        <v>0</v>
      </c>
      <c r="NE93">
        <v>0</v>
      </c>
      <c r="NF93">
        <v>0</v>
      </c>
      <c r="NG93">
        <v>0</v>
      </c>
      <c r="NH93">
        <v>0</v>
      </c>
      <c r="NI93">
        <v>0</v>
      </c>
      <c r="NJ93">
        <v>0</v>
      </c>
      <c r="NK93">
        <v>0</v>
      </c>
      <c r="NL93">
        <v>3130000000</v>
      </c>
      <c r="NM93">
        <v>3915000000</v>
      </c>
      <c r="NN93">
        <v>2769000000</v>
      </c>
      <c r="NO93">
        <v>9814000000</v>
      </c>
      <c r="NP93">
        <v>9814000000</v>
      </c>
      <c r="NQ93">
        <v>14139000000</v>
      </c>
      <c r="NR93">
        <v>23723000000</v>
      </c>
      <c r="NS93">
        <v>11766000000</v>
      </c>
      <c r="NT93">
        <v>49628000000</v>
      </c>
      <c r="NU93">
        <v>49628000000</v>
      </c>
      <c r="NV93">
        <v>0</v>
      </c>
      <c r="NW93">
        <v>0</v>
      </c>
      <c r="NX93">
        <v>0</v>
      </c>
      <c r="NY93">
        <v>0</v>
      </c>
      <c r="NZ93">
        <v>0</v>
      </c>
      <c r="OA93">
        <v>0</v>
      </c>
      <c r="OB93">
        <v>0</v>
      </c>
      <c r="OC93">
        <v>0</v>
      </c>
      <c r="OD93">
        <v>0</v>
      </c>
      <c r="OE93">
        <v>0</v>
      </c>
      <c r="OF93">
        <v>1966000000</v>
      </c>
      <c r="OG93">
        <v>5738000000</v>
      </c>
      <c r="OH93">
        <v>3265000000</v>
      </c>
      <c r="OI93">
        <v>10969000000</v>
      </c>
      <c r="OJ93">
        <v>10969000000</v>
      </c>
      <c r="OK93">
        <v>105787000000</v>
      </c>
      <c r="OL93">
        <v>104512000000</v>
      </c>
      <c r="OM93">
        <v>58999000000</v>
      </c>
      <c r="ON93">
        <v>269298000000</v>
      </c>
      <c r="OO93">
        <v>269298000000</v>
      </c>
      <c r="OP93">
        <v>5257000000</v>
      </c>
      <c r="OQ93">
        <v>5225000000</v>
      </c>
      <c r="OR93">
        <v>575000000</v>
      </c>
      <c r="OS93">
        <v>11057000000</v>
      </c>
      <c r="OT93">
        <v>11057000000</v>
      </c>
      <c r="OU93">
        <v>0</v>
      </c>
      <c r="OV93">
        <v>0</v>
      </c>
      <c r="OW93">
        <v>0</v>
      </c>
      <c r="OX93">
        <v>0</v>
      </c>
      <c r="OY93">
        <v>0</v>
      </c>
      <c r="OZ93">
        <v>1412714800000</v>
      </c>
    </row>
    <row r="94" spans="1:416" x14ac:dyDescent="0.25">
      <c r="A94" s="26" t="s">
        <v>483</v>
      </c>
      <c r="B94">
        <v>40388000000</v>
      </c>
      <c r="C94">
        <v>51713000000</v>
      </c>
      <c r="D94">
        <v>52927000000</v>
      </c>
      <c r="E94">
        <v>145028000000</v>
      </c>
      <c r="F94">
        <v>145028000000</v>
      </c>
      <c r="G94">
        <v>772000000</v>
      </c>
      <c r="H94">
        <v>0</v>
      </c>
      <c r="I94">
        <v>30000000</v>
      </c>
      <c r="J94">
        <v>802000000</v>
      </c>
      <c r="K94">
        <v>802000000</v>
      </c>
      <c r="L94">
        <v>242000000</v>
      </c>
      <c r="M94">
        <v>280000000</v>
      </c>
      <c r="N94">
        <v>310000000</v>
      </c>
      <c r="O94">
        <v>832000000</v>
      </c>
      <c r="P94">
        <v>832000000</v>
      </c>
      <c r="Q94">
        <v>3192000</v>
      </c>
      <c r="R94">
        <v>3313000</v>
      </c>
      <c r="S94">
        <v>94309000</v>
      </c>
      <c r="T94">
        <v>100814000</v>
      </c>
      <c r="U94">
        <v>100814000</v>
      </c>
      <c r="V94">
        <v>9674000000</v>
      </c>
      <c r="W94">
        <v>20753000000</v>
      </c>
      <c r="X94">
        <v>24550000000</v>
      </c>
      <c r="Y94">
        <v>54977000000</v>
      </c>
      <c r="Z94">
        <v>54977000000</v>
      </c>
      <c r="AA94">
        <v>3027000000</v>
      </c>
      <c r="AB94">
        <v>4260000000</v>
      </c>
      <c r="AC94">
        <v>7800000000</v>
      </c>
      <c r="AD94">
        <v>15087000000</v>
      </c>
      <c r="AE94">
        <v>15087000000</v>
      </c>
      <c r="AF94">
        <v>22359000000</v>
      </c>
      <c r="AG94">
        <v>2874000000</v>
      </c>
      <c r="AH94">
        <v>4381000000</v>
      </c>
      <c r="AI94">
        <v>29614000000</v>
      </c>
      <c r="AJ94">
        <v>29614000000</v>
      </c>
      <c r="AK94">
        <v>9500000000</v>
      </c>
      <c r="AL94">
        <v>18929000000</v>
      </c>
      <c r="AM94">
        <v>42274000000</v>
      </c>
      <c r="AN94">
        <v>70703000000</v>
      </c>
      <c r="AO94">
        <v>70703000000</v>
      </c>
      <c r="AP94">
        <v>166000000</v>
      </c>
      <c r="AQ94">
        <v>223000000</v>
      </c>
      <c r="AR94">
        <v>157000000</v>
      </c>
      <c r="AS94">
        <v>546000000</v>
      </c>
      <c r="AT94">
        <v>546000000</v>
      </c>
      <c r="AU94">
        <v>927000000</v>
      </c>
      <c r="AV94">
        <v>545000000</v>
      </c>
      <c r="AW94">
        <v>17838000000</v>
      </c>
      <c r="AX94">
        <v>19310000000</v>
      </c>
      <c r="AY94">
        <v>19310000000</v>
      </c>
      <c r="AZ94">
        <v>0</v>
      </c>
      <c r="BA94">
        <v>0</v>
      </c>
      <c r="BB94">
        <v>0</v>
      </c>
      <c r="BC94">
        <v>0</v>
      </c>
      <c r="BD94">
        <v>0</v>
      </c>
      <c r="BE94">
        <v>2313400000</v>
      </c>
      <c r="BF94">
        <v>1562200000</v>
      </c>
      <c r="BG94">
        <v>1278900000</v>
      </c>
      <c r="BH94">
        <v>5154500000</v>
      </c>
      <c r="BI94">
        <v>5154500000</v>
      </c>
      <c r="BJ94">
        <v>0</v>
      </c>
      <c r="BK94">
        <v>0</v>
      </c>
      <c r="BL94">
        <v>0</v>
      </c>
      <c r="BM94">
        <v>0</v>
      </c>
      <c r="BN94">
        <v>0</v>
      </c>
      <c r="BO94">
        <v>1848000000</v>
      </c>
      <c r="BP94">
        <v>2195000000</v>
      </c>
      <c r="BQ94">
        <v>3452000000</v>
      </c>
      <c r="BR94">
        <v>7495000000</v>
      </c>
      <c r="BS94">
        <v>7495000000</v>
      </c>
      <c r="BT94">
        <v>172757000000</v>
      </c>
      <c r="BU94">
        <v>248027000000</v>
      </c>
      <c r="BV94">
        <v>281170000000</v>
      </c>
      <c r="BW94">
        <v>701954000000</v>
      </c>
      <c r="BX94">
        <v>701954000000</v>
      </c>
      <c r="BY94">
        <v>1109000000</v>
      </c>
      <c r="BZ94">
        <v>1162000000</v>
      </c>
      <c r="CA94">
        <v>1066000000</v>
      </c>
      <c r="CB94">
        <v>3337000000</v>
      </c>
      <c r="CC94">
        <v>3337000000</v>
      </c>
      <c r="CD94">
        <v>0</v>
      </c>
      <c r="CE94">
        <v>0</v>
      </c>
      <c r="CF94">
        <v>0</v>
      </c>
      <c r="CG94">
        <v>0</v>
      </c>
      <c r="CH94">
        <v>0</v>
      </c>
      <c r="CI94">
        <v>0</v>
      </c>
      <c r="CJ94">
        <v>0</v>
      </c>
      <c r="CK94">
        <v>0</v>
      </c>
      <c r="CL94">
        <v>0</v>
      </c>
      <c r="CM94">
        <v>0</v>
      </c>
      <c r="CN94">
        <v>94000000</v>
      </c>
      <c r="CO94">
        <v>1709000000</v>
      </c>
      <c r="CP94">
        <v>292000000</v>
      </c>
      <c r="CQ94">
        <v>2095000000</v>
      </c>
      <c r="CR94">
        <v>2095000000</v>
      </c>
      <c r="CS94">
        <v>0</v>
      </c>
      <c r="CT94">
        <v>0</v>
      </c>
      <c r="CU94">
        <v>0</v>
      </c>
      <c r="CV94">
        <v>0</v>
      </c>
      <c r="CW94">
        <v>0</v>
      </c>
      <c r="CX94">
        <v>248000000</v>
      </c>
      <c r="CY94">
        <v>3028000000</v>
      </c>
      <c r="CZ94">
        <v>3609000000</v>
      </c>
      <c r="DA94">
        <v>6885000000</v>
      </c>
      <c r="DB94">
        <v>6885000000</v>
      </c>
      <c r="DC94">
        <v>1204000000</v>
      </c>
      <c r="DD94">
        <v>1060000000</v>
      </c>
      <c r="DE94">
        <v>1028000000</v>
      </c>
      <c r="DF94">
        <v>3292000000</v>
      </c>
      <c r="DG94">
        <v>3292000000</v>
      </c>
      <c r="DH94">
        <v>37614000000</v>
      </c>
      <c r="DI94">
        <v>21663000000</v>
      </c>
      <c r="DJ94">
        <v>17610000000</v>
      </c>
      <c r="DK94">
        <v>76887000000</v>
      </c>
      <c r="DL94">
        <v>76887000000</v>
      </c>
      <c r="DM94">
        <v>2522000000</v>
      </c>
      <c r="DN94">
        <v>2373000000</v>
      </c>
      <c r="DO94">
        <v>3000000000</v>
      </c>
      <c r="DP94">
        <v>7895000000</v>
      </c>
      <c r="DQ94">
        <v>7895000000</v>
      </c>
      <c r="DR94">
        <v>285000000</v>
      </c>
      <c r="DS94">
        <v>286000000</v>
      </c>
      <c r="DT94">
        <v>296000000</v>
      </c>
      <c r="DU94">
        <v>867000000</v>
      </c>
      <c r="DV94">
        <v>867000000</v>
      </c>
      <c r="DW94">
        <v>29000000</v>
      </c>
      <c r="DX94">
        <v>0</v>
      </c>
      <c r="DY94">
        <v>0</v>
      </c>
      <c r="DZ94">
        <v>29000000</v>
      </c>
      <c r="EA94">
        <v>29000000</v>
      </c>
      <c r="EB94">
        <v>0</v>
      </c>
      <c r="EC94">
        <v>0</v>
      </c>
      <c r="ED94">
        <v>0</v>
      </c>
      <c r="EE94">
        <v>0</v>
      </c>
      <c r="EF94">
        <v>0</v>
      </c>
      <c r="EG94">
        <v>100000000</v>
      </c>
      <c r="EH94">
        <v>21000000</v>
      </c>
      <c r="EI94">
        <v>30000000</v>
      </c>
      <c r="EJ94">
        <v>151000000</v>
      </c>
      <c r="EK94"/>
      <c r="EL94"/>
      <c r="EM94"/>
      <c r="EN94"/>
      <c r="EO94">
        <v>151000000</v>
      </c>
      <c r="EP94">
        <v>0</v>
      </c>
      <c r="EQ94">
        <v>0</v>
      </c>
      <c r="ER94">
        <v>0</v>
      </c>
      <c r="ES94">
        <v>0</v>
      </c>
      <c r="ET94">
        <v>0</v>
      </c>
      <c r="EU94">
        <v>0</v>
      </c>
      <c r="EV94">
        <v>0</v>
      </c>
      <c r="EW94">
        <v>0</v>
      </c>
      <c r="EX94">
        <v>0</v>
      </c>
      <c r="EY94">
        <v>0</v>
      </c>
      <c r="EZ94">
        <v>17233000000</v>
      </c>
      <c r="FA94">
        <v>17147000000</v>
      </c>
      <c r="FB94">
        <v>24718000000</v>
      </c>
      <c r="FC94">
        <v>59098000000</v>
      </c>
      <c r="FD94">
        <v>59098000000</v>
      </c>
      <c r="FE94">
        <v>31095000000</v>
      </c>
      <c r="FF94">
        <v>35776000000</v>
      </c>
      <c r="FG94">
        <v>44378000000</v>
      </c>
      <c r="FH94">
        <v>111249000000</v>
      </c>
      <c r="FI94">
        <v>111249000000</v>
      </c>
      <c r="FJ94">
        <v>0</v>
      </c>
      <c r="FK94">
        <v>0</v>
      </c>
      <c r="FL94">
        <v>0</v>
      </c>
      <c r="FM94">
        <v>0</v>
      </c>
      <c r="FN94">
        <v>0</v>
      </c>
      <c r="FO94">
        <v>0</v>
      </c>
      <c r="FP94">
        <v>0</v>
      </c>
      <c r="FQ94">
        <v>0</v>
      </c>
      <c r="FR94">
        <v>0</v>
      </c>
      <c r="FS94">
        <v>0</v>
      </c>
      <c r="FT94">
        <v>107000000</v>
      </c>
      <c r="FU94">
        <v>136000000</v>
      </c>
      <c r="FV94">
        <v>218000000</v>
      </c>
      <c r="FW94">
        <v>461000000</v>
      </c>
      <c r="FX94">
        <v>461000000</v>
      </c>
      <c r="FY94">
        <v>12149000000</v>
      </c>
      <c r="FZ94">
        <v>12721000000</v>
      </c>
      <c r="GA94">
        <v>1411000000</v>
      </c>
      <c r="GB94">
        <v>26281000000</v>
      </c>
      <c r="GC94">
        <v>26281000000</v>
      </c>
      <c r="GD94">
        <v>5966000000</v>
      </c>
      <c r="GE94">
        <v>4174000000</v>
      </c>
      <c r="GF94">
        <v>9046000000</v>
      </c>
      <c r="GG94">
        <v>19186000000</v>
      </c>
      <c r="GH94">
        <v>19186000000</v>
      </c>
      <c r="GI94">
        <v>33547000000</v>
      </c>
      <c r="GJ94">
        <v>22163000000</v>
      </c>
      <c r="GK94">
        <v>19781000000</v>
      </c>
      <c r="GL94">
        <v>75491000000</v>
      </c>
      <c r="GM94">
        <v>75491000000</v>
      </c>
      <c r="GN94">
        <v>0</v>
      </c>
      <c r="GO94">
        <v>0</v>
      </c>
      <c r="GP94">
        <v>0</v>
      </c>
      <c r="GQ94">
        <v>0</v>
      </c>
      <c r="GR94">
        <v>0</v>
      </c>
      <c r="GS94">
        <v>1623000000</v>
      </c>
      <c r="GT94">
        <v>1349000000</v>
      </c>
      <c r="GU94">
        <v>945000000</v>
      </c>
      <c r="GV94">
        <v>3917000000</v>
      </c>
      <c r="GW94">
        <v>3917000000</v>
      </c>
      <c r="GX94">
        <v>618000000</v>
      </c>
      <c r="GY94">
        <v>696000000</v>
      </c>
      <c r="GZ94">
        <v>600000000</v>
      </c>
      <c r="HA94">
        <v>1914000000</v>
      </c>
      <c r="HB94">
        <v>1914000000</v>
      </c>
      <c r="HC94">
        <v>2788000000</v>
      </c>
      <c r="HD94">
        <v>1082000000</v>
      </c>
      <c r="HE94">
        <v>2292000000</v>
      </c>
      <c r="HF94">
        <v>6162000000</v>
      </c>
      <c r="HG94">
        <v>6162000000</v>
      </c>
      <c r="HH94">
        <v>1580000000</v>
      </c>
      <c r="HI94">
        <v>1982000000</v>
      </c>
      <c r="HJ94">
        <v>11200000000</v>
      </c>
      <c r="HK94">
        <v>14762000000</v>
      </c>
      <c r="HL94">
        <v>14762000000</v>
      </c>
      <c r="HM94">
        <v>0</v>
      </c>
      <c r="HN94">
        <v>0</v>
      </c>
      <c r="HO94">
        <v>0</v>
      </c>
      <c r="HP94">
        <v>0</v>
      </c>
      <c r="HQ94">
        <v>0</v>
      </c>
      <c r="HR94">
        <v>7038000000</v>
      </c>
      <c r="HS94">
        <v>4695000000</v>
      </c>
      <c r="HT94">
        <v>4119000000</v>
      </c>
      <c r="HU94">
        <v>15852000000</v>
      </c>
      <c r="HV94">
        <v>15852000000</v>
      </c>
      <c r="HW94">
        <v>88200000</v>
      </c>
      <c r="HX94">
        <v>101000000</v>
      </c>
      <c r="HY94">
        <v>24200000</v>
      </c>
      <c r="HZ94">
        <v>213400000</v>
      </c>
      <c r="IA94">
        <v>213400000</v>
      </c>
      <c r="IB94">
        <v>0</v>
      </c>
      <c r="IC94">
        <v>0</v>
      </c>
      <c r="ID94">
        <v>0</v>
      </c>
      <c r="IE94">
        <v>0</v>
      </c>
      <c r="IF94">
        <v>0</v>
      </c>
      <c r="IG94">
        <v>102000000</v>
      </c>
      <c r="IH94">
        <v>218000000</v>
      </c>
      <c r="II94">
        <v>160000000</v>
      </c>
      <c r="IJ94">
        <v>480000000</v>
      </c>
      <c r="IK94">
        <v>480000000</v>
      </c>
      <c r="IL94">
        <v>1696000000</v>
      </c>
      <c r="IM94">
        <v>688000000</v>
      </c>
      <c r="IN94">
        <v>483000000</v>
      </c>
      <c r="IO94">
        <v>2867000000</v>
      </c>
      <c r="IP94">
        <v>2867000000</v>
      </c>
      <c r="IQ94">
        <v>0</v>
      </c>
      <c r="IR94">
        <v>0</v>
      </c>
      <c r="IS94">
        <v>0</v>
      </c>
      <c r="IT94">
        <v>0</v>
      </c>
      <c r="IU94">
        <v>0</v>
      </c>
      <c r="IV94">
        <v>0</v>
      </c>
      <c r="IW94">
        <v>0</v>
      </c>
      <c r="IX94">
        <v>0</v>
      </c>
      <c r="IY94">
        <v>0</v>
      </c>
      <c r="IZ94">
        <v>0</v>
      </c>
      <c r="JA94">
        <v>7558000000</v>
      </c>
      <c r="JB94">
        <v>5455000000</v>
      </c>
      <c r="JC94">
        <v>6808000000</v>
      </c>
      <c r="JD94">
        <v>19821000000</v>
      </c>
      <c r="JE94">
        <v>19821000000</v>
      </c>
      <c r="JF94">
        <v>3937000000</v>
      </c>
      <c r="JG94">
        <v>3850000000</v>
      </c>
      <c r="JH94">
        <v>3904000000</v>
      </c>
      <c r="JI94">
        <v>11691000000</v>
      </c>
      <c r="JJ94">
        <v>11691000000</v>
      </c>
      <c r="JK94">
        <v>380000000</v>
      </c>
      <c r="JL94">
        <v>98000000</v>
      </c>
      <c r="JM94">
        <v>404000000</v>
      </c>
      <c r="JN94">
        <v>882000000</v>
      </c>
      <c r="JO94">
        <v>882000000</v>
      </c>
      <c r="JP94">
        <v>12800000000</v>
      </c>
      <c r="JQ94">
        <v>0</v>
      </c>
      <c r="JR94">
        <v>0</v>
      </c>
      <c r="JS94">
        <v>12800000000</v>
      </c>
      <c r="JT94">
        <v>12800000000</v>
      </c>
      <c r="JU94">
        <v>456000000</v>
      </c>
      <c r="JV94">
        <v>838000000</v>
      </c>
      <c r="JW94">
        <v>1787000000</v>
      </c>
      <c r="JX94">
        <v>3081000000</v>
      </c>
      <c r="JY94">
        <v>3081000000</v>
      </c>
      <c r="JZ94">
        <v>0</v>
      </c>
      <c r="KA94">
        <v>0</v>
      </c>
      <c r="KB94">
        <v>0</v>
      </c>
      <c r="KC94">
        <v>0</v>
      </c>
      <c r="KD94">
        <v>0</v>
      </c>
      <c r="KE94">
        <v>121822000000</v>
      </c>
      <c r="KF94">
        <v>122463000000</v>
      </c>
      <c r="KG94">
        <v>122951000000</v>
      </c>
      <c r="KH94">
        <v>367236000000</v>
      </c>
      <c r="KI94">
        <v>367236000000</v>
      </c>
      <c r="KJ94">
        <v>996000000</v>
      </c>
      <c r="KK94">
        <v>197000000</v>
      </c>
      <c r="KL94">
        <v>439000000</v>
      </c>
      <c r="KM94">
        <v>1632000000</v>
      </c>
      <c r="KN94">
        <v>1632000000</v>
      </c>
      <c r="KO94">
        <v>45641000000</v>
      </c>
      <c r="KP94">
        <v>17313000000</v>
      </c>
      <c r="KQ94">
        <v>5818000000</v>
      </c>
      <c r="KR94">
        <v>68772000000</v>
      </c>
      <c r="KS94">
        <v>68772000000</v>
      </c>
      <c r="KT94">
        <v>272000000</v>
      </c>
      <c r="KU94">
        <v>229000000</v>
      </c>
      <c r="KV94">
        <v>1366000000</v>
      </c>
      <c r="KW94">
        <v>1867000000</v>
      </c>
      <c r="KX94">
        <v>1867000000</v>
      </c>
      <c r="KY94">
        <v>17694000000</v>
      </c>
      <c r="KZ94">
        <v>17050000000</v>
      </c>
      <c r="LA94">
        <v>20874000000</v>
      </c>
      <c r="LB94">
        <v>55618000000</v>
      </c>
      <c r="LC94">
        <v>55618000000</v>
      </c>
      <c r="LD94">
        <v>9281000000</v>
      </c>
      <c r="LE94">
        <v>6048000000</v>
      </c>
      <c r="LF94">
        <v>0</v>
      </c>
      <c r="LG94">
        <v>15329000000</v>
      </c>
      <c r="LH94">
        <v>15329000000</v>
      </c>
      <c r="LI94">
        <v>0</v>
      </c>
      <c r="LJ94">
        <v>0</v>
      </c>
      <c r="LK94">
        <v>0</v>
      </c>
      <c r="LL94">
        <v>0</v>
      </c>
      <c r="LM94">
        <v>0</v>
      </c>
      <c r="LN94">
        <v>311000000</v>
      </c>
      <c r="LO94">
        <v>421000000</v>
      </c>
      <c r="LP94">
        <v>4507000000</v>
      </c>
      <c r="LQ94">
        <v>5239000000</v>
      </c>
      <c r="LR94">
        <v>5239000000</v>
      </c>
      <c r="LS94">
        <v>181500000</v>
      </c>
      <c r="LT94">
        <v>70500000</v>
      </c>
      <c r="LU94">
        <v>281200000</v>
      </c>
      <c r="LV94">
        <v>533200000</v>
      </c>
      <c r="LW94">
        <v>533200000</v>
      </c>
      <c r="LX94">
        <v>1344000000</v>
      </c>
      <c r="LY94">
        <v>1030000000</v>
      </c>
      <c r="LZ94">
        <v>2162000000</v>
      </c>
      <c r="MA94">
        <v>4536000000</v>
      </c>
      <c r="MB94">
        <v>4536000000</v>
      </c>
      <c r="MC94">
        <v>0</v>
      </c>
      <c r="MD94">
        <v>0</v>
      </c>
      <c r="ME94">
        <v>0</v>
      </c>
      <c r="MF94">
        <v>0</v>
      </c>
      <c r="MG94">
        <v>0</v>
      </c>
      <c r="MH94">
        <v>78100000</v>
      </c>
      <c r="MI94">
        <v>68200000</v>
      </c>
      <c r="MJ94">
        <v>41900000</v>
      </c>
      <c r="MK94">
        <v>188200000</v>
      </c>
      <c r="ML94">
        <v>188200000</v>
      </c>
      <c r="MM94">
        <v>0</v>
      </c>
      <c r="MN94">
        <v>0</v>
      </c>
      <c r="MO94">
        <v>0</v>
      </c>
      <c r="MP94">
        <v>0</v>
      </c>
      <c r="MQ94">
        <v>0</v>
      </c>
      <c r="MR94">
        <v>769000000</v>
      </c>
      <c r="MS94">
        <v>1810000000</v>
      </c>
      <c r="MT94">
        <v>7644000000</v>
      </c>
      <c r="MU94">
        <v>10223000000</v>
      </c>
      <c r="MV94">
        <v>10223000000</v>
      </c>
      <c r="MW94">
        <v>1795000000</v>
      </c>
      <c r="MX94">
        <v>2950000000</v>
      </c>
      <c r="MY94">
        <v>3461000000</v>
      </c>
      <c r="MZ94">
        <v>8206000000</v>
      </c>
      <c r="NA94">
        <v>8206000000</v>
      </c>
      <c r="NB94">
        <v>3458000000</v>
      </c>
      <c r="NC94">
        <v>3260000000</v>
      </c>
      <c r="ND94">
        <v>2860000000</v>
      </c>
      <c r="NE94">
        <v>9578000000</v>
      </c>
      <c r="NF94">
        <v>9578000000</v>
      </c>
      <c r="NG94">
        <v>60000000</v>
      </c>
      <c r="NH94">
        <v>60000000</v>
      </c>
      <c r="NI94">
        <v>60000000</v>
      </c>
      <c r="NJ94">
        <v>180000000</v>
      </c>
      <c r="NK94">
        <v>180000000</v>
      </c>
      <c r="NL94">
        <v>810000000</v>
      </c>
      <c r="NM94">
        <v>503000000</v>
      </c>
      <c r="NN94">
        <v>406000000</v>
      </c>
      <c r="NO94">
        <v>1719000000</v>
      </c>
      <c r="NP94">
        <v>1719000000</v>
      </c>
      <c r="NQ94">
        <v>0</v>
      </c>
      <c r="NR94">
        <v>0</v>
      </c>
      <c r="NS94">
        <v>0</v>
      </c>
      <c r="NT94">
        <v>0</v>
      </c>
      <c r="NU94">
        <v>0</v>
      </c>
      <c r="NV94">
        <v>3434000000</v>
      </c>
      <c r="NW94">
        <v>4110000000</v>
      </c>
      <c r="NX94">
        <v>3604000000</v>
      </c>
      <c r="NY94">
        <v>11148000000</v>
      </c>
      <c r="NZ94">
        <v>11148000000</v>
      </c>
      <c r="OA94">
        <v>0</v>
      </c>
      <c r="OB94">
        <v>0</v>
      </c>
      <c r="OC94">
        <v>0</v>
      </c>
      <c r="OD94">
        <v>0</v>
      </c>
      <c r="OE94">
        <v>0</v>
      </c>
      <c r="OF94">
        <v>0</v>
      </c>
      <c r="OG94">
        <v>5000000</v>
      </c>
      <c r="OH94">
        <v>1000000</v>
      </c>
      <c r="OI94">
        <v>6000000</v>
      </c>
      <c r="OJ94">
        <v>6000000</v>
      </c>
      <c r="OK94">
        <v>99545000000</v>
      </c>
      <c r="OL94">
        <v>121669000000</v>
      </c>
      <c r="OM94">
        <v>109104000000</v>
      </c>
      <c r="ON94">
        <v>330318000000</v>
      </c>
      <c r="OO94">
        <v>330318000000</v>
      </c>
      <c r="OP94">
        <v>0</v>
      </c>
      <c r="OQ94">
        <v>0</v>
      </c>
      <c r="OR94">
        <v>5438000000</v>
      </c>
      <c r="OS94">
        <v>5438000000</v>
      </c>
      <c r="OT94">
        <v>5438000000</v>
      </c>
      <c r="OU94">
        <v>0</v>
      </c>
      <c r="OV94">
        <v>0</v>
      </c>
      <c r="OW94">
        <v>0</v>
      </c>
      <c r="OX94">
        <v>0</v>
      </c>
      <c r="OY94">
        <v>0</v>
      </c>
      <c r="OZ94">
        <v>2437016114000</v>
      </c>
    </row>
    <row r="95" spans="1:416" x14ac:dyDescent="0.25">
      <c r="A95" s="26" t="s">
        <v>484</v>
      </c>
      <c r="B95">
        <v>5340000000</v>
      </c>
      <c r="C95">
        <v>6068000000</v>
      </c>
      <c r="D95">
        <v>6829000000</v>
      </c>
      <c r="E95">
        <v>18237000000</v>
      </c>
      <c r="F95">
        <v>18237000000</v>
      </c>
      <c r="G95">
        <v>421000000</v>
      </c>
      <c r="H95">
        <v>430000000</v>
      </c>
      <c r="I95">
        <v>753000000</v>
      </c>
      <c r="J95">
        <v>1604000000</v>
      </c>
      <c r="K95">
        <v>1604000000</v>
      </c>
      <c r="L95">
        <v>477000000</v>
      </c>
      <c r="M95">
        <v>519000000</v>
      </c>
      <c r="N95">
        <v>546000000</v>
      </c>
      <c r="O95">
        <v>1542000000</v>
      </c>
      <c r="P95">
        <v>1542000000</v>
      </c>
      <c r="Q95">
        <v>976908000</v>
      </c>
      <c r="R95">
        <v>1093253000</v>
      </c>
      <c r="S95">
        <v>1197806000</v>
      </c>
      <c r="T95">
        <v>3267967000</v>
      </c>
      <c r="U95">
        <v>3267967000</v>
      </c>
      <c r="V95">
        <v>0</v>
      </c>
      <c r="W95">
        <v>0</v>
      </c>
      <c r="X95">
        <v>0</v>
      </c>
      <c r="Y95">
        <v>0</v>
      </c>
      <c r="Z95">
        <v>0</v>
      </c>
      <c r="AA95">
        <v>0</v>
      </c>
      <c r="AB95">
        <v>0</v>
      </c>
      <c r="AC95">
        <v>0</v>
      </c>
      <c r="AD95">
        <v>0</v>
      </c>
      <c r="AE95">
        <v>0</v>
      </c>
      <c r="AF95">
        <v>311000000</v>
      </c>
      <c r="AG95">
        <v>308000000</v>
      </c>
      <c r="AH95">
        <v>330000000</v>
      </c>
      <c r="AI95">
        <v>949000000</v>
      </c>
      <c r="AJ95">
        <v>949000000</v>
      </c>
      <c r="AK95">
        <v>5418000000</v>
      </c>
      <c r="AL95">
        <v>6864000000</v>
      </c>
      <c r="AM95">
        <v>9208000000</v>
      </c>
      <c r="AN95">
        <v>21490000000</v>
      </c>
      <c r="AO95">
        <v>21490000000</v>
      </c>
      <c r="AP95">
        <v>283000000</v>
      </c>
      <c r="AQ95">
        <v>283000000</v>
      </c>
      <c r="AR95">
        <v>249000000</v>
      </c>
      <c r="AS95">
        <v>815000000</v>
      </c>
      <c r="AT95">
        <v>815000000</v>
      </c>
      <c r="AU95">
        <v>202000000</v>
      </c>
      <c r="AV95">
        <v>212000000</v>
      </c>
      <c r="AW95">
        <v>250000000</v>
      </c>
      <c r="AX95">
        <v>664000000</v>
      </c>
      <c r="AY95">
        <v>664000000</v>
      </c>
      <c r="AZ95">
        <v>1729000000</v>
      </c>
      <c r="BA95">
        <v>1974000000</v>
      </c>
      <c r="BB95">
        <v>2031000000</v>
      </c>
      <c r="BC95">
        <v>5734000000</v>
      </c>
      <c r="BD95">
        <v>5734000000</v>
      </c>
      <c r="BE95">
        <v>157500000</v>
      </c>
      <c r="BF95">
        <v>182300000</v>
      </c>
      <c r="BG95">
        <v>198300000</v>
      </c>
      <c r="BH95">
        <v>538100000</v>
      </c>
      <c r="BI95">
        <v>538100000</v>
      </c>
      <c r="BJ95">
        <v>0</v>
      </c>
      <c r="BK95">
        <v>0</v>
      </c>
      <c r="BL95">
        <v>0</v>
      </c>
      <c r="BM95">
        <v>0</v>
      </c>
      <c r="BN95">
        <v>0</v>
      </c>
      <c r="BO95">
        <v>221000000</v>
      </c>
      <c r="BP95">
        <v>441000000</v>
      </c>
      <c r="BQ95">
        <v>779000000</v>
      </c>
      <c r="BR95">
        <v>1441000000</v>
      </c>
      <c r="BS95">
        <v>1441000000</v>
      </c>
      <c r="BT95">
        <v>0</v>
      </c>
      <c r="BU95">
        <v>0</v>
      </c>
      <c r="BV95">
        <v>0</v>
      </c>
      <c r="BW95">
        <v>0</v>
      </c>
      <c r="BX95">
        <v>0</v>
      </c>
      <c r="BY95">
        <v>0</v>
      </c>
      <c r="BZ95">
        <v>0</v>
      </c>
      <c r="CA95">
        <v>0</v>
      </c>
      <c r="CB95">
        <v>0</v>
      </c>
      <c r="CC95">
        <v>0</v>
      </c>
      <c r="CD95">
        <v>0</v>
      </c>
      <c r="CE95">
        <v>0</v>
      </c>
      <c r="CF95">
        <v>0</v>
      </c>
      <c r="CG95">
        <v>0</v>
      </c>
      <c r="CH95">
        <v>0</v>
      </c>
      <c r="CI95">
        <v>109000000</v>
      </c>
      <c r="CJ95">
        <v>100000000</v>
      </c>
      <c r="CK95">
        <v>107000000</v>
      </c>
      <c r="CL95">
        <v>316000000</v>
      </c>
      <c r="CM95">
        <v>316000000</v>
      </c>
      <c r="CN95">
        <v>826000000</v>
      </c>
      <c r="CO95">
        <v>1021000000</v>
      </c>
      <c r="CP95">
        <v>1193000000</v>
      </c>
      <c r="CQ95">
        <v>3040000000</v>
      </c>
      <c r="CR95">
        <v>3040000000</v>
      </c>
      <c r="CS95">
        <v>170000000</v>
      </c>
      <c r="CT95">
        <v>239000000</v>
      </c>
      <c r="CU95">
        <v>203000000</v>
      </c>
      <c r="CV95">
        <v>612000000</v>
      </c>
      <c r="CW95">
        <v>612000000</v>
      </c>
      <c r="CX95">
        <v>0</v>
      </c>
      <c r="CY95">
        <v>0</v>
      </c>
      <c r="CZ95">
        <v>0</v>
      </c>
      <c r="DA95">
        <v>0</v>
      </c>
      <c r="DB95">
        <v>0</v>
      </c>
      <c r="DC95">
        <v>544000000</v>
      </c>
      <c r="DD95">
        <v>595000000</v>
      </c>
      <c r="DE95">
        <v>619000000</v>
      </c>
      <c r="DF95">
        <v>1758000000</v>
      </c>
      <c r="DG95">
        <v>1758000000</v>
      </c>
      <c r="DH95">
        <v>1576000000</v>
      </c>
      <c r="DI95">
        <v>1570000000</v>
      </c>
      <c r="DJ95">
        <v>1569000000</v>
      </c>
      <c r="DK95">
        <v>4715000000</v>
      </c>
      <c r="DL95">
        <v>4715000000</v>
      </c>
      <c r="DM95">
        <v>280000000</v>
      </c>
      <c r="DN95">
        <v>453000000</v>
      </c>
      <c r="DO95">
        <v>400000000</v>
      </c>
      <c r="DP95">
        <v>1133000000</v>
      </c>
      <c r="DQ95">
        <v>1133000000</v>
      </c>
      <c r="DR95">
        <v>0</v>
      </c>
      <c r="DS95">
        <v>0</v>
      </c>
      <c r="DT95">
        <v>0</v>
      </c>
      <c r="DU95">
        <v>0</v>
      </c>
      <c r="DV95">
        <v>0</v>
      </c>
      <c r="DW95">
        <v>0</v>
      </c>
      <c r="DX95">
        <v>0</v>
      </c>
      <c r="DY95">
        <v>0</v>
      </c>
      <c r="DZ95">
        <v>0</v>
      </c>
      <c r="EA95">
        <v>0</v>
      </c>
      <c r="EB95">
        <v>393000000</v>
      </c>
      <c r="EC95">
        <v>711000000</v>
      </c>
      <c r="ED95">
        <v>525000000</v>
      </c>
      <c r="EE95">
        <v>1629000000</v>
      </c>
      <c r="EF95">
        <v>1629000000</v>
      </c>
      <c r="EG95">
        <v>0</v>
      </c>
      <c r="EH95">
        <v>0</v>
      </c>
      <c r="EI95">
        <v>0</v>
      </c>
      <c r="EJ95">
        <v>0</v>
      </c>
      <c r="EK95"/>
      <c r="EL95"/>
      <c r="EM95"/>
      <c r="EN95"/>
      <c r="EO95">
        <v>0</v>
      </c>
      <c r="EP95">
        <v>216000000</v>
      </c>
      <c r="EQ95">
        <v>120000000</v>
      </c>
      <c r="ER95">
        <v>110000000</v>
      </c>
      <c r="ES95">
        <v>446000000</v>
      </c>
      <c r="ET95">
        <v>446000000</v>
      </c>
      <c r="EU95">
        <v>75000000</v>
      </c>
      <c r="EV95">
        <v>0</v>
      </c>
      <c r="EW95">
        <v>0</v>
      </c>
      <c r="EX95">
        <v>75000000</v>
      </c>
      <c r="EY95">
        <v>75000000</v>
      </c>
      <c r="EZ95">
        <v>191000000</v>
      </c>
      <c r="FA95">
        <v>228000000</v>
      </c>
      <c r="FB95">
        <v>199000000</v>
      </c>
      <c r="FC95">
        <v>618000000</v>
      </c>
      <c r="FD95">
        <v>618000000</v>
      </c>
      <c r="FE95">
        <v>4152000000</v>
      </c>
      <c r="FF95">
        <v>4836000000</v>
      </c>
      <c r="FG95">
        <v>6536000000</v>
      </c>
      <c r="FH95">
        <v>15524000000</v>
      </c>
      <c r="FI95">
        <v>15524000000</v>
      </c>
      <c r="FJ95">
        <v>167000000</v>
      </c>
      <c r="FK95">
        <v>174000000</v>
      </c>
      <c r="FL95">
        <v>168000000</v>
      </c>
      <c r="FM95">
        <v>509000000</v>
      </c>
      <c r="FN95">
        <v>509000000</v>
      </c>
      <c r="FO95">
        <v>140000000</v>
      </c>
      <c r="FP95">
        <v>133000000</v>
      </c>
      <c r="FQ95">
        <v>128000000</v>
      </c>
      <c r="FR95">
        <v>401000000</v>
      </c>
      <c r="FS95">
        <v>401000000</v>
      </c>
      <c r="FT95">
        <v>0</v>
      </c>
      <c r="FU95">
        <v>0</v>
      </c>
      <c r="FV95">
        <v>0</v>
      </c>
      <c r="FW95">
        <v>0</v>
      </c>
      <c r="FX95">
        <v>0</v>
      </c>
      <c r="FY95">
        <v>845000000</v>
      </c>
      <c r="FZ95">
        <v>636000000</v>
      </c>
      <c r="GA95">
        <v>643000000</v>
      </c>
      <c r="GB95">
        <v>2124000000</v>
      </c>
      <c r="GC95">
        <v>2124000000</v>
      </c>
      <c r="GD95">
        <v>0</v>
      </c>
      <c r="GE95">
        <v>0</v>
      </c>
      <c r="GF95">
        <v>0</v>
      </c>
      <c r="GG95">
        <v>0</v>
      </c>
      <c r="GH95">
        <v>0</v>
      </c>
      <c r="GI95">
        <v>1831000000</v>
      </c>
      <c r="GJ95">
        <v>2018000000</v>
      </c>
      <c r="GK95">
        <v>1920000000</v>
      </c>
      <c r="GL95">
        <v>5769000000</v>
      </c>
      <c r="GM95">
        <v>5769000000</v>
      </c>
      <c r="GN95">
        <v>282000000</v>
      </c>
      <c r="GO95">
        <v>251000000</v>
      </c>
      <c r="GP95">
        <v>310000000</v>
      </c>
      <c r="GQ95">
        <v>843000000</v>
      </c>
      <c r="GR95">
        <v>843000000</v>
      </c>
      <c r="GS95">
        <v>175000000</v>
      </c>
      <c r="GT95">
        <v>153000000</v>
      </c>
      <c r="GU95">
        <v>168000000</v>
      </c>
      <c r="GV95">
        <v>496000000</v>
      </c>
      <c r="GW95">
        <v>496000000</v>
      </c>
      <c r="GX95">
        <v>510000000</v>
      </c>
      <c r="GY95">
        <v>679000000</v>
      </c>
      <c r="GZ95">
        <v>937000000</v>
      </c>
      <c r="HA95">
        <v>2126000000</v>
      </c>
      <c r="HB95">
        <v>2126000000</v>
      </c>
      <c r="HC95">
        <v>1546000000</v>
      </c>
      <c r="HD95">
        <v>1705000000</v>
      </c>
      <c r="HE95">
        <v>1854000000</v>
      </c>
      <c r="HF95">
        <v>5105000000</v>
      </c>
      <c r="HG95">
        <v>5105000000</v>
      </c>
      <c r="HH95">
        <v>978000000</v>
      </c>
      <c r="HI95">
        <v>977000000</v>
      </c>
      <c r="HJ95">
        <v>1005000000</v>
      </c>
      <c r="HK95">
        <v>2960000000</v>
      </c>
      <c r="HL95">
        <v>2960000000</v>
      </c>
      <c r="HM95">
        <v>2322000000</v>
      </c>
      <c r="HN95">
        <v>2256000000</v>
      </c>
      <c r="HO95">
        <v>2451000000</v>
      </c>
      <c r="HP95">
        <v>7029000000</v>
      </c>
      <c r="HQ95">
        <v>7029000000</v>
      </c>
      <c r="HR95">
        <v>225000000</v>
      </c>
      <c r="HS95">
        <v>201000000</v>
      </c>
      <c r="HT95">
        <v>126000000</v>
      </c>
      <c r="HU95">
        <v>552000000</v>
      </c>
      <c r="HV95">
        <v>552000000</v>
      </c>
      <c r="HW95">
        <v>279500000</v>
      </c>
      <c r="HX95">
        <v>312400000</v>
      </c>
      <c r="HY95">
        <v>308100000</v>
      </c>
      <c r="HZ95">
        <v>900000000</v>
      </c>
      <c r="IA95">
        <v>900000000</v>
      </c>
      <c r="IB95">
        <v>173000000</v>
      </c>
      <c r="IC95">
        <v>189000000</v>
      </c>
      <c r="ID95">
        <v>221000000</v>
      </c>
      <c r="IE95">
        <v>583000000</v>
      </c>
      <c r="IF95">
        <v>583000000</v>
      </c>
      <c r="IG95">
        <v>99000000</v>
      </c>
      <c r="IH95">
        <v>74000000</v>
      </c>
      <c r="II95">
        <v>98000000</v>
      </c>
      <c r="IJ95">
        <v>271000000</v>
      </c>
      <c r="IK95">
        <v>271000000</v>
      </c>
      <c r="IL95">
        <v>196000000</v>
      </c>
      <c r="IM95">
        <v>250000000</v>
      </c>
      <c r="IN95">
        <v>254000000</v>
      </c>
      <c r="IO95">
        <v>700000000</v>
      </c>
      <c r="IP95">
        <v>700000000</v>
      </c>
      <c r="IQ95">
        <v>125100000</v>
      </c>
      <c r="IR95">
        <v>109600000</v>
      </c>
      <c r="IS95">
        <v>92400000</v>
      </c>
      <c r="IT95">
        <v>327100000</v>
      </c>
      <c r="IU95">
        <v>327100000</v>
      </c>
      <c r="IV95">
        <v>128000000</v>
      </c>
      <c r="IW95">
        <v>135000000</v>
      </c>
      <c r="IX95">
        <v>126000000</v>
      </c>
      <c r="IY95">
        <v>389000000</v>
      </c>
      <c r="IZ95">
        <v>389000000</v>
      </c>
      <c r="JA95">
        <v>344000000</v>
      </c>
      <c r="JB95">
        <v>290000000</v>
      </c>
      <c r="JC95">
        <v>297000000</v>
      </c>
      <c r="JD95">
        <v>931000000</v>
      </c>
      <c r="JE95">
        <v>931000000</v>
      </c>
      <c r="JF95">
        <v>0</v>
      </c>
      <c r="JG95">
        <v>0</v>
      </c>
      <c r="JH95">
        <v>0</v>
      </c>
      <c r="JI95">
        <v>0</v>
      </c>
      <c r="JJ95">
        <v>0</v>
      </c>
      <c r="JK95">
        <v>302000000</v>
      </c>
      <c r="JL95">
        <v>278000000</v>
      </c>
      <c r="JM95">
        <v>262000000</v>
      </c>
      <c r="JN95">
        <v>842000000</v>
      </c>
      <c r="JO95">
        <v>842000000</v>
      </c>
      <c r="JP95">
        <v>0</v>
      </c>
      <c r="JQ95">
        <v>0</v>
      </c>
      <c r="JR95">
        <v>0</v>
      </c>
      <c r="JS95">
        <v>0</v>
      </c>
      <c r="JT95">
        <v>0</v>
      </c>
      <c r="JU95">
        <v>348000000</v>
      </c>
      <c r="JV95">
        <v>417000000</v>
      </c>
      <c r="JW95">
        <v>475000000</v>
      </c>
      <c r="JX95">
        <v>1240000000</v>
      </c>
      <c r="JY95">
        <v>1240000000</v>
      </c>
      <c r="JZ95">
        <v>920000000</v>
      </c>
      <c r="KA95">
        <v>1153000000</v>
      </c>
      <c r="KB95">
        <v>1312000000</v>
      </c>
      <c r="KC95">
        <v>3385000000</v>
      </c>
      <c r="KD95">
        <v>3385000000</v>
      </c>
      <c r="KE95">
        <v>3940000000</v>
      </c>
      <c r="KF95">
        <v>4652000000</v>
      </c>
      <c r="KG95">
        <v>5289000000</v>
      </c>
      <c r="KH95">
        <v>13881000000</v>
      </c>
      <c r="KI95">
        <v>13881000000</v>
      </c>
      <c r="KJ95">
        <v>218000000</v>
      </c>
      <c r="KK95">
        <v>325000000</v>
      </c>
      <c r="KL95">
        <v>429000000</v>
      </c>
      <c r="KM95">
        <v>972000000</v>
      </c>
      <c r="KN95">
        <v>972000000</v>
      </c>
      <c r="KO95">
        <v>1607000000</v>
      </c>
      <c r="KP95">
        <v>1653000000</v>
      </c>
      <c r="KQ95">
        <v>1590000000</v>
      </c>
      <c r="KR95">
        <v>4850000000</v>
      </c>
      <c r="KS95">
        <v>4850000000</v>
      </c>
      <c r="KT95">
        <v>256000000</v>
      </c>
      <c r="KU95">
        <v>237000000</v>
      </c>
      <c r="KV95">
        <v>264000000</v>
      </c>
      <c r="KW95">
        <v>757000000</v>
      </c>
      <c r="KX95">
        <v>757000000</v>
      </c>
      <c r="KY95">
        <v>923000000</v>
      </c>
      <c r="KZ95">
        <v>688000000</v>
      </c>
      <c r="LA95">
        <v>756000000</v>
      </c>
      <c r="LB95">
        <v>2367000000</v>
      </c>
      <c r="LC95">
        <v>2367000000</v>
      </c>
      <c r="LD95">
        <v>395000000</v>
      </c>
      <c r="LE95">
        <v>515000000</v>
      </c>
      <c r="LF95">
        <v>558000000</v>
      </c>
      <c r="LG95">
        <v>1468000000</v>
      </c>
      <c r="LH95">
        <v>1468000000</v>
      </c>
      <c r="LI95">
        <v>0</v>
      </c>
      <c r="LJ95">
        <v>0</v>
      </c>
      <c r="LK95">
        <v>0</v>
      </c>
      <c r="LL95">
        <v>0</v>
      </c>
      <c r="LM95">
        <v>0</v>
      </c>
      <c r="LN95">
        <v>883000000</v>
      </c>
      <c r="LO95">
        <v>1037000000</v>
      </c>
      <c r="LP95">
        <v>1212000000</v>
      </c>
      <c r="LQ95">
        <v>3132000000</v>
      </c>
      <c r="LR95">
        <v>3132000000</v>
      </c>
      <c r="LS95">
        <v>250300000</v>
      </c>
      <c r="LT95">
        <v>308000000</v>
      </c>
      <c r="LU95">
        <v>248600000</v>
      </c>
      <c r="LV95">
        <v>806900000</v>
      </c>
      <c r="LW95">
        <v>806900000</v>
      </c>
      <c r="LX95">
        <v>345000000</v>
      </c>
      <c r="LY95">
        <v>405000000</v>
      </c>
      <c r="LZ95">
        <v>397000000</v>
      </c>
      <c r="MA95">
        <v>1147000000</v>
      </c>
      <c r="MB95">
        <v>1147000000</v>
      </c>
      <c r="MC95">
        <v>0</v>
      </c>
      <c r="MD95">
        <v>0</v>
      </c>
      <c r="ME95">
        <v>0</v>
      </c>
      <c r="MF95">
        <v>0</v>
      </c>
      <c r="MG95">
        <v>0</v>
      </c>
      <c r="MH95">
        <v>0</v>
      </c>
      <c r="MI95">
        <v>0</v>
      </c>
      <c r="MJ95">
        <v>0</v>
      </c>
      <c r="MK95">
        <v>0</v>
      </c>
      <c r="ML95">
        <v>0</v>
      </c>
      <c r="MM95">
        <v>0</v>
      </c>
      <c r="MN95">
        <v>0</v>
      </c>
      <c r="MO95">
        <v>0</v>
      </c>
      <c r="MP95">
        <v>0</v>
      </c>
      <c r="MQ95">
        <v>0</v>
      </c>
      <c r="MR95">
        <v>132000000</v>
      </c>
      <c r="MS95">
        <v>147000000</v>
      </c>
      <c r="MT95">
        <v>200000000</v>
      </c>
      <c r="MU95">
        <v>479000000</v>
      </c>
      <c r="MV95">
        <v>479000000</v>
      </c>
      <c r="MW95">
        <v>232000000</v>
      </c>
      <c r="MX95">
        <v>217000000</v>
      </c>
      <c r="MY95">
        <v>224000000</v>
      </c>
      <c r="MZ95">
        <v>673000000</v>
      </c>
      <c r="NA95">
        <v>673000000</v>
      </c>
      <c r="NB95">
        <v>638000000</v>
      </c>
      <c r="NC95">
        <v>697000000</v>
      </c>
      <c r="ND95">
        <v>679000000</v>
      </c>
      <c r="NE95">
        <v>2014000000</v>
      </c>
      <c r="NF95">
        <v>2014000000</v>
      </c>
      <c r="NG95">
        <v>96000000</v>
      </c>
      <c r="NH95">
        <v>93000000</v>
      </c>
      <c r="NI95">
        <v>73000000</v>
      </c>
      <c r="NJ95">
        <v>262000000</v>
      </c>
      <c r="NK95">
        <v>262000000</v>
      </c>
      <c r="NL95">
        <v>634000000</v>
      </c>
      <c r="NM95">
        <v>915000000</v>
      </c>
      <c r="NN95">
        <v>796000000</v>
      </c>
      <c r="NO95">
        <v>2345000000</v>
      </c>
      <c r="NP95">
        <v>2345000000</v>
      </c>
      <c r="NQ95">
        <v>0</v>
      </c>
      <c r="NR95">
        <v>0</v>
      </c>
      <c r="NS95">
        <v>0</v>
      </c>
      <c r="NT95">
        <v>0</v>
      </c>
      <c r="NU95">
        <v>0</v>
      </c>
      <c r="NV95">
        <v>327000000</v>
      </c>
      <c r="NW95">
        <v>407000000</v>
      </c>
      <c r="NX95">
        <v>416000000</v>
      </c>
      <c r="NY95">
        <v>1150000000</v>
      </c>
      <c r="NZ95">
        <v>1150000000</v>
      </c>
      <c r="OA95">
        <v>0</v>
      </c>
      <c r="OB95">
        <v>0</v>
      </c>
      <c r="OC95">
        <v>0</v>
      </c>
      <c r="OD95">
        <v>0</v>
      </c>
      <c r="OE95">
        <v>0</v>
      </c>
      <c r="OF95">
        <v>130000000</v>
      </c>
      <c r="OG95">
        <v>119000000</v>
      </c>
      <c r="OH95">
        <v>137000000</v>
      </c>
      <c r="OI95">
        <v>386000000</v>
      </c>
      <c r="OJ95">
        <v>386000000</v>
      </c>
      <c r="OK95">
        <v>1022000000</v>
      </c>
      <c r="OL95">
        <v>1217000000</v>
      </c>
      <c r="OM95">
        <v>622000000</v>
      </c>
      <c r="ON95">
        <v>2861000000</v>
      </c>
      <c r="OO95">
        <v>2861000000</v>
      </c>
      <c r="OP95">
        <v>0</v>
      </c>
      <c r="OQ95">
        <v>0</v>
      </c>
      <c r="OR95">
        <v>0</v>
      </c>
      <c r="OS95">
        <v>0</v>
      </c>
      <c r="OT95">
        <v>0</v>
      </c>
      <c r="OU95">
        <v>0</v>
      </c>
      <c r="OV95">
        <v>0</v>
      </c>
      <c r="OW95">
        <v>0</v>
      </c>
      <c r="OX95">
        <v>0</v>
      </c>
      <c r="OY95">
        <v>0</v>
      </c>
      <c r="OZ95">
        <v>163181067000</v>
      </c>
    </row>
    <row r="96" spans="1:416" x14ac:dyDescent="0.25">
      <c r="A96" s="26" t="s">
        <v>485</v>
      </c>
      <c r="B96">
        <v>107147000000</v>
      </c>
      <c r="C96"/>
      <c r="D96">
        <v>65339000000</v>
      </c>
      <c r="E96">
        <v>172486000000</v>
      </c>
      <c r="F96">
        <v>172486000000</v>
      </c>
      <c r="G96">
        <v>-8446000000</v>
      </c>
      <c r="H96"/>
      <c r="I96">
        <v>13076000000</v>
      </c>
      <c r="J96">
        <v>4630000000</v>
      </c>
      <c r="K96">
        <v>4630000000</v>
      </c>
      <c r="L96">
        <v>30524000000</v>
      </c>
      <c r="M96"/>
      <c r="N96">
        <v>32784000000</v>
      </c>
      <c r="O96">
        <v>63308000000</v>
      </c>
      <c r="P96">
        <v>63308000000</v>
      </c>
      <c r="Q96">
        <v>10364753000</v>
      </c>
      <c r="R96"/>
      <c r="S96">
        <v>17000536000</v>
      </c>
      <c r="T96">
        <v>27365289000</v>
      </c>
      <c r="U96">
        <v>27365289000</v>
      </c>
      <c r="V96">
        <v>56361000000</v>
      </c>
      <c r="W96"/>
      <c r="X96">
        <v>66362000000</v>
      </c>
      <c r="Y96">
        <v>122723000000</v>
      </c>
      <c r="Z96">
        <v>122723000000</v>
      </c>
      <c r="AA96">
        <v>21312000000</v>
      </c>
      <c r="AB96"/>
      <c r="AC96">
        <v>30217000000</v>
      </c>
      <c r="AD96">
        <v>51529000000</v>
      </c>
      <c r="AE96">
        <v>51529000000</v>
      </c>
      <c r="AF96">
        <v>12500000000</v>
      </c>
      <c r="AG96"/>
      <c r="AH96">
        <v>9409000000</v>
      </c>
      <c r="AI96">
        <v>21909000000</v>
      </c>
      <c r="AJ96">
        <v>21909000000</v>
      </c>
      <c r="AK96">
        <v>43549000000</v>
      </c>
      <c r="AL96"/>
      <c r="AM96">
        <v>93404000000</v>
      </c>
      <c r="AN96">
        <v>136953000000</v>
      </c>
      <c r="AO96">
        <v>136953000000</v>
      </c>
      <c r="AP96">
        <v>22290000000</v>
      </c>
      <c r="AQ96"/>
      <c r="AR96">
        <v>22984000000</v>
      </c>
      <c r="AS96">
        <v>45274000000</v>
      </c>
      <c r="AT96">
        <v>45274000000</v>
      </c>
      <c r="AU96">
        <v>339000000</v>
      </c>
      <c r="AV96"/>
      <c r="AW96">
        <v>-18316000000</v>
      </c>
      <c r="AX96">
        <v>-17977000000</v>
      </c>
      <c r="AY96">
        <v>-17977000000</v>
      </c>
      <c r="AZ96">
        <v>265325000000</v>
      </c>
      <c r="BA96"/>
      <c r="BB96">
        <v>272924000000</v>
      </c>
      <c r="BC96">
        <v>538249000000</v>
      </c>
      <c r="BD96">
        <v>538249000000</v>
      </c>
      <c r="BE96">
        <v>13039600000</v>
      </c>
      <c r="BF96"/>
      <c r="BG96">
        <v>10700300000</v>
      </c>
      <c r="BH96">
        <v>23739900000</v>
      </c>
      <c r="BI96">
        <v>23739900000</v>
      </c>
      <c r="BJ96">
        <v>40638000000</v>
      </c>
      <c r="BK96"/>
      <c r="BL96">
        <v>45801000000</v>
      </c>
      <c r="BM96">
        <v>86439000000</v>
      </c>
      <c r="BN96">
        <v>86439000000</v>
      </c>
      <c r="BO96">
        <v>14031000000</v>
      </c>
      <c r="BP96"/>
      <c r="BQ96">
        <v>37822000000</v>
      </c>
      <c r="BR96">
        <v>51853000000</v>
      </c>
      <c r="BS96">
        <v>51853000000</v>
      </c>
      <c r="BT96">
        <v>348703000000</v>
      </c>
      <c r="BU96"/>
      <c r="BV96">
        <v>443164000000</v>
      </c>
      <c r="BW96">
        <v>791867000000</v>
      </c>
      <c r="BX96">
        <v>791867000000</v>
      </c>
      <c r="BY96">
        <v>196220000000</v>
      </c>
      <c r="BZ96"/>
      <c r="CA96">
        <v>199442000000</v>
      </c>
      <c r="CB96">
        <v>395662000000</v>
      </c>
      <c r="CC96">
        <v>395662000000</v>
      </c>
      <c r="CD96">
        <v>0</v>
      </c>
      <c r="CE96"/>
      <c r="CF96">
        <v>0</v>
      </c>
      <c r="CG96">
        <v>0</v>
      </c>
      <c r="CH96">
        <v>0</v>
      </c>
      <c r="CI96">
        <v>-102000000</v>
      </c>
      <c r="CJ96"/>
      <c r="CK96">
        <v>743000000</v>
      </c>
      <c r="CL96">
        <v>641000000</v>
      </c>
      <c r="CM96">
        <v>641000000</v>
      </c>
      <c r="CN96">
        <v>71613000000</v>
      </c>
      <c r="CO96"/>
      <c r="CP96">
        <v>90323000000</v>
      </c>
      <c r="CQ96">
        <v>161936000000</v>
      </c>
      <c r="CR96">
        <v>161936000000</v>
      </c>
      <c r="CS96">
        <v>51668000000</v>
      </c>
      <c r="CT96"/>
      <c r="CU96">
        <v>60204000000</v>
      </c>
      <c r="CV96">
        <v>111872000000</v>
      </c>
      <c r="CW96">
        <v>111872000000</v>
      </c>
      <c r="CX96">
        <v>31939000000</v>
      </c>
      <c r="CY96"/>
      <c r="CZ96">
        <v>29849000000</v>
      </c>
      <c r="DA96">
        <v>61788000000</v>
      </c>
      <c r="DB96">
        <v>61788000000</v>
      </c>
      <c r="DC96">
        <v>12799000000</v>
      </c>
      <c r="DD96"/>
      <c r="DE96">
        <v>18284000000</v>
      </c>
      <c r="DF96">
        <v>31083000000</v>
      </c>
      <c r="DG96">
        <v>31083000000</v>
      </c>
      <c r="DH96">
        <v>43204000000</v>
      </c>
      <c r="DI96"/>
      <c r="DJ96">
        <v>37920000000</v>
      </c>
      <c r="DK96">
        <v>81124000000</v>
      </c>
      <c r="DL96">
        <v>81124000000</v>
      </c>
      <c r="DM96">
        <v>58225000000</v>
      </c>
      <c r="DN96"/>
      <c r="DO96">
        <v>69389000000</v>
      </c>
      <c r="DP96">
        <v>127614000000</v>
      </c>
      <c r="DQ96">
        <v>127614000000</v>
      </c>
      <c r="DR96">
        <v>154554000000</v>
      </c>
      <c r="DS96"/>
      <c r="DT96">
        <v>131688000000</v>
      </c>
      <c r="DU96">
        <v>286242000000</v>
      </c>
      <c r="DV96">
        <v>286242000000</v>
      </c>
      <c r="DW96">
        <v>94292000000</v>
      </c>
      <c r="DX96"/>
      <c r="DY96">
        <v>38504000000</v>
      </c>
      <c r="DZ96">
        <v>132796000000</v>
      </c>
      <c r="EA96">
        <v>132796000000</v>
      </c>
      <c r="EB96">
        <v>48773000000</v>
      </c>
      <c r="EC96"/>
      <c r="ED96">
        <v>83583000000</v>
      </c>
      <c r="EE96">
        <v>132356000000</v>
      </c>
      <c r="EF96">
        <v>132356000000</v>
      </c>
      <c r="EG96">
        <v>32483000000</v>
      </c>
      <c r="EH96"/>
      <c r="EI96">
        <v>12435000000</v>
      </c>
      <c r="EJ96">
        <v>44918000000</v>
      </c>
      <c r="EK96"/>
      <c r="EL96"/>
      <c r="EM96"/>
      <c r="EN96"/>
      <c r="EO96">
        <v>44918000000</v>
      </c>
      <c r="EP96">
        <v>8947000000</v>
      </c>
      <c r="EQ96"/>
      <c r="ER96">
        <v>8405000000</v>
      </c>
      <c r="ES96">
        <v>17352000000</v>
      </c>
      <c r="ET96">
        <v>17352000000</v>
      </c>
      <c r="EU96">
        <v>30741000000</v>
      </c>
      <c r="EV96"/>
      <c r="EW96">
        <v>32585000000</v>
      </c>
      <c r="EX96">
        <v>63326000000</v>
      </c>
      <c r="EY96">
        <v>63326000000</v>
      </c>
      <c r="EZ96">
        <v>35932000000</v>
      </c>
      <c r="FA96"/>
      <c r="FB96">
        <v>30690000000</v>
      </c>
      <c r="FC96">
        <v>66622000000</v>
      </c>
      <c r="FD96">
        <v>66622000000</v>
      </c>
      <c r="FE96">
        <v>84127000000</v>
      </c>
      <c r="FF96"/>
      <c r="FG96">
        <v>128290000000</v>
      </c>
      <c r="FH96">
        <v>212417000000</v>
      </c>
      <c r="FI96">
        <v>212417000000</v>
      </c>
      <c r="FJ96">
        <v>19416000000</v>
      </c>
      <c r="FK96"/>
      <c r="FL96">
        <v>18295000000</v>
      </c>
      <c r="FM96">
        <v>37711000000</v>
      </c>
      <c r="FN96">
        <v>37711000000</v>
      </c>
      <c r="FO96">
        <v>12110000000</v>
      </c>
      <c r="FP96"/>
      <c r="FQ96">
        <v>15661000000</v>
      </c>
      <c r="FR96">
        <v>27771000000</v>
      </c>
      <c r="FS96">
        <v>27771000000</v>
      </c>
      <c r="FT96">
        <v>30981000000</v>
      </c>
      <c r="FU96"/>
      <c r="FV96">
        <v>35552000000</v>
      </c>
      <c r="FW96">
        <v>66533000000</v>
      </c>
      <c r="FX96">
        <v>66533000000</v>
      </c>
      <c r="FY96">
        <v>21387000000</v>
      </c>
      <c r="FZ96"/>
      <c r="GA96">
        <v>18202000000</v>
      </c>
      <c r="GB96">
        <v>39589000000</v>
      </c>
      <c r="GC96">
        <v>39589000000</v>
      </c>
      <c r="GD96">
        <v>38860000000</v>
      </c>
      <c r="GE96"/>
      <c r="GF96">
        <v>45030000000</v>
      </c>
      <c r="GG96">
        <v>83890000000</v>
      </c>
      <c r="GH96">
        <v>83890000000</v>
      </c>
      <c r="GI96">
        <v>90185000000</v>
      </c>
      <c r="GJ96"/>
      <c r="GK96">
        <v>95932000000</v>
      </c>
      <c r="GL96">
        <v>186117000000</v>
      </c>
      <c r="GM96">
        <v>186117000000</v>
      </c>
      <c r="GN96">
        <v>-1878000000</v>
      </c>
      <c r="GO96"/>
      <c r="GP96">
        <v>3299000000</v>
      </c>
      <c r="GQ96">
        <v>1421000000</v>
      </c>
      <c r="GR96">
        <v>1421000000</v>
      </c>
      <c r="GS96">
        <v>18180000000</v>
      </c>
      <c r="GT96"/>
      <c r="GU96">
        <v>17549000000</v>
      </c>
      <c r="GV96">
        <v>35729000000</v>
      </c>
      <c r="GW96">
        <v>35729000000</v>
      </c>
      <c r="GX96">
        <v>16796000000</v>
      </c>
      <c r="GY96"/>
      <c r="GZ96">
        <v>20597000000</v>
      </c>
      <c r="HA96">
        <v>37393000000</v>
      </c>
      <c r="HB96">
        <v>37393000000</v>
      </c>
      <c r="HC96">
        <v>74563000000</v>
      </c>
      <c r="HD96"/>
      <c r="HE96">
        <v>81038000000</v>
      </c>
      <c r="HF96">
        <v>155601000000</v>
      </c>
      <c r="HG96">
        <v>155601000000</v>
      </c>
      <c r="HH96">
        <v>0</v>
      </c>
      <c r="HI96"/>
      <c r="HJ96">
        <v>0</v>
      </c>
      <c r="HK96">
        <v>0</v>
      </c>
      <c r="HL96">
        <v>0</v>
      </c>
      <c r="HM96">
        <v>256515000000</v>
      </c>
      <c r="HN96"/>
      <c r="HO96">
        <v>279354000000</v>
      </c>
      <c r="HP96">
        <v>535869000000</v>
      </c>
      <c r="HQ96">
        <v>535869000000</v>
      </c>
      <c r="HR96">
        <v>16981000000</v>
      </c>
      <c r="HS96"/>
      <c r="HT96">
        <v>19299000000</v>
      </c>
      <c r="HU96">
        <v>36280000000</v>
      </c>
      <c r="HV96">
        <v>36280000000</v>
      </c>
      <c r="HW96">
        <v>9828700000</v>
      </c>
      <c r="HX96"/>
      <c r="HY96">
        <v>5641600000</v>
      </c>
      <c r="HZ96">
        <v>15470300000</v>
      </c>
      <c r="IA96">
        <v>15470300000</v>
      </c>
      <c r="IB96">
        <v>1394000000</v>
      </c>
      <c r="IC96"/>
      <c r="ID96">
        <v>6015000000</v>
      </c>
      <c r="IE96">
        <v>7409000000</v>
      </c>
      <c r="IF96">
        <v>7409000000</v>
      </c>
      <c r="IG96">
        <v>5873000000</v>
      </c>
      <c r="IH96"/>
      <c r="II96">
        <v>1972000000</v>
      </c>
      <c r="IJ96">
        <v>7845000000</v>
      </c>
      <c r="IK96">
        <v>7845000000</v>
      </c>
      <c r="IL96">
        <v>5395000000</v>
      </c>
      <c r="IM96"/>
      <c r="IN96">
        <v>6391000000</v>
      </c>
      <c r="IO96">
        <v>11786000000</v>
      </c>
      <c r="IP96">
        <v>11786000000</v>
      </c>
      <c r="IQ96">
        <v>-6258400000</v>
      </c>
      <c r="IR96"/>
      <c r="IS96">
        <v>-7824900000</v>
      </c>
      <c r="IT96">
        <v>-14083300000</v>
      </c>
      <c r="IU96">
        <v>-14083300000</v>
      </c>
      <c r="IV96">
        <v>25637000000</v>
      </c>
      <c r="IW96"/>
      <c r="IX96">
        <v>27578000000</v>
      </c>
      <c r="IY96">
        <v>53215000000</v>
      </c>
      <c r="IZ96">
        <v>53215000000</v>
      </c>
      <c r="JA96">
        <v>50720000000</v>
      </c>
      <c r="JB96"/>
      <c r="JC96">
        <v>50737000000</v>
      </c>
      <c r="JD96">
        <v>101457000000</v>
      </c>
      <c r="JE96">
        <v>101457000000</v>
      </c>
      <c r="JF96">
        <v>52741000000</v>
      </c>
      <c r="JG96"/>
      <c r="JH96">
        <v>74558000000</v>
      </c>
      <c r="JI96">
        <v>127299000000</v>
      </c>
      <c r="JJ96">
        <v>127299000000</v>
      </c>
      <c r="JK96">
        <v>9796000000</v>
      </c>
      <c r="JL96"/>
      <c r="JM96">
        <v>12867000000</v>
      </c>
      <c r="JN96">
        <v>22663000000</v>
      </c>
      <c r="JO96">
        <v>22663000000</v>
      </c>
      <c r="JP96">
        <v>14787000000</v>
      </c>
      <c r="JQ96"/>
      <c r="JR96">
        <v>2839000000</v>
      </c>
      <c r="JS96">
        <v>17626000000</v>
      </c>
      <c r="JT96">
        <v>17626000000</v>
      </c>
      <c r="JU96">
        <v>26701000000</v>
      </c>
      <c r="JV96"/>
      <c r="JW96">
        <v>25317000000</v>
      </c>
      <c r="JX96">
        <v>52018000000</v>
      </c>
      <c r="JY96">
        <v>52018000000</v>
      </c>
      <c r="JZ96">
        <v>80246000000</v>
      </c>
      <c r="KA96"/>
      <c r="KB96">
        <v>101781000000</v>
      </c>
      <c r="KC96">
        <v>182027000000</v>
      </c>
      <c r="KD96">
        <v>182027000000</v>
      </c>
      <c r="KE96">
        <v>82718000000</v>
      </c>
      <c r="KF96"/>
      <c r="KG96">
        <v>118304000000</v>
      </c>
      <c r="KH96">
        <v>201022000000</v>
      </c>
      <c r="KI96">
        <v>201022000000</v>
      </c>
      <c r="KJ96">
        <v>9812000000</v>
      </c>
      <c r="KK96"/>
      <c r="KL96">
        <v>8055000000</v>
      </c>
      <c r="KM96">
        <v>17867000000</v>
      </c>
      <c r="KN96">
        <v>17867000000</v>
      </c>
      <c r="KO96">
        <v>46372000000</v>
      </c>
      <c r="KP96"/>
      <c r="KQ96">
        <v>12074000000</v>
      </c>
      <c r="KR96">
        <v>58446000000</v>
      </c>
      <c r="KS96">
        <v>58446000000</v>
      </c>
      <c r="KT96">
        <v>14518000000</v>
      </c>
      <c r="KU96"/>
      <c r="KV96">
        <v>13454000000</v>
      </c>
      <c r="KW96">
        <v>27972000000</v>
      </c>
      <c r="KX96">
        <v>27972000000</v>
      </c>
      <c r="KY96">
        <v>63407000000</v>
      </c>
      <c r="KZ96"/>
      <c r="LA96">
        <v>63238000000</v>
      </c>
      <c r="LB96">
        <v>126645000000</v>
      </c>
      <c r="LC96">
        <v>126645000000</v>
      </c>
      <c r="LD96">
        <v>0</v>
      </c>
      <c r="LE96"/>
      <c r="LF96">
        <v>0</v>
      </c>
      <c r="LG96">
        <v>0</v>
      </c>
      <c r="LH96">
        <v>0</v>
      </c>
      <c r="LI96">
        <v>-12459000000</v>
      </c>
      <c r="LJ96"/>
      <c r="LK96">
        <v>-12567000000</v>
      </c>
      <c r="LL96">
        <v>-25026000000</v>
      </c>
      <c r="LM96">
        <v>-25026000000</v>
      </c>
      <c r="LN96">
        <v>807000000</v>
      </c>
      <c r="LO96"/>
      <c r="LP96">
        <v>0</v>
      </c>
      <c r="LQ96">
        <v>807000000</v>
      </c>
      <c r="LR96">
        <v>807000000</v>
      </c>
      <c r="LS96">
        <v>1169500000</v>
      </c>
      <c r="LT96"/>
      <c r="LU96">
        <v>-7805100000</v>
      </c>
      <c r="LV96">
        <v>-6635600000</v>
      </c>
      <c r="LW96">
        <v>-6635600000</v>
      </c>
      <c r="LX96">
        <v>36162000000</v>
      </c>
      <c r="LY96"/>
      <c r="LZ96">
        <v>12071000000</v>
      </c>
      <c r="MA96">
        <v>48233000000</v>
      </c>
      <c r="MB96">
        <v>48233000000</v>
      </c>
      <c r="MC96">
        <v>24723000000</v>
      </c>
      <c r="MD96"/>
      <c r="ME96">
        <v>27972000000</v>
      </c>
      <c r="MF96">
        <v>52695000000</v>
      </c>
      <c r="MG96">
        <v>52695000000</v>
      </c>
      <c r="MH96">
        <v>3296681000</v>
      </c>
      <c r="MI96"/>
      <c r="MJ96">
        <v>3039472000</v>
      </c>
      <c r="MK96">
        <v>6336153000</v>
      </c>
      <c r="ML96">
        <v>6336153000</v>
      </c>
      <c r="MM96">
        <v>0</v>
      </c>
      <c r="MN96"/>
      <c r="MO96">
        <v>0</v>
      </c>
      <c r="MP96">
        <v>0</v>
      </c>
      <c r="MQ96">
        <v>0</v>
      </c>
      <c r="MR96">
        <v>11297000000</v>
      </c>
      <c r="MS96"/>
      <c r="MT96">
        <v>14440000000</v>
      </c>
      <c r="MU96">
        <v>25737000000</v>
      </c>
      <c r="MV96">
        <v>25737000000</v>
      </c>
      <c r="MW96">
        <v>8994000000</v>
      </c>
      <c r="MX96"/>
      <c r="MY96">
        <v>9187000000</v>
      </c>
      <c r="MZ96">
        <v>18181000000</v>
      </c>
      <c r="NA96">
        <v>18181000000</v>
      </c>
      <c r="NB96">
        <v>0</v>
      </c>
      <c r="NC96"/>
      <c r="ND96">
        <v>0</v>
      </c>
      <c r="NE96">
        <v>0</v>
      </c>
      <c r="NF96">
        <v>0</v>
      </c>
      <c r="NG96">
        <v>20423000000</v>
      </c>
      <c r="NH96"/>
      <c r="NI96">
        <v>16958000000</v>
      </c>
      <c r="NJ96">
        <v>37381000000</v>
      </c>
      <c r="NK96">
        <v>37381000000</v>
      </c>
      <c r="NL96">
        <v>3021000000</v>
      </c>
      <c r="NM96"/>
      <c r="NN96">
        <v>657000000</v>
      </c>
      <c r="NO96">
        <v>3678000000</v>
      </c>
      <c r="NP96">
        <v>3678000000</v>
      </c>
      <c r="NQ96">
        <v>51029000000</v>
      </c>
      <c r="NR96"/>
      <c r="NS96">
        <v>53095000000</v>
      </c>
      <c r="NT96">
        <v>104124000000</v>
      </c>
      <c r="NU96">
        <v>104124000000</v>
      </c>
      <c r="NV96">
        <v>0</v>
      </c>
      <c r="NW96"/>
      <c r="NX96">
        <v>0</v>
      </c>
      <c r="NY96">
        <v>0</v>
      </c>
      <c r="NZ96">
        <v>0</v>
      </c>
      <c r="OA96">
        <v>0</v>
      </c>
      <c r="OB96"/>
      <c r="OC96">
        <v>0</v>
      </c>
      <c r="OD96">
        <v>0</v>
      </c>
      <c r="OE96">
        <v>0</v>
      </c>
      <c r="OF96">
        <v>26007000000</v>
      </c>
      <c r="OG96"/>
      <c r="OH96">
        <v>20637000000</v>
      </c>
      <c r="OI96">
        <v>46644000000</v>
      </c>
      <c r="OJ96">
        <v>46644000000</v>
      </c>
      <c r="OK96">
        <v>196166000000</v>
      </c>
      <c r="OL96"/>
      <c r="OM96">
        <v>184680000000</v>
      </c>
      <c r="ON96">
        <v>380846000000</v>
      </c>
      <c r="OO96">
        <v>380846000000</v>
      </c>
      <c r="OP96">
        <v>77869000000</v>
      </c>
      <c r="OQ96"/>
      <c r="OR96">
        <v>74669000000</v>
      </c>
      <c r="OS96">
        <v>152538000000</v>
      </c>
      <c r="OT96">
        <v>152538000000</v>
      </c>
      <c r="OU96">
        <v>191794000000</v>
      </c>
      <c r="OV96"/>
      <c r="OW96">
        <v>157150000000</v>
      </c>
      <c r="OX96">
        <v>348944000000</v>
      </c>
      <c r="OY96">
        <v>348944000000</v>
      </c>
      <c r="OZ96">
        <v>7503167742000</v>
      </c>
    </row>
    <row r="97" spans="1:416" x14ac:dyDescent="0.25">
      <c r="A97" s="26" t="s">
        <v>495</v>
      </c>
      <c r="B97"/>
      <c r="C97">
        <v>0</v>
      </c>
      <c r="D97"/>
      <c r="E97">
        <v>0</v>
      </c>
      <c r="F97">
        <v>0</v>
      </c>
      <c r="G97"/>
      <c r="H97">
        <v>0</v>
      </c>
      <c r="I97"/>
      <c r="J97">
        <v>0</v>
      </c>
      <c r="K97">
        <v>0</v>
      </c>
      <c r="L97"/>
      <c r="M97">
        <v>0</v>
      </c>
      <c r="N97"/>
      <c r="O97">
        <v>0</v>
      </c>
      <c r="P97">
        <v>0</v>
      </c>
      <c r="Q97"/>
      <c r="R97">
        <v>0</v>
      </c>
      <c r="S97"/>
      <c r="T97">
        <v>0</v>
      </c>
      <c r="U97">
        <v>0</v>
      </c>
      <c r="V97"/>
      <c r="W97">
        <v>0</v>
      </c>
      <c r="X97"/>
      <c r="Y97">
        <v>0</v>
      </c>
      <c r="Z97">
        <v>0</v>
      </c>
      <c r="AA97"/>
      <c r="AB97">
        <v>0</v>
      </c>
      <c r="AC97"/>
      <c r="AD97">
        <v>0</v>
      </c>
      <c r="AE97">
        <v>0</v>
      </c>
      <c r="AF97"/>
      <c r="AG97">
        <v>0</v>
      </c>
      <c r="AH97"/>
      <c r="AI97">
        <v>0</v>
      </c>
      <c r="AJ97">
        <v>0</v>
      </c>
      <c r="AK97"/>
      <c r="AL97">
        <v>0</v>
      </c>
      <c r="AM97"/>
      <c r="AN97">
        <v>0</v>
      </c>
      <c r="AO97">
        <v>0</v>
      </c>
      <c r="AP97"/>
      <c r="AQ97">
        <v>0</v>
      </c>
      <c r="AR97"/>
      <c r="AS97">
        <v>0</v>
      </c>
      <c r="AT97">
        <v>0</v>
      </c>
      <c r="AU97"/>
      <c r="AV97">
        <v>0</v>
      </c>
      <c r="AW97"/>
      <c r="AX97">
        <v>0</v>
      </c>
      <c r="AY97">
        <v>0</v>
      </c>
      <c r="AZ97"/>
      <c r="BA97">
        <v>0</v>
      </c>
      <c r="BB97"/>
      <c r="BC97">
        <v>0</v>
      </c>
      <c r="BD97">
        <v>0</v>
      </c>
      <c r="BE97"/>
      <c r="BF97">
        <v>0</v>
      </c>
      <c r="BG97"/>
      <c r="BH97">
        <v>0</v>
      </c>
      <c r="BI97">
        <v>0</v>
      </c>
      <c r="BJ97"/>
      <c r="BK97">
        <v>0</v>
      </c>
      <c r="BL97"/>
      <c r="BM97">
        <v>0</v>
      </c>
      <c r="BN97">
        <v>0</v>
      </c>
      <c r="BO97"/>
      <c r="BP97">
        <v>0</v>
      </c>
      <c r="BQ97"/>
      <c r="BR97">
        <v>0</v>
      </c>
      <c r="BS97">
        <v>0</v>
      </c>
      <c r="BT97"/>
      <c r="BU97">
        <v>0</v>
      </c>
      <c r="BV97"/>
      <c r="BW97">
        <v>0</v>
      </c>
      <c r="BX97">
        <v>0</v>
      </c>
      <c r="BY97"/>
      <c r="BZ97">
        <v>0</v>
      </c>
      <c r="CA97"/>
      <c r="CB97">
        <v>0</v>
      </c>
      <c r="CC97">
        <v>0</v>
      </c>
      <c r="CD97"/>
      <c r="CE97">
        <v>0</v>
      </c>
      <c r="CF97"/>
      <c r="CG97">
        <v>0</v>
      </c>
      <c r="CH97">
        <v>0</v>
      </c>
      <c r="CI97"/>
      <c r="CJ97">
        <v>0</v>
      </c>
      <c r="CK97"/>
      <c r="CL97">
        <v>0</v>
      </c>
      <c r="CM97">
        <v>0</v>
      </c>
      <c r="CN97"/>
      <c r="CO97">
        <v>0</v>
      </c>
      <c r="CP97"/>
      <c r="CQ97">
        <v>0</v>
      </c>
      <c r="CR97">
        <v>0</v>
      </c>
      <c r="CS97"/>
      <c r="CT97">
        <v>0</v>
      </c>
      <c r="CU97"/>
      <c r="CV97">
        <v>0</v>
      </c>
      <c r="CW97">
        <v>0</v>
      </c>
      <c r="CX97"/>
      <c r="CY97">
        <v>0</v>
      </c>
      <c r="CZ97"/>
      <c r="DA97">
        <v>0</v>
      </c>
      <c r="DB97">
        <v>0</v>
      </c>
      <c r="DC97"/>
      <c r="DD97">
        <v>0</v>
      </c>
      <c r="DE97"/>
      <c r="DF97">
        <v>0</v>
      </c>
      <c r="DG97">
        <v>0</v>
      </c>
      <c r="DH97"/>
      <c r="DI97">
        <v>0</v>
      </c>
      <c r="DJ97"/>
      <c r="DK97">
        <v>0</v>
      </c>
      <c r="DL97">
        <v>0</v>
      </c>
      <c r="DM97"/>
      <c r="DN97">
        <v>0</v>
      </c>
      <c r="DO97"/>
      <c r="DP97">
        <v>0</v>
      </c>
      <c r="DQ97">
        <v>0</v>
      </c>
      <c r="DR97"/>
      <c r="DS97">
        <v>0</v>
      </c>
      <c r="DT97"/>
      <c r="DU97">
        <v>0</v>
      </c>
      <c r="DV97">
        <v>0</v>
      </c>
      <c r="DW97"/>
      <c r="DX97">
        <v>0</v>
      </c>
      <c r="DY97"/>
      <c r="DZ97">
        <v>0</v>
      </c>
      <c r="EA97">
        <v>0</v>
      </c>
      <c r="EB97"/>
      <c r="EC97">
        <v>0</v>
      </c>
      <c r="ED97"/>
      <c r="EE97">
        <v>0</v>
      </c>
      <c r="EF97">
        <v>0</v>
      </c>
      <c r="EG97"/>
      <c r="EH97">
        <v>0</v>
      </c>
      <c r="EI97"/>
      <c r="EJ97">
        <v>0</v>
      </c>
      <c r="EK97"/>
      <c r="EL97"/>
      <c r="EM97"/>
      <c r="EN97"/>
      <c r="EO97">
        <v>0</v>
      </c>
      <c r="EP97"/>
      <c r="EQ97">
        <v>0</v>
      </c>
      <c r="ER97"/>
      <c r="ES97">
        <v>0</v>
      </c>
      <c r="ET97">
        <v>0</v>
      </c>
      <c r="EU97"/>
      <c r="EV97">
        <v>0</v>
      </c>
      <c r="EW97"/>
      <c r="EX97">
        <v>0</v>
      </c>
      <c r="EY97">
        <v>0</v>
      </c>
      <c r="EZ97"/>
      <c r="FA97">
        <v>0</v>
      </c>
      <c r="FB97"/>
      <c r="FC97">
        <v>0</v>
      </c>
      <c r="FD97">
        <v>0</v>
      </c>
      <c r="FE97"/>
      <c r="FF97">
        <v>0</v>
      </c>
      <c r="FG97"/>
      <c r="FH97">
        <v>0</v>
      </c>
      <c r="FI97">
        <v>0</v>
      </c>
      <c r="FJ97"/>
      <c r="FK97">
        <v>0</v>
      </c>
      <c r="FL97"/>
      <c r="FM97">
        <v>0</v>
      </c>
      <c r="FN97">
        <v>0</v>
      </c>
      <c r="FO97"/>
      <c r="FP97">
        <v>0</v>
      </c>
      <c r="FQ97"/>
      <c r="FR97">
        <v>0</v>
      </c>
      <c r="FS97">
        <v>0</v>
      </c>
      <c r="FT97"/>
      <c r="FU97">
        <v>0</v>
      </c>
      <c r="FV97"/>
      <c r="FW97">
        <v>0</v>
      </c>
      <c r="FX97">
        <v>0</v>
      </c>
      <c r="FY97"/>
      <c r="FZ97">
        <v>0</v>
      </c>
      <c r="GA97"/>
      <c r="GB97">
        <v>0</v>
      </c>
      <c r="GC97">
        <v>0</v>
      </c>
      <c r="GD97"/>
      <c r="GE97">
        <v>0</v>
      </c>
      <c r="GF97"/>
      <c r="GG97">
        <v>0</v>
      </c>
      <c r="GH97">
        <v>0</v>
      </c>
      <c r="GI97"/>
      <c r="GJ97">
        <v>0</v>
      </c>
      <c r="GK97"/>
      <c r="GL97">
        <v>0</v>
      </c>
      <c r="GM97">
        <v>0</v>
      </c>
      <c r="GN97"/>
      <c r="GO97">
        <v>0</v>
      </c>
      <c r="GP97"/>
      <c r="GQ97">
        <v>0</v>
      </c>
      <c r="GR97">
        <v>0</v>
      </c>
      <c r="GS97"/>
      <c r="GT97">
        <v>0</v>
      </c>
      <c r="GU97"/>
      <c r="GV97">
        <v>0</v>
      </c>
      <c r="GW97">
        <v>0</v>
      </c>
      <c r="GX97"/>
      <c r="GY97">
        <v>0</v>
      </c>
      <c r="GZ97"/>
      <c r="HA97">
        <v>0</v>
      </c>
      <c r="HB97">
        <v>0</v>
      </c>
      <c r="HC97"/>
      <c r="HD97">
        <v>0</v>
      </c>
      <c r="HE97"/>
      <c r="HF97">
        <v>0</v>
      </c>
      <c r="HG97">
        <v>0</v>
      </c>
      <c r="HH97"/>
      <c r="HI97">
        <v>0</v>
      </c>
      <c r="HJ97"/>
      <c r="HK97">
        <v>0</v>
      </c>
      <c r="HL97">
        <v>0</v>
      </c>
      <c r="HM97"/>
      <c r="HN97">
        <v>0</v>
      </c>
      <c r="HO97"/>
      <c r="HP97">
        <v>0</v>
      </c>
      <c r="HQ97">
        <v>0</v>
      </c>
      <c r="HR97"/>
      <c r="HS97">
        <v>0</v>
      </c>
      <c r="HT97"/>
      <c r="HU97">
        <v>0</v>
      </c>
      <c r="HV97">
        <v>0</v>
      </c>
      <c r="HW97"/>
      <c r="HX97">
        <v>0</v>
      </c>
      <c r="HY97"/>
      <c r="HZ97">
        <v>0</v>
      </c>
      <c r="IA97">
        <v>0</v>
      </c>
      <c r="IB97"/>
      <c r="IC97">
        <v>0</v>
      </c>
      <c r="ID97"/>
      <c r="IE97">
        <v>0</v>
      </c>
      <c r="IF97">
        <v>0</v>
      </c>
      <c r="IG97"/>
      <c r="IH97">
        <v>0</v>
      </c>
      <c r="II97"/>
      <c r="IJ97">
        <v>0</v>
      </c>
      <c r="IK97">
        <v>0</v>
      </c>
      <c r="IL97"/>
      <c r="IM97">
        <v>0</v>
      </c>
      <c r="IN97"/>
      <c r="IO97">
        <v>0</v>
      </c>
      <c r="IP97">
        <v>0</v>
      </c>
      <c r="IQ97"/>
      <c r="IR97">
        <v>0</v>
      </c>
      <c r="IS97"/>
      <c r="IT97">
        <v>0</v>
      </c>
      <c r="IU97">
        <v>0</v>
      </c>
      <c r="IV97"/>
      <c r="IW97">
        <v>0</v>
      </c>
      <c r="IX97"/>
      <c r="IY97">
        <v>0</v>
      </c>
      <c r="IZ97">
        <v>0</v>
      </c>
      <c r="JA97"/>
      <c r="JB97">
        <v>0</v>
      </c>
      <c r="JC97"/>
      <c r="JD97">
        <v>0</v>
      </c>
      <c r="JE97">
        <v>0</v>
      </c>
      <c r="JF97"/>
      <c r="JG97">
        <v>0</v>
      </c>
      <c r="JH97"/>
      <c r="JI97">
        <v>0</v>
      </c>
      <c r="JJ97">
        <v>0</v>
      </c>
      <c r="JK97"/>
      <c r="JL97">
        <v>0</v>
      </c>
      <c r="JM97"/>
      <c r="JN97">
        <v>0</v>
      </c>
      <c r="JO97">
        <v>0</v>
      </c>
      <c r="JP97"/>
      <c r="JQ97">
        <v>0</v>
      </c>
      <c r="JR97"/>
      <c r="JS97">
        <v>0</v>
      </c>
      <c r="JT97">
        <v>0</v>
      </c>
      <c r="JU97"/>
      <c r="JV97">
        <v>0</v>
      </c>
      <c r="JW97"/>
      <c r="JX97">
        <v>0</v>
      </c>
      <c r="JY97">
        <v>0</v>
      </c>
      <c r="JZ97"/>
      <c r="KA97">
        <v>0</v>
      </c>
      <c r="KB97"/>
      <c r="KC97">
        <v>0</v>
      </c>
      <c r="KD97">
        <v>0</v>
      </c>
      <c r="KE97"/>
      <c r="KF97">
        <v>0</v>
      </c>
      <c r="KG97"/>
      <c r="KH97">
        <v>0</v>
      </c>
      <c r="KI97">
        <v>0</v>
      </c>
      <c r="KJ97"/>
      <c r="KK97">
        <v>0</v>
      </c>
      <c r="KL97"/>
      <c r="KM97">
        <v>0</v>
      </c>
      <c r="KN97">
        <v>0</v>
      </c>
      <c r="KO97"/>
      <c r="KP97">
        <v>0</v>
      </c>
      <c r="KQ97"/>
      <c r="KR97">
        <v>0</v>
      </c>
      <c r="KS97">
        <v>0</v>
      </c>
      <c r="KT97"/>
      <c r="KU97">
        <v>0</v>
      </c>
      <c r="KV97"/>
      <c r="KW97">
        <v>0</v>
      </c>
      <c r="KX97">
        <v>0</v>
      </c>
      <c r="KY97"/>
      <c r="KZ97">
        <v>0</v>
      </c>
      <c r="LA97"/>
      <c r="LB97">
        <v>0</v>
      </c>
      <c r="LC97">
        <v>0</v>
      </c>
      <c r="LD97"/>
      <c r="LE97">
        <v>0</v>
      </c>
      <c r="LF97"/>
      <c r="LG97">
        <v>0</v>
      </c>
      <c r="LH97">
        <v>0</v>
      </c>
      <c r="LI97"/>
      <c r="LJ97">
        <v>0</v>
      </c>
      <c r="LK97"/>
      <c r="LL97">
        <v>0</v>
      </c>
      <c r="LM97">
        <v>0</v>
      </c>
      <c r="LN97"/>
      <c r="LO97">
        <v>0</v>
      </c>
      <c r="LP97"/>
      <c r="LQ97">
        <v>0</v>
      </c>
      <c r="LR97">
        <v>0</v>
      </c>
      <c r="LS97"/>
      <c r="LT97">
        <v>0</v>
      </c>
      <c r="LU97"/>
      <c r="LV97">
        <v>0</v>
      </c>
      <c r="LW97">
        <v>0</v>
      </c>
      <c r="LX97"/>
      <c r="LY97">
        <v>0</v>
      </c>
      <c r="LZ97"/>
      <c r="MA97">
        <v>0</v>
      </c>
      <c r="MB97">
        <v>0</v>
      </c>
      <c r="MC97"/>
      <c r="MD97">
        <v>0</v>
      </c>
      <c r="ME97"/>
      <c r="MF97">
        <v>0</v>
      </c>
      <c r="MG97">
        <v>0</v>
      </c>
      <c r="MH97"/>
      <c r="MI97">
        <v>0</v>
      </c>
      <c r="MJ97"/>
      <c r="MK97">
        <v>0</v>
      </c>
      <c r="ML97">
        <v>0</v>
      </c>
      <c r="MM97"/>
      <c r="MN97">
        <v>0</v>
      </c>
      <c r="MO97"/>
      <c r="MP97">
        <v>0</v>
      </c>
      <c r="MQ97">
        <v>0</v>
      </c>
      <c r="MR97"/>
      <c r="MS97">
        <v>0</v>
      </c>
      <c r="MT97"/>
      <c r="MU97">
        <v>0</v>
      </c>
      <c r="MV97">
        <v>0</v>
      </c>
      <c r="MW97"/>
      <c r="MX97">
        <v>0</v>
      </c>
      <c r="MY97"/>
      <c r="MZ97">
        <v>0</v>
      </c>
      <c r="NA97">
        <v>0</v>
      </c>
      <c r="NB97"/>
      <c r="NC97">
        <v>0</v>
      </c>
      <c r="ND97"/>
      <c r="NE97">
        <v>0</v>
      </c>
      <c r="NF97">
        <v>0</v>
      </c>
      <c r="NG97"/>
      <c r="NH97">
        <v>0</v>
      </c>
      <c r="NI97"/>
      <c r="NJ97">
        <v>0</v>
      </c>
      <c r="NK97">
        <v>0</v>
      </c>
      <c r="NL97"/>
      <c r="NM97">
        <v>0</v>
      </c>
      <c r="NN97"/>
      <c r="NO97">
        <v>0</v>
      </c>
      <c r="NP97">
        <v>0</v>
      </c>
      <c r="NQ97"/>
      <c r="NR97">
        <v>0</v>
      </c>
      <c r="NS97"/>
      <c r="NT97">
        <v>0</v>
      </c>
      <c r="NU97">
        <v>0</v>
      </c>
      <c r="NV97"/>
      <c r="NW97">
        <v>0</v>
      </c>
      <c r="NX97"/>
      <c r="NY97">
        <v>0</v>
      </c>
      <c r="NZ97">
        <v>0</v>
      </c>
      <c r="OA97"/>
      <c r="OB97">
        <v>0</v>
      </c>
      <c r="OC97"/>
      <c r="OD97">
        <v>0</v>
      </c>
      <c r="OE97">
        <v>0</v>
      </c>
      <c r="OF97"/>
      <c r="OG97">
        <v>0</v>
      </c>
      <c r="OH97"/>
      <c r="OI97">
        <v>0</v>
      </c>
      <c r="OJ97">
        <v>0</v>
      </c>
      <c r="OK97"/>
      <c r="OL97">
        <v>0</v>
      </c>
      <c r="OM97"/>
      <c r="ON97">
        <v>0</v>
      </c>
      <c r="OO97">
        <v>0</v>
      </c>
      <c r="OP97"/>
      <c r="OQ97">
        <v>0</v>
      </c>
      <c r="OR97"/>
      <c r="OS97">
        <v>0</v>
      </c>
      <c r="OT97">
        <v>0</v>
      </c>
      <c r="OU97"/>
      <c r="OV97">
        <v>0</v>
      </c>
      <c r="OW97"/>
      <c r="OX97">
        <v>0</v>
      </c>
      <c r="OY97">
        <v>0</v>
      </c>
      <c r="OZ97">
        <v>0</v>
      </c>
    </row>
    <row r="98" spans="1:416" x14ac:dyDescent="0.25">
      <c r="A98" s="26" t="s">
        <v>486</v>
      </c>
      <c r="B98">
        <v>5624000000</v>
      </c>
      <c r="C98">
        <v>24311000000</v>
      </c>
      <c r="D98">
        <v>-10435000000</v>
      </c>
      <c r="E98">
        <v>19500000000</v>
      </c>
      <c r="F98">
        <v>19500000000</v>
      </c>
      <c r="G98">
        <v>-2014000000</v>
      </c>
      <c r="H98">
        <v>32635000000</v>
      </c>
      <c r="I98">
        <v>-31475000000</v>
      </c>
      <c r="J98">
        <v>-854000000</v>
      </c>
      <c r="K98">
        <v>-854000000</v>
      </c>
      <c r="L98">
        <v>-5447000000</v>
      </c>
      <c r="M98">
        <v>32000000</v>
      </c>
      <c r="N98">
        <v>2907000000</v>
      </c>
      <c r="O98">
        <v>-2508000000</v>
      </c>
      <c r="P98">
        <v>-2508000000</v>
      </c>
      <c r="Q98">
        <v>934500000</v>
      </c>
      <c r="R98">
        <v>1065493000</v>
      </c>
      <c r="S98">
        <v>2288477000</v>
      </c>
      <c r="T98">
        <v>4288470000</v>
      </c>
      <c r="U98">
        <v>4288470000</v>
      </c>
      <c r="V98">
        <v>632000000</v>
      </c>
      <c r="W98">
        <v>-24000000</v>
      </c>
      <c r="X98">
        <v>-106000000</v>
      </c>
      <c r="Y98">
        <v>502000000</v>
      </c>
      <c r="Z98">
        <v>502000000</v>
      </c>
      <c r="AA98">
        <v>-118000000</v>
      </c>
      <c r="AB98">
        <v>-161000000</v>
      </c>
      <c r="AC98">
        <v>39000000</v>
      </c>
      <c r="AD98">
        <v>-240000000</v>
      </c>
      <c r="AE98">
        <v>-240000000</v>
      </c>
      <c r="AF98">
        <v>3145000000</v>
      </c>
      <c r="AG98">
        <v>-908000000</v>
      </c>
      <c r="AH98">
        <v>229000000</v>
      </c>
      <c r="AI98">
        <v>2466000000</v>
      </c>
      <c r="AJ98">
        <v>2466000000</v>
      </c>
      <c r="AK98">
        <v>10317000000</v>
      </c>
      <c r="AL98">
        <v>4237000000</v>
      </c>
      <c r="AM98">
        <v>5967000000</v>
      </c>
      <c r="AN98">
        <v>20521000000</v>
      </c>
      <c r="AO98">
        <v>20521000000</v>
      </c>
      <c r="AP98">
        <v>-5584000000</v>
      </c>
      <c r="AQ98">
        <v>-3594000000</v>
      </c>
      <c r="AR98">
        <v>8155000000</v>
      </c>
      <c r="AS98">
        <v>-1023000000</v>
      </c>
      <c r="AT98">
        <v>-1023000000</v>
      </c>
      <c r="AU98">
        <v>-1021000000</v>
      </c>
      <c r="AV98">
        <v>1763000000</v>
      </c>
      <c r="AW98">
        <v>-1821000000</v>
      </c>
      <c r="AX98">
        <v>-1079000000</v>
      </c>
      <c r="AY98">
        <v>-1079000000</v>
      </c>
      <c r="AZ98">
        <v>21170000000</v>
      </c>
      <c r="BA98">
        <v>-15476000000</v>
      </c>
      <c r="BB98">
        <v>216147000000</v>
      </c>
      <c r="BC98">
        <v>221841000000</v>
      </c>
      <c r="BD98">
        <v>221841000000</v>
      </c>
      <c r="BE98">
        <v>-330600000</v>
      </c>
      <c r="BF98">
        <v>1688700000</v>
      </c>
      <c r="BG98">
        <v>-1651500000</v>
      </c>
      <c r="BH98">
        <v>-293400000</v>
      </c>
      <c r="BI98">
        <v>-293400000</v>
      </c>
      <c r="BJ98">
        <v>1197000000</v>
      </c>
      <c r="BK98">
        <v>-993000000</v>
      </c>
      <c r="BL98">
        <v>2091000000</v>
      </c>
      <c r="BM98">
        <v>2295000000</v>
      </c>
      <c r="BN98">
        <v>2295000000</v>
      </c>
      <c r="BO98">
        <v>1531000000</v>
      </c>
      <c r="BP98">
        <v>5918000000</v>
      </c>
      <c r="BQ98">
        <v>2042000000</v>
      </c>
      <c r="BR98">
        <v>9491000000</v>
      </c>
      <c r="BS98">
        <v>9491000000</v>
      </c>
      <c r="BT98">
        <v>-1261000000</v>
      </c>
      <c r="BU98">
        <v>33796000000</v>
      </c>
      <c r="BV98">
        <v>-16328000000</v>
      </c>
      <c r="BW98">
        <v>16207000000</v>
      </c>
      <c r="BX98">
        <v>16207000000</v>
      </c>
      <c r="BY98">
        <v>8362000000</v>
      </c>
      <c r="BZ98">
        <v>6722000000</v>
      </c>
      <c r="CA98">
        <v>117662000000</v>
      </c>
      <c r="CB98">
        <v>132746000000</v>
      </c>
      <c r="CC98">
        <v>132746000000</v>
      </c>
      <c r="CD98">
        <v>-304000000</v>
      </c>
      <c r="CE98">
        <v>446000000</v>
      </c>
      <c r="CF98">
        <v>1087000000</v>
      </c>
      <c r="CG98">
        <v>1229000000</v>
      </c>
      <c r="CH98">
        <v>1229000000</v>
      </c>
      <c r="CI98">
        <v>-793000000</v>
      </c>
      <c r="CJ98">
        <v>164000000</v>
      </c>
      <c r="CK98">
        <v>21000000</v>
      </c>
      <c r="CL98">
        <v>-608000000</v>
      </c>
      <c r="CM98">
        <v>-608000000</v>
      </c>
      <c r="CN98">
        <v>583000000</v>
      </c>
      <c r="CO98">
        <v>1675000000</v>
      </c>
      <c r="CP98">
        <v>6177000000</v>
      </c>
      <c r="CQ98">
        <v>8435000000</v>
      </c>
      <c r="CR98">
        <v>8435000000</v>
      </c>
      <c r="CS98">
        <v>-863000000</v>
      </c>
      <c r="CT98">
        <v>260000000</v>
      </c>
      <c r="CU98">
        <v>27022000000</v>
      </c>
      <c r="CV98">
        <v>26419000000</v>
      </c>
      <c r="CW98">
        <v>26419000000</v>
      </c>
      <c r="CX98">
        <v>-268000000</v>
      </c>
      <c r="CY98">
        <v>-743000000</v>
      </c>
      <c r="CZ98">
        <v>-2027000000</v>
      </c>
      <c r="DA98">
        <v>-3038000000</v>
      </c>
      <c r="DB98">
        <v>-3038000000</v>
      </c>
      <c r="DC98">
        <v>1509000000</v>
      </c>
      <c r="DD98">
        <v>2329000000</v>
      </c>
      <c r="DE98">
        <v>3893000000</v>
      </c>
      <c r="DF98">
        <v>7731000000</v>
      </c>
      <c r="DG98">
        <v>7731000000</v>
      </c>
      <c r="DH98">
        <v>-2780000000</v>
      </c>
      <c r="DI98">
        <v>2779000000</v>
      </c>
      <c r="DJ98">
        <v>40000000</v>
      </c>
      <c r="DK98">
        <v>39000000</v>
      </c>
      <c r="DL98">
        <v>39000000</v>
      </c>
      <c r="DM98">
        <v>2399000000</v>
      </c>
      <c r="DN98">
        <v>1659000000</v>
      </c>
      <c r="DO98">
        <v>2176000000</v>
      </c>
      <c r="DP98">
        <v>6234000000</v>
      </c>
      <c r="DQ98">
        <v>6234000000</v>
      </c>
      <c r="DR98">
        <v>4629000000</v>
      </c>
      <c r="DS98">
        <v>-3902000000</v>
      </c>
      <c r="DT98">
        <v>-124000000</v>
      </c>
      <c r="DU98">
        <v>603000000</v>
      </c>
      <c r="DV98">
        <v>603000000</v>
      </c>
      <c r="DW98">
        <v>351000000</v>
      </c>
      <c r="DX98">
        <v>-1665000000</v>
      </c>
      <c r="DY98">
        <v>-1574000000</v>
      </c>
      <c r="DZ98">
        <v>-2888000000</v>
      </c>
      <c r="EA98">
        <v>-2888000000</v>
      </c>
      <c r="EB98">
        <v>-12415000000</v>
      </c>
      <c r="EC98">
        <v>-5486000000</v>
      </c>
      <c r="ED98">
        <v>10875000000</v>
      </c>
      <c r="EE98">
        <v>-7026000000</v>
      </c>
      <c r="EF98">
        <v>-7026000000</v>
      </c>
      <c r="EG98">
        <v>-3345000000</v>
      </c>
      <c r="EH98">
        <v>-357000000</v>
      </c>
      <c r="EI98">
        <v>2621000000</v>
      </c>
      <c r="EJ98">
        <v>-1081000000</v>
      </c>
      <c r="EK98"/>
      <c r="EL98"/>
      <c r="EM98"/>
      <c r="EN98"/>
      <c r="EO98">
        <v>-1081000000</v>
      </c>
      <c r="EP98">
        <v>-1969000000</v>
      </c>
      <c r="EQ98">
        <v>401000000</v>
      </c>
      <c r="ER98">
        <v>1821000000</v>
      </c>
      <c r="ES98">
        <v>253000000</v>
      </c>
      <c r="ET98">
        <v>253000000</v>
      </c>
      <c r="EU98">
        <v>591000000</v>
      </c>
      <c r="EV98">
        <v>-659000000</v>
      </c>
      <c r="EW98">
        <v>44000000</v>
      </c>
      <c r="EX98">
        <v>-24000000</v>
      </c>
      <c r="EY98">
        <v>-24000000</v>
      </c>
      <c r="EZ98">
        <v>-1731000000</v>
      </c>
      <c r="FA98">
        <v>834000000</v>
      </c>
      <c r="FB98">
        <v>8194000000</v>
      </c>
      <c r="FC98">
        <v>7297000000</v>
      </c>
      <c r="FD98">
        <v>7297000000</v>
      </c>
      <c r="FE98">
        <v>2099000000</v>
      </c>
      <c r="FF98">
        <v>9151000000</v>
      </c>
      <c r="FG98">
        <v>-1604000000</v>
      </c>
      <c r="FH98">
        <v>9646000000</v>
      </c>
      <c r="FI98">
        <v>9646000000</v>
      </c>
      <c r="FJ98">
        <v>-704000000</v>
      </c>
      <c r="FK98">
        <v>-946000000</v>
      </c>
      <c r="FL98">
        <v>2562000000</v>
      </c>
      <c r="FM98">
        <v>912000000</v>
      </c>
      <c r="FN98">
        <v>912000000</v>
      </c>
      <c r="FO98">
        <v>-2000000000</v>
      </c>
      <c r="FP98">
        <v>-10000000</v>
      </c>
      <c r="FQ98">
        <v>1981000000</v>
      </c>
      <c r="FR98">
        <v>-29000000</v>
      </c>
      <c r="FS98">
        <v>-29000000</v>
      </c>
      <c r="FT98">
        <v>-8548000000</v>
      </c>
      <c r="FU98">
        <v>1578000000</v>
      </c>
      <c r="FV98">
        <v>387000000</v>
      </c>
      <c r="FW98">
        <v>-6583000000</v>
      </c>
      <c r="FX98">
        <v>-6583000000</v>
      </c>
      <c r="FY98">
        <v>10437000000</v>
      </c>
      <c r="FZ98">
        <v>-6307000000</v>
      </c>
      <c r="GA98">
        <v>-5677000000</v>
      </c>
      <c r="GB98">
        <v>-1547000000</v>
      </c>
      <c r="GC98">
        <v>-1547000000</v>
      </c>
      <c r="GD98">
        <v>5947000000</v>
      </c>
      <c r="GE98">
        <v>-555000000</v>
      </c>
      <c r="GF98">
        <v>396000000</v>
      </c>
      <c r="GG98">
        <v>5788000000</v>
      </c>
      <c r="GH98">
        <v>5788000000</v>
      </c>
      <c r="GI98">
        <v>20496000000</v>
      </c>
      <c r="GJ98">
        <v>2999000000</v>
      </c>
      <c r="GK98">
        <v>22296000000</v>
      </c>
      <c r="GL98">
        <v>45791000000</v>
      </c>
      <c r="GM98">
        <v>45791000000</v>
      </c>
      <c r="GN98">
        <v>-1798000000</v>
      </c>
      <c r="GO98">
        <v>236000000</v>
      </c>
      <c r="GP98">
        <v>5686000000</v>
      </c>
      <c r="GQ98">
        <v>4124000000</v>
      </c>
      <c r="GR98">
        <v>4124000000</v>
      </c>
      <c r="GS98">
        <v>2429000000</v>
      </c>
      <c r="GT98">
        <v>-236000000</v>
      </c>
      <c r="GU98">
        <v>5140000000</v>
      </c>
      <c r="GV98">
        <v>7333000000</v>
      </c>
      <c r="GW98">
        <v>7333000000</v>
      </c>
      <c r="GX98">
        <v>-630000000</v>
      </c>
      <c r="GY98">
        <v>-3290000000</v>
      </c>
      <c r="GZ98">
        <v>5361000000</v>
      </c>
      <c r="HA98">
        <v>1441000000</v>
      </c>
      <c r="HB98">
        <v>1441000000</v>
      </c>
      <c r="HC98">
        <v>-414000000</v>
      </c>
      <c r="HD98">
        <v>1175000000</v>
      </c>
      <c r="HE98">
        <v>1671000000</v>
      </c>
      <c r="HF98">
        <v>2432000000</v>
      </c>
      <c r="HG98">
        <v>2432000000</v>
      </c>
      <c r="HH98">
        <v>524000000</v>
      </c>
      <c r="HI98">
        <v>-793000000</v>
      </c>
      <c r="HJ98">
        <v>-3409000000</v>
      </c>
      <c r="HK98">
        <v>-3678000000</v>
      </c>
      <c r="HL98">
        <v>-3678000000</v>
      </c>
      <c r="HM98">
        <v>-149648000000</v>
      </c>
      <c r="HN98">
        <v>-14980000000</v>
      </c>
      <c r="HO98">
        <v>254823000000</v>
      </c>
      <c r="HP98">
        <v>90195000000</v>
      </c>
      <c r="HQ98">
        <v>90195000000</v>
      </c>
      <c r="HR98">
        <v>2945000000</v>
      </c>
      <c r="HS98">
        <v>-2581000000</v>
      </c>
      <c r="HT98">
        <v>373000000</v>
      </c>
      <c r="HU98">
        <v>737000000</v>
      </c>
      <c r="HV98">
        <v>737000000</v>
      </c>
      <c r="HW98">
        <v>1525600000</v>
      </c>
      <c r="HX98">
        <v>-5570800000</v>
      </c>
      <c r="HY98">
        <v>1103600000</v>
      </c>
      <c r="HZ98">
        <v>-2941600000</v>
      </c>
      <c r="IA98">
        <v>-2941600000</v>
      </c>
      <c r="IB98">
        <v>-2089000000</v>
      </c>
      <c r="IC98">
        <v>742000000</v>
      </c>
      <c r="ID98">
        <v>1646000000</v>
      </c>
      <c r="IE98">
        <v>299000000</v>
      </c>
      <c r="IF98">
        <v>299000000</v>
      </c>
      <c r="IG98">
        <v>30000000</v>
      </c>
      <c r="IH98">
        <v>-23000000</v>
      </c>
      <c r="II98">
        <v>193000000</v>
      </c>
      <c r="IJ98">
        <v>200000000</v>
      </c>
      <c r="IK98">
        <v>200000000</v>
      </c>
      <c r="IL98">
        <v>751000000</v>
      </c>
      <c r="IM98">
        <v>676000000</v>
      </c>
      <c r="IN98">
        <v>3193000000</v>
      </c>
      <c r="IO98">
        <v>4620000000</v>
      </c>
      <c r="IP98">
        <v>4620000000</v>
      </c>
      <c r="IQ98">
        <v>-1597800000</v>
      </c>
      <c r="IR98">
        <v>32500000</v>
      </c>
      <c r="IS98">
        <v>2550600000</v>
      </c>
      <c r="IT98">
        <v>985300000</v>
      </c>
      <c r="IU98">
        <v>985300000</v>
      </c>
      <c r="IV98">
        <v>339000000</v>
      </c>
      <c r="IW98">
        <v>228000000</v>
      </c>
      <c r="IX98">
        <v>2322000000</v>
      </c>
      <c r="IY98">
        <v>2889000000</v>
      </c>
      <c r="IZ98">
        <v>2889000000</v>
      </c>
      <c r="JA98">
        <v>-1412000000</v>
      </c>
      <c r="JB98">
        <v>802000000</v>
      </c>
      <c r="JC98">
        <v>-167000000</v>
      </c>
      <c r="JD98">
        <v>-777000000</v>
      </c>
      <c r="JE98">
        <v>-777000000</v>
      </c>
      <c r="JF98">
        <v>3303000000</v>
      </c>
      <c r="JG98">
        <v>768000000</v>
      </c>
      <c r="JH98">
        <v>3799000000</v>
      </c>
      <c r="JI98">
        <v>7870000000</v>
      </c>
      <c r="JJ98">
        <v>7870000000</v>
      </c>
      <c r="JK98">
        <v>-200000000</v>
      </c>
      <c r="JL98">
        <v>-500000000</v>
      </c>
      <c r="JM98">
        <v>2281000000</v>
      </c>
      <c r="JN98">
        <v>1581000000</v>
      </c>
      <c r="JO98">
        <v>1581000000</v>
      </c>
      <c r="JP98">
        <v>119000000</v>
      </c>
      <c r="JQ98">
        <v>727000000</v>
      </c>
      <c r="JR98">
        <v>2846000000</v>
      </c>
      <c r="JS98">
        <v>3692000000</v>
      </c>
      <c r="JT98">
        <v>3692000000</v>
      </c>
      <c r="JU98">
        <v>2076000000</v>
      </c>
      <c r="JV98">
        <v>1950000000</v>
      </c>
      <c r="JW98">
        <v>-2022000000</v>
      </c>
      <c r="JX98">
        <v>2004000000</v>
      </c>
      <c r="JY98">
        <v>2004000000</v>
      </c>
      <c r="JZ98">
        <v>8629000000</v>
      </c>
      <c r="KA98">
        <v>-4754000000</v>
      </c>
      <c r="KB98">
        <v>20655000000</v>
      </c>
      <c r="KC98">
        <v>24530000000</v>
      </c>
      <c r="KD98">
        <v>24530000000</v>
      </c>
      <c r="KE98">
        <v>4283000000</v>
      </c>
      <c r="KF98">
        <v>-590000000</v>
      </c>
      <c r="KG98">
        <v>2220000000</v>
      </c>
      <c r="KH98">
        <v>5913000000</v>
      </c>
      <c r="KI98">
        <v>5913000000</v>
      </c>
      <c r="KJ98">
        <v>441000000</v>
      </c>
      <c r="KK98">
        <v>217000000</v>
      </c>
      <c r="KL98">
        <v>3882000000</v>
      </c>
      <c r="KM98">
        <v>4540000000</v>
      </c>
      <c r="KN98">
        <v>4540000000</v>
      </c>
      <c r="KO98">
        <v>-221000000</v>
      </c>
      <c r="KP98">
        <v>-948000000</v>
      </c>
      <c r="KQ98">
        <v>16850000000</v>
      </c>
      <c r="KR98">
        <v>15681000000</v>
      </c>
      <c r="KS98">
        <v>15681000000</v>
      </c>
      <c r="KT98">
        <v>112000000</v>
      </c>
      <c r="KU98">
        <v>-5199000000</v>
      </c>
      <c r="KV98">
        <v>2684000000</v>
      </c>
      <c r="KW98">
        <v>-2403000000</v>
      </c>
      <c r="KX98">
        <v>-2403000000</v>
      </c>
      <c r="KY98">
        <v>-89000000</v>
      </c>
      <c r="KZ98">
        <v>158000000</v>
      </c>
      <c r="LA98">
        <v>483000000</v>
      </c>
      <c r="LB98">
        <v>552000000</v>
      </c>
      <c r="LC98">
        <v>552000000</v>
      </c>
      <c r="LD98">
        <v>-3019000000</v>
      </c>
      <c r="LE98">
        <v>1758000000</v>
      </c>
      <c r="LF98">
        <v>12081000000</v>
      </c>
      <c r="LG98">
        <v>10820000000</v>
      </c>
      <c r="LH98">
        <v>10820000000</v>
      </c>
      <c r="LI98">
        <v>-1171000000</v>
      </c>
      <c r="LJ98">
        <v>218000000</v>
      </c>
      <c r="LK98">
        <v>162000000</v>
      </c>
      <c r="LL98">
        <v>-791000000</v>
      </c>
      <c r="LM98">
        <v>-791000000</v>
      </c>
      <c r="LN98">
        <v>-25252000000</v>
      </c>
      <c r="LO98">
        <v>62000000</v>
      </c>
      <c r="LP98">
        <v>-5132000000</v>
      </c>
      <c r="LQ98">
        <v>-30322000000</v>
      </c>
      <c r="LR98">
        <v>-30322000000</v>
      </c>
      <c r="LS98">
        <v>6294000000</v>
      </c>
      <c r="LT98">
        <v>-6069700000</v>
      </c>
      <c r="LU98">
        <v>1664300000</v>
      </c>
      <c r="LV98">
        <v>1888600000</v>
      </c>
      <c r="LW98">
        <v>1888600000</v>
      </c>
      <c r="LX98">
        <v>-347000000</v>
      </c>
      <c r="LY98">
        <v>-298000000</v>
      </c>
      <c r="LZ98">
        <v>-282000000</v>
      </c>
      <c r="MA98">
        <v>-927000000</v>
      </c>
      <c r="MB98">
        <v>-927000000</v>
      </c>
      <c r="MC98">
        <v>-628000000</v>
      </c>
      <c r="MD98">
        <v>459000000</v>
      </c>
      <c r="ME98">
        <v>-910000000</v>
      </c>
      <c r="MF98">
        <v>-1079000000</v>
      </c>
      <c r="MG98">
        <v>-1079000000</v>
      </c>
      <c r="MH98">
        <v>-967974000</v>
      </c>
      <c r="MI98">
        <v>155038000</v>
      </c>
      <c r="MJ98">
        <v>342240000</v>
      </c>
      <c r="MK98">
        <v>-470696000</v>
      </c>
      <c r="ML98">
        <v>-470696000</v>
      </c>
      <c r="MM98">
        <v>-45532000000</v>
      </c>
      <c r="MN98">
        <v>6895000000</v>
      </c>
      <c r="MO98">
        <v>-2425000000</v>
      </c>
      <c r="MP98">
        <v>-41062000000</v>
      </c>
      <c r="MQ98">
        <v>-41062000000</v>
      </c>
      <c r="MR98">
        <v>-1087000000</v>
      </c>
      <c r="MS98">
        <v>1021000000</v>
      </c>
      <c r="MT98">
        <v>5934000000</v>
      </c>
      <c r="MU98">
        <v>5868000000</v>
      </c>
      <c r="MV98">
        <v>5868000000</v>
      </c>
      <c r="MW98">
        <v>782000000</v>
      </c>
      <c r="MX98">
        <v>-1000000</v>
      </c>
      <c r="MY98">
        <v>670000000</v>
      </c>
      <c r="MZ98">
        <v>1451000000</v>
      </c>
      <c r="NA98">
        <v>1451000000</v>
      </c>
      <c r="NB98">
        <v>-1115000000</v>
      </c>
      <c r="NC98">
        <v>119000000</v>
      </c>
      <c r="ND98">
        <v>5936000000</v>
      </c>
      <c r="NE98">
        <v>4940000000</v>
      </c>
      <c r="NF98">
        <v>4940000000</v>
      </c>
      <c r="NG98">
        <v>53000000</v>
      </c>
      <c r="NH98">
        <v>-472000000</v>
      </c>
      <c r="NI98">
        <v>962000000</v>
      </c>
      <c r="NJ98">
        <v>543000000</v>
      </c>
      <c r="NK98">
        <v>543000000</v>
      </c>
      <c r="NL98">
        <v>689000000</v>
      </c>
      <c r="NM98">
        <v>851000000</v>
      </c>
      <c r="NN98">
        <v>659000000</v>
      </c>
      <c r="NO98">
        <v>2199000000</v>
      </c>
      <c r="NP98">
        <v>2199000000</v>
      </c>
      <c r="NQ98">
        <v>1948000000</v>
      </c>
      <c r="NR98">
        <v>952000000</v>
      </c>
      <c r="NS98">
        <v>40175000000</v>
      </c>
      <c r="NT98">
        <v>43075000000</v>
      </c>
      <c r="NU98">
        <v>43075000000</v>
      </c>
      <c r="NV98">
        <v>-1034000000</v>
      </c>
      <c r="NW98">
        <v>-145000000</v>
      </c>
      <c r="NX98">
        <v>8339000000</v>
      </c>
      <c r="NY98">
        <v>7160000000</v>
      </c>
      <c r="NZ98">
        <v>7160000000</v>
      </c>
      <c r="OA98">
        <v>1028000000</v>
      </c>
      <c r="OB98">
        <v>1000000</v>
      </c>
      <c r="OC98">
        <v>19581000000</v>
      </c>
      <c r="OD98">
        <v>20610000000</v>
      </c>
      <c r="OE98">
        <v>20610000000</v>
      </c>
      <c r="OF98">
        <v>-2533000000</v>
      </c>
      <c r="OG98">
        <v>240000000</v>
      </c>
      <c r="OH98">
        <v>-460000000</v>
      </c>
      <c r="OI98">
        <v>-2753000000</v>
      </c>
      <c r="OJ98">
        <v>-2753000000</v>
      </c>
      <c r="OK98">
        <v>-42660000000</v>
      </c>
      <c r="OL98">
        <v>-32037000000</v>
      </c>
      <c r="OM98">
        <v>123362000000</v>
      </c>
      <c r="ON98">
        <v>48665000000</v>
      </c>
      <c r="OO98">
        <v>48665000000</v>
      </c>
      <c r="OP98">
        <v>-617000000</v>
      </c>
      <c r="OQ98">
        <v>1180000000</v>
      </c>
      <c r="OR98">
        <v>1828000000</v>
      </c>
      <c r="OS98">
        <v>2391000000</v>
      </c>
      <c r="OT98">
        <v>2391000000</v>
      </c>
      <c r="OU98">
        <v>122000000</v>
      </c>
      <c r="OV98">
        <v>14000000</v>
      </c>
      <c r="OW98">
        <v>1494000000</v>
      </c>
      <c r="OX98">
        <v>1630000000</v>
      </c>
      <c r="OY98">
        <v>1630000000</v>
      </c>
      <c r="OZ98">
        <v>767067674000</v>
      </c>
    </row>
    <row r="99" spans="1:416" x14ac:dyDescent="0.25">
      <c r="A99" s="26" t="s">
        <v>246</v>
      </c>
      <c r="B99">
        <v>3715390043372</v>
      </c>
      <c r="C99">
        <v>3562538043736</v>
      </c>
      <c r="D99">
        <v>3474473044100</v>
      </c>
      <c r="E99">
        <v>10752401131208</v>
      </c>
      <c r="F99">
        <v>10752401131208</v>
      </c>
      <c r="G99">
        <v>613138043465</v>
      </c>
      <c r="H99">
        <v>922596043830</v>
      </c>
      <c r="I99">
        <v>1068862044196</v>
      </c>
      <c r="J99">
        <v>2604596131491</v>
      </c>
      <c r="K99">
        <v>2604596131491</v>
      </c>
      <c r="L99">
        <v>656902043465</v>
      </c>
      <c r="M99">
        <v>602868043830</v>
      </c>
      <c r="N99">
        <v>690431044196</v>
      </c>
      <c r="O99">
        <v>1950201131491</v>
      </c>
      <c r="P99">
        <v>1950201131491</v>
      </c>
      <c r="Q99">
        <v>400397386343</v>
      </c>
      <c r="R99">
        <v>426518615708</v>
      </c>
      <c r="S99">
        <v>505708077074</v>
      </c>
      <c r="T99">
        <v>1332624079125</v>
      </c>
      <c r="U99">
        <v>1332624079125</v>
      </c>
      <c r="V99">
        <v>3678135043465</v>
      </c>
      <c r="W99">
        <v>3715367043830</v>
      </c>
      <c r="X99">
        <v>4095618044196</v>
      </c>
      <c r="Y99">
        <v>11489120131491</v>
      </c>
      <c r="Z99">
        <v>11489120131491</v>
      </c>
      <c r="AA99">
        <v>1104669043465</v>
      </c>
      <c r="AB99">
        <v>1188452043830</v>
      </c>
      <c r="AC99">
        <v>1239056044196</v>
      </c>
      <c r="AD99">
        <v>3532177131491</v>
      </c>
      <c r="AE99">
        <v>3532177131491</v>
      </c>
      <c r="AF99">
        <v>687595043465</v>
      </c>
      <c r="AG99">
        <v>589583043830</v>
      </c>
      <c r="AH99">
        <v>584764044196</v>
      </c>
      <c r="AI99">
        <v>1861942131491</v>
      </c>
      <c r="AJ99">
        <v>1861942131491</v>
      </c>
      <c r="AK99">
        <v>2498991043465</v>
      </c>
      <c r="AL99">
        <v>3008271043830</v>
      </c>
      <c r="AM99">
        <v>4351557044196</v>
      </c>
      <c r="AN99">
        <v>9858819131491</v>
      </c>
      <c r="AO99">
        <v>9858819131491</v>
      </c>
      <c r="AP99">
        <v>1355070043465</v>
      </c>
      <c r="AQ99">
        <v>1326829043830</v>
      </c>
      <c r="AR99">
        <v>1263084044196</v>
      </c>
      <c r="AS99">
        <v>3944983131491</v>
      </c>
      <c r="AT99">
        <v>3944983131491</v>
      </c>
      <c r="AU99">
        <v>1269303043465</v>
      </c>
      <c r="AV99">
        <v>1236895043830</v>
      </c>
      <c r="AW99">
        <v>1237309044196</v>
      </c>
      <c r="AX99">
        <v>3743507131491</v>
      </c>
      <c r="AY99">
        <v>3743507131491</v>
      </c>
      <c r="AZ99">
        <v>16128696043465</v>
      </c>
      <c r="BA99">
        <v>16885672043830</v>
      </c>
      <c r="BB99">
        <v>20040617044196</v>
      </c>
      <c r="BC99">
        <v>53054985131491</v>
      </c>
      <c r="BD99">
        <v>53054985131491</v>
      </c>
      <c r="BE99">
        <v>272688343465</v>
      </c>
      <c r="BF99">
        <v>284378643830</v>
      </c>
      <c r="BG99">
        <v>259087344196</v>
      </c>
      <c r="BH99">
        <v>816154331491</v>
      </c>
      <c r="BI99">
        <v>816154331491</v>
      </c>
      <c r="BJ99">
        <v>2134609043465</v>
      </c>
      <c r="BK99">
        <v>2969357043830</v>
      </c>
      <c r="BL99">
        <v>3614744044196</v>
      </c>
      <c r="BM99">
        <v>8718710131491</v>
      </c>
      <c r="BN99">
        <v>8718710131491</v>
      </c>
      <c r="BO99">
        <v>389889043465</v>
      </c>
      <c r="BP99">
        <v>982646043830</v>
      </c>
      <c r="BQ99">
        <v>976466044196</v>
      </c>
      <c r="BR99">
        <v>2349001131491</v>
      </c>
      <c r="BS99">
        <v>2349001131491</v>
      </c>
      <c r="BT99">
        <v>6181611043465</v>
      </c>
      <c r="BU99">
        <v>7076623043646</v>
      </c>
      <c r="BV99">
        <v>7436463044196</v>
      </c>
      <c r="BW99">
        <v>20694697131307</v>
      </c>
      <c r="BX99">
        <v>20694697131307</v>
      </c>
      <c r="BY99">
        <v>16057880043465</v>
      </c>
      <c r="BZ99">
        <v>15939490043830</v>
      </c>
      <c r="CA99">
        <v>18741098044196</v>
      </c>
      <c r="CB99">
        <v>50738468131491</v>
      </c>
      <c r="CC99">
        <v>50738468131491</v>
      </c>
      <c r="CD99">
        <v>876880043465</v>
      </c>
      <c r="CE99">
        <v>862333043830</v>
      </c>
      <c r="CF99">
        <v>801332044196</v>
      </c>
      <c r="CG99">
        <v>2540545131491</v>
      </c>
      <c r="CH99">
        <v>2540545131491</v>
      </c>
      <c r="CI99">
        <v>183486043465</v>
      </c>
      <c r="CJ99">
        <v>195412043830</v>
      </c>
      <c r="CK99">
        <v>206903044196</v>
      </c>
      <c r="CL99">
        <v>585801131491</v>
      </c>
      <c r="CM99">
        <v>585801131491</v>
      </c>
      <c r="CN99">
        <v>2060296043465</v>
      </c>
      <c r="CO99">
        <v>2085484043830</v>
      </c>
      <c r="CP99">
        <v>2219336044196</v>
      </c>
      <c r="CQ99">
        <v>6365116131491</v>
      </c>
      <c r="CR99">
        <v>6365116131491</v>
      </c>
      <c r="CS99">
        <v>2773042043465</v>
      </c>
      <c r="CT99">
        <v>2878993043830</v>
      </c>
      <c r="CU99">
        <v>3126228044196</v>
      </c>
      <c r="CV99">
        <v>8778263131491</v>
      </c>
      <c r="CW99">
        <v>8778263131491</v>
      </c>
      <c r="CX99">
        <v>722823043465</v>
      </c>
      <c r="CY99">
        <v>629680044151</v>
      </c>
      <c r="CZ99">
        <v>491469044196</v>
      </c>
      <c r="DA99">
        <v>1843972131812</v>
      </c>
      <c r="DB99">
        <v>1843972131812</v>
      </c>
      <c r="DC99">
        <v>792263043345</v>
      </c>
      <c r="DD99">
        <v>830283043709</v>
      </c>
      <c r="DE99">
        <v>966552044073</v>
      </c>
      <c r="DF99">
        <v>2589098131127</v>
      </c>
      <c r="DG99">
        <v>2589098131127</v>
      </c>
      <c r="DH99">
        <v>1091952043309</v>
      </c>
      <c r="DI99">
        <v>921488043673</v>
      </c>
      <c r="DJ99">
        <v>913201044037</v>
      </c>
      <c r="DK99">
        <v>2926641131019</v>
      </c>
      <c r="DL99">
        <v>2926641131019</v>
      </c>
      <c r="DM99">
        <v>2525783043465</v>
      </c>
      <c r="DN99">
        <v>2578083043685</v>
      </c>
      <c r="DO99">
        <v>2760804044196</v>
      </c>
      <c r="DP99">
        <v>7864670131346</v>
      </c>
      <c r="DQ99">
        <v>7864670131346</v>
      </c>
      <c r="DR99">
        <v>2630308043465</v>
      </c>
      <c r="DS99">
        <v>2193417043830</v>
      </c>
      <c r="DT99">
        <v>2129983044196</v>
      </c>
      <c r="DU99">
        <v>6953708131491</v>
      </c>
      <c r="DV99">
        <v>6953708131491</v>
      </c>
      <c r="DW99">
        <v>1572330043465</v>
      </c>
      <c r="DX99">
        <v>484250043830</v>
      </c>
      <c r="DY99">
        <v>549964044196</v>
      </c>
      <c r="DZ99">
        <v>2606544131491</v>
      </c>
      <c r="EA99">
        <v>2606544131491</v>
      </c>
      <c r="EB99">
        <v>1048992043372</v>
      </c>
      <c r="EC99">
        <v>1555247043736</v>
      </c>
      <c r="ED99">
        <v>1657265044107</v>
      </c>
      <c r="EE99">
        <v>4261504131215</v>
      </c>
      <c r="EF99">
        <v>4261504131215</v>
      </c>
      <c r="EG99">
        <v>744363043465</v>
      </c>
      <c r="EH99">
        <v>541487043830</v>
      </c>
      <c r="EI99">
        <v>567162044196</v>
      </c>
      <c r="EJ99">
        <v>1853012131491</v>
      </c>
      <c r="EK99">
        <v>10423000000</v>
      </c>
      <c r="EL99">
        <v>9237000000</v>
      </c>
      <c r="EM99">
        <v>10076000000</v>
      </c>
      <c r="EN99">
        <v>29736000000</v>
      </c>
      <c r="EO99">
        <v>1882748131491</v>
      </c>
      <c r="EP99">
        <v>235395043373</v>
      </c>
      <c r="EQ99">
        <v>229454043738</v>
      </c>
      <c r="ER99">
        <v>250588044104</v>
      </c>
      <c r="ES99">
        <v>715437131215</v>
      </c>
      <c r="ET99">
        <v>715437131215</v>
      </c>
      <c r="EU99">
        <v>998166043465</v>
      </c>
      <c r="EV99">
        <v>1006835043830</v>
      </c>
      <c r="EW99">
        <v>1053839044196</v>
      </c>
      <c r="EX99">
        <v>3058840131491</v>
      </c>
      <c r="EY99">
        <v>3058840131491</v>
      </c>
      <c r="EZ99">
        <v>2590966043465</v>
      </c>
      <c r="FA99">
        <v>2360193043830</v>
      </c>
      <c r="FB99">
        <v>2408777044196</v>
      </c>
      <c r="FC99">
        <v>7359936131491</v>
      </c>
      <c r="FD99">
        <v>7359936131491</v>
      </c>
      <c r="FE99">
        <v>1115310043465</v>
      </c>
      <c r="FF99">
        <v>1358847043830</v>
      </c>
      <c r="FG99">
        <v>1755266044196</v>
      </c>
      <c r="FH99">
        <v>4229423131491</v>
      </c>
      <c r="FI99">
        <v>4229423131491</v>
      </c>
      <c r="FJ99">
        <v>764768043251</v>
      </c>
      <c r="FK99">
        <v>721252043616</v>
      </c>
      <c r="FL99">
        <v>888863043982</v>
      </c>
      <c r="FM99">
        <v>2374883130849</v>
      </c>
      <c r="FN99">
        <v>2374883130849</v>
      </c>
      <c r="FO99">
        <v>394603043465</v>
      </c>
      <c r="FP99">
        <v>401153043830</v>
      </c>
      <c r="FQ99">
        <v>428447044196</v>
      </c>
      <c r="FR99">
        <v>1224203131491</v>
      </c>
      <c r="FS99">
        <v>1224203131491</v>
      </c>
      <c r="FT99">
        <v>2483213043465</v>
      </c>
      <c r="FU99">
        <v>2262201043830</v>
      </c>
      <c r="FV99">
        <v>2211737044196</v>
      </c>
      <c r="FW99">
        <v>6957151131491</v>
      </c>
      <c r="FX99">
        <v>6957151131491</v>
      </c>
      <c r="FY99">
        <v>634721043465</v>
      </c>
      <c r="FZ99">
        <v>526606043830</v>
      </c>
      <c r="GA99">
        <v>510293044196</v>
      </c>
      <c r="GB99">
        <v>1671620131491</v>
      </c>
      <c r="GC99">
        <v>1671620131491</v>
      </c>
      <c r="GD99">
        <v>2196217043465</v>
      </c>
      <c r="GE99">
        <v>2022141043830</v>
      </c>
      <c r="GF99">
        <v>2047987044196</v>
      </c>
      <c r="GG99">
        <v>6266345131491</v>
      </c>
      <c r="GH99">
        <v>6266345131491</v>
      </c>
      <c r="GI99">
        <v>6639886043465</v>
      </c>
      <c r="GJ99">
        <v>7370567043555</v>
      </c>
      <c r="GK99">
        <v>8830830044196</v>
      </c>
      <c r="GL99">
        <v>22841283131216</v>
      </c>
      <c r="GM99">
        <v>22841283131216</v>
      </c>
      <c r="GN99">
        <v>781432043499</v>
      </c>
      <c r="GO99">
        <v>834658043863</v>
      </c>
      <c r="GP99">
        <v>1070556044227</v>
      </c>
      <c r="GQ99">
        <v>2686646131589</v>
      </c>
      <c r="GR99">
        <v>2686646131589</v>
      </c>
      <c r="GS99">
        <v>654738043465</v>
      </c>
      <c r="GT99">
        <v>569415043830</v>
      </c>
      <c r="GU99">
        <v>620387044196</v>
      </c>
      <c r="GV99">
        <v>1844540131491</v>
      </c>
      <c r="GW99">
        <v>1844540131491</v>
      </c>
      <c r="GX99">
        <v>1446837043465</v>
      </c>
      <c r="GY99">
        <v>1499272043830</v>
      </c>
      <c r="GZ99">
        <v>1543476044196</v>
      </c>
      <c r="HA99">
        <v>4489585131491</v>
      </c>
      <c r="HB99">
        <v>4489585131491</v>
      </c>
      <c r="HC99">
        <v>1182846043463</v>
      </c>
      <c r="HD99">
        <v>1171260043827</v>
      </c>
      <c r="HE99">
        <v>1380911044191</v>
      </c>
      <c r="HF99">
        <v>3735017131481</v>
      </c>
      <c r="HG99">
        <v>3735017131481</v>
      </c>
      <c r="HH99">
        <v>1455058043464</v>
      </c>
      <c r="HI99">
        <v>1481622043828</v>
      </c>
      <c r="HJ99">
        <v>1611798044199</v>
      </c>
      <c r="HK99">
        <v>4548478131491</v>
      </c>
      <c r="HL99">
        <v>4548478131491</v>
      </c>
      <c r="HM99">
        <v>20702040043465</v>
      </c>
      <c r="HN99">
        <v>17733682043555</v>
      </c>
      <c r="HO99">
        <v>23336343044196</v>
      </c>
      <c r="HP99">
        <v>61772065131216</v>
      </c>
      <c r="HQ99">
        <v>61772065131216</v>
      </c>
      <c r="HR99">
        <v>786415043465</v>
      </c>
      <c r="HS99">
        <v>806400043830</v>
      </c>
      <c r="HT99">
        <v>794852044196</v>
      </c>
      <c r="HU99">
        <v>2387667131491</v>
      </c>
      <c r="HV99">
        <v>2387667131491</v>
      </c>
      <c r="HW99">
        <v>419091043762</v>
      </c>
      <c r="HX99">
        <v>385375543830</v>
      </c>
      <c r="HY99">
        <v>454479544196</v>
      </c>
      <c r="HZ99">
        <v>1258946131788</v>
      </c>
      <c r="IA99">
        <v>1258946131788</v>
      </c>
      <c r="IB99">
        <v>498173043465</v>
      </c>
      <c r="IC99">
        <v>540986043830</v>
      </c>
      <c r="ID99">
        <v>592560044196</v>
      </c>
      <c r="IE99">
        <v>1631719131491</v>
      </c>
      <c r="IF99">
        <v>1631719131491</v>
      </c>
      <c r="IG99">
        <v>515175043133</v>
      </c>
      <c r="IH99">
        <v>507697043497</v>
      </c>
      <c r="II99">
        <v>554139043861</v>
      </c>
      <c r="IJ99">
        <v>1577011130491</v>
      </c>
      <c r="IK99">
        <v>1577011130491</v>
      </c>
      <c r="IL99">
        <v>281674043465</v>
      </c>
      <c r="IM99">
        <v>321643043830</v>
      </c>
      <c r="IN99">
        <v>352659044196</v>
      </c>
      <c r="IO99">
        <v>955976131491</v>
      </c>
      <c r="IP99">
        <v>955976131491</v>
      </c>
      <c r="IQ99">
        <v>396661643465</v>
      </c>
      <c r="IR99">
        <v>472227343830</v>
      </c>
      <c r="IS99">
        <v>496760444196</v>
      </c>
      <c r="IT99">
        <v>1365649431491</v>
      </c>
      <c r="IU99">
        <v>1365649431491</v>
      </c>
      <c r="IV99">
        <v>578243043465</v>
      </c>
      <c r="IW99">
        <v>522571043830</v>
      </c>
      <c r="IX99">
        <v>575276044196</v>
      </c>
      <c r="IY99">
        <v>1676090131491</v>
      </c>
      <c r="IZ99">
        <v>1676090131491</v>
      </c>
      <c r="JA99">
        <v>776228043217</v>
      </c>
      <c r="JB99">
        <v>726832043581</v>
      </c>
      <c r="JC99">
        <v>784591043945</v>
      </c>
      <c r="JD99">
        <v>2287651130743</v>
      </c>
      <c r="JE99">
        <v>2287651130743</v>
      </c>
      <c r="JF99">
        <v>5360942043465</v>
      </c>
      <c r="JG99">
        <v>5626304043830</v>
      </c>
      <c r="JH99">
        <v>6009215044196</v>
      </c>
      <c r="JI99">
        <v>16996461131491</v>
      </c>
      <c r="JJ99">
        <v>16996461131491</v>
      </c>
      <c r="JK99">
        <v>465534043465</v>
      </c>
      <c r="JL99">
        <v>495055043830</v>
      </c>
      <c r="JM99">
        <v>540282044196</v>
      </c>
      <c r="JN99">
        <v>1500871131491</v>
      </c>
      <c r="JO99">
        <v>1500871131491</v>
      </c>
      <c r="JP99">
        <v>579582043465</v>
      </c>
      <c r="JQ99">
        <v>436589043830</v>
      </c>
      <c r="JR99">
        <v>459455044196</v>
      </c>
      <c r="JS99">
        <v>1475626131491</v>
      </c>
      <c r="JT99">
        <v>1475626131491</v>
      </c>
      <c r="JU99">
        <v>829405043465</v>
      </c>
      <c r="JV99">
        <v>842596043830</v>
      </c>
      <c r="JW99">
        <v>880431044196</v>
      </c>
      <c r="JX99">
        <v>2552432131491</v>
      </c>
      <c r="JY99">
        <v>2552432131491</v>
      </c>
      <c r="JZ99">
        <v>5004456043465</v>
      </c>
      <c r="KA99">
        <v>5028217043830</v>
      </c>
      <c r="KB99">
        <v>6441001044196</v>
      </c>
      <c r="KC99">
        <v>16473674131491</v>
      </c>
      <c r="KD99">
        <v>16473674131491</v>
      </c>
      <c r="KE99">
        <v>2257040043281</v>
      </c>
      <c r="KF99">
        <v>2574482043646</v>
      </c>
      <c r="KG99">
        <v>3016996044012</v>
      </c>
      <c r="KH99">
        <v>7848518130939</v>
      </c>
      <c r="KI99">
        <v>7848518130939</v>
      </c>
      <c r="KJ99">
        <v>312082043251</v>
      </c>
      <c r="KK99">
        <v>323992043616</v>
      </c>
      <c r="KL99">
        <v>382838043982</v>
      </c>
      <c r="KM99">
        <v>1018912130849</v>
      </c>
      <c r="KN99">
        <v>1018912130849</v>
      </c>
      <c r="KO99">
        <v>1163953043251</v>
      </c>
      <c r="KP99">
        <v>980091043616</v>
      </c>
      <c r="KQ99">
        <v>1035689043982</v>
      </c>
      <c r="KR99">
        <v>3179733130849</v>
      </c>
      <c r="KS99">
        <v>3179733130849</v>
      </c>
      <c r="KT99">
        <v>919807043463</v>
      </c>
      <c r="KU99">
        <v>862099043827</v>
      </c>
      <c r="KV99">
        <v>1013405044191</v>
      </c>
      <c r="KW99">
        <v>2795311131481</v>
      </c>
      <c r="KX99">
        <v>2795311131481</v>
      </c>
      <c r="KY99">
        <v>1437874043465</v>
      </c>
      <c r="KZ99">
        <v>1493512043830</v>
      </c>
      <c r="LA99">
        <v>1422837044196</v>
      </c>
      <c r="LB99">
        <v>4354223131491</v>
      </c>
      <c r="LC99">
        <v>4354223131491</v>
      </c>
      <c r="LD99">
        <v>1230570043281</v>
      </c>
      <c r="LE99">
        <v>1211596043646</v>
      </c>
      <c r="LF99">
        <v>1247347044012</v>
      </c>
      <c r="LG99">
        <v>3689513130939</v>
      </c>
      <c r="LH99">
        <v>3689513130939</v>
      </c>
      <c r="LI99">
        <v>406128043465</v>
      </c>
      <c r="LJ99">
        <v>446162043830</v>
      </c>
      <c r="LK99">
        <v>444121044196</v>
      </c>
      <c r="LL99">
        <v>1296411131491</v>
      </c>
      <c r="LM99">
        <v>1296411131491</v>
      </c>
      <c r="LN99">
        <v>219548043373</v>
      </c>
      <c r="LO99">
        <v>340393043737</v>
      </c>
      <c r="LP99">
        <v>335891044101</v>
      </c>
      <c r="LQ99">
        <v>895832131211</v>
      </c>
      <c r="LR99">
        <v>895832131211</v>
      </c>
      <c r="LS99">
        <v>333542743373</v>
      </c>
      <c r="LT99">
        <v>242449343737</v>
      </c>
      <c r="LU99">
        <v>297139544101</v>
      </c>
      <c r="LV99">
        <v>873131631211</v>
      </c>
      <c r="LW99">
        <v>873131631211</v>
      </c>
      <c r="LX99">
        <v>635516043465</v>
      </c>
      <c r="LY99">
        <v>398799043830</v>
      </c>
      <c r="LZ99">
        <v>295353044196</v>
      </c>
      <c r="MA99">
        <v>1329668131491</v>
      </c>
      <c r="MB99">
        <v>1329668131491</v>
      </c>
      <c r="MC99">
        <v>974469043465</v>
      </c>
      <c r="MD99">
        <v>864433043830</v>
      </c>
      <c r="ME99">
        <v>890729044196</v>
      </c>
      <c r="MF99">
        <v>2729631131491</v>
      </c>
      <c r="MG99">
        <v>2729631131491</v>
      </c>
      <c r="MH99">
        <v>220882957465</v>
      </c>
      <c r="MI99">
        <v>237446484830</v>
      </c>
      <c r="MJ99">
        <v>251486710196</v>
      </c>
      <c r="MK99">
        <v>709816152491</v>
      </c>
      <c r="ML99">
        <v>709816152491</v>
      </c>
      <c r="MM99">
        <v>3893923043465</v>
      </c>
      <c r="MN99">
        <v>4466979043830</v>
      </c>
      <c r="MO99">
        <v>4017736044196</v>
      </c>
      <c r="MP99">
        <v>12378638131491</v>
      </c>
      <c r="MQ99">
        <v>12378638131491</v>
      </c>
      <c r="MR99">
        <v>577791043498</v>
      </c>
      <c r="MS99">
        <v>596427043862</v>
      </c>
      <c r="MT99">
        <v>749167044226</v>
      </c>
      <c r="MU99">
        <v>1923385131586</v>
      </c>
      <c r="MV99">
        <v>1923385131586</v>
      </c>
      <c r="MW99">
        <v>230473043465</v>
      </c>
      <c r="MX99">
        <v>221674043830</v>
      </c>
      <c r="MY99">
        <v>245883044196</v>
      </c>
      <c r="MZ99">
        <v>698030131491</v>
      </c>
      <c r="NA99">
        <v>698030131491</v>
      </c>
      <c r="NB99">
        <v>2259473043465</v>
      </c>
      <c r="NC99">
        <v>2405432043830</v>
      </c>
      <c r="ND99">
        <v>2661144044196</v>
      </c>
      <c r="NE99">
        <v>7326049131491</v>
      </c>
      <c r="NF99">
        <v>7326049131491</v>
      </c>
      <c r="NG99">
        <v>557452043465</v>
      </c>
      <c r="NH99">
        <v>551619043830</v>
      </c>
      <c r="NI99">
        <v>570053044196</v>
      </c>
      <c r="NJ99">
        <v>1679124131491</v>
      </c>
      <c r="NK99">
        <v>1679124131491</v>
      </c>
      <c r="NL99">
        <v>784478043465</v>
      </c>
      <c r="NM99">
        <v>799449043830</v>
      </c>
      <c r="NN99">
        <v>859861044196</v>
      </c>
      <c r="NO99">
        <v>2443788131491</v>
      </c>
      <c r="NP99">
        <v>2443788131491</v>
      </c>
      <c r="NQ99">
        <v>2931445043465</v>
      </c>
      <c r="NR99">
        <v>3631128043830</v>
      </c>
      <c r="NS99">
        <v>4199757044196</v>
      </c>
      <c r="NT99">
        <v>10762330131491</v>
      </c>
      <c r="NU99">
        <v>10762330131491</v>
      </c>
      <c r="NV99">
        <v>571013043373</v>
      </c>
      <c r="NW99">
        <v>620809043738</v>
      </c>
      <c r="NX99">
        <v>693907044104</v>
      </c>
      <c r="NY99">
        <v>1885729131215</v>
      </c>
      <c r="NZ99">
        <v>1885729131215</v>
      </c>
      <c r="OA99">
        <v>2396403043465</v>
      </c>
      <c r="OB99">
        <v>2600802043830</v>
      </c>
      <c r="OC99">
        <v>2772507044196</v>
      </c>
      <c r="OD99">
        <v>7769712131491</v>
      </c>
      <c r="OE99">
        <v>7769712131491</v>
      </c>
      <c r="OF99">
        <v>972163043343</v>
      </c>
      <c r="OG99">
        <v>972396043708</v>
      </c>
      <c r="OH99">
        <v>1127152044074</v>
      </c>
      <c r="OI99">
        <v>3071711131125</v>
      </c>
      <c r="OJ99">
        <v>3071711131125</v>
      </c>
      <c r="OK99">
        <v>12416137043465</v>
      </c>
      <c r="OL99">
        <v>12617291043830</v>
      </c>
      <c r="OM99">
        <v>13320767044196</v>
      </c>
      <c r="ON99">
        <v>38354195131491</v>
      </c>
      <c r="OO99">
        <v>38354195131491</v>
      </c>
      <c r="OP99">
        <v>3333812043131</v>
      </c>
      <c r="OQ99">
        <v>3337133043496</v>
      </c>
      <c r="OR99">
        <v>3446482043861</v>
      </c>
      <c r="OS99">
        <v>10117427130488</v>
      </c>
      <c r="OT99">
        <v>10117427130488</v>
      </c>
      <c r="OU99">
        <v>3697441043465</v>
      </c>
      <c r="OV99">
        <v>3423657043830</v>
      </c>
      <c r="OW99">
        <v>2985790044196</v>
      </c>
      <c r="OX99">
        <v>10106888131491</v>
      </c>
      <c r="OY99">
        <v>10106888131491</v>
      </c>
      <c r="OZ99">
        <v>563793936742154</v>
      </c>
    </row>
    <row r="100" spans="1:416" x14ac:dyDescent="0.25">
      <c r="A100"/>
      <c r="B100"/>
      <c r="C100"/>
      <c r="D100"/>
      <c r="E100"/>
      <c r="F100"/>
      <c r="G100"/>
      <c r="H100"/>
      <c r="I100"/>
      <c r="J100"/>
      <c r="K100"/>
      <c r="L100"/>
      <c r="M100"/>
      <c r="N100"/>
      <c r="O100"/>
      <c r="P100"/>
      <c r="Q100"/>
      <c r="R100"/>
      <c r="S100"/>
      <c r="T100"/>
      <c r="U100"/>
      <c r="V100"/>
      <c r="W100"/>
      <c r="X100"/>
      <c r="Y100"/>
      <c r="Z100"/>
      <c r="AA100"/>
      <c r="AB100"/>
      <c r="AC100"/>
      <c r="AD100"/>
      <c r="AE100"/>
      <c r="AF100"/>
      <c r="AG100"/>
      <c r="AH100"/>
      <c r="AI100"/>
      <c r="AJ100"/>
      <c r="AK100"/>
      <c r="AL100"/>
      <c r="AM100"/>
      <c r="AN100"/>
      <c r="AO100"/>
      <c r="AP100"/>
      <c r="AQ100"/>
      <c r="AR100"/>
      <c r="AS100"/>
      <c r="AT100"/>
      <c r="AU100"/>
      <c r="AV100"/>
      <c r="AW100"/>
      <c r="AX100"/>
      <c r="AY100"/>
      <c r="AZ100"/>
      <c r="BA100"/>
      <c r="BB100"/>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c r="DM100"/>
      <c r="DN100"/>
      <c r="DO100"/>
      <c r="DP100"/>
      <c r="DQ100"/>
      <c r="DR100"/>
      <c r="DS100"/>
      <c r="DT100"/>
      <c r="DU100"/>
      <c r="DV100"/>
      <c r="DW100"/>
      <c r="DX100"/>
      <c r="DY100"/>
      <c r="DZ100"/>
      <c r="EA100"/>
      <c r="EB100"/>
      <c r="EC100"/>
      <c r="ED100"/>
      <c r="EE100"/>
      <c r="EF100"/>
      <c r="EG100"/>
      <c r="EH100"/>
      <c r="EI100"/>
      <c r="EJ100"/>
      <c r="EK100"/>
      <c r="EL100"/>
      <c r="EM100"/>
      <c r="EN100"/>
      <c r="EO100"/>
      <c r="EP100"/>
      <c r="EQ100"/>
      <c r="ER100"/>
      <c r="ES100"/>
      <c r="ET100"/>
      <c r="EU100"/>
      <c r="EV100"/>
      <c r="EW100"/>
      <c r="EX100"/>
      <c r="EY100"/>
      <c r="EZ100"/>
      <c r="FA100"/>
      <c r="FB100"/>
      <c r="FC100"/>
      <c r="FD100"/>
      <c r="FE100"/>
      <c r="FF100"/>
      <c r="FG100"/>
      <c r="FH100"/>
      <c r="FI100"/>
      <c r="FJ100"/>
      <c r="FK100"/>
      <c r="FL100"/>
      <c r="FM100"/>
      <c r="FN100"/>
      <c r="FO100"/>
      <c r="FP100"/>
      <c r="FQ100"/>
      <c r="FR100"/>
      <c r="FS100"/>
      <c r="FT100"/>
      <c r="FU100"/>
      <c r="FV100"/>
      <c r="FW100"/>
      <c r="FX100"/>
      <c r="FY100"/>
      <c r="FZ100"/>
      <c r="GA100"/>
      <c r="GB100"/>
      <c r="GC100"/>
      <c r="GD100"/>
      <c r="GE100"/>
      <c r="GF100"/>
      <c r="GG100"/>
      <c r="GH100"/>
      <c r="GI100"/>
      <c r="GJ100"/>
      <c r="GK100"/>
      <c r="GL100"/>
      <c r="GM100"/>
      <c r="GN100"/>
      <c r="GO100"/>
      <c r="GP100"/>
      <c r="GQ100"/>
      <c r="GR100"/>
      <c r="GS100"/>
      <c r="GT100"/>
      <c r="GU100"/>
      <c r="GV100"/>
      <c r="GW100"/>
      <c r="GX100"/>
      <c r="GY100"/>
      <c r="GZ100"/>
      <c r="HA100"/>
      <c r="HB100"/>
      <c r="HC100"/>
      <c r="HD100"/>
      <c r="HE100"/>
      <c r="HF100"/>
      <c r="HG100"/>
      <c r="HH100"/>
      <c r="HI100"/>
      <c r="HJ100"/>
      <c r="HK100"/>
      <c r="HL100"/>
      <c r="HM100"/>
      <c r="HN100"/>
      <c r="HO100"/>
      <c r="HP100"/>
      <c r="HQ100"/>
      <c r="HR100"/>
      <c r="HS100"/>
      <c r="HT100"/>
      <c r="HU100"/>
      <c r="HV100"/>
      <c r="HW100"/>
      <c r="HX100"/>
      <c r="HY100"/>
      <c r="HZ100"/>
      <c r="IA100"/>
      <c r="IB100"/>
      <c r="IC100"/>
      <c r="ID100"/>
      <c r="IE100"/>
      <c r="IF100"/>
      <c r="IG100"/>
      <c r="IH100"/>
      <c r="II100"/>
      <c r="IJ100"/>
      <c r="IK100"/>
      <c r="IL100"/>
      <c r="IM100"/>
      <c r="IN100"/>
      <c r="IO100"/>
      <c r="IP100"/>
      <c r="IQ100"/>
      <c r="IR100"/>
      <c r="IS100"/>
      <c r="IT100"/>
      <c r="IU100"/>
      <c r="IV100"/>
      <c r="IW100"/>
      <c r="IX100"/>
      <c r="IY100"/>
      <c r="IZ100"/>
      <c r="JA100"/>
      <c r="JB100"/>
      <c r="JC100"/>
      <c r="JD100"/>
      <c r="JE100"/>
      <c r="JF100"/>
      <c r="JG100"/>
      <c r="JH100"/>
      <c r="JI100"/>
      <c r="JJ100"/>
      <c r="JK100"/>
      <c r="JL100"/>
      <c r="JM100"/>
      <c r="JN100"/>
      <c r="JO100"/>
      <c r="JP100"/>
      <c r="JQ100"/>
      <c r="JR100"/>
      <c r="JS100"/>
      <c r="JT100"/>
      <c r="JU100"/>
      <c r="JV100"/>
      <c r="JW100"/>
      <c r="JX100"/>
      <c r="JY100"/>
      <c r="JZ100"/>
      <c r="KA100"/>
      <c r="KB100"/>
      <c r="KC100"/>
      <c r="KD100"/>
      <c r="KE100"/>
      <c r="KF100"/>
      <c r="KG100"/>
      <c r="KH100"/>
      <c r="KI100"/>
      <c r="KJ100"/>
      <c r="KK100"/>
      <c r="KL100"/>
      <c r="KM100"/>
      <c r="KN100"/>
      <c r="KO100"/>
      <c r="KP100"/>
      <c r="KQ100"/>
      <c r="KR100"/>
      <c r="KS100"/>
      <c r="KT100"/>
      <c r="KU100"/>
      <c r="KV100"/>
      <c r="KW100"/>
      <c r="KX100"/>
      <c r="KY100"/>
      <c r="KZ100"/>
      <c r="LA100"/>
      <c r="LB100"/>
      <c r="LC100"/>
      <c r="LD100"/>
      <c r="LE100"/>
      <c r="LF100"/>
      <c r="LG100"/>
      <c r="LH100"/>
      <c r="LI100"/>
      <c r="LJ100"/>
      <c r="LK100"/>
      <c r="LL100"/>
      <c r="LM100"/>
      <c r="LN100"/>
      <c r="LO100"/>
      <c r="LP100"/>
      <c r="LQ100"/>
      <c r="LR100"/>
      <c r="LS100"/>
      <c r="LT100"/>
      <c r="LU100"/>
      <c r="LV100"/>
      <c r="LW100"/>
      <c r="LX100"/>
      <c r="LY100"/>
      <c r="LZ100"/>
      <c r="MA100"/>
      <c r="MB100"/>
      <c r="MC100"/>
      <c r="MD100"/>
      <c r="ME100"/>
      <c r="MF100"/>
      <c r="MG100"/>
      <c r="MH100"/>
      <c r="MI100"/>
      <c r="MJ100"/>
      <c r="MK100"/>
      <c r="ML100"/>
      <c r="MM100"/>
      <c r="MN100"/>
      <c r="MO100"/>
      <c r="MP100"/>
      <c r="MQ100"/>
      <c r="MR100"/>
      <c r="MS100"/>
      <c r="MT100"/>
      <c r="MU100"/>
      <c r="MV100"/>
      <c r="MW100"/>
      <c r="MX100"/>
      <c r="MY100"/>
      <c r="MZ100"/>
      <c r="NA100"/>
      <c r="NB100"/>
      <c r="NC100"/>
      <c r="ND100"/>
      <c r="NE100"/>
      <c r="NF100"/>
      <c r="NG100"/>
      <c r="NH100"/>
      <c r="NI100"/>
      <c r="NJ100"/>
      <c r="NK100"/>
      <c r="NL100"/>
      <c r="NM100"/>
      <c r="NN100"/>
      <c r="NO100"/>
      <c r="NP100"/>
      <c r="NQ100"/>
      <c r="NR100"/>
      <c r="NS100"/>
      <c r="NT100"/>
      <c r="NU100"/>
      <c r="NV100"/>
      <c r="NW100"/>
      <c r="NX100"/>
      <c r="NY100"/>
      <c r="NZ100"/>
      <c r="OA100"/>
      <c r="OB100"/>
      <c r="OC100"/>
      <c r="OD100"/>
      <c r="OE100"/>
      <c r="OF100"/>
      <c r="OG100"/>
      <c r="OH100"/>
      <c r="OI100"/>
      <c r="OJ100"/>
      <c r="OK100"/>
      <c r="OL100"/>
      <c r="OM100"/>
      <c r="ON100"/>
      <c r="OO100"/>
      <c r="OP100"/>
      <c r="OQ100"/>
      <c r="OR100"/>
      <c r="OS100"/>
      <c r="OT100"/>
      <c r="OU100"/>
      <c r="OV100"/>
    </row>
    <row r="101" spans="1:416" x14ac:dyDescent="0.25">
      <c r="A101"/>
      <c r="B101"/>
      <c r="C101"/>
      <c r="D101"/>
      <c r="E101"/>
      <c r="F101"/>
      <c r="G101"/>
      <c r="H101"/>
      <c r="I101"/>
      <c r="J101"/>
      <c r="K101"/>
      <c r="L101"/>
      <c r="M101"/>
      <c r="N101"/>
      <c r="O101"/>
      <c r="P101"/>
      <c r="Q101"/>
      <c r="R101"/>
      <c r="S101"/>
      <c r="T101"/>
      <c r="U101"/>
      <c r="V101"/>
      <c r="W101"/>
      <c r="X101"/>
      <c r="Y101"/>
      <c r="Z101"/>
      <c r="AA101"/>
      <c r="AB101"/>
      <c r="AC101"/>
      <c r="AD101"/>
      <c r="AE101"/>
      <c r="AF101"/>
      <c r="AG101"/>
      <c r="AH101"/>
      <c r="AI101"/>
      <c r="AJ101"/>
      <c r="AK101"/>
      <c r="AL101"/>
      <c r="AM101"/>
      <c r="AN101"/>
      <c r="AO101"/>
      <c r="AP101"/>
      <c r="AQ101"/>
      <c r="AR101"/>
      <c r="AS101"/>
      <c r="AT101"/>
      <c r="AU101"/>
      <c r="AV101"/>
      <c r="AW101"/>
      <c r="AX101"/>
      <c r="AY101"/>
      <c r="AZ101"/>
      <c r="BA101"/>
      <c r="BB101"/>
      <c r="BC101"/>
      <c r="BD101"/>
      <c r="BE101"/>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c r="DM101"/>
      <c r="DN101"/>
      <c r="DO101"/>
      <c r="DP101"/>
      <c r="DQ101"/>
      <c r="DR101"/>
      <c r="DS101"/>
      <c r="DT101"/>
      <c r="DU101"/>
      <c r="DV101"/>
      <c r="DW101"/>
      <c r="DX101"/>
      <c r="DY101"/>
      <c r="DZ101"/>
      <c r="EA101"/>
      <c r="EB101"/>
      <c r="EC101"/>
      <c r="ED101"/>
      <c r="EE101"/>
      <c r="EF101"/>
      <c r="EG101"/>
      <c r="EH101"/>
      <c r="EI101"/>
      <c r="EJ101"/>
      <c r="EK101"/>
      <c r="EL101"/>
      <c r="EM101"/>
      <c r="EN101"/>
      <c r="EO101"/>
      <c r="EP101"/>
      <c r="EQ101"/>
      <c r="ER101"/>
      <c r="ES101"/>
      <c r="ET101"/>
      <c r="EU101"/>
      <c r="EV101"/>
      <c r="EW101"/>
      <c r="EX101"/>
      <c r="EY101"/>
      <c r="EZ101"/>
      <c r="FA101"/>
      <c r="FB101"/>
      <c r="FC101"/>
      <c r="FD101"/>
      <c r="FE101"/>
      <c r="FF101"/>
      <c r="FG101"/>
      <c r="FH101"/>
      <c r="FI101"/>
      <c r="FJ101"/>
      <c r="FK101"/>
      <c r="FL101"/>
      <c r="FM101"/>
      <c r="FN101"/>
      <c r="FO101"/>
      <c r="FP101"/>
      <c r="FQ101"/>
      <c r="FR101"/>
      <c r="FS101"/>
      <c r="FT101"/>
      <c r="FU101"/>
      <c r="FV101"/>
      <c r="FW101"/>
      <c r="FX101"/>
      <c r="FY101"/>
      <c r="FZ101"/>
      <c r="GA101"/>
      <c r="GB101"/>
      <c r="GC101"/>
      <c r="GD101"/>
      <c r="GE101"/>
      <c r="GF101"/>
      <c r="GG101"/>
      <c r="GH101"/>
      <c r="GI101"/>
      <c r="GJ101"/>
      <c r="GK101"/>
      <c r="GL101"/>
      <c r="GM101"/>
      <c r="GN101"/>
      <c r="GO101"/>
      <c r="GP101"/>
      <c r="GQ101"/>
      <c r="GR101"/>
      <c r="GS101"/>
      <c r="GT101"/>
      <c r="GU101"/>
      <c r="GV101"/>
      <c r="GW101"/>
      <c r="GX101"/>
      <c r="GY101"/>
      <c r="GZ101"/>
      <c r="HA101"/>
      <c r="HB101"/>
      <c r="HC101"/>
      <c r="HD101"/>
      <c r="HE101"/>
      <c r="HF101"/>
      <c r="HG101"/>
      <c r="HH101"/>
      <c r="HI101"/>
      <c r="HJ101"/>
      <c r="HK101"/>
      <c r="HL101"/>
      <c r="HM101"/>
      <c r="HN101"/>
      <c r="HO101"/>
      <c r="HP101"/>
      <c r="HQ101"/>
      <c r="HR101"/>
      <c r="HS101"/>
      <c r="HT101"/>
      <c r="HU101"/>
      <c r="HV101"/>
      <c r="HW101"/>
      <c r="HX101"/>
      <c r="HY101"/>
      <c r="HZ101"/>
      <c r="IA101"/>
      <c r="IB101"/>
      <c r="IC101"/>
      <c r="ID101"/>
      <c r="IE101"/>
      <c r="IF101"/>
      <c r="IG101"/>
      <c r="IH101"/>
      <c r="II101"/>
      <c r="IJ101"/>
      <c r="IK101"/>
      <c r="IL101"/>
      <c r="IM101"/>
      <c r="IN101"/>
      <c r="IO101"/>
      <c r="IP101"/>
      <c r="IQ101"/>
      <c r="IR101"/>
      <c r="IS101"/>
      <c r="IT101"/>
      <c r="IU101"/>
      <c r="IV101"/>
      <c r="IW101"/>
      <c r="IX101"/>
      <c r="IY101"/>
      <c r="IZ101"/>
      <c r="JA101"/>
      <c r="JB101"/>
      <c r="JC101"/>
      <c r="JD101"/>
      <c r="JE101"/>
      <c r="JF101"/>
      <c r="JG101"/>
      <c r="JH101"/>
      <c r="JI101"/>
      <c r="JJ101"/>
      <c r="JK101"/>
      <c r="JL101"/>
      <c r="JM101"/>
      <c r="JN101"/>
      <c r="JO101"/>
      <c r="JP101"/>
      <c r="JQ101"/>
      <c r="JR101"/>
      <c r="JS101"/>
      <c r="JT101"/>
      <c r="JU101"/>
      <c r="JV101"/>
      <c r="JW101"/>
      <c r="JX101"/>
      <c r="JY101"/>
      <c r="JZ101"/>
      <c r="KA101"/>
      <c r="KB101"/>
      <c r="KC101"/>
      <c r="KD101"/>
      <c r="KE101"/>
      <c r="KF101"/>
      <c r="KG101"/>
      <c r="KH101"/>
      <c r="KI101"/>
      <c r="KJ101"/>
      <c r="KK101"/>
      <c r="KL101"/>
      <c r="KM101"/>
      <c r="KN101"/>
      <c r="KO101"/>
      <c r="KP101"/>
      <c r="KQ101"/>
      <c r="KR101"/>
      <c r="KS101"/>
      <c r="KT101"/>
      <c r="KU101"/>
      <c r="KV101"/>
      <c r="KW101"/>
      <c r="KX101"/>
      <c r="KY101"/>
      <c r="KZ101"/>
      <c r="LA101"/>
      <c r="LB101"/>
      <c r="LC101"/>
      <c r="LD101"/>
      <c r="LE101"/>
      <c r="LF101"/>
      <c r="LG101"/>
      <c r="LH101"/>
      <c r="LI101"/>
      <c r="LJ101"/>
      <c r="LK101"/>
      <c r="LL101"/>
      <c r="LM101"/>
      <c r="LN101"/>
      <c r="LO101"/>
      <c r="LP101"/>
      <c r="LQ101"/>
      <c r="LR101"/>
      <c r="LS101"/>
      <c r="LT101"/>
      <c r="LU101"/>
      <c r="LV101"/>
      <c r="LW101"/>
      <c r="LX101"/>
      <c r="LY101"/>
      <c r="LZ101"/>
      <c r="MA101"/>
      <c r="MB101"/>
      <c r="MC101"/>
      <c r="MD101"/>
      <c r="ME101"/>
      <c r="MF101"/>
      <c r="MG101"/>
      <c r="MH101"/>
      <c r="MI101"/>
      <c r="MJ101"/>
      <c r="MK101"/>
      <c r="ML101"/>
      <c r="MM101"/>
      <c r="MN101"/>
      <c r="MO101"/>
      <c r="MP101"/>
      <c r="MQ101"/>
      <c r="MR101"/>
      <c r="MS101"/>
      <c r="MT101"/>
      <c r="MU101"/>
      <c r="MV101"/>
      <c r="MW101"/>
      <c r="MX101"/>
      <c r="MY101"/>
      <c r="MZ101"/>
      <c r="NA101"/>
      <c r="NB101"/>
      <c r="NC101"/>
      <c r="ND101"/>
      <c r="NE101"/>
      <c r="NF101"/>
      <c r="NG101"/>
      <c r="NH101"/>
      <c r="NI101"/>
      <c r="NJ101"/>
      <c r="NK101"/>
      <c r="NL101"/>
      <c r="NM101"/>
      <c r="NN101"/>
      <c r="NO101"/>
      <c r="NP101"/>
      <c r="NQ101"/>
      <c r="NR101"/>
      <c r="NS101"/>
      <c r="NT101"/>
      <c r="NU101"/>
      <c r="NV101"/>
      <c r="NW101"/>
      <c r="NX101"/>
      <c r="NY101"/>
      <c r="NZ101"/>
      <c r="OA101"/>
      <c r="OB101"/>
      <c r="OC101"/>
      <c r="OD101"/>
      <c r="OE101"/>
      <c r="OF101"/>
      <c r="OG101"/>
      <c r="OH101"/>
      <c r="OI101"/>
      <c r="OJ101"/>
      <c r="OK101"/>
      <c r="OL101"/>
      <c r="OM101"/>
      <c r="ON101"/>
      <c r="OO101"/>
      <c r="OP101"/>
      <c r="OQ101"/>
      <c r="OR101"/>
      <c r="OS101"/>
      <c r="OT101"/>
      <c r="OU101"/>
      <c r="OV101"/>
    </row>
    <row r="102" spans="1:416" x14ac:dyDescent="0.25">
      <c r="A102"/>
      <c r="B102"/>
      <c r="C102"/>
      <c r="D102"/>
      <c r="E102"/>
      <c r="F102"/>
      <c r="G102"/>
      <c r="H102"/>
      <c r="I102"/>
      <c r="J102"/>
      <c r="K102"/>
      <c r="L102"/>
      <c r="M102"/>
      <c r="N102"/>
      <c r="O102"/>
      <c r="P102"/>
      <c r="Q102"/>
      <c r="R102"/>
      <c r="S102"/>
      <c r="T102"/>
      <c r="U102"/>
      <c r="V102"/>
      <c r="W102"/>
      <c r="X102"/>
      <c r="Y102"/>
      <c r="Z102"/>
      <c r="AA102"/>
      <c r="AB102"/>
      <c r="AC102"/>
      <c r="AD102"/>
      <c r="AE102"/>
      <c r="AF102"/>
      <c r="AG102"/>
      <c r="AH102"/>
      <c r="AI102"/>
      <c r="AJ102"/>
      <c r="AK102"/>
      <c r="AL102"/>
      <c r="AM102"/>
      <c r="AN102"/>
      <c r="AO102"/>
      <c r="AP102"/>
      <c r="AQ102"/>
      <c r="AR102"/>
      <c r="AS102"/>
      <c r="AT102"/>
      <c r="AU102"/>
      <c r="AV102"/>
      <c r="AW102"/>
      <c r="AX102"/>
      <c r="AY102"/>
      <c r="AZ102"/>
      <c r="BA102"/>
      <c r="BB102"/>
      <c r="BC102"/>
      <c r="BD102"/>
      <c r="BE102"/>
      <c r="BF102"/>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c r="DM102"/>
      <c r="DN102"/>
      <c r="DO102"/>
      <c r="DP102"/>
      <c r="DQ102"/>
      <c r="DR102"/>
      <c r="DS102"/>
      <c r="DT102"/>
      <c r="DU102"/>
      <c r="DV102"/>
      <c r="DW102"/>
      <c r="DX102"/>
      <c r="DY102"/>
      <c r="DZ102"/>
      <c r="EA102"/>
      <c r="EB102"/>
      <c r="EC102"/>
      <c r="ED102"/>
      <c r="EE102"/>
      <c r="EF102"/>
      <c r="EG102"/>
      <c r="EH102"/>
      <c r="EI102"/>
      <c r="EJ102"/>
      <c r="EK102"/>
      <c r="EL102"/>
      <c r="EM102"/>
      <c r="EN102"/>
      <c r="EO102"/>
      <c r="EP102"/>
      <c r="EQ102"/>
      <c r="ER102"/>
      <c r="ES102"/>
      <c r="ET102"/>
      <c r="EU102"/>
      <c r="EV102"/>
      <c r="EW102"/>
      <c r="EX102"/>
      <c r="EY102"/>
      <c r="EZ102"/>
      <c r="FA102"/>
      <c r="FB102"/>
      <c r="FC102"/>
      <c r="FD102"/>
      <c r="FE102"/>
      <c r="FF102"/>
      <c r="FG102"/>
      <c r="FH102"/>
      <c r="FI102"/>
      <c r="FJ102"/>
      <c r="FK102"/>
      <c r="FL102"/>
      <c r="FM102"/>
      <c r="FN102"/>
      <c r="FO102"/>
      <c r="FP102"/>
      <c r="FQ102"/>
      <c r="FR102"/>
      <c r="FS102"/>
      <c r="FT102"/>
      <c r="FU102"/>
      <c r="FV102"/>
      <c r="FW102"/>
      <c r="FX102"/>
      <c r="FY102"/>
      <c r="FZ102"/>
      <c r="GA102"/>
      <c r="GB102"/>
      <c r="GC102"/>
      <c r="GD102"/>
      <c r="GE102"/>
      <c r="GF102"/>
      <c r="GG102"/>
      <c r="GH102"/>
      <c r="GI102"/>
      <c r="GJ102"/>
      <c r="GK102"/>
      <c r="GL102"/>
      <c r="GM102"/>
      <c r="GN102"/>
      <c r="GO102"/>
      <c r="GP102"/>
      <c r="GQ102"/>
      <c r="GR102"/>
      <c r="GS102"/>
      <c r="GT102"/>
      <c r="GU102"/>
      <c r="GV102"/>
      <c r="GW102"/>
      <c r="GX102"/>
      <c r="GY102"/>
      <c r="GZ102"/>
      <c r="HA102"/>
      <c r="HB102"/>
      <c r="HC102"/>
      <c r="HD102"/>
      <c r="HE102"/>
      <c r="HF102"/>
      <c r="HG102"/>
      <c r="HH102"/>
      <c r="HI102"/>
      <c r="HJ102"/>
      <c r="HK102"/>
      <c r="HL102"/>
      <c r="HM102"/>
      <c r="HN102"/>
      <c r="HO102"/>
      <c r="HP102"/>
      <c r="HQ102"/>
      <c r="HR102"/>
      <c r="HS102"/>
      <c r="HT102"/>
      <c r="HU102"/>
      <c r="HV102"/>
      <c r="HW102"/>
      <c r="HX102"/>
      <c r="HY102"/>
      <c r="HZ102"/>
      <c r="IA102"/>
      <c r="IB102"/>
      <c r="IC102"/>
      <c r="ID102"/>
      <c r="IE102"/>
      <c r="IF102"/>
      <c r="IG102"/>
      <c r="IH102"/>
      <c r="II102"/>
      <c r="IJ102"/>
      <c r="IK102"/>
      <c r="IL102"/>
      <c r="IM102"/>
      <c r="IN102"/>
      <c r="IO102"/>
      <c r="IP102"/>
      <c r="IQ102"/>
      <c r="IR102"/>
      <c r="IS102"/>
      <c r="IT102"/>
      <c r="IU102"/>
      <c r="IV102"/>
      <c r="IW102"/>
      <c r="IX102"/>
      <c r="IY102"/>
      <c r="IZ102"/>
      <c r="JA102"/>
      <c r="JB102"/>
      <c r="JC102"/>
      <c r="JD102"/>
      <c r="JE102"/>
      <c r="JF102"/>
      <c r="JG102"/>
      <c r="JH102"/>
      <c r="JI102"/>
      <c r="JJ102"/>
      <c r="JK102"/>
      <c r="JL102"/>
      <c r="JM102"/>
      <c r="JN102"/>
      <c r="JO102"/>
      <c r="JP102"/>
      <c r="JQ102"/>
      <c r="JR102"/>
      <c r="JS102"/>
      <c r="JT102"/>
      <c r="JU102"/>
      <c r="JV102"/>
      <c r="JW102"/>
      <c r="JX102"/>
      <c r="JY102"/>
      <c r="JZ102"/>
      <c r="KA102"/>
      <c r="KB102"/>
      <c r="KC102"/>
      <c r="KD102"/>
      <c r="KE102"/>
      <c r="KF102"/>
      <c r="KG102"/>
      <c r="KH102"/>
      <c r="KI102"/>
      <c r="KJ102"/>
      <c r="KK102"/>
      <c r="KL102"/>
      <c r="KM102"/>
      <c r="KN102"/>
      <c r="KO102"/>
      <c r="KP102"/>
      <c r="KQ102"/>
      <c r="KR102"/>
      <c r="KS102"/>
      <c r="KT102"/>
      <c r="KU102"/>
      <c r="KV102"/>
      <c r="KW102"/>
      <c r="KX102"/>
      <c r="KY102"/>
      <c r="KZ102"/>
      <c r="LA102"/>
      <c r="LB102"/>
      <c r="LC102"/>
      <c r="LD102"/>
      <c r="LE102"/>
      <c r="LF102"/>
      <c r="LG102"/>
      <c r="LH102"/>
      <c r="LI102"/>
      <c r="LJ102"/>
      <c r="LK102"/>
      <c r="LL102"/>
      <c r="LM102"/>
      <c r="LN102"/>
      <c r="LO102"/>
      <c r="LP102"/>
      <c r="LQ102"/>
      <c r="LR102"/>
      <c r="LS102"/>
      <c r="LT102"/>
      <c r="LU102"/>
      <c r="LV102"/>
      <c r="LW102"/>
      <c r="LX102"/>
      <c r="LY102"/>
      <c r="LZ102"/>
      <c r="MA102"/>
      <c r="MB102"/>
      <c r="MC102"/>
      <c r="MD102"/>
      <c r="ME102"/>
      <c r="MF102"/>
      <c r="MG102"/>
      <c r="MH102"/>
      <c r="MI102"/>
      <c r="MJ102"/>
      <c r="MK102"/>
      <c r="ML102"/>
      <c r="MM102"/>
      <c r="MN102"/>
      <c r="MO102"/>
      <c r="MP102"/>
      <c r="MQ102"/>
      <c r="MR102"/>
      <c r="MS102"/>
      <c r="MT102"/>
      <c r="MU102"/>
      <c r="MV102"/>
      <c r="MW102"/>
      <c r="MX102"/>
      <c r="MY102"/>
      <c r="MZ102"/>
      <c r="NA102"/>
      <c r="NB102"/>
      <c r="NC102"/>
      <c r="ND102"/>
      <c r="NE102"/>
      <c r="NF102"/>
      <c r="NG102"/>
      <c r="NH102"/>
      <c r="NI102"/>
      <c r="NJ102"/>
      <c r="NK102"/>
      <c r="NL102"/>
      <c r="NM102"/>
      <c r="NN102"/>
      <c r="NO102"/>
      <c r="NP102"/>
      <c r="NQ102"/>
      <c r="NR102"/>
      <c r="NS102"/>
      <c r="NT102"/>
      <c r="NU102"/>
      <c r="NV102"/>
      <c r="NW102"/>
      <c r="NX102"/>
      <c r="NY102"/>
      <c r="NZ102"/>
      <c r="OA102"/>
      <c r="OB102"/>
      <c r="OC102"/>
      <c r="OD102"/>
      <c r="OE102"/>
      <c r="OF102"/>
      <c r="OG102"/>
      <c r="OH102"/>
      <c r="OI102"/>
      <c r="OJ102"/>
      <c r="OK102"/>
      <c r="OL102"/>
      <c r="OM102"/>
      <c r="ON102"/>
      <c r="OO102"/>
      <c r="OP102"/>
      <c r="OQ102"/>
      <c r="OR102"/>
      <c r="OS102"/>
      <c r="OT102"/>
      <c r="OU102"/>
      <c r="OV102"/>
    </row>
    <row r="103" spans="1:416" x14ac:dyDescent="0.25">
      <c r="A103"/>
      <c r="B103"/>
      <c r="C103"/>
      <c r="D103"/>
      <c r="E103"/>
      <c r="F103"/>
      <c r="G103"/>
      <c r="H103"/>
      <c r="I103"/>
      <c r="J103"/>
      <c r="K103"/>
      <c r="L103"/>
      <c r="M103"/>
      <c r="N103"/>
      <c r="O103"/>
      <c r="P103"/>
      <c r="Q103"/>
      <c r="R103"/>
      <c r="S103"/>
      <c r="T103"/>
      <c r="U103"/>
      <c r="V103"/>
      <c r="W103"/>
      <c r="X103"/>
      <c r="Y103"/>
      <c r="Z103"/>
      <c r="AA103"/>
      <c r="AB103"/>
      <c r="AC103"/>
      <c r="AD103"/>
      <c r="AE103"/>
      <c r="AF103"/>
      <c r="AG103"/>
      <c r="AH103"/>
      <c r="AI103"/>
      <c r="AJ103"/>
      <c r="AK103"/>
      <c r="AL103"/>
      <c r="AM103"/>
      <c r="AN103"/>
      <c r="AO103"/>
      <c r="AP103"/>
      <c r="AQ103"/>
      <c r="AR103"/>
      <c r="AS103"/>
      <c r="AT103"/>
      <c r="AU103"/>
      <c r="AV103"/>
      <c r="AW103"/>
      <c r="AX103"/>
      <c r="AY103"/>
      <c r="AZ103"/>
      <c r="BA103"/>
      <c r="BB103"/>
      <c r="BC103"/>
      <c r="BD103"/>
      <c r="BE103"/>
      <c r="BF103"/>
      <c r="BG103"/>
      <c r="BH103"/>
      <c r="BI103"/>
      <c r="BJ103"/>
      <c r="BK103"/>
      <c r="BL103"/>
      <c r="BM103"/>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c r="DL103"/>
      <c r="DM103"/>
      <c r="DN103"/>
      <c r="DO103"/>
      <c r="DP103"/>
      <c r="DQ103"/>
      <c r="DR103"/>
      <c r="DS103"/>
      <c r="DT103"/>
      <c r="DU103"/>
      <c r="DV103"/>
      <c r="DW103"/>
      <c r="DX103"/>
      <c r="DY103"/>
      <c r="DZ103"/>
      <c r="EA103"/>
      <c r="EB103"/>
      <c r="EC103"/>
      <c r="ED103"/>
      <c r="EE103"/>
      <c r="EF103"/>
      <c r="EG103"/>
      <c r="EH103"/>
      <c r="EI103"/>
      <c r="EJ103"/>
      <c r="EK103"/>
      <c r="EL103"/>
      <c r="EM103"/>
      <c r="EN103"/>
      <c r="EO103"/>
      <c r="EP103"/>
      <c r="EQ103"/>
      <c r="ER103"/>
      <c r="ES103"/>
      <c r="ET103"/>
      <c r="EU103"/>
      <c r="EV103"/>
      <c r="EW103"/>
      <c r="EX103"/>
      <c r="EY103"/>
      <c r="EZ103"/>
      <c r="FA103"/>
      <c r="FB103"/>
      <c r="FC103"/>
      <c r="FD103"/>
      <c r="FE103"/>
      <c r="FF103"/>
      <c r="FG103"/>
      <c r="FH103"/>
      <c r="FI103"/>
      <c r="FJ103"/>
      <c r="FK103"/>
      <c r="FL103"/>
      <c r="FM103"/>
      <c r="FN103"/>
      <c r="FO103"/>
      <c r="FP103"/>
      <c r="FQ103"/>
      <c r="FR103"/>
      <c r="FS103"/>
      <c r="FT103"/>
      <c r="FU103"/>
      <c r="FV103"/>
      <c r="FW103"/>
      <c r="FX103"/>
      <c r="FY103"/>
      <c r="FZ103"/>
      <c r="GA103"/>
      <c r="GB103"/>
      <c r="GC103"/>
      <c r="GD103"/>
      <c r="GE103"/>
      <c r="GF103"/>
      <c r="GG103"/>
      <c r="GH103"/>
      <c r="GI103"/>
      <c r="GJ103"/>
      <c r="GK103"/>
      <c r="GL103"/>
      <c r="GM103"/>
      <c r="GN103"/>
      <c r="GO103"/>
      <c r="GP103"/>
      <c r="GQ103"/>
      <c r="GR103"/>
      <c r="GS103"/>
      <c r="GT103"/>
      <c r="GU103"/>
      <c r="GV103"/>
      <c r="GW103"/>
      <c r="GX103"/>
      <c r="GY103"/>
      <c r="GZ103"/>
      <c r="HA103"/>
      <c r="HB103"/>
      <c r="HC103"/>
      <c r="HD103"/>
      <c r="HE103"/>
      <c r="HF103"/>
      <c r="HG103"/>
      <c r="HH103"/>
      <c r="HI103"/>
      <c r="HJ103"/>
      <c r="HK103"/>
      <c r="HL103"/>
      <c r="HM103"/>
      <c r="HN103"/>
      <c r="HO103"/>
      <c r="HP103"/>
      <c r="HQ103"/>
      <c r="HR103"/>
      <c r="HS103"/>
      <c r="HT103"/>
      <c r="HU103"/>
      <c r="HV103"/>
      <c r="HW103"/>
      <c r="HX103"/>
      <c r="HY103"/>
      <c r="HZ103"/>
      <c r="IA103"/>
      <c r="IB103"/>
      <c r="IC103"/>
      <c r="ID103"/>
      <c r="IE103"/>
      <c r="IF103"/>
      <c r="IG103"/>
      <c r="IH103"/>
      <c r="II103"/>
      <c r="IJ103"/>
      <c r="IK103"/>
      <c r="IL103"/>
      <c r="IM103"/>
      <c r="IN103"/>
      <c r="IO103"/>
      <c r="IP103"/>
      <c r="IQ103"/>
      <c r="IR103"/>
      <c r="IS103"/>
      <c r="IT103"/>
      <c r="IU103"/>
      <c r="IV103"/>
      <c r="IW103"/>
      <c r="IX103"/>
      <c r="IY103"/>
      <c r="IZ103"/>
      <c r="JA103"/>
      <c r="JB103"/>
      <c r="JC103"/>
      <c r="JD103"/>
      <c r="JE103"/>
      <c r="JF103"/>
      <c r="JG103"/>
      <c r="JH103"/>
      <c r="JI103"/>
      <c r="JJ103"/>
      <c r="JK103"/>
      <c r="JL103"/>
      <c r="JM103"/>
      <c r="JN103"/>
      <c r="JO103"/>
      <c r="JP103"/>
      <c r="JQ103"/>
      <c r="JR103"/>
      <c r="JS103"/>
      <c r="JT103"/>
      <c r="JU103"/>
      <c r="JV103"/>
      <c r="JW103"/>
      <c r="JX103"/>
      <c r="JY103"/>
      <c r="JZ103"/>
      <c r="KA103"/>
      <c r="KB103"/>
      <c r="KC103"/>
      <c r="KD103"/>
      <c r="KE103"/>
      <c r="KF103"/>
      <c r="KG103"/>
      <c r="KH103"/>
      <c r="KI103"/>
      <c r="KJ103"/>
      <c r="KK103"/>
      <c r="KL103"/>
      <c r="KM103"/>
      <c r="KN103"/>
      <c r="KO103"/>
      <c r="KP103"/>
      <c r="KQ103"/>
      <c r="KR103"/>
      <c r="KS103"/>
      <c r="KT103"/>
      <c r="KU103"/>
      <c r="KV103"/>
      <c r="KW103"/>
      <c r="KX103"/>
      <c r="KY103"/>
      <c r="KZ103"/>
      <c r="LA103"/>
      <c r="LB103"/>
      <c r="LC103"/>
      <c r="LD103"/>
      <c r="LE103"/>
      <c r="LF103"/>
      <c r="LG103"/>
      <c r="LH103"/>
      <c r="LI103"/>
      <c r="LJ103"/>
      <c r="LK103"/>
      <c r="LL103"/>
      <c r="LM103"/>
      <c r="LN103"/>
      <c r="LO103"/>
      <c r="LP103"/>
      <c r="LQ103"/>
      <c r="LR103"/>
      <c r="LS103"/>
      <c r="LT103"/>
      <c r="LU103"/>
      <c r="LV103"/>
      <c r="LW103"/>
      <c r="LX103"/>
      <c r="LY103"/>
      <c r="LZ103"/>
      <c r="MA103"/>
      <c r="MB103"/>
      <c r="MC103"/>
      <c r="MD103"/>
      <c r="ME103"/>
      <c r="MF103"/>
      <c r="MG103"/>
      <c r="MH103"/>
      <c r="MI103"/>
      <c r="MJ103"/>
      <c r="MK103"/>
      <c r="ML103"/>
      <c r="MM103"/>
      <c r="MN103"/>
      <c r="MO103"/>
      <c r="MP103"/>
      <c r="MQ103"/>
      <c r="MR103"/>
      <c r="MS103"/>
      <c r="MT103"/>
      <c r="MU103"/>
      <c r="MV103"/>
      <c r="MW103"/>
      <c r="MX103"/>
      <c r="MY103"/>
      <c r="MZ103"/>
      <c r="NA103"/>
      <c r="NB103"/>
      <c r="NC103"/>
      <c r="ND103"/>
      <c r="NE103"/>
      <c r="NF103"/>
      <c r="NG103"/>
      <c r="NH103"/>
      <c r="NI103"/>
      <c r="NJ103"/>
      <c r="NK103"/>
      <c r="NL103"/>
      <c r="NM103"/>
      <c r="NN103"/>
      <c r="NO103"/>
      <c r="NP103"/>
      <c r="NQ103"/>
      <c r="NR103"/>
      <c r="NS103"/>
      <c r="NT103"/>
      <c r="NU103"/>
      <c r="NV103"/>
      <c r="NW103"/>
      <c r="NX103"/>
      <c r="NY103"/>
      <c r="NZ103"/>
      <c r="OA103"/>
      <c r="OB103"/>
      <c r="OC103"/>
      <c r="OD103"/>
      <c r="OE103"/>
      <c r="OF103"/>
      <c r="OG103"/>
      <c r="OH103"/>
      <c r="OI103"/>
      <c r="OJ103"/>
      <c r="OK103"/>
      <c r="OL103"/>
      <c r="OM103"/>
      <c r="ON103"/>
      <c r="OO103"/>
      <c r="OP103"/>
      <c r="OQ103"/>
      <c r="OR103"/>
      <c r="OS103"/>
      <c r="OT103"/>
      <c r="OU103"/>
      <c r="OV103"/>
    </row>
    <row r="104" spans="1:416" x14ac:dyDescent="0.25">
      <c r="A104"/>
      <c r="B104"/>
      <c r="C104"/>
      <c r="D104"/>
      <c r="E104"/>
      <c r="F104"/>
      <c r="G104"/>
      <c r="H104"/>
      <c r="I104"/>
      <c r="J104"/>
      <c r="K104"/>
      <c r="L104"/>
      <c r="M104"/>
      <c r="N104"/>
      <c r="O104"/>
      <c r="P104"/>
      <c r="Q104"/>
      <c r="R104"/>
      <c r="S104"/>
      <c r="T104"/>
      <c r="U104"/>
      <c r="V104"/>
      <c r="W104"/>
      <c r="X104"/>
      <c r="Y104"/>
      <c r="Z104"/>
      <c r="AA104"/>
      <c r="AB104"/>
      <c r="AC104"/>
      <c r="AD104"/>
      <c r="AE104"/>
      <c r="AF104"/>
      <c r="AG104"/>
      <c r="AH104"/>
      <c r="AI104"/>
      <c r="AJ104"/>
      <c r="AK104"/>
      <c r="AL104"/>
      <c r="AM104"/>
      <c r="AN104"/>
      <c r="AO104"/>
      <c r="AP104"/>
      <c r="AQ104"/>
      <c r="AR104"/>
      <c r="AS104"/>
      <c r="AT104"/>
      <c r="AU104"/>
      <c r="AV104"/>
      <c r="AW104"/>
      <c r="AX104"/>
      <c r="AY104"/>
      <c r="AZ104"/>
      <c r="BA104"/>
      <c r="BB104"/>
      <c r="BC104"/>
      <c r="BD104"/>
      <c r="BE104"/>
      <c r="BF104"/>
      <c r="BG104"/>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c r="DM104"/>
      <c r="DN104"/>
      <c r="DO104"/>
      <c r="DP104"/>
      <c r="DQ104"/>
      <c r="DR104"/>
      <c r="DS104"/>
      <c r="DT104"/>
      <c r="DU104"/>
      <c r="DV104"/>
      <c r="DW104"/>
      <c r="DX104"/>
      <c r="DY104"/>
      <c r="DZ104"/>
      <c r="EA104"/>
      <c r="EB104"/>
      <c r="EC104"/>
      <c r="ED104"/>
      <c r="EE104"/>
      <c r="EF104"/>
      <c r="EG104"/>
      <c r="EH104"/>
      <c r="EI104"/>
      <c r="EJ104"/>
      <c r="EK104"/>
      <c r="EL104"/>
      <c r="EM104"/>
      <c r="EN104"/>
      <c r="EO104"/>
      <c r="EP104"/>
      <c r="EQ104"/>
      <c r="ER104"/>
      <c r="ES104"/>
      <c r="ET104"/>
      <c r="EU104"/>
      <c r="EV104"/>
      <c r="EW104"/>
      <c r="EX104"/>
      <c r="EY104"/>
      <c r="EZ104"/>
      <c r="FA104"/>
      <c r="FB104"/>
      <c r="FC104"/>
      <c r="FD104"/>
      <c r="FE104"/>
      <c r="FF104"/>
      <c r="FG104"/>
      <c r="FH104"/>
      <c r="FI104"/>
      <c r="FJ104"/>
      <c r="FK104"/>
    </row>
    <row r="105" spans="1:416" x14ac:dyDescent="0.25">
      <c r="A105"/>
      <c r="B105"/>
      <c r="C105"/>
      <c r="D105"/>
      <c r="E105"/>
      <c r="F105"/>
      <c r="G105"/>
      <c r="H105"/>
      <c r="I105"/>
      <c r="J105"/>
      <c r="K105"/>
      <c r="L105"/>
      <c r="M105"/>
      <c r="N105"/>
      <c r="O105"/>
      <c r="P105"/>
      <c r="Q105"/>
      <c r="R105"/>
      <c r="S105"/>
      <c r="T105"/>
      <c r="U105"/>
      <c r="V105"/>
      <c r="W105"/>
      <c r="X105"/>
      <c r="Y105"/>
      <c r="Z105"/>
      <c r="AA105"/>
      <c r="AB105"/>
      <c r="AC105"/>
      <c r="AD105"/>
      <c r="AE105"/>
      <c r="AF105"/>
      <c r="AG105"/>
      <c r="AH105"/>
      <c r="AI105"/>
      <c r="AJ105"/>
      <c r="AK105"/>
      <c r="AL105"/>
      <c r="AM105"/>
      <c r="AN105"/>
      <c r="AO105"/>
      <c r="AP105"/>
      <c r="AQ105"/>
      <c r="AR105"/>
      <c r="AS105"/>
      <c r="AT105"/>
      <c r="AU105"/>
      <c r="AV105"/>
      <c r="AW105"/>
      <c r="AX105"/>
      <c r="AY105"/>
      <c r="AZ105"/>
      <c r="BA105"/>
      <c r="BB105"/>
      <c r="BC105"/>
      <c r="BD105"/>
      <c r="BE105"/>
      <c r="BF105"/>
      <c r="BG105"/>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c r="DM105"/>
      <c r="DN105"/>
      <c r="DO105"/>
      <c r="DP105"/>
      <c r="DQ105"/>
      <c r="DR105"/>
      <c r="DS105"/>
      <c r="DT105"/>
      <c r="DU105"/>
      <c r="DV105"/>
      <c r="DW105"/>
      <c r="DX105"/>
      <c r="DY105"/>
      <c r="DZ105"/>
      <c r="EA105"/>
      <c r="EB105"/>
      <c r="EC105"/>
      <c r="ED105"/>
      <c r="EE105"/>
      <c r="EF105"/>
      <c r="EG105"/>
      <c r="EH105"/>
      <c r="EI105"/>
      <c r="EJ105"/>
      <c r="EK105"/>
      <c r="EL105"/>
      <c r="EM105"/>
      <c r="EN105"/>
      <c r="EO105"/>
      <c r="EP105"/>
      <c r="EQ105"/>
      <c r="ER105"/>
      <c r="ES105"/>
      <c r="ET105"/>
      <c r="EU105"/>
      <c r="EV105"/>
      <c r="EW105"/>
      <c r="EX105"/>
      <c r="EY105"/>
      <c r="EZ105"/>
      <c r="FA105"/>
      <c r="FB105"/>
      <c r="FC105"/>
      <c r="FD105"/>
      <c r="FE105"/>
      <c r="FF105"/>
      <c r="FG105"/>
      <c r="FH105"/>
      <c r="FI105"/>
      <c r="FJ105"/>
      <c r="FK105"/>
    </row>
    <row r="106" spans="1:416" x14ac:dyDescent="0.25">
      <c r="A106"/>
      <c r="B106"/>
      <c r="C106"/>
      <c r="D106"/>
      <c r="E106"/>
      <c r="F106"/>
      <c r="G106"/>
      <c r="H106"/>
      <c r="I106"/>
      <c r="J106"/>
      <c r="K106"/>
      <c r="L106"/>
      <c r="M106"/>
      <c r="N106"/>
      <c r="O106"/>
      <c r="P106"/>
      <c r="Q106"/>
      <c r="R106"/>
      <c r="S106"/>
      <c r="T106"/>
      <c r="U106"/>
      <c r="V106"/>
      <c r="W106"/>
      <c r="X106"/>
      <c r="Y106"/>
      <c r="Z106"/>
      <c r="AA106"/>
      <c r="AB106"/>
      <c r="AC106"/>
      <c r="AD106"/>
      <c r="AE106"/>
      <c r="AF106"/>
      <c r="AG106"/>
      <c r="AH106"/>
      <c r="AI106"/>
      <c r="AJ106"/>
      <c r="AK106"/>
      <c r="AL106"/>
      <c r="AM106"/>
      <c r="AN106"/>
      <c r="AO106"/>
      <c r="AP106"/>
      <c r="AQ106"/>
      <c r="AR106"/>
      <c r="AS106"/>
      <c r="AT106"/>
      <c r="AU106"/>
      <c r="AV106"/>
      <c r="AW106"/>
      <c r="AX106"/>
      <c r="AY106"/>
      <c r="AZ106"/>
      <c r="BA106"/>
      <c r="BB106"/>
      <c r="BC106"/>
      <c r="BD106"/>
      <c r="BE106"/>
      <c r="BF106"/>
      <c r="BG106"/>
      <c r="BH106"/>
      <c r="BI106"/>
      <c r="BJ106"/>
      <c r="BK106"/>
      <c r="BL106"/>
      <c r="BM106"/>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c r="DO106"/>
      <c r="DP106"/>
      <c r="DQ106"/>
      <c r="DR106"/>
      <c r="DS106"/>
      <c r="DT106"/>
      <c r="DU106"/>
      <c r="DV106"/>
      <c r="DW106"/>
      <c r="DX106"/>
      <c r="DY106"/>
      <c r="DZ106"/>
      <c r="EA106"/>
      <c r="EB106"/>
      <c r="EC106"/>
      <c r="ED106"/>
      <c r="EE106"/>
      <c r="EF106"/>
      <c r="EG106"/>
      <c r="EH106"/>
      <c r="EI106"/>
      <c r="EJ106"/>
      <c r="EK106"/>
      <c r="EL106"/>
      <c r="EM106"/>
      <c r="EN106"/>
      <c r="EO106"/>
      <c r="EP106"/>
      <c r="EQ106"/>
      <c r="ER106"/>
      <c r="ES106"/>
      <c r="ET106"/>
      <c r="EU106"/>
      <c r="EV106"/>
      <c r="EW106"/>
      <c r="EX106"/>
      <c r="EY106"/>
      <c r="EZ106"/>
      <c r="FA106"/>
      <c r="FB106"/>
      <c r="FC106"/>
      <c r="FD106"/>
      <c r="FE106"/>
      <c r="FF106"/>
      <c r="FG106"/>
      <c r="FH106"/>
      <c r="FI106"/>
      <c r="FJ106"/>
      <c r="FK106"/>
    </row>
    <row r="107" spans="1:416" x14ac:dyDescent="0.25">
      <c r="A107"/>
      <c r="B107"/>
      <c r="C107"/>
      <c r="D107"/>
      <c r="E107"/>
      <c r="F107"/>
      <c r="G107"/>
      <c r="H107"/>
      <c r="I107"/>
      <c r="J107"/>
      <c r="K107"/>
      <c r="L107"/>
      <c r="M107"/>
      <c r="N107"/>
      <c r="O107"/>
      <c r="P107"/>
      <c r="Q107"/>
      <c r="R107"/>
      <c r="S107"/>
      <c r="T107"/>
      <c r="U107"/>
      <c r="V107"/>
      <c r="W107"/>
      <c r="X107"/>
      <c r="Y107"/>
      <c r="Z107"/>
      <c r="AA107"/>
      <c r="AB107"/>
      <c r="AC107"/>
      <c r="AD107"/>
      <c r="AE107"/>
      <c r="AF107"/>
      <c r="AG107"/>
      <c r="AH107"/>
      <c r="AI107"/>
      <c r="AJ107"/>
      <c r="AK107"/>
      <c r="AL107"/>
      <c r="AM107"/>
      <c r="AN107"/>
      <c r="AO107"/>
      <c r="AP107"/>
      <c r="AQ107"/>
      <c r="AR107"/>
      <c r="AS107"/>
      <c r="AT107"/>
      <c r="AU107"/>
      <c r="AV107"/>
      <c r="AW107"/>
      <c r="AX107"/>
      <c r="AY107"/>
      <c r="AZ107"/>
      <c r="BA107"/>
      <c r="BB107"/>
      <c r="BC107"/>
      <c r="BD107"/>
      <c r="BE107"/>
      <c r="BF107"/>
      <c r="BG107"/>
      <c r="BH107"/>
      <c r="BI107"/>
      <c r="BJ107"/>
      <c r="BK107"/>
      <c r="BL107"/>
      <c r="BM107"/>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c r="DO107"/>
      <c r="DP107"/>
      <c r="DQ107"/>
      <c r="DR107"/>
      <c r="DS107"/>
      <c r="DT107"/>
      <c r="DU107"/>
      <c r="DV107"/>
      <c r="DW107"/>
      <c r="DX107"/>
      <c r="DY107"/>
      <c r="DZ107"/>
      <c r="EA107"/>
      <c r="EB107"/>
      <c r="EC107"/>
      <c r="ED107"/>
      <c r="EE107"/>
      <c r="EF107"/>
      <c r="EG107"/>
      <c r="EH107"/>
      <c r="EI107"/>
      <c r="EJ107"/>
      <c r="EK107"/>
      <c r="EL107"/>
      <c r="EM107"/>
      <c r="EN107"/>
      <c r="EO107"/>
      <c r="EP107"/>
      <c r="EQ107"/>
      <c r="ER107"/>
      <c r="ES107"/>
      <c r="ET107"/>
      <c r="EU107"/>
      <c r="EV107"/>
      <c r="EW107"/>
      <c r="EX107"/>
      <c r="EY107"/>
      <c r="EZ107"/>
      <c r="FA107"/>
      <c r="FB107"/>
      <c r="FC107"/>
      <c r="FD107"/>
      <c r="FE107"/>
      <c r="FF107"/>
      <c r="FG107"/>
      <c r="FH107"/>
      <c r="FI107"/>
      <c r="FJ107"/>
      <c r="FK107"/>
    </row>
    <row r="108" spans="1:416" x14ac:dyDescent="0.25">
      <c r="A108"/>
      <c r="B108"/>
      <c r="C108"/>
      <c r="D108"/>
      <c r="E108"/>
      <c r="F108"/>
      <c r="G108"/>
      <c r="H108"/>
      <c r="I108"/>
      <c r="J108"/>
      <c r="K108"/>
      <c r="L108"/>
      <c r="M108"/>
      <c r="N108"/>
      <c r="O108"/>
      <c r="P108"/>
      <c r="Q108"/>
      <c r="R108"/>
      <c r="S108"/>
      <c r="T108"/>
      <c r="U108"/>
      <c r="V108"/>
      <c r="W108"/>
      <c r="X108"/>
      <c r="Y108"/>
      <c r="Z108"/>
      <c r="AA108"/>
      <c r="AB108"/>
      <c r="AC108"/>
      <c r="AD108"/>
      <c r="AE108"/>
      <c r="AF108"/>
      <c r="AG108"/>
      <c r="AH108"/>
      <c r="AI108"/>
      <c r="AJ108"/>
      <c r="AK108"/>
      <c r="AL108"/>
      <c r="AM108"/>
      <c r="AN108"/>
      <c r="AO108"/>
      <c r="AP108"/>
      <c r="AQ108"/>
      <c r="AR108"/>
      <c r="AS108"/>
      <c r="AT108"/>
      <c r="AU108"/>
      <c r="AV108"/>
      <c r="AW108"/>
      <c r="AX108"/>
      <c r="AY108"/>
      <c r="AZ108"/>
      <c r="BA108"/>
      <c r="BB108"/>
      <c r="BC108"/>
      <c r="BD108"/>
      <c r="BE108"/>
      <c r="BF108"/>
      <c r="BG108"/>
      <c r="BH108"/>
      <c r="BI108"/>
      <c r="BJ108"/>
      <c r="BK108"/>
      <c r="BL108"/>
      <c r="BM108"/>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c r="DO108"/>
      <c r="DP108"/>
      <c r="DQ108"/>
      <c r="DR108"/>
      <c r="DS108"/>
      <c r="DT108"/>
      <c r="DU108"/>
      <c r="DV108"/>
      <c r="DW108"/>
      <c r="DX108"/>
      <c r="DY108"/>
      <c r="DZ108"/>
      <c r="EA108"/>
      <c r="EB108"/>
      <c r="EC108"/>
      <c r="ED108"/>
      <c r="EE108"/>
      <c r="EF108"/>
      <c r="EG108"/>
      <c r="EH108"/>
      <c r="EI108"/>
      <c r="EJ108"/>
      <c r="EK108"/>
      <c r="EL108"/>
      <c r="EM108"/>
      <c r="EN108"/>
      <c r="EO108"/>
      <c r="EP108"/>
      <c r="EQ108"/>
      <c r="ER108"/>
      <c r="ES108"/>
      <c r="ET108"/>
      <c r="EU108"/>
      <c r="EV108"/>
      <c r="EW108"/>
      <c r="EX108"/>
      <c r="EY108"/>
      <c r="EZ108"/>
      <c r="FA108"/>
      <c r="FB108"/>
      <c r="FC108"/>
      <c r="FD108"/>
      <c r="FE108"/>
      <c r="FF108"/>
      <c r="FG108"/>
      <c r="FH108"/>
      <c r="FI108"/>
      <c r="FJ108"/>
      <c r="FK108"/>
    </row>
    <row r="109" spans="1:416" x14ac:dyDescent="0.25">
      <c r="A109"/>
      <c r="B109"/>
      <c r="C109"/>
      <c r="D109"/>
      <c r="E109"/>
      <c r="F109"/>
      <c r="G109"/>
      <c r="H109"/>
      <c r="I109"/>
      <c r="J109"/>
      <c r="K109"/>
      <c r="L109"/>
      <c r="M109"/>
      <c r="N109"/>
      <c r="O109"/>
      <c r="P109"/>
      <c r="Q109"/>
      <c r="R109"/>
      <c r="S109"/>
      <c r="T109"/>
      <c r="U109"/>
      <c r="V109"/>
      <c r="W109"/>
      <c r="X109"/>
      <c r="Y109"/>
      <c r="Z109"/>
      <c r="AA109"/>
      <c r="AB109"/>
      <c r="AC109"/>
      <c r="AD109"/>
      <c r="AE109"/>
      <c r="AF109"/>
      <c r="AG109"/>
      <c r="AH109"/>
      <c r="AI109"/>
      <c r="AJ109"/>
      <c r="AK109"/>
      <c r="AL109"/>
      <c r="AM109"/>
      <c r="AN109"/>
      <c r="AO109"/>
      <c r="AP109"/>
      <c r="AQ109"/>
      <c r="AR109"/>
      <c r="AS109"/>
      <c r="AT109"/>
      <c r="AU109"/>
      <c r="AV109"/>
      <c r="AW109"/>
      <c r="AX109"/>
      <c r="AY109"/>
      <c r="AZ109"/>
      <c r="BA109"/>
      <c r="BB109"/>
      <c r="BC109"/>
      <c r="BD109"/>
      <c r="BE109"/>
      <c r="BF109"/>
      <c r="BG109"/>
      <c r="BH109"/>
      <c r="BI109"/>
      <c r="BJ109"/>
      <c r="BK109"/>
      <c r="BL109"/>
      <c r="BM109"/>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c r="DM109"/>
      <c r="DN109"/>
      <c r="DO109"/>
      <c r="DP109"/>
      <c r="DQ109"/>
      <c r="DR109"/>
      <c r="DS109"/>
      <c r="DT109"/>
      <c r="DU109"/>
      <c r="DV109"/>
      <c r="DW109"/>
      <c r="DX109"/>
      <c r="DY109"/>
      <c r="DZ109"/>
      <c r="EA109"/>
      <c r="EB109"/>
      <c r="EC109"/>
      <c r="ED109"/>
      <c r="EE109"/>
      <c r="EF109"/>
      <c r="EG109"/>
      <c r="EH109"/>
      <c r="EI109"/>
      <c r="EJ109"/>
      <c r="EK109"/>
      <c r="EL109"/>
      <c r="EM109"/>
      <c r="EN109"/>
      <c r="EO109"/>
      <c r="EP109"/>
      <c r="EQ109"/>
      <c r="ER109"/>
      <c r="ES109"/>
      <c r="ET109"/>
      <c r="EU109"/>
      <c r="EV109"/>
      <c r="EW109"/>
      <c r="EX109"/>
      <c r="EY109"/>
      <c r="EZ109"/>
      <c r="FA109"/>
      <c r="FB109"/>
      <c r="FC109"/>
      <c r="FD109"/>
      <c r="FE109"/>
      <c r="FF109"/>
      <c r="FG109"/>
      <c r="FH109"/>
      <c r="FI109"/>
      <c r="FJ109"/>
      <c r="FK109"/>
    </row>
    <row r="110" spans="1:416" x14ac:dyDescent="0.25">
      <c r="A110"/>
      <c r="B110"/>
      <c r="C110"/>
      <c r="D110"/>
      <c r="E110"/>
      <c r="F110"/>
      <c r="G110"/>
      <c r="H110"/>
      <c r="I110"/>
      <c r="J110"/>
      <c r="K110"/>
      <c r="L110"/>
      <c r="M110"/>
      <c r="N110"/>
      <c r="O110"/>
      <c r="P110"/>
      <c r="Q110"/>
      <c r="R110"/>
      <c r="S110"/>
      <c r="T110"/>
      <c r="U110"/>
      <c r="V110"/>
      <c r="W110"/>
      <c r="X110"/>
      <c r="Y110"/>
      <c r="Z110"/>
      <c r="AA110"/>
      <c r="AB110"/>
      <c r="AC110"/>
      <c r="AD110"/>
      <c r="AE110"/>
      <c r="AF110"/>
      <c r="AG110"/>
      <c r="AH110"/>
      <c r="AI110"/>
      <c r="AJ110"/>
      <c r="AK110"/>
      <c r="AL110"/>
      <c r="AM110"/>
      <c r="AN110"/>
      <c r="AO110"/>
      <c r="AP110"/>
      <c r="AQ110"/>
      <c r="AR110"/>
      <c r="AS110"/>
      <c r="AT110"/>
      <c r="AU110"/>
      <c r="AV110"/>
      <c r="AW110"/>
      <c r="AX110"/>
      <c r="AY110"/>
      <c r="AZ110"/>
      <c r="BA110"/>
      <c r="BB110"/>
      <c r="BC110"/>
      <c r="BD110"/>
      <c r="BE110"/>
      <c r="BF110"/>
      <c r="BG110"/>
      <c r="BH110"/>
      <c r="BI110"/>
      <c r="BJ110"/>
      <c r="BK110"/>
      <c r="BL110"/>
      <c r="BM110"/>
      <c r="BN110"/>
      <c r="BO110"/>
      <c r="BP110"/>
      <c r="BQ110"/>
      <c r="BR110"/>
      <c r="BS110"/>
      <c r="BT110"/>
      <c r="BU110"/>
      <c r="BV110"/>
      <c r="BW110"/>
      <c r="BX110"/>
      <c r="BY110"/>
      <c r="BZ110"/>
      <c r="CA110"/>
      <c r="CB110"/>
      <c r="CC110"/>
      <c r="CD110"/>
      <c r="CE110"/>
      <c r="CF110"/>
      <c r="CG110"/>
      <c r="CH110"/>
      <c r="CI110"/>
      <c r="CJ110"/>
      <c r="CK110"/>
      <c r="CL110"/>
      <c r="CM110"/>
      <c r="CN110"/>
      <c r="CO110"/>
      <c r="CP110"/>
      <c r="CQ110"/>
      <c r="CR110"/>
      <c r="CS110"/>
      <c r="CT110"/>
      <c r="CU110"/>
      <c r="CV110"/>
      <c r="CW110"/>
      <c r="CX110"/>
      <c r="CY110"/>
      <c r="CZ110"/>
      <c r="DA110"/>
      <c r="DB110"/>
      <c r="DC110"/>
      <c r="DD110"/>
      <c r="DE110"/>
      <c r="DF110"/>
      <c r="DG110"/>
      <c r="DH110"/>
      <c r="DI110"/>
      <c r="DJ110"/>
      <c r="DK110"/>
      <c r="DL110"/>
      <c r="DM110"/>
      <c r="DN110"/>
      <c r="DO110"/>
      <c r="DP110"/>
      <c r="DQ110"/>
      <c r="DR110"/>
      <c r="DS110"/>
      <c r="DT110"/>
      <c r="DU110"/>
      <c r="DV110"/>
      <c r="DW110"/>
      <c r="DX110"/>
      <c r="DY110"/>
      <c r="DZ110"/>
      <c r="EA110"/>
      <c r="EB110"/>
      <c r="EC110"/>
      <c r="ED110"/>
      <c r="EE110"/>
      <c r="EF110"/>
      <c r="EG110"/>
      <c r="EH110"/>
      <c r="EI110"/>
      <c r="EJ110"/>
      <c r="EK110"/>
      <c r="EL110"/>
      <c r="EM110"/>
      <c r="EN110"/>
      <c r="EO110"/>
      <c r="EP110"/>
      <c r="EQ110"/>
      <c r="ER110"/>
      <c r="ES110"/>
      <c r="ET110"/>
      <c r="EU110"/>
      <c r="EV110"/>
      <c r="EW110"/>
      <c r="EX110"/>
      <c r="EY110"/>
      <c r="EZ110"/>
      <c r="FA110"/>
      <c r="FB110"/>
      <c r="FC110"/>
      <c r="FD110"/>
      <c r="FE110"/>
      <c r="FF110"/>
      <c r="FG110"/>
      <c r="FH110"/>
      <c r="FI110"/>
      <c r="FJ110"/>
      <c r="FK110"/>
    </row>
    <row r="111" spans="1:416" x14ac:dyDescent="0.25">
      <c r="A111"/>
      <c r="B111"/>
      <c r="C111"/>
      <c r="D111"/>
      <c r="E111"/>
      <c r="F111"/>
      <c r="G111"/>
      <c r="H111"/>
      <c r="I111"/>
      <c r="J111"/>
      <c r="K111"/>
      <c r="L111"/>
      <c r="M111"/>
      <c r="N111"/>
      <c r="O111"/>
      <c r="P111"/>
      <c r="Q111"/>
      <c r="R111"/>
      <c r="S111"/>
      <c r="T111"/>
      <c r="U111"/>
      <c r="V111"/>
      <c r="W111"/>
      <c r="X111"/>
      <c r="Y111"/>
      <c r="Z111"/>
      <c r="AA111"/>
      <c r="AB111"/>
      <c r="AC111"/>
      <c r="AD111"/>
      <c r="AE111"/>
      <c r="AF111"/>
      <c r="AG111"/>
      <c r="AH111"/>
      <c r="AI111"/>
      <c r="AJ111"/>
      <c r="AK111"/>
      <c r="AL111"/>
      <c r="AM111"/>
      <c r="AN111"/>
      <c r="AO111"/>
      <c r="AP111"/>
      <c r="AQ111"/>
      <c r="AR111"/>
      <c r="AS111"/>
      <c r="AT111"/>
      <c r="AU111"/>
      <c r="AV111"/>
      <c r="AW111"/>
      <c r="AX111"/>
      <c r="AY111"/>
      <c r="AZ111"/>
      <c r="BA111"/>
      <c r="BB111"/>
      <c r="BC111"/>
      <c r="BD111"/>
      <c r="BE111"/>
      <c r="BF111"/>
      <c r="BG111"/>
      <c r="BH111"/>
      <c r="BI111"/>
      <c r="BJ111"/>
      <c r="BK111"/>
      <c r="BL111"/>
      <c r="BM111"/>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c r="DM111"/>
      <c r="DN111"/>
      <c r="DO111"/>
      <c r="DP111"/>
      <c r="DQ111"/>
      <c r="DR111"/>
      <c r="DS111"/>
      <c r="DT111"/>
      <c r="DU111"/>
      <c r="DV111"/>
      <c r="DW111"/>
      <c r="DX111"/>
      <c r="DY111"/>
      <c r="DZ111"/>
      <c r="EA111"/>
      <c r="EB111"/>
      <c r="EC111"/>
      <c r="ED111"/>
      <c r="EE111"/>
      <c r="EF111"/>
      <c r="EG111"/>
      <c r="EH111"/>
      <c r="EI111"/>
      <c r="EJ111"/>
      <c r="EK111"/>
      <c r="EL111"/>
      <c r="EM111"/>
      <c r="EN111"/>
      <c r="EO111"/>
      <c r="EP111"/>
      <c r="EQ111"/>
      <c r="ER111"/>
      <c r="ES111"/>
      <c r="ET111"/>
      <c r="EU111"/>
      <c r="EV111"/>
      <c r="EW111"/>
      <c r="EX111"/>
      <c r="EY111"/>
      <c r="EZ111"/>
      <c r="FA111"/>
      <c r="FB111"/>
      <c r="FC111"/>
      <c r="FD111"/>
      <c r="FE111"/>
      <c r="FF111"/>
      <c r="FG111"/>
      <c r="FH111"/>
      <c r="FI111"/>
      <c r="FJ111"/>
      <c r="FK111"/>
    </row>
    <row r="112" spans="1:416" x14ac:dyDescent="0.25">
      <c r="A112"/>
      <c r="B112"/>
      <c r="C112"/>
      <c r="D112"/>
      <c r="E112"/>
      <c r="F112"/>
      <c r="G112"/>
      <c r="H112"/>
      <c r="I112"/>
      <c r="J112"/>
      <c r="K112"/>
      <c r="L112"/>
      <c r="M112"/>
      <c r="N112"/>
      <c r="O112"/>
      <c r="P112"/>
      <c r="Q112"/>
      <c r="R112"/>
      <c r="S112"/>
      <c r="T112"/>
      <c r="U112"/>
      <c r="V112"/>
      <c r="W112"/>
      <c r="X112"/>
      <c r="Y112"/>
      <c r="Z112"/>
      <c r="AA112"/>
      <c r="AB112"/>
      <c r="AC112"/>
      <c r="AD112"/>
      <c r="AE112"/>
      <c r="AF112"/>
      <c r="AG112"/>
      <c r="AH112"/>
      <c r="AI112"/>
      <c r="AJ112"/>
      <c r="AK112"/>
      <c r="AL112"/>
      <c r="AM112"/>
      <c r="AN112"/>
      <c r="AO112"/>
      <c r="AP112"/>
      <c r="AQ112"/>
      <c r="AR112"/>
      <c r="AS112"/>
      <c r="AT112"/>
      <c r="AU112"/>
      <c r="AV112"/>
      <c r="AW112"/>
      <c r="AX112"/>
      <c r="AY112"/>
      <c r="AZ112"/>
      <c r="BA112"/>
      <c r="BB112"/>
      <c r="BC112"/>
      <c r="BD112"/>
      <c r="BE112"/>
      <c r="BF112"/>
      <c r="BG112"/>
      <c r="BH112"/>
      <c r="BI112"/>
      <c r="BJ112"/>
      <c r="BK112"/>
      <c r="BL112"/>
      <c r="BM112"/>
      <c r="BN112"/>
      <c r="BO112"/>
      <c r="BP112"/>
      <c r="BQ112"/>
      <c r="BR112"/>
      <c r="BS112"/>
      <c r="BT112"/>
      <c r="BU112"/>
      <c r="BV112"/>
      <c r="BW112"/>
      <c r="BX112"/>
      <c r="BY112"/>
      <c r="BZ112"/>
      <c r="CA112"/>
      <c r="CB112"/>
      <c r="CC112"/>
      <c r="CD112"/>
      <c r="CE112"/>
      <c r="CF112"/>
      <c r="CG112"/>
      <c r="CH112"/>
      <c r="CI112"/>
      <c r="CJ112"/>
      <c r="CK112"/>
      <c r="CL112"/>
      <c r="CM112"/>
      <c r="CN112"/>
      <c r="CO112"/>
      <c r="CP112"/>
      <c r="CQ112"/>
      <c r="CR112"/>
      <c r="CS112"/>
      <c r="CT112"/>
      <c r="CU112"/>
      <c r="CV112"/>
      <c r="CW112"/>
      <c r="CX112"/>
      <c r="CY112"/>
      <c r="CZ112"/>
      <c r="DA112"/>
      <c r="DB112"/>
      <c r="DC112"/>
      <c r="DD112"/>
      <c r="DE112"/>
      <c r="DF112"/>
      <c r="DG112"/>
      <c r="DH112"/>
      <c r="DI112"/>
      <c r="DJ112"/>
      <c r="DK112"/>
      <c r="DL112"/>
      <c r="DM112"/>
      <c r="DN112"/>
      <c r="DO112"/>
      <c r="DP112"/>
      <c r="DQ112"/>
      <c r="DR112"/>
      <c r="DS112"/>
      <c r="DT112"/>
      <c r="DU112"/>
      <c r="DV112"/>
      <c r="DW112"/>
      <c r="DX112"/>
      <c r="DY112"/>
      <c r="DZ112"/>
      <c r="EA112"/>
      <c r="EB112"/>
      <c r="EC112"/>
      <c r="ED112"/>
      <c r="EE112"/>
      <c r="EF112"/>
      <c r="EG112"/>
      <c r="EH112"/>
      <c r="EI112"/>
      <c r="EJ112"/>
      <c r="EK112"/>
      <c r="EL112"/>
      <c r="EM112"/>
      <c r="EN112"/>
      <c r="EO112"/>
      <c r="EP112"/>
      <c r="EQ112"/>
      <c r="ER112"/>
      <c r="ES112"/>
      <c r="ET112"/>
      <c r="EU112"/>
      <c r="EV112"/>
      <c r="EW112"/>
      <c r="EX112"/>
      <c r="EY112"/>
      <c r="EZ112"/>
      <c r="FA112"/>
      <c r="FB112"/>
      <c r="FC112"/>
      <c r="FD112"/>
      <c r="FE112"/>
      <c r="FF112"/>
      <c r="FG112"/>
      <c r="FH112"/>
      <c r="FI112"/>
      <c r="FJ112"/>
      <c r="FK112"/>
    </row>
    <row r="113" spans="1:167" x14ac:dyDescent="0.25">
      <c r="A113"/>
      <c r="B113"/>
      <c r="C113"/>
      <c r="D113"/>
      <c r="E113"/>
      <c r="F113"/>
      <c r="G113"/>
      <c r="H113"/>
      <c r="I113"/>
      <c r="J113"/>
      <c r="K113"/>
      <c r="L113"/>
      <c r="M113"/>
      <c r="N113"/>
      <c r="O113"/>
      <c r="P113"/>
      <c r="Q113"/>
      <c r="R113"/>
      <c r="S113"/>
      <c r="T113"/>
      <c r="U113"/>
      <c r="V113"/>
      <c r="W113"/>
      <c r="X113"/>
      <c r="Y113"/>
      <c r="Z113"/>
      <c r="AA113"/>
      <c r="AB113"/>
      <c r="AC113"/>
      <c r="AD113"/>
      <c r="AE113"/>
      <c r="AF113"/>
      <c r="AG113"/>
      <c r="AH113"/>
      <c r="AI113"/>
      <c r="AJ113"/>
      <c r="AK113"/>
      <c r="AL113"/>
      <c r="AM113"/>
      <c r="AN113"/>
      <c r="AO113"/>
      <c r="AP113"/>
      <c r="AQ113"/>
      <c r="AR113"/>
      <c r="AS113"/>
      <c r="AT113"/>
      <c r="AU113"/>
      <c r="AV113"/>
      <c r="AW113"/>
      <c r="AX113"/>
      <c r="AY113"/>
      <c r="AZ113"/>
      <c r="BA113"/>
      <c r="BB113"/>
      <c r="BC113"/>
      <c r="BD113"/>
      <c r="BE113"/>
      <c r="BF113"/>
      <c r="BG113"/>
      <c r="BH113"/>
      <c r="BI113"/>
      <c r="BJ113"/>
      <c r="BK113"/>
      <c r="BL113"/>
      <c r="BM113"/>
      <c r="BN113"/>
      <c r="BO113"/>
      <c r="BP113"/>
      <c r="BQ113"/>
      <c r="BR113"/>
      <c r="BS113"/>
      <c r="BT113"/>
      <c r="BU113"/>
      <c r="BV113"/>
      <c r="BW113"/>
      <c r="BX113"/>
      <c r="BY113"/>
      <c r="BZ113"/>
      <c r="CA113"/>
      <c r="CB113"/>
      <c r="CC113"/>
      <c r="CD113"/>
      <c r="CE113"/>
      <c r="CF113"/>
      <c r="CG113"/>
      <c r="CH113"/>
      <c r="CI113"/>
      <c r="CJ113"/>
      <c r="CK113"/>
      <c r="CL113"/>
      <c r="CM113"/>
      <c r="CN113"/>
      <c r="CO113"/>
      <c r="CP113"/>
      <c r="CQ113"/>
      <c r="CR113"/>
      <c r="CS113"/>
      <c r="CT113"/>
      <c r="CU113"/>
      <c r="CV113"/>
      <c r="CW113"/>
      <c r="CX113"/>
      <c r="CY113"/>
      <c r="CZ113"/>
      <c r="DA113"/>
      <c r="DB113"/>
      <c r="DC113"/>
      <c r="DD113"/>
      <c r="DE113"/>
      <c r="DF113"/>
      <c r="DG113"/>
      <c r="DH113"/>
      <c r="DI113"/>
      <c r="DJ113"/>
      <c r="DK113"/>
      <c r="DL113"/>
      <c r="DM113"/>
      <c r="DN113"/>
      <c r="DO113"/>
      <c r="DP113"/>
      <c r="DQ113"/>
      <c r="DR113"/>
      <c r="DS113"/>
      <c r="DT113"/>
      <c r="DU113"/>
      <c r="DV113"/>
      <c r="DW113"/>
      <c r="DX113"/>
      <c r="DY113"/>
      <c r="DZ113"/>
      <c r="EA113"/>
      <c r="EB113"/>
      <c r="EC113"/>
      <c r="ED113"/>
      <c r="EE113"/>
      <c r="EF113"/>
      <c r="EG113"/>
      <c r="EH113"/>
      <c r="EI113"/>
      <c r="EJ113"/>
      <c r="EK113"/>
      <c r="EL113"/>
      <c r="EM113"/>
      <c r="EN113"/>
      <c r="EO113"/>
      <c r="EP113"/>
      <c r="EQ113"/>
      <c r="ER113"/>
      <c r="ES113"/>
      <c r="ET113"/>
      <c r="EU113"/>
      <c r="EV113"/>
      <c r="EW113"/>
      <c r="EX113"/>
      <c r="EY113"/>
      <c r="EZ113"/>
      <c r="FA113"/>
      <c r="FB113"/>
      <c r="FC113"/>
      <c r="FD113"/>
      <c r="FE113"/>
      <c r="FF113"/>
      <c r="FG113"/>
      <c r="FH113"/>
      <c r="FI113"/>
      <c r="FJ113"/>
      <c r="FK113"/>
    </row>
    <row r="114" spans="1:167" x14ac:dyDescent="0.25">
      <c r="A114"/>
      <c r="B114"/>
      <c r="C114"/>
      <c r="D114"/>
      <c r="E114"/>
      <c r="F114"/>
      <c r="G114"/>
      <c r="H114"/>
      <c r="I114"/>
      <c r="J114"/>
      <c r="K114"/>
      <c r="L114"/>
      <c r="M114"/>
      <c r="N114"/>
      <c r="O114"/>
      <c r="P114"/>
      <c r="Q114"/>
      <c r="R114"/>
      <c r="S114"/>
      <c r="T114"/>
      <c r="U114"/>
      <c r="V114"/>
      <c r="W114"/>
      <c r="X114"/>
      <c r="Y114"/>
      <c r="Z114"/>
      <c r="AA114"/>
      <c r="AB114"/>
      <c r="AC114"/>
      <c r="AD114"/>
      <c r="AE114"/>
      <c r="AF114"/>
      <c r="AG114"/>
      <c r="AH114"/>
      <c r="AI114"/>
      <c r="AJ114"/>
      <c r="AK114"/>
      <c r="AL114"/>
      <c r="AM114"/>
      <c r="AN114"/>
      <c r="AO114"/>
      <c r="AP114"/>
      <c r="AQ114"/>
      <c r="AR114"/>
      <c r="AS114"/>
      <c r="AT114"/>
      <c r="AU114"/>
      <c r="AV114"/>
      <c r="AW114"/>
      <c r="AX114"/>
      <c r="AY114"/>
      <c r="AZ114"/>
      <c r="BA114"/>
      <c r="BB114"/>
      <c r="BC114"/>
      <c r="BD114"/>
      <c r="BE114"/>
      <c r="BF114"/>
      <c r="BG114"/>
      <c r="BH114"/>
      <c r="BI114"/>
      <c r="BJ114"/>
      <c r="BK114"/>
      <c r="BL114"/>
      <c r="BM114"/>
      <c r="BN114"/>
      <c r="BO114"/>
      <c r="BP114"/>
      <c r="BQ114"/>
      <c r="BR114"/>
      <c r="BS114"/>
      <c r="BT114"/>
      <c r="BU114"/>
      <c r="BV114"/>
      <c r="BW114"/>
      <c r="BX114"/>
      <c r="BY114"/>
      <c r="BZ114"/>
      <c r="CA114"/>
      <c r="CB114"/>
      <c r="CC114"/>
      <c r="CD114"/>
      <c r="CE114"/>
      <c r="CF114"/>
      <c r="CG114"/>
      <c r="CH114"/>
      <c r="CI114"/>
      <c r="CJ114"/>
      <c r="CK114"/>
      <c r="CL114"/>
      <c r="CM114"/>
      <c r="CN114"/>
      <c r="CO114"/>
      <c r="CP114"/>
      <c r="CQ114"/>
      <c r="CR114"/>
      <c r="CS114"/>
      <c r="CT114"/>
      <c r="CU114"/>
      <c r="CV114"/>
      <c r="CW114"/>
      <c r="CX114"/>
      <c r="CY114"/>
      <c r="CZ114"/>
      <c r="DA114"/>
      <c r="DB114"/>
      <c r="DC114"/>
      <c r="DD114"/>
      <c r="DE114"/>
      <c r="DF114"/>
      <c r="DG114"/>
      <c r="DH114"/>
      <c r="DI114"/>
      <c r="DJ114"/>
      <c r="DK114"/>
      <c r="DL114"/>
      <c r="DM114"/>
      <c r="DN114"/>
      <c r="DO114"/>
      <c r="DP114"/>
      <c r="DQ114"/>
      <c r="DR114"/>
      <c r="DS114"/>
      <c r="DT114"/>
      <c r="DU114"/>
      <c r="DV114"/>
      <c r="DW114"/>
      <c r="DX114"/>
      <c r="DY114"/>
      <c r="DZ114"/>
      <c r="EA114"/>
      <c r="EB114"/>
      <c r="EC114"/>
      <c r="ED114"/>
      <c r="EE114"/>
      <c r="EF114"/>
      <c r="EG114"/>
      <c r="EH114"/>
      <c r="EI114"/>
      <c r="EJ114"/>
      <c r="EK114"/>
      <c r="EL114"/>
      <c r="EM114"/>
      <c r="EN114"/>
      <c r="EO114"/>
      <c r="EP114"/>
      <c r="EQ114"/>
      <c r="ER114"/>
      <c r="ES114"/>
      <c r="ET114"/>
      <c r="EU114"/>
      <c r="EV114"/>
      <c r="EW114"/>
      <c r="EX114"/>
      <c r="EY114"/>
      <c r="EZ114"/>
      <c r="FA114"/>
      <c r="FB114"/>
      <c r="FC114"/>
      <c r="FD114"/>
      <c r="FE114"/>
      <c r="FF114"/>
      <c r="FG114"/>
      <c r="FH114"/>
      <c r="FI114"/>
      <c r="FJ114"/>
      <c r="FK114"/>
    </row>
    <row r="115" spans="1:167" x14ac:dyDescent="0.25">
      <c r="A115"/>
      <c r="B115"/>
      <c r="C115"/>
      <c r="D115"/>
      <c r="E115"/>
      <c r="F115"/>
      <c r="G115"/>
      <c r="H115"/>
      <c r="I115"/>
      <c r="J115"/>
      <c r="K115"/>
      <c r="L115"/>
      <c r="M115"/>
      <c r="N115"/>
      <c r="O115"/>
      <c r="P115"/>
      <c r="Q115"/>
      <c r="R115"/>
      <c r="S115"/>
      <c r="T115"/>
      <c r="U115"/>
      <c r="V115"/>
      <c r="W115"/>
      <c r="X115"/>
      <c r="Y115"/>
      <c r="Z115"/>
      <c r="AA115"/>
      <c r="AB115"/>
      <c r="AC115"/>
      <c r="AD115"/>
      <c r="AE115"/>
      <c r="AF115"/>
      <c r="AG115"/>
      <c r="AH115"/>
      <c r="AI115"/>
      <c r="AJ115"/>
      <c r="AK115"/>
      <c r="AL115"/>
      <c r="AM115"/>
      <c r="AN115"/>
      <c r="AO115"/>
      <c r="AP115"/>
      <c r="AQ115"/>
      <c r="AR115"/>
      <c r="AS115"/>
      <c r="AT115"/>
      <c r="AU115"/>
      <c r="AV115"/>
      <c r="AW115"/>
      <c r="AX115"/>
      <c r="AY115"/>
      <c r="AZ115"/>
      <c r="BA115"/>
      <c r="BB115"/>
      <c r="BC115"/>
      <c r="BD115"/>
      <c r="BE115"/>
      <c r="BF115"/>
      <c r="BG115"/>
      <c r="BH115"/>
      <c r="BI115"/>
      <c r="BJ115"/>
      <c r="BK115"/>
      <c r="BL115"/>
      <c r="BM115"/>
      <c r="BN115"/>
      <c r="BO115"/>
      <c r="BP115"/>
      <c r="BQ115"/>
      <c r="BR115"/>
      <c r="BS115"/>
      <c r="BT115"/>
      <c r="BU115"/>
      <c r="BV115"/>
      <c r="BW115"/>
      <c r="BX115"/>
      <c r="BY115"/>
      <c r="BZ115"/>
      <c r="CA115"/>
      <c r="CB115"/>
      <c r="CC115"/>
      <c r="CD115"/>
      <c r="CE115"/>
      <c r="CF115"/>
      <c r="CG115"/>
      <c r="CH115"/>
      <c r="CI115"/>
      <c r="CJ115"/>
      <c r="CK115"/>
      <c r="CL115"/>
      <c r="CM115"/>
      <c r="CN115"/>
      <c r="CO115"/>
      <c r="CP115"/>
      <c r="CQ115"/>
      <c r="CR115"/>
      <c r="CS115"/>
      <c r="CT115"/>
      <c r="CU115"/>
      <c r="CV115"/>
      <c r="CW115"/>
      <c r="CX115"/>
      <c r="CY115"/>
      <c r="CZ115"/>
      <c r="DA115"/>
      <c r="DB115"/>
      <c r="DC115"/>
      <c r="DD115"/>
      <c r="DE115"/>
      <c r="DF115"/>
      <c r="DG115"/>
      <c r="DH115"/>
      <c r="DI115"/>
      <c r="DJ115"/>
      <c r="DK115"/>
      <c r="DL115"/>
      <c r="DM115"/>
      <c r="DN115"/>
      <c r="DO115"/>
      <c r="DP115"/>
      <c r="DQ115"/>
      <c r="DR115"/>
      <c r="DS115"/>
      <c r="DT115"/>
      <c r="DU115"/>
      <c r="DV115"/>
      <c r="DW115"/>
      <c r="DX115"/>
      <c r="DY115"/>
      <c r="DZ115"/>
      <c r="EA115"/>
      <c r="EB115"/>
      <c r="EC115"/>
      <c r="ED115"/>
      <c r="EE115"/>
      <c r="EF115"/>
      <c r="EG115"/>
      <c r="EH115"/>
      <c r="EI115"/>
      <c r="EJ115"/>
      <c r="EK115"/>
      <c r="EL115"/>
      <c r="EM115"/>
      <c r="EN115"/>
      <c r="EO115"/>
      <c r="EP115"/>
      <c r="EQ115"/>
      <c r="ER115"/>
      <c r="ES115"/>
      <c r="ET115"/>
      <c r="EU115"/>
      <c r="EV115"/>
      <c r="EW115"/>
      <c r="EX115"/>
      <c r="EY115"/>
      <c r="EZ115"/>
      <c r="FA115"/>
      <c r="FB115"/>
      <c r="FC115"/>
      <c r="FD115"/>
      <c r="FE115"/>
      <c r="FF115"/>
      <c r="FG115"/>
      <c r="FH115"/>
      <c r="FI115"/>
      <c r="FJ115"/>
      <c r="FK115"/>
    </row>
    <row r="116" spans="1:167" x14ac:dyDescent="0.25">
      <c r="A116"/>
      <c r="B116"/>
      <c r="C116"/>
      <c r="D116"/>
      <c r="E116"/>
      <c r="F116"/>
      <c r="G116"/>
      <c r="H116"/>
      <c r="I116"/>
      <c r="J116"/>
      <c r="K116"/>
      <c r="L116"/>
      <c r="M116"/>
      <c r="N116"/>
      <c r="O116"/>
      <c r="P116"/>
      <c r="Q116"/>
      <c r="R116"/>
      <c r="S116"/>
      <c r="T116"/>
      <c r="U116"/>
      <c r="V116"/>
      <c r="W116"/>
      <c r="X116"/>
      <c r="Y116"/>
      <c r="Z116"/>
      <c r="AA116"/>
      <c r="AB116"/>
      <c r="AC116"/>
      <c r="AD116"/>
      <c r="AE116"/>
      <c r="AF116"/>
      <c r="AG116"/>
      <c r="AH116"/>
      <c r="AI116"/>
      <c r="AJ116"/>
      <c r="AK116"/>
      <c r="AL116"/>
      <c r="AM116"/>
      <c r="AN116"/>
      <c r="AO116"/>
      <c r="AP116"/>
      <c r="AQ116"/>
      <c r="AR116"/>
      <c r="AS116"/>
      <c r="AT116"/>
      <c r="AU116"/>
      <c r="AV116"/>
      <c r="AW116"/>
      <c r="AX116"/>
      <c r="AY116"/>
      <c r="AZ116"/>
      <c r="BA116"/>
      <c r="BB116"/>
      <c r="BC116"/>
      <c r="BD116"/>
      <c r="BE116"/>
      <c r="BF116"/>
      <c r="BG116"/>
      <c r="BH116"/>
      <c r="BI116"/>
      <c r="BJ116"/>
      <c r="BK116"/>
      <c r="BL116"/>
      <c r="BM116"/>
      <c r="BN116"/>
      <c r="BO116"/>
      <c r="BP116"/>
      <c r="BQ116"/>
      <c r="BR116"/>
      <c r="BS116"/>
      <c r="BT116"/>
      <c r="BU116"/>
      <c r="BV116"/>
      <c r="BW116"/>
      <c r="BX116"/>
      <c r="BY116"/>
      <c r="BZ116"/>
      <c r="CA116"/>
      <c r="CB116"/>
      <c r="CC116"/>
      <c r="CD116"/>
      <c r="CE116"/>
      <c r="CF116"/>
      <c r="CG116"/>
      <c r="CH116"/>
      <c r="CI116"/>
      <c r="CJ116"/>
      <c r="CK116"/>
      <c r="CL116"/>
      <c r="CM116"/>
      <c r="CN116"/>
      <c r="CO116"/>
      <c r="CP116"/>
      <c r="CQ116"/>
      <c r="CR116"/>
      <c r="CS116"/>
      <c r="CT116"/>
      <c r="CU116"/>
      <c r="CV116"/>
      <c r="CW116"/>
      <c r="CX116"/>
      <c r="CY116"/>
      <c r="CZ116"/>
      <c r="DA116"/>
      <c r="DB116"/>
      <c r="DC116"/>
      <c r="DD116"/>
      <c r="DE116"/>
      <c r="DF116"/>
      <c r="DG116"/>
      <c r="DH116"/>
      <c r="DI116"/>
      <c r="DJ116"/>
      <c r="DK116"/>
      <c r="DL116"/>
      <c r="DM116"/>
      <c r="DN116"/>
      <c r="DO116"/>
      <c r="DP116"/>
      <c r="DQ116"/>
      <c r="DR116"/>
      <c r="DS116"/>
      <c r="DT116"/>
      <c r="DU116"/>
      <c r="DV116"/>
      <c r="DW116"/>
      <c r="DX116"/>
      <c r="DY116"/>
      <c r="DZ116"/>
      <c r="EA116"/>
      <c r="EB116"/>
      <c r="EC116"/>
      <c r="ED116"/>
      <c r="EE116"/>
      <c r="EF116"/>
      <c r="EG116"/>
      <c r="EH116"/>
      <c r="EI116"/>
      <c r="EJ116"/>
      <c r="EK116"/>
      <c r="EL116"/>
      <c r="EM116"/>
      <c r="EN116"/>
      <c r="EO116"/>
      <c r="EP116"/>
      <c r="EQ116"/>
      <c r="ER116"/>
      <c r="ES116"/>
      <c r="ET116"/>
      <c r="EU116"/>
      <c r="EV116"/>
      <c r="EW116"/>
      <c r="EX116"/>
      <c r="EY116"/>
      <c r="EZ116"/>
      <c r="FA116"/>
      <c r="FB116"/>
      <c r="FC116"/>
      <c r="FD116"/>
      <c r="FE116"/>
      <c r="FF116"/>
      <c r="FG116"/>
      <c r="FH116"/>
      <c r="FI116"/>
      <c r="FJ116"/>
      <c r="FK116"/>
    </row>
    <row r="117" spans="1:167" x14ac:dyDescent="0.25">
      <c r="A117"/>
      <c r="B117"/>
      <c r="C117"/>
      <c r="D117"/>
      <c r="E117"/>
      <c r="F117"/>
      <c r="G117"/>
      <c r="H117"/>
      <c r="I117"/>
      <c r="J117"/>
      <c r="K117"/>
      <c r="L117"/>
      <c r="M117"/>
      <c r="N117"/>
      <c r="O117"/>
      <c r="P117"/>
      <c r="Q117"/>
      <c r="R117"/>
      <c r="S117"/>
      <c r="T117"/>
      <c r="U117"/>
      <c r="V117"/>
      <c r="W117"/>
      <c r="X117"/>
      <c r="Y117"/>
      <c r="Z117"/>
      <c r="AA117"/>
      <c r="AB117"/>
      <c r="AC117"/>
      <c r="AD117"/>
      <c r="AE117"/>
      <c r="AF117"/>
      <c r="AG117"/>
      <c r="AH117"/>
      <c r="AI117"/>
      <c r="AJ117"/>
      <c r="AK117"/>
      <c r="AL117"/>
      <c r="AM117"/>
      <c r="AN117"/>
      <c r="AO117"/>
      <c r="AP117"/>
      <c r="AQ117"/>
      <c r="AR117"/>
      <c r="AS117"/>
      <c r="AT117"/>
      <c r="AU117"/>
      <c r="AV117"/>
      <c r="AW117"/>
      <c r="AX117"/>
      <c r="AY117"/>
      <c r="AZ117"/>
      <c r="BA117"/>
      <c r="BB117"/>
      <c r="BC117"/>
      <c r="BD117"/>
      <c r="BE117"/>
      <c r="BF117"/>
      <c r="BG117"/>
      <c r="BH117"/>
      <c r="BI117"/>
      <c r="BJ117"/>
      <c r="BK117"/>
      <c r="BL117"/>
      <c r="BM117"/>
      <c r="BN117"/>
      <c r="BO117"/>
      <c r="BP117"/>
      <c r="BQ117"/>
      <c r="BR117"/>
      <c r="BS117"/>
      <c r="BT117"/>
      <c r="BU117"/>
      <c r="BV117"/>
      <c r="BW117"/>
      <c r="BX117"/>
      <c r="BY117"/>
      <c r="BZ117"/>
      <c r="CA117"/>
      <c r="CB117"/>
      <c r="CC117"/>
      <c r="CD117"/>
      <c r="CE117"/>
      <c r="CF117"/>
      <c r="CG117"/>
      <c r="CH117"/>
      <c r="CI117"/>
      <c r="CJ117"/>
      <c r="CK117"/>
      <c r="CL117"/>
      <c r="CM117"/>
      <c r="CN117"/>
      <c r="CO117"/>
      <c r="CP117"/>
      <c r="CQ117"/>
      <c r="CR117"/>
      <c r="CS117"/>
      <c r="CT117"/>
      <c r="CU117"/>
      <c r="CV117"/>
      <c r="CW117"/>
      <c r="CX117"/>
      <c r="CY117"/>
      <c r="CZ117"/>
      <c r="DA117"/>
      <c r="DB117"/>
      <c r="DC117"/>
      <c r="DD117"/>
      <c r="DE117"/>
      <c r="DF117"/>
      <c r="DG117"/>
      <c r="DH117"/>
      <c r="DI117"/>
      <c r="DJ117"/>
      <c r="DK117"/>
      <c r="DL117"/>
      <c r="DM117"/>
      <c r="DN117"/>
      <c r="DO117"/>
      <c r="DP117"/>
      <c r="DQ117"/>
      <c r="DR117"/>
      <c r="DS117"/>
      <c r="DT117"/>
      <c r="DU117"/>
      <c r="DV117"/>
      <c r="DW117"/>
      <c r="DX117"/>
      <c r="DY117"/>
      <c r="DZ117"/>
      <c r="EA117"/>
      <c r="EB117"/>
      <c r="EC117"/>
      <c r="ED117"/>
      <c r="EE117"/>
      <c r="EF117"/>
      <c r="EG117"/>
      <c r="EH117"/>
      <c r="EI117"/>
      <c r="EJ117"/>
      <c r="EK117"/>
      <c r="EL117"/>
      <c r="EM117"/>
      <c r="EN117"/>
      <c r="EO117"/>
      <c r="EP117"/>
      <c r="EQ117"/>
      <c r="ER117"/>
      <c r="ES117"/>
      <c r="ET117"/>
      <c r="EU117"/>
      <c r="EV117"/>
      <c r="EW117"/>
      <c r="EX117"/>
      <c r="EY117"/>
      <c r="EZ117"/>
      <c r="FA117"/>
      <c r="FB117"/>
      <c r="FC117"/>
      <c r="FD117"/>
      <c r="FE117"/>
      <c r="FF117"/>
      <c r="FG117"/>
      <c r="FH117"/>
      <c r="FI117"/>
      <c r="FJ117"/>
      <c r="FK117"/>
    </row>
    <row r="118" spans="1:167" x14ac:dyDescent="0.25">
      <c r="A118"/>
      <c r="B118"/>
      <c r="C118"/>
      <c r="D118"/>
      <c r="E118"/>
      <c r="F118"/>
      <c r="G118"/>
      <c r="H118"/>
      <c r="I118"/>
      <c r="J118"/>
      <c r="K118"/>
      <c r="L118"/>
      <c r="M118"/>
      <c r="N118"/>
      <c r="O118"/>
      <c r="P118"/>
      <c r="Q118"/>
      <c r="R118"/>
      <c r="S118"/>
      <c r="T118"/>
      <c r="U118"/>
      <c r="V118"/>
      <c r="W118"/>
      <c r="X118"/>
      <c r="Y118"/>
      <c r="Z118"/>
      <c r="AA118"/>
      <c r="AB118"/>
      <c r="AC118"/>
      <c r="AD118"/>
      <c r="AE118"/>
      <c r="AF118"/>
      <c r="AG118"/>
      <c r="AH118"/>
      <c r="AI118"/>
      <c r="AJ118"/>
      <c r="AK118"/>
      <c r="AL118"/>
      <c r="AM118"/>
      <c r="AN118"/>
      <c r="AO118"/>
      <c r="AP118"/>
      <c r="AQ118"/>
      <c r="AR118"/>
      <c r="AS118"/>
      <c r="AT118"/>
      <c r="AU118"/>
      <c r="AV118"/>
      <c r="AW118"/>
      <c r="AX118"/>
      <c r="AY118"/>
      <c r="AZ118"/>
      <c r="BA118"/>
      <c r="BB118"/>
      <c r="BC118"/>
      <c r="BD118"/>
      <c r="BE118"/>
      <c r="BF118"/>
      <c r="BG118"/>
      <c r="BH118"/>
      <c r="BI118"/>
      <c r="BJ118"/>
      <c r="BK118"/>
      <c r="BL118"/>
      <c r="BM118"/>
      <c r="BN118"/>
      <c r="BO118"/>
      <c r="BP118"/>
      <c r="BQ118"/>
      <c r="BR118"/>
      <c r="BS118"/>
      <c r="BT118"/>
      <c r="BU118"/>
      <c r="BV118"/>
      <c r="BW118"/>
      <c r="BX118"/>
      <c r="BY118"/>
      <c r="BZ118"/>
      <c r="CA118"/>
      <c r="CB118"/>
      <c r="CC118"/>
      <c r="CD118"/>
      <c r="CE118"/>
      <c r="CF118"/>
      <c r="CG118"/>
      <c r="CH118"/>
      <c r="CI118"/>
      <c r="CJ118"/>
      <c r="CK118"/>
      <c r="CL118"/>
      <c r="CM118"/>
      <c r="CN118"/>
      <c r="CO118"/>
      <c r="CP118"/>
      <c r="CQ118"/>
      <c r="CR118"/>
      <c r="CS118"/>
      <c r="CT118"/>
      <c r="CU118"/>
      <c r="CV118"/>
      <c r="CW118"/>
      <c r="CX118"/>
      <c r="CY118"/>
      <c r="CZ118"/>
      <c r="DA118"/>
      <c r="DB118"/>
      <c r="DC118"/>
      <c r="DD118"/>
      <c r="DE118"/>
      <c r="DF118"/>
      <c r="DG118"/>
      <c r="DH118"/>
      <c r="DI118"/>
      <c r="DJ118"/>
      <c r="DK118"/>
      <c r="DL118"/>
      <c r="DM118"/>
      <c r="DN118"/>
      <c r="DO118"/>
      <c r="DP118"/>
      <c r="DQ118"/>
      <c r="DR118"/>
      <c r="DS118"/>
      <c r="DT118"/>
      <c r="DU118"/>
      <c r="DV118"/>
      <c r="DW118"/>
      <c r="DX118"/>
      <c r="DY118"/>
      <c r="DZ118"/>
      <c r="EA118"/>
      <c r="EB118"/>
      <c r="EC118"/>
      <c r="ED118"/>
      <c r="EE118"/>
      <c r="EF118"/>
      <c r="EG118"/>
      <c r="EH118"/>
      <c r="EI118"/>
      <c r="EJ118"/>
      <c r="EK118"/>
      <c r="EL118"/>
      <c r="EM118"/>
      <c r="EN118"/>
      <c r="EO118"/>
      <c r="EP118"/>
      <c r="EQ118"/>
      <c r="ER118"/>
      <c r="ES118"/>
      <c r="ET118"/>
      <c r="EU118"/>
      <c r="EV118"/>
      <c r="EW118"/>
      <c r="EX118"/>
      <c r="EY118"/>
      <c r="EZ118"/>
      <c r="FA118"/>
      <c r="FB118"/>
      <c r="FC118"/>
      <c r="FD118"/>
      <c r="FE118"/>
      <c r="FF118"/>
      <c r="FG118"/>
      <c r="FH118"/>
      <c r="FI118"/>
      <c r="FJ118"/>
      <c r="FK118"/>
    </row>
    <row r="119" spans="1:167" x14ac:dyDescent="0.25">
      <c r="A119"/>
      <c r="B119"/>
      <c r="C119"/>
      <c r="D119"/>
      <c r="E119"/>
      <c r="F119"/>
      <c r="G119"/>
      <c r="H119"/>
      <c r="I119"/>
      <c r="J119"/>
      <c r="K119"/>
      <c r="L119"/>
      <c r="M119"/>
      <c r="N119"/>
      <c r="O119"/>
      <c r="P119"/>
      <c r="Q119"/>
      <c r="R119"/>
      <c r="S119"/>
      <c r="T119"/>
      <c r="U119"/>
      <c r="V119"/>
      <c r="W119"/>
      <c r="X119"/>
      <c r="Y119"/>
      <c r="Z119"/>
      <c r="AA119"/>
      <c r="AB119"/>
      <c r="AC119"/>
      <c r="AD119"/>
      <c r="AE119"/>
      <c r="AF119"/>
      <c r="AG119"/>
      <c r="AH119"/>
      <c r="AI119"/>
      <c r="AJ119"/>
      <c r="AK119"/>
      <c r="AL119"/>
      <c r="AM119"/>
      <c r="AN119"/>
      <c r="AO119"/>
      <c r="AP119"/>
      <c r="AQ119"/>
      <c r="AR119"/>
      <c r="AS119"/>
      <c r="AT119"/>
      <c r="AU119"/>
      <c r="AV119"/>
      <c r="AW119"/>
      <c r="AX119"/>
      <c r="AY119"/>
      <c r="AZ119"/>
      <c r="BA119"/>
      <c r="BB119"/>
      <c r="BC119"/>
      <c r="BD119"/>
      <c r="BE119"/>
      <c r="BF119"/>
      <c r="BG119"/>
      <c r="BH119"/>
      <c r="BI119"/>
      <c r="BJ119"/>
      <c r="BK119"/>
      <c r="BL119"/>
      <c r="BM119"/>
      <c r="BN119"/>
      <c r="BO119"/>
      <c r="BP119"/>
      <c r="BQ119"/>
      <c r="BR119"/>
      <c r="BS119"/>
      <c r="BT119"/>
      <c r="BU119"/>
      <c r="BV119"/>
      <c r="BW119"/>
      <c r="BX119"/>
      <c r="BY119"/>
      <c r="BZ119"/>
      <c r="CA119"/>
      <c r="CB119"/>
      <c r="CC119"/>
      <c r="CD119"/>
      <c r="CE119"/>
      <c r="CF119"/>
      <c r="CG119"/>
      <c r="CH119"/>
      <c r="CI119"/>
      <c r="CJ119"/>
      <c r="CK119"/>
      <c r="CL119"/>
      <c r="CM119"/>
      <c r="CN119"/>
      <c r="CO119"/>
      <c r="CP119"/>
      <c r="CQ119"/>
      <c r="CR119"/>
      <c r="CS119"/>
      <c r="CT119"/>
      <c r="CU119"/>
      <c r="CV119"/>
      <c r="CW119"/>
      <c r="CX119"/>
      <c r="CY119"/>
      <c r="CZ119"/>
      <c r="DA119"/>
      <c r="DB119"/>
      <c r="DC119"/>
      <c r="DD119"/>
      <c r="DE119"/>
      <c r="DF119"/>
      <c r="DG119"/>
      <c r="DH119"/>
      <c r="DI119"/>
      <c r="DJ119"/>
      <c r="DK119"/>
      <c r="DL119"/>
      <c r="DM119"/>
      <c r="DN119"/>
      <c r="DO119"/>
      <c r="DP119"/>
      <c r="DQ119"/>
      <c r="DR119"/>
      <c r="DS119"/>
      <c r="DT119"/>
      <c r="DU119"/>
      <c r="DV119"/>
      <c r="DW119"/>
      <c r="DX119"/>
      <c r="DY119"/>
      <c r="DZ119"/>
      <c r="EA119"/>
      <c r="EB119"/>
      <c r="EC119"/>
      <c r="ED119"/>
      <c r="EE119"/>
      <c r="EF119"/>
      <c r="EG119"/>
      <c r="EH119"/>
      <c r="EI119"/>
      <c r="EJ119"/>
      <c r="EK119"/>
      <c r="EL119"/>
      <c r="EM119"/>
      <c r="EN119"/>
      <c r="EO119"/>
      <c r="EP119"/>
      <c r="EQ119"/>
      <c r="ER119"/>
      <c r="ES119"/>
      <c r="ET119"/>
      <c r="EU119"/>
      <c r="EV119"/>
      <c r="EW119"/>
      <c r="EX119"/>
      <c r="EY119"/>
      <c r="EZ119"/>
      <c r="FA119"/>
      <c r="FB119"/>
      <c r="FC119"/>
      <c r="FD119"/>
      <c r="FE119"/>
      <c r="FF119"/>
      <c r="FG119"/>
      <c r="FH119"/>
      <c r="FI119"/>
      <c r="FJ119"/>
      <c r="FK119"/>
    </row>
    <row r="120" spans="1:167" x14ac:dyDescent="0.25">
      <c r="A120"/>
      <c r="B120"/>
      <c r="C120"/>
      <c r="D120"/>
      <c r="E120"/>
      <c r="F120"/>
      <c r="G120"/>
      <c r="H120"/>
      <c r="I120"/>
      <c r="J120"/>
      <c r="K120"/>
      <c r="L120"/>
      <c r="M120"/>
      <c r="N120"/>
      <c r="O120"/>
      <c r="P120"/>
      <c r="Q120"/>
      <c r="R120"/>
      <c r="S120"/>
      <c r="T120"/>
      <c r="U120"/>
      <c r="V120"/>
      <c r="W120"/>
      <c r="X120"/>
      <c r="Y120"/>
      <c r="Z120"/>
      <c r="AA120"/>
      <c r="AB120"/>
      <c r="AC120"/>
      <c r="AD120"/>
      <c r="AE120"/>
      <c r="AF120"/>
      <c r="AG120"/>
      <c r="AH120"/>
      <c r="AI120"/>
      <c r="AJ120"/>
      <c r="AK120"/>
      <c r="AL120"/>
      <c r="AM120"/>
      <c r="AN120"/>
      <c r="AO120"/>
      <c r="AP120"/>
      <c r="AQ120"/>
      <c r="AR120"/>
      <c r="AS120"/>
      <c r="AT120"/>
      <c r="AU120"/>
      <c r="AV120"/>
      <c r="AW120"/>
      <c r="AX120"/>
      <c r="AY120"/>
      <c r="AZ120"/>
      <c r="BA120"/>
      <c r="BB120"/>
      <c r="BC120"/>
      <c r="BD120"/>
      <c r="BE120"/>
      <c r="BF120"/>
      <c r="BG120"/>
      <c r="BH120"/>
      <c r="BI120"/>
      <c r="BJ120"/>
      <c r="BK120"/>
      <c r="BL120"/>
      <c r="BM120"/>
      <c r="BN120"/>
      <c r="BO120"/>
      <c r="BP120"/>
      <c r="BQ120"/>
      <c r="BR120"/>
      <c r="BS120"/>
      <c r="BT120"/>
      <c r="BU120"/>
      <c r="BV120"/>
      <c r="BW120"/>
      <c r="BX120"/>
      <c r="BY120"/>
      <c r="BZ120"/>
      <c r="CA120"/>
      <c r="CB120"/>
      <c r="CC120"/>
      <c r="CD120"/>
      <c r="CE120"/>
      <c r="CF120"/>
      <c r="CG120"/>
      <c r="CH120"/>
      <c r="CI120"/>
      <c r="CJ120"/>
      <c r="CK120"/>
      <c r="CL120"/>
      <c r="CM120"/>
      <c r="CN120"/>
      <c r="CO120"/>
      <c r="CP120"/>
      <c r="CQ120"/>
      <c r="CR120"/>
      <c r="CS120"/>
      <c r="CT120"/>
      <c r="CU120"/>
      <c r="CV120"/>
      <c r="CW120"/>
      <c r="CX120"/>
      <c r="CY120"/>
      <c r="CZ120"/>
      <c r="DA120"/>
      <c r="DB120"/>
      <c r="DC120"/>
      <c r="DD120"/>
      <c r="DE120"/>
      <c r="DF120"/>
      <c r="DG120"/>
      <c r="DH120"/>
      <c r="DI120"/>
      <c r="DJ120"/>
      <c r="DK120"/>
      <c r="DL120"/>
      <c r="DM120"/>
      <c r="DN120"/>
      <c r="DO120"/>
      <c r="DP120"/>
      <c r="DQ120"/>
      <c r="DR120"/>
      <c r="DS120"/>
      <c r="DT120"/>
      <c r="DU120"/>
      <c r="DV120"/>
      <c r="DW120"/>
      <c r="DX120"/>
      <c r="DY120"/>
      <c r="DZ120"/>
      <c r="EA120"/>
      <c r="EB120"/>
      <c r="EC120"/>
      <c r="ED120"/>
      <c r="EE120"/>
      <c r="EF120"/>
      <c r="EG120"/>
      <c r="EH120"/>
      <c r="EI120"/>
      <c r="EJ120"/>
      <c r="EK120"/>
      <c r="EL120"/>
      <c r="EM120"/>
      <c r="EN120"/>
      <c r="EO120"/>
      <c r="EP120"/>
      <c r="EQ120"/>
      <c r="ER120"/>
      <c r="ES120"/>
      <c r="ET120"/>
      <c r="EU120"/>
      <c r="EV120"/>
      <c r="EW120"/>
      <c r="EX120"/>
      <c r="EY120"/>
      <c r="EZ120"/>
      <c r="FA120"/>
      <c r="FB120"/>
      <c r="FC120"/>
      <c r="FD120"/>
      <c r="FE120"/>
      <c r="FF120"/>
      <c r="FG120"/>
      <c r="FH120"/>
      <c r="FI120"/>
      <c r="FJ120"/>
      <c r="FK120"/>
    </row>
    <row r="121" spans="1:167" x14ac:dyDescent="0.25">
      <c r="A121"/>
      <c r="B121"/>
      <c r="C121"/>
      <c r="D121"/>
      <c r="E121"/>
      <c r="F121"/>
      <c r="G121"/>
      <c r="H121"/>
      <c r="I121"/>
      <c r="J121"/>
      <c r="K121"/>
      <c r="L121"/>
      <c r="M121"/>
      <c r="N121"/>
      <c r="O121"/>
      <c r="P121"/>
      <c r="Q121"/>
      <c r="R121"/>
      <c r="S121"/>
      <c r="T121"/>
      <c r="U121"/>
      <c r="V121"/>
      <c r="W121"/>
      <c r="X121"/>
      <c r="Y121"/>
      <c r="Z121"/>
      <c r="AA121"/>
      <c r="AB121"/>
      <c r="AC121"/>
      <c r="AD121"/>
      <c r="AE121"/>
      <c r="AF121"/>
      <c r="AG121"/>
      <c r="AH121"/>
      <c r="AI121"/>
      <c r="AJ121"/>
      <c r="AK121"/>
      <c r="AL121"/>
      <c r="AM121"/>
      <c r="AN121"/>
      <c r="AO121"/>
      <c r="AP121"/>
      <c r="AQ121"/>
      <c r="AR121"/>
      <c r="AS121"/>
      <c r="AT121"/>
      <c r="AU121"/>
      <c r="AV121"/>
      <c r="AW121"/>
      <c r="AX121"/>
      <c r="AY121"/>
      <c r="AZ121"/>
      <c r="BA121"/>
      <c r="BB121"/>
      <c r="BC121"/>
      <c r="BD121"/>
      <c r="BE121"/>
      <c r="BF121"/>
      <c r="BG121"/>
      <c r="BH121"/>
      <c r="BI121"/>
      <c r="BJ121"/>
      <c r="BK121"/>
      <c r="BL121"/>
      <c r="BM121"/>
      <c r="BN121"/>
      <c r="BO121"/>
      <c r="BP121"/>
      <c r="BQ121"/>
      <c r="BR121"/>
      <c r="BS121"/>
      <c r="BT121"/>
      <c r="BU121"/>
      <c r="BV121"/>
      <c r="BW121"/>
      <c r="BX121"/>
      <c r="BY121"/>
      <c r="BZ121"/>
      <c r="CA121"/>
      <c r="CB121"/>
      <c r="CC121"/>
      <c r="CD121"/>
      <c r="CE121"/>
      <c r="CF121"/>
      <c r="CG121"/>
      <c r="CH121"/>
      <c r="CI121"/>
      <c r="CJ121"/>
      <c r="CK121"/>
      <c r="CL121"/>
      <c r="CM121"/>
      <c r="CN121"/>
      <c r="CO121"/>
      <c r="CP121"/>
      <c r="CQ121"/>
      <c r="CR121"/>
      <c r="CS121"/>
      <c r="CT121"/>
      <c r="CU121"/>
      <c r="CV121"/>
      <c r="CW121"/>
      <c r="CX121"/>
      <c r="CY121"/>
      <c r="CZ121"/>
      <c r="DA121"/>
      <c r="DB121"/>
      <c r="DC121"/>
      <c r="DD121"/>
      <c r="DE121"/>
      <c r="DF121"/>
      <c r="DG121"/>
      <c r="DH121"/>
      <c r="DI121"/>
      <c r="DJ121"/>
      <c r="DK121"/>
      <c r="DL121"/>
      <c r="DM121"/>
      <c r="DN121"/>
      <c r="DO121"/>
      <c r="DP121"/>
      <c r="DQ121"/>
      <c r="DR121"/>
      <c r="DS121"/>
      <c r="DT121"/>
      <c r="DU121"/>
      <c r="DV121"/>
      <c r="DW121"/>
      <c r="DX121"/>
      <c r="DY121"/>
      <c r="DZ121"/>
      <c r="EA121"/>
      <c r="EB121"/>
      <c r="EC121"/>
      <c r="ED121"/>
      <c r="EE121"/>
      <c r="EF121"/>
      <c r="EG121"/>
      <c r="EH121"/>
      <c r="EI121"/>
      <c r="EJ121"/>
      <c r="EK121"/>
      <c r="EL121"/>
      <c r="EM121"/>
      <c r="EN121"/>
      <c r="EO121"/>
      <c r="EP121"/>
      <c r="EQ121"/>
      <c r="ER121"/>
      <c r="ES121"/>
      <c r="ET121"/>
      <c r="EU121"/>
      <c r="EV121"/>
      <c r="EW121"/>
      <c r="EX121"/>
      <c r="EY121"/>
      <c r="EZ121"/>
      <c r="FA121"/>
      <c r="FB121"/>
      <c r="FC121"/>
      <c r="FD121"/>
      <c r="FE121"/>
      <c r="FF121"/>
      <c r="FG121"/>
      <c r="FH121"/>
      <c r="FI121"/>
      <c r="FJ121"/>
      <c r="FK121"/>
    </row>
    <row r="122" spans="1:167" x14ac:dyDescent="0.25">
      <c r="A122"/>
      <c r="B122"/>
      <c r="C122"/>
      <c r="D122"/>
      <c r="E122"/>
      <c r="F122"/>
      <c r="G122"/>
      <c r="H122"/>
      <c r="I122"/>
      <c r="J122"/>
      <c r="K122"/>
      <c r="L122"/>
      <c r="M122"/>
      <c r="N122"/>
      <c r="O122"/>
      <c r="P122"/>
      <c r="Q122"/>
      <c r="R122"/>
      <c r="S122"/>
      <c r="T122"/>
      <c r="U122"/>
      <c r="V122"/>
      <c r="W122"/>
      <c r="X122"/>
      <c r="Y122"/>
      <c r="Z122"/>
      <c r="AA122"/>
      <c r="AB122"/>
      <c r="AC122"/>
      <c r="AD122"/>
      <c r="AE122"/>
      <c r="AF122"/>
      <c r="AG122"/>
      <c r="AH122"/>
      <c r="AI122"/>
      <c r="AJ122"/>
      <c r="AK122"/>
      <c r="AL122"/>
      <c r="AM122"/>
      <c r="AN122"/>
      <c r="AO122"/>
      <c r="AP122"/>
      <c r="AQ122"/>
      <c r="AR122"/>
      <c r="AS122"/>
      <c r="AT122"/>
      <c r="AU122"/>
      <c r="AV122"/>
      <c r="AW122"/>
      <c r="AX122"/>
      <c r="AY122"/>
      <c r="AZ122"/>
      <c r="BA122"/>
      <c r="BB122"/>
      <c r="BC122"/>
      <c r="BD122"/>
      <c r="BE122"/>
      <c r="BF122"/>
      <c r="BG122"/>
      <c r="BH122"/>
      <c r="BI122"/>
      <c r="BJ122"/>
      <c r="BK122"/>
      <c r="BL122"/>
      <c r="BM122"/>
      <c r="BN122"/>
      <c r="BO122"/>
      <c r="BP122"/>
      <c r="BQ122"/>
      <c r="BR122"/>
      <c r="BS122"/>
      <c r="BT122"/>
      <c r="BU122"/>
      <c r="BV122"/>
      <c r="BW122"/>
      <c r="BX122"/>
      <c r="BY122"/>
      <c r="BZ122"/>
      <c r="CA122"/>
      <c r="CB122"/>
      <c r="CC122"/>
      <c r="CD122"/>
      <c r="CE122"/>
      <c r="CF122"/>
      <c r="CG122"/>
      <c r="CH122"/>
      <c r="CI122"/>
      <c r="CJ122"/>
      <c r="CK122"/>
      <c r="CL122"/>
      <c r="CM122"/>
      <c r="CN122"/>
      <c r="CO122"/>
      <c r="CP122"/>
      <c r="CQ122"/>
      <c r="CR122"/>
      <c r="CS122"/>
      <c r="CT122"/>
      <c r="CU122"/>
      <c r="CV122"/>
      <c r="CW122"/>
      <c r="CX122"/>
      <c r="CY122"/>
      <c r="CZ122"/>
      <c r="DA122"/>
      <c r="DB122"/>
      <c r="DC122"/>
      <c r="DD122"/>
      <c r="DE122"/>
      <c r="DF122"/>
      <c r="DG122"/>
      <c r="DH122"/>
      <c r="DI122"/>
      <c r="DJ122"/>
      <c r="DK122"/>
      <c r="DL122"/>
      <c r="DM122"/>
      <c r="DN122"/>
      <c r="DO122"/>
      <c r="DP122"/>
      <c r="DQ122"/>
      <c r="DR122"/>
      <c r="DS122"/>
      <c r="DT122"/>
      <c r="DU122"/>
      <c r="DV122"/>
      <c r="DW122"/>
      <c r="DX122"/>
      <c r="DY122"/>
      <c r="DZ122"/>
      <c r="EA122"/>
      <c r="EB122"/>
      <c r="EC122"/>
      <c r="ED122"/>
      <c r="EE122"/>
      <c r="EF122"/>
      <c r="EG122"/>
      <c r="EH122"/>
      <c r="EI122"/>
      <c r="EJ122"/>
      <c r="EK122"/>
      <c r="EL122"/>
      <c r="EM122"/>
      <c r="EN122"/>
      <c r="EO122"/>
      <c r="EP122"/>
      <c r="EQ122"/>
      <c r="ER122"/>
      <c r="ES122"/>
      <c r="ET122"/>
      <c r="EU122"/>
      <c r="EV122"/>
      <c r="EW122"/>
      <c r="EX122"/>
      <c r="EY122"/>
      <c r="EZ122"/>
      <c r="FA122"/>
      <c r="FB122"/>
      <c r="FC122"/>
      <c r="FD122"/>
      <c r="FE122"/>
      <c r="FF122"/>
      <c r="FG122"/>
      <c r="FH122"/>
      <c r="FI122"/>
      <c r="FJ122"/>
      <c r="FK122"/>
    </row>
    <row r="123" spans="1:167" x14ac:dyDescent="0.25">
      <c r="A123"/>
      <c r="B123"/>
      <c r="C123"/>
      <c r="D123"/>
      <c r="E123"/>
      <c r="F123"/>
      <c r="G123"/>
      <c r="H123"/>
      <c r="I123"/>
      <c r="J123"/>
      <c r="K123"/>
      <c r="L123"/>
      <c r="M123"/>
      <c r="N123"/>
      <c r="O123"/>
      <c r="P123"/>
      <c r="Q123"/>
      <c r="R123"/>
      <c r="S123"/>
      <c r="T123"/>
      <c r="U123"/>
      <c r="V123"/>
      <c r="W123"/>
      <c r="X123"/>
      <c r="Y123"/>
      <c r="Z123"/>
      <c r="AA123"/>
      <c r="AB123"/>
      <c r="AC123"/>
      <c r="AD123"/>
      <c r="AE123"/>
      <c r="AF123"/>
      <c r="AG123"/>
      <c r="AH123"/>
      <c r="AI123"/>
      <c r="AJ123"/>
      <c r="AK123"/>
      <c r="AL123"/>
      <c r="AM123"/>
      <c r="AN123"/>
      <c r="AO123"/>
      <c r="AP123"/>
      <c r="AQ123"/>
      <c r="AR123"/>
      <c r="AS123"/>
      <c r="AT123"/>
      <c r="AU123"/>
      <c r="AV123"/>
      <c r="AW123"/>
      <c r="AX123"/>
      <c r="AY123"/>
      <c r="AZ123"/>
      <c r="BA123"/>
      <c r="BB123"/>
      <c r="BC123"/>
      <c r="BD123"/>
      <c r="BE123"/>
      <c r="BF123"/>
      <c r="BG123"/>
      <c r="BH123"/>
      <c r="BI123"/>
      <c r="BJ123"/>
      <c r="BK123"/>
      <c r="BL123"/>
      <c r="BM123"/>
      <c r="BN123"/>
      <c r="BO123"/>
      <c r="BP123"/>
      <c r="BQ123"/>
      <c r="BR123"/>
      <c r="BS123"/>
      <c r="BT123"/>
      <c r="BU123"/>
      <c r="BV123"/>
      <c r="BW123"/>
      <c r="BX123"/>
      <c r="BY123"/>
      <c r="BZ123"/>
      <c r="CA123"/>
      <c r="CB123"/>
      <c r="CC123"/>
      <c r="CD123"/>
      <c r="CE123"/>
      <c r="CF123"/>
      <c r="CG123"/>
      <c r="CH123"/>
      <c r="CI123"/>
      <c r="CJ123"/>
      <c r="CK123"/>
      <c r="CL123"/>
      <c r="CM123"/>
      <c r="CN123"/>
      <c r="CO123"/>
      <c r="CP123"/>
      <c r="CQ123"/>
      <c r="CR123"/>
      <c r="CS123"/>
      <c r="CT123"/>
      <c r="CU123"/>
      <c r="CV123"/>
      <c r="CW123"/>
      <c r="CX123"/>
      <c r="CY123"/>
      <c r="CZ123"/>
      <c r="DA123"/>
      <c r="DB123"/>
      <c r="DC123"/>
      <c r="DD123"/>
      <c r="DE123"/>
      <c r="DF123"/>
      <c r="DG123"/>
      <c r="DH123"/>
      <c r="DI123"/>
      <c r="DJ123"/>
      <c r="DK123"/>
      <c r="DL123"/>
      <c r="DM123"/>
      <c r="DN123"/>
      <c r="DO123"/>
      <c r="DP123"/>
      <c r="DQ123"/>
      <c r="DR123"/>
      <c r="DS123"/>
      <c r="DT123"/>
      <c r="DU123"/>
      <c r="DV123"/>
      <c r="DW123"/>
      <c r="DX123"/>
      <c r="DY123"/>
      <c r="DZ123"/>
      <c r="EA123"/>
      <c r="EB123"/>
      <c r="EC123"/>
      <c r="ED123"/>
      <c r="EE123"/>
      <c r="EF123"/>
      <c r="EG123"/>
      <c r="EH123"/>
      <c r="EI123"/>
      <c r="EJ123"/>
      <c r="EK123"/>
      <c r="EL123"/>
      <c r="EM123"/>
      <c r="EN123"/>
      <c r="EO123"/>
      <c r="EP123"/>
      <c r="EQ123"/>
      <c r="ER123"/>
      <c r="ES123"/>
      <c r="ET123"/>
      <c r="EU123"/>
      <c r="EV123"/>
      <c r="EW123"/>
      <c r="EX123"/>
      <c r="EY123"/>
      <c r="EZ123"/>
      <c r="FA123"/>
      <c r="FB123"/>
      <c r="FC123"/>
      <c r="FD123"/>
      <c r="FE123"/>
      <c r="FF123"/>
      <c r="FG123"/>
      <c r="FH123"/>
      <c r="FI123"/>
      <c r="FJ123"/>
      <c r="FK123"/>
    </row>
    <row r="124" spans="1:167" x14ac:dyDescent="0.25">
      <c r="A124"/>
      <c r="B124"/>
      <c r="C124"/>
      <c r="D124"/>
      <c r="E124"/>
      <c r="F124"/>
      <c r="G124"/>
      <c r="H124"/>
      <c r="I124"/>
      <c r="J124"/>
      <c r="K124"/>
      <c r="L124"/>
      <c r="M124"/>
      <c r="N124"/>
      <c r="O124"/>
      <c r="P124"/>
      <c r="Q124"/>
      <c r="R124"/>
      <c r="S124"/>
      <c r="T124"/>
      <c r="U124"/>
      <c r="V124"/>
      <c r="W124"/>
      <c r="X124"/>
      <c r="Y124"/>
      <c r="Z124"/>
      <c r="AA124"/>
      <c r="AB124"/>
      <c r="AC124"/>
      <c r="AD124"/>
      <c r="AE124"/>
      <c r="AF124"/>
      <c r="AG124"/>
      <c r="AH124"/>
      <c r="AI124"/>
      <c r="AJ124"/>
      <c r="AK124"/>
      <c r="AL124"/>
      <c r="AM124"/>
      <c r="AN124"/>
      <c r="AO124"/>
      <c r="AP124"/>
      <c r="AQ124"/>
      <c r="AR124"/>
      <c r="AS124"/>
      <c r="AT124"/>
      <c r="AU124"/>
      <c r="AV124"/>
      <c r="AW124"/>
      <c r="AX124"/>
      <c r="AY124"/>
      <c r="AZ124"/>
      <c r="BA124"/>
      <c r="BB124"/>
      <c r="BC124"/>
      <c r="BD124"/>
      <c r="BE124"/>
      <c r="BF124"/>
      <c r="BG124"/>
      <c r="BH124"/>
      <c r="BI124"/>
      <c r="BJ124"/>
      <c r="BK124"/>
      <c r="BL124"/>
      <c r="BM124"/>
      <c r="BN124"/>
      <c r="BO124"/>
      <c r="BP124"/>
      <c r="BQ124"/>
      <c r="BR124"/>
      <c r="BS124"/>
      <c r="BT124"/>
      <c r="BU124"/>
      <c r="BV124"/>
      <c r="BW124"/>
      <c r="BX124"/>
      <c r="BY124"/>
      <c r="BZ124"/>
      <c r="CA124"/>
      <c r="CB124"/>
      <c r="CC124"/>
      <c r="CD124"/>
      <c r="CE124"/>
      <c r="CF124"/>
      <c r="CG124"/>
      <c r="CH124"/>
      <c r="CI124"/>
      <c r="CJ124"/>
      <c r="CK124"/>
      <c r="CL124"/>
      <c r="CM124"/>
      <c r="CN124"/>
      <c r="CO124"/>
      <c r="CP124"/>
      <c r="CQ124"/>
      <c r="CR124"/>
      <c r="CS124"/>
      <c r="CT124"/>
      <c r="CU124"/>
      <c r="CV124"/>
      <c r="CW124"/>
      <c r="CX124"/>
      <c r="CY124"/>
      <c r="CZ124"/>
      <c r="DA124"/>
      <c r="DB124"/>
      <c r="DC124"/>
      <c r="DD124"/>
      <c r="DE124"/>
      <c r="DF124"/>
      <c r="DG124"/>
      <c r="DH124"/>
      <c r="DI124"/>
      <c r="DJ124"/>
      <c r="DK124"/>
      <c r="DL124"/>
      <c r="DM124"/>
      <c r="DN124"/>
      <c r="DO124"/>
      <c r="DP124"/>
      <c r="DQ124"/>
      <c r="DR124"/>
      <c r="DS124"/>
      <c r="DT124"/>
      <c r="DU124"/>
      <c r="DV124"/>
      <c r="DW124"/>
      <c r="DX124"/>
      <c r="DY124"/>
      <c r="DZ124"/>
      <c r="EA124"/>
      <c r="EB124"/>
      <c r="EC124"/>
      <c r="ED124"/>
      <c r="EE124"/>
      <c r="EF124"/>
      <c r="EG124"/>
      <c r="EH124"/>
      <c r="EI124"/>
      <c r="EJ124"/>
      <c r="EK124"/>
      <c r="EL124"/>
      <c r="EM124"/>
      <c r="EN124"/>
      <c r="EO124"/>
      <c r="EP124"/>
      <c r="EQ124"/>
      <c r="ER124"/>
      <c r="ES124"/>
      <c r="ET124"/>
      <c r="EU124"/>
      <c r="EV124"/>
      <c r="EW124"/>
      <c r="EX124"/>
      <c r="EY124"/>
      <c r="EZ124"/>
      <c r="FA124"/>
      <c r="FB124"/>
      <c r="FC124"/>
      <c r="FD124"/>
      <c r="FE124"/>
      <c r="FF124"/>
      <c r="FG124"/>
      <c r="FH124"/>
      <c r="FI124"/>
      <c r="FJ124"/>
      <c r="FK124"/>
    </row>
    <row r="125" spans="1:167" x14ac:dyDescent="0.25">
      <c r="A125"/>
      <c r="B125"/>
      <c r="C125"/>
      <c r="D125"/>
      <c r="E125"/>
      <c r="F125"/>
      <c r="G125"/>
      <c r="H125"/>
      <c r="I125"/>
      <c r="J125"/>
      <c r="K125"/>
      <c r="L125"/>
      <c r="M125"/>
      <c r="N125"/>
      <c r="O125"/>
      <c r="P125"/>
      <c r="Q125"/>
      <c r="R125"/>
      <c r="S125"/>
      <c r="T125"/>
      <c r="U125"/>
      <c r="V125"/>
      <c r="W125"/>
      <c r="X125"/>
      <c r="Y125"/>
      <c r="Z125"/>
      <c r="AA125"/>
      <c r="AB125"/>
      <c r="AC125"/>
      <c r="AD125"/>
      <c r="AE125"/>
      <c r="AF125"/>
      <c r="AG125"/>
      <c r="AH125"/>
      <c r="AI125"/>
      <c r="AJ125"/>
      <c r="AK125"/>
      <c r="AL125"/>
      <c r="AM125"/>
      <c r="AN125"/>
      <c r="AO125"/>
      <c r="AP125"/>
      <c r="AQ125"/>
      <c r="AR125"/>
      <c r="AS125"/>
      <c r="AT125"/>
      <c r="AU125"/>
      <c r="AV125"/>
      <c r="AW125"/>
      <c r="AX125"/>
      <c r="AY125"/>
      <c r="AZ125"/>
      <c r="BA125"/>
      <c r="BB125"/>
      <c r="BC125"/>
      <c r="BD125"/>
      <c r="BE125"/>
      <c r="BF125"/>
      <c r="BG125"/>
      <c r="BH125"/>
      <c r="BI125"/>
      <c r="BJ125"/>
      <c r="BK125"/>
      <c r="BL125"/>
      <c r="BM125"/>
      <c r="BN125"/>
      <c r="BO125"/>
      <c r="BP125"/>
      <c r="BQ125"/>
      <c r="BR125"/>
      <c r="BS125"/>
      <c r="BT125"/>
      <c r="BU125"/>
      <c r="BV125"/>
      <c r="BW125"/>
      <c r="BX125"/>
      <c r="BY125"/>
      <c r="BZ125"/>
      <c r="CA125"/>
      <c r="CB125"/>
      <c r="CC125"/>
      <c r="CD125"/>
      <c r="CE125"/>
      <c r="CF125"/>
      <c r="CG125"/>
      <c r="CH125"/>
      <c r="CI125"/>
      <c r="CJ125"/>
      <c r="CK125"/>
      <c r="CL125"/>
      <c r="CM125"/>
      <c r="CN125"/>
      <c r="CO125"/>
      <c r="CP125"/>
      <c r="CQ125"/>
      <c r="CR125"/>
      <c r="CS125"/>
      <c r="CT125"/>
      <c r="CU125"/>
      <c r="CV125"/>
      <c r="CW125"/>
      <c r="CX125"/>
      <c r="CY125"/>
      <c r="CZ125"/>
      <c r="DA125"/>
      <c r="DB125"/>
      <c r="DC125"/>
      <c r="DD125"/>
      <c r="DE125"/>
      <c r="DF125"/>
      <c r="DG125"/>
      <c r="DH125"/>
      <c r="DI125"/>
      <c r="DJ125"/>
      <c r="DK125"/>
      <c r="DL125"/>
      <c r="DM125"/>
      <c r="DN125"/>
      <c r="DO125"/>
      <c r="DP125"/>
      <c r="DQ125"/>
      <c r="DR125"/>
      <c r="DS125"/>
      <c r="DT125"/>
      <c r="DU125"/>
      <c r="DV125"/>
      <c r="DW125"/>
      <c r="DX125"/>
      <c r="DY125"/>
      <c r="DZ125"/>
      <c r="EA125"/>
      <c r="EB125"/>
      <c r="EC125"/>
      <c r="ED125"/>
      <c r="EE125"/>
      <c r="EF125"/>
      <c r="EG125"/>
      <c r="EH125"/>
      <c r="EI125"/>
      <c r="EJ125"/>
      <c r="EK125"/>
      <c r="EL125"/>
      <c r="EM125"/>
      <c r="EN125"/>
      <c r="EO125"/>
      <c r="EP125"/>
      <c r="EQ125"/>
      <c r="ER125"/>
      <c r="ES125"/>
      <c r="ET125"/>
      <c r="EU125"/>
      <c r="EV125"/>
      <c r="EW125"/>
      <c r="EX125"/>
      <c r="EY125"/>
      <c r="EZ125"/>
      <c r="FA125"/>
      <c r="FB125"/>
      <c r="FC125"/>
      <c r="FD125"/>
      <c r="FE125"/>
      <c r="FF125"/>
      <c r="FG125"/>
      <c r="FH125"/>
      <c r="FI125"/>
      <c r="FJ125"/>
      <c r="FK125"/>
    </row>
    <row r="126" spans="1:167" x14ac:dyDescent="0.25">
      <c r="A126"/>
      <c r="B126"/>
      <c r="C126"/>
      <c r="D126"/>
      <c r="E126"/>
      <c r="F126"/>
      <c r="G126"/>
      <c r="H126"/>
      <c r="I126"/>
      <c r="J126"/>
      <c r="K126"/>
      <c r="L126"/>
      <c r="M126"/>
      <c r="N126"/>
      <c r="O126"/>
      <c r="P126"/>
      <c r="Q126"/>
      <c r="R126"/>
      <c r="S126"/>
      <c r="T126"/>
      <c r="U126"/>
      <c r="V126"/>
      <c r="W126"/>
      <c r="X126"/>
      <c r="Y126"/>
      <c r="Z126"/>
      <c r="AA126"/>
      <c r="AB126"/>
      <c r="AC126"/>
      <c r="AD126"/>
      <c r="AE126"/>
      <c r="AF126"/>
      <c r="AG126"/>
      <c r="AH126"/>
      <c r="AI126"/>
      <c r="AJ126"/>
      <c r="AK126"/>
      <c r="AL126"/>
      <c r="AM126"/>
      <c r="AN126"/>
      <c r="AO126"/>
      <c r="AP126"/>
      <c r="AQ126"/>
      <c r="AR126"/>
      <c r="AS126"/>
      <c r="AT126"/>
      <c r="AU126"/>
      <c r="AV126"/>
      <c r="AW126"/>
      <c r="AX126"/>
      <c r="AY126"/>
      <c r="AZ126"/>
      <c r="BA126"/>
      <c r="BB126"/>
      <c r="BC126"/>
      <c r="BD126"/>
      <c r="BE126"/>
      <c r="BF126"/>
      <c r="BG126"/>
      <c r="BH126"/>
      <c r="BI126"/>
      <c r="BJ126"/>
      <c r="BK126"/>
      <c r="BL126"/>
      <c r="BM126"/>
      <c r="BN126"/>
      <c r="BO126"/>
      <c r="BP126"/>
      <c r="BQ126"/>
      <c r="BR126"/>
      <c r="BS126"/>
      <c r="BT126"/>
      <c r="BU126"/>
      <c r="BV126"/>
      <c r="BW126"/>
      <c r="BX126"/>
      <c r="BY126"/>
      <c r="BZ126"/>
      <c r="CA126"/>
      <c r="CB126"/>
      <c r="CC126"/>
      <c r="CD126"/>
      <c r="CE126"/>
      <c r="CF126"/>
      <c r="CG126"/>
      <c r="CH126"/>
      <c r="CI126"/>
      <c r="CJ126"/>
      <c r="CK126"/>
      <c r="CL126"/>
      <c r="CM126"/>
      <c r="CN126"/>
      <c r="CO126"/>
      <c r="CP126"/>
      <c r="CQ126"/>
      <c r="CR126"/>
      <c r="CS126"/>
      <c r="CT126"/>
      <c r="CU126"/>
      <c r="CV126"/>
      <c r="CW126"/>
      <c r="CX126"/>
      <c r="CY126"/>
      <c r="CZ126"/>
      <c r="DA126"/>
      <c r="DB126"/>
      <c r="DC126"/>
      <c r="DD126"/>
      <c r="DE126"/>
      <c r="DF126"/>
      <c r="DG126"/>
      <c r="DH126"/>
      <c r="DI126"/>
      <c r="DJ126"/>
      <c r="DK126"/>
      <c r="DL126"/>
      <c r="DM126"/>
      <c r="DN126"/>
      <c r="DO126"/>
      <c r="DP126"/>
      <c r="DQ126"/>
      <c r="DR126"/>
      <c r="DS126"/>
      <c r="DT126"/>
      <c r="DU126"/>
      <c r="DV126"/>
      <c r="DW126"/>
      <c r="DX126"/>
      <c r="DY126"/>
      <c r="DZ126"/>
      <c r="EA126"/>
      <c r="EB126"/>
      <c r="EC126"/>
      <c r="ED126"/>
      <c r="EE126"/>
      <c r="EF126"/>
      <c r="EG126"/>
      <c r="EH126"/>
      <c r="EI126"/>
      <c r="EJ126"/>
      <c r="EK126"/>
      <c r="EL126"/>
      <c r="EM126"/>
      <c r="EN126"/>
      <c r="EO126"/>
      <c r="EP126"/>
      <c r="EQ126"/>
      <c r="ER126"/>
      <c r="ES126"/>
      <c r="ET126"/>
      <c r="EU126"/>
      <c r="EV126"/>
      <c r="EW126"/>
      <c r="EX126"/>
      <c r="EY126"/>
      <c r="EZ126"/>
      <c r="FA126"/>
      <c r="FB126"/>
      <c r="FC126"/>
      <c r="FD126"/>
      <c r="FE126"/>
      <c r="FF126"/>
      <c r="FG126"/>
      <c r="FH126"/>
      <c r="FI126"/>
      <c r="FJ126"/>
      <c r="FK126"/>
    </row>
    <row r="127" spans="1:167" x14ac:dyDescent="0.25">
      <c r="A127"/>
      <c r="B127"/>
      <c r="C127"/>
      <c r="D127"/>
      <c r="E127"/>
      <c r="F127"/>
      <c r="G127"/>
      <c r="H127"/>
      <c r="I127"/>
      <c r="J127"/>
      <c r="K127"/>
      <c r="L127"/>
      <c r="M127"/>
      <c r="N127"/>
      <c r="O127"/>
      <c r="P127"/>
      <c r="Q127"/>
      <c r="R127"/>
      <c r="S127"/>
      <c r="T127"/>
      <c r="U127"/>
      <c r="V127"/>
      <c r="W127"/>
      <c r="X127"/>
      <c r="Y127"/>
      <c r="Z127"/>
      <c r="AA127"/>
      <c r="AB127"/>
      <c r="AC127"/>
      <c r="AD127"/>
      <c r="AE127"/>
      <c r="AF127"/>
      <c r="AG127"/>
      <c r="AH127"/>
      <c r="AI127"/>
      <c r="AJ127"/>
      <c r="AK127"/>
      <c r="AL127"/>
      <c r="AM127"/>
      <c r="AN127"/>
      <c r="AO127"/>
      <c r="AP127"/>
      <c r="AQ127"/>
      <c r="AR127"/>
      <c r="AS127"/>
      <c r="AT127"/>
      <c r="AU127"/>
      <c r="AV127"/>
      <c r="AW127"/>
      <c r="AX127"/>
      <c r="AY127"/>
      <c r="AZ127"/>
      <c r="BA127"/>
      <c r="BB127"/>
      <c r="BC127"/>
      <c r="BD127"/>
      <c r="BE127"/>
      <c r="BF127"/>
      <c r="BG127"/>
      <c r="BH127"/>
      <c r="BI127"/>
      <c r="BJ127"/>
      <c r="BK127"/>
      <c r="BL127"/>
      <c r="BM127"/>
      <c r="BN127"/>
      <c r="BO127"/>
      <c r="BP127"/>
      <c r="BQ127"/>
      <c r="BR127"/>
      <c r="BS127"/>
      <c r="BT127"/>
      <c r="BU127"/>
      <c r="BV127"/>
      <c r="BW127"/>
      <c r="BX127"/>
      <c r="BY127"/>
      <c r="BZ127"/>
      <c r="CA127"/>
      <c r="CB127"/>
      <c r="CC127"/>
      <c r="CD127"/>
      <c r="CE127"/>
      <c r="CF127"/>
      <c r="CG127"/>
      <c r="CH127"/>
      <c r="CI127"/>
      <c r="CJ127"/>
      <c r="CK127"/>
      <c r="CL127"/>
      <c r="CM127"/>
      <c r="CN127"/>
      <c r="CO127"/>
      <c r="CP127"/>
      <c r="CQ127"/>
      <c r="CR127"/>
      <c r="CS127"/>
      <c r="CT127"/>
      <c r="CU127"/>
      <c r="CV127"/>
      <c r="CW127"/>
      <c r="CX127"/>
      <c r="CY127"/>
      <c r="CZ127"/>
      <c r="DA127"/>
      <c r="DB127"/>
      <c r="DC127"/>
      <c r="DD127"/>
      <c r="DE127"/>
      <c r="DF127"/>
      <c r="DG127"/>
      <c r="DH127"/>
      <c r="DI127"/>
      <c r="DJ127"/>
      <c r="DK127"/>
      <c r="DL127"/>
      <c r="DM127"/>
      <c r="DN127"/>
      <c r="DO127"/>
      <c r="DP127"/>
      <c r="DQ127"/>
      <c r="DR127"/>
      <c r="DS127"/>
      <c r="DT127"/>
      <c r="DU127"/>
      <c r="DV127"/>
      <c r="DW127"/>
      <c r="DX127"/>
      <c r="DY127"/>
      <c r="DZ127"/>
      <c r="EA127"/>
      <c r="EB127"/>
      <c r="EC127"/>
      <c r="ED127"/>
      <c r="EE127"/>
      <c r="EF127"/>
      <c r="EG127"/>
      <c r="EH127"/>
      <c r="EI127"/>
      <c r="EJ127"/>
      <c r="EK127"/>
      <c r="EL127"/>
      <c r="EM127"/>
      <c r="EN127"/>
      <c r="EO127"/>
      <c r="EP127"/>
      <c r="EQ127"/>
      <c r="ER127"/>
      <c r="ES127"/>
      <c r="ET127"/>
      <c r="EU127"/>
      <c r="EV127"/>
      <c r="EW127"/>
      <c r="EX127"/>
      <c r="EY127"/>
      <c r="EZ127"/>
      <c r="FA127"/>
      <c r="FB127"/>
      <c r="FC127"/>
      <c r="FD127"/>
      <c r="FE127"/>
      <c r="FF127"/>
      <c r="FG127"/>
      <c r="FH127"/>
      <c r="FI127"/>
      <c r="FJ127"/>
      <c r="FK127"/>
    </row>
    <row r="128" spans="1:167" x14ac:dyDescent="0.25">
      <c r="A128"/>
      <c r="B128"/>
      <c r="C128"/>
      <c r="D128"/>
      <c r="E128"/>
      <c r="F128"/>
      <c r="G128"/>
      <c r="H128"/>
      <c r="I128"/>
      <c r="J128"/>
      <c r="K128"/>
      <c r="L128"/>
      <c r="M128"/>
      <c r="N128"/>
      <c r="O128"/>
      <c r="P128"/>
      <c r="Q128"/>
      <c r="R128"/>
      <c r="S128"/>
      <c r="T128"/>
      <c r="U128"/>
      <c r="V128"/>
      <c r="W128"/>
      <c r="X128"/>
      <c r="Y128"/>
      <c r="Z128"/>
      <c r="AA128"/>
      <c r="AB128"/>
      <c r="AC128"/>
      <c r="AD128"/>
      <c r="AE128"/>
      <c r="AF128"/>
      <c r="AG128"/>
      <c r="AH128"/>
      <c r="AI128"/>
      <c r="AJ128"/>
      <c r="AK128"/>
      <c r="AL128"/>
      <c r="AM128"/>
      <c r="AN128"/>
      <c r="AO128"/>
      <c r="AP128"/>
      <c r="AQ128"/>
      <c r="AR128"/>
      <c r="AS128"/>
      <c r="AT128"/>
      <c r="AU128"/>
      <c r="AV128"/>
      <c r="AW128"/>
      <c r="AX128"/>
      <c r="AY128"/>
      <c r="AZ128"/>
      <c r="BA128"/>
      <c r="BB128"/>
      <c r="BC128"/>
      <c r="BD128"/>
      <c r="BE128"/>
      <c r="BF128"/>
      <c r="BG128"/>
      <c r="BH128"/>
      <c r="BI128"/>
      <c r="BJ128"/>
      <c r="BK128"/>
      <c r="BL128"/>
      <c r="BM128"/>
      <c r="BN128"/>
      <c r="BO128"/>
      <c r="BP128"/>
      <c r="BQ128"/>
      <c r="BR128"/>
      <c r="BS128"/>
      <c r="BT128"/>
      <c r="BU128"/>
      <c r="BV128"/>
      <c r="BW128"/>
      <c r="BX128"/>
      <c r="BY128"/>
      <c r="BZ128"/>
      <c r="CA128"/>
      <c r="CB128"/>
      <c r="CC128"/>
      <c r="CD128"/>
      <c r="CE128"/>
      <c r="CF128"/>
      <c r="CG128"/>
      <c r="CH128"/>
      <c r="CI128"/>
      <c r="CJ128"/>
      <c r="CK128"/>
      <c r="CL128"/>
      <c r="CM128"/>
      <c r="CN128"/>
      <c r="CO128"/>
      <c r="CP128"/>
      <c r="CQ128"/>
      <c r="CR128"/>
      <c r="CS128"/>
      <c r="CT128"/>
      <c r="CU128"/>
      <c r="CV128"/>
      <c r="CW128"/>
      <c r="CX128"/>
      <c r="CY128"/>
      <c r="CZ128"/>
      <c r="DA128"/>
      <c r="DB128"/>
      <c r="DC128"/>
      <c r="DD128"/>
      <c r="DE128"/>
      <c r="DF128"/>
      <c r="DG128"/>
      <c r="DH128"/>
      <c r="DI128"/>
      <c r="DJ128"/>
      <c r="DK128"/>
      <c r="DL128"/>
      <c r="DM128"/>
      <c r="DN128"/>
      <c r="DO128"/>
      <c r="DP128"/>
      <c r="DQ128"/>
      <c r="DR128"/>
      <c r="DS128"/>
      <c r="DT128"/>
      <c r="DU128"/>
      <c r="DV128"/>
      <c r="DW128"/>
      <c r="DX128"/>
      <c r="DY128"/>
      <c r="DZ128"/>
      <c r="EA128"/>
      <c r="EB128"/>
      <c r="EC128"/>
      <c r="ED128"/>
      <c r="EE128"/>
      <c r="EF128"/>
      <c r="EG128"/>
      <c r="EH128"/>
      <c r="EI128"/>
      <c r="EJ128"/>
      <c r="EK128"/>
      <c r="EL128"/>
      <c r="EM128"/>
      <c r="EN128"/>
      <c r="EO128"/>
      <c r="EP128"/>
      <c r="EQ128"/>
      <c r="ER128"/>
      <c r="ES128"/>
      <c r="ET128"/>
      <c r="EU128"/>
      <c r="EV128"/>
      <c r="EW128"/>
      <c r="EX128"/>
      <c r="EY128"/>
      <c r="EZ128"/>
      <c r="FA128"/>
      <c r="FB128"/>
      <c r="FC128"/>
      <c r="FD128"/>
      <c r="FE128"/>
      <c r="FF128"/>
      <c r="FG128"/>
      <c r="FH128"/>
      <c r="FI128"/>
      <c r="FJ128"/>
      <c r="FK128"/>
    </row>
    <row r="129" spans="1:167" x14ac:dyDescent="0.25">
      <c r="A129"/>
      <c r="B129"/>
      <c r="C129"/>
      <c r="D129"/>
      <c r="E129"/>
      <c r="F129"/>
      <c r="G129"/>
      <c r="H129"/>
      <c r="I129"/>
      <c r="J129"/>
      <c r="K129"/>
      <c r="L129"/>
      <c r="M129"/>
      <c r="N129"/>
      <c r="O129"/>
      <c r="P129"/>
      <c r="Q129"/>
      <c r="R129"/>
      <c r="S129"/>
      <c r="T129"/>
      <c r="U129"/>
      <c r="V129"/>
      <c r="W129"/>
      <c r="X129"/>
      <c r="Y129"/>
      <c r="Z129"/>
      <c r="AA129"/>
      <c r="AB129"/>
      <c r="AC129"/>
      <c r="AD129"/>
      <c r="AE129"/>
      <c r="AF129"/>
      <c r="AG129"/>
      <c r="AH129"/>
      <c r="AI129"/>
      <c r="AJ129"/>
      <c r="AK129"/>
      <c r="AL129"/>
      <c r="AM129"/>
      <c r="AN129"/>
      <c r="AO129"/>
      <c r="AP129"/>
      <c r="AQ129"/>
      <c r="AR129"/>
      <c r="AS129"/>
      <c r="AT129"/>
      <c r="AU129"/>
      <c r="AV129"/>
      <c r="AW129"/>
      <c r="AX129"/>
      <c r="AY129"/>
      <c r="AZ129"/>
      <c r="BA129"/>
      <c r="BB129"/>
      <c r="BC129"/>
      <c r="BD129"/>
      <c r="BE129"/>
      <c r="BF129"/>
      <c r="BG129"/>
      <c r="BH129"/>
      <c r="BI129"/>
      <c r="BJ129"/>
      <c r="BK129"/>
      <c r="BL129"/>
      <c r="BM129"/>
      <c r="BN129"/>
      <c r="BO129"/>
      <c r="BP129"/>
      <c r="BQ129"/>
      <c r="BR129"/>
      <c r="BS129"/>
      <c r="BT129"/>
      <c r="BU129"/>
      <c r="BV129"/>
      <c r="BW129"/>
      <c r="BX129"/>
      <c r="BY129"/>
      <c r="BZ129"/>
      <c r="CA129"/>
      <c r="CB129"/>
      <c r="CC129"/>
      <c r="CD129"/>
      <c r="CE129"/>
      <c r="CF129"/>
      <c r="CG129"/>
      <c r="CH129"/>
      <c r="CI129"/>
      <c r="CJ129"/>
      <c r="CK129"/>
      <c r="CL129"/>
      <c r="CM129"/>
      <c r="CN129"/>
      <c r="CO129"/>
      <c r="CP129"/>
      <c r="CQ129"/>
      <c r="CR129"/>
      <c r="CS129"/>
      <c r="CT129"/>
      <c r="CU129"/>
      <c r="CV129"/>
      <c r="CW129"/>
      <c r="CX129"/>
      <c r="CY129"/>
      <c r="CZ129"/>
      <c r="DA129"/>
      <c r="DB129"/>
      <c r="DC129"/>
      <c r="DD129"/>
      <c r="DE129"/>
      <c r="DF129"/>
      <c r="DG129"/>
      <c r="DH129"/>
      <c r="DI129"/>
      <c r="DJ129"/>
      <c r="DK129"/>
      <c r="DL129"/>
      <c r="DM129"/>
      <c r="DN129"/>
      <c r="DO129"/>
      <c r="DP129"/>
      <c r="DQ129"/>
      <c r="DR129"/>
      <c r="DS129"/>
      <c r="DT129"/>
      <c r="DU129"/>
      <c r="DV129"/>
      <c r="DW129"/>
      <c r="DX129"/>
      <c r="DY129"/>
      <c r="DZ129"/>
      <c r="EA129"/>
      <c r="EB129"/>
      <c r="EC129"/>
      <c r="ED129"/>
      <c r="EE129"/>
      <c r="EF129"/>
      <c r="EG129"/>
      <c r="EH129"/>
      <c r="EI129"/>
      <c r="EJ129"/>
      <c r="EK129"/>
      <c r="EL129"/>
      <c r="EM129"/>
      <c r="EN129"/>
      <c r="EO129"/>
      <c r="EP129"/>
      <c r="EQ129"/>
      <c r="ER129"/>
      <c r="ES129"/>
      <c r="ET129"/>
      <c r="EU129"/>
      <c r="EV129"/>
      <c r="EW129"/>
      <c r="EX129"/>
      <c r="EY129"/>
      <c r="EZ129"/>
      <c r="FA129"/>
      <c r="FB129"/>
      <c r="FC129"/>
      <c r="FD129"/>
      <c r="FE129"/>
      <c r="FF129"/>
      <c r="FG129"/>
      <c r="FH129"/>
      <c r="FI129"/>
      <c r="FJ129"/>
      <c r="FK129"/>
    </row>
    <row r="130" spans="1:167" x14ac:dyDescent="0.25">
      <c r="A130"/>
      <c r="B130"/>
      <c r="C130"/>
      <c r="D130"/>
      <c r="E130"/>
      <c r="F130"/>
      <c r="G130"/>
      <c r="H130"/>
      <c r="I130"/>
      <c r="J130"/>
      <c r="K130"/>
      <c r="L130"/>
      <c r="M130"/>
      <c r="N130"/>
      <c r="O130"/>
      <c r="P130"/>
      <c r="Q130"/>
      <c r="R130"/>
      <c r="S130"/>
      <c r="T130"/>
      <c r="U130"/>
      <c r="V130"/>
      <c r="W130"/>
      <c r="X130"/>
      <c r="Y130"/>
      <c r="Z130"/>
      <c r="AA130"/>
      <c r="AB130"/>
      <c r="AC130"/>
      <c r="AD130"/>
      <c r="AE130"/>
      <c r="AF130"/>
      <c r="AG130"/>
      <c r="AH130"/>
      <c r="AI130"/>
      <c r="AJ130"/>
      <c r="AK130"/>
      <c r="AL130"/>
      <c r="AM130"/>
      <c r="AN130"/>
      <c r="AO130"/>
      <c r="AP130"/>
      <c r="AQ130"/>
      <c r="AR130"/>
      <c r="AS130"/>
      <c r="AT130"/>
      <c r="AU130"/>
      <c r="AV130"/>
      <c r="AW130"/>
      <c r="AX130"/>
      <c r="AY130"/>
      <c r="AZ130"/>
      <c r="BA130"/>
      <c r="BB130"/>
      <c r="BC130"/>
      <c r="BD130"/>
      <c r="BE130"/>
      <c r="BF130"/>
      <c r="BG130"/>
      <c r="BH130"/>
      <c r="BI130"/>
      <c r="BJ130"/>
      <c r="BK130"/>
      <c r="BL130"/>
      <c r="BM130"/>
      <c r="BN130"/>
      <c r="BO130"/>
      <c r="BP130"/>
      <c r="BQ130"/>
      <c r="BR130"/>
      <c r="BS130"/>
      <c r="BT130"/>
      <c r="BU130"/>
      <c r="BV130"/>
      <c r="BW130"/>
      <c r="BX130"/>
      <c r="BY130"/>
      <c r="BZ130"/>
      <c r="CA130"/>
      <c r="CB130"/>
      <c r="CC130"/>
      <c r="CD130"/>
      <c r="CE130"/>
      <c r="CF130"/>
      <c r="CG130"/>
      <c r="CH130"/>
      <c r="CI130"/>
      <c r="CJ130"/>
      <c r="CK130"/>
      <c r="CL130"/>
      <c r="CM130"/>
      <c r="CN130"/>
      <c r="CO130"/>
      <c r="CP130"/>
      <c r="CQ130"/>
      <c r="CR130"/>
      <c r="CS130"/>
      <c r="CT130"/>
      <c r="CU130"/>
      <c r="CV130"/>
      <c r="CW130"/>
      <c r="CX130"/>
      <c r="CY130"/>
      <c r="CZ130"/>
      <c r="DA130"/>
      <c r="DB130"/>
      <c r="DC130"/>
      <c r="DD130"/>
      <c r="DE130"/>
      <c r="DF130"/>
      <c r="DG130"/>
      <c r="DH130"/>
      <c r="DI130"/>
      <c r="DJ130"/>
      <c r="DK130"/>
      <c r="DL130"/>
      <c r="DM130"/>
      <c r="DN130"/>
      <c r="DO130"/>
      <c r="DP130"/>
      <c r="DQ130"/>
      <c r="DR130"/>
      <c r="DS130"/>
      <c r="DT130"/>
      <c r="DU130"/>
      <c r="DV130"/>
      <c r="DW130"/>
      <c r="DX130"/>
      <c r="DY130"/>
      <c r="DZ130"/>
      <c r="EA130"/>
      <c r="EB130"/>
      <c r="EC130"/>
      <c r="ED130"/>
      <c r="EE130"/>
      <c r="EF130"/>
      <c r="EG130"/>
      <c r="EH130"/>
      <c r="EI130"/>
      <c r="EJ130"/>
      <c r="EK130"/>
      <c r="EL130"/>
      <c r="EM130"/>
      <c r="EN130"/>
      <c r="EO130"/>
      <c r="EP130"/>
      <c r="EQ130"/>
      <c r="ER130"/>
      <c r="ES130"/>
      <c r="ET130"/>
      <c r="EU130"/>
      <c r="EV130"/>
      <c r="EW130"/>
      <c r="EX130"/>
      <c r="EY130"/>
      <c r="EZ130"/>
      <c r="FA130"/>
      <c r="FB130"/>
      <c r="FC130"/>
      <c r="FD130"/>
      <c r="FE130"/>
      <c r="FF130"/>
      <c r="FG130"/>
      <c r="FH130"/>
      <c r="FI130"/>
      <c r="FJ130"/>
      <c r="FK130"/>
    </row>
    <row r="131" spans="1:167" x14ac:dyDescent="0.25">
      <c r="A131"/>
      <c r="B131"/>
      <c r="C131"/>
      <c r="D131"/>
      <c r="E131"/>
      <c r="F131"/>
      <c r="G131"/>
      <c r="H131"/>
      <c r="I131"/>
      <c r="J131"/>
      <c r="K131"/>
      <c r="L131"/>
      <c r="M131"/>
      <c r="N131"/>
      <c r="O131"/>
      <c r="P131"/>
      <c r="Q131"/>
      <c r="R131"/>
      <c r="S131"/>
      <c r="T131"/>
      <c r="U131"/>
      <c r="V131"/>
      <c r="W131"/>
      <c r="X131"/>
      <c r="Y131"/>
      <c r="Z131"/>
      <c r="AA131"/>
      <c r="AB131"/>
      <c r="AC131"/>
      <c r="AD131"/>
      <c r="AE131"/>
      <c r="AF131"/>
      <c r="AG131"/>
      <c r="AH131"/>
      <c r="AI131"/>
      <c r="AJ131"/>
      <c r="AK131"/>
      <c r="AL131"/>
      <c r="AM131"/>
      <c r="AN131"/>
      <c r="AO131"/>
      <c r="AP131"/>
      <c r="AQ131"/>
      <c r="AR131"/>
      <c r="AS131"/>
      <c r="AT131"/>
      <c r="AU131"/>
      <c r="AV131"/>
      <c r="AW131"/>
      <c r="AX131"/>
      <c r="AY131"/>
      <c r="AZ131"/>
      <c r="BA131"/>
      <c r="BB131"/>
      <c r="BC131"/>
      <c r="BD131"/>
      <c r="BE131"/>
      <c r="BF131"/>
      <c r="BG131"/>
      <c r="BH131"/>
      <c r="BI131"/>
      <c r="BJ131"/>
      <c r="BK131"/>
      <c r="BL131"/>
      <c r="BM131"/>
      <c r="BN131"/>
      <c r="BO131"/>
      <c r="BP131"/>
      <c r="BQ131"/>
      <c r="BR131"/>
      <c r="BS131"/>
      <c r="BT131"/>
      <c r="BU131"/>
      <c r="BV131"/>
      <c r="BW131"/>
      <c r="BX131"/>
      <c r="BY131"/>
      <c r="BZ131"/>
      <c r="CA131"/>
      <c r="CB131"/>
      <c r="CC131"/>
      <c r="CD131"/>
      <c r="CE131"/>
      <c r="CF131"/>
      <c r="CG131"/>
      <c r="CH131"/>
      <c r="CI131"/>
      <c r="CJ131"/>
      <c r="CK131"/>
      <c r="CL131"/>
      <c r="CM131"/>
      <c r="CN131"/>
      <c r="CO131"/>
      <c r="CP131"/>
      <c r="CQ131"/>
      <c r="CR131"/>
      <c r="CS131"/>
      <c r="CT131"/>
      <c r="CU131"/>
      <c r="CV131"/>
      <c r="CW131"/>
      <c r="CX131"/>
      <c r="CY131"/>
      <c r="CZ131"/>
      <c r="DA131"/>
      <c r="DB131"/>
      <c r="DC131"/>
      <c r="DD131"/>
      <c r="DE131"/>
      <c r="DF131"/>
      <c r="DG131"/>
      <c r="DH131"/>
      <c r="DI131"/>
      <c r="DJ131"/>
      <c r="DK131"/>
      <c r="DL131"/>
      <c r="DM131"/>
      <c r="DN131"/>
      <c r="DO131"/>
      <c r="DP131"/>
      <c r="DQ131"/>
      <c r="DR131"/>
      <c r="DS131"/>
      <c r="DT131"/>
      <c r="DU131"/>
      <c r="DV131"/>
      <c r="DW131"/>
      <c r="DX131"/>
      <c r="DY131"/>
      <c r="DZ131"/>
      <c r="EA131"/>
      <c r="EB131"/>
      <c r="EC131"/>
      <c r="ED131"/>
      <c r="EE131"/>
      <c r="EF131"/>
      <c r="EG131"/>
      <c r="EH131"/>
      <c r="EI131"/>
      <c r="EJ131"/>
      <c r="EK131"/>
      <c r="EL131"/>
      <c r="EM131"/>
      <c r="EN131"/>
      <c r="EO131"/>
      <c r="EP131"/>
      <c r="EQ131"/>
      <c r="ER131"/>
      <c r="ES131"/>
      <c r="ET131"/>
      <c r="EU131"/>
      <c r="EV131"/>
      <c r="EW131"/>
      <c r="EX131"/>
      <c r="EY131"/>
      <c r="EZ131"/>
      <c r="FA131"/>
      <c r="FB131"/>
      <c r="FC131"/>
      <c r="FD131"/>
      <c r="FE131"/>
      <c r="FF131"/>
      <c r="FG131"/>
      <c r="FH131"/>
      <c r="FI131"/>
      <c r="FJ131"/>
      <c r="FK131"/>
    </row>
    <row r="132" spans="1:167" x14ac:dyDescent="0.25">
      <c r="A132"/>
      <c r="B132"/>
      <c r="C132"/>
      <c r="D132"/>
      <c r="E132"/>
      <c r="F132"/>
      <c r="G132"/>
      <c r="H132"/>
      <c r="I132"/>
      <c r="J132"/>
      <c r="K132"/>
      <c r="L132"/>
      <c r="M132"/>
      <c r="N132"/>
      <c r="O132"/>
      <c r="P132"/>
      <c r="Q132"/>
      <c r="R132"/>
      <c r="S132"/>
      <c r="T132"/>
      <c r="U132"/>
      <c r="V132"/>
      <c r="W132"/>
      <c r="X132"/>
      <c r="Y132"/>
      <c r="Z132"/>
      <c r="AA132"/>
      <c r="AB132"/>
      <c r="AC132"/>
      <c r="AD132"/>
      <c r="AE132"/>
      <c r="AF132"/>
      <c r="AG132"/>
      <c r="AH132"/>
      <c r="AI132"/>
      <c r="AJ132"/>
      <c r="AK132"/>
      <c r="AL132"/>
      <c r="AM132"/>
      <c r="AN132"/>
      <c r="AO132"/>
      <c r="AP132"/>
      <c r="AQ132"/>
      <c r="AR132"/>
      <c r="AS132"/>
      <c r="AT132"/>
      <c r="AU132"/>
      <c r="AV132"/>
      <c r="AW132"/>
      <c r="AX132"/>
      <c r="AY132"/>
      <c r="AZ132"/>
      <c r="BA132"/>
      <c r="BB132"/>
      <c r="BC132"/>
      <c r="BD132"/>
      <c r="BE132"/>
      <c r="BF132"/>
      <c r="BG132"/>
      <c r="BH132"/>
      <c r="BI132"/>
      <c r="BJ132"/>
      <c r="BK132"/>
      <c r="BL132"/>
      <c r="BM132"/>
      <c r="BN132"/>
      <c r="BO132"/>
      <c r="BP132"/>
      <c r="BQ132"/>
      <c r="BR132"/>
      <c r="BS132"/>
      <c r="BT132"/>
      <c r="BU132"/>
      <c r="BV132"/>
      <c r="BW132"/>
      <c r="BX132"/>
      <c r="BY132"/>
      <c r="BZ132"/>
      <c r="CA132"/>
      <c r="CB132"/>
      <c r="CC132"/>
      <c r="CD132"/>
      <c r="CE132"/>
      <c r="CF132"/>
      <c r="CG132"/>
      <c r="CH132"/>
      <c r="CI132"/>
      <c r="CJ132"/>
      <c r="CK132"/>
      <c r="CL132"/>
      <c r="CM132"/>
      <c r="CN132"/>
      <c r="CO132"/>
      <c r="CP132"/>
      <c r="CQ132"/>
      <c r="CR132"/>
      <c r="CS132"/>
      <c r="CT132"/>
      <c r="CU132"/>
      <c r="CV132"/>
      <c r="CW132"/>
      <c r="CX132"/>
      <c r="CY132"/>
      <c r="CZ132"/>
      <c r="DA132"/>
      <c r="DB132"/>
      <c r="DC132"/>
      <c r="DD132"/>
      <c r="DE132"/>
      <c r="DF132"/>
      <c r="DG132"/>
      <c r="DH132"/>
      <c r="DI132"/>
      <c r="DJ132"/>
      <c r="DK132"/>
      <c r="DL132"/>
      <c r="DM132"/>
      <c r="DN132"/>
      <c r="DO132"/>
      <c r="DP132"/>
      <c r="DQ132"/>
      <c r="DR132"/>
      <c r="DS132"/>
      <c r="DT132"/>
      <c r="DU132"/>
      <c r="DV132"/>
      <c r="DW132"/>
      <c r="DX132"/>
      <c r="DY132"/>
      <c r="DZ132"/>
      <c r="EA132"/>
      <c r="EB132"/>
      <c r="EC132"/>
      <c r="ED132"/>
      <c r="EE132"/>
      <c r="EF132"/>
      <c r="EG132"/>
      <c r="EH132"/>
      <c r="EI132"/>
      <c r="EJ132"/>
      <c r="EK132"/>
      <c r="EL132"/>
      <c r="EM132"/>
      <c r="EN132"/>
      <c r="EO132"/>
      <c r="EP132"/>
      <c r="EQ132"/>
      <c r="ER132"/>
      <c r="ES132"/>
      <c r="ET132"/>
      <c r="EU132"/>
      <c r="EV132"/>
      <c r="EW132"/>
      <c r="EX132"/>
      <c r="EY132"/>
      <c r="EZ132"/>
      <c r="FA132"/>
      <c r="FB132"/>
      <c r="FC132"/>
      <c r="FD132"/>
      <c r="FE132"/>
      <c r="FF132"/>
      <c r="FG132"/>
      <c r="FH132"/>
      <c r="FI132"/>
      <c r="FJ132"/>
      <c r="FK132"/>
    </row>
    <row r="133" spans="1:167" x14ac:dyDescent="0.25">
      <c r="A133"/>
      <c r="B133"/>
      <c r="C133"/>
      <c r="D133"/>
      <c r="E133"/>
      <c r="F133"/>
      <c r="G133"/>
      <c r="H133"/>
      <c r="I133"/>
      <c r="J133"/>
      <c r="K133"/>
      <c r="L133"/>
      <c r="M133"/>
      <c r="N133"/>
      <c r="O133"/>
      <c r="P133"/>
      <c r="Q133"/>
      <c r="R133"/>
      <c r="S133"/>
      <c r="T133"/>
      <c r="U133"/>
      <c r="V133"/>
      <c r="W133"/>
      <c r="X133"/>
      <c r="Y133"/>
      <c r="Z133"/>
      <c r="AA133"/>
      <c r="AB133"/>
      <c r="AC133"/>
      <c r="AD133"/>
      <c r="AE133"/>
      <c r="AF133"/>
      <c r="AG133"/>
      <c r="AH133"/>
      <c r="AI133"/>
      <c r="AJ133"/>
      <c r="AK133"/>
      <c r="AL133"/>
      <c r="AM133"/>
      <c r="AN133"/>
      <c r="AO133"/>
      <c r="AP133"/>
      <c r="AQ133"/>
      <c r="AR133"/>
      <c r="AS133"/>
      <c r="AT133"/>
      <c r="AU133"/>
      <c r="AV133"/>
      <c r="AW133"/>
      <c r="AX133"/>
      <c r="AY133"/>
      <c r="AZ133"/>
      <c r="BA133"/>
      <c r="BB133"/>
      <c r="BC133"/>
      <c r="BD133"/>
      <c r="BE133"/>
      <c r="BF133"/>
      <c r="BG133"/>
      <c r="BH133"/>
      <c r="BI133"/>
      <c r="BJ133"/>
      <c r="BK133"/>
      <c r="BL133"/>
      <c r="BM133"/>
      <c r="BN133"/>
      <c r="BO133"/>
      <c r="BP133"/>
      <c r="BQ133"/>
      <c r="BR133"/>
      <c r="BS133"/>
      <c r="BT133"/>
      <c r="BU133"/>
      <c r="BV133"/>
      <c r="BW133"/>
      <c r="BX133"/>
      <c r="BY133"/>
      <c r="BZ133"/>
      <c r="CA133"/>
      <c r="CB133"/>
      <c r="CC133"/>
      <c r="CD133"/>
      <c r="CE133"/>
      <c r="CF133"/>
      <c r="CG133"/>
      <c r="CH133"/>
      <c r="CI133"/>
      <c r="CJ133"/>
      <c r="CK133"/>
      <c r="CL133"/>
      <c r="CM133"/>
      <c r="CN133"/>
      <c r="CO133"/>
      <c r="CP133"/>
      <c r="CQ133"/>
      <c r="CR133"/>
      <c r="CS133"/>
      <c r="CT133"/>
      <c r="CU133"/>
      <c r="CV133"/>
      <c r="CW133"/>
      <c r="CX133"/>
      <c r="CY133"/>
      <c r="CZ133"/>
      <c r="DA133"/>
      <c r="DB133"/>
      <c r="DC133"/>
      <c r="DD133"/>
      <c r="DE133"/>
      <c r="DF133"/>
      <c r="DG133"/>
      <c r="DH133"/>
      <c r="DI133"/>
      <c r="DJ133"/>
      <c r="DK133"/>
      <c r="DL133"/>
      <c r="DM133"/>
      <c r="DN133"/>
      <c r="DO133"/>
      <c r="DP133"/>
      <c r="DQ133"/>
      <c r="DR133"/>
      <c r="DS133"/>
      <c r="DT133"/>
      <c r="DU133"/>
      <c r="DV133"/>
      <c r="DW133"/>
      <c r="DX133"/>
      <c r="DY133"/>
      <c r="DZ133"/>
      <c r="EA133"/>
      <c r="EB133"/>
      <c r="EC133"/>
      <c r="ED133"/>
      <c r="EE133"/>
      <c r="EF133"/>
      <c r="EG133"/>
      <c r="EH133"/>
      <c r="EI133"/>
      <c r="EJ133"/>
      <c r="EK133"/>
      <c r="EL133"/>
      <c r="EM133"/>
      <c r="EN133"/>
      <c r="EO133"/>
      <c r="EP133"/>
      <c r="EQ133"/>
      <c r="ER133"/>
      <c r="ES133"/>
      <c r="ET133"/>
      <c r="EU133"/>
      <c r="EV133"/>
      <c r="EW133"/>
      <c r="EX133"/>
      <c r="EY133"/>
      <c r="EZ133"/>
      <c r="FA133"/>
      <c r="FB133"/>
      <c r="FC133"/>
      <c r="FD133"/>
      <c r="FE133"/>
      <c r="FF133"/>
      <c r="FG133"/>
      <c r="FH133"/>
      <c r="FI133"/>
      <c r="FJ133"/>
      <c r="FK133"/>
    </row>
    <row r="134" spans="1:167" x14ac:dyDescent="0.25">
      <c r="A134"/>
      <c r="B134"/>
      <c r="C134"/>
      <c r="D134"/>
      <c r="E134"/>
      <c r="F134"/>
      <c r="G134"/>
      <c r="H134"/>
      <c r="I134"/>
      <c r="J134"/>
      <c r="K134"/>
      <c r="L134"/>
      <c r="M134"/>
      <c r="N134"/>
      <c r="O134"/>
      <c r="P134"/>
      <c r="Q134"/>
      <c r="R134"/>
      <c r="S134"/>
      <c r="T134"/>
      <c r="U134"/>
      <c r="V134"/>
      <c r="W134"/>
      <c r="X134"/>
      <c r="Y134"/>
      <c r="Z134"/>
      <c r="AA134"/>
      <c r="AB134"/>
      <c r="AC134"/>
      <c r="AD134"/>
      <c r="AE134"/>
      <c r="AF134"/>
      <c r="AG134"/>
      <c r="AH134"/>
      <c r="AI134"/>
      <c r="AJ134"/>
      <c r="AK134"/>
      <c r="AL134"/>
      <c r="AM134"/>
      <c r="AN134"/>
      <c r="AO134"/>
      <c r="AP134"/>
      <c r="AQ134"/>
      <c r="AR134"/>
      <c r="AS134"/>
      <c r="AT134"/>
      <c r="AU134"/>
      <c r="AV134"/>
      <c r="AW134"/>
      <c r="AX134"/>
      <c r="AY134"/>
      <c r="AZ134"/>
      <c r="BA134"/>
      <c r="BB134"/>
      <c r="BC134"/>
      <c r="BD134"/>
      <c r="BE134"/>
      <c r="BF134"/>
      <c r="BG134"/>
      <c r="BH134"/>
      <c r="BI134"/>
      <c r="BJ134"/>
      <c r="BK134"/>
      <c r="BL134"/>
      <c r="BM134"/>
      <c r="BN134"/>
      <c r="BO134"/>
      <c r="BP134"/>
      <c r="BQ134"/>
      <c r="BR134"/>
      <c r="BS134"/>
      <c r="BT134"/>
      <c r="BU134"/>
      <c r="BV134"/>
      <c r="BW134"/>
      <c r="BX134"/>
      <c r="BY134"/>
      <c r="BZ134"/>
      <c r="CA134"/>
      <c r="CB134"/>
      <c r="CC134"/>
      <c r="CD134"/>
      <c r="CE134"/>
      <c r="CF134"/>
      <c r="CG134"/>
      <c r="CH134"/>
      <c r="CI134"/>
      <c r="CJ134"/>
      <c r="CK134"/>
      <c r="CL134"/>
      <c r="CM134"/>
      <c r="CN134"/>
      <c r="CO134"/>
      <c r="CP134"/>
      <c r="CQ134"/>
      <c r="CR134"/>
      <c r="CS134"/>
      <c r="CT134"/>
      <c r="CU134"/>
      <c r="CV134"/>
      <c r="CW134"/>
      <c r="CX134"/>
      <c r="CY134"/>
      <c r="CZ134"/>
      <c r="DA134"/>
      <c r="DB134"/>
      <c r="DC134"/>
      <c r="DD134"/>
      <c r="DE134"/>
      <c r="DF134"/>
      <c r="DG134"/>
      <c r="DH134"/>
      <c r="DI134"/>
      <c r="DJ134"/>
      <c r="DK134"/>
      <c r="DL134"/>
      <c r="DM134"/>
      <c r="DN134"/>
      <c r="DO134"/>
      <c r="DP134"/>
      <c r="DQ134"/>
      <c r="DR134"/>
      <c r="DS134"/>
      <c r="DT134"/>
      <c r="DU134"/>
      <c r="DV134"/>
      <c r="DW134"/>
      <c r="DX134"/>
      <c r="DY134"/>
      <c r="DZ134"/>
      <c r="EA134"/>
      <c r="EB134"/>
      <c r="EC134"/>
      <c r="ED134"/>
      <c r="EE134"/>
      <c r="EF134"/>
      <c r="EG134"/>
      <c r="EH134"/>
      <c r="EI134"/>
      <c r="EJ134"/>
      <c r="EK134"/>
      <c r="EL134"/>
      <c r="EM134"/>
      <c r="EN134"/>
      <c r="EO134"/>
      <c r="EP134"/>
      <c r="EQ134"/>
      <c r="ER134"/>
      <c r="ES134"/>
      <c r="ET134"/>
      <c r="EU134"/>
      <c r="EV134"/>
      <c r="EW134"/>
      <c r="EX134"/>
      <c r="EY134"/>
      <c r="EZ134"/>
      <c r="FA134"/>
      <c r="FB134"/>
      <c r="FC134"/>
      <c r="FD134"/>
      <c r="FE134"/>
      <c r="FF134"/>
      <c r="FG134"/>
      <c r="FH134"/>
      <c r="FI134"/>
      <c r="FJ134"/>
      <c r="FK134"/>
    </row>
    <row r="135" spans="1:167" x14ac:dyDescent="0.25">
      <c r="A135"/>
      <c r="B135"/>
      <c r="C135"/>
      <c r="D135"/>
      <c r="E135"/>
      <c r="F135"/>
      <c r="G135"/>
      <c r="H135"/>
      <c r="I135"/>
      <c r="J135"/>
      <c r="K135"/>
      <c r="L135"/>
      <c r="M135"/>
      <c r="N135"/>
      <c r="O135"/>
      <c r="P135"/>
      <c r="Q135"/>
      <c r="R135"/>
      <c r="S135"/>
      <c r="T135"/>
      <c r="U135"/>
      <c r="V135"/>
      <c r="W135"/>
      <c r="X135"/>
      <c r="Y135"/>
      <c r="Z135"/>
      <c r="AA135"/>
      <c r="AB135"/>
      <c r="AC135"/>
      <c r="AD135"/>
      <c r="AE135"/>
      <c r="AF135"/>
      <c r="AG135"/>
      <c r="AH135"/>
      <c r="AI135"/>
      <c r="AJ135"/>
      <c r="AK135"/>
      <c r="AL135"/>
      <c r="AM135"/>
      <c r="AN135"/>
      <c r="AO135"/>
      <c r="AP135"/>
      <c r="AQ135"/>
      <c r="AR135"/>
      <c r="AS135"/>
      <c r="AT135"/>
      <c r="AU135"/>
      <c r="AV135"/>
      <c r="AW135"/>
      <c r="AX135"/>
      <c r="AY135"/>
      <c r="AZ135"/>
      <c r="BA135"/>
      <c r="BB135"/>
      <c r="BC135"/>
      <c r="BD135"/>
      <c r="BE135"/>
      <c r="BF135"/>
      <c r="BG135"/>
      <c r="BH135"/>
      <c r="BI135"/>
      <c r="BJ135"/>
      <c r="BK135"/>
      <c r="BL135"/>
      <c r="BM135"/>
      <c r="BN135"/>
      <c r="BO135"/>
      <c r="BP135"/>
      <c r="BQ135"/>
      <c r="BR135"/>
      <c r="BS135"/>
      <c r="BT135"/>
      <c r="BU135"/>
      <c r="BV135"/>
      <c r="BW135"/>
      <c r="BX135"/>
      <c r="BY135"/>
      <c r="BZ135"/>
      <c r="CA135"/>
      <c r="CB135"/>
      <c r="CC135"/>
      <c r="CD135"/>
      <c r="CE135"/>
      <c r="CF135"/>
      <c r="CG135"/>
      <c r="CH135"/>
      <c r="CI135"/>
      <c r="CJ135"/>
      <c r="CK135"/>
      <c r="CL135"/>
      <c r="CM135"/>
      <c r="CN135"/>
      <c r="CO135"/>
      <c r="CP135"/>
      <c r="CQ135"/>
      <c r="CR135"/>
      <c r="CS135"/>
      <c r="CT135"/>
      <c r="CU135"/>
      <c r="CV135"/>
      <c r="CW135"/>
      <c r="CX135"/>
      <c r="CY135"/>
      <c r="CZ135"/>
      <c r="DA135"/>
      <c r="DB135"/>
      <c r="DC135"/>
      <c r="DD135"/>
      <c r="DE135"/>
      <c r="DF135"/>
      <c r="DG135"/>
      <c r="DH135"/>
      <c r="DI135"/>
      <c r="DJ135"/>
      <c r="DK135"/>
      <c r="DL135"/>
      <c r="DM135"/>
      <c r="DN135"/>
      <c r="DO135"/>
      <c r="DP135"/>
      <c r="DQ135"/>
      <c r="DR135"/>
      <c r="DS135"/>
      <c r="DT135"/>
      <c r="DU135"/>
      <c r="DV135"/>
      <c r="DW135"/>
      <c r="DX135"/>
      <c r="DY135"/>
      <c r="DZ135"/>
      <c r="EA135"/>
      <c r="EB135"/>
      <c r="EC135"/>
      <c r="ED135"/>
      <c r="EE135"/>
      <c r="EF135"/>
      <c r="EG135"/>
      <c r="EH135"/>
      <c r="EI135"/>
      <c r="EJ135"/>
      <c r="EK135"/>
      <c r="EL135"/>
      <c r="EM135"/>
      <c r="EN135"/>
      <c r="EO135"/>
      <c r="EP135"/>
      <c r="EQ135"/>
      <c r="ER135"/>
      <c r="ES135"/>
      <c r="ET135"/>
      <c r="EU135"/>
      <c r="EV135"/>
      <c r="EW135"/>
      <c r="EX135"/>
      <c r="EY135"/>
      <c r="EZ135"/>
      <c r="FA135"/>
      <c r="FB135"/>
      <c r="FC135"/>
      <c r="FD135"/>
      <c r="FE135"/>
      <c r="FF135"/>
      <c r="FG135"/>
      <c r="FH135"/>
      <c r="FI135"/>
      <c r="FJ135"/>
      <c r="FK135"/>
    </row>
    <row r="136" spans="1:167" x14ac:dyDescent="0.25">
      <c r="A136"/>
      <c r="B136"/>
      <c r="C136"/>
      <c r="D136"/>
      <c r="E136"/>
      <c r="F136"/>
      <c r="G136"/>
      <c r="H136"/>
      <c r="I136"/>
      <c r="J136"/>
      <c r="K136"/>
      <c r="L136"/>
      <c r="M136"/>
      <c r="N136"/>
      <c r="O136"/>
      <c r="P136"/>
      <c r="Q136"/>
      <c r="R136"/>
      <c r="S136"/>
      <c r="T136"/>
      <c r="U136"/>
      <c r="V136"/>
      <c r="W136"/>
      <c r="X136"/>
      <c r="Y136"/>
      <c r="Z136"/>
      <c r="AA136"/>
      <c r="AB136"/>
      <c r="AC136"/>
      <c r="AD136"/>
      <c r="AE136"/>
      <c r="AF136"/>
      <c r="AG136"/>
      <c r="AH136"/>
      <c r="AI136"/>
      <c r="AJ136"/>
      <c r="AK136"/>
      <c r="AL136"/>
      <c r="AM136"/>
      <c r="AN136"/>
      <c r="AO136"/>
      <c r="AP136"/>
      <c r="AQ136"/>
      <c r="AR136"/>
      <c r="AS136"/>
      <c r="AT136"/>
      <c r="AU136"/>
      <c r="AV136"/>
      <c r="AW136"/>
      <c r="AX136"/>
      <c r="AY136"/>
      <c r="AZ136"/>
      <c r="BA136"/>
      <c r="BB136"/>
      <c r="BC136"/>
      <c r="BD136"/>
      <c r="BE136"/>
      <c r="BF136"/>
      <c r="BG136"/>
      <c r="BH136"/>
      <c r="BI136"/>
      <c r="BJ136"/>
      <c r="BK136"/>
      <c r="BL136"/>
      <c r="BM136"/>
      <c r="BN136"/>
      <c r="BO136"/>
      <c r="BP136"/>
      <c r="BQ136"/>
      <c r="BR136"/>
      <c r="BS136"/>
      <c r="BT136"/>
      <c r="BU136"/>
      <c r="BV136"/>
      <c r="BW136"/>
      <c r="BX136"/>
      <c r="BY136"/>
      <c r="BZ136"/>
      <c r="CA136"/>
      <c r="CB136"/>
      <c r="CC136"/>
      <c r="CD136"/>
      <c r="CE136"/>
      <c r="CF136"/>
      <c r="CG136"/>
      <c r="CH136"/>
      <c r="CI136"/>
      <c r="CJ136"/>
      <c r="CK136"/>
      <c r="CL136"/>
      <c r="CM136"/>
      <c r="CN136"/>
      <c r="CO136"/>
      <c r="CP136"/>
      <c r="CQ136"/>
      <c r="CR136"/>
      <c r="CS136"/>
      <c r="CT136"/>
      <c r="CU136"/>
      <c r="CV136"/>
      <c r="CW136"/>
      <c r="CX136"/>
      <c r="CY136"/>
      <c r="CZ136"/>
      <c r="DA136"/>
      <c r="DB136"/>
      <c r="DC136"/>
      <c r="DD136"/>
      <c r="DE136"/>
      <c r="DF136"/>
      <c r="DG136"/>
      <c r="DH136"/>
      <c r="DI136"/>
      <c r="DJ136"/>
      <c r="DK136"/>
      <c r="DL136"/>
      <c r="DM136"/>
      <c r="DN136"/>
      <c r="DO136"/>
      <c r="DP136"/>
      <c r="DQ136"/>
      <c r="DR136"/>
      <c r="DS136"/>
      <c r="DT136"/>
      <c r="DU136"/>
      <c r="DV136"/>
      <c r="DW136"/>
      <c r="DX136"/>
      <c r="DY136"/>
      <c r="DZ136"/>
      <c r="EA136"/>
      <c r="EB136"/>
      <c r="EC136"/>
      <c r="ED136"/>
      <c r="EE136"/>
      <c r="EF136"/>
      <c r="EG136"/>
      <c r="EH136"/>
      <c r="EI136"/>
      <c r="EJ136"/>
      <c r="EK136"/>
      <c r="EL136"/>
      <c r="EM136"/>
      <c r="EN136"/>
      <c r="EO136"/>
      <c r="EP136"/>
      <c r="EQ136"/>
      <c r="ER136"/>
      <c r="ES136"/>
      <c r="ET136"/>
      <c r="EU136"/>
      <c r="EV136"/>
      <c r="EW136"/>
      <c r="EX136"/>
      <c r="EY136"/>
      <c r="EZ136"/>
      <c r="FA136"/>
      <c r="FB136"/>
      <c r="FC136"/>
      <c r="FD136"/>
      <c r="FE136"/>
      <c r="FF136"/>
      <c r="FG136"/>
      <c r="FH136"/>
      <c r="FI136"/>
      <c r="FJ136"/>
      <c r="FK136"/>
    </row>
    <row r="137" spans="1:167" x14ac:dyDescent="0.25">
      <c r="A137"/>
      <c r="B137"/>
      <c r="C137"/>
      <c r="D137"/>
      <c r="E137"/>
      <c r="F137"/>
      <c r="G137"/>
      <c r="H137"/>
      <c r="I137"/>
      <c r="J137"/>
      <c r="K137"/>
      <c r="L137"/>
      <c r="M137"/>
      <c r="N137"/>
      <c r="O137"/>
      <c r="P137"/>
      <c r="Q137"/>
      <c r="R137"/>
      <c r="S137"/>
      <c r="T137"/>
      <c r="U137"/>
      <c r="V137"/>
      <c r="W137"/>
      <c r="X137"/>
      <c r="Y137"/>
      <c r="Z137"/>
      <c r="AA137"/>
      <c r="AB137"/>
      <c r="AC137"/>
      <c r="AD137"/>
      <c r="AE137"/>
      <c r="AF137"/>
      <c r="AG137"/>
      <c r="AH137"/>
      <c r="AI137"/>
      <c r="AJ137"/>
      <c r="AK137"/>
      <c r="AL137"/>
      <c r="AM137"/>
      <c r="AN137"/>
      <c r="AO137"/>
      <c r="AP137"/>
      <c r="AQ137"/>
      <c r="AR137"/>
      <c r="AS137"/>
      <c r="AT137"/>
      <c r="AU137"/>
      <c r="AV137"/>
      <c r="AW137"/>
      <c r="AX137"/>
      <c r="AY137"/>
      <c r="AZ137"/>
      <c r="BA137"/>
      <c r="BB137"/>
      <c r="BC137"/>
      <c r="BD137"/>
      <c r="BE137"/>
      <c r="BF137"/>
      <c r="BG137"/>
      <c r="BH137"/>
      <c r="BI137"/>
      <c r="BJ137"/>
      <c r="BK137"/>
      <c r="BL137"/>
      <c r="BM137"/>
      <c r="BN137"/>
      <c r="BO137"/>
      <c r="BP137"/>
      <c r="BQ137"/>
      <c r="BR137"/>
      <c r="BS137"/>
      <c r="BT137"/>
      <c r="BU137"/>
      <c r="BV137"/>
      <c r="BW137"/>
      <c r="BX137"/>
      <c r="BY137"/>
      <c r="BZ137"/>
      <c r="CA137"/>
      <c r="CB137"/>
      <c r="CC137"/>
      <c r="CD137"/>
      <c r="CE137"/>
      <c r="CF137"/>
      <c r="CG137"/>
      <c r="CH137"/>
      <c r="CI137"/>
      <c r="CJ137"/>
      <c r="CK137"/>
      <c r="CL137"/>
      <c r="CM137"/>
      <c r="CN137"/>
      <c r="CO137"/>
      <c r="CP137"/>
      <c r="CQ137"/>
      <c r="CR137"/>
      <c r="CS137"/>
      <c r="CT137"/>
      <c r="CU137"/>
      <c r="CV137"/>
      <c r="CW137"/>
      <c r="CX137"/>
      <c r="CY137"/>
      <c r="CZ137"/>
      <c r="DA137"/>
      <c r="DB137"/>
      <c r="DC137"/>
      <c r="DD137"/>
      <c r="DE137"/>
      <c r="DF137"/>
      <c r="DG137"/>
      <c r="DH137"/>
      <c r="DI137"/>
      <c r="DJ137"/>
      <c r="DK137"/>
      <c r="DL137"/>
      <c r="DM137"/>
      <c r="DN137"/>
      <c r="DO137"/>
      <c r="DP137"/>
      <c r="DQ137"/>
      <c r="DR137"/>
      <c r="DS137"/>
      <c r="DT137"/>
      <c r="DU137"/>
      <c r="DV137"/>
      <c r="DW137"/>
      <c r="DX137"/>
      <c r="DY137"/>
      <c r="DZ137"/>
      <c r="EA137"/>
      <c r="EB137"/>
      <c r="EC137"/>
      <c r="ED137"/>
      <c r="EE137"/>
      <c r="EF137"/>
      <c r="EG137"/>
      <c r="EH137"/>
      <c r="EI137"/>
      <c r="EJ137"/>
      <c r="EK137"/>
      <c r="EL137"/>
      <c r="EM137"/>
      <c r="EN137"/>
      <c r="EO137"/>
      <c r="EP137"/>
      <c r="EQ137"/>
      <c r="ER137"/>
      <c r="ES137"/>
      <c r="ET137"/>
      <c r="EU137"/>
      <c r="EV137"/>
      <c r="EW137"/>
      <c r="EX137"/>
      <c r="EY137"/>
      <c r="EZ137"/>
      <c r="FA137"/>
      <c r="FB137"/>
      <c r="FC137"/>
      <c r="FD137"/>
      <c r="FE137"/>
      <c r="FF137"/>
      <c r="FG137"/>
      <c r="FH137"/>
      <c r="FI137"/>
      <c r="FJ137"/>
      <c r="FK137"/>
    </row>
    <row r="138" spans="1:167" x14ac:dyDescent="0.25">
      <c r="A138"/>
      <c r="B138"/>
      <c r="C138"/>
      <c r="D138"/>
      <c r="E138"/>
      <c r="F138"/>
      <c r="G138"/>
      <c r="H138"/>
      <c r="I138"/>
      <c r="J138"/>
      <c r="K138"/>
      <c r="L138"/>
      <c r="M138"/>
      <c r="N138"/>
      <c r="O138"/>
      <c r="P138"/>
      <c r="Q138"/>
      <c r="R138"/>
      <c r="S138"/>
      <c r="T138"/>
      <c r="U138"/>
      <c r="V138"/>
      <c r="W138"/>
      <c r="X138"/>
      <c r="Y138"/>
      <c r="Z138"/>
      <c r="AA138"/>
      <c r="AB138"/>
      <c r="AC138"/>
      <c r="AD138"/>
      <c r="AE138"/>
      <c r="AF138"/>
      <c r="AG138"/>
      <c r="AH138"/>
      <c r="AI138"/>
      <c r="AJ138"/>
      <c r="AK138"/>
      <c r="AL138"/>
      <c r="AM138"/>
      <c r="AN138"/>
      <c r="AO138"/>
      <c r="AP138"/>
      <c r="AQ138"/>
      <c r="AR138"/>
      <c r="AS138"/>
      <c r="AT138"/>
      <c r="AU138"/>
      <c r="AV138"/>
      <c r="AW138"/>
      <c r="AX138"/>
      <c r="AY138"/>
      <c r="AZ138"/>
      <c r="BA138"/>
      <c r="BB138"/>
      <c r="BC138"/>
      <c r="BD138"/>
      <c r="BE138"/>
      <c r="BF138"/>
      <c r="BG138"/>
      <c r="BH138"/>
      <c r="BI138"/>
      <c r="BJ138"/>
      <c r="BK138"/>
      <c r="BL138"/>
      <c r="BM138"/>
      <c r="BN138"/>
      <c r="BO138"/>
      <c r="BP138"/>
      <c r="BQ138"/>
      <c r="BR138"/>
      <c r="BS138"/>
      <c r="BT138"/>
      <c r="BU138"/>
      <c r="BV138"/>
      <c r="BW138"/>
      <c r="BX138"/>
      <c r="BY138"/>
      <c r="BZ138"/>
      <c r="CA138"/>
      <c r="CB138"/>
      <c r="CC138"/>
      <c r="CD138"/>
      <c r="CE138"/>
      <c r="CF138"/>
      <c r="CG138"/>
      <c r="CH138"/>
      <c r="CI138"/>
      <c r="CJ138"/>
      <c r="CK138"/>
      <c r="CL138"/>
      <c r="CM138"/>
      <c r="CN138"/>
      <c r="CO138"/>
      <c r="CP138"/>
      <c r="CQ138"/>
      <c r="CR138"/>
      <c r="CS138"/>
      <c r="CT138"/>
      <c r="CU138"/>
      <c r="CV138"/>
      <c r="CW138"/>
      <c r="CX138"/>
      <c r="CY138"/>
      <c r="CZ138"/>
      <c r="DA138"/>
      <c r="DB138"/>
      <c r="DC138"/>
      <c r="DD138"/>
      <c r="DE138"/>
      <c r="DF138"/>
      <c r="DG138"/>
      <c r="DH138"/>
      <c r="DI138"/>
      <c r="DJ138"/>
      <c r="DK138"/>
      <c r="DL138"/>
      <c r="DM138"/>
      <c r="DN138"/>
      <c r="DO138"/>
      <c r="DP138"/>
      <c r="DQ138"/>
      <c r="DR138"/>
      <c r="DS138"/>
      <c r="DT138"/>
      <c r="DU138"/>
      <c r="DV138"/>
      <c r="DW138"/>
      <c r="DX138"/>
      <c r="DY138"/>
      <c r="DZ138"/>
      <c r="EA138"/>
      <c r="EB138"/>
      <c r="EC138"/>
      <c r="ED138"/>
      <c r="EE138"/>
      <c r="EF138"/>
      <c r="EG138"/>
      <c r="EH138"/>
      <c r="EI138"/>
      <c r="EJ138"/>
      <c r="EK138"/>
      <c r="EL138"/>
      <c r="EM138"/>
      <c r="EN138"/>
      <c r="EO138"/>
      <c r="EP138"/>
      <c r="EQ138"/>
      <c r="ER138"/>
      <c r="ES138"/>
      <c r="ET138"/>
      <c r="EU138"/>
      <c r="EV138"/>
      <c r="EW138"/>
      <c r="EX138"/>
      <c r="EY138"/>
      <c r="EZ138"/>
      <c r="FA138"/>
      <c r="FB138"/>
      <c r="FC138"/>
      <c r="FD138"/>
      <c r="FE138"/>
      <c r="FF138"/>
      <c r="FG138"/>
      <c r="FH138"/>
      <c r="FI138"/>
      <c r="FJ138"/>
      <c r="FK138"/>
    </row>
    <row r="139" spans="1:167" x14ac:dyDescent="0.25">
      <c r="A139"/>
      <c r="B139"/>
      <c r="C139"/>
      <c r="D139"/>
      <c r="E139"/>
      <c r="F139"/>
      <c r="G139"/>
      <c r="H139"/>
      <c r="I139"/>
      <c r="J139"/>
      <c r="K139"/>
      <c r="L139"/>
      <c r="M139"/>
      <c r="N139"/>
      <c r="O139"/>
      <c r="P139"/>
      <c r="Q139"/>
      <c r="R139"/>
      <c r="S139"/>
      <c r="T139"/>
      <c r="U139"/>
      <c r="V139"/>
      <c r="W139"/>
      <c r="X139"/>
      <c r="Y139"/>
      <c r="Z139"/>
      <c r="AA139"/>
      <c r="AB139"/>
      <c r="AC139"/>
      <c r="AD139"/>
      <c r="AE139"/>
      <c r="AF139"/>
      <c r="AG139"/>
      <c r="AH139"/>
      <c r="AI139"/>
      <c r="AJ139"/>
      <c r="AK139"/>
      <c r="AL139"/>
      <c r="AM139"/>
      <c r="AN139"/>
      <c r="AO139"/>
      <c r="AP139"/>
      <c r="AQ139"/>
      <c r="AR139"/>
      <c r="AS139"/>
      <c r="AT139"/>
      <c r="AU139"/>
      <c r="AV139"/>
      <c r="AW139"/>
      <c r="AX139"/>
      <c r="AY139"/>
      <c r="AZ139"/>
      <c r="BA139"/>
      <c r="BB139"/>
      <c r="BC139"/>
      <c r="BD139"/>
      <c r="BE139"/>
      <c r="BF139"/>
      <c r="BG139"/>
      <c r="BH139"/>
      <c r="BI139"/>
      <c r="BJ139"/>
      <c r="BK139"/>
      <c r="BL139"/>
      <c r="BM139"/>
      <c r="BN139"/>
      <c r="BO139"/>
      <c r="BP139"/>
      <c r="BQ139"/>
      <c r="BR139"/>
      <c r="BS139"/>
      <c r="BT139"/>
      <c r="BU139"/>
      <c r="BV139"/>
      <c r="BW139"/>
      <c r="BX139"/>
      <c r="BY139"/>
      <c r="BZ139"/>
      <c r="CA139"/>
      <c r="CB139"/>
      <c r="CC139"/>
      <c r="CD139"/>
      <c r="CE139"/>
      <c r="CF139"/>
      <c r="CG139"/>
      <c r="CH139"/>
      <c r="CI139"/>
      <c r="CJ139"/>
      <c r="CK139"/>
      <c r="CL139"/>
      <c r="CM139"/>
      <c r="CN139"/>
      <c r="CO139"/>
      <c r="CP139"/>
      <c r="CQ139"/>
      <c r="CR139"/>
      <c r="CS139"/>
      <c r="CT139"/>
      <c r="CU139"/>
      <c r="CV139"/>
      <c r="CW139"/>
      <c r="CX139"/>
      <c r="CY139"/>
      <c r="CZ139"/>
      <c r="DA139"/>
      <c r="DB139"/>
      <c r="DC139"/>
      <c r="DD139"/>
      <c r="DE139"/>
      <c r="DF139"/>
      <c r="DG139"/>
      <c r="DH139"/>
      <c r="DI139"/>
      <c r="DJ139"/>
      <c r="DK139"/>
      <c r="DL139"/>
      <c r="DM139"/>
      <c r="DN139"/>
      <c r="DO139"/>
      <c r="DP139"/>
      <c r="DQ139"/>
      <c r="DR139"/>
      <c r="DS139"/>
      <c r="DT139"/>
      <c r="DU139"/>
      <c r="DV139"/>
      <c r="DW139"/>
      <c r="DX139"/>
      <c r="DY139"/>
      <c r="DZ139"/>
      <c r="EA139"/>
      <c r="EB139"/>
      <c r="EC139"/>
      <c r="ED139"/>
      <c r="EE139"/>
      <c r="EF139"/>
      <c r="EG139"/>
      <c r="EH139"/>
      <c r="EI139"/>
      <c r="EJ139"/>
      <c r="EK139"/>
      <c r="EL139"/>
      <c r="EM139"/>
      <c r="EN139"/>
      <c r="EO139"/>
      <c r="EP139"/>
      <c r="EQ139"/>
      <c r="ER139"/>
      <c r="ES139"/>
      <c r="ET139"/>
      <c r="EU139"/>
      <c r="EV139"/>
      <c r="EW139"/>
      <c r="EX139"/>
      <c r="EY139"/>
      <c r="EZ139"/>
      <c r="FA139"/>
      <c r="FB139"/>
      <c r="FC139"/>
      <c r="FD139"/>
      <c r="FE139"/>
      <c r="FF139"/>
      <c r="FG139"/>
      <c r="FH139"/>
      <c r="FI139"/>
      <c r="FJ139"/>
      <c r="FK139"/>
    </row>
    <row r="140" spans="1:167" x14ac:dyDescent="0.25">
      <c r="A140"/>
      <c r="B140"/>
      <c r="C140"/>
      <c r="D140"/>
      <c r="E140"/>
      <c r="F140"/>
      <c r="G140"/>
      <c r="H140"/>
      <c r="I140"/>
      <c r="J140"/>
      <c r="K140"/>
      <c r="L140"/>
      <c r="M140"/>
      <c r="N140"/>
      <c r="O140"/>
      <c r="P140"/>
      <c r="Q140"/>
      <c r="R140"/>
      <c r="S140"/>
      <c r="T140"/>
      <c r="U140"/>
      <c r="V140"/>
      <c r="W140"/>
      <c r="X140"/>
      <c r="Y140"/>
      <c r="Z140"/>
      <c r="AA140"/>
      <c r="AB140"/>
      <c r="AC140"/>
      <c r="AD140"/>
      <c r="AE140"/>
      <c r="AF140"/>
      <c r="AG140"/>
      <c r="AH140"/>
      <c r="AI140"/>
      <c r="AJ140"/>
      <c r="AK140"/>
      <c r="AL140"/>
      <c r="AM140"/>
      <c r="AN140"/>
      <c r="AO140"/>
      <c r="AP140"/>
      <c r="AQ140"/>
      <c r="AR140"/>
      <c r="AS140"/>
      <c r="AT140"/>
      <c r="AU140"/>
      <c r="AV140"/>
      <c r="AW140"/>
      <c r="AX140"/>
      <c r="AY140"/>
      <c r="AZ140"/>
      <c r="BA140"/>
      <c r="BB140"/>
      <c r="BC140"/>
      <c r="BD140"/>
      <c r="BE140"/>
      <c r="BF140"/>
      <c r="BG140"/>
      <c r="BH140"/>
      <c r="BI140"/>
      <c r="BJ140"/>
      <c r="BK140"/>
      <c r="BL140"/>
      <c r="BM140"/>
      <c r="BN140"/>
      <c r="BO140"/>
      <c r="BP140"/>
      <c r="BQ140"/>
      <c r="BR140"/>
      <c r="BS140"/>
      <c r="BT140"/>
      <c r="BU140"/>
      <c r="BV140"/>
      <c r="BW140"/>
      <c r="BX140"/>
      <c r="BY140"/>
      <c r="BZ140"/>
      <c r="CA140"/>
      <c r="CB140"/>
      <c r="CC140"/>
      <c r="CD140"/>
      <c r="CE140"/>
      <c r="CF140"/>
      <c r="CG140"/>
      <c r="CH140"/>
      <c r="CI140"/>
      <c r="CJ140"/>
      <c r="CK140"/>
      <c r="CL140"/>
      <c r="CM140"/>
      <c r="CN140"/>
      <c r="CO140"/>
      <c r="CP140"/>
      <c r="CQ140"/>
      <c r="CR140"/>
      <c r="CS140"/>
      <c r="CT140"/>
      <c r="CU140"/>
      <c r="CV140"/>
      <c r="CW140"/>
      <c r="CX140"/>
      <c r="CY140"/>
      <c r="CZ140"/>
      <c r="DA140"/>
      <c r="DB140"/>
      <c r="DC140"/>
      <c r="DD140"/>
      <c r="DE140"/>
      <c r="DF140"/>
      <c r="DG140"/>
      <c r="DH140"/>
      <c r="DI140"/>
      <c r="DJ140"/>
      <c r="DK140"/>
      <c r="DL140"/>
      <c r="DM140"/>
      <c r="DN140"/>
      <c r="DO140"/>
      <c r="DP140"/>
      <c r="DQ140"/>
      <c r="DR140"/>
      <c r="DS140"/>
      <c r="DT140"/>
      <c r="DU140"/>
      <c r="DV140"/>
      <c r="DW140"/>
      <c r="DX140"/>
      <c r="DY140"/>
      <c r="DZ140"/>
      <c r="EA140"/>
      <c r="EB140"/>
      <c r="EC140"/>
      <c r="ED140"/>
      <c r="EE140"/>
      <c r="EF140"/>
      <c r="EG140"/>
      <c r="EH140"/>
      <c r="EI140"/>
      <c r="EJ140"/>
      <c r="EK140"/>
      <c r="EL140"/>
      <c r="EM140"/>
      <c r="EN140"/>
      <c r="EO140"/>
      <c r="EP140"/>
      <c r="EQ140"/>
      <c r="ER140"/>
      <c r="ES140"/>
      <c r="ET140"/>
      <c r="EU140"/>
      <c r="EV140"/>
      <c r="EW140"/>
      <c r="EX140"/>
      <c r="EY140"/>
      <c r="EZ140"/>
      <c r="FA140"/>
      <c r="FB140"/>
      <c r="FC140"/>
      <c r="FD140"/>
      <c r="FE140"/>
      <c r="FF140"/>
      <c r="FG140"/>
      <c r="FH140"/>
      <c r="FI140"/>
      <c r="FJ140"/>
      <c r="FK140"/>
    </row>
    <row r="141" spans="1:167" x14ac:dyDescent="0.25">
      <c r="A141"/>
      <c r="B141"/>
      <c r="C141"/>
      <c r="D141"/>
      <c r="E141"/>
      <c r="F141"/>
      <c r="G141"/>
      <c r="H141"/>
      <c r="I141"/>
      <c r="J141"/>
      <c r="K141"/>
      <c r="L141"/>
      <c r="M141"/>
      <c r="N141"/>
      <c r="O141"/>
      <c r="P141"/>
      <c r="Q141"/>
      <c r="R141"/>
      <c r="S141"/>
      <c r="T141"/>
      <c r="U141"/>
      <c r="V141"/>
      <c r="W141"/>
      <c r="X141"/>
      <c r="Y141"/>
      <c r="Z141"/>
      <c r="AA141"/>
      <c r="AB141"/>
      <c r="AC141"/>
      <c r="AD141"/>
      <c r="AE141"/>
      <c r="AF141"/>
      <c r="AG141"/>
      <c r="AH141"/>
      <c r="AI141"/>
      <c r="AJ141"/>
      <c r="AK141"/>
      <c r="AL141"/>
      <c r="AM141"/>
      <c r="AN141"/>
      <c r="AO141"/>
      <c r="AP141"/>
      <c r="AQ141"/>
      <c r="AR141"/>
      <c r="AS141"/>
      <c r="AT141"/>
      <c r="AU141"/>
      <c r="AV141"/>
      <c r="AW141"/>
      <c r="AX141"/>
      <c r="AY141"/>
      <c r="AZ141"/>
      <c r="BA141"/>
      <c r="BB141"/>
      <c r="BC141"/>
      <c r="BD141"/>
      <c r="BE141"/>
      <c r="BF141"/>
      <c r="BG141"/>
      <c r="BH141"/>
      <c r="BI141"/>
      <c r="BJ141"/>
      <c r="BK141"/>
      <c r="BL141"/>
      <c r="BM141"/>
      <c r="BN141"/>
      <c r="BO141"/>
      <c r="BP141"/>
      <c r="BQ141"/>
      <c r="BR141"/>
      <c r="BS141"/>
      <c r="BT141"/>
      <c r="BU141"/>
      <c r="BV141"/>
      <c r="BW141"/>
      <c r="BX141"/>
      <c r="BY141"/>
      <c r="BZ141"/>
      <c r="CA141"/>
      <c r="CB141"/>
      <c r="CC141"/>
      <c r="CD141"/>
      <c r="CE141"/>
      <c r="CF141"/>
      <c r="CG141"/>
      <c r="CH141"/>
      <c r="CI141"/>
      <c r="CJ141"/>
      <c r="CK141"/>
      <c r="CL141"/>
      <c r="CM141"/>
      <c r="CN141"/>
      <c r="CO141"/>
      <c r="CP141"/>
      <c r="CQ141"/>
      <c r="CR141"/>
      <c r="CS141"/>
      <c r="CT141"/>
      <c r="CU141"/>
      <c r="CV141"/>
      <c r="CW141"/>
      <c r="CX141"/>
      <c r="CY141"/>
      <c r="CZ141"/>
      <c r="DA141"/>
      <c r="DB141"/>
      <c r="DC141"/>
      <c r="DD141"/>
      <c r="DE141"/>
      <c r="DF141"/>
      <c r="DG141"/>
      <c r="DH141"/>
      <c r="DI141"/>
      <c r="DJ141"/>
      <c r="DK141"/>
      <c r="DL141"/>
      <c r="DM141"/>
      <c r="DN141"/>
      <c r="DO141"/>
      <c r="DP141"/>
      <c r="DQ141"/>
      <c r="DR141"/>
      <c r="DS141"/>
      <c r="DT141"/>
      <c r="DU141"/>
      <c r="DV141"/>
      <c r="DW141"/>
      <c r="DX141"/>
      <c r="DY141"/>
      <c r="DZ141"/>
      <c r="EA141"/>
      <c r="EB141"/>
      <c r="EC141"/>
      <c r="ED141"/>
      <c r="EE141"/>
      <c r="EF141"/>
      <c r="EG141"/>
      <c r="EH141"/>
      <c r="EI141"/>
      <c r="EJ141"/>
      <c r="EK141"/>
      <c r="EL141"/>
      <c r="EM141"/>
      <c r="EN141"/>
      <c r="EO141"/>
      <c r="EP141"/>
      <c r="EQ141"/>
      <c r="ER141"/>
      <c r="ES141"/>
      <c r="ET141"/>
      <c r="EU141"/>
      <c r="EV141"/>
      <c r="EW141"/>
      <c r="EX141"/>
      <c r="EY141"/>
      <c r="EZ141"/>
      <c r="FA141"/>
      <c r="FB141"/>
      <c r="FC141"/>
      <c r="FD141"/>
      <c r="FE141"/>
      <c r="FF141"/>
      <c r="FG141"/>
      <c r="FH141"/>
      <c r="FI141"/>
      <c r="FJ141"/>
      <c r="FK141"/>
    </row>
    <row r="142" spans="1:167" x14ac:dyDescent="0.25">
      <c r="A142"/>
      <c r="B142"/>
      <c r="C142"/>
      <c r="D142"/>
      <c r="E142"/>
      <c r="F142"/>
      <c r="G142"/>
      <c r="H142"/>
      <c r="I142"/>
      <c r="J142"/>
      <c r="K142"/>
      <c r="L142"/>
      <c r="M142"/>
      <c r="N142"/>
      <c r="O142"/>
      <c r="P142"/>
      <c r="Q142"/>
      <c r="R142"/>
      <c r="S142"/>
      <c r="T142"/>
      <c r="U142"/>
      <c r="V142"/>
      <c r="W142"/>
      <c r="X142"/>
      <c r="Y142"/>
      <c r="Z142"/>
      <c r="AA142"/>
      <c r="AB142"/>
      <c r="AC142"/>
      <c r="AD142"/>
      <c r="AE142"/>
      <c r="AF142"/>
      <c r="AG142"/>
      <c r="AH142"/>
      <c r="AI142"/>
      <c r="AJ142"/>
      <c r="AK142"/>
      <c r="AL142"/>
      <c r="AM142"/>
      <c r="AN142"/>
      <c r="AO142"/>
      <c r="AP142"/>
      <c r="AQ142"/>
      <c r="AR142"/>
      <c r="AS142"/>
      <c r="AT142"/>
      <c r="AU142"/>
      <c r="AV142"/>
      <c r="AW142"/>
      <c r="AX142"/>
      <c r="AY142"/>
      <c r="AZ142"/>
      <c r="BA142"/>
      <c r="BB142"/>
      <c r="BC142"/>
      <c r="BD142"/>
      <c r="BE142"/>
      <c r="BF142"/>
      <c r="BG142"/>
      <c r="BH142"/>
      <c r="BI142"/>
      <c r="BJ142"/>
      <c r="BK142"/>
      <c r="BL142"/>
      <c r="BM142"/>
      <c r="BN142"/>
      <c r="BO142"/>
      <c r="BP142"/>
      <c r="BQ142"/>
      <c r="BR142"/>
      <c r="BS142"/>
      <c r="BT142"/>
      <c r="BU142"/>
      <c r="BV142"/>
      <c r="BW142"/>
      <c r="BX142"/>
      <c r="BY142"/>
      <c r="BZ142"/>
      <c r="CA142"/>
      <c r="CB142"/>
      <c r="CC142"/>
      <c r="CD142"/>
      <c r="CE142"/>
      <c r="CF142"/>
      <c r="CG142"/>
      <c r="CH142"/>
      <c r="CI142"/>
      <c r="CJ142"/>
      <c r="CK142"/>
      <c r="CL142"/>
      <c r="CM142"/>
      <c r="CN142"/>
      <c r="CO142"/>
      <c r="CP142"/>
      <c r="CQ142"/>
      <c r="CR142"/>
      <c r="CS142"/>
      <c r="CT142"/>
      <c r="CU142"/>
      <c r="CV142"/>
      <c r="CW142"/>
      <c r="CX142"/>
      <c r="CY142"/>
      <c r="CZ142"/>
      <c r="DA142"/>
      <c r="DB142"/>
      <c r="DC142"/>
      <c r="DD142"/>
      <c r="DE142"/>
      <c r="DF142"/>
      <c r="DG142"/>
      <c r="DH142"/>
      <c r="DI142"/>
      <c r="DJ142"/>
      <c r="DK142"/>
      <c r="DL142"/>
      <c r="DM142"/>
      <c r="DN142"/>
      <c r="DO142"/>
      <c r="DP142"/>
      <c r="DQ142"/>
      <c r="DR142"/>
      <c r="DS142"/>
      <c r="DT142"/>
      <c r="DU142"/>
      <c r="DV142"/>
      <c r="DW142"/>
      <c r="DX142"/>
      <c r="DY142"/>
      <c r="DZ142"/>
      <c r="EA142"/>
      <c r="EB142"/>
      <c r="EC142"/>
      <c r="ED142"/>
      <c r="EE142"/>
      <c r="EF142"/>
      <c r="EG142"/>
      <c r="EH142"/>
      <c r="EI142"/>
      <c r="EJ142"/>
      <c r="EK142"/>
      <c r="EL142"/>
      <c r="EM142"/>
      <c r="EN142"/>
      <c r="EO142"/>
      <c r="EP142"/>
      <c r="EQ142"/>
      <c r="ER142"/>
      <c r="ES142"/>
      <c r="ET142"/>
      <c r="EU142"/>
      <c r="EV142"/>
      <c r="EW142"/>
      <c r="EX142"/>
      <c r="EY142"/>
      <c r="EZ142"/>
      <c r="FA142"/>
      <c r="FB142"/>
      <c r="FC142"/>
      <c r="FD142"/>
      <c r="FE142"/>
      <c r="FF142"/>
      <c r="FG142"/>
      <c r="FH142"/>
      <c r="FI142"/>
      <c r="FJ142"/>
      <c r="FK142"/>
    </row>
    <row r="143" spans="1:167" x14ac:dyDescent="0.25">
      <c r="A143"/>
      <c r="B143"/>
      <c r="C143"/>
      <c r="D143"/>
      <c r="E143"/>
      <c r="F143"/>
      <c r="G143"/>
      <c r="H143"/>
      <c r="I143"/>
      <c r="J143"/>
      <c r="K143"/>
      <c r="L143"/>
      <c r="M143"/>
      <c r="N143"/>
      <c r="O143"/>
      <c r="P143"/>
      <c r="Q143"/>
      <c r="R143"/>
      <c r="S143"/>
      <c r="T143"/>
      <c r="U143"/>
      <c r="V143"/>
      <c r="W143"/>
      <c r="X143"/>
      <c r="Y143"/>
      <c r="Z143"/>
      <c r="AA143"/>
      <c r="AB143"/>
      <c r="AC143"/>
      <c r="AD143"/>
      <c r="AE143"/>
      <c r="AF143"/>
      <c r="AG143"/>
      <c r="AH143"/>
      <c r="AI143"/>
      <c r="AJ143"/>
      <c r="AK143"/>
      <c r="AL143"/>
      <c r="AM143"/>
      <c r="AN143"/>
      <c r="AO143"/>
      <c r="AP143"/>
      <c r="AQ143"/>
      <c r="AR143"/>
      <c r="AS143"/>
      <c r="AT143"/>
      <c r="AU143"/>
      <c r="AV143"/>
      <c r="AW143"/>
      <c r="AX143"/>
      <c r="AY143"/>
      <c r="AZ143"/>
      <c r="BA143"/>
      <c r="BB143"/>
      <c r="BC143"/>
      <c r="BD143"/>
      <c r="BE143"/>
      <c r="BF143"/>
      <c r="BG143"/>
      <c r="BH143"/>
      <c r="BI143"/>
      <c r="BJ143"/>
      <c r="BK143"/>
      <c r="BL143"/>
      <c r="BM143"/>
      <c r="BN143"/>
      <c r="BO143"/>
      <c r="BP143"/>
      <c r="BQ143"/>
      <c r="BR143"/>
      <c r="BS143"/>
      <c r="BT143"/>
      <c r="BU143"/>
      <c r="BV143"/>
      <c r="BW143"/>
      <c r="BX143"/>
      <c r="BY143"/>
      <c r="BZ143"/>
      <c r="CA143"/>
      <c r="CB143"/>
      <c r="CC143"/>
      <c r="CD143"/>
      <c r="CE143"/>
      <c r="CF143"/>
      <c r="CG143"/>
      <c r="CH143"/>
      <c r="CI143"/>
      <c r="CJ143"/>
      <c r="CK143"/>
      <c r="CL143"/>
      <c r="CM143"/>
      <c r="CN143"/>
      <c r="CO143"/>
      <c r="CP143"/>
      <c r="CQ143"/>
      <c r="CR143"/>
      <c r="CS143"/>
      <c r="CT143"/>
      <c r="CU143"/>
      <c r="CV143"/>
      <c r="CW143"/>
      <c r="CX143"/>
      <c r="CY143"/>
      <c r="CZ143"/>
      <c r="DA143"/>
      <c r="DB143"/>
      <c r="DC143"/>
      <c r="DD143"/>
      <c r="DE143"/>
      <c r="DF143"/>
      <c r="DG143"/>
      <c r="DH143"/>
      <c r="DI143"/>
      <c r="DJ143"/>
      <c r="DK143"/>
      <c r="DL143"/>
      <c r="DM143"/>
      <c r="DN143"/>
      <c r="DO143"/>
      <c r="DP143"/>
      <c r="DQ143"/>
      <c r="DR143"/>
      <c r="DS143"/>
      <c r="DT143"/>
      <c r="DU143"/>
      <c r="DV143"/>
      <c r="DW143"/>
      <c r="DX143"/>
      <c r="DY143"/>
      <c r="DZ143"/>
      <c r="EA143"/>
      <c r="EB143"/>
      <c r="EC143"/>
      <c r="ED143"/>
      <c r="EE143"/>
      <c r="EF143"/>
      <c r="EG143"/>
      <c r="EH143"/>
      <c r="EI143"/>
      <c r="EJ143"/>
      <c r="EK143"/>
      <c r="EL143"/>
      <c r="EM143"/>
      <c r="EN143"/>
      <c r="EO143"/>
      <c r="EP143"/>
      <c r="EQ143"/>
      <c r="ER143"/>
      <c r="ES143"/>
      <c r="ET143"/>
      <c r="EU143"/>
      <c r="EV143"/>
      <c r="EW143"/>
      <c r="EX143"/>
      <c r="EY143"/>
      <c r="EZ143"/>
      <c r="FA143"/>
      <c r="FB143"/>
      <c r="FC143"/>
      <c r="FD143"/>
      <c r="FE143"/>
      <c r="FF143"/>
      <c r="FG143"/>
      <c r="FH143"/>
      <c r="FI143"/>
      <c r="FJ143"/>
      <c r="FK143"/>
    </row>
    <row r="144" spans="1:167" x14ac:dyDescent="0.25">
      <c r="A144"/>
      <c r="B144"/>
      <c r="C144"/>
      <c r="D144"/>
      <c r="E144"/>
      <c r="F144"/>
      <c r="G144"/>
      <c r="H144"/>
      <c r="I144"/>
      <c r="J144"/>
      <c r="K144"/>
      <c r="L144"/>
      <c r="M144"/>
      <c r="N144"/>
      <c r="O144"/>
      <c r="P144"/>
      <c r="Q144"/>
      <c r="R144"/>
      <c r="S144"/>
      <c r="T144"/>
      <c r="U144"/>
      <c r="V144"/>
      <c r="W144"/>
      <c r="X144"/>
      <c r="Y144"/>
      <c r="Z144"/>
      <c r="AA144"/>
      <c r="AB144"/>
      <c r="AC144"/>
      <c r="AD144"/>
      <c r="AE144"/>
      <c r="AF144"/>
      <c r="AG144"/>
      <c r="AH144"/>
      <c r="AI144"/>
      <c r="AJ144"/>
      <c r="AK144"/>
      <c r="AL144"/>
      <c r="AM144"/>
      <c r="AN144"/>
      <c r="AO144"/>
      <c r="AP144"/>
      <c r="AQ144"/>
      <c r="AR144"/>
      <c r="AS144"/>
      <c r="AT144"/>
      <c r="AU144"/>
      <c r="AV144"/>
      <c r="AW144"/>
      <c r="AX144"/>
      <c r="AY144"/>
      <c r="AZ144"/>
      <c r="BA144"/>
      <c r="BB144"/>
      <c r="BC144"/>
      <c r="BD144"/>
      <c r="BE144"/>
      <c r="BF144"/>
      <c r="BG144"/>
      <c r="BH144"/>
      <c r="BI144"/>
      <c r="BJ144"/>
      <c r="BK144"/>
      <c r="BL144"/>
      <c r="BM144"/>
      <c r="BN144"/>
      <c r="BO144"/>
      <c r="BP144"/>
      <c r="BQ144"/>
      <c r="BR144"/>
      <c r="BS144"/>
      <c r="BT144"/>
      <c r="BU144"/>
      <c r="BV144"/>
      <c r="BW144"/>
      <c r="BX144"/>
      <c r="BY144"/>
      <c r="BZ144"/>
      <c r="CA144"/>
      <c r="CB144"/>
      <c r="CC144"/>
      <c r="CD144"/>
      <c r="CE144"/>
      <c r="CF144"/>
      <c r="CG144"/>
      <c r="CH144"/>
      <c r="CI144"/>
      <c r="CJ144"/>
      <c r="CK144"/>
      <c r="CL144"/>
      <c r="CM144"/>
      <c r="CN144"/>
      <c r="CO144"/>
      <c r="CP144"/>
      <c r="CQ144"/>
      <c r="CR144"/>
      <c r="CS144"/>
      <c r="CT144"/>
      <c r="CU144"/>
      <c r="CV144"/>
      <c r="CW144"/>
      <c r="CX144"/>
      <c r="CY144"/>
      <c r="CZ144"/>
      <c r="DA144"/>
      <c r="DB144"/>
      <c r="DC144"/>
      <c r="DD144"/>
      <c r="DE144"/>
      <c r="DF144"/>
      <c r="DG144"/>
      <c r="DH144"/>
      <c r="DI144"/>
      <c r="DJ144"/>
      <c r="DK144"/>
      <c r="DL144"/>
      <c r="DM144"/>
      <c r="DN144"/>
      <c r="DO144"/>
      <c r="DP144"/>
      <c r="DQ144"/>
      <c r="DR144"/>
      <c r="DS144"/>
      <c r="DT144"/>
      <c r="DU144"/>
      <c r="DV144"/>
      <c r="DW144"/>
      <c r="DX144"/>
      <c r="DY144"/>
      <c r="DZ144"/>
      <c r="EA144"/>
      <c r="EB144"/>
      <c r="EC144"/>
      <c r="ED144"/>
      <c r="EE144"/>
      <c r="EF144"/>
      <c r="EG144"/>
      <c r="EH144"/>
      <c r="EI144"/>
      <c r="EJ144"/>
      <c r="EK144"/>
      <c r="EL144"/>
      <c r="EM144"/>
      <c r="EN144"/>
      <c r="EO144"/>
      <c r="EP144"/>
      <c r="EQ144"/>
      <c r="ER144"/>
      <c r="ES144"/>
      <c r="ET144"/>
      <c r="EU144"/>
      <c r="EV144"/>
      <c r="EW144"/>
      <c r="EX144"/>
      <c r="EY144"/>
      <c r="EZ144"/>
      <c r="FA144"/>
      <c r="FB144"/>
      <c r="FC144"/>
      <c r="FD144"/>
      <c r="FE144"/>
      <c r="FF144"/>
      <c r="FG144"/>
      <c r="FH144"/>
      <c r="FI144"/>
      <c r="FJ144"/>
      <c r="FK144"/>
    </row>
    <row r="145" spans="1:167" x14ac:dyDescent="0.25">
      <c r="A145"/>
      <c r="B145"/>
      <c r="C145"/>
      <c r="D145"/>
      <c r="E145"/>
      <c r="F145"/>
      <c r="G145"/>
      <c r="H145"/>
      <c r="I145"/>
      <c r="J145"/>
      <c r="K145"/>
      <c r="L145"/>
      <c r="M145"/>
      <c r="N145"/>
      <c r="O145"/>
      <c r="P145"/>
      <c r="Q145"/>
      <c r="R145"/>
      <c r="S145"/>
      <c r="T145"/>
      <c r="U145"/>
      <c r="V145"/>
      <c r="W145"/>
      <c r="X145"/>
      <c r="Y145"/>
      <c r="Z145"/>
      <c r="AA145"/>
      <c r="AB145"/>
      <c r="AC145"/>
      <c r="AD145"/>
      <c r="AE145"/>
      <c r="AF145"/>
      <c r="AG145"/>
      <c r="AH145"/>
      <c r="AI145"/>
      <c r="AJ145"/>
      <c r="AK145"/>
      <c r="AL145"/>
      <c r="AM145"/>
      <c r="AN145"/>
      <c r="AO145"/>
      <c r="AP145"/>
      <c r="AQ145"/>
      <c r="AR145"/>
      <c r="AS145"/>
      <c r="AT145"/>
      <c r="AU145"/>
      <c r="AV145"/>
      <c r="AW145"/>
      <c r="AX145"/>
      <c r="AY145"/>
      <c r="AZ145"/>
      <c r="BA145"/>
      <c r="BB145"/>
      <c r="BC145"/>
      <c r="BD145"/>
      <c r="BE145"/>
      <c r="BF145"/>
      <c r="BG145"/>
      <c r="BH145"/>
      <c r="BI145"/>
      <c r="BJ145"/>
      <c r="BK145"/>
      <c r="BL145"/>
      <c r="BM145"/>
      <c r="BN145"/>
      <c r="BO145"/>
      <c r="BP145"/>
      <c r="BQ145"/>
      <c r="BR145"/>
      <c r="BS145"/>
      <c r="BT145"/>
      <c r="BU145"/>
      <c r="BV145"/>
      <c r="BW145"/>
      <c r="BX145"/>
      <c r="BY145"/>
      <c r="BZ145"/>
      <c r="CA145"/>
      <c r="CB145"/>
      <c r="CC145"/>
      <c r="CD145"/>
      <c r="CE145"/>
      <c r="CF145"/>
      <c r="CG145"/>
      <c r="CH145"/>
      <c r="CI145"/>
      <c r="CJ145"/>
      <c r="CK145"/>
      <c r="CL145"/>
      <c r="CM145"/>
      <c r="CN145"/>
      <c r="CO145"/>
      <c r="CP145"/>
      <c r="CQ145"/>
      <c r="CR145"/>
      <c r="CS145"/>
      <c r="CT145"/>
      <c r="CU145"/>
      <c r="CV145"/>
      <c r="CW145"/>
      <c r="CX145"/>
      <c r="CY145"/>
      <c r="CZ145"/>
      <c r="DA145"/>
      <c r="DB145"/>
      <c r="DC145"/>
      <c r="DD145"/>
      <c r="DE145"/>
      <c r="DF145"/>
      <c r="DG145"/>
      <c r="DH145"/>
      <c r="DI145"/>
      <c r="DJ145"/>
      <c r="DK145"/>
      <c r="DL145"/>
      <c r="DM145"/>
      <c r="DN145"/>
      <c r="DO145"/>
      <c r="DP145"/>
      <c r="DQ145"/>
      <c r="DR145"/>
      <c r="DS145"/>
      <c r="DT145"/>
      <c r="DU145"/>
      <c r="DV145"/>
      <c r="DW145"/>
      <c r="DX145"/>
      <c r="DY145"/>
      <c r="DZ145"/>
      <c r="EA145"/>
      <c r="EB145"/>
      <c r="EC145"/>
      <c r="ED145"/>
      <c r="EE145"/>
      <c r="EF145"/>
      <c r="EG145"/>
      <c r="EH145"/>
      <c r="EI145"/>
      <c r="EJ145"/>
      <c r="EK145"/>
      <c r="EL145"/>
      <c r="EM145"/>
      <c r="EN145"/>
      <c r="EO145"/>
      <c r="EP145"/>
      <c r="EQ145"/>
      <c r="ER145"/>
      <c r="ES145"/>
      <c r="ET145"/>
      <c r="EU145"/>
      <c r="EV145"/>
      <c r="EW145"/>
      <c r="EX145"/>
      <c r="EY145"/>
      <c r="EZ145"/>
      <c r="FA145"/>
      <c r="FB145"/>
      <c r="FC145"/>
      <c r="FD145"/>
      <c r="FE145"/>
      <c r="FF145"/>
      <c r="FG145"/>
      <c r="FH145"/>
      <c r="FI145"/>
      <c r="FJ145"/>
      <c r="FK145"/>
    </row>
    <row r="146" spans="1:167" x14ac:dyDescent="0.25">
      <c r="A146"/>
      <c r="B146"/>
      <c r="C146"/>
      <c r="D146"/>
      <c r="E146"/>
      <c r="F146"/>
      <c r="G146"/>
      <c r="H146"/>
      <c r="I146"/>
      <c r="J146"/>
      <c r="K146"/>
      <c r="L146"/>
      <c r="M146"/>
      <c r="N146"/>
      <c r="O146"/>
      <c r="P146"/>
      <c r="Q146"/>
      <c r="R146"/>
      <c r="S146"/>
      <c r="T146"/>
      <c r="U146"/>
      <c r="V146"/>
      <c r="W146"/>
      <c r="X146"/>
      <c r="Y146"/>
      <c r="Z146"/>
      <c r="AA146"/>
      <c r="AB146"/>
      <c r="AC146"/>
      <c r="AD146"/>
      <c r="AE146"/>
      <c r="AF146"/>
      <c r="AG146"/>
      <c r="AH146"/>
      <c r="AI146"/>
      <c r="AJ146"/>
      <c r="AK146"/>
      <c r="AL146"/>
      <c r="AM146"/>
      <c r="AN146"/>
      <c r="AO146"/>
      <c r="AP146"/>
      <c r="AQ146"/>
      <c r="AR146"/>
      <c r="AS146"/>
      <c r="AT146"/>
      <c r="AU146"/>
      <c r="AV146"/>
      <c r="AW146"/>
      <c r="AX146"/>
      <c r="AY146"/>
      <c r="AZ146"/>
      <c r="BA146"/>
      <c r="BB146"/>
      <c r="BC146"/>
      <c r="BD146"/>
      <c r="BE146"/>
      <c r="BF146"/>
      <c r="BG146"/>
      <c r="BH146"/>
      <c r="BI146"/>
      <c r="BJ146"/>
      <c r="BK146"/>
      <c r="BL146"/>
      <c r="BM146"/>
      <c r="BN146"/>
      <c r="BO146"/>
      <c r="BP146"/>
      <c r="BQ146"/>
      <c r="BR146"/>
      <c r="BS146"/>
      <c r="BT146"/>
      <c r="BU146"/>
      <c r="BV146"/>
      <c r="BW146"/>
      <c r="BX146"/>
      <c r="BY146"/>
      <c r="BZ146"/>
      <c r="CA146"/>
      <c r="CB146"/>
      <c r="CC146"/>
      <c r="CD146"/>
      <c r="CE146"/>
      <c r="CF146"/>
      <c r="CG146"/>
      <c r="CH146"/>
      <c r="CI146"/>
      <c r="CJ146"/>
      <c r="CK146"/>
      <c r="CL146"/>
      <c r="CM146"/>
      <c r="CN146"/>
      <c r="CO146"/>
      <c r="CP146"/>
      <c r="CQ146"/>
      <c r="CR146"/>
      <c r="CS146"/>
      <c r="CT146"/>
      <c r="CU146"/>
      <c r="CV146"/>
      <c r="CW146"/>
      <c r="CX146"/>
      <c r="CY146"/>
      <c r="CZ146"/>
      <c r="DA146"/>
      <c r="DB146"/>
      <c r="DC146"/>
      <c r="DD146"/>
      <c r="DE146"/>
      <c r="DF146"/>
      <c r="DG146"/>
      <c r="DH146"/>
      <c r="DI146"/>
      <c r="DJ146"/>
      <c r="DK146"/>
      <c r="DL146"/>
      <c r="DM146"/>
      <c r="DN146"/>
      <c r="DO146"/>
      <c r="DP146"/>
      <c r="DQ146"/>
      <c r="DR146"/>
      <c r="DS146"/>
      <c r="DT146"/>
      <c r="DU146"/>
      <c r="DV146"/>
      <c r="DW146"/>
      <c r="DX146"/>
      <c r="DY146"/>
      <c r="DZ146"/>
      <c r="EA146"/>
      <c r="EB146"/>
      <c r="EC146"/>
      <c r="ED146"/>
      <c r="EE146"/>
      <c r="EF146"/>
      <c r="EG146"/>
      <c r="EH146"/>
      <c r="EI146"/>
      <c r="EJ146"/>
      <c r="EK146"/>
      <c r="EL146"/>
      <c r="EM146"/>
      <c r="EN146"/>
      <c r="EO146"/>
      <c r="EP146"/>
      <c r="EQ146"/>
      <c r="ER146"/>
      <c r="ES146"/>
      <c r="ET146"/>
      <c r="EU146"/>
      <c r="EV146"/>
      <c r="EW146"/>
      <c r="EX146"/>
      <c r="EY146"/>
      <c r="EZ146"/>
      <c r="FA146"/>
      <c r="FB146"/>
      <c r="FC146"/>
      <c r="FD146"/>
      <c r="FE146"/>
      <c r="FF146"/>
      <c r="FG146"/>
      <c r="FH146"/>
      <c r="FI146"/>
      <c r="FJ146"/>
      <c r="FK146"/>
    </row>
    <row r="147" spans="1:167" x14ac:dyDescent="0.25">
      <c r="A147"/>
      <c r="B147"/>
      <c r="C147"/>
      <c r="D147"/>
      <c r="E147"/>
      <c r="F147"/>
      <c r="G147"/>
      <c r="H147"/>
      <c r="I147"/>
      <c r="J147"/>
      <c r="K147"/>
      <c r="L147"/>
      <c r="M147"/>
      <c r="N147"/>
      <c r="O147"/>
      <c r="P147"/>
      <c r="Q147"/>
      <c r="R147"/>
      <c r="S147"/>
      <c r="T147"/>
      <c r="U147"/>
      <c r="V147"/>
      <c r="W147"/>
      <c r="X147"/>
      <c r="Y147"/>
      <c r="Z147"/>
      <c r="AA147"/>
      <c r="AB147"/>
      <c r="AC147"/>
      <c r="AD147"/>
      <c r="AE147"/>
      <c r="AF147"/>
      <c r="AG147"/>
      <c r="AH147"/>
      <c r="AI147"/>
      <c r="AJ147"/>
      <c r="AK147"/>
      <c r="AL147"/>
      <c r="AM147"/>
      <c r="AN147"/>
      <c r="AO147"/>
      <c r="AP147"/>
      <c r="AQ147"/>
      <c r="AR147"/>
      <c r="AS147"/>
      <c r="AT147"/>
      <c r="AU147"/>
      <c r="AV147"/>
      <c r="AW147"/>
      <c r="AX147"/>
      <c r="AY147"/>
      <c r="AZ147"/>
      <c r="BA147"/>
      <c r="BB147"/>
      <c r="BC147"/>
      <c r="BD147"/>
      <c r="BE147"/>
      <c r="BF147"/>
      <c r="BG147"/>
      <c r="BH147"/>
      <c r="BI147"/>
      <c r="BJ147"/>
      <c r="BK147"/>
      <c r="BL147"/>
      <c r="BM147"/>
      <c r="BN147"/>
      <c r="BO147"/>
      <c r="BP147"/>
      <c r="BQ147"/>
      <c r="BR147"/>
      <c r="BS147"/>
      <c r="BT147"/>
      <c r="BU147"/>
      <c r="BV147"/>
      <c r="BW147"/>
      <c r="BX147"/>
      <c r="BY147"/>
      <c r="BZ147"/>
      <c r="CA147"/>
      <c r="CB147"/>
      <c r="CC147"/>
      <c r="CD147"/>
      <c r="CE147"/>
      <c r="CF147"/>
      <c r="CG147"/>
      <c r="CH147"/>
      <c r="CI147"/>
      <c r="CJ147"/>
      <c r="CK147"/>
      <c r="CL147"/>
      <c r="CM147"/>
      <c r="CN147"/>
      <c r="CO147"/>
      <c r="CP147"/>
      <c r="CQ147"/>
      <c r="CR147"/>
      <c r="CS147"/>
      <c r="CT147"/>
      <c r="CU147"/>
      <c r="CV147"/>
      <c r="CW147"/>
      <c r="CX147"/>
      <c r="CY147"/>
      <c r="CZ147"/>
      <c r="DA147"/>
      <c r="DB147"/>
      <c r="DC147"/>
      <c r="DD147"/>
      <c r="DE147"/>
      <c r="DF147"/>
      <c r="DG147"/>
      <c r="DH147"/>
      <c r="DI147"/>
      <c r="DJ147"/>
      <c r="DK147"/>
      <c r="DL147"/>
      <c r="DM147"/>
      <c r="DN147"/>
      <c r="DO147"/>
      <c r="DP147"/>
      <c r="DQ147"/>
      <c r="DR147"/>
      <c r="DS147"/>
      <c r="DT147"/>
      <c r="DU147"/>
      <c r="DV147"/>
      <c r="DW147"/>
      <c r="DX147"/>
      <c r="DY147"/>
      <c r="DZ147"/>
      <c r="EA147"/>
      <c r="EB147"/>
      <c r="EC147"/>
      <c r="ED147"/>
      <c r="EE147"/>
      <c r="EF147"/>
      <c r="EG147"/>
      <c r="EH147"/>
      <c r="EI147"/>
      <c r="EJ147"/>
      <c r="EK147"/>
      <c r="EL147"/>
      <c r="EM147"/>
      <c r="EN147"/>
      <c r="EO147"/>
      <c r="EP147"/>
      <c r="EQ147"/>
      <c r="ER147"/>
      <c r="ES147"/>
      <c r="ET147"/>
      <c r="EU147"/>
      <c r="EV147"/>
      <c r="EW147"/>
      <c r="EX147"/>
      <c r="EY147"/>
      <c r="EZ147"/>
      <c r="FA147"/>
      <c r="FB147"/>
      <c r="FC147"/>
      <c r="FD147"/>
      <c r="FE147"/>
      <c r="FF147"/>
      <c r="FG147"/>
      <c r="FH147"/>
      <c r="FI147"/>
      <c r="FJ147"/>
      <c r="FK147"/>
    </row>
    <row r="148" spans="1:167" x14ac:dyDescent="0.25">
      <c r="A148"/>
      <c r="B148"/>
      <c r="C148"/>
      <c r="D148"/>
      <c r="E148"/>
      <c r="F148"/>
      <c r="G148"/>
      <c r="H148"/>
      <c r="I148"/>
      <c r="J148"/>
      <c r="K148"/>
      <c r="L148"/>
      <c r="M148"/>
      <c r="N148"/>
      <c r="O148"/>
      <c r="P148"/>
      <c r="Q148"/>
      <c r="R148"/>
      <c r="S148"/>
      <c r="T148"/>
      <c r="U148"/>
      <c r="V148"/>
      <c r="W148"/>
      <c r="X148"/>
      <c r="Y148"/>
      <c r="Z148"/>
      <c r="AA148"/>
      <c r="AB148"/>
      <c r="AC148"/>
      <c r="AD148"/>
      <c r="AE148"/>
      <c r="AF148"/>
      <c r="AG148"/>
      <c r="AH148"/>
      <c r="AI148"/>
      <c r="AJ148"/>
      <c r="AK148"/>
      <c r="AL148"/>
      <c r="AM148"/>
      <c r="AN148"/>
      <c r="AO148"/>
      <c r="AP148"/>
      <c r="AQ148"/>
      <c r="AR148"/>
      <c r="AS148"/>
      <c r="AT148"/>
      <c r="AU148"/>
      <c r="AV148"/>
      <c r="AW148"/>
      <c r="AX148"/>
      <c r="AY148"/>
      <c r="AZ148"/>
      <c r="BA148"/>
      <c r="BB148"/>
      <c r="BC148"/>
      <c r="BD148"/>
      <c r="BE148"/>
      <c r="BF148"/>
      <c r="BG148"/>
      <c r="BH148"/>
      <c r="BI148"/>
      <c r="BJ148"/>
      <c r="BK148"/>
      <c r="BL148"/>
      <c r="BM148"/>
      <c r="BN148"/>
      <c r="BO148"/>
      <c r="BP148"/>
      <c r="BQ148"/>
      <c r="BR148"/>
      <c r="BS148"/>
      <c r="BT148"/>
      <c r="BU148"/>
      <c r="BV148"/>
      <c r="BW148"/>
      <c r="BX148"/>
      <c r="BY148"/>
      <c r="BZ148"/>
      <c r="CA148"/>
      <c r="CB148"/>
      <c r="CC148"/>
      <c r="CD148"/>
      <c r="CE148"/>
      <c r="CF148"/>
      <c r="CG148"/>
      <c r="CH148"/>
      <c r="CI148"/>
      <c r="CJ148"/>
      <c r="CK148"/>
      <c r="CL148"/>
      <c r="CM148"/>
      <c r="CN148"/>
      <c r="CO148"/>
      <c r="CP148"/>
      <c r="CQ148"/>
      <c r="CR148"/>
      <c r="CS148"/>
      <c r="CT148"/>
      <c r="CU148"/>
      <c r="CV148"/>
      <c r="CW148"/>
      <c r="CX148"/>
      <c r="CY148"/>
      <c r="CZ148"/>
      <c r="DA148"/>
      <c r="DB148"/>
      <c r="DC148"/>
      <c r="DD148"/>
      <c r="DE148"/>
      <c r="DF148"/>
      <c r="DG148"/>
      <c r="DH148"/>
      <c r="DI148"/>
      <c r="DJ148"/>
      <c r="DK148"/>
      <c r="DL148"/>
      <c r="DM148"/>
      <c r="DN148"/>
      <c r="DO148"/>
      <c r="DP148"/>
      <c r="DQ148"/>
      <c r="DR148"/>
      <c r="DS148"/>
      <c r="DT148"/>
      <c r="DU148"/>
      <c r="DV148"/>
      <c r="DW148"/>
      <c r="DX148"/>
      <c r="DY148"/>
      <c r="DZ148"/>
      <c r="EA148"/>
      <c r="EB148"/>
      <c r="EC148"/>
      <c r="ED148"/>
      <c r="EE148"/>
      <c r="EF148"/>
      <c r="EG148"/>
      <c r="EH148"/>
      <c r="EI148"/>
      <c r="EJ148"/>
      <c r="EK148"/>
      <c r="EL148"/>
      <c r="EM148"/>
      <c r="EN148"/>
      <c r="EO148"/>
      <c r="EP148"/>
      <c r="EQ148"/>
      <c r="ER148"/>
      <c r="ES148"/>
      <c r="ET148"/>
      <c r="EU148"/>
      <c r="EV148"/>
      <c r="EW148"/>
      <c r="EX148"/>
      <c r="EY148"/>
      <c r="EZ148"/>
      <c r="FA148"/>
      <c r="FB148"/>
      <c r="FC148"/>
      <c r="FD148"/>
      <c r="FE148"/>
      <c r="FF148"/>
      <c r="FG148"/>
      <c r="FH148"/>
      <c r="FI148"/>
      <c r="FJ148"/>
      <c r="FK148"/>
    </row>
    <row r="149" spans="1:167" x14ac:dyDescent="0.25">
      <c r="A149"/>
      <c r="B149"/>
      <c r="C149"/>
      <c r="D149"/>
      <c r="E149"/>
      <c r="F149"/>
      <c r="G149"/>
      <c r="H149"/>
      <c r="I149"/>
      <c r="J149"/>
      <c r="K149"/>
      <c r="L149"/>
      <c r="M149"/>
      <c r="N149"/>
      <c r="O149"/>
      <c r="P149"/>
      <c r="Q149"/>
      <c r="R149"/>
      <c r="S149"/>
      <c r="T149"/>
      <c r="U149"/>
      <c r="V149"/>
      <c r="W149"/>
      <c r="X149"/>
      <c r="Y149"/>
      <c r="Z149"/>
      <c r="AA149"/>
      <c r="AB149"/>
      <c r="AC149"/>
      <c r="AD149"/>
      <c r="AE149"/>
      <c r="AF149"/>
      <c r="AG149"/>
      <c r="AH149"/>
      <c r="AI149"/>
      <c r="AJ149"/>
      <c r="AK149"/>
      <c r="AL149"/>
      <c r="AM149"/>
      <c r="AN149"/>
      <c r="AO149"/>
      <c r="AP149"/>
      <c r="AQ149"/>
      <c r="AR149"/>
      <c r="AS149"/>
      <c r="AT149"/>
      <c r="AU149"/>
      <c r="AV149"/>
      <c r="AW149"/>
      <c r="AX149"/>
      <c r="AY149"/>
      <c r="AZ149"/>
      <c r="BA149"/>
      <c r="BB149"/>
      <c r="BC149"/>
      <c r="BD149"/>
      <c r="BE149"/>
      <c r="BF149"/>
      <c r="BG149"/>
      <c r="BH149"/>
      <c r="BI149"/>
      <c r="BJ149"/>
      <c r="BK149"/>
      <c r="BL149"/>
      <c r="BM149"/>
      <c r="BN149"/>
      <c r="BO149"/>
      <c r="BP149"/>
      <c r="BQ149"/>
      <c r="BR149"/>
      <c r="BS149"/>
      <c r="BT149"/>
      <c r="BU149"/>
      <c r="BV149"/>
      <c r="BW149"/>
      <c r="BX149"/>
      <c r="BY149"/>
      <c r="BZ149"/>
      <c r="CA149"/>
      <c r="CB149"/>
      <c r="CC149"/>
      <c r="CD149"/>
      <c r="CE149"/>
      <c r="CF149"/>
      <c r="CG149"/>
      <c r="CH149"/>
      <c r="CI149"/>
      <c r="CJ149"/>
      <c r="CK149"/>
      <c r="CL149"/>
      <c r="CM149"/>
      <c r="CN149"/>
      <c r="CO149"/>
      <c r="CP149"/>
      <c r="CQ149"/>
      <c r="CR149"/>
      <c r="CS149"/>
      <c r="CT149"/>
      <c r="CU149"/>
      <c r="CV149"/>
      <c r="CW149"/>
      <c r="CX149"/>
      <c r="CY149"/>
      <c r="CZ149"/>
      <c r="DA149"/>
      <c r="DB149"/>
      <c r="DC149"/>
      <c r="DD149"/>
      <c r="DE149"/>
      <c r="DF149"/>
      <c r="DG149"/>
      <c r="DH149"/>
      <c r="DI149"/>
      <c r="DJ149"/>
      <c r="DK149"/>
      <c r="DL149"/>
      <c r="DM149"/>
      <c r="DN149"/>
      <c r="DO149"/>
      <c r="DP149"/>
      <c r="DQ149"/>
      <c r="DR149"/>
      <c r="DS149"/>
      <c r="DT149"/>
      <c r="DU149"/>
      <c r="DV149"/>
      <c r="DW149"/>
      <c r="DX149"/>
      <c r="DY149"/>
      <c r="DZ149"/>
      <c r="EA149"/>
      <c r="EB149"/>
      <c r="EC149"/>
      <c r="ED149"/>
      <c r="EE149"/>
      <c r="EF149"/>
      <c r="EG149"/>
      <c r="EH149"/>
      <c r="EI149"/>
      <c r="EJ149"/>
      <c r="EK149"/>
      <c r="EL149"/>
      <c r="EM149"/>
      <c r="EN149"/>
      <c r="EO149"/>
      <c r="EP149"/>
      <c r="EQ149"/>
      <c r="ER149"/>
      <c r="ES149"/>
      <c r="ET149"/>
      <c r="EU149"/>
      <c r="EV149"/>
      <c r="EW149"/>
      <c r="EX149"/>
      <c r="EY149"/>
      <c r="EZ149"/>
      <c r="FA149"/>
      <c r="FB149"/>
      <c r="FC149"/>
      <c r="FD149"/>
      <c r="FE149"/>
      <c r="FF149"/>
      <c r="FG149"/>
      <c r="FH149"/>
      <c r="FI149"/>
      <c r="FJ149"/>
      <c r="FK149"/>
    </row>
    <row r="150" spans="1:167" x14ac:dyDescent="0.25">
      <c r="A150"/>
      <c r="B150"/>
      <c r="C150"/>
      <c r="D150"/>
      <c r="E150"/>
      <c r="F150"/>
      <c r="G150"/>
      <c r="H150"/>
      <c r="I150"/>
      <c r="J150"/>
      <c r="K150"/>
      <c r="L150"/>
      <c r="M150"/>
      <c r="N150"/>
      <c r="O150"/>
      <c r="P150"/>
      <c r="Q150"/>
      <c r="R150"/>
      <c r="S150"/>
      <c r="T150"/>
      <c r="U150"/>
      <c r="V150"/>
      <c r="W150"/>
      <c r="X150"/>
      <c r="Y150"/>
      <c r="Z150"/>
      <c r="AA150"/>
      <c r="AB150"/>
      <c r="AC150"/>
      <c r="AD150"/>
      <c r="AE150"/>
      <c r="AF150"/>
      <c r="AG150"/>
      <c r="AH150"/>
      <c r="AI150"/>
      <c r="AJ150"/>
      <c r="AK150"/>
      <c r="AL150"/>
      <c r="AM150"/>
      <c r="AN150"/>
      <c r="AO150"/>
      <c r="AP150"/>
      <c r="AQ150"/>
      <c r="AR150"/>
      <c r="AS150"/>
      <c r="AT150"/>
      <c r="AU150"/>
      <c r="AV150"/>
      <c r="AW150"/>
      <c r="AX150"/>
      <c r="AY150"/>
      <c r="AZ150"/>
      <c r="BA150"/>
      <c r="BB150"/>
      <c r="BC150"/>
      <c r="BD150"/>
      <c r="BE150"/>
      <c r="BF150"/>
      <c r="BG150"/>
      <c r="BH150"/>
      <c r="BI150"/>
      <c r="BJ150"/>
      <c r="BK150"/>
      <c r="BL150"/>
      <c r="BM150"/>
      <c r="BN150"/>
      <c r="BO150"/>
      <c r="BP150"/>
      <c r="BQ150"/>
      <c r="BR150"/>
      <c r="BS150"/>
      <c r="BT150"/>
      <c r="BU150"/>
      <c r="BV150"/>
      <c r="BW150"/>
      <c r="BX150"/>
      <c r="BY150"/>
      <c r="BZ150"/>
      <c r="CA150"/>
      <c r="CB150"/>
      <c r="CC150"/>
      <c r="CD150"/>
      <c r="CE150"/>
      <c r="CF150"/>
      <c r="CG150"/>
      <c r="CH150"/>
      <c r="CI150"/>
      <c r="CJ150"/>
      <c r="CK150"/>
      <c r="CL150"/>
      <c r="CM150"/>
      <c r="CN150"/>
      <c r="CO150"/>
      <c r="CP150"/>
      <c r="CQ150"/>
      <c r="CR150"/>
      <c r="CS150"/>
      <c r="CT150"/>
      <c r="CU150"/>
      <c r="CV150"/>
      <c r="CW150"/>
      <c r="CX150"/>
      <c r="CY150"/>
      <c r="CZ150"/>
      <c r="DA150"/>
      <c r="DB150"/>
      <c r="DC150"/>
      <c r="DD150"/>
      <c r="DE150"/>
      <c r="DF150"/>
      <c r="DG150"/>
      <c r="DH150"/>
      <c r="DI150"/>
      <c r="DJ150"/>
      <c r="DK150"/>
      <c r="DL150"/>
      <c r="DM150"/>
      <c r="DN150"/>
      <c r="DO150"/>
      <c r="DP150"/>
      <c r="DQ150"/>
      <c r="DR150"/>
      <c r="DS150"/>
      <c r="DT150"/>
      <c r="DU150"/>
      <c r="DV150"/>
      <c r="DW150"/>
      <c r="DX150"/>
      <c r="DY150"/>
      <c r="DZ150"/>
      <c r="EA150"/>
      <c r="EB150"/>
      <c r="EC150"/>
      <c r="ED150"/>
      <c r="EE150"/>
      <c r="EF150"/>
      <c r="EG150"/>
      <c r="EH150"/>
      <c r="EI150"/>
      <c r="EJ150"/>
      <c r="EK150"/>
      <c r="EL150"/>
      <c r="EM150"/>
      <c r="EN150"/>
      <c r="EO150"/>
      <c r="EP150"/>
      <c r="EQ150"/>
      <c r="ER150"/>
      <c r="ES150"/>
      <c r="ET150"/>
      <c r="EU150"/>
      <c r="EV150"/>
      <c r="EW150"/>
      <c r="EX150"/>
      <c r="EY150"/>
      <c r="EZ150"/>
      <c r="FA150"/>
      <c r="FB150"/>
      <c r="FC150"/>
      <c r="FD150"/>
      <c r="FE150"/>
      <c r="FF150"/>
      <c r="FG150"/>
      <c r="FH150"/>
      <c r="FI150"/>
      <c r="FJ150"/>
      <c r="FK150"/>
    </row>
    <row r="151" spans="1:167" x14ac:dyDescent="0.25">
      <c r="A151"/>
      <c r="B151"/>
      <c r="C151"/>
      <c r="D151"/>
      <c r="E151"/>
      <c r="F151"/>
      <c r="G151"/>
      <c r="H151"/>
      <c r="I151"/>
      <c r="J151"/>
      <c r="K151"/>
      <c r="L151"/>
      <c r="M151"/>
      <c r="N151"/>
      <c r="O151"/>
      <c r="P151"/>
      <c r="Q151"/>
      <c r="R151"/>
      <c r="S151"/>
      <c r="T151"/>
      <c r="U151"/>
      <c r="V151"/>
      <c r="W151"/>
      <c r="X151"/>
      <c r="Y151"/>
      <c r="Z151"/>
      <c r="AA151"/>
      <c r="AB151"/>
      <c r="AC151"/>
      <c r="AD151"/>
      <c r="AE151"/>
      <c r="AF151"/>
      <c r="AG151"/>
      <c r="AH151"/>
      <c r="AI151"/>
      <c r="AJ151"/>
      <c r="AK151"/>
      <c r="AL151"/>
      <c r="AM151"/>
      <c r="AN151"/>
      <c r="AO151"/>
      <c r="AP151"/>
      <c r="AQ151"/>
      <c r="AR151"/>
      <c r="AS151"/>
      <c r="AT151"/>
      <c r="AU151"/>
      <c r="AV151"/>
      <c r="AW151"/>
      <c r="AX151"/>
      <c r="AY151"/>
      <c r="AZ151"/>
      <c r="BA151"/>
      <c r="BB151"/>
      <c r="BC151"/>
      <c r="BD151"/>
      <c r="BE151"/>
      <c r="BF151"/>
      <c r="BG151"/>
      <c r="BH151"/>
      <c r="BI151"/>
      <c r="BJ151"/>
      <c r="BK151"/>
      <c r="BL151"/>
      <c r="BM151"/>
      <c r="BN151"/>
      <c r="BO151"/>
      <c r="BP151"/>
      <c r="BQ151"/>
      <c r="BR151"/>
      <c r="BS151"/>
      <c r="BT151"/>
      <c r="BU151"/>
      <c r="BV151"/>
      <c r="BW151"/>
      <c r="BX151"/>
      <c r="BY151"/>
      <c r="BZ151"/>
      <c r="CA151"/>
      <c r="CB151"/>
      <c r="CC151"/>
      <c r="CD151"/>
      <c r="CE151"/>
      <c r="CF151"/>
      <c r="CG151"/>
      <c r="CH151"/>
      <c r="CI151"/>
      <c r="CJ151"/>
      <c r="CK151"/>
      <c r="CL151"/>
      <c r="CM151"/>
      <c r="CN151"/>
      <c r="CO151"/>
      <c r="CP151"/>
      <c r="CQ151"/>
      <c r="CR151"/>
      <c r="CS151"/>
      <c r="CT151"/>
      <c r="CU151"/>
      <c r="CV151"/>
      <c r="CW151"/>
      <c r="CX151"/>
      <c r="CY151"/>
      <c r="CZ151"/>
      <c r="DA151"/>
      <c r="DB151"/>
      <c r="DC151"/>
      <c r="DD151"/>
      <c r="DE151"/>
      <c r="DF151"/>
      <c r="DG151"/>
      <c r="DH151"/>
      <c r="DI151"/>
      <c r="DJ151"/>
      <c r="DK151"/>
      <c r="DL151"/>
      <c r="DM151"/>
      <c r="DN151"/>
      <c r="DO151"/>
      <c r="DP151"/>
      <c r="DQ151"/>
      <c r="DR151"/>
      <c r="DS151"/>
      <c r="DT151"/>
      <c r="DU151"/>
      <c r="DV151"/>
      <c r="DW151"/>
      <c r="DX151"/>
      <c r="DY151"/>
      <c r="DZ151"/>
      <c r="EA151"/>
      <c r="EB151"/>
      <c r="EC151"/>
      <c r="ED151"/>
      <c r="EE151"/>
      <c r="EF151"/>
      <c r="EG151"/>
      <c r="EH151"/>
      <c r="EI151"/>
      <c r="EJ151"/>
      <c r="EK151"/>
      <c r="EL151"/>
      <c r="EM151"/>
      <c r="EN151"/>
      <c r="EO151"/>
      <c r="EP151"/>
      <c r="EQ151"/>
      <c r="ER151"/>
      <c r="ES151"/>
      <c r="ET151"/>
      <c r="EU151"/>
      <c r="EV151"/>
      <c r="EW151"/>
      <c r="EX151"/>
      <c r="EY151"/>
      <c r="EZ151"/>
      <c r="FA151"/>
      <c r="FB151"/>
      <c r="FC151"/>
      <c r="FD151"/>
      <c r="FE151"/>
      <c r="FF151"/>
      <c r="FG151"/>
      <c r="FH151"/>
      <c r="FI151"/>
      <c r="FJ151"/>
      <c r="FK151"/>
    </row>
    <row r="152" spans="1:167" x14ac:dyDescent="0.25">
      <c r="A152"/>
      <c r="B152"/>
      <c r="C152"/>
      <c r="D152"/>
      <c r="E152"/>
      <c r="F152"/>
      <c r="G152"/>
      <c r="H152"/>
      <c r="I152"/>
      <c r="J152"/>
      <c r="K152"/>
      <c r="L152"/>
      <c r="M152"/>
      <c r="N152"/>
      <c r="O152"/>
      <c r="P152"/>
      <c r="Q152"/>
      <c r="R152"/>
      <c r="S152"/>
      <c r="T152"/>
      <c r="U152"/>
      <c r="V152"/>
      <c r="W152"/>
      <c r="X152"/>
      <c r="Y152"/>
      <c r="Z152"/>
      <c r="AA152"/>
      <c r="AB152"/>
      <c r="AC152"/>
      <c r="AD152"/>
      <c r="AE152"/>
      <c r="AF152"/>
      <c r="AG152"/>
      <c r="AH152"/>
      <c r="AI152"/>
      <c r="AJ152"/>
      <c r="AK152"/>
      <c r="AL152"/>
      <c r="AM152"/>
      <c r="AN152"/>
      <c r="AO152"/>
      <c r="AP152"/>
      <c r="AQ152"/>
      <c r="AR152"/>
      <c r="AS152"/>
      <c r="AT152"/>
      <c r="AU152"/>
      <c r="AV152"/>
      <c r="AW152"/>
      <c r="AX152"/>
      <c r="AY152"/>
      <c r="AZ152"/>
      <c r="BA152"/>
      <c r="BB152"/>
      <c r="BC152"/>
      <c r="BD152"/>
      <c r="BE152"/>
      <c r="BF152"/>
      <c r="BG152"/>
      <c r="BH152"/>
      <c r="BI152"/>
      <c r="BJ152"/>
      <c r="BK152"/>
      <c r="BL152"/>
      <c r="BM152"/>
      <c r="BN152"/>
      <c r="BO152"/>
      <c r="BP152"/>
      <c r="BQ152"/>
      <c r="BR152"/>
      <c r="BS152"/>
      <c r="BT152"/>
      <c r="BU152"/>
      <c r="BV152"/>
      <c r="BW152"/>
      <c r="BX152"/>
      <c r="BY152"/>
      <c r="BZ152"/>
      <c r="CA152"/>
      <c r="CB152"/>
      <c r="CC152"/>
      <c r="CD152"/>
      <c r="CE152"/>
      <c r="CF152"/>
      <c r="CG152"/>
      <c r="CH152"/>
      <c r="CI152"/>
      <c r="CJ152"/>
      <c r="CK152"/>
      <c r="CL152"/>
      <c r="CM152"/>
      <c r="CN152"/>
      <c r="CO152"/>
      <c r="CP152"/>
      <c r="CQ152"/>
      <c r="CR152"/>
      <c r="CS152"/>
      <c r="CT152"/>
      <c r="CU152"/>
      <c r="CV152"/>
      <c r="CW152"/>
      <c r="CX152"/>
      <c r="CY152"/>
      <c r="CZ152"/>
      <c r="DA152"/>
      <c r="DB152"/>
      <c r="DC152"/>
      <c r="DD152"/>
      <c r="DE152"/>
      <c r="DF152"/>
      <c r="DG152"/>
      <c r="DH152"/>
      <c r="DI152"/>
      <c r="DJ152"/>
      <c r="DK152"/>
      <c r="DL152"/>
      <c r="DM152"/>
      <c r="DN152"/>
      <c r="DO152"/>
      <c r="DP152"/>
      <c r="DQ152"/>
      <c r="DR152"/>
      <c r="DS152"/>
      <c r="DT152"/>
      <c r="DU152"/>
      <c r="DV152"/>
      <c r="DW152"/>
      <c r="DX152"/>
      <c r="DY152"/>
      <c r="DZ152"/>
      <c r="EA152"/>
      <c r="EB152"/>
      <c r="EC152"/>
      <c r="ED152"/>
      <c r="EE152"/>
      <c r="EF152"/>
      <c r="EG152"/>
      <c r="EH152"/>
      <c r="EI152"/>
      <c r="EJ152"/>
      <c r="EK152"/>
      <c r="EL152"/>
      <c r="EM152"/>
      <c r="EN152"/>
      <c r="EO152"/>
      <c r="EP152"/>
      <c r="EQ152"/>
      <c r="ER152"/>
      <c r="ES152"/>
      <c r="ET152"/>
      <c r="EU152"/>
      <c r="EV152"/>
      <c r="EW152"/>
      <c r="EX152"/>
      <c r="EY152"/>
      <c r="EZ152"/>
      <c r="FA152"/>
      <c r="FB152"/>
      <c r="FC152"/>
      <c r="FD152"/>
      <c r="FE152"/>
      <c r="FF152"/>
      <c r="FG152"/>
      <c r="FH152"/>
      <c r="FI152"/>
      <c r="FJ152"/>
      <c r="FK152"/>
    </row>
    <row r="153" spans="1:167" x14ac:dyDescent="0.25">
      <c r="A153"/>
      <c r="B153"/>
      <c r="C153"/>
      <c r="D153"/>
      <c r="E153"/>
      <c r="F153"/>
      <c r="G153"/>
      <c r="H153"/>
      <c r="I153"/>
      <c r="J153"/>
      <c r="K153"/>
      <c r="L153"/>
      <c r="M153"/>
      <c r="N153"/>
      <c r="O153"/>
      <c r="P153"/>
      <c r="Q153"/>
      <c r="R153"/>
      <c r="S153"/>
      <c r="T153"/>
      <c r="U153"/>
      <c r="V153"/>
      <c r="W153"/>
      <c r="X153"/>
      <c r="Y153"/>
      <c r="Z153"/>
      <c r="AA153"/>
      <c r="AB153"/>
      <c r="AC153"/>
      <c r="AD153"/>
      <c r="AE153"/>
      <c r="AF153"/>
      <c r="AG153"/>
      <c r="AH153"/>
      <c r="AI153"/>
      <c r="AJ153"/>
      <c r="AK153"/>
      <c r="AL153"/>
      <c r="AM153"/>
      <c r="AN153"/>
      <c r="AO153"/>
      <c r="AP153"/>
      <c r="AQ153"/>
      <c r="AR153"/>
      <c r="AS153"/>
      <c r="AT153"/>
      <c r="AU153"/>
      <c r="AV153"/>
      <c r="AW153"/>
      <c r="AX153"/>
      <c r="AY153"/>
      <c r="AZ153"/>
      <c r="BA153"/>
      <c r="BB153"/>
      <c r="BC153"/>
      <c r="BD153"/>
      <c r="BE153"/>
      <c r="BF153"/>
      <c r="BG153"/>
      <c r="BH153"/>
      <c r="BI153"/>
      <c r="BJ153"/>
      <c r="BK153"/>
      <c r="BL153"/>
      <c r="BM153"/>
      <c r="BN153"/>
      <c r="BO153"/>
      <c r="BP153"/>
      <c r="BQ153"/>
      <c r="BR153"/>
      <c r="BS153"/>
      <c r="BT153"/>
      <c r="BU153"/>
      <c r="BV153"/>
      <c r="BW153"/>
      <c r="BX153"/>
      <c r="BY153"/>
      <c r="BZ153"/>
      <c r="CA153"/>
      <c r="CB153"/>
      <c r="CC153"/>
      <c r="CD153"/>
      <c r="CE153"/>
      <c r="CF153"/>
      <c r="CG153"/>
      <c r="CH153"/>
      <c r="CI153"/>
      <c r="CJ153"/>
      <c r="CK153"/>
      <c r="CL153"/>
      <c r="CM153"/>
      <c r="CN153"/>
      <c r="CO153"/>
      <c r="CP153"/>
      <c r="CQ153"/>
      <c r="CR153"/>
      <c r="CS153"/>
      <c r="CT153"/>
      <c r="CU153"/>
      <c r="CV153"/>
      <c r="CW153"/>
      <c r="CX153"/>
      <c r="CY153"/>
      <c r="CZ153"/>
      <c r="DA153"/>
      <c r="DB153"/>
      <c r="DC153"/>
      <c r="DD153"/>
      <c r="DE153"/>
      <c r="DF153"/>
      <c r="DG153"/>
      <c r="DH153"/>
      <c r="DI153"/>
      <c r="DJ153"/>
      <c r="DK153"/>
      <c r="DL153"/>
      <c r="DM153"/>
      <c r="DN153"/>
      <c r="DO153"/>
      <c r="DP153"/>
      <c r="DQ153"/>
      <c r="DR153"/>
      <c r="DS153"/>
      <c r="DT153"/>
      <c r="DU153"/>
      <c r="DV153"/>
      <c r="DW153"/>
      <c r="DX153"/>
      <c r="DY153"/>
      <c r="DZ153"/>
      <c r="EA153"/>
      <c r="EB153"/>
      <c r="EC153"/>
      <c r="ED153"/>
      <c r="EE153"/>
      <c r="EF153"/>
      <c r="EG153"/>
      <c r="EH153"/>
      <c r="EI153"/>
      <c r="EJ153"/>
      <c r="EK153"/>
      <c r="EL153"/>
      <c r="EM153"/>
      <c r="EN153"/>
      <c r="EO153"/>
      <c r="EP153"/>
      <c r="EQ153"/>
      <c r="ER153"/>
      <c r="ES153"/>
      <c r="ET153"/>
      <c r="EU153"/>
      <c r="EV153"/>
      <c r="EW153"/>
      <c r="EX153"/>
      <c r="EY153"/>
      <c r="EZ153"/>
      <c r="FA153"/>
      <c r="FB153"/>
      <c r="FC153"/>
      <c r="FD153"/>
      <c r="FE153"/>
      <c r="FF153"/>
      <c r="FG153"/>
      <c r="FH153"/>
      <c r="FI153"/>
      <c r="FJ153"/>
      <c r="FK153"/>
    </row>
    <row r="154" spans="1:167" x14ac:dyDescent="0.25">
      <c r="A154"/>
      <c r="B154"/>
      <c r="C154"/>
      <c r="D154"/>
      <c r="E154"/>
      <c r="F154"/>
      <c r="G154"/>
      <c r="H154"/>
      <c r="I154"/>
      <c r="J154"/>
      <c r="K154"/>
      <c r="L154"/>
      <c r="M154"/>
      <c r="N154"/>
      <c r="O154"/>
      <c r="P154"/>
      <c r="Q154"/>
      <c r="R154"/>
      <c r="S154"/>
      <c r="T154"/>
      <c r="U154"/>
      <c r="V154"/>
      <c r="W154"/>
      <c r="X154"/>
      <c r="Y154"/>
      <c r="Z154"/>
      <c r="AA154"/>
      <c r="AB154"/>
      <c r="AC154"/>
      <c r="AD154"/>
      <c r="AE154"/>
      <c r="AF154"/>
      <c r="AG154"/>
      <c r="AH154"/>
      <c r="AI154"/>
      <c r="AJ154"/>
      <c r="AK154"/>
      <c r="AL154"/>
      <c r="AM154"/>
      <c r="AN154"/>
      <c r="AO154"/>
      <c r="AP154"/>
      <c r="AQ154"/>
      <c r="AR154"/>
      <c r="AS154"/>
      <c r="AT154"/>
      <c r="AU154"/>
      <c r="AV154"/>
      <c r="AW154"/>
      <c r="AX154"/>
      <c r="AY154"/>
      <c r="AZ154"/>
      <c r="BA154"/>
      <c r="BB154"/>
      <c r="BC154"/>
      <c r="BD154"/>
      <c r="BE154"/>
      <c r="BF154"/>
      <c r="BG154"/>
      <c r="BH154"/>
      <c r="BI154"/>
      <c r="BJ154"/>
      <c r="BK154"/>
      <c r="BL154"/>
      <c r="BM154"/>
      <c r="BN154"/>
      <c r="BO154"/>
      <c r="BP154"/>
      <c r="BQ154"/>
      <c r="BR154"/>
      <c r="BS154"/>
      <c r="BT154"/>
      <c r="BU154"/>
      <c r="BV154"/>
      <c r="BW154"/>
      <c r="BX154"/>
      <c r="BY154"/>
      <c r="BZ154"/>
      <c r="CA154"/>
      <c r="CB154"/>
      <c r="CC154"/>
      <c r="CD154"/>
      <c r="CE154"/>
      <c r="CF154"/>
      <c r="CG154"/>
      <c r="CH154"/>
      <c r="CI154"/>
      <c r="CJ154"/>
      <c r="CK154"/>
      <c r="CL154"/>
      <c r="CM154"/>
      <c r="CN154"/>
      <c r="CO154"/>
      <c r="CP154"/>
      <c r="CQ154"/>
      <c r="CR154"/>
      <c r="CS154"/>
      <c r="CT154"/>
      <c r="CU154"/>
      <c r="CV154"/>
      <c r="CW154"/>
      <c r="CX154"/>
      <c r="CY154"/>
      <c r="CZ154"/>
      <c r="DA154"/>
      <c r="DB154"/>
      <c r="DC154"/>
      <c r="DD154"/>
      <c r="DE154"/>
      <c r="DF154"/>
      <c r="DG154"/>
      <c r="DH154"/>
      <c r="DI154"/>
      <c r="DJ154"/>
      <c r="DK154"/>
      <c r="DL154"/>
      <c r="DM154"/>
      <c r="DN154"/>
      <c r="DO154"/>
      <c r="DP154"/>
      <c r="DQ154"/>
      <c r="DR154"/>
      <c r="DS154"/>
      <c r="DT154"/>
      <c r="DU154"/>
      <c r="DV154"/>
      <c r="DW154"/>
      <c r="DX154"/>
      <c r="DY154"/>
      <c r="DZ154"/>
      <c r="EA154"/>
      <c r="EB154"/>
      <c r="EC154"/>
      <c r="ED154"/>
      <c r="EE154"/>
      <c r="EF154"/>
      <c r="EG154"/>
      <c r="EH154"/>
      <c r="EI154"/>
      <c r="EJ154"/>
      <c r="EK154"/>
      <c r="EL154"/>
      <c r="EM154"/>
      <c r="EN154"/>
      <c r="EO154"/>
      <c r="EP154"/>
      <c r="EQ154"/>
      <c r="ER154"/>
      <c r="ES154"/>
      <c r="ET154"/>
      <c r="EU154"/>
      <c r="EV154"/>
      <c r="EW154"/>
      <c r="EX154"/>
      <c r="EY154"/>
      <c r="EZ154"/>
      <c r="FA154"/>
      <c r="FB154"/>
      <c r="FC154"/>
      <c r="FD154"/>
      <c r="FE154"/>
      <c r="FF154"/>
      <c r="FG154"/>
      <c r="FH154"/>
      <c r="FI154"/>
      <c r="FJ154"/>
      <c r="FK154"/>
    </row>
    <row r="155" spans="1:167" x14ac:dyDescent="0.25">
      <c r="A155"/>
      <c r="B155"/>
      <c r="C155"/>
      <c r="D155"/>
      <c r="E155"/>
      <c r="F155"/>
      <c r="G155"/>
      <c r="H155"/>
      <c r="I155"/>
      <c r="J155"/>
      <c r="K155"/>
      <c r="L155"/>
      <c r="M155"/>
      <c r="N155"/>
      <c r="O155"/>
      <c r="P155"/>
      <c r="Q155"/>
      <c r="R155"/>
      <c r="S155"/>
      <c r="T155"/>
      <c r="U155"/>
      <c r="V155"/>
      <c r="W155"/>
      <c r="X155"/>
      <c r="Y155"/>
      <c r="Z155"/>
      <c r="AA155"/>
      <c r="AB155"/>
      <c r="AC155"/>
      <c r="AD155"/>
      <c r="AE155"/>
      <c r="AF155"/>
      <c r="AG155"/>
      <c r="AH155"/>
      <c r="AI155"/>
      <c r="AJ155"/>
      <c r="AK155"/>
      <c r="AL155"/>
      <c r="AM155"/>
      <c r="AN155"/>
      <c r="AO155"/>
      <c r="AP155"/>
      <c r="AQ155"/>
      <c r="AR155"/>
      <c r="AS155"/>
      <c r="AT155"/>
      <c r="AU155"/>
      <c r="AV155"/>
      <c r="AW155"/>
      <c r="AX155"/>
      <c r="AY155"/>
      <c r="AZ155"/>
      <c r="BA155"/>
      <c r="BB155"/>
      <c r="BC155"/>
      <c r="BD155"/>
      <c r="BE155"/>
      <c r="BF155"/>
      <c r="BG155"/>
      <c r="BH155"/>
      <c r="BI155"/>
      <c r="BJ155"/>
      <c r="BK155"/>
      <c r="BL155"/>
      <c r="BM155"/>
      <c r="BN155"/>
      <c r="BO155"/>
      <c r="BP155"/>
      <c r="BQ155"/>
      <c r="BR155"/>
      <c r="BS155"/>
      <c r="BT155"/>
      <c r="BU155"/>
      <c r="BV155"/>
      <c r="BW155"/>
      <c r="BX155"/>
      <c r="BY155"/>
      <c r="BZ155"/>
      <c r="CA155"/>
      <c r="CB155"/>
      <c r="CC155"/>
      <c r="CD155"/>
      <c r="CE155"/>
      <c r="CF155"/>
      <c r="CG155"/>
      <c r="CH155"/>
      <c r="CI155"/>
      <c r="CJ155"/>
      <c r="CK155"/>
      <c r="CL155"/>
      <c r="CM155"/>
      <c r="CN155"/>
      <c r="CO155"/>
      <c r="CP155"/>
      <c r="CQ155"/>
      <c r="CR155"/>
      <c r="CS155"/>
      <c r="CT155"/>
      <c r="CU155"/>
      <c r="CV155"/>
      <c r="CW155"/>
      <c r="CX155"/>
      <c r="CY155"/>
      <c r="CZ155"/>
      <c r="DA155"/>
      <c r="DB155"/>
      <c r="DC155"/>
      <c r="DD155"/>
      <c r="DE155"/>
      <c r="DF155"/>
      <c r="DG155"/>
      <c r="DH155"/>
      <c r="DI155"/>
      <c r="DJ155"/>
      <c r="DK155"/>
      <c r="DL155"/>
      <c r="DM155"/>
      <c r="DN155"/>
      <c r="DO155"/>
      <c r="DP155"/>
      <c r="DQ155"/>
      <c r="DR155"/>
      <c r="DS155"/>
      <c r="DT155"/>
      <c r="DU155"/>
      <c r="DV155"/>
      <c r="DW155"/>
      <c r="DX155"/>
      <c r="DY155"/>
      <c r="DZ155"/>
      <c r="EA155"/>
      <c r="EB155"/>
      <c r="EC155"/>
      <c r="ED155"/>
      <c r="EE155"/>
      <c r="EF155"/>
      <c r="EG155"/>
      <c r="EH155"/>
      <c r="EI155"/>
      <c r="EJ155"/>
      <c r="EK155"/>
      <c r="EL155"/>
      <c r="EM155"/>
      <c r="EN155"/>
      <c r="EO155"/>
      <c r="EP155"/>
      <c r="EQ155"/>
      <c r="ER155"/>
      <c r="ES155"/>
      <c r="ET155"/>
      <c r="EU155"/>
      <c r="EV155"/>
      <c r="EW155"/>
      <c r="EX155"/>
      <c r="EY155"/>
      <c r="EZ155"/>
      <c r="FA155"/>
      <c r="FB155"/>
      <c r="FC155"/>
      <c r="FD155"/>
      <c r="FE155"/>
      <c r="FF155"/>
      <c r="FG155"/>
      <c r="FH155"/>
      <c r="FI155"/>
      <c r="FJ155"/>
      <c r="FK155"/>
    </row>
    <row r="156" spans="1:167" x14ac:dyDescent="0.25">
      <c r="A156"/>
      <c r="B156"/>
      <c r="C156"/>
      <c r="D156"/>
      <c r="E156"/>
      <c r="F156"/>
      <c r="G156"/>
      <c r="H156"/>
      <c r="I156"/>
      <c r="J156"/>
      <c r="K156"/>
      <c r="L156"/>
      <c r="M156"/>
      <c r="N156"/>
      <c r="O156"/>
      <c r="P156"/>
      <c r="Q156"/>
      <c r="R156"/>
      <c r="S156"/>
      <c r="T156"/>
      <c r="U156"/>
      <c r="V156"/>
      <c r="W156"/>
      <c r="X156"/>
      <c r="Y156"/>
      <c r="Z156"/>
      <c r="AA156"/>
      <c r="AB156"/>
      <c r="AC156"/>
      <c r="AD156"/>
      <c r="AE156"/>
      <c r="AF156"/>
      <c r="AG156"/>
      <c r="AH156"/>
      <c r="AI156"/>
      <c r="AJ156"/>
      <c r="AK156"/>
      <c r="AL156"/>
      <c r="AM156"/>
      <c r="AN156"/>
      <c r="AO156"/>
      <c r="AP156"/>
      <c r="AQ156"/>
      <c r="AR156"/>
      <c r="AS156"/>
      <c r="AT156"/>
      <c r="AU156"/>
      <c r="AV156"/>
      <c r="AW156"/>
      <c r="AX156"/>
      <c r="AY156"/>
      <c r="AZ156"/>
      <c r="BA156"/>
      <c r="BB156"/>
      <c r="BC156"/>
      <c r="BD156"/>
      <c r="BE156"/>
      <c r="BF156"/>
      <c r="BG156"/>
      <c r="BH156"/>
      <c r="BI156"/>
      <c r="BJ156"/>
      <c r="BK156"/>
      <c r="BL156"/>
      <c r="BM156"/>
      <c r="BN156"/>
      <c r="BO156"/>
      <c r="BP156"/>
      <c r="BQ156"/>
      <c r="BR156"/>
      <c r="BS156"/>
      <c r="BT156"/>
      <c r="BU156"/>
      <c r="BV156"/>
      <c r="BW156"/>
      <c r="BX156"/>
      <c r="BY156"/>
      <c r="BZ156"/>
      <c r="CA156"/>
      <c r="CB156"/>
      <c r="CC156"/>
      <c r="CD156"/>
      <c r="CE156"/>
      <c r="CF156"/>
      <c r="CG156"/>
      <c r="CH156"/>
      <c r="CI156"/>
      <c r="CJ156"/>
      <c r="CK156"/>
      <c r="CL156"/>
      <c r="CM156"/>
      <c r="CN156"/>
      <c r="CO156"/>
      <c r="CP156"/>
      <c r="CQ156"/>
      <c r="CR156"/>
      <c r="CS156"/>
      <c r="CT156"/>
      <c r="CU156"/>
      <c r="CV156"/>
      <c r="CW156"/>
      <c r="CX156"/>
      <c r="CY156"/>
      <c r="CZ156"/>
      <c r="DA156"/>
      <c r="DB156"/>
      <c r="DC156"/>
      <c r="DD156"/>
      <c r="DE156"/>
      <c r="DF156"/>
      <c r="DG156"/>
      <c r="DH156"/>
      <c r="DI156"/>
      <c r="DJ156"/>
      <c r="DK156"/>
      <c r="DL156"/>
      <c r="DM156"/>
      <c r="DN156"/>
      <c r="DO156"/>
      <c r="DP156"/>
      <c r="DQ156"/>
      <c r="DR156"/>
      <c r="DS156"/>
      <c r="DT156"/>
      <c r="DU156"/>
      <c r="DV156"/>
      <c r="DW156"/>
      <c r="DX156"/>
      <c r="DY156"/>
      <c r="DZ156"/>
      <c r="EA156"/>
      <c r="EB156"/>
      <c r="EC156"/>
      <c r="ED156"/>
      <c r="EE156"/>
      <c r="EF156"/>
      <c r="EG156"/>
      <c r="EH156"/>
      <c r="EI156"/>
      <c r="EJ156"/>
      <c r="EK156"/>
      <c r="EL156"/>
      <c r="EM156"/>
      <c r="EN156"/>
      <c r="EO156"/>
      <c r="EP156"/>
      <c r="EQ156"/>
      <c r="ER156"/>
      <c r="ES156"/>
      <c r="ET156"/>
      <c r="EU156"/>
      <c r="EV156"/>
      <c r="EW156"/>
      <c r="EX156"/>
      <c r="EY156"/>
      <c r="EZ156"/>
      <c r="FA156"/>
      <c r="FB156"/>
      <c r="FC156"/>
      <c r="FD156"/>
      <c r="FE156"/>
      <c r="FF156"/>
      <c r="FG156"/>
      <c r="FH156"/>
      <c r="FI156"/>
      <c r="FJ156"/>
      <c r="FK156"/>
    </row>
    <row r="157" spans="1:167" x14ac:dyDescent="0.25">
      <c r="A157"/>
      <c r="B157"/>
      <c r="C157"/>
      <c r="D157"/>
      <c r="E157"/>
      <c r="F157"/>
      <c r="G157"/>
      <c r="H157"/>
      <c r="I157"/>
      <c r="J157"/>
      <c r="K157"/>
      <c r="L157"/>
      <c r="M157"/>
      <c r="N157"/>
      <c r="O157"/>
      <c r="P157"/>
      <c r="Q157"/>
      <c r="R157"/>
      <c r="S157"/>
      <c r="T157"/>
      <c r="U157"/>
      <c r="V157"/>
      <c r="W157"/>
      <c r="X157"/>
      <c r="Y157"/>
      <c r="Z157"/>
      <c r="AA157"/>
      <c r="AB157"/>
      <c r="AC157"/>
      <c r="AD157"/>
      <c r="AE157"/>
      <c r="AF157"/>
      <c r="AG157"/>
      <c r="AH157"/>
      <c r="AI157"/>
      <c r="AJ157"/>
      <c r="AK157"/>
      <c r="AL157"/>
      <c r="AM157"/>
      <c r="AN157"/>
      <c r="AO157"/>
      <c r="AP157"/>
      <c r="AQ157"/>
      <c r="AR157"/>
      <c r="AS157"/>
      <c r="AT157"/>
      <c r="AU157"/>
      <c r="AV157"/>
      <c r="AW157"/>
      <c r="AX157"/>
      <c r="AY157"/>
      <c r="AZ157"/>
      <c r="BA157"/>
      <c r="BB157"/>
      <c r="BC157"/>
      <c r="BD157"/>
      <c r="BE157"/>
      <c r="BF157"/>
      <c r="BG157"/>
      <c r="BH157"/>
      <c r="BI157"/>
      <c r="BJ157"/>
      <c r="BK157"/>
      <c r="BL157"/>
      <c r="BM157"/>
      <c r="BN157"/>
      <c r="BO157"/>
      <c r="BP157"/>
      <c r="BQ157"/>
      <c r="BR157"/>
      <c r="BS157"/>
      <c r="BT157"/>
      <c r="BU157"/>
      <c r="BV157"/>
      <c r="BW157"/>
      <c r="BX157"/>
      <c r="BY157"/>
      <c r="BZ157"/>
      <c r="CA157"/>
      <c r="CB157"/>
      <c r="CC157"/>
      <c r="CD157"/>
      <c r="CE157"/>
      <c r="CF157"/>
      <c r="CG157"/>
      <c r="CH157"/>
      <c r="CI157"/>
      <c r="CJ157"/>
      <c r="CK157"/>
      <c r="CL157"/>
      <c r="CM157"/>
      <c r="CN157"/>
      <c r="CO157"/>
      <c r="CP157"/>
      <c r="CQ157"/>
      <c r="CR157"/>
      <c r="CS157"/>
      <c r="CT157"/>
      <c r="CU157"/>
      <c r="CV157"/>
      <c r="CW157"/>
      <c r="CX157"/>
      <c r="CY157"/>
      <c r="CZ157"/>
      <c r="DA157"/>
      <c r="DB157"/>
      <c r="DC157"/>
      <c r="DD157"/>
      <c r="DE157"/>
      <c r="DF157"/>
      <c r="DG157"/>
      <c r="DH157"/>
      <c r="DI157"/>
      <c r="DJ157"/>
      <c r="DK157"/>
      <c r="DL157"/>
      <c r="DM157"/>
      <c r="DN157"/>
      <c r="DO157"/>
      <c r="DP157"/>
      <c r="DQ157"/>
      <c r="DR157"/>
      <c r="DS157"/>
      <c r="DT157"/>
      <c r="DU157"/>
      <c r="DV157"/>
      <c r="DW157"/>
      <c r="DX157"/>
      <c r="DY157"/>
      <c r="DZ157"/>
      <c r="EA157"/>
      <c r="EB157"/>
      <c r="EC157"/>
      <c r="ED157"/>
      <c r="EE157"/>
      <c r="EF157"/>
      <c r="EG157"/>
      <c r="EH157"/>
      <c r="EI157"/>
      <c r="EJ157"/>
      <c r="EK157"/>
      <c r="EL157"/>
      <c r="EM157"/>
      <c r="EN157"/>
      <c r="EO157"/>
      <c r="EP157"/>
      <c r="EQ157"/>
      <c r="ER157"/>
      <c r="ES157"/>
      <c r="ET157"/>
      <c r="EU157"/>
      <c r="EV157"/>
      <c r="EW157"/>
      <c r="EX157"/>
      <c r="EY157"/>
      <c r="EZ157"/>
      <c r="FA157"/>
      <c r="FB157"/>
      <c r="FC157"/>
      <c r="FD157"/>
      <c r="FE157"/>
      <c r="FF157"/>
      <c r="FG157"/>
      <c r="FH157"/>
      <c r="FI157"/>
      <c r="FJ157"/>
      <c r="FK157"/>
    </row>
    <row r="158" spans="1:167" x14ac:dyDescent="0.25">
      <c r="A158"/>
      <c r="B158"/>
      <c r="C158"/>
      <c r="D158"/>
      <c r="E158"/>
      <c r="F158"/>
      <c r="G158"/>
      <c r="H158"/>
      <c r="I158"/>
      <c r="J158"/>
      <c r="K158"/>
      <c r="L158"/>
      <c r="M158"/>
      <c r="N158"/>
      <c r="O158"/>
      <c r="P158"/>
      <c r="Q158"/>
      <c r="R158"/>
      <c r="S158"/>
      <c r="T158"/>
      <c r="U158"/>
      <c r="V158"/>
      <c r="W158"/>
      <c r="X158"/>
      <c r="Y158"/>
      <c r="Z158"/>
      <c r="AA158"/>
      <c r="AB158"/>
      <c r="AC158"/>
      <c r="AD158"/>
      <c r="AE158"/>
      <c r="AF158"/>
      <c r="AG158"/>
      <c r="AH158"/>
      <c r="AI158"/>
      <c r="AJ158"/>
      <c r="AK158"/>
      <c r="AL158"/>
      <c r="AM158"/>
      <c r="AN158"/>
      <c r="AO158"/>
      <c r="AP158"/>
      <c r="AQ158"/>
      <c r="AR158"/>
      <c r="AS158"/>
      <c r="AT158"/>
      <c r="AU158"/>
      <c r="AV158"/>
      <c r="AW158"/>
      <c r="AX158"/>
      <c r="AY158"/>
      <c r="AZ158"/>
      <c r="BA158"/>
      <c r="BB158"/>
      <c r="BC158"/>
      <c r="BD158"/>
      <c r="BE158"/>
      <c r="BF158"/>
      <c r="BG158"/>
      <c r="BH158"/>
      <c r="BI158"/>
      <c r="BJ158"/>
      <c r="BK158"/>
      <c r="BL158"/>
      <c r="BM158"/>
      <c r="BN158"/>
      <c r="BO158"/>
      <c r="BP158"/>
      <c r="BQ158"/>
      <c r="BR158"/>
      <c r="BS158"/>
      <c r="BT158"/>
      <c r="BU158"/>
      <c r="BV158"/>
      <c r="BW158"/>
      <c r="BX158"/>
      <c r="BY158"/>
      <c r="BZ158"/>
      <c r="CA158"/>
      <c r="CB158"/>
      <c r="CC158"/>
      <c r="CD158"/>
      <c r="CE158"/>
      <c r="CF158"/>
      <c r="CG158"/>
      <c r="CH158"/>
      <c r="CI158"/>
      <c r="CJ158"/>
      <c r="CK158"/>
      <c r="CL158"/>
      <c r="CM158"/>
      <c r="CN158"/>
      <c r="CO158"/>
      <c r="CP158"/>
      <c r="CQ158"/>
      <c r="CR158"/>
      <c r="CS158"/>
      <c r="CT158"/>
      <c r="CU158"/>
      <c r="CV158"/>
      <c r="CW158"/>
      <c r="CX158"/>
      <c r="CY158"/>
      <c r="CZ158"/>
      <c r="DA158"/>
      <c r="DB158"/>
      <c r="DC158"/>
      <c r="DD158"/>
      <c r="DE158"/>
      <c r="DF158"/>
      <c r="DG158"/>
      <c r="DH158"/>
      <c r="DI158"/>
      <c r="DJ158"/>
      <c r="DK158"/>
      <c r="DL158"/>
      <c r="DM158"/>
      <c r="DN158"/>
      <c r="DO158"/>
      <c r="DP158"/>
      <c r="DQ158"/>
      <c r="DR158"/>
      <c r="DS158"/>
      <c r="DT158"/>
      <c r="DU158"/>
      <c r="DV158"/>
      <c r="DW158"/>
      <c r="DX158"/>
      <c r="DY158"/>
      <c r="DZ158"/>
      <c r="EA158"/>
      <c r="EB158"/>
      <c r="EC158"/>
      <c r="ED158"/>
      <c r="EE158"/>
      <c r="EF158"/>
      <c r="EG158"/>
      <c r="EH158"/>
      <c r="EI158"/>
      <c r="EJ158"/>
      <c r="EK158"/>
      <c r="EL158"/>
      <c r="EM158"/>
      <c r="EN158"/>
      <c r="EO158"/>
      <c r="EP158"/>
      <c r="EQ158"/>
      <c r="ER158"/>
      <c r="ES158"/>
      <c r="ET158"/>
      <c r="EU158"/>
      <c r="EV158"/>
      <c r="EW158"/>
      <c r="EX158"/>
      <c r="EY158"/>
      <c r="EZ158"/>
      <c r="FA158"/>
      <c r="FB158"/>
      <c r="FC158"/>
      <c r="FD158"/>
      <c r="FE158"/>
      <c r="FF158"/>
      <c r="FG158"/>
      <c r="FH158"/>
      <c r="FI158"/>
      <c r="FJ158"/>
      <c r="FK158"/>
    </row>
    <row r="159" spans="1:167" x14ac:dyDescent="0.25">
      <c r="A159"/>
      <c r="B159"/>
      <c r="C159"/>
      <c r="D159"/>
      <c r="E159"/>
      <c r="F159"/>
      <c r="G159"/>
      <c r="H159"/>
      <c r="I159"/>
      <c r="J159"/>
      <c r="K159"/>
      <c r="L159"/>
      <c r="M159"/>
      <c r="N159"/>
      <c r="O159"/>
      <c r="P159"/>
      <c r="Q159"/>
      <c r="R159"/>
      <c r="S159"/>
      <c r="T159"/>
      <c r="U159"/>
      <c r="V159"/>
      <c r="W159"/>
      <c r="X159"/>
      <c r="Y159"/>
      <c r="Z159"/>
      <c r="AA159"/>
      <c r="AB159"/>
      <c r="AC159"/>
      <c r="AD159"/>
      <c r="AE159"/>
      <c r="AF159"/>
      <c r="AG159"/>
      <c r="AH159"/>
      <c r="AI159"/>
      <c r="AJ159"/>
      <c r="AK159"/>
      <c r="AL159"/>
      <c r="AM159"/>
      <c r="AN159"/>
      <c r="AO159"/>
      <c r="AP159"/>
      <c r="AQ159"/>
      <c r="AR159"/>
      <c r="AS159"/>
      <c r="AT159"/>
      <c r="AU159"/>
      <c r="AV159"/>
      <c r="AW159"/>
      <c r="AX159"/>
      <c r="AY159"/>
      <c r="AZ159"/>
      <c r="BA159"/>
      <c r="BB159"/>
      <c r="BC159"/>
      <c r="BD159"/>
      <c r="BE159"/>
      <c r="BF159"/>
      <c r="BG159"/>
      <c r="BH159"/>
      <c r="BI159"/>
      <c r="BJ159"/>
      <c r="BK159"/>
      <c r="BL159"/>
      <c r="BM159"/>
      <c r="BN159"/>
      <c r="BO159"/>
      <c r="BP159"/>
      <c r="BQ159"/>
      <c r="BR159"/>
      <c r="BS159"/>
      <c r="BT159"/>
      <c r="BU159"/>
      <c r="BV159"/>
      <c r="BW159"/>
      <c r="BX159"/>
      <c r="BY159"/>
      <c r="BZ159"/>
      <c r="CA159"/>
      <c r="CB159"/>
      <c r="CC159"/>
      <c r="CD159"/>
      <c r="CE159"/>
      <c r="CF159"/>
      <c r="CG159"/>
      <c r="CH159"/>
      <c r="CI159"/>
      <c r="CJ159"/>
      <c r="CK159"/>
      <c r="CL159"/>
      <c r="CM159"/>
      <c r="CN159"/>
      <c r="CO159"/>
      <c r="CP159"/>
      <c r="CQ159"/>
      <c r="CR159"/>
      <c r="CS159"/>
      <c r="CT159"/>
      <c r="CU159"/>
      <c r="CV159"/>
      <c r="CW159"/>
      <c r="CX159"/>
      <c r="CY159"/>
      <c r="CZ159"/>
      <c r="DA159"/>
      <c r="DB159"/>
      <c r="DC159"/>
      <c r="DD159"/>
      <c r="DE159"/>
      <c r="DF159"/>
      <c r="DG159"/>
      <c r="DH159"/>
      <c r="DI159"/>
      <c r="DJ159"/>
      <c r="DK159"/>
      <c r="DL159"/>
      <c r="DM159"/>
      <c r="DN159"/>
      <c r="DO159"/>
      <c r="DP159"/>
      <c r="DQ159"/>
      <c r="DR159"/>
      <c r="DS159"/>
      <c r="DT159"/>
      <c r="DU159"/>
      <c r="DV159"/>
      <c r="DW159"/>
      <c r="DX159"/>
      <c r="DY159"/>
      <c r="DZ159"/>
      <c r="EA159"/>
      <c r="EB159"/>
      <c r="EC159"/>
      <c r="ED159"/>
      <c r="EE159"/>
      <c r="EF159"/>
      <c r="EG159"/>
      <c r="EH159"/>
      <c r="EI159"/>
      <c r="EJ159"/>
      <c r="EK159"/>
      <c r="EL159"/>
      <c r="EM159"/>
      <c r="EN159"/>
      <c r="EO159"/>
      <c r="EP159"/>
      <c r="EQ159"/>
      <c r="ER159"/>
      <c r="ES159"/>
      <c r="ET159"/>
      <c r="EU159"/>
      <c r="EV159"/>
      <c r="EW159"/>
      <c r="EX159"/>
      <c r="EY159"/>
      <c r="EZ159"/>
      <c r="FA159"/>
      <c r="FB159"/>
      <c r="FC159"/>
      <c r="FD159"/>
      <c r="FE159"/>
      <c r="FF159"/>
      <c r="FG159"/>
      <c r="FH159"/>
      <c r="FI159"/>
      <c r="FJ159"/>
      <c r="FK159"/>
    </row>
    <row r="160" spans="1:167" x14ac:dyDescent="0.25">
      <c r="A160"/>
      <c r="B160"/>
      <c r="C160"/>
      <c r="D160"/>
      <c r="E160"/>
      <c r="F160"/>
      <c r="G160"/>
      <c r="H160"/>
      <c r="I160"/>
      <c r="J160"/>
      <c r="K160"/>
      <c r="L160"/>
      <c r="M160"/>
      <c r="N160"/>
      <c r="O160"/>
      <c r="P160"/>
      <c r="Q160"/>
      <c r="R160"/>
      <c r="S160"/>
      <c r="T160"/>
      <c r="U160"/>
      <c r="V160"/>
      <c r="W160"/>
      <c r="X160"/>
      <c r="Y160"/>
      <c r="Z160"/>
      <c r="AA160"/>
      <c r="AB160"/>
      <c r="AC160"/>
      <c r="AD160"/>
      <c r="AE160"/>
      <c r="AF160"/>
      <c r="AG160"/>
      <c r="AH160"/>
      <c r="AI160"/>
      <c r="AJ160"/>
      <c r="AK160"/>
      <c r="AL160"/>
      <c r="AM160"/>
      <c r="AN160"/>
      <c r="AO160"/>
      <c r="AP160"/>
      <c r="AQ160"/>
      <c r="AR160"/>
      <c r="AS160"/>
      <c r="AT160"/>
      <c r="AU160"/>
      <c r="AV160"/>
      <c r="AW160"/>
      <c r="AX160"/>
      <c r="AY160"/>
      <c r="AZ160"/>
      <c r="BA160"/>
      <c r="BB160"/>
      <c r="BC160"/>
      <c r="BD160"/>
      <c r="BE160"/>
      <c r="BF160"/>
      <c r="BG160"/>
      <c r="BH160"/>
      <c r="BI160"/>
      <c r="BJ160"/>
      <c r="BK160"/>
      <c r="BL160"/>
      <c r="BM160"/>
      <c r="BN160"/>
      <c r="BO160"/>
      <c r="BP160"/>
      <c r="BQ160"/>
      <c r="BR160"/>
      <c r="BS160"/>
      <c r="BT160"/>
      <c r="BU160"/>
      <c r="BV160"/>
      <c r="BW160"/>
      <c r="BX160"/>
      <c r="BY160"/>
      <c r="BZ160"/>
      <c r="CA160"/>
      <c r="CB160"/>
      <c r="CC160"/>
      <c r="CD160"/>
      <c r="CE160"/>
      <c r="CF160"/>
      <c r="CG160"/>
      <c r="CH160"/>
      <c r="CI160"/>
      <c r="CJ160"/>
      <c r="CK160"/>
      <c r="CL160"/>
      <c r="CM160"/>
      <c r="CN160"/>
      <c r="CO160"/>
      <c r="CP160"/>
      <c r="CQ160"/>
      <c r="CR160"/>
      <c r="CS160"/>
      <c r="CT160"/>
      <c r="CU160"/>
      <c r="CV160"/>
      <c r="CW160"/>
      <c r="CX160"/>
      <c r="CY160"/>
      <c r="CZ160"/>
      <c r="DA160"/>
      <c r="DB160"/>
      <c r="DC160"/>
      <c r="DD160"/>
      <c r="DE160"/>
      <c r="DF160"/>
      <c r="DG160"/>
      <c r="DH160"/>
      <c r="DI160"/>
      <c r="DJ160"/>
      <c r="DK160"/>
      <c r="DL160"/>
      <c r="DM160"/>
      <c r="DN160"/>
      <c r="DO160"/>
      <c r="DP160"/>
      <c r="DQ160"/>
      <c r="DR160"/>
      <c r="DS160"/>
      <c r="DT160"/>
      <c r="DU160"/>
      <c r="DV160"/>
      <c r="DW160"/>
      <c r="DX160"/>
      <c r="DY160"/>
      <c r="DZ160"/>
      <c r="EA160"/>
      <c r="EB160"/>
      <c r="EC160"/>
      <c r="ED160"/>
      <c r="EE160"/>
      <c r="EF160"/>
      <c r="EG160"/>
      <c r="EH160"/>
      <c r="EI160"/>
      <c r="EJ160"/>
      <c r="EK160"/>
      <c r="EL160"/>
      <c r="EM160"/>
      <c r="EN160"/>
      <c r="EO160"/>
      <c r="EP160"/>
      <c r="EQ160"/>
      <c r="ER160"/>
      <c r="ES160"/>
      <c r="ET160"/>
      <c r="EU160"/>
      <c r="EV160"/>
      <c r="EW160"/>
      <c r="EX160"/>
      <c r="EY160"/>
      <c r="EZ160"/>
      <c r="FA160"/>
      <c r="FB160"/>
      <c r="FC160"/>
      <c r="FD160"/>
      <c r="FE160"/>
      <c r="FF160"/>
      <c r="FG160"/>
      <c r="FH160"/>
      <c r="FI160"/>
      <c r="FJ160"/>
      <c r="FK160"/>
    </row>
    <row r="161" spans="1:167" x14ac:dyDescent="0.25">
      <c r="A161"/>
      <c r="B161"/>
      <c r="C161"/>
      <c r="D161"/>
      <c r="E161"/>
      <c r="F161"/>
      <c r="G161"/>
      <c r="H161"/>
      <c r="I161"/>
      <c r="J161"/>
      <c r="K161"/>
      <c r="L161"/>
      <c r="M161"/>
      <c r="N161"/>
      <c r="O161"/>
      <c r="P161"/>
      <c r="Q161"/>
      <c r="R161"/>
      <c r="S161"/>
      <c r="T161"/>
      <c r="U161"/>
      <c r="V161"/>
      <c r="W161"/>
      <c r="X161"/>
      <c r="Y161"/>
      <c r="Z161"/>
      <c r="AA161"/>
      <c r="AB161"/>
      <c r="AC161"/>
      <c r="AD161"/>
      <c r="AE161"/>
      <c r="AF161"/>
      <c r="AG161"/>
      <c r="AH161"/>
      <c r="AI161"/>
      <c r="AJ161"/>
      <c r="AK161"/>
      <c r="AL161"/>
      <c r="AM161"/>
      <c r="AN161"/>
      <c r="AO161"/>
      <c r="AP161"/>
      <c r="AQ161"/>
      <c r="AR161"/>
      <c r="AS161"/>
      <c r="AT161"/>
      <c r="AU161"/>
      <c r="AV161"/>
      <c r="AW161"/>
      <c r="AX161"/>
      <c r="AY161"/>
      <c r="AZ161"/>
      <c r="BA161"/>
      <c r="BB161"/>
      <c r="BC161"/>
      <c r="BD161"/>
      <c r="BE161"/>
      <c r="BF161"/>
      <c r="BG161"/>
      <c r="BH161"/>
      <c r="BI161"/>
      <c r="BJ161"/>
      <c r="BK161"/>
      <c r="BL161"/>
      <c r="BM161"/>
      <c r="BN161"/>
      <c r="BO161"/>
      <c r="BP161"/>
      <c r="BQ161"/>
      <c r="BR161"/>
      <c r="BS161"/>
      <c r="BT161"/>
      <c r="BU161"/>
      <c r="BV161"/>
      <c r="BW161"/>
      <c r="BX161"/>
      <c r="BY161"/>
      <c r="BZ161"/>
      <c r="CA161"/>
      <c r="CB161"/>
      <c r="CC161"/>
      <c r="CD161"/>
      <c r="CE161"/>
      <c r="CF161"/>
      <c r="CG161"/>
      <c r="CH161"/>
      <c r="CI161"/>
      <c r="CJ161"/>
      <c r="CK161"/>
      <c r="CL161"/>
      <c r="CM161"/>
      <c r="CN161"/>
      <c r="CO161"/>
      <c r="CP161"/>
      <c r="CQ161"/>
      <c r="CR161"/>
      <c r="CS161"/>
      <c r="CT161"/>
      <c r="CU161"/>
      <c r="CV161"/>
      <c r="CW161"/>
      <c r="CX161"/>
      <c r="CY161"/>
      <c r="CZ161"/>
      <c r="DA161"/>
      <c r="DB161"/>
      <c r="DC161"/>
      <c r="DD161"/>
      <c r="DE161"/>
      <c r="DF161"/>
      <c r="DG161"/>
      <c r="DH161"/>
      <c r="DI161"/>
      <c r="DJ161"/>
      <c r="DK161"/>
      <c r="DL161"/>
      <c r="DM161"/>
      <c r="DN161"/>
      <c r="DO161"/>
      <c r="DP161"/>
      <c r="DQ161"/>
      <c r="DR161"/>
      <c r="DS161"/>
      <c r="DT161"/>
      <c r="DU161"/>
      <c r="DV161"/>
      <c r="DW161"/>
      <c r="DX161"/>
      <c r="DY161"/>
      <c r="DZ161"/>
      <c r="EA161"/>
      <c r="EB161"/>
      <c r="EC161"/>
      <c r="ED161"/>
      <c r="EE161"/>
      <c r="EF161"/>
      <c r="EG161"/>
      <c r="EH161"/>
      <c r="EI161"/>
      <c r="EJ161"/>
      <c r="EK161"/>
      <c r="EL161"/>
      <c r="EM161"/>
      <c r="EN161"/>
      <c r="EO161"/>
      <c r="EP161"/>
      <c r="EQ161"/>
      <c r="ER161"/>
      <c r="ES161"/>
      <c r="ET161"/>
      <c r="EU161"/>
      <c r="EV161"/>
      <c r="EW161"/>
      <c r="EX161"/>
      <c r="EY161"/>
      <c r="EZ161"/>
      <c r="FA161"/>
      <c r="FB161"/>
      <c r="FC161"/>
      <c r="FD161"/>
      <c r="FE161"/>
      <c r="FF161"/>
      <c r="FG161"/>
      <c r="FH161"/>
      <c r="FI161"/>
      <c r="FJ161"/>
      <c r="FK161"/>
    </row>
    <row r="162" spans="1:167" x14ac:dyDescent="0.25">
      <c r="A162"/>
      <c r="B162"/>
      <c r="C162"/>
      <c r="D162"/>
      <c r="E162"/>
      <c r="F162"/>
      <c r="G162"/>
      <c r="H162"/>
      <c r="I162"/>
      <c r="J162"/>
      <c r="K162"/>
      <c r="L162"/>
      <c r="M162"/>
      <c r="N162"/>
      <c r="O162"/>
      <c r="P162"/>
      <c r="Q162"/>
      <c r="R162"/>
      <c r="S162"/>
      <c r="T162"/>
      <c r="U162"/>
      <c r="V162"/>
      <c r="W162"/>
      <c r="X162"/>
      <c r="Y162"/>
      <c r="Z162"/>
      <c r="AA162"/>
      <c r="AB162"/>
      <c r="AC162"/>
      <c r="AD162"/>
      <c r="AE162"/>
      <c r="AF162"/>
      <c r="AG162"/>
      <c r="AH162"/>
      <c r="AI162"/>
      <c r="AJ162"/>
      <c r="AK162"/>
      <c r="AL162"/>
      <c r="AM162"/>
      <c r="AN162"/>
      <c r="AO162"/>
      <c r="AP162"/>
      <c r="AQ162"/>
      <c r="AR162"/>
      <c r="AS162"/>
      <c r="AT162"/>
      <c r="AU162"/>
      <c r="AV162"/>
      <c r="AW162"/>
      <c r="AX162"/>
      <c r="AY162"/>
      <c r="AZ162"/>
      <c r="BA162"/>
      <c r="BB162"/>
      <c r="BC162"/>
      <c r="BD162"/>
      <c r="BE162"/>
      <c r="BF162"/>
      <c r="BG162"/>
      <c r="BH162"/>
      <c r="BI162"/>
      <c r="BJ162"/>
      <c r="BK162"/>
      <c r="BL162"/>
      <c r="BM162"/>
      <c r="BN162"/>
      <c r="BO162"/>
      <c r="BP162"/>
      <c r="BQ162"/>
      <c r="BR162"/>
      <c r="BS162"/>
      <c r="BT162"/>
      <c r="BU162"/>
      <c r="BV162"/>
      <c r="BW162"/>
      <c r="BX162"/>
      <c r="BY162"/>
      <c r="BZ162"/>
      <c r="CA162"/>
      <c r="CB162"/>
      <c r="CC162"/>
      <c r="CD162"/>
      <c r="CE162"/>
      <c r="CF162"/>
      <c r="CG162"/>
      <c r="CH162"/>
      <c r="CI162"/>
      <c r="CJ162"/>
      <c r="CK162"/>
      <c r="CL162"/>
      <c r="CM162"/>
      <c r="CN162"/>
      <c r="CO162"/>
      <c r="CP162"/>
      <c r="CQ162"/>
      <c r="CR162"/>
      <c r="CS162"/>
      <c r="CT162"/>
      <c r="CU162"/>
      <c r="CV162"/>
      <c r="CW162"/>
      <c r="CX162"/>
      <c r="CY162"/>
      <c r="CZ162"/>
      <c r="DA162"/>
      <c r="DB162"/>
      <c r="DC162"/>
      <c r="DD162"/>
      <c r="DE162"/>
      <c r="DF162"/>
      <c r="DG162"/>
      <c r="DH162"/>
      <c r="DI162"/>
      <c r="DJ162"/>
      <c r="DK162"/>
      <c r="DL162"/>
      <c r="DM162"/>
      <c r="DN162"/>
      <c r="DO162"/>
      <c r="DP162"/>
      <c r="DQ162"/>
      <c r="DR162"/>
      <c r="DS162"/>
      <c r="DT162"/>
      <c r="DU162"/>
      <c r="DV162"/>
      <c r="DW162"/>
      <c r="DX162"/>
      <c r="DY162"/>
      <c r="DZ162"/>
      <c r="EA162"/>
      <c r="EB162"/>
      <c r="EC162"/>
      <c r="ED162"/>
      <c r="EE162"/>
      <c r="EF162"/>
      <c r="EG162"/>
      <c r="EH162"/>
      <c r="EI162"/>
      <c r="EJ162"/>
      <c r="EK162"/>
      <c r="EL162"/>
      <c r="EM162"/>
      <c r="EN162"/>
      <c r="EO162"/>
      <c r="EP162"/>
      <c r="EQ162"/>
      <c r="ER162"/>
      <c r="ES162"/>
      <c r="ET162"/>
      <c r="EU162"/>
      <c r="EV162"/>
      <c r="EW162"/>
      <c r="EX162"/>
      <c r="EY162"/>
      <c r="EZ162"/>
      <c r="FA162"/>
      <c r="FB162"/>
      <c r="FC162"/>
      <c r="FD162"/>
      <c r="FE162"/>
      <c r="FF162"/>
      <c r="FG162"/>
      <c r="FH162"/>
      <c r="FI162"/>
      <c r="FJ162"/>
      <c r="FK162"/>
    </row>
    <row r="163" spans="1:167" x14ac:dyDescent="0.25">
      <c r="A163"/>
      <c r="B163"/>
      <c r="C163"/>
      <c r="D163"/>
      <c r="E163"/>
      <c r="F163"/>
      <c r="G163"/>
      <c r="H163"/>
      <c r="I163"/>
      <c r="J163"/>
      <c r="K163"/>
      <c r="L163"/>
      <c r="M163"/>
      <c r="N163"/>
      <c r="O163"/>
      <c r="P163"/>
      <c r="Q163"/>
      <c r="R163"/>
      <c r="S163"/>
      <c r="T163"/>
      <c r="U163"/>
      <c r="V163"/>
      <c r="W163"/>
      <c r="X163"/>
      <c r="Y163"/>
      <c r="Z163"/>
      <c r="AA163"/>
      <c r="AB163"/>
      <c r="AC163"/>
      <c r="AD163"/>
      <c r="AE163"/>
      <c r="AF163"/>
      <c r="AG163"/>
      <c r="AH163"/>
      <c r="AI163"/>
      <c r="AJ163"/>
      <c r="AK163"/>
      <c r="AL163"/>
      <c r="AM163"/>
      <c r="AN163"/>
      <c r="AO163"/>
      <c r="AP163"/>
      <c r="AQ163"/>
      <c r="AR163"/>
      <c r="AS163"/>
      <c r="AT163"/>
      <c r="AU163"/>
      <c r="AV163"/>
      <c r="AW163"/>
      <c r="AX163"/>
      <c r="AY163"/>
      <c r="AZ163"/>
      <c r="BA163"/>
      <c r="BB163"/>
      <c r="BC163"/>
      <c r="BD163"/>
      <c r="BE163"/>
      <c r="BF163"/>
      <c r="BG163"/>
      <c r="BH163"/>
      <c r="BI163"/>
      <c r="BJ163"/>
      <c r="BK163"/>
      <c r="BL163"/>
      <c r="BM163"/>
      <c r="BN163"/>
      <c r="BO163"/>
      <c r="BP163"/>
      <c r="BQ163"/>
      <c r="BR163"/>
      <c r="BS163"/>
      <c r="BT163"/>
      <c r="BU163"/>
      <c r="BV163"/>
      <c r="BW163"/>
      <c r="BX163"/>
      <c r="BY163"/>
      <c r="BZ163"/>
      <c r="CA163"/>
      <c r="CB163"/>
      <c r="CC163"/>
      <c r="CD163"/>
      <c r="CE163"/>
      <c r="CF163"/>
      <c r="CG163"/>
      <c r="CH163"/>
      <c r="CI163"/>
      <c r="CJ163"/>
      <c r="CK163"/>
      <c r="CL163"/>
      <c r="CM163"/>
      <c r="CN163"/>
      <c r="CO163"/>
      <c r="CP163"/>
      <c r="CQ163"/>
      <c r="CR163"/>
      <c r="CS163"/>
      <c r="CT163"/>
      <c r="CU163"/>
      <c r="CV163"/>
      <c r="CW163"/>
      <c r="CX163"/>
      <c r="CY163"/>
      <c r="CZ163"/>
      <c r="DA163"/>
      <c r="DB163"/>
      <c r="DC163"/>
      <c r="DD163"/>
      <c r="DE163"/>
      <c r="DF163"/>
      <c r="DG163"/>
      <c r="DH163"/>
      <c r="DI163"/>
      <c r="DJ163"/>
      <c r="DK163"/>
      <c r="DL163"/>
      <c r="DM163"/>
      <c r="DN163"/>
      <c r="DO163"/>
      <c r="DP163"/>
      <c r="DQ163"/>
      <c r="DR163"/>
      <c r="DS163"/>
      <c r="DT163"/>
      <c r="DU163"/>
      <c r="DV163"/>
      <c r="DW163"/>
      <c r="DX163"/>
      <c r="DY163"/>
      <c r="DZ163"/>
      <c r="EA163"/>
      <c r="EB163"/>
      <c r="EC163"/>
      <c r="ED163"/>
      <c r="EE163"/>
      <c r="EF163"/>
      <c r="EG163"/>
      <c r="EH163"/>
      <c r="EI163"/>
      <c r="EJ163"/>
      <c r="EK163"/>
      <c r="EL163"/>
      <c r="EM163"/>
      <c r="EN163"/>
      <c r="EO163"/>
      <c r="EP163"/>
      <c r="EQ163"/>
      <c r="ER163"/>
      <c r="ES163"/>
      <c r="ET163"/>
      <c r="EU163"/>
      <c r="EV163"/>
      <c r="EW163"/>
      <c r="EX163"/>
      <c r="EY163"/>
      <c r="EZ163"/>
      <c r="FA163"/>
      <c r="FB163"/>
      <c r="FC163"/>
      <c r="FD163"/>
      <c r="FE163"/>
      <c r="FF163"/>
      <c r="FG163"/>
      <c r="FH163"/>
      <c r="FI163"/>
      <c r="FJ163"/>
      <c r="FK163"/>
    </row>
    <row r="164" spans="1:167" x14ac:dyDescent="0.25">
      <c r="A164"/>
      <c r="B164"/>
      <c r="C164"/>
      <c r="D164"/>
      <c r="E164"/>
      <c r="F164"/>
      <c r="G164"/>
      <c r="H164"/>
      <c r="I164"/>
      <c r="J164"/>
      <c r="K164"/>
      <c r="L164"/>
      <c r="M164"/>
      <c r="N164"/>
      <c r="O164"/>
      <c r="P164"/>
      <c r="Q164"/>
      <c r="R164"/>
      <c r="S164"/>
      <c r="T164"/>
      <c r="U164"/>
      <c r="V164"/>
      <c r="W164"/>
      <c r="X164"/>
      <c r="Y164"/>
      <c r="Z164"/>
      <c r="AA164"/>
      <c r="AB164"/>
      <c r="AC164"/>
      <c r="AD164"/>
      <c r="AE164"/>
      <c r="AF164"/>
      <c r="AG164"/>
      <c r="AH164"/>
      <c r="AI164"/>
      <c r="AJ164"/>
      <c r="AK164"/>
      <c r="AL164"/>
      <c r="AM164"/>
      <c r="AN164"/>
      <c r="AO164"/>
      <c r="AP164"/>
      <c r="AQ164"/>
      <c r="AR164"/>
      <c r="AS164"/>
      <c r="AT164"/>
      <c r="AU164"/>
      <c r="AV164"/>
      <c r="AW164"/>
      <c r="AX164"/>
      <c r="AY164"/>
      <c r="AZ164"/>
      <c r="BA164"/>
      <c r="BB164"/>
      <c r="BC164"/>
      <c r="BD164"/>
      <c r="BE164"/>
      <c r="BF164"/>
      <c r="BG164"/>
      <c r="BH164"/>
      <c r="BI164"/>
      <c r="BJ164"/>
      <c r="BK164"/>
      <c r="BL164"/>
      <c r="BM164"/>
      <c r="BN164"/>
      <c r="BO164"/>
      <c r="BP164"/>
      <c r="BQ164"/>
      <c r="BR164"/>
      <c r="BS164"/>
      <c r="BT164"/>
      <c r="BU164"/>
      <c r="BV164"/>
      <c r="BW164"/>
      <c r="BX164"/>
      <c r="BY164"/>
      <c r="BZ164"/>
      <c r="CA164"/>
      <c r="CB164"/>
      <c r="CC164"/>
      <c r="CD164"/>
      <c r="CE164"/>
      <c r="CF164"/>
      <c r="CG164"/>
      <c r="CH164"/>
      <c r="CI164"/>
      <c r="CJ164"/>
      <c r="CK164"/>
      <c r="CL164"/>
      <c r="CM164"/>
      <c r="CN164"/>
      <c r="CO164"/>
      <c r="CP164"/>
      <c r="CQ164"/>
      <c r="CR164"/>
      <c r="CS164"/>
      <c r="CT164"/>
      <c r="CU164"/>
      <c r="CV164"/>
      <c r="CW164"/>
      <c r="CX164"/>
      <c r="CY164"/>
      <c r="CZ164"/>
      <c r="DA164"/>
      <c r="DB164"/>
      <c r="DC164"/>
      <c r="DD164"/>
      <c r="DE164"/>
      <c r="DF164"/>
      <c r="DG164"/>
      <c r="DH164"/>
      <c r="DI164"/>
      <c r="DJ164"/>
      <c r="DK164"/>
      <c r="DL164"/>
      <c r="DM164"/>
      <c r="DN164"/>
      <c r="DO164"/>
      <c r="DP164"/>
      <c r="DQ164"/>
      <c r="DR164"/>
      <c r="DS164"/>
      <c r="DT164"/>
      <c r="DU164"/>
      <c r="DV164"/>
      <c r="DW164"/>
      <c r="DX164"/>
      <c r="DY164"/>
      <c r="DZ164"/>
      <c r="EA164"/>
      <c r="EB164"/>
      <c r="EC164"/>
      <c r="ED164"/>
      <c r="EE164"/>
      <c r="EF164"/>
      <c r="EG164"/>
      <c r="EH164"/>
      <c r="EI164"/>
      <c r="EJ164"/>
      <c r="EK164"/>
      <c r="EL164"/>
      <c r="EM164"/>
      <c r="EN164"/>
      <c r="EO164"/>
      <c r="EP164"/>
      <c r="EQ164"/>
      <c r="ER164"/>
      <c r="ES164"/>
      <c r="ET164"/>
      <c r="EU164"/>
      <c r="EV164"/>
      <c r="EW164"/>
      <c r="EX164"/>
      <c r="EY164"/>
      <c r="EZ164"/>
      <c r="FA164"/>
      <c r="FB164"/>
      <c r="FC164"/>
      <c r="FD164"/>
      <c r="FE164"/>
      <c r="FF164"/>
      <c r="FG164"/>
      <c r="FH164"/>
      <c r="FI164"/>
      <c r="FJ164"/>
      <c r="FK164"/>
    </row>
    <row r="165" spans="1:167" x14ac:dyDescent="0.25">
      <c r="A165"/>
      <c r="B165"/>
      <c r="C165"/>
      <c r="D165"/>
      <c r="E165"/>
      <c r="F165"/>
      <c r="G165"/>
      <c r="H165"/>
      <c r="I165"/>
      <c r="J165"/>
      <c r="K165"/>
      <c r="L165"/>
      <c r="M165"/>
      <c r="N165"/>
      <c r="O165"/>
      <c r="P165"/>
      <c r="Q165"/>
      <c r="R165"/>
      <c r="S165"/>
      <c r="T165"/>
      <c r="U165"/>
      <c r="V165"/>
      <c r="W165"/>
      <c r="X165"/>
      <c r="Y165"/>
      <c r="Z165"/>
      <c r="AA165"/>
      <c r="AB165"/>
      <c r="AC165"/>
      <c r="AD165"/>
      <c r="AE165"/>
      <c r="AF165"/>
      <c r="AG165"/>
      <c r="AH165"/>
      <c r="AI165"/>
      <c r="AJ165"/>
      <c r="AK165"/>
      <c r="AL165"/>
      <c r="AM165"/>
      <c r="AN165"/>
      <c r="AO165"/>
      <c r="AP165"/>
      <c r="AQ165"/>
      <c r="AR165"/>
      <c r="AS165"/>
      <c r="AT165"/>
      <c r="AU165"/>
      <c r="AV165"/>
      <c r="AW165"/>
      <c r="AX165"/>
      <c r="AY165"/>
      <c r="AZ165"/>
      <c r="BA165"/>
      <c r="BB165"/>
      <c r="BC165"/>
      <c r="BD165"/>
      <c r="BE165"/>
      <c r="BF165"/>
      <c r="BG165"/>
      <c r="BH165"/>
      <c r="BI165"/>
      <c r="BJ165"/>
      <c r="BK165"/>
      <c r="BL165"/>
      <c r="BM165"/>
      <c r="BN165"/>
      <c r="BO165"/>
      <c r="BP165"/>
      <c r="BQ165"/>
      <c r="BR165"/>
      <c r="BS165"/>
      <c r="BT165"/>
      <c r="BU165"/>
      <c r="BV165"/>
      <c r="BW165"/>
      <c r="BX165"/>
      <c r="BY165"/>
      <c r="BZ165"/>
      <c r="CA165"/>
      <c r="CB165"/>
      <c r="CC165"/>
      <c r="CD165"/>
      <c r="CE165"/>
      <c r="CF165"/>
      <c r="CG165"/>
      <c r="CH165"/>
      <c r="CI165"/>
      <c r="CJ165"/>
      <c r="CK165"/>
      <c r="CL165"/>
      <c r="CM165"/>
      <c r="CN165"/>
      <c r="CO165"/>
      <c r="CP165"/>
      <c r="CQ165"/>
      <c r="CR165"/>
      <c r="CS165"/>
      <c r="CT165"/>
      <c r="CU165"/>
      <c r="CV165"/>
      <c r="CW165"/>
      <c r="CX165"/>
      <c r="CY165"/>
      <c r="CZ165"/>
      <c r="DA165"/>
      <c r="DB165"/>
      <c r="DC165"/>
      <c r="DD165"/>
      <c r="DE165"/>
      <c r="DF165"/>
      <c r="DG165"/>
      <c r="DH165"/>
      <c r="DI165"/>
      <c r="DJ165"/>
      <c r="DK165"/>
      <c r="DL165"/>
      <c r="DM165"/>
      <c r="DN165"/>
      <c r="DO165"/>
      <c r="DP165"/>
      <c r="DQ165"/>
      <c r="DR165"/>
      <c r="DS165"/>
      <c r="DT165"/>
      <c r="DU165"/>
      <c r="DV165"/>
      <c r="DW165"/>
      <c r="DX165"/>
      <c r="DY165"/>
      <c r="DZ165"/>
      <c r="EA165"/>
      <c r="EB165"/>
      <c r="EC165"/>
      <c r="ED165"/>
      <c r="EE165"/>
      <c r="EF165"/>
      <c r="EG165"/>
      <c r="EH165"/>
      <c r="EI165"/>
      <c r="EJ165"/>
      <c r="EK165"/>
      <c r="EL165"/>
      <c r="EM165"/>
      <c r="EN165"/>
      <c r="EO165"/>
      <c r="EP165"/>
      <c r="EQ165"/>
      <c r="ER165"/>
      <c r="ES165"/>
      <c r="ET165"/>
      <c r="EU165"/>
      <c r="EV165"/>
      <c r="EW165"/>
      <c r="EX165"/>
      <c r="EY165"/>
      <c r="EZ165"/>
      <c r="FA165"/>
      <c r="FB165"/>
      <c r="FC165"/>
      <c r="FD165"/>
      <c r="FE165"/>
      <c r="FF165"/>
      <c r="FG165"/>
      <c r="FH165"/>
      <c r="FI165"/>
      <c r="FJ165"/>
      <c r="FK165"/>
    </row>
    <row r="166" spans="1:167" x14ac:dyDescent="0.25">
      <c r="A166"/>
      <c r="B166"/>
      <c r="C166"/>
      <c r="D166"/>
      <c r="E166"/>
      <c r="F166"/>
      <c r="G166"/>
      <c r="H166"/>
      <c r="I166"/>
      <c r="J166"/>
      <c r="K166"/>
      <c r="L166"/>
      <c r="M166"/>
      <c r="N166"/>
      <c r="O166"/>
      <c r="P166"/>
      <c r="Q166"/>
      <c r="R166"/>
      <c r="S166"/>
      <c r="T166"/>
      <c r="U166"/>
      <c r="V166"/>
      <c r="W166"/>
      <c r="X166"/>
      <c r="Y166"/>
      <c r="Z166"/>
      <c r="AA166"/>
      <c r="AB166"/>
      <c r="AC166"/>
      <c r="AD166"/>
      <c r="AE166"/>
      <c r="AF166"/>
      <c r="AG166"/>
      <c r="AH166"/>
      <c r="AI166"/>
      <c r="AJ166"/>
      <c r="AK166"/>
      <c r="AL166"/>
      <c r="AM166"/>
      <c r="AN166"/>
      <c r="AO166"/>
      <c r="AP166"/>
      <c r="AQ166"/>
      <c r="AR166"/>
      <c r="AS166"/>
      <c r="AT166"/>
      <c r="AU166"/>
      <c r="AV166"/>
      <c r="AW166"/>
      <c r="AX166"/>
      <c r="AY166"/>
      <c r="AZ166"/>
      <c r="BA166"/>
      <c r="BB166"/>
      <c r="BC166"/>
      <c r="BD166"/>
      <c r="BE166"/>
      <c r="BF166"/>
      <c r="BG166"/>
      <c r="BH166"/>
      <c r="BI166"/>
      <c r="BJ166"/>
      <c r="BK166"/>
      <c r="BL166"/>
      <c r="BM166"/>
      <c r="BN166"/>
      <c r="BO166"/>
      <c r="BP166"/>
      <c r="BQ166"/>
      <c r="BR166"/>
      <c r="BS166"/>
      <c r="BT166"/>
      <c r="BU166"/>
      <c r="BV166"/>
      <c r="BW166"/>
      <c r="BX166"/>
      <c r="BY166"/>
      <c r="BZ166"/>
      <c r="CA166"/>
      <c r="CB166"/>
      <c r="CC166"/>
      <c r="CD166"/>
      <c r="CE166"/>
      <c r="CF166"/>
      <c r="CG166"/>
      <c r="CH166"/>
      <c r="CI166"/>
      <c r="CJ166"/>
      <c r="CK166"/>
      <c r="CL166"/>
      <c r="CM166"/>
      <c r="CN166"/>
      <c r="CO166"/>
      <c r="CP166"/>
      <c r="CQ166"/>
      <c r="CR166"/>
      <c r="CS166"/>
      <c r="CT166"/>
      <c r="CU166"/>
      <c r="CV166"/>
      <c r="CW166"/>
      <c r="CX166"/>
      <c r="CY166"/>
      <c r="CZ166"/>
      <c r="DA166"/>
      <c r="DB166"/>
      <c r="DC166"/>
      <c r="DD166"/>
      <c r="DE166"/>
      <c r="DF166"/>
      <c r="DG166"/>
      <c r="DH166"/>
      <c r="DI166"/>
      <c r="DJ166"/>
      <c r="DK166"/>
      <c r="DL166"/>
      <c r="DM166"/>
      <c r="DN166"/>
      <c r="DO166"/>
      <c r="DP166"/>
      <c r="DQ166"/>
      <c r="DR166"/>
      <c r="DS166"/>
      <c r="DT166"/>
      <c r="DU166"/>
      <c r="DV166"/>
      <c r="DW166"/>
      <c r="DX166"/>
      <c r="DY166"/>
      <c r="DZ166"/>
      <c r="EA166"/>
      <c r="EB166"/>
      <c r="EC166"/>
      <c r="ED166"/>
      <c r="EE166"/>
      <c r="EF166"/>
      <c r="EG166"/>
      <c r="EH166"/>
      <c r="EI166"/>
      <c r="EJ166"/>
      <c r="EK166"/>
      <c r="EL166"/>
      <c r="EM166"/>
      <c r="EN166"/>
      <c r="EO166"/>
      <c r="EP166"/>
      <c r="EQ166"/>
      <c r="ER166"/>
      <c r="ES166"/>
      <c r="ET166"/>
      <c r="EU166"/>
      <c r="EV166"/>
      <c r="EW166"/>
      <c r="EX166"/>
      <c r="EY166"/>
      <c r="EZ166"/>
      <c r="FA166"/>
      <c r="FB166"/>
      <c r="FC166"/>
      <c r="FD166"/>
      <c r="FE166"/>
      <c r="FF166"/>
      <c r="FG166"/>
      <c r="FH166"/>
      <c r="FI166"/>
      <c r="FJ166"/>
      <c r="FK166"/>
    </row>
    <row r="167" spans="1:167" x14ac:dyDescent="0.25">
      <c r="A167"/>
      <c r="B167"/>
      <c r="C167"/>
      <c r="D167"/>
      <c r="E167"/>
      <c r="F167"/>
      <c r="G167"/>
      <c r="H167"/>
      <c r="I167"/>
      <c r="J167"/>
      <c r="K167"/>
      <c r="L167"/>
      <c r="M167"/>
      <c r="N167"/>
      <c r="O167"/>
      <c r="P167"/>
      <c r="Q167"/>
      <c r="R167"/>
      <c r="S167"/>
      <c r="T167"/>
      <c r="U167"/>
      <c r="V167"/>
      <c r="W167"/>
      <c r="X167"/>
      <c r="Y167"/>
      <c r="Z167"/>
      <c r="AA167"/>
      <c r="AB167"/>
      <c r="AC167"/>
      <c r="AD167"/>
      <c r="AE167"/>
      <c r="AF167"/>
      <c r="AG167"/>
      <c r="AH167"/>
      <c r="AI167"/>
      <c r="AJ167"/>
      <c r="AK167"/>
      <c r="AL167"/>
      <c r="AM167"/>
      <c r="AN167"/>
      <c r="AO167"/>
      <c r="AP167"/>
      <c r="AQ167"/>
      <c r="AR167"/>
      <c r="AS167"/>
      <c r="AT167"/>
      <c r="AU167"/>
      <c r="AV167"/>
      <c r="AW167"/>
      <c r="AX167"/>
      <c r="AY167"/>
      <c r="AZ167"/>
      <c r="BA167"/>
      <c r="BB167"/>
      <c r="BC167"/>
      <c r="BD167"/>
      <c r="BE167"/>
      <c r="BF167"/>
      <c r="BG167"/>
      <c r="BH167"/>
      <c r="BI167"/>
      <c r="BJ167"/>
      <c r="BK167"/>
      <c r="BL167"/>
      <c r="BM167"/>
      <c r="BN167"/>
      <c r="BO167"/>
      <c r="BP167"/>
      <c r="BQ167"/>
      <c r="BR167"/>
      <c r="BS167"/>
      <c r="BT167"/>
      <c r="BU167"/>
      <c r="BV167"/>
      <c r="BW167"/>
      <c r="BX167"/>
      <c r="BY167"/>
      <c r="BZ167"/>
      <c r="CA167"/>
      <c r="CB167"/>
      <c r="CC167"/>
      <c r="CD167"/>
      <c r="CE167"/>
      <c r="CF167"/>
      <c r="CG167"/>
      <c r="CH167"/>
      <c r="CI167"/>
      <c r="CJ167"/>
      <c r="CK167"/>
      <c r="CL167"/>
      <c r="CM167"/>
      <c r="CN167"/>
      <c r="CO167"/>
      <c r="CP167"/>
      <c r="CQ167"/>
      <c r="CR167"/>
      <c r="CS167"/>
      <c r="CT167"/>
      <c r="CU167"/>
      <c r="CV167"/>
      <c r="CW167"/>
      <c r="CX167"/>
      <c r="CY167"/>
      <c r="CZ167"/>
      <c r="DA167"/>
      <c r="DB167"/>
      <c r="DC167"/>
      <c r="DD167"/>
      <c r="DE167"/>
      <c r="DF167"/>
      <c r="DG167"/>
      <c r="DH167"/>
      <c r="DI167"/>
      <c r="DJ167"/>
      <c r="DK167"/>
      <c r="DL167"/>
      <c r="DM167"/>
      <c r="DN167"/>
      <c r="DO167"/>
      <c r="DP167"/>
      <c r="DQ167"/>
      <c r="DR167"/>
      <c r="DS167"/>
      <c r="DT167"/>
      <c r="DU167"/>
      <c r="DV167"/>
      <c r="DW167"/>
      <c r="DX167"/>
      <c r="DY167"/>
      <c r="DZ167"/>
      <c r="EA167"/>
      <c r="EB167"/>
      <c r="EC167"/>
      <c r="ED167"/>
      <c r="EE167"/>
      <c r="EF167"/>
      <c r="EG167"/>
      <c r="EH167"/>
      <c r="EI167"/>
      <c r="EJ167"/>
      <c r="EK167"/>
      <c r="EL167"/>
      <c r="EM167"/>
      <c r="EN167"/>
      <c r="EO167"/>
      <c r="EP167"/>
      <c r="EQ167"/>
      <c r="ER167"/>
      <c r="ES167"/>
      <c r="ET167"/>
      <c r="EU167"/>
      <c r="EV167"/>
      <c r="EW167"/>
      <c r="EX167"/>
      <c r="EY167"/>
      <c r="EZ167"/>
      <c r="FA167"/>
      <c r="FB167"/>
      <c r="FC167"/>
      <c r="FD167"/>
      <c r="FE167"/>
      <c r="FF167"/>
      <c r="FG167"/>
      <c r="FH167"/>
      <c r="FI167"/>
      <c r="FJ167"/>
      <c r="FK167"/>
    </row>
    <row r="168" spans="1:167" x14ac:dyDescent="0.25">
      <c r="A168"/>
      <c r="B168"/>
      <c r="C168"/>
      <c r="D168"/>
      <c r="E168"/>
      <c r="F168"/>
      <c r="G168"/>
      <c r="H168"/>
      <c r="I168"/>
      <c r="J168"/>
      <c r="K168"/>
      <c r="L168"/>
      <c r="M168"/>
      <c r="N168"/>
      <c r="O168"/>
      <c r="P168"/>
      <c r="Q168"/>
      <c r="R168"/>
      <c r="S168"/>
      <c r="T168"/>
      <c r="U168"/>
      <c r="V168"/>
      <c r="W168"/>
      <c r="X168"/>
      <c r="Y168"/>
      <c r="Z168"/>
      <c r="AA168"/>
      <c r="AB168"/>
      <c r="AC168"/>
      <c r="AD168"/>
      <c r="AE168"/>
      <c r="AF168"/>
      <c r="AG168"/>
      <c r="AH168"/>
      <c r="AI168"/>
      <c r="AJ168"/>
      <c r="AK168"/>
      <c r="AL168"/>
      <c r="AM168"/>
      <c r="AN168"/>
      <c r="AO168"/>
      <c r="AP168"/>
      <c r="AQ168"/>
      <c r="AR168"/>
      <c r="AS168"/>
      <c r="AT168"/>
      <c r="AU168"/>
      <c r="AV168"/>
      <c r="AW168"/>
      <c r="AX168"/>
      <c r="AY168"/>
      <c r="AZ168"/>
      <c r="BA168"/>
      <c r="BB168"/>
      <c r="BC168"/>
      <c r="BD168"/>
      <c r="BE168"/>
      <c r="BF168"/>
      <c r="BG168"/>
      <c r="BH168"/>
      <c r="BI168"/>
      <c r="BJ168"/>
      <c r="BK168"/>
      <c r="BL168"/>
      <c r="BM168"/>
      <c r="BN168"/>
      <c r="BO168"/>
      <c r="BP168"/>
      <c r="BQ168"/>
      <c r="BR168"/>
      <c r="BS168"/>
      <c r="BT168"/>
      <c r="BU168"/>
      <c r="BV168"/>
      <c r="BW168"/>
      <c r="BX168"/>
      <c r="BY168"/>
      <c r="BZ168"/>
      <c r="CA168"/>
      <c r="CB168"/>
      <c r="CC168"/>
      <c r="CD168"/>
      <c r="CE168"/>
      <c r="CF168"/>
      <c r="CG168"/>
      <c r="CH168"/>
      <c r="CI168"/>
      <c r="CJ168"/>
      <c r="CK168"/>
      <c r="CL168"/>
      <c r="CM168"/>
      <c r="CN168"/>
      <c r="CO168"/>
      <c r="CP168"/>
      <c r="CQ168"/>
      <c r="CR168"/>
      <c r="CS168"/>
      <c r="CT168"/>
      <c r="CU168"/>
      <c r="CV168"/>
      <c r="CW168"/>
      <c r="CX168"/>
      <c r="CY168"/>
      <c r="CZ168"/>
      <c r="DA168"/>
      <c r="DB168"/>
      <c r="DC168"/>
      <c r="DD168"/>
      <c r="DE168"/>
      <c r="DF168"/>
      <c r="DG168"/>
      <c r="DH168"/>
      <c r="DI168"/>
      <c r="DJ168"/>
      <c r="DK168"/>
      <c r="DL168"/>
      <c r="DM168"/>
      <c r="DN168"/>
      <c r="DO168"/>
      <c r="DP168"/>
      <c r="DQ168"/>
      <c r="DR168"/>
      <c r="DS168"/>
      <c r="DT168"/>
      <c r="DU168"/>
      <c r="DV168"/>
      <c r="DW168"/>
      <c r="DX168"/>
      <c r="DY168"/>
      <c r="DZ168"/>
      <c r="EA168"/>
      <c r="EB168"/>
      <c r="EC168"/>
      <c r="ED168"/>
      <c r="EE168"/>
      <c r="EF168"/>
      <c r="EG168"/>
      <c r="EH168"/>
      <c r="EI168"/>
      <c r="EJ168"/>
      <c r="EK168"/>
      <c r="EL168"/>
      <c r="EM168"/>
      <c r="EN168"/>
      <c r="EO168"/>
      <c r="EP168"/>
      <c r="EQ168"/>
      <c r="ER168"/>
      <c r="ES168"/>
      <c r="ET168"/>
      <c r="EU168"/>
      <c r="EV168"/>
      <c r="EW168"/>
      <c r="EX168"/>
      <c r="EY168"/>
      <c r="EZ168"/>
      <c r="FA168"/>
      <c r="FB168"/>
      <c r="FC168"/>
      <c r="FD168"/>
      <c r="FE168"/>
      <c r="FF168"/>
      <c r="FG168"/>
      <c r="FH168"/>
      <c r="FI168"/>
      <c r="FJ168"/>
      <c r="FK168"/>
    </row>
    <row r="169" spans="1:167" x14ac:dyDescent="0.25">
      <c r="A169"/>
      <c r="B169"/>
      <c r="C169"/>
      <c r="D169"/>
      <c r="E169"/>
      <c r="F169"/>
      <c r="G169"/>
      <c r="H169"/>
      <c r="I169"/>
      <c r="J169"/>
      <c r="K169"/>
      <c r="L169"/>
      <c r="M169"/>
      <c r="N169"/>
      <c r="O169"/>
      <c r="P169"/>
      <c r="Q169"/>
      <c r="R169"/>
      <c r="S169"/>
      <c r="T169"/>
      <c r="U169"/>
      <c r="V169"/>
      <c r="W169"/>
      <c r="X169"/>
      <c r="Y169"/>
      <c r="Z169"/>
      <c r="AA169"/>
      <c r="AB169"/>
      <c r="AC169"/>
      <c r="AD169"/>
      <c r="AE169"/>
      <c r="AF169"/>
      <c r="AG169"/>
      <c r="AH169"/>
      <c r="AI169"/>
      <c r="AJ169"/>
      <c r="AK169"/>
      <c r="AL169"/>
      <c r="AM169"/>
      <c r="AN169"/>
      <c r="AO169"/>
      <c r="AP169"/>
      <c r="AQ169"/>
      <c r="AR169"/>
      <c r="AS169"/>
      <c r="AT169"/>
      <c r="AU169"/>
      <c r="AV169"/>
      <c r="AW169"/>
      <c r="AX169"/>
      <c r="AY169"/>
      <c r="AZ169"/>
      <c r="BA169"/>
      <c r="BB169"/>
      <c r="BC169"/>
      <c r="BD169"/>
      <c r="BE169"/>
      <c r="BF169"/>
      <c r="BG169"/>
      <c r="BH169"/>
      <c r="BI169"/>
      <c r="BJ169"/>
      <c r="BK169"/>
      <c r="BL169"/>
      <c r="BM169"/>
      <c r="BN169"/>
      <c r="BO169"/>
      <c r="BP169"/>
      <c r="BQ169"/>
      <c r="BR169"/>
      <c r="BS169"/>
      <c r="BT169"/>
      <c r="BU169"/>
      <c r="BV169"/>
      <c r="BW169"/>
      <c r="BX169"/>
      <c r="BY169"/>
      <c r="BZ169"/>
      <c r="CA169"/>
      <c r="CB169"/>
      <c r="CC169"/>
      <c r="CD169"/>
      <c r="CE169"/>
      <c r="CF169"/>
      <c r="CG169"/>
      <c r="CH169"/>
      <c r="CI169"/>
      <c r="CJ169"/>
      <c r="CK169"/>
      <c r="CL169"/>
      <c r="CM169"/>
      <c r="CN169"/>
      <c r="CO169"/>
      <c r="CP169"/>
      <c r="CQ169"/>
      <c r="CR169"/>
      <c r="CS169"/>
      <c r="CT169"/>
      <c r="CU169"/>
      <c r="CV169"/>
      <c r="CW169"/>
      <c r="CX169"/>
      <c r="CY169"/>
      <c r="CZ169"/>
      <c r="DA169"/>
      <c r="DB169"/>
      <c r="DC169"/>
      <c r="DD169"/>
      <c r="DE169"/>
      <c r="DF169"/>
      <c r="DG169"/>
      <c r="DH169"/>
      <c r="DI169"/>
      <c r="DJ169"/>
      <c r="DK169"/>
      <c r="DL169"/>
      <c r="DM169"/>
      <c r="DN169"/>
      <c r="DO169"/>
      <c r="DP169"/>
      <c r="DQ169"/>
      <c r="DR169"/>
      <c r="DS169"/>
      <c r="DT169"/>
      <c r="DU169"/>
      <c r="DV169"/>
      <c r="DW169"/>
      <c r="DX169"/>
      <c r="DY169"/>
      <c r="DZ169"/>
      <c r="EA169"/>
      <c r="EB169"/>
      <c r="EC169"/>
      <c r="ED169"/>
      <c r="EE169"/>
      <c r="EF169"/>
      <c r="EG169"/>
      <c r="EH169"/>
      <c r="EI169"/>
      <c r="EJ169"/>
      <c r="EK169"/>
      <c r="EL169"/>
      <c r="EM169"/>
      <c r="EN169"/>
      <c r="EO169"/>
      <c r="EP169"/>
      <c r="EQ169"/>
      <c r="ER169"/>
      <c r="ES169"/>
      <c r="ET169"/>
      <c r="EU169"/>
      <c r="EV169"/>
      <c r="EW169"/>
      <c r="EX169"/>
      <c r="EY169"/>
      <c r="EZ169"/>
      <c r="FA169"/>
      <c r="FB169"/>
      <c r="FC169"/>
      <c r="FD169"/>
      <c r="FE169"/>
      <c r="FF169"/>
      <c r="FG169"/>
      <c r="FH169"/>
      <c r="FI169"/>
      <c r="FJ169"/>
      <c r="FK169"/>
    </row>
    <row r="170" spans="1:167" x14ac:dyDescent="0.25">
      <c r="A170"/>
      <c r="B170"/>
      <c r="C170"/>
      <c r="D170"/>
      <c r="E170"/>
      <c r="F170"/>
      <c r="G170"/>
      <c r="H170"/>
      <c r="I170"/>
      <c r="J170"/>
      <c r="K170"/>
      <c r="L170"/>
      <c r="M170"/>
      <c r="N170"/>
      <c r="O170"/>
      <c r="P170"/>
      <c r="Q170"/>
      <c r="R170"/>
      <c r="S170"/>
      <c r="T170"/>
      <c r="U170"/>
      <c r="V170"/>
      <c r="W170"/>
      <c r="X170"/>
      <c r="Y170"/>
      <c r="Z170"/>
      <c r="AA170"/>
      <c r="AB170"/>
      <c r="AC170"/>
      <c r="AD170"/>
      <c r="AE170"/>
      <c r="AF170"/>
      <c r="AG170"/>
      <c r="AH170"/>
      <c r="AI170"/>
      <c r="AJ170"/>
      <c r="AK170"/>
      <c r="AL170"/>
      <c r="AM170"/>
      <c r="AN170"/>
      <c r="AO170"/>
      <c r="AP170"/>
      <c r="AQ170"/>
      <c r="AR170"/>
      <c r="AS170"/>
      <c r="AT170"/>
      <c r="AU170"/>
      <c r="AV170"/>
      <c r="AW170"/>
      <c r="AX170"/>
      <c r="AY170"/>
      <c r="AZ170"/>
      <c r="BA170"/>
      <c r="BB170"/>
      <c r="BC170"/>
      <c r="BD170"/>
      <c r="BE170"/>
      <c r="BF170"/>
      <c r="BG170"/>
      <c r="BH170"/>
      <c r="BI170"/>
      <c r="BJ170"/>
      <c r="BK170"/>
      <c r="BL170"/>
      <c r="BM170"/>
      <c r="BN170"/>
      <c r="BO170"/>
      <c r="BP170"/>
      <c r="BQ170"/>
      <c r="BR170"/>
      <c r="BS170"/>
      <c r="BT170"/>
      <c r="BU170"/>
      <c r="BV170"/>
      <c r="BW170"/>
      <c r="BX170"/>
      <c r="BY170"/>
      <c r="BZ170"/>
      <c r="CA170"/>
      <c r="CB170"/>
      <c r="CC170"/>
      <c r="CD170"/>
      <c r="CE170"/>
      <c r="CF170"/>
      <c r="CG170"/>
      <c r="CH170"/>
      <c r="CI170"/>
      <c r="CJ170"/>
      <c r="CK170"/>
      <c r="CL170"/>
      <c r="CM170"/>
      <c r="CN170"/>
      <c r="CO170"/>
      <c r="CP170"/>
      <c r="CQ170"/>
      <c r="CR170"/>
      <c r="CS170"/>
      <c r="CT170"/>
      <c r="CU170"/>
      <c r="CV170"/>
      <c r="CW170"/>
      <c r="CX170"/>
      <c r="CY170"/>
      <c r="CZ170"/>
      <c r="DA170"/>
      <c r="DB170"/>
      <c r="DC170"/>
      <c r="DD170"/>
      <c r="DE170"/>
      <c r="DF170"/>
      <c r="DG170"/>
      <c r="DH170"/>
      <c r="DI170"/>
      <c r="DJ170"/>
      <c r="DK170"/>
      <c r="DL170"/>
      <c r="DM170"/>
      <c r="DN170"/>
      <c r="DO170"/>
      <c r="DP170"/>
      <c r="DQ170"/>
      <c r="DR170"/>
      <c r="DS170"/>
      <c r="DT170"/>
      <c r="DU170"/>
      <c r="DV170"/>
      <c r="DW170"/>
      <c r="DX170"/>
      <c r="DY170"/>
      <c r="DZ170"/>
      <c r="EA170"/>
      <c r="EB170"/>
      <c r="EC170"/>
      <c r="ED170"/>
      <c r="EE170"/>
      <c r="EF170"/>
      <c r="EG170"/>
      <c r="EH170"/>
      <c r="EI170"/>
      <c r="EJ170"/>
      <c r="EK170"/>
      <c r="EL170"/>
      <c r="EM170"/>
      <c r="EN170"/>
      <c r="EO170"/>
      <c r="EP170"/>
      <c r="EQ170"/>
      <c r="ER170"/>
      <c r="ES170"/>
      <c r="ET170"/>
      <c r="EU170"/>
      <c r="EV170"/>
      <c r="EW170"/>
      <c r="EX170"/>
      <c r="EY170"/>
      <c r="EZ170"/>
      <c r="FA170"/>
      <c r="FB170"/>
      <c r="FC170"/>
      <c r="FD170"/>
      <c r="FE170"/>
      <c r="FF170"/>
      <c r="FG170"/>
      <c r="FH170"/>
      <c r="FI170"/>
      <c r="FJ170"/>
      <c r="FK170"/>
    </row>
    <row r="171" spans="1:167" x14ac:dyDescent="0.25">
      <c r="A171"/>
      <c r="B171"/>
      <c r="C171"/>
      <c r="D171"/>
      <c r="E171"/>
      <c r="F171"/>
      <c r="G171"/>
      <c r="H171"/>
      <c r="I171"/>
      <c r="J171"/>
      <c r="K171"/>
      <c r="L171"/>
      <c r="M171"/>
      <c r="N171"/>
      <c r="O171"/>
      <c r="P171"/>
      <c r="Q171"/>
      <c r="R171"/>
      <c r="S171"/>
      <c r="T171"/>
      <c r="U171"/>
      <c r="V171"/>
      <c r="W171"/>
      <c r="X171"/>
      <c r="Y171"/>
      <c r="Z171"/>
      <c r="AA171"/>
      <c r="AB171"/>
      <c r="AC171"/>
      <c r="AD171"/>
      <c r="AE171"/>
      <c r="AF171"/>
      <c r="AG171"/>
      <c r="AH171"/>
      <c r="AI171"/>
      <c r="AJ171"/>
      <c r="AK171"/>
      <c r="AL171"/>
      <c r="AM171"/>
      <c r="AN171"/>
      <c r="AO171"/>
      <c r="AP171"/>
      <c r="AQ171"/>
      <c r="AR171"/>
      <c r="AS171"/>
      <c r="AT171"/>
      <c r="AU171"/>
      <c r="AV171"/>
      <c r="AW171"/>
      <c r="AX171"/>
      <c r="AY171"/>
      <c r="AZ171"/>
      <c r="BA171"/>
      <c r="BB171"/>
      <c r="BC171"/>
      <c r="BD171"/>
      <c r="BE171"/>
      <c r="BF171"/>
      <c r="BG171"/>
      <c r="BH171"/>
      <c r="BI171"/>
      <c r="BJ171"/>
      <c r="BK171"/>
      <c r="BL171"/>
      <c r="BM171"/>
      <c r="BN171"/>
      <c r="BO171"/>
      <c r="BP171"/>
      <c r="BQ171"/>
      <c r="BR171"/>
      <c r="BS171"/>
      <c r="BT171"/>
      <c r="BU171"/>
      <c r="BV171"/>
      <c r="BW171"/>
      <c r="BX171"/>
      <c r="BY171"/>
      <c r="BZ171"/>
      <c r="CA171"/>
      <c r="CB171"/>
      <c r="CC171"/>
      <c r="CD171"/>
      <c r="CE171"/>
      <c r="CF171"/>
      <c r="CG171"/>
      <c r="CH171"/>
      <c r="CI171"/>
      <c r="CJ171"/>
      <c r="CK171"/>
      <c r="CL171"/>
      <c r="CM171"/>
      <c r="CN171"/>
      <c r="CO171"/>
      <c r="CP171"/>
      <c r="CQ171"/>
      <c r="CR171"/>
      <c r="CS171"/>
      <c r="CT171"/>
      <c r="CU171"/>
      <c r="CV171"/>
      <c r="CW171"/>
      <c r="CX171"/>
      <c r="CY171"/>
      <c r="CZ171"/>
      <c r="DA171"/>
      <c r="DB171"/>
      <c r="DC171"/>
      <c r="DD171"/>
      <c r="DE171"/>
      <c r="DF171"/>
      <c r="DG171"/>
      <c r="DH171"/>
      <c r="DI171"/>
      <c r="DJ171"/>
      <c r="DK171"/>
      <c r="DL171"/>
      <c r="DM171"/>
      <c r="DN171"/>
      <c r="DO171"/>
      <c r="DP171"/>
      <c r="DQ171"/>
      <c r="DR171"/>
      <c r="DS171"/>
      <c r="DT171"/>
      <c r="DU171"/>
      <c r="DV171"/>
      <c r="DW171"/>
      <c r="DX171"/>
      <c r="DY171"/>
      <c r="DZ171"/>
      <c r="EA171"/>
      <c r="EB171"/>
      <c r="EC171"/>
      <c r="ED171"/>
      <c r="EE171"/>
      <c r="EF171"/>
      <c r="EG171"/>
      <c r="EH171"/>
      <c r="EI171"/>
      <c r="EJ171"/>
      <c r="EK171"/>
      <c r="EL171"/>
      <c r="EM171"/>
      <c r="EN171"/>
      <c r="EO171"/>
      <c r="EP171"/>
      <c r="EQ171"/>
      <c r="ER171"/>
      <c r="ES171"/>
      <c r="ET171"/>
      <c r="EU171"/>
      <c r="EV171"/>
      <c r="EW171"/>
      <c r="EX171"/>
      <c r="EY171"/>
      <c r="EZ171"/>
      <c r="FA171"/>
      <c r="FB171"/>
      <c r="FC171"/>
      <c r="FD171"/>
      <c r="FE171"/>
      <c r="FF171"/>
      <c r="FG171"/>
      <c r="FH171"/>
      <c r="FI171"/>
      <c r="FJ171"/>
      <c r="FK171"/>
    </row>
    <row r="172" spans="1:167" x14ac:dyDescent="0.25">
      <c r="A172"/>
      <c r="B172"/>
      <c r="C172"/>
      <c r="D172"/>
      <c r="E172"/>
      <c r="F172"/>
      <c r="G172"/>
      <c r="H172"/>
      <c r="I172"/>
      <c r="J172"/>
      <c r="K172"/>
      <c r="L172"/>
      <c r="M172"/>
      <c r="N172"/>
      <c r="O172"/>
      <c r="P172"/>
      <c r="Q172"/>
      <c r="R172"/>
      <c r="S172"/>
      <c r="T172"/>
      <c r="U172"/>
      <c r="V172"/>
      <c r="W172"/>
      <c r="X172"/>
      <c r="Y172"/>
      <c r="Z172"/>
      <c r="AA172"/>
      <c r="AB172"/>
      <c r="AC172"/>
      <c r="AD172"/>
      <c r="AE172"/>
      <c r="AF172"/>
      <c r="AG172"/>
      <c r="AH172"/>
      <c r="AI172"/>
      <c r="AJ172"/>
      <c r="AK172"/>
      <c r="AL172"/>
      <c r="AM172"/>
      <c r="AN172"/>
      <c r="AO172"/>
      <c r="AP172"/>
      <c r="AQ172"/>
      <c r="AR172"/>
      <c r="AS172"/>
      <c r="AT172"/>
      <c r="AU172"/>
      <c r="AV172"/>
      <c r="AW172"/>
      <c r="AX172"/>
      <c r="AY172"/>
      <c r="AZ172"/>
      <c r="BA172"/>
      <c r="BB172"/>
      <c r="BC172"/>
      <c r="BD172"/>
      <c r="BE172"/>
      <c r="BF172"/>
      <c r="BG172"/>
      <c r="BH172"/>
      <c r="BI172"/>
      <c r="BJ172"/>
      <c r="BK172"/>
      <c r="BL172"/>
      <c r="BM172"/>
      <c r="BN172"/>
      <c r="BO172"/>
      <c r="BP172"/>
      <c r="BQ172"/>
      <c r="BR172"/>
      <c r="BS172"/>
      <c r="BT172"/>
      <c r="BU172"/>
      <c r="BV172"/>
      <c r="BW172"/>
      <c r="BX172"/>
      <c r="BY172"/>
      <c r="BZ172"/>
      <c r="CA172"/>
      <c r="CB172"/>
      <c r="CC172"/>
      <c r="CD172"/>
      <c r="CE172"/>
      <c r="CF172"/>
      <c r="CG172"/>
      <c r="CH172"/>
      <c r="CI172"/>
      <c r="CJ172"/>
      <c r="CK172"/>
      <c r="CL172"/>
      <c r="CM172"/>
      <c r="CN172"/>
      <c r="CO172"/>
      <c r="CP172"/>
      <c r="CQ172"/>
      <c r="CR172"/>
      <c r="CS172"/>
      <c r="CT172"/>
      <c r="CU172"/>
      <c r="CV172"/>
      <c r="CW172"/>
      <c r="CX172"/>
      <c r="CY172"/>
      <c r="CZ172"/>
      <c r="DA172"/>
      <c r="DB172"/>
      <c r="DC172"/>
      <c r="DD172"/>
      <c r="DE172"/>
      <c r="DF172"/>
      <c r="DG172"/>
      <c r="DH172"/>
      <c r="DI172"/>
      <c r="DJ172"/>
      <c r="DK172"/>
      <c r="DL172"/>
      <c r="DM172"/>
      <c r="DN172"/>
      <c r="DO172"/>
      <c r="DP172"/>
      <c r="DQ172"/>
      <c r="DR172"/>
      <c r="DS172"/>
      <c r="DT172"/>
      <c r="DU172"/>
      <c r="DV172"/>
      <c r="DW172"/>
      <c r="DX172"/>
      <c r="DY172"/>
      <c r="DZ172"/>
      <c r="EA172"/>
      <c r="EB172"/>
      <c r="EC172"/>
      <c r="ED172"/>
      <c r="EE172"/>
      <c r="EF172"/>
      <c r="EG172"/>
      <c r="EH172"/>
      <c r="EI172"/>
      <c r="EJ172"/>
      <c r="EK172"/>
      <c r="EL172"/>
      <c r="EM172"/>
      <c r="EN172"/>
      <c r="EO172"/>
      <c r="EP172"/>
      <c r="EQ172"/>
      <c r="ER172"/>
      <c r="ES172"/>
      <c r="ET172"/>
      <c r="EU172"/>
      <c r="EV172"/>
      <c r="EW172"/>
      <c r="EX172"/>
      <c r="EY172"/>
      <c r="EZ172"/>
      <c r="FA172"/>
      <c r="FB172"/>
      <c r="FC172"/>
      <c r="FD172"/>
      <c r="FE172"/>
      <c r="FF172"/>
      <c r="FG172"/>
      <c r="FH172"/>
      <c r="FI172"/>
      <c r="FJ172"/>
      <c r="FK172"/>
    </row>
    <row r="173" spans="1:167" x14ac:dyDescent="0.25">
      <c r="A173"/>
      <c r="B173"/>
      <c r="C173"/>
      <c r="D173"/>
      <c r="E173"/>
      <c r="F173"/>
      <c r="G173"/>
      <c r="H173"/>
      <c r="I173"/>
      <c r="J173"/>
      <c r="K173"/>
      <c r="L173"/>
      <c r="M173"/>
      <c r="N173"/>
      <c r="O173"/>
      <c r="P173"/>
      <c r="Q173"/>
      <c r="R173"/>
      <c r="S173"/>
      <c r="T173"/>
      <c r="U173"/>
      <c r="V173"/>
      <c r="W173"/>
      <c r="X173"/>
      <c r="Y173"/>
      <c r="Z173"/>
      <c r="AA173"/>
      <c r="AB173"/>
      <c r="AC173"/>
      <c r="AD173"/>
      <c r="AE173"/>
      <c r="AF173"/>
      <c r="AG173"/>
      <c r="AH173"/>
      <c r="AI173"/>
      <c r="AJ173"/>
      <c r="AK173"/>
      <c r="AL173"/>
      <c r="AM173"/>
      <c r="AN173"/>
      <c r="AO173"/>
      <c r="AP173"/>
      <c r="AQ173"/>
      <c r="AR173"/>
      <c r="AS173"/>
      <c r="AT173"/>
      <c r="AU173"/>
      <c r="AV173"/>
      <c r="AW173"/>
      <c r="AX173"/>
      <c r="AY173"/>
      <c r="AZ173"/>
      <c r="BA173"/>
      <c r="BB173"/>
      <c r="BC173"/>
      <c r="BD173"/>
      <c r="BE173"/>
      <c r="BF173"/>
      <c r="BG173"/>
      <c r="BH173"/>
      <c r="BI173"/>
      <c r="BJ173"/>
      <c r="BK173"/>
      <c r="BL173"/>
      <c r="BM173"/>
      <c r="BN173"/>
      <c r="BO173"/>
      <c r="BP173"/>
      <c r="BQ173"/>
      <c r="BR173"/>
      <c r="BS173"/>
      <c r="BT173"/>
      <c r="BU173"/>
      <c r="BV173"/>
      <c r="BW173"/>
      <c r="BX173"/>
      <c r="BY173"/>
      <c r="BZ173"/>
      <c r="CA173"/>
      <c r="CB173"/>
      <c r="CC173"/>
      <c r="CD173"/>
      <c r="CE173"/>
      <c r="CF173"/>
      <c r="CG173"/>
      <c r="CH173"/>
      <c r="CI173"/>
      <c r="CJ173"/>
      <c r="CK173"/>
      <c r="CL173"/>
      <c r="CM173"/>
      <c r="CN173"/>
      <c r="CO173"/>
      <c r="CP173"/>
      <c r="CQ173"/>
      <c r="CR173"/>
      <c r="CS173"/>
      <c r="CT173"/>
      <c r="CU173"/>
      <c r="CV173"/>
      <c r="CW173"/>
      <c r="CX173"/>
      <c r="CY173"/>
      <c r="CZ173"/>
      <c r="DA173"/>
      <c r="DB173"/>
      <c r="DC173"/>
      <c r="DD173"/>
      <c r="DE173"/>
      <c r="DF173"/>
      <c r="DG173"/>
      <c r="DH173"/>
      <c r="DI173"/>
      <c r="DJ173"/>
      <c r="DK173"/>
      <c r="DL173"/>
      <c r="DM173"/>
      <c r="DN173"/>
      <c r="DO173"/>
      <c r="DP173"/>
      <c r="DQ173"/>
      <c r="DR173"/>
      <c r="DS173"/>
      <c r="DT173"/>
      <c r="DU173"/>
      <c r="DV173"/>
      <c r="DW173"/>
      <c r="DX173"/>
      <c r="DY173"/>
      <c r="DZ173"/>
      <c r="EA173"/>
      <c r="EB173"/>
      <c r="EC173"/>
      <c r="ED173"/>
      <c r="EE173"/>
      <c r="EF173"/>
      <c r="EG173"/>
      <c r="EH173"/>
      <c r="EI173"/>
      <c r="EJ173"/>
      <c r="EK173"/>
      <c r="EL173"/>
      <c r="EM173"/>
      <c r="EN173"/>
      <c r="EO173"/>
      <c r="EP173"/>
      <c r="EQ173"/>
      <c r="ER173"/>
      <c r="ES173"/>
      <c r="ET173"/>
      <c r="EU173"/>
      <c r="EV173"/>
      <c r="EW173"/>
      <c r="EX173"/>
      <c r="EY173"/>
      <c r="EZ173"/>
      <c r="FA173"/>
      <c r="FB173"/>
      <c r="FC173"/>
      <c r="FD173"/>
      <c r="FE173"/>
      <c r="FF173"/>
      <c r="FG173"/>
      <c r="FH173"/>
      <c r="FI173"/>
      <c r="FJ173"/>
      <c r="FK173"/>
    </row>
    <row r="174" spans="1:167" x14ac:dyDescent="0.25">
      <c r="A174"/>
      <c r="B174"/>
      <c r="C174"/>
      <c r="D174"/>
      <c r="E174"/>
      <c r="F174"/>
      <c r="G174"/>
      <c r="H174"/>
      <c r="I174"/>
      <c r="J174"/>
      <c r="K174"/>
      <c r="L174"/>
      <c r="M174"/>
      <c r="N174"/>
      <c r="O174"/>
      <c r="P174"/>
      <c r="Q174"/>
      <c r="R174"/>
      <c r="S174"/>
      <c r="T174"/>
      <c r="U174"/>
      <c r="V174"/>
      <c r="W174"/>
      <c r="X174"/>
      <c r="Y174"/>
      <c r="Z174"/>
      <c r="AA174"/>
      <c r="AB174"/>
      <c r="AC174"/>
      <c r="AD174"/>
      <c r="AE174"/>
      <c r="AF174"/>
      <c r="AG174"/>
      <c r="AH174"/>
      <c r="AI174"/>
      <c r="AJ174"/>
      <c r="AK174"/>
      <c r="AL174"/>
      <c r="AM174"/>
      <c r="AN174"/>
      <c r="AO174"/>
      <c r="AP174"/>
      <c r="AQ174"/>
      <c r="AR174"/>
      <c r="AS174"/>
      <c r="AT174"/>
      <c r="AU174"/>
      <c r="AV174"/>
      <c r="AW174"/>
      <c r="AX174"/>
      <c r="AY174"/>
      <c r="AZ174"/>
      <c r="BA174"/>
      <c r="BB174"/>
      <c r="BC174"/>
      <c r="BD174"/>
      <c r="BE174"/>
      <c r="BF174"/>
      <c r="BG174"/>
      <c r="BH174"/>
      <c r="BI174"/>
      <c r="BJ174"/>
      <c r="BK174"/>
      <c r="BL174"/>
      <c r="BM174"/>
      <c r="BN174"/>
      <c r="BO174"/>
      <c r="BP174"/>
      <c r="BQ174"/>
      <c r="BR174"/>
      <c r="BS174"/>
      <c r="BT174"/>
      <c r="BU174"/>
      <c r="BV174"/>
      <c r="BW174"/>
      <c r="BX174"/>
      <c r="BY174"/>
      <c r="BZ174"/>
      <c r="CA174"/>
      <c r="CB174"/>
      <c r="CC174"/>
      <c r="CD174"/>
      <c r="CE174"/>
      <c r="CF174"/>
      <c r="CG174"/>
      <c r="CH174"/>
      <c r="CI174"/>
      <c r="CJ174"/>
      <c r="CK174"/>
      <c r="CL174"/>
      <c r="CM174"/>
      <c r="CN174"/>
      <c r="CO174"/>
      <c r="CP174"/>
      <c r="CQ174"/>
      <c r="CR174"/>
      <c r="CS174"/>
      <c r="CT174"/>
      <c r="CU174"/>
      <c r="CV174"/>
      <c r="CW174"/>
      <c r="CX174"/>
      <c r="CY174"/>
      <c r="CZ174"/>
      <c r="DA174"/>
      <c r="DB174"/>
      <c r="DC174"/>
      <c r="DD174"/>
      <c r="DE174"/>
      <c r="DF174"/>
      <c r="DG174"/>
      <c r="DH174"/>
      <c r="DI174"/>
      <c r="DJ174"/>
      <c r="DK174"/>
      <c r="DL174"/>
      <c r="DM174"/>
      <c r="DN174"/>
      <c r="DO174"/>
      <c r="DP174"/>
      <c r="DQ174"/>
      <c r="DR174"/>
      <c r="DS174"/>
      <c r="DT174"/>
      <c r="DU174"/>
      <c r="DV174"/>
      <c r="DW174"/>
      <c r="DX174"/>
      <c r="DY174"/>
      <c r="DZ174"/>
      <c r="EA174"/>
      <c r="EB174"/>
      <c r="EC174"/>
      <c r="ED174"/>
      <c r="EE174"/>
      <c r="EF174"/>
      <c r="EG174"/>
      <c r="EH174"/>
      <c r="EI174"/>
      <c r="EJ174"/>
      <c r="EK174"/>
      <c r="EL174"/>
      <c r="EM174"/>
      <c r="EN174"/>
      <c r="EO174"/>
      <c r="EP174"/>
      <c r="EQ174"/>
      <c r="ER174"/>
      <c r="ES174"/>
      <c r="ET174"/>
      <c r="EU174"/>
      <c r="EV174"/>
      <c r="EW174"/>
      <c r="EX174"/>
      <c r="EY174"/>
      <c r="EZ174"/>
      <c r="FA174"/>
      <c r="FB174"/>
      <c r="FC174"/>
      <c r="FD174"/>
      <c r="FE174"/>
      <c r="FF174"/>
      <c r="FG174"/>
      <c r="FH174"/>
      <c r="FI174"/>
      <c r="FJ174"/>
      <c r="FK174"/>
    </row>
    <row r="175" spans="1:167" x14ac:dyDescent="0.25">
      <c r="A175"/>
      <c r="B175"/>
      <c r="C175"/>
      <c r="D175"/>
      <c r="E175"/>
      <c r="F175"/>
      <c r="G175"/>
      <c r="H175"/>
      <c r="I175"/>
      <c r="J175"/>
      <c r="K175"/>
      <c r="L175"/>
      <c r="M175"/>
      <c r="N175"/>
      <c r="O175"/>
      <c r="P175"/>
      <c r="Q175"/>
      <c r="R175"/>
      <c r="S175"/>
      <c r="T175"/>
      <c r="U175"/>
      <c r="V175"/>
      <c r="W175"/>
      <c r="X175"/>
      <c r="Y175"/>
      <c r="Z175"/>
      <c r="AA175"/>
      <c r="AB175"/>
      <c r="AC175"/>
      <c r="AD175"/>
      <c r="AE175"/>
      <c r="AF175"/>
      <c r="AG175"/>
      <c r="AH175"/>
      <c r="AI175"/>
      <c r="AJ175"/>
      <c r="AK175"/>
      <c r="AL175"/>
      <c r="AM175"/>
      <c r="AN175"/>
      <c r="AO175"/>
      <c r="AP175"/>
      <c r="AQ175"/>
      <c r="AR175"/>
      <c r="AS175"/>
      <c r="AT175"/>
      <c r="AU175"/>
      <c r="AV175"/>
      <c r="AW175"/>
      <c r="AX175"/>
      <c r="AY175"/>
      <c r="AZ175"/>
      <c r="BA175"/>
      <c r="BB175"/>
      <c r="BC175"/>
      <c r="BD175"/>
      <c r="BE175"/>
      <c r="BF175"/>
      <c r="BG175"/>
      <c r="BH175"/>
      <c r="BI175"/>
      <c r="BJ175"/>
      <c r="BK175"/>
      <c r="BL175"/>
      <c r="BM175"/>
      <c r="BN175"/>
      <c r="BO175"/>
      <c r="BP175"/>
      <c r="BQ175"/>
      <c r="BR175"/>
      <c r="BS175"/>
      <c r="BT175"/>
      <c r="BU175"/>
      <c r="BV175"/>
      <c r="BW175"/>
      <c r="BX175"/>
      <c r="BY175"/>
      <c r="BZ175"/>
      <c r="CA175"/>
      <c r="CB175"/>
      <c r="CC175"/>
      <c r="CD175"/>
      <c r="CE175"/>
      <c r="CF175"/>
      <c r="CG175"/>
      <c r="CH175"/>
      <c r="CI175"/>
      <c r="CJ175"/>
      <c r="CK175"/>
      <c r="CL175"/>
      <c r="CM175"/>
      <c r="CN175"/>
      <c r="CO175"/>
      <c r="CP175"/>
      <c r="CQ175"/>
      <c r="CR175"/>
      <c r="CS175"/>
      <c r="CT175"/>
      <c r="CU175"/>
      <c r="CV175"/>
      <c r="CW175"/>
      <c r="CX175"/>
      <c r="CY175"/>
      <c r="CZ175"/>
      <c r="DA175"/>
      <c r="DB175"/>
      <c r="DC175"/>
      <c r="DD175"/>
      <c r="DE175"/>
      <c r="DF175"/>
      <c r="DG175"/>
      <c r="DH175"/>
      <c r="DI175"/>
      <c r="DJ175"/>
      <c r="DK175"/>
      <c r="DL175"/>
      <c r="DM175"/>
      <c r="DN175"/>
      <c r="DO175"/>
      <c r="DP175"/>
      <c r="DQ175"/>
      <c r="DR175"/>
      <c r="DS175"/>
      <c r="DT175"/>
      <c r="DU175"/>
      <c r="DV175"/>
      <c r="DW175"/>
      <c r="DX175"/>
      <c r="DY175"/>
      <c r="DZ175"/>
      <c r="EA175"/>
      <c r="EB175"/>
      <c r="EC175"/>
      <c r="ED175"/>
      <c r="EE175"/>
      <c r="EF175"/>
      <c r="EG175"/>
      <c r="EH175"/>
      <c r="EI175"/>
      <c r="EJ175"/>
      <c r="EK175"/>
      <c r="EL175"/>
      <c r="EM175"/>
      <c r="EN175"/>
      <c r="EO175"/>
      <c r="EP175"/>
      <c r="EQ175"/>
      <c r="ER175"/>
      <c r="ES175"/>
      <c r="ET175"/>
      <c r="EU175"/>
      <c r="EV175"/>
      <c r="EW175"/>
      <c r="EX175"/>
      <c r="EY175"/>
      <c r="EZ175"/>
      <c r="FA175"/>
      <c r="FB175"/>
      <c r="FC175"/>
      <c r="FD175"/>
      <c r="FE175"/>
      <c r="FF175"/>
      <c r="FG175"/>
      <c r="FH175"/>
      <c r="FI175"/>
      <c r="FJ175"/>
      <c r="FK175"/>
    </row>
    <row r="176" spans="1:167" x14ac:dyDescent="0.25">
      <c r="A176"/>
      <c r="B176"/>
      <c r="C176"/>
      <c r="D176"/>
      <c r="E176"/>
      <c r="F176"/>
      <c r="G176"/>
      <c r="H176"/>
      <c r="I176"/>
      <c r="J176"/>
      <c r="K176"/>
      <c r="L176"/>
      <c r="M176"/>
      <c r="N176"/>
      <c r="O176"/>
      <c r="P176"/>
      <c r="Q176"/>
      <c r="R176"/>
      <c r="S176"/>
      <c r="T176"/>
      <c r="U176"/>
      <c r="V176"/>
      <c r="W176"/>
      <c r="X176"/>
      <c r="Y176"/>
      <c r="Z176"/>
      <c r="AA176"/>
      <c r="AB176"/>
      <c r="AC176"/>
      <c r="AD176"/>
      <c r="AE176"/>
      <c r="AF176"/>
      <c r="AG176"/>
      <c r="AH176"/>
      <c r="AI176"/>
      <c r="AJ176"/>
      <c r="AK176"/>
      <c r="AL176"/>
      <c r="AM176"/>
      <c r="AN176"/>
      <c r="AO176"/>
      <c r="AP176"/>
      <c r="AQ176"/>
      <c r="AR176"/>
      <c r="AS176"/>
      <c r="AT176"/>
      <c r="AU176"/>
      <c r="AV176"/>
      <c r="AW176"/>
      <c r="AX176"/>
      <c r="AY176"/>
      <c r="AZ176"/>
      <c r="BA176"/>
      <c r="BB176"/>
      <c r="BC176"/>
      <c r="BD176"/>
      <c r="BE176"/>
      <c r="BF176"/>
      <c r="BG176"/>
      <c r="BH176"/>
      <c r="BI176"/>
      <c r="BJ176"/>
      <c r="BK176"/>
      <c r="BL176"/>
      <c r="BM176"/>
      <c r="BN176"/>
      <c r="BO176"/>
      <c r="BP176"/>
      <c r="BQ176"/>
      <c r="BR176"/>
      <c r="BS176"/>
      <c r="BT176"/>
      <c r="BU176"/>
      <c r="BV176"/>
      <c r="BW176"/>
      <c r="BX176"/>
      <c r="BY176"/>
      <c r="BZ176"/>
      <c r="CA176"/>
      <c r="CB176"/>
      <c r="CC176"/>
      <c r="CD176"/>
      <c r="CE176"/>
      <c r="CF176"/>
      <c r="CG176"/>
      <c r="CH176"/>
      <c r="CI176"/>
      <c r="CJ176"/>
      <c r="CK176"/>
      <c r="CL176"/>
      <c r="CM176"/>
      <c r="CN176"/>
      <c r="CO176"/>
      <c r="CP176"/>
      <c r="CQ176"/>
      <c r="CR176"/>
      <c r="CS176"/>
      <c r="CT176"/>
      <c r="CU176"/>
      <c r="CV176"/>
      <c r="CW176"/>
      <c r="CX176"/>
      <c r="CY176"/>
      <c r="CZ176"/>
      <c r="DA176"/>
      <c r="DB176"/>
      <c r="DC176"/>
      <c r="DD176"/>
      <c r="DE176"/>
      <c r="DF176"/>
      <c r="DG176"/>
      <c r="DH176"/>
      <c r="DI176"/>
      <c r="DJ176"/>
      <c r="DK176"/>
      <c r="DL176"/>
      <c r="DM176"/>
      <c r="DN176"/>
      <c r="DO176"/>
      <c r="DP176"/>
      <c r="DQ176"/>
      <c r="DR176"/>
      <c r="DS176"/>
      <c r="DT176"/>
      <c r="DU176"/>
      <c r="DV176"/>
      <c r="DW176"/>
      <c r="DX176"/>
      <c r="DY176"/>
      <c r="DZ176"/>
      <c r="EA176"/>
      <c r="EB176"/>
      <c r="EC176"/>
      <c r="ED176"/>
      <c r="EE176"/>
      <c r="EF176"/>
      <c r="EG176"/>
      <c r="EH176"/>
      <c r="EI176"/>
      <c r="EJ176"/>
      <c r="EK176"/>
      <c r="EL176"/>
      <c r="EM176"/>
      <c r="EN176"/>
      <c r="EO176"/>
      <c r="EP176"/>
      <c r="EQ176"/>
      <c r="ER176"/>
      <c r="ES176"/>
      <c r="ET176"/>
      <c r="EU176"/>
      <c r="EV176"/>
      <c r="EW176"/>
      <c r="EX176"/>
      <c r="EY176"/>
      <c r="EZ176"/>
      <c r="FA176"/>
      <c r="FB176"/>
      <c r="FC176"/>
      <c r="FD176"/>
      <c r="FE176"/>
      <c r="FF176"/>
      <c r="FG176"/>
      <c r="FH176"/>
      <c r="FI176"/>
      <c r="FJ176"/>
      <c r="FK176"/>
    </row>
    <row r="177" spans="1:167" x14ac:dyDescent="0.25">
      <c r="A177"/>
      <c r="B177"/>
      <c r="C177"/>
      <c r="D177"/>
      <c r="E177"/>
      <c r="F177"/>
      <c r="G177"/>
      <c r="H177"/>
      <c r="I177"/>
      <c r="J177"/>
      <c r="K177"/>
      <c r="L177"/>
      <c r="M177"/>
      <c r="N177"/>
      <c r="O177"/>
      <c r="P177"/>
      <c r="Q177"/>
      <c r="R177"/>
      <c r="S177"/>
      <c r="T177"/>
      <c r="U177"/>
      <c r="V177"/>
      <c r="W177"/>
      <c r="X177"/>
      <c r="Y177"/>
      <c r="Z177"/>
      <c r="AA177"/>
      <c r="AB177"/>
      <c r="AC177"/>
      <c r="AD177"/>
      <c r="AE177"/>
      <c r="AF177"/>
      <c r="AG177"/>
      <c r="AH177"/>
      <c r="AI177"/>
      <c r="AJ177"/>
      <c r="AK177"/>
      <c r="AL177"/>
      <c r="AM177"/>
      <c r="AN177"/>
      <c r="AO177"/>
      <c r="AP177"/>
      <c r="AQ177"/>
      <c r="AR177"/>
      <c r="AS177"/>
      <c r="AT177"/>
      <c r="AU177"/>
      <c r="AV177"/>
      <c r="AW177"/>
      <c r="AX177"/>
      <c r="AY177"/>
      <c r="AZ177"/>
      <c r="BA177"/>
      <c r="BB177"/>
      <c r="BC177"/>
      <c r="BD177"/>
      <c r="BE177"/>
      <c r="BF177"/>
      <c r="BG177"/>
      <c r="BH177"/>
      <c r="BI177"/>
      <c r="BJ177"/>
      <c r="BK177"/>
      <c r="BL177"/>
      <c r="BM177"/>
      <c r="BN177"/>
      <c r="BO177"/>
      <c r="BP177"/>
      <c r="BQ177"/>
      <c r="BR177"/>
      <c r="BS177"/>
      <c r="BT177"/>
      <c r="BU177"/>
      <c r="BV177"/>
      <c r="BW177"/>
      <c r="BX177"/>
      <c r="BY177"/>
      <c r="BZ177"/>
      <c r="CA177"/>
      <c r="CB177"/>
      <c r="CC177"/>
      <c r="CD177"/>
      <c r="CE177"/>
      <c r="CF177"/>
      <c r="CG177"/>
      <c r="CH177"/>
      <c r="CI177"/>
      <c r="CJ177"/>
      <c r="CK177"/>
      <c r="CL177"/>
      <c r="CM177"/>
      <c r="CN177"/>
      <c r="CO177"/>
      <c r="CP177"/>
      <c r="CQ177"/>
      <c r="CR177"/>
      <c r="CS177"/>
      <c r="CT177"/>
      <c r="CU177"/>
      <c r="CV177"/>
      <c r="CW177"/>
      <c r="CX177"/>
      <c r="CY177"/>
      <c r="CZ177"/>
      <c r="DA177"/>
      <c r="DB177"/>
      <c r="DC177"/>
      <c r="DD177"/>
      <c r="DE177"/>
      <c r="DF177"/>
      <c r="DG177"/>
      <c r="DH177"/>
      <c r="DI177"/>
      <c r="DJ177"/>
      <c r="DK177"/>
      <c r="DL177"/>
      <c r="DM177"/>
      <c r="DN177"/>
      <c r="DO177"/>
      <c r="DP177"/>
      <c r="DQ177"/>
      <c r="DR177"/>
      <c r="DS177"/>
      <c r="DT177"/>
      <c r="DU177"/>
      <c r="DV177"/>
      <c r="DW177"/>
      <c r="DX177"/>
      <c r="DY177"/>
      <c r="DZ177"/>
      <c r="EA177"/>
      <c r="EB177"/>
      <c r="EC177"/>
      <c r="ED177"/>
      <c r="EE177"/>
      <c r="EF177"/>
      <c r="EG177"/>
      <c r="EH177"/>
      <c r="EI177"/>
      <c r="EJ177"/>
      <c r="EK177"/>
      <c r="EL177"/>
      <c r="EM177"/>
      <c r="EN177"/>
      <c r="EO177"/>
      <c r="EP177"/>
      <c r="EQ177"/>
      <c r="ER177"/>
      <c r="ES177"/>
      <c r="ET177"/>
      <c r="EU177"/>
      <c r="EV177"/>
      <c r="EW177"/>
      <c r="EX177"/>
      <c r="EY177"/>
      <c r="EZ177"/>
      <c r="FA177"/>
      <c r="FB177"/>
      <c r="FC177"/>
      <c r="FD177"/>
      <c r="FE177"/>
      <c r="FF177"/>
      <c r="FG177"/>
      <c r="FH177"/>
      <c r="FI177"/>
      <c r="FJ177"/>
      <c r="FK177"/>
    </row>
    <row r="178" spans="1:167" x14ac:dyDescent="0.25">
      <c r="A178"/>
      <c r="B178"/>
      <c r="C178"/>
      <c r="D178"/>
      <c r="E178"/>
      <c r="F178"/>
      <c r="G178"/>
      <c r="H178"/>
      <c r="I178"/>
      <c r="J178"/>
      <c r="K178"/>
      <c r="L178"/>
      <c r="M178"/>
      <c r="N178"/>
      <c r="O178"/>
      <c r="P178"/>
      <c r="Q178"/>
      <c r="R178"/>
      <c r="S178"/>
      <c r="T178"/>
      <c r="U178"/>
      <c r="V178"/>
      <c r="W178"/>
      <c r="X178"/>
      <c r="Y178"/>
      <c r="Z178"/>
      <c r="AA178"/>
      <c r="AB178"/>
      <c r="AC178"/>
      <c r="AD178"/>
      <c r="AE178"/>
      <c r="AF178"/>
      <c r="AG178"/>
      <c r="AH178"/>
      <c r="AI178"/>
      <c r="AJ178"/>
      <c r="AK178"/>
      <c r="AL178"/>
      <c r="AM178"/>
      <c r="AN178"/>
      <c r="AO178"/>
      <c r="AP178"/>
      <c r="AQ178"/>
      <c r="AR178"/>
      <c r="AS178"/>
      <c r="AT178"/>
      <c r="AU178"/>
      <c r="AV178"/>
      <c r="AW178"/>
      <c r="AX178"/>
      <c r="AY178"/>
      <c r="AZ178"/>
      <c r="BA178"/>
      <c r="BB178"/>
      <c r="BC178"/>
      <c r="BD178"/>
      <c r="BE178"/>
      <c r="BF178"/>
      <c r="BG178"/>
      <c r="BH178"/>
      <c r="BI178"/>
      <c r="BJ178"/>
      <c r="BK178"/>
      <c r="BL178"/>
      <c r="BM178"/>
      <c r="BN178"/>
      <c r="BO178"/>
      <c r="BP178"/>
      <c r="BQ178"/>
      <c r="BR178"/>
      <c r="BS178"/>
      <c r="BT178"/>
      <c r="BU178"/>
      <c r="BV178"/>
      <c r="BW178"/>
      <c r="BX178"/>
      <c r="BY178"/>
      <c r="BZ178"/>
      <c r="CA178"/>
      <c r="CB178"/>
      <c r="CC178"/>
      <c r="CD178"/>
      <c r="CE178"/>
      <c r="CF178"/>
      <c r="CG178"/>
      <c r="CH178"/>
      <c r="CI178"/>
      <c r="CJ178"/>
      <c r="CK178"/>
      <c r="CL178"/>
      <c r="CM178"/>
      <c r="CN178"/>
      <c r="CO178"/>
      <c r="CP178"/>
      <c r="CQ178"/>
      <c r="CR178"/>
      <c r="CS178"/>
      <c r="CT178"/>
      <c r="CU178"/>
      <c r="CV178"/>
      <c r="CW178"/>
      <c r="CX178"/>
      <c r="CY178"/>
      <c r="CZ178"/>
      <c r="DA178"/>
      <c r="DB178"/>
      <c r="DC178"/>
      <c r="DD178"/>
      <c r="DE178"/>
      <c r="DF178"/>
      <c r="DG178"/>
      <c r="DH178"/>
      <c r="DI178"/>
      <c r="DJ178"/>
      <c r="DK178"/>
      <c r="DL178"/>
      <c r="DM178"/>
      <c r="DN178"/>
      <c r="DO178"/>
      <c r="DP178"/>
      <c r="DQ178"/>
      <c r="DR178"/>
      <c r="DS178"/>
      <c r="DT178"/>
      <c r="DU178"/>
      <c r="DV178"/>
      <c r="DW178"/>
      <c r="DX178"/>
      <c r="DY178"/>
      <c r="DZ178"/>
      <c r="EA178"/>
      <c r="EB178"/>
      <c r="EC178"/>
      <c r="ED178"/>
      <c r="EE178"/>
      <c r="EF178"/>
      <c r="EG178"/>
      <c r="EH178"/>
      <c r="EI178"/>
      <c r="EJ178"/>
      <c r="EK178"/>
      <c r="EL178"/>
      <c r="EM178"/>
      <c r="EN178"/>
      <c r="EO178"/>
      <c r="EP178"/>
      <c r="EQ178"/>
      <c r="ER178"/>
      <c r="ES178"/>
      <c r="ET178"/>
      <c r="EU178"/>
      <c r="EV178"/>
      <c r="EW178"/>
      <c r="EX178"/>
      <c r="EY178"/>
      <c r="EZ178"/>
      <c r="FA178"/>
      <c r="FB178"/>
      <c r="FC178"/>
      <c r="FD178"/>
      <c r="FE178"/>
      <c r="FF178"/>
      <c r="FG178"/>
      <c r="FH178"/>
      <c r="FI178"/>
      <c r="FJ178"/>
      <c r="FK178"/>
    </row>
    <row r="179" spans="1:167" x14ac:dyDescent="0.25">
      <c r="A179"/>
      <c r="B179"/>
      <c r="C179"/>
      <c r="D179"/>
      <c r="E179"/>
      <c r="F179"/>
      <c r="G179"/>
      <c r="H179"/>
      <c r="I179"/>
      <c r="J179"/>
      <c r="K179"/>
      <c r="L179"/>
      <c r="M179"/>
      <c r="N179"/>
      <c r="O179"/>
      <c r="P179"/>
      <c r="Q179"/>
      <c r="R179"/>
      <c r="S179"/>
      <c r="T179"/>
      <c r="U179"/>
      <c r="V179"/>
      <c r="W179"/>
      <c r="X179"/>
      <c r="Y179"/>
      <c r="Z179"/>
      <c r="AA179"/>
      <c r="AB179"/>
      <c r="AC179"/>
      <c r="AD179"/>
      <c r="AE179"/>
      <c r="AF179"/>
      <c r="AG179"/>
      <c r="AH179"/>
      <c r="AI179"/>
      <c r="AJ179"/>
      <c r="AK179"/>
      <c r="AL179"/>
      <c r="AM179"/>
      <c r="AN179"/>
      <c r="AO179"/>
      <c r="AP179"/>
      <c r="AQ179"/>
      <c r="AR179"/>
      <c r="AS179"/>
      <c r="AT179"/>
      <c r="AU179"/>
      <c r="AV179"/>
      <c r="AW179"/>
      <c r="AX179"/>
      <c r="AY179"/>
      <c r="AZ179"/>
      <c r="BA179"/>
      <c r="BB179"/>
      <c r="BC179"/>
      <c r="BD179"/>
      <c r="BE179"/>
      <c r="BF179"/>
      <c r="BG179"/>
      <c r="BH179"/>
      <c r="BI179"/>
      <c r="BJ179"/>
      <c r="BK179"/>
      <c r="BL179"/>
      <c r="BM179"/>
      <c r="BN179"/>
      <c r="BO179"/>
      <c r="BP179"/>
      <c r="BQ179"/>
      <c r="BR179"/>
      <c r="BS179"/>
      <c r="BT179"/>
      <c r="BU179"/>
      <c r="BV179"/>
      <c r="BW179"/>
      <c r="BX179"/>
      <c r="BY179"/>
      <c r="BZ179"/>
      <c r="CA179"/>
      <c r="CB179"/>
      <c r="CC179"/>
      <c r="CD179"/>
      <c r="CE179"/>
      <c r="CF179"/>
      <c r="CG179"/>
      <c r="CH179"/>
      <c r="CI179"/>
      <c r="CJ179"/>
      <c r="CK179"/>
      <c r="CL179"/>
      <c r="CM179"/>
      <c r="CN179"/>
      <c r="CO179"/>
      <c r="CP179"/>
      <c r="CQ179"/>
      <c r="CR179"/>
      <c r="CS179"/>
      <c r="CT179"/>
      <c r="CU179"/>
      <c r="CV179"/>
      <c r="CW179"/>
      <c r="CX179"/>
      <c r="CY179"/>
      <c r="CZ179"/>
      <c r="DA179"/>
      <c r="DB179"/>
      <c r="DC179"/>
      <c r="DD179"/>
      <c r="DE179"/>
      <c r="DF179"/>
      <c r="DG179"/>
      <c r="DH179"/>
      <c r="DI179"/>
      <c r="DJ179"/>
      <c r="DK179"/>
      <c r="DL179"/>
      <c r="DM179"/>
      <c r="DN179"/>
      <c r="DO179"/>
      <c r="DP179"/>
      <c r="DQ179"/>
      <c r="DR179"/>
      <c r="DS179"/>
      <c r="DT179"/>
      <c r="DU179"/>
      <c r="DV179"/>
      <c r="DW179"/>
      <c r="DX179"/>
      <c r="DY179"/>
      <c r="DZ179"/>
      <c r="EA179"/>
      <c r="EB179"/>
      <c r="EC179"/>
      <c r="ED179"/>
      <c r="EE179"/>
      <c r="EF179"/>
      <c r="EG179"/>
      <c r="EH179"/>
      <c r="EI179"/>
      <c r="EJ179"/>
      <c r="EK179"/>
      <c r="EL179"/>
      <c r="EM179"/>
      <c r="EN179"/>
      <c r="EO179"/>
      <c r="EP179"/>
      <c r="EQ179"/>
      <c r="ER179"/>
      <c r="ES179"/>
      <c r="ET179"/>
      <c r="EU179"/>
      <c r="EV179"/>
      <c r="EW179"/>
      <c r="EX179"/>
      <c r="EY179"/>
      <c r="EZ179"/>
      <c r="FA179"/>
      <c r="FB179"/>
      <c r="FC179"/>
      <c r="FD179"/>
      <c r="FE179"/>
      <c r="FF179"/>
      <c r="FG179"/>
      <c r="FH179"/>
      <c r="FI179"/>
      <c r="FJ179"/>
      <c r="FK179"/>
    </row>
    <row r="180" spans="1:167" x14ac:dyDescent="0.25">
      <c r="A180"/>
      <c r="B180"/>
      <c r="C180"/>
      <c r="D180"/>
      <c r="E180"/>
      <c r="F180"/>
      <c r="G180"/>
      <c r="H180"/>
      <c r="I180"/>
      <c r="J180"/>
      <c r="K180"/>
      <c r="L180"/>
      <c r="M180"/>
      <c r="N180"/>
      <c r="O180"/>
      <c r="P180"/>
      <c r="Q180"/>
      <c r="R180"/>
      <c r="S180"/>
      <c r="T180"/>
      <c r="U180"/>
      <c r="V180"/>
      <c r="W180"/>
      <c r="X180"/>
      <c r="Y180"/>
      <c r="Z180"/>
      <c r="AA180"/>
      <c r="AB180"/>
      <c r="AC180"/>
      <c r="AD180"/>
      <c r="AE180"/>
      <c r="AF180"/>
      <c r="AG180"/>
      <c r="AH180"/>
      <c r="AI180"/>
      <c r="AJ180"/>
      <c r="AK180"/>
      <c r="AL180"/>
      <c r="AM180"/>
      <c r="AN180"/>
      <c r="AO180"/>
      <c r="AP180"/>
      <c r="AQ180"/>
      <c r="AR180"/>
      <c r="AS180"/>
      <c r="AT180"/>
      <c r="AU180"/>
      <c r="AV180"/>
      <c r="AW180"/>
      <c r="AX180"/>
      <c r="AY180"/>
      <c r="AZ180"/>
      <c r="BA180"/>
      <c r="BB180"/>
      <c r="BC180"/>
      <c r="BD180"/>
      <c r="BE180"/>
      <c r="BF180"/>
      <c r="BG180"/>
      <c r="BH180"/>
      <c r="BI180"/>
      <c r="BJ180"/>
      <c r="BK180"/>
      <c r="BL180"/>
      <c r="BM180"/>
      <c r="BN180"/>
      <c r="BO180"/>
      <c r="BP180"/>
      <c r="BQ180"/>
      <c r="BR180"/>
      <c r="BS180"/>
      <c r="BT180"/>
      <c r="BU180"/>
      <c r="BV180"/>
      <c r="BW180"/>
      <c r="BX180"/>
      <c r="BY180"/>
      <c r="BZ180"/>
      <c r="CA180"/>
      <c r="CB180"/>
      <c r="CC180"/>
      <c r="CD180"/>
      <c r="CE180"/>
      <c r="CF180"/>
      <c r="CG180"/>
      <c r="CH180"/>
      <c r="CI180"/>
      <c r="CJ180"/>
      <c r="CK180"/>
      <c r="CL180"/>
      <c r="CM180"/>
      <c r="CN180"/>
      <c r="CO180"/>
      <c r="CP180"/>
      <c r="CQ180"/>
      <c r="CR180"/>
      <c r="CS180"/>
      <c r="CT180"/>
      <c r="CU180"/>
      <c r="CV180"/>
      <c r="CW180"/>
      <c r="CX180"/>
      <c r="CY180"/>
      <c r="CZ180"/>
      <c r="DA180"/>
      <c r="DB180"/>
      <c r="DC180"/>
      <c r="DD180"/>
      <c r="DE180"/>
      <c r="DF180"/>
      <c r="DG180"/>
      <c r="DH180"/>
      <c r="DI180"/>
      <c r="DJ180"/>
      <c r="DK180"/>
      <c r="DL180"/>
      <c r="DM180"/>
      <c r="DN180"/>
      <c r="DO180"/>
      <c r="DP180"/>
      <c r="DQ180"/>
      <c r="DR180"/>
      <c r="DS180"/>
      <c r="DT180"/>
      <c r="DU180"/>
      <c r="DV180"/>
      <c r="DW180"/>
      <c r="DX180"/>
      <c r="DY180"/>
      <c r="DZ180"/>
      <c r="EA180"/>
      <c r="EB180"/>
      <c r="EC180"/>
      <c r="ED180"/>
      <c r="EE180"/>
      <c r="EF180"/>
      <c r="EG180"/>
      <c r="EH180"/>
      <c r="EI180"/>
      <c r="EJ180"/>
      <c r="EK180"/>
      <c r="EL180"/>
      <c r="EM180"/>
      <c r="EN180"/>
      <c r="EO180"/>
      <c r="EP180"/>
      <c r="EQ180"/>
      <c r="ER180"/>
      <c r="ES180"/>
      <c r="ET180"/>
      <c r="EU180"/>
      <c r="EV180"/>
      <c r="EW180"/>
      <c r="EX180"/>
      <c r="EY180"/>
      <c r="EZ180"/>
      <c r="FA180"/>
      <c r="FB180"/>
      <c r="FC180"/>
      <c r="FD180"/>
      <c r="FE180"/>
      <c r="FF180"/>
      <c r="FG180"/>
      <c r="FH180"/>
      <c r="FI180"/>
      <c r="FJ180"/>
      <c r="FK180"/>
    </row>
    <row r="181" spans="1:167" x14ac:dyDescent="0.25">
      <c r="A181"/>
      <c r="B181"/>
      <c r="C181"/>
      <c r="D181"/>
      <c r="E181"/>
      <c r="F181"/>
      <c r="G181"/>
      <c r="H181"/>
      <c r="I181"/>
      <c r="J181"/>
      <c r="K181"/>
      <c r="L181"/>
      <c r="M181"/>
      <c r="N181"/>
      <c r="O181"/>
      <c r="P181"/>
      <c r="Q181"/>
      <c r="R181"/>
      <c r="S181"/>
      <c r="T181"/>
      <c r="U181"/>
      <c r="V181"/>
      <c r="W181"/>
      <c r="X181"/>
      <c r="Y181"/>
      <c r="Z181"/>
      <c r="AA181"/>
      <c r="AB181"/>
      <c r="AC181"/>
      <c r="AD181"/>
      <c r="AE181"/>
      <c r="AF181"/>
      <c r="AG181"/>
      <c r="AH181"/>
      <c r="AI181"/>
      <c r="AJ181"/>
      <c r="AK181"/>
      <c r="AL181"/>
      <c r="AM181"/>
      <c r="AN181"/>
      <c r="AO181"/>
      <c r="AP181"/>
      <c r="AQ181"/>
      <c r="AR181"/>
      <c r="AS181"/>
      <c r="AT181"/>
      <c r="AU181"/>
      <c r="AV181"/>
      <c r="AW181"/>
      <c r="AX181"/>
      <c r="AY181"/>
      <c r="AZ181"/>
      <c r="BA181"/>
      <c r="BB181"/>
      <c r="BC181"/>
      <c r="BD181"/>
      <c r="BE181"/>
      <c r="BF181"/>
      <c r="BG181"/>
      <c r="BH181"/>
      <c r="BI181"/>
      <c r="BJ181"/>
      <c r="BK181"/>
      <c r="BL181"/>
      <c r="BM181"/>
      <c r="BN181"/>
      <c r="BO181"/>
      <c r="BP181"/>
      <c r="BQ181"/>
      <c r="BR181"/>
      <c r="BS181"/>
      <c r="BT181"/>
      <c r="BU181"/>
      <c r="BV181"/>
      <c r="BW181"/>
      <c r="BX181"/>
      <c r="BY181"/>
      <c r="BZ181"/>
      <c r="CA181"/>
      <c r="CB181"/>
      <c r="CC181"/>
      <c r="CD181"/>
      <c r="CE181"/>
      <c r="CF181"/>
      <c r="CG181"/>
      <c r="CH181"/>
      <c r="CI181"/>
      <c r="CJ181"/>
      <c r="CK181"/>
      <c r="CL181"/>
      <c r="CM181"/>
      <c r="CN181"/>
      <c r="CO181"/>
      <c r="CP181"/>
      <c r="CQ181"/>
      <c r="CR181"/>
      <c r="CS181"/>
      <c r="CT181"/>
      <c r="CU181"/>
      <c r="CV181"/>
      <c r="CW181"/>
      <c r="CX181"/>
      <c r="CY181"/>
      <c r="CZ181"/>
      <c r="DA181"/>
      <c r="DB181"/>
      <c r="DC181"/>
      <c r="DD181"/>
      <c r="DE181"/>
      <c r="DF181"/>
      <c r="DG181"/>
      <c r="DH181"/>
      <c r="DI181"/>
      <c r="DJ181"/>
      <c r="DK181"/>
      <c r="DL181"/>
      <c r="DM181"/>
      <c r="DN181"/>
      <c r="DO181"/>
      <c r="DP181"/>
      <c r="DQ181"/>
      <c r="DR181"/>
      <c r="DS181"/>
      <c r="DT181"/>
      <c r="DU181"/>
      <c r="DV181"/>
      <c r="DW181"/>
      <c r="DX181"/>
      <c r="DY181"/>
      <c r="DZ181"/>
      <c r="EA181"/>
      <c r="EB181"/>
      <c r="EC181"/>
      <c r="ED181"/>
      <c r="EE181"/>
      <c r="EF181"/>
      <c r="EG181"/>
      <c r="EH181"/>
      <c r="EI181"/>
      <c r="EJ181"/>
      <c r="EK181"/>
      <c r="EL181"/>
      <c r="EM181"/>
      <c r="EN181"/>
      <c r="EO181"/>
      <c r="EP181"/>
      <c r="EQ181"/>
      <c r="ER181"/>
      <c r="ES181"/>
      <c r="ET181"/>
      <c r="EU181"/>
      <c r="EV181"/>
      <c r="EW181"/>
      <c r="EX181"/>
      <c r="EY181"/>
      <c r="EZ181"/>
      <c r="FA181"/>
      <c r="FB181"/>
      <c r="FC181"/>
      <c r="FD181"/>
      <c r="FE181"/>
      <c r="FF181"/>
      <c r="FG181"/>
      <c r="FH181"/>
      <c r="FI181"/>
      <c r="FJ181"/>
      <c r="FK181"/>
    </row>
    <row r="182" spans="1:167" x14ac:dyDescent="0.25">
      <c r="A182"/>
      <c r="B182"/>
      <c r="C182"/>
      <c r="D182"/>
      <c r="E182"/>
      <c r="F182"/>
      <c r="G182"/>
      <c r="H182"/>
      <c r="I182"/>
      <c r="J182"/>
      <c r="K182"/>
      <c r="L182"/>
      <c r="M182"/>
      <c r="N182"/>
      <c r="O182"/>
      <c r="P182"/>
      <c r="Q182"/>
      <c r="R182"/>
      <c r="S182"/>
      <c r="T182"/>
      <c r="U182"/>
      <c r="V182"/>
      <c r="W182"/>
      <c r="X182"/>
      <c r="Y182"/>
      <c r="Z182"/>
      <c r="AA182"/>
      <c r="AB182"/>
      <c r="AC182"/>
      <c r="AD182"/>
      <c r="AE182"/>
      <c r="AF182"/>
      <c r="AG182"/>
      <c r="AH182"/>
      <c r="AI182"/>
      <c r="AJ182"/>
      <c r="AK182"/>
      <c r="AL182"/>
      <c r="AM182"/>
      <c r="AN182"/>
      <c r="AO182"/>
      <c r="AP182"/>
      <c r="AQ182"/>
      <c r="AR182"/>
      <c r="AS182"/>
      <c r="AT182"/>
      <c r="AU182"/>
      <c r="AV182"/>
      <c r="AW182"/>
      <c r="AX182"/>
      <c r="AY182"/>
      <c r="AZ182"/>
      <c r="BA182"/>
      <c r="BB182"/>
      <c r="BC182"/>
      <c r="BD182"/>
      <c r="BE182"/>
      <c r="BF182"/>
      <c r="BG182"/>
      <c r="BH182"/>
      <c r="BI182"/>
      <c r="BJ182"/>
      <c r="BK182"/>
      <c r="BL182"/>
      <c r="BM182"/>
      <c r="BN182"/>
      <c r="BO182"/>
      <c r="BP182"/>
      <c r="BQ182"/>
      <c r="BR182"/>
      <c r="BS182"/>
      <c r="BT182"/>
      <c r="BU182"/>
      <c r="BV182"/>
      <c r="BW182"/>
      <c r="BX182"/>
      <c r="BY182"/>
      <c r="BZ182"/>
      <c r="CA182"/>
      <c r="CB182"/>
      <c r="CC182"/>
      <c r="CD182"/>
      <c r="CE182"/>
      <c r="CF182"/>
      <c r="CG182"/>
      <c r="CH182"/>
      <c r="CI182"/>
      <c r="CJ182"/>
      <c r="CK182"/>
      <c r="CL182"/>
      <c r="CM182"/>
      <c r="CN182"/>
      <c r="CO182"/>
      <c r="CP182"/>
      <c r="CQ182"/>
      <c r="CR182"/>
      <c r="CS182"/>
      <c r="CT182"/>
      <c r="CU182"/>
      <c r="CV182"/>
      <c r="CW182"/>
      <c r="CX182"/>
      <c r="CY182"/>
      <c r="CZ182"/>
      <c r="DA182"/>
      <c r="DB182"/>
      <c r="DC182"/>
      <c r="DD182"/>
      <c r="DE182"/>
      <c r="DF182"/>
      <c r="DG182"/>
      <c r="DH182"/>
      <c r="DI182"/>
      <c r="DJ182"/>
      <c r="DK182"/>
      <c r="DL182"/>
      <c r="DM182"/>
      <c r="DN182"/>
      <c r="DO182"/>
      <c r="DP182"/>
      <c r="DQ182"/>
      <c r="DR182"/>
      <c r="DS182"/>
      <c r="DT182"/>
      <c r="DU182"/>
      <c r="DV182"/>
      <c r="DW182"/>
      <c r="DX182"/>
      <c r="DY182"/>
      <c r="DZ182"/>
      <c r="EA182"/>
      <c r="EB182"/>
      <c r="EC182"/>
      <c r="ED182"/>
      <c r="EE182"/>
      <c r="EF182"/>
      <c r="EG182"/>
      <c r="EH182"/>
      <c r="EI182"/>
      <c r="EJ182"/>
      <c r="EK182"/>
      <c r="EL182"/>
      <c r="EM182"/>
      <c r="EN182"/>
      <c r="EO182"/>
      <c r="EP182"/>
      <c r="EQ182"/>
      <c r="ER182"/>
      <c r="ES182"/>
      <c r="ET182"/>
      <c r="EU182"/>
      <c r="EV182"/>
      <c r="EW182"/>
      <c r="EX182"/>
      <c r="EY182"/>
      <c r="EZ182"/>
      <c r="FA182"/>
      <c r="FB182"/>
      <c r="FC182"/>
      <c r="FD182"/>
      <c r="FE182"/>
      <c r="FF182"/>
      <c r="FG182"/>
      <c r="FH182"/>
      <c r="FI182"/>
      <c r="FJ182"/>
      <c r="FK182"/>
    </row>
    <row r="183" spans="1:167" x14ac:dyDescent="0.25">
      <c r="A183"/>
      <c r="B183"/>
      <c r="C183"/>
      <c r="D183"/>
      <c r="E183"/>
      <c r="F183"/>
      <c r="G183"/>
      <c r="H183"/>
      <c r="I183"/>
      <c r="J183"/>
      <c r="K183"/>
      <c r="L183"/>
      <c r="M183"/>
      <c r="N183"/>
      <c r="O183"/>
      <c r="P183"/>
      <c r="Q183"/>
      <c r="R183"/>
      <c r="S183"/>
      <c r="T183"/>
      <c r="U183"/>
      <c r="V183"/>
      <c r="W183"/>
      <c r="X183"/>
      <c r="Y183"/>
      <c r="Z183"/>
      <c r="AA183"/>
      <c r="AB183"/>
      <c r="AC183"/>
      <c r="AD183"/>
      <c r="AE183"/>
      <c r="AF183"/>
      <c r="AG183"/>
      <c r="AH183"/>
      <c r="AI183"/>
      <c r="AJ183"/>
      <c r="AK183"/>
      <c r="AL183"/>
      <c r="AM183"/>
      <c r="AN183"/>
      <c r="AO183"/>
      <c r="AP183"/>
      <c r="AQ183"/>
      <c r="AR183"/>
      <c r="AS183"/>
      <c r="AT183"/>
      <c r="AU183"/>
      <c r="AV183"/>
      <c r="AW183"/>
      <c r="AX183"/>
      <c r="AY183"/>
      <c r="AZ183"/>
      <c r="BA183"/>
      <c r="BB183"/>
      <c r="BC183"/>
      <c r="BD183"/>
      <c r="BE183"/>
      <c r="BF183"/>
      <c r="BG183"/>
      <c r="BH183"/>
      <c r="BI183"/>
      <c r="BJ183"/>
      <c r="BK183"/>
      <c r="BL183"/>
      <c r="BM183"/>
      <c r="BN183"/>
      <c r="BO183"/>
      <c r="BP183"/>
      <c r="BQ183"/>
      <c r="BR183"/>
      <c r="BS183"/>
      <c r="BT183"/>
      <c r="BU183"/>
      <c r="BV183"/>
      <c r="BW183"/>
      <c r="BX183"/>
      <c r="BY183"/>
      <c r="BZ183"/>
      <c r="CA183"/>
      <c r="CB183"/>
      <c r="CC183"/>
      <c r="CD183"/>
      <c r="CE183"/>
      <c r="CF183"/>
      <c r="CG183"/>
      <c r="CH183"/>
      <c r="CI183"/>
      <c r="CJ183"/>
      <c r="CK183"/>
      <c r="CL183"/>
      <c r="CM183"/>
      <c r="CN183"/>
      <c r="CO183"/>
      <c r="CP183"/>
      <c r="CQ183"/>
      <c r="CR183"/>
      <c r="CS183"/>
      <c r="CT183"/>
      <c r="CU183"/>
      <c r="CV183"/>
      <c r="CW183"/>
      <c r="CX183"/>
      <c r="CY183"/>
      <c r="CZ183"/>
      <c r="DA183"/>
      <c r="DB183"/>
      <c r="DC183"/>
      <c r="DD183"/>
      <c r="DE183"/>
      <c r="DF183"/>
      <c r="DG183"/>
      <c r="DH183"/>
      <c r="DI183"/>
      <c r="DJ183"/>
      <c r="DK183"/>
      <c r="DL183"/>
      <c r="DM183"/>
      <c r="DN183"/>
      <c r="DO183"/>
      <c r="DP183"/>
      <c r="DQ183"/>
      <c r="DR183"/>
      <c r="DS183"/>
      <c r="DT183"/>
      <c r="DU183"/>
      <c r="DV183"/>
      <c r="DW183"/>
      <c r="DX183"/>
      <c r="DY183"/>
      <c r="DZ183"/>
      <c r="EA183"/>
      <c r="EB183"/>
      <c r="EC183"/>
      <c r="ED183"/>
      <c r="EE183"/>
      <c r="EF183"/>
      <c r="EG183"/>
      <c r="EH183"/>
      <c r="EI183"/>
      <c r="EJ183"/>
      <c r="EK183"/>
      <c r="EL183"/>
      <c r="EM183"/>
      <c r="EN183"/>
      <c r="EO183"/>
      <c r="EP183"/>
      <c r="EQ183"/>
      <c r="ER183"/>
      <c r="ES183"/>
      <c r="ET183"/>
      <c r="EU183"/>
      <c r="EV183"/>
      <c r="EW183"/>
      <c r="EX183"/>
      <c r="EY183"/>
      <c r="EZ183"/>
      <c r="FA183"/>
      <c r="FB183"/>
      <c r="FC183"/>
      <c r="FD183"/>
      <c r="FE183"/>
      <c r="FF183"/>
      <c r="FG183"/>
      <c r="FH183"/>
      <c r="FI183"/>
      <c r="FJ183"/>
      <c r="FK183"/>
    </row>
    <row r="184" spans="1:167" x14ac:dyDescent="0.25">
      <c r="A184"/>
      <c r="B184"/>
      <c r="C184"/>
      <c r="D184"/>
      <c r="E184"/>
      <c r="F184"/>
      <c r="G184"/>
      <c r="H184"/>
      <c r="I184"/>
      <c r="J184"/>
      <c r="K184"/>
      <c r="L184"/>
      <c r="M184"/>
      <c r="N184"/>
      <c r="O184"/>
      <c r="P184"/>
      <c r="Q184"/>
      <c r="R184"/>
      <c r="S184"/>
      <c r="T184"/>
      <c r="U184"/>
      <c r="V184"/>
      <c r="W184"/>
      <c r="X184"/>
      <c r="Y184"/>
      <c r="Z184"/>
      <c r="AA184"/>
      <c r="AB184"/>
      <c r="AC184"/>
      <c r="AD184"/>
      <c r="AE184"/>
      <c r="AF184"/>
      <c r="AG184"/>
      <c r="AH184"/>
      <c r="AI184"/>
      <c r="AJ184"/>
      <c r="AK184"/>
      <c r="AL184"/>
      <c r="AM184"/>
      <c r="AN184"/>
      <c r="AO184"/>
      <c r="AP184"/>
      <c r="AQ184"/>
      <c r="AR184"/>
      <c r="AS184"/>
      <c r="AT184"/>
      <c r="AU184"/>
      <c r="AV184"/>
      <c r="AW184"/>
      <c r="AX184"/>
      <c r="AY184"/>
      <c r="AZ184"/>
      <c r="BA184"/>
      <c r="BB184"/>
      <c r="BC184"/>
      <c r="BD184"/>
      <c r="BE184"/>
      <c r="BF184"/>
      <c r="BG184"/>
      <c r="BH184"/>
      <c r="BI184"/>
      <c r="BJ184"/>
      <c r="BK184"/>
      <c r="BL184"/>
      <c r="BM184"/>
      <c r="BN184"/>
      <c r="BO184"/>
      <c r="BP184"/>
      <c r="BQ184"/>
      <c r="BR184"/>
      <c r="BS184"/>
      <c r="BT184"/>
      <c r="BU184"/>
      <c r="BV184"/>
      <c r="BW184"/>
      <c r="BX184"/>
      <c r="BY184"/>
      <c r="BZ184"/>
      <c r="CA184"/>
      <c r="CB184"/>
      <c r="CC184"/>
      <c r="CD184"/>
      <c r="CE184"/>
      <c r="CF184"/>
      <c r="CG184"/>
      <c r="CH184"/>
      <c r="CI184"/>
      <c r="CJ184"/>
      <c r="CK184"/>
      <c r="CL184"/>
      <c r="CM184"/>
      <c r="CN184"/>
      <c r="CO184"/>
      <c r="CP184"/>
      <c r="CQ184"/>
      <c r="CR184"/>
      <c r="CS184"/>
      <c r="CT184"/>
      <c r="CU184"/>
      <c r="CV184"/>
      <c r="CW184"/>
      <c r="CX184"/>
      <c r="CY184"/>
      <c r="CZ184"/>
      <c r="DA184"/>
      <c r="DB184"/>
      <c r="DC184"/>
      <c r="DD184"/>
      <c r="DE184"/>
      <c r="DF184"/>
      <c r="DG184"/>
      <c r="DH184"/>
      <c r="DI184"/>
      <c r="DJ184"/>
      <c r="DK184"/>
      <c r="DL184"/>
      <c r="DM184"/>
      <c r="DN184"/>
      <c r="DO184"/>
      <c r="DP184"/>
      <c r="DQ184"/>
      <c r="DR184"/>
      <c r="DS184"/>
      <c r="DT184"/>
      <c r="DU184"/>
      <c r="DV184"/>
      <c r="DW184"/>
      <c r="DX184"/>
      <c r="DY184"/>
      <c r="DZ184"/>
      <c r="EA184"/>
      <c r="EB184"/>
      <c r="EC184"/>
      <c r="ED184"/>
      <c r="EE184"/>
      <c r="EF184"/>
      <c r="EG184"/>
      <c r="EH184"/>
      <c r="EI184"/>
      <c r="EJ184"/>
      <c r="EK184"/>
      <c r="EL184"/>
      <c r="EM184"/>
      <c r="EN184"/>
      <c r="EO184"/>
      <c r="EP184"/>
      <c r="EQ184"/>
      <c r="ER184"/>
      <c r="ES184"/>
      <c r="ET184"/>
      <c r="EU184"/>
      <c r="EV184"/>
      <c r="EW184"/>
      <c r="EX184"/>
      <c r="EY184"/>
      <c r="EZ184"/>
      <c r="FA184"/>
      <c r="FB184"/>
      <c r="FC184"/>
      <c r="FD184"/>
      <c r="FE184"/>
      <c r="FF184"/>
      <c r="FG184"/>
      <c r="FH184"/>
      <c r="FI184"/>
      <c r="FJ184"/>
      <c r="FK184"/>
    </row>
    <row r="185" spans="1:167" x14ac:dyDescent="0.25">
      <c r="A185"/>
      <c r="B185"/>
      <c r="C185"/>
      <c r="D185"/>
      <c r="E185"/>
      <c r="F185"/>
      <c r="G185"/>
      <c r="H185"/>
      <c r="I185"/>
      <c r="J185"/>
      <c r="K185"/>
      <c r="L185"/>
      <c r="M185"/>
      <c r="N185"/>
      <c r="O185"/>
      <c r="P185"/>
      <c r="Q185"/>
      <c r="R185"/>
      <c r="S185"/>
      <c r="T185"/>
      <c r="U185"/>
      <c r="V185"/>
      <c r="W185"/>
      <c r="X185"/>
      <c r="Y185"/>
      <c r="Z185"/>
      <c r="AA185"/>
      <c r="AB185"/>
      <c r="AC185"/>
      <c r="AD185"/>
      <c r="AE185"/>
      <c r="AF185"/>
      <c r="AG185"/>
      <c r="AH185"/>
      <c r="AI185"/>
      <c r="AJ185"/>
      <c r="AK185"/>
      <c r="AL185"/>
      <c r="AM185"/>
      <c r="AN185"/>
      <c r="AO185"/>
      <c r="AP185"/>
      <c r="AQ185"/>
      <c r="AR185"/>
      <c r="AS185"/>
      <c r="AT185"/>
      <c r="AU185"/>
      <c r="AV185"/>
      <c r="AW185"/>
      <c r="AX185"/>
      <c r="AY185"/>
      <c r="AZ185"/>
      <c r="BA185"/>
      <c r="BB185"/>
      <c r="BC185"/>
      <c r="BD185"/>
      <c r="BE185"/>
      <c r="BF185"/>
      <c r="BG185"/>
      <c r="BH185"/>
      <c r="BI185"/>
      <c r="BJ185"/>
      <c r="BK185"/>
      <c r="BL185"/>
      <c r="BM185"/>
      <c r="BN185"/>
      <c r="BO185"/>
      <c r="BP185"/>
      <c r="BQ185"/>
      <c r="BR185"/>
      <c r="BS185"/>
      <c r="BT185"/>
      <c r="BU185"/>
      <c r="BV185"/>
      <c r="BW185"/>
      <c r="BX185"/>
      <c r="BY185"/>
      <c r="BZ185"/>
      <c r="CA185"/>
      <c r="CB185"/>
      <c r="CC185"/>
      <c r="CD185"/>
      <c r="CE185"/>
      <c r="CF185"/>
      <c r="CG185"/>
      <c r="CH185"/>
      <c r="CI185"/>
      <c r="CJ185"/>
      <c r="CK185"/>
      <c r="CL185"/>
      <c r="CM185"/>
      <c r="CN185"/>
      <c r="CO185"/>
      <c r="CP185"/>
      <c r="CQ185"/>
      <c r="CR185"/>
      <c r="CS185"/>
      <c r="CT185"/>
      <c r="CU185"/>
      <c r="CV185"/>
      <c r="CW185"/>
      <c r="CX185"/>
      <c r="CY185"/>
      <c r="CZ185"/>
      <c r="DA185"/>
      <c r="DB185"/>
      <c r="DC185"/>
      <c r="DD185"/>
      <c r="DE185"/>
      <c r="DF185"/>
      <c r="DG185"/>
      <c r="DH185"/>
      <c r="DI185"/>
      <c r="DJ185"/>
      <c r="DK185"/>
      <c r="DL185"/>
      <c r="DM185"/>
      <c r="DN185"/>
      <c r="DO185"/>
      <c r="DP185"/>
      <c r="DQ185"/>
      <c r="DR185"/>
      <c r="DS185"/>
      <c r="DT185"/>
      <c r="DU185"/>
      <c r="DV185"/>
      <c r="DW185"/>
      <c r="DX185"/>
      <c r="DY185"/>
      <c r="DZ185"/>
      <c r="EA185"/>
      <c r="EB185"/>
      <c r="EC185"/>
      <c r="ED185"/>
      <c r="EE185"/>
      <c r="EF185"/>
      <c r="EG185"/>
      <c r="EH185"/>
      <c r="EI185"/>
      <c r="EJ185"/>
      <c r="EK185"/>
      <c r="EL185"/>
      <c r="EM185"/>
      <c r="EN185"/>
      <c r="EO185"/>
      <c r="EP185"/>
      <c r="EQ185"/>
      <c r="ER185"/>
      <c r="ES185"/>
      <c r="ET185"/>
      <c r="EU185"/>
      <c r="EV185"/>
      <c r="EW185"/>
      <c r="EX185"/>
      <c r="EY185"/>
      <c r="EZ185"/>
      <c r="FA185"/>
      <c r="FB185"/>
      <c r="FC185"/>
      <c r="FD185"/>
      <c r="FE185"/>
      <c r="FF185"/>
      <c r="FG185"/>
      <c r="FH185"/>
      <c r="FI185"/>
      <c r="FJ185"/>
      <c r="FK185"/>
    </row>
    <row r="186" spans="1:167" x14ac:dyDescent="0.25">
      <c r="A186"/>
      <c r="B186"/>
      <c r="C186"/>
      <c r="D186"/>
      <c r="E186"/>
      <c r="F186"/>
      <c r="G186"/>
      <c r="H186"/>
      <c r="I186"/>
      <c r="J186"/>
      <c r="K186"/>
      <c r="L186"/>
      <c r="M186"/>
      <c r="N186"/>
      <c r="O186"/>
      <c r="P186"/>
      <c r="Q186"/>
      <c r="R186"/>
      <c r="S186"/>
      <c r="T186"/>
      <c r="U186"/>
      <c r="V186"/>
      <c r="W186"/>
      <c r="X186"/>
      <c r="Y186"/>
      <c r="Z186"/>
      <c r="AA186"/>
      <c r="AB186"/>
      <c r="AC186"/>
      <c r="AD186"/>
      <c r="AE186"/>
      <c r="AF186"/>
      <c r="AG186"/>
      <c r="AH186"/>
      <c r="AI186"/>
      <c r="AJ186"/>
      <c r="AK186"/>
      <c r="AL186"/>
      <c r="AM186"/>
      <c r="AN186"/>
      <c r="AO186"/>
      <c r="AP186"/>
      <c r="AQ186"/>
      <c r="AR186"/>
      <c r="AS186"/>
      <c r="AT186"/>
      <c r="AU186"/>
      <c r="AV186"/>
      <c r="AW186"/>
      <c r="AX186"/>
      <c r="AY186"/>
      <c r="AZ186"/>
      <c r="BA186"/>
      <c r="BB186"/>
      <c r="BC186"/>
      <c r="BD186"/>
      <c r="BE186"/>
      <c r="BF186"/>
      <c r="BG186"/>
      <c r="BH186"/>
      <c r="BI186"/>
      <c r="BJ186"/>
      <c r="BK186"/>
      <c r="BL186"/>
      <c r="BM186"/>
      <c r="BN186"/>
      <c r="BO186"/>
      <c r="BP186"/>
      <c r="BQ186"/>
      <c r="BR186"/>
      <c r="BS186"/>
      <c r="BT186"/>
      <c r="BU186"/>
      <c r="BV186"/>
      <c r="BW186"/>
      <c r="BX186"/>
      <c r="BY186"/>
      <c r="BZ186"/>
      <c r="CA186"/>
      <c r="CB186"/>
      <c r="CC186"/>
      <c r="CD186"/>
      <c r="CE186"/>
      <c r="CF186"/>
      <c r="CG186"/>
      <c r="CH186"/>
      <c r="CI186"/>
      <c r="CJ186"/>
      <c r="CK186"/>
      <c r="CL186"/>
      <c r="CM186"/>
      <c r="CN186"/>
      <c r="CO186"/>
      <c r="CP186"/>
      <c r="CQ186"/>
      <c r="CR186"/>
      <c r="CS186"/>
      <c r="CT186"/>
      <c r="CU186"/>
      <c r="CV186"/>
      <c r="CW186"/>
      <c r="CX186"/>
      <c r="CY186"/>
      <c r="CZ186"/>
      <c r="DA186"/>
      <c r="DB186"/>
      <c r="DC186"/>
      <c r="DD186"/>
      <c r="DE186"/>
      <c r="DF186"/>
      <c r="DG186"/>
      <c r="DH186"/>
      <c r="DI186"/>
      <c r="DJ186"/>
      <c r="DK186"/>
      <c r="DL186"/>
      <c r="DM186"/>
      <c r="DN186"/>
      <c r="DO186"/>
      <c r="DP186"/>
      <c r="DQ186"/>
      <c r="DR186"/>
      <c r="DS186"/>
      <c r="DT186"/>
      <c r="DU186"/>
      <c r="DV186"/>
      <c r="DW186"/>
      <c r="DX186"/>
      <c r="DY186"/>
      <c r="DZ186"/>
      <c r="EA186"/>
      <c r="EB186"/>
      <c r="EC186"/>
      <c r="ED186"/>
      <c r="EE186"/>
      <c r="EF186"/>
      <c r="EG186"/>
      <c r="EH186"/>
      <c r="EI186"/>
      <c r="EJ186"/>
      <c r="EK186"/>
      <c r="EL186"/>
      <c r="EM186"/>
      <c r="EN186"/>
      <c r="EO186"/>
      <c r="EP186"/>
      <c r="EQ186"/>
      <c r="ER186"/>
      <c r="ES186"/>
      <c r="ET186"/>
      <c r="EU186"/>
      <c r="EV186"/>
      <c r="EW186"/>
      <c r="EX186"/>
      <c r="EY186"/>
      <c r="EZ186"/>
      <c r="FA186"/>
      <c r="FB186"/>
      <c r="FC186"/>
      <c r="FD186"/>
      <c r="FE186"/>
      <c r="FF186"/>
      <c r="FG186"/>
      <c r="FH186"/>
      <c r="FI186"/>
      <c r="FJ186"/>
      <c r="FK186"/>
    </row>
    <row r="187" spans="1:167" x14ac:dyDescent="0.25">
      <c r="A187"/>
      <c r="B187"/>
      <c r="C187"/>
      <c r="D187"/>
      <c r="E187"/>
      <c r="F187"/>
      <c r="G187"/>
      <c r="H187"/>
      <c r="I187"/>
      <c r="J187"/>
      <c r="K187"/>
      <c r="L187"/>
      <c r="M187"/>
      <c r="N187"/>
      <c r="O187"/>
      <c r="P187"/>
      <c r="Q187"/>
      <c r="R187"/>
      <c r="S187"/>
      <c r="T187"/>
      <c r="U187"/>
      <c r="V187"/>
      <c r="W187"/>
      <c r="X187"/>
      <c r="Y187"/>
      <c r="Z187"/>
      <c r="AA187"/>
      <c r="AB187"/>
      <c r="AC187"/>
      <c r="AD187"/>
      <c r="AE187"/>
      <c r="AF187"/>
      <c r="AG187"/>
      <c r="AH187"/>
      <c r="AI187"/>
      <c r="AJ187"/>
      <c r="AK187"/>
      <c r="AL187"/>
      <c r="AM187"/>
      <c r="AN187"/>
      <c r="AO187"/>
      <c r="AP187"/>
      <c r="AQ187"/>
      <c r="AR187"/>
      <c r="AS187"/>
      <c r="AT187"/>
      <c r="AU187"/>
      <c r="AV187"/>
      <c r="AW187"/>
      <c r="AX187"/>
      <c r="AY187"/>
      <c r="AZ187"/>
      <c r="BA187"/>
      <c r="BB187"/>
      <c r="BC187"/>
      <c r="BD187"/>
      <c r="BE187"/>
      <c r="BF187"/>
      <c r="BG187"/>
      <c r="BH187"/>
      <c r="BI187"/>
      <c r="BJ187"/>
      <c r="BK187"/>
      <c r="BL187"/>
      <c r="BM187"/>
      <c r="BN187"/>
      <c r="BO187"/>
      <c r="BP187"/>
      <c r="BQ187"/>
      <c r="BR187"/>
      <c r="BS187"/>
      <c r="BT187"/>
      <c r="BU187"/>
      <c r="BV187"/>
      <c r="BW187"/>
      <c r="BX187"/>
      <c r="BY187"/>
      <c r="BZ187"/>
      <c r="CA187"/>
      <c r="CB187"/>
      <c r="CC187"/>
      <c r="CD187"/>
      <c r="CE187"/>
      <c r="CF187"/>
      <c r="CG187"/>
      <c r="CH187"/>
      <c r="CI187"/>
      <c r="CJ187"/>
      <c r="CK187"/>
      <c r="CL187"/>
      <c r="CM187"/>
      <c r="CN187"/>
      <c r="CO187"/>
      <c r="CP187"/>
      <c r="CQ187"/>
      <c r="CR187"/>
      <c r="CS187"/>
      <c r="CT187"/>
      <c r="CU187"/>
      <c r="CV187"/>
      <c r="CW187"/>
      <c r="CX187"/>
      <c r="CY187"/>
      <c r="CZ187"/>
      <c r="DA187"/>
      <c r="DB187"/>
      <c r="DC187"/>
      <c r="DD187"/>
      <c r="DE187"/>
      <c r="DF187"/>
      <c r="DG187"/>
      <c r="DH187"/>
      <c r="DI187"/>
      <c r="DJ187"/>
      <c r="DK187"/>
      <c r="DL187"/>
      <c r="DM187"/>
      <c r="DN187"/>
      <c r="DO187"/>
      <c r="DP187"/>
      <c r="DQ187"/>
      <c r="DR187"/>
      <c r="DS187"/>
      <c r="DT187"/>
      <c r="DU187"/>
      <c r="DV187"/>
      <c r="DW187"/>
      <c r="DX187"/>
      <c r="DY187"/>
      <c r="DZ187"/>
      <c r="EA187"/>
      <c r="EB187"/>
      <c r="EC187"/>
      <c r="ED187"/>
      <c r="EE187"/>
      <c r="EF187"/>
      <c r="EG187"/>
      <c r="EH187"/>
      <c r="EI187"/>
      <c r="EJ187"/>
      <c r="EK187"/>
      <c r="EL187"/>
      <c r="EM187"/>
      <c r="EN187"/>
      <c r="EO187"/>
      <c r="EP187"/>
      <c r="EQ187"/>
      <c r="ER187"/>
      <c r="ES187"/>
      <c r="ET187"/>
      <c r="EU187"/>
      <c r="EV187"/>
      <c r="EW187"/>
      <c r="EX187"/>
      <c r="EY187"/>
      <c r="EZ187"/>
      <c r="FA187"/>
      <c r="FB187"/>
      <c r="FC187"/>
      <c r="FD187"/>
      <c r="FE187"/>
      <c r="FF187"/>
      <c r="FG187"/>
      <c r="FH187"/>
      <c r="FI187"/>
      <c r="FJ187"/>
      <c r="FK187"/>
    </row>
    <row r="188" spans="1:167" x14ac:dyDescent="0.25">
      <c r="A188"/>
      <c r="B188"/>
      <c r="C188"/>
      <c r="D188"/>
      <c r="E188"/>
      <c r="F188"/>
      <c r="G188"/>
      <c r="H188"/>
      <c r="I188"/>
      <c r="J188"/>
      <c r="K188"/>
      <c r="L188"/>
      <c r="M188"/>
      <c r="N188"/>
      <c r="O188"/>
      <c r="P188"/>
      <c r="Q188"/>
      <c r="R188"/>
      <c r="S188"/>
      <c r="T188"/>
      <c r="U188"/>
      <c r="V188"/>
      <c r="W188"/>
      <c r="X188"/>
      <c r="Y188"/>
      <c r="Z188"/>
      <c r="AA188"/>
      <c r="AB188"/>
      <c r="AC188"/>
      <c r="AD188"/>
      <c r="AE188"/>
      <c r="AF188"/>
      <c r="AG188"/>
      <c r="AH188"/>
      <c r="AI188"/>
      <c r="AJ188"/>
      <c r="AK188"/>
      <c r="AL188"/>
      <c r="AM188"/>
      <c r="AN188"/>
      <c r="AO188"/>
      <c r="AP188"/>
      <c r="AQ188"/>
      <c r="AR188"/>
      <c r="AS188"/>
      <c r="AT188"/>
      <c r="AU188"/>
      <c r="AV188"/>
      <c r="AW188"/>
      <c r="AX188"/>
      <c r="AY188"/>
      <c r="AZ188"/>
      <c r="BA188"/>
      <c r="BB188"/>
      <c r="BC188"/>
      <c r="BD188"/>
      <c r="BE188"/>
      <c r="BF188"/>
      <c r="BG188"/>
      <c r="BH188"/>
      <c r="BI188"/>
      <c r="BJ188"/>
      <c r="BK188"/>
      <c r="BL188"/>
      <c r="BM188"/>
      <c r="BN188"/>
      <c r="BO188"/>
      <c r="BP188"/>
      <c r="BQ188"/>
      <c r="BR188"/>
      <c r="BS188"/>
      <c r="BT188"/>
      <c r="BU188"/>
      <c r="BV188"/>
      <c r="BW188"/>
      <c r="BX188"/>
      <c r="BY188"/>
      <c r="BZ188"/>
      <c r="CA188"/>
      <c r="CB188"/>
      <c r="CC188"/>
      <c r="CD188"/>
      <c r="CE188"/>
      <c r="CF188"/>
      <c r="CG188"/>
      <c r="CH188"/>
      <c r="CI188"/>
      <c r="CJ188"/>
      <c r="CK188"/>
      <c r="CL188"/>
      <c r="CM188"/>
      <c r="CN188"/>
      <c r="CO188"/>
      <c r="CP188"/>
      <c r="CQ188"/>
      <c r="CR188"/>
      <c r="CS188"/>
      <c r="CT188"/>
      <c r="CU188"/>
      <c r="CV188"/>
      <c r="CW188"/>
      <c r="CX188"/>
      <c r="CY188"/>
      <c r="CZ188"/>
      <c r="DA188"/>
      <c r="DB188"/>
      <c r="DC188"/>
      <c r="DD188"/>
      <c r="DE188"/>
      <c r="DF188"/>
      <c r="DG188"/>
      <c r="DH188"/>
      <c r="DI188"/>
      <c r="DJ188"/>
      <c r="DK188"/>
      <c r="DL188"/>
      <c r="DM188"/>
      <c r="DN188"/>
      <c r="DO188"/>
      <c r="DP188"/>
      <c r="DQ188"/>
      <c r="DR188"/>
      <c r="DS188"/>
      <c r="DT188"/>
      <c r="DU188"/>
      <c r="DV188"/>
      <c r="DW188"/>
      <c r="DX188"/>
      <c r="DY188"/>
      <c r="DZ188"/>
      <c r="EA188"/>
      <c r="EB188"/>
      <c r="EC188"/>
      <c r="ED188"/>
      <c r="EE188"/>
      <c r="EF188"/>
      <c r="EG188"/>
      <c r="EH188"/>
      <c r="EI188"/>
      <c r="EJ188"/>
      <c r="EK188"/>
      <c r="EL188"/>
      <c r="EM188"/>
      <c r="EN188"/>
      <c r="EO188"/>
      <c r="EP188"/>
      <c r="EQ188"/>
      <c r="ER188"/>
      <c r="ES188"/>
      <c r="ET188"/>
      <c r="EU188"/>
      <c r="EV188"/>
      <c r="EW188"/>
      <c r="EX188"/>
      <c r="EY188"/>
      <c r="EZ188"/>
      <c r="FA188"/>
      <c r="FB188"/>
      <c r="FC188"/>
      <c r="FD188"/>
      <c r="FE188"/>
      <c r="FF188"/>
      <c r="FG188"/>
      <c r="FH188"/>
      <c r="FI188"/>
      <c r="FJ188"/>
      <c r="FK188"/>
    </row>
    <row r="189" spans="1:167" x14ac:dyDescent="0.25">
      <c r="A189"/>
      <c r="B189"/>
      <c r="C189"/>
      <c r="D189"/>
      <c r="E189"/>
      <c r="F189"/>
      <c r="G189"/>
      <c r="H189"/>
      <c r="I189"/>
      <c r="J189"/>
      <c r="K189"/>
      <c r="L189"/>
      <c r="M189"/>
      <c r="N189"/>
      <c r="O189"/>
      <c r="P189"/>
      <c r="Q189"/>
      <c r="R189"/>
      <c r="S189"/>
      <c r="T189"/>
      <c r="U189"/>
      <c r="V189"/>
      <c r="W189"/>
      <c r="X189"/>
      <c r="Y189"/>
      <c r="Z189"/>
      <c r="AA189"/>
      <c r="AB189"/>
      <c r="AC189"/>
      <c r="AD189"/>
      <c r="AE189"/>
      <c r="AF189"/>
      <c r="AG189"/>
      <c r="AH189"/>
      <c r="AI189"/>
      <c r="AJ189"/>
      <c r="AK189"/>
      <c r="AL189"/>
      <c r="AM189"/>
      <c r="AN189"/>
      <c r="AO189"/>
      <c r="AP189"/>
      <c r="AQ189"/>
      <c r="AR189"/>
      <c r="AS189"/>
      <c r="AT189"/>
      <c r="AU189"/>
      <c r="AV189"/>
      <c r="AW189"/>
      <c r="AX189"/>
      <c r="AY189"/>
      <c r="AZ189"/>
      <c r="BA189"/>
      <c r="BB189"/>
      <c r="BC189"/>
      <c r="BD189"/>
      <c r="BE189"/>
      <c r="BF189"/>
      <c r="BG189"/>
      <c r="BH189"/>
      <c r="BI189"/>
      <c r="BJ189"/>
      <c r="BK189"/>
      <c r="BL189"/>
      <c r="BM189"/>
      <c r="BN189"/>
      <c r="BO189"/>
      <c r="BP189"/>
      <c r="BQ189"/>
      <c r="BR189"/>
      <c r="BS189"/>
      <c r="BT189"/>
      <c r="BU189"/>
      <c r="BV189"/>
      <c r="BW189"/>
      <c r="BX189"/>
      <c r="BY189"/>
      <c r="BZ189"/>
      <c r="CA189"/>
      <c r="CB189"/>
      <c r="CC189"/>
      <c r="CD189"/>
      <c r="CE189"/>
      <c r="CF189"/>
      <c r="CG189"/>
      <c r="CH189"/>
      <c r="CI189"/>
      <c r="CJ189"/>
      <c r="CK189"/>
      <c r="CL189"/>
      <c r="CM189"/>
      <c r="CN189"/>
      <c r="CO189"/>
      <c r="CP189"/>
      <c r="CQ189"/>
      <c r="CR189"/>
      <c r="CS189"/>
      <c r="CT189"/>
      <c r="CU189"/>
      <c r="CV189"/>
      <c r="CW189"/>
      <c r="CX189"/>
      <c r="CY189"/>
      <c r="CZ189"/>
      <c r="DA189"/>
      <c r="DB189"/>
      <c r="DC189"/>
      <c r="DD189"/>
      <c r="DE189"/>
      <c r="DF189"/>
      <c r="DG189"/>
      <c r="DH189"/>
      <c r="DI189"/>
      <c r="DJ189"/>
      <c r="DK189"/>
      <c r="DL189"/>
      <c r="DM189"/>
      <c r="DN189"/>
      <c r="DO189"/>
      <c r="DP189"/>
      <c r="DQ189"/>
      <c r="DR189"/>
      <c r="DS189"/>
      <c r="DT189"/>
      <c r="DU189"/>
      <c r="DV189"/>
      <c r="DW189"/>
      <c r="DX189"/>
      <c r="DY189"/>
      <c r="DZ189"/>
      <c r="EA189"/>
      <c r="EB189"/>
      <c r="EC189"/>
      <c r="ED189"/>
      <c r="EE189"/>
      <c r="EF189"/>
      <c r="EG189"/>
      <c r="EH189"/>
      <c r="EI189"/>
      <c r="EJ189"/>
      <c r="EK189"/>
      <c r="EL189"/>
      <c r="EM189"/>
      <c r="EN189"/>
      <c r="EO189"/>
      <c r="EP189"/>
      <c r="EQ189"/>
      <c r="ER189"/>
      <c r="ES189"/>
      <c r="ET189"/>
      <c r="EU189"/>
      <c r="EV189"/>
      <c r="EW189"/>
      <c r="EX189"/>
      <c r="EY189"/>
      <c r="EZ189"/>
      <c r="FA189"/>
      <c r="FB189"/>
      <c r="FC189"/>
      <c r="FD189"/>
      <c r="FE189"/>
      <c r="FF189"/>
      <c r="FG189"/>
      <c r="FH189"/>
      <c r="FI189"/>
      <c r="FJ189"/>
      <c r="FK189"/>
    </row>
    <row r="190" spans="1:167" x14ac:dyDescent="0.25">
      <c r="A190"/>
      <c r="B190"/>
      <c r="C190"/>
      <c r="D190"/>
      <c r="E190"/>
      <c r="F190"/>
      <c r="G190"/>
      <c r="H190"/>
      <c r="I190"/>
      <c r="J190"/>
      <c r="K190"/>
      <c r="L190"/>
      <c r="M190"/>
      <c r="N190"/>
      <c r="O190"/>
      <c r="P190"/>
      <c r="Q190"/>
      <c r="R190"/>
      <c r="S190"/>
      <c r="T190"/>
      <c r="U190"/>
      <c r="V190"/>
      <c r="W190"/>
      <c r="X190"/>
      <c r="Y190"/>
      <c r="Z190"/>
      <c r="AA190"/>
      <c r="AB190"/>
      <c r="AC190"/>
      <c r="AD190"/>
      <c r="AE190"/>
      <c r="AF190"/>
      <c r="AG190"/>
      <c r="AH190"/>
      <c r="AI190"/>
      <c r="AJ190"/>
      <c r="AK190"/>
      <c r="AL190"/>
      <c r="AM190"/>
      <c r="AN190"/>
      <c r="AO190"/>
      <c r="AP190"/>
      <c r="AQ190"/>
      <c r="AR190"/>
      <c r="AS190"/>
      <c r="AT190"/>
      <c r="AU190"/>
      <c r="AV190"/>
      <c r="AW190"/>
      <c r="AX190"/>
      <c r="AY190"/>
      <c r="AZ190"/>
      <c r="BA190"/>
      <c r="BB190"/>
      <c r="BC190"/>
      <c r="BD190"/>
      <c r="BE190"/>
      <c r="BF190"/>
      <c r="BG190"/>
      <c r="BH190"/>
      <c r="BI190"/>
      <c r="BJ190"/>
      <c r="BK190"/>
      <c r="BL190"/>
      <c r="BM190"/>
      <c r="BN190"/>
      <c r="BO190"/>
      <c r="BP190"/>
      <c r="BQ190"/>
      <c r="BR190"/>
      <c r="BS190"/>
      <c r="BT190"/>
      <c r="BU190"/>
      <c r="BV190"/>
      <c r="BW190"/>
      <c r="BX190"/>
      <c r="BY190"/>
      <c r="BZ190"/>
      <c r="CA190"/>
      <c r="CB190"/>
      <c r="CC190"/>
      <c r="CD190"/>
      <c r="CE190"/>
      <c r="CF190"/>
      <c r="CG190"/>
      <c r="CH190"/>
      <c r="CI190"/>
      <c r="CJ190"/>
      <c r="CK190"/>
      <c r="CL190"/>
      <c r="CM190"/>
      <c r="CN190"/>
      <c r="CO190"/>
      <c r="CP190"/>
      <c r="CQ190"/>
      <c r="CR190"/>
      <c r="CS190"/>
      <c r="CT190"/>
      <c r="CU190"/>
      <c r="CV190"/>
      <c r="CW190"/>
      <c r="CX190"/>
      <c r="CY190"/>
      <c r="CZ190"/>
      <c r="DA190"/>
      <c r="DB190"/>
      <c r="DC190"/>
      <c r="DD190"/>
      <c r="DE190"/>
      <c r="DF190"/>
      <c r="DG190"/>
      <c r="DH190"/>
      <c r="DI190"/>
      <c r="DJ190"/>
      <c r="DK190"/>
      <c r="DL190"/>
      <c r="DM190"/>
      <c r="DN190"/>
      <c r="DO190"/>
      <c r="DP190"/>
      <c r="DQ190"/>
      <c r="DR190"/>
      <c r="DS190"/>
      <c r="DT190"/>
      <c r="DU190"/>
      <c r="DV190"/>
      <c r="DW190"/>
      <c r="DX190"/>
      <c r="DY190"/>
      <c r="DZ190"/>
      <c r="EA190"/>
      <c r="EB190"/>
      <c r="EC190"/>
      <c r="ED190"/>
      <c r="EE190"/>
      <c r="EF190"/>
      <c r="EG190"/>
      <c r="EH190"/>
      <c r="EI190"/>
      <c r="EJ190"/>
      <c r="EK190"/>
      <c r="EL190"/>
      <c r="EM190"/>
      <c r="EN190"/>
      <c r="EO190"/>
      <c r="EP190"/>
      <c r="EQ190"/>
      <c r="ER190"/>
      <c r="ES190"/>
      <c r="ET190"/>
      <c r="EU190"/>
      <c r="EV190"/>
      <c r="EW190"/>
      <c r="EX190"/>
      <c r="EY190"/>
      <c r="EZ190"/>
      <c r="FA190"/>
      <c r="FB190"/>
      <c r="FC190"/>
      <c r="FD190"/>
      <c r="FE190"/>
      <c r="FF190"/>
      <c r="FG190"/>
      <c r="FH190"/>
      <c r="FI190"/>
      <c r="FJ190"/>
      <c r="FK190"/>
    </row>
    <row r="191" spans="1:167" x14ac:dyDescent="0.25">
      <c r="A191"/>
      <c r="B191"/>
      <c r="C191"/>
      <c r="D191"/>
      <c r="E191"/>
      <c r="F191"/>
      <c r="G191"/>
      <c r="H191"/>
      <c r="I191"/>
      <c r="J191"/>
      <c r="K191"/>
      <c r="L191"/>
      <c r="M191"/>
      <c r="N191"/>
      <c r="O191"/>
      <c r="P191"/>
      <c r="Q191"/>
      <c r="R191"/>
      <c r="S191"/>
      <c r="T191"/>
      <c r="U191"/>
      <c r="V191"/>
      <c r="W191"/>
      <c r="X191"/>
      <c r="Y191"/>
      <c r="Z191"/>
      <c r="AA191"/>
      <c r="AB191"/>
      <c r="AC191"/>
      <c r="AD191"/>
      <c r="AE191"/>
      <c r="AF191"/>
      <c r="AG191"/>
      <c r="AH191"/>
      <c r="AI191"/>
      <c r="AJ191"/>
      <c r="AK191"/>
      <c r="AL191"/>
      <c r="AM191"/>
      <c r="AN191"/>
      <c r="AO191"/>
      <c r="AP191"/>
      <c r="AQ191"/>
      <c r="AR191"/>
      <c r="AS191"/>
      <c r="AT191"/>
      <c r="AU191"/>
      <c r="AV191"/>
      <c r="AW191"/>
      <c r="AX191"/>
      <c r="AY191"/>
      <c r="AZ191"/>
      <c r="BA191"/>
      <c r="BB191"/>
      <c r="BC191"/>
      <c r="BD191"/>
      <c r="BE191"/>
      <c r="BF191"/>
      <c r="BG191"/>
      <c r="BH191"/>
      <c r="BI191"/>
      <c r="BJ191"/>
      <c r="BK191"/>
      <c r="BL191"/>
      <c r="BM191"/>
      <c r="BN191"/>
      <c r="BO191"/>
      <c r="BP191"/>
      <c r="BQ191"/>
      <c r="BR191"/>
      <c r="BS191"/>
      <c r="BT191"/>
      <c r="BU191"/>
      <c r="BV191"/>
      <c r="BW191"/>
      <c r="BX191"/>
      <c r="BY191"/>
      <c r="BZ191"/>
      <c r="CA191"/>
      <c r="CB191"/>
      <c r="CC191"/>
      <c r="CD191"/>
      <c r="CE191"/>
      <c r="CF191"/>
      <c r="CG191"/>
      <c r="CH191"/>
      <c r="CI191"/>
      <c r="CJ191"/>
      <c r="CK191"/>
      <c r="CL191"/>
      <c r="CM191"/>
      <c r="CN191"/>
      <c r="CO191"/>
      <c r="CP191"/>
      <c r="CQ191"/>
      <c r="CR191"/>
      <c r="CS191"/>
      <c r="CT191"/>
      <c r="CU191"/>
      <c r="CV191"/>
      <c r="CW191"/>
      <c r="CX191"/>
      <c r="CY191"/>
      <c r="CZ191"/>
      <c r="DA191"/>
      <c r="DB191"/>
      <c r="DC191"/>
      <c r="DD191"/>
      <c r="DE191"/>
      <c r="DF191"/>
      <c r="DG191"/>
      <c r="DH191"/>
      <c r="DI191"/>
      <c r="DJ191"/>
      <c r="DK191"/>
      <c r="DL191"/>
      <c r="DM191"/>
      <c r="DN191"/>
      <c r="DO191"/>
      <c r="DP191"/>
      <c r="DQ191"/>
      <c r="DR191"/>
      <c r="DS191"/>
      <c r="DT191"/>
      <c r="DU191"/>
      <c r="DV191"/>
      <c r="DW191"/>
      <c r="DX191"/>
      <c r="DY191"/>
      <c r="DZ191"/>
      <c r="EA191"/>
      <c r="EB191"/>
      <c r="EC191"/>
      <c r="ED191"/>
      <c r="EE191"/>
      <c r="EF191"/>
      <c r="EG191"/>
      <c r="EH191"/>
      <c r="EI191"/>
      <c r="EJ191"/>
      <c r="EK191"/>
      <c r="EL191"/>
      <c r="EM191"/>
      <c r="EN191"/>
      <c r="EO191"/>
      <c r="EP191"/>
      <c r="EQ191"/>
      <c r="ER191"/>
      <c r="ES191"/>
      <c r="ET191"/>
      <c r="EU191"/>
      <c r="EV191"/>
      <c r="EW191"/>
      <c r="EX191"/>
      <c r="EY191"/>
      <c r="EZ191"/>
      <c r="FA191"/>
      <c r="FB191"/>
      <c r="FC191"/>
      <c r="FD191"/>
      <c r="FE191"/>
      <c r="FF191"/>
      <c r="FG191"/>
      <c r="FH191"/>
      <c r="FI191"/>
      <c r="FJ191"/>
      <c r="FK191"/>
    </row>
    <row r="192" spans="1:167" x14ac:dyDescent="0.25">
      <c r="A192"/>
      <c r="B192"/>
      <c r="C192"/>
      <c r="D192"/>
      <c r="E192"/>
      <c r="F192"/>
      <c r="G192"/>
      <c r="H192"/>
      <c r="I192"/>
      <c r="J192"/>
      <c r="K192"/>
      <c r="L192"/>
      <c r="M192"/>
      <c r="N192"/>
      <c r="O192"/>
      <c r="P192"/>
      <c r="Q192"/>
      <c r="R192"/>
      <c r="S192"/>
      <c r="T192"/>
      <c r="U192"/>
      <c r="V192"/>
      <c r="W192"/>
      <c r="X192"/>
      <c r="Y192"/>
      <c r="Z192"/>
      <c r="AA192"/>
      <c r="AB192"/>
      <c r="AC192"/>
      <c r="AD192"/>
      <c r="AE192"/>
      <c r="AF192"/>
      <c r="AG192"/>
      <c r="AH192"/>
      <c r="AI192"/>
      <c r="AJ192"/>
      <c r="AK192"/>
      <c r="AL192"/>
      <c r="AM192"/>
      <c r="AN192"/>
      <c r="AO192"/>
      <c r="AP192"/>
      <c r="AQ192"/>
      <c r="AR192"/>
      <c r="AS192"/>
      <c r="AT192"/>
      <c r="AU192"/>
      <c r="AV192"/>
      <c r="AW192"/>
      <c r="AX192"/>
      <c r="AY192"/>
      <c r="AZ192"/>
      <c r="BA192"/>
      <c r="BB192"/>
      <c r="BC192"/>
      <c r="BD192"/>
      <c r="BE192"/>
      <c r="BF192"/>
      <c r="BG192"/>
      <c r="BH192"/>
      <c r="BI192"/>
      <c r="BJ192"/>
      <c r="BK192"/>
      <c r="BL192"/>
      <c r="BM192"/>
      <c r="BN192"/>
      <c r="BO192"/>
      <c r="BP192"/>
      <c r="BQ192"/>
      <c r="BR192"/>
      <c r="BS192"/>
      <c r="BT192"/>
      <c r="BU192"/>
      <c r="BV192"/>
      <c r="BW192"/>
      <c r="BX192"/>
      <c r="BY192"/>
      <c r="BZ192"/>
      <c r="CA192"/>
      <c r="CB192"/>
      <c r="CC192"/>
      <c r="CD192"/>
      <c r="CE192"/>
      <c r="CF192"/>
      <c r="CG192"/>
      <c r="CH192"/>
      <c r="CI192"/>
      <c r="CJ192"/>
      <c r="CK192"/>
      <c r="CL192"/>
      <c r="CM192"/>
      <c r="CN192"/>
      <c r="CO192"/>
      <c r="CP192"/>
      <c r="CQ192"/>
      <c r="CR192"/>
      <c r="CS192"/>
      <c r="CT192"/>
      <c r="CU192"/>
      <c r="CV192"/>
      <c r="CW192"/>
      <c r="CX192"/>
      <c r="CY192"/>
      <c r="CZ192"/>
      <c r="DA192"/>
      <c r="DB192"/>
      <c r="DC192"/>
      <c r="DD192"/>
      <c r="DE192"/>
      <c r="DF192"/>
      <c r="DG192"/>
      <c r="DH192"/>
      <c r="DI192"/>
      <c r="DJ192"/>
      <c r="DK192"/>
      <c r="DL192"/>
      <c r="DM192"/>
      <c r="DN192"/>
      <c r="DO192"/>
      <c r="DP192"/>
      <c r="DQ192"/>
      <c r="DR192"/>
      <c r="DS192"/>
      <c r="DT192"/>
      <c r="DU192"/>
      <c r="DV192"/>
      <c r="DW192"/>
      <c r="DX192"/>
      <c r="DY192"/>
      <c r="DZ192"/>
      <c r="EA192"/>
      <c r="EB192"/>
      <c r="EC192"/>
      <c r="ED192"/>
      <c r="EE192"/>
      <c r="EF192"/>
      <c r="EG192"/>
      <c r="EH192"/>
      <c r="EI192"/>
      <c r="EJ192"/>
      <c r="EK192"/>
      <c r="EL192"/>
      <c r="EM192"/>
      <c r="EN192"/>
      <c r="EO192"/>
      <c r="EP192"/>
      <c r="EQ192"/>
      <c r="ER192"/>
      <c r="ES192"/>
      <c r="ET192"/>
      <c r="EU192"/>
      <c r="EV192"/>
      <c r="EW192"/>
      <c r="EX192"/>
      <c r="EY192"/>
      <c r="EZ192"/>
      <c r="FA192"/>
      <c r="FB192"/>
      <c r="FC192"/>
      <c r="FD192"/>
      <c r="FE192"/>
      <c r="FF192"/>
      <c r="FG192"/>
      <c r="FH192"/>
      <c r="FI192"/>
      <c r="FJ192"/>
      <c r="FK192"/>
    </row>
    <row r="193" spans="1:167" x14ac:dyDescent="0.25">
      <c r="A193"/>
      <c r="B193"/>
      <c r="C193"/>
      <c r="D193"/>
      <c r="E193"/>
      <c r="F193"/>
      <c r="G193"/>
      <c r="H193"/>
      <c r="I193"/>
      <c r="J193"/>
      <c r="K193"/>
      <c r="L193"/>
      <c r="M193"/>
      <c r="N193"/>
      <c r="O193"/>
      <c r="P193"/>
      <c r="Q193"/>
      <c r="R193"/>
      <c r="S193"/>
      <c r="T193"/>
      <c r="U193"/>
      <c r="V193"/>
      <c r="W193"/>
      <c r="X193"/>
      <c r="Y193"/>
      <c r="Z193"/>
      <c r="AA193"/>
      <c r="AB193"/>
      <c r="AC193"/>
      <c r="AD193"/>
      <c r="AE193"/>
      <c r="AF193"/>
      <c r="AG193"/>
      <c r="AH193"/>
      <c r="AI193"/>
      <c r="AJ193"/>
      <c r="AK193"/>
      <c r="AL193"/>
      <c r="AM193"/>
      <c r="AN193"/>
      <c r="AO193"/>
      <c r="AP193"/>
      <c r="AQ193"/>
      <c r="AR193"/>
      <c r="AS193"/>
      <c r="AT193"/>
      <c r="AU193"/>
      <c r="AV193"/>
      <c r="AW193"/>
      <c r="AX193"/>
      <c r="AY193"/>
      <c r="AZ193"/>
      <c r="BA193"/>
      <c r="BB193"/>
      <c r="BC193"/>
      <c r="BD193"/>
      <c r="BE193"/>
      <c r="BF193"/>
      <c r="BG193"/>
      <c r="BH193"/>
      <c r="BI193"/>
      <c r="BJ193"/>
      <c r="BK193"/>
      <c r="BL193"/>
      <c r="BM193"/>
      <c r="BN193"/>
      <c r="BO193"/>
      <c r="BP193"/>
      <c r="BQ193"/>
      <c r="BR193"/>
      <c r="BS193"/>
      <c r="BT193"/>
      <c r="BU193"/>
      <c r="BV193"/>
      <c r="BW193"/>
      <c r="BX193"/>
      <c r="BY193"/>
      <c r="BZ193"/>
      <c r="CA193"/>
      <c r="CB193"/>
      <c r="CC193"/>
      <c r="CD193"/>
      <c r="CE193"/>
      <c r="CF193"/>
      <c r="CG193"/>
      <c r="CH193"/>
      <c r="CI193"/>
      <c r="CJ193"/>
      <c r="CK193"/>
      <c r="CL193"/>
      <c r="CM193"/>
      <c r="CN193"/>
      <c r="CO193"/>
      <c r="CP193"/>
      <c r="CQ193"/>
      <c r="CR193"/>
      <c r="CS193"/>
      <c r="CT193"/>
      <c r="CU193"/>
      <c r="CV193"/>
      <c r="CW193"/>
      <c r="CX193"/>
      <c r="CY193"/>
      <c r="CZ193"/>
      <c r="DA193"/>
      <c r="DB193"/>
      <c r="DC193"/>
      <c r="DD193"/>
      <c r="DE193"/>
      <c r="DF193"/>
      <c r="DG193"/>
      <c r="DH193"/>
      <c r="DI193"/>
      <c r="DJ193"/>
      <c r="DK193"/>
      <c r="DL193"/>
      <c r="DM193"/>
      <c r="DN193"/>
      <c r="DO193"/>
      <c r="DP193"/>
      <c r="DQ193"/>
      <c r="DR193"/>
      <c r="DS193"/>
      <c r="DT193"/>
      <c r="DU193"/>
      <c r="DV193"/>
      <c r="DW193"/>
      <c r="DX193"/>
      <c r="DY193"/>
      <c r="DZ193"/>
      <c r="EA193"/>
      <c r="EB193"/>
      <c r="EC193"/>
      <c r="ED193"/>
      <c r="EE193"/>
      <c r="EF193"/>
      <c r="EG193"/>
      <c r="EH193"/>
      <c r="EI193"/>
      <c r="EJ193"/>
      <c r="EK193"/>
      <c r="EL193"/>
      <c r="EM193"/>
      <c r="EN193"/>
      <c r="EO193"/>
      <c r="EP193"/>
      <c r="EQ193"/>
      <c r="ER193"/>
      <c r="ES193"/>
      <c r="ET193"/>
      <c r="EU193"/>
      <c r="EV193"/>
      <c r="EW193"/>
      <c r="EX193"/>
      <c r="EY193"/>
      <c r="EZ193"/>
      <c r="FA193"/>
      <c r="FB193"/>
      <c r="FC193"/>
      <c r="FD193"/>
      <c r="FE193"/>
      <c r="FF193"/>
      <c r="FG193"/>
      <c r="FH193"/>
      <c r="FI193"/>
      <c r="FJ193"/>
      <c r="FK193"/>
    </row>
    <row r="194" spans="1:167" x14ac:dyDescent="0.25">
      <c r="A194"/>
      <c r="B194"/>
      <c r="C194"/>
      <c r="D194"/>
      <c r="E194"/>
      <c r="F194"/>
      <c r="G194"/>
      <c r="H194"/>
      <c r="I194"/>
      <c r="J194"/>
      <c r="K194"/>
      <c r="L194"/>
      <c r="M194"/>
      <c r="N194"/>
      <c r="O194"/>
      <c r="P194"/>
      <c r="Q194"/>
      <c r="R194"/>
      <c r="S194"/>
      <c r="T194"/>
      <c r="U194"/>
      <c r="V194"/>
      <c r="W194"/>
      <c r="X194"/>
      <c r="Y194"/>
      <c r="Z194"/>
      <c r="AA194"/>
      <c r="AB194"/>
      <c r="AC194"/>
      <c r="AD194"/>
      <c r="AE194"/>
      <c r="AF194"/>
      <c r="AG194"/>
      <c r="AH194"/>
      <c r="AI194"/>
      <c r="AJ194"/>
      <c r="AK194"/>
      <c r="AL194"/>
      <c r="AM194"/>
      <c r="AN194"/>
      <c r="AO194"/>
      <c r="AP194"/>
      <c r="AQ194"/>
      <c r="AR194"/>
      <c r="AS194"/>
      <c r="AT194"/>
      <c r="AU194"/>
      <c r="AV194"/>
      <c r="AW194"/>
      <c r="AX194"/>
      <c r="AY194"/>
      <c r="AZ194"/>
      <c r="BA194"/>
      <c r="BB194"/>
      <c r="BC194"/>
      <c r="BD194"/>
      <c r="BE194"/>
      <c r="BF194"/>
      <c r="BG194"/>
      <c r="BH194"/>
      <c r="BI194"/>
      <c r="BJ194"/>
      <c r="BK194"/>
      <c r="BL194"/>
      <c r="BM194"/>
      <c r="BN194"/>
      <c r="BO194"/>
      <c r="BP194"/>
      <c r="BQ194"/>
      <c r="BR194"/>
      <c r="BS194"/>
      <c r="BT194"/>
      <c r="BU194"/>
      <c r="BV194"/>
      <c r="BW194"/>
      <c r="BX194"/>
      <c r="BY194"/>
      <c r="BZ194"/>
      <c r="CA194"/>
      <c r="CB194"/>
      <c r="CC194"/>
      <c r="CD194"/>
      <c r="CE194"/>
      <c r="CF194"/>
      <c r="CG194"/>
      <c r="CH194"/>
      <c r="CI194"/>
      <c r="CJ194"/>
      <c r="CK194"/>
      <c r="CL194"/>
      <c r="CM194"/>
      <c r="CN194"/>
      <c r="CO194"/>
      <c r="CP194"/>
      <c r="CQ194"/>
      <c r="CR194"/>
      <c r="CS194"/>
      <c r="CT194"/>
      <c r="CU194"/>
      <c r="CV194"/>
      <c r="CW194"/>
      <c r="CX194"/>
      <c r="CY194"/>
      <c r="CZ194"/>
      <c r="DA194"/>
      <c r="DB194"/>
      <c r="DC194"/>
      <c r="DD194"/>
      <c r="DE194"/>
      <c r="DF194"/>
      <c r="DG194"/>
      <c r="DH194"/>
      <c r="DI194"/>
      <c r="DJ194"/>
      <c r="DK194"/>
      <c r="DL194"/>
      <c r="DM194"/>
      <c r="DN194"/>
      <c r="DO194"/>
      <c r="DP194"/>
      <c r="DQ194"/>
      <c r="DR194"/>
      <c r="DS194"/>
      <c r="DT194"/>
      <c r="DU194"/>
      <c r="DV194"/>
      <c r="DW194"/>
      <c r="DX194"/>
      <c r="DY194"/>
      <c r="DZ194"/>
      <c r="EA194"/>
      <c r="EB194"/>
      <c r="EC194"/>
      <c r="ED194"/>
      <c r="EE194"/>
      <c r="EF194"/>
      <c r="EG194"/>
      <c r="EH194"/>
      <c r="EI194"/>
      <c r="EJ194"/>
      <c r="EK194"/>
      <c r="EL194"/>
      <c r="EM194"/>
      <c r="EN194"/>
      <c r="EO194"/>
      <c r="EP194"/>
      <c r="EQ194"/>
      <c r="ER194"/>
      <c r="ES194"/>
      <c r="ET194"/>
      <c r="EU194"/>
      <c r="EV194"/>
      <c r="EW194"/>
      <c r="EX194"/>
      <c r="EY194"/>
      <c r="EZ194"/>
      <c r="FA194"/>
      <c r="FB194"/>
      <c r="FC194"/>
      <c r="FD194"/>
      <c r="FE194"/>
      <c r="FF194"/>
      <c r="FG194"/>
      <c r="FH194"/>
      <c r="FI194"/>
      <c r="FJ194"/>
      <c r="FK194"/>
    </row>
    <row r="195" spans="1:167" x14ac:dyDescent="0.25">
      <c r="A195"/>
      <c r="B195"/>
      <c r="C195"/>
      <c r="D195"/>
      <c r="E195"/>
      <c r="F195"/>
      <c r="G195"/>
      <c r="H195"/>
      <c r="I195"/>
      <c r="J195"/>
      <c r="K195"/>
      <c r="L195"/>
      <c r="M195"/>
      <c r="N195"/>
      <c r="O195"/>
      <c r="P195"/>
      <c r="Q195"/>
      <c r="R195"/>
      <c r="S195"/>
      <c r="T195"/>
      <c r="U195"/>
      <c r="V195"/>
      <c r="W195"/>
      <c r="X195"/>
      <c r="Y195"/>
      <c r="Z195"/>
      <c r="AA195"/>
      <c r="AB195"/>
      <c r="AC195"/>
      <c r="AD195"/>
      <c r="AE195"/>
      <c r="AF195"/>
      <c r="AG195"/>
      <c r="AH195"/>
      <c r="AI195"/>
      <c r="AJ195"/>
      <c r="AK195"/>
      <c r="AL195"/>
      <c r="AM195"/>
      <c r="AN195"/>
      <c r="AO195"/>
      <c r="AP195"/>
      <c r="AQ195"/>
      <c r="AR195"/>
      <c r="AS195"/>
      <c r="AT195"/>
      <c r="AU195"/>
      <c r="AV195"/>
      <c r="AW195"/>
      <c r="AX195"/>
      <c r="AY195"/>
      <c r="AZ195"/>
      <c r="BA195"/>
      <c r="BB195"/>
      <c r="BC195"/>
      <c r="BD195"/>
      <c r="BE195"/>
      <c r="BF195"/>
      <c r="BG195"/>
      <c r="BH195"/>
      <c r="BI195"/>
      <c r="BJ195"/>
      <c r="BK195"/>
      <c r="BL195"/>
      <c r="BM195"/>
      <c r="BN195"/>
      <c r="BO195"/>
      <c r="BP195"/>
      <c r="BQ195"/>
      <c r="BR195"/>
      <c r="BS195"/>
      <c r="BT195"/>
      <c r="BU195"/>
      <c r="BV195"/>
      <c r="BW195"/>
      <c r="BX195"/>
      <c r="BY195"/>
      <c r="BZ195"/>
      <c r="CA195"/>
      <c r="CB195"/>
      <c r="CC195"/>
      <c r="CD195"/>
      <c r="CE195"/>
      <c r="CF195"/>
      <c r="CG195"/>
      <c r="CH195"/>
      <c r="CI195"/>
      <c r="CJ195"/>
      <c r="CK195"/>
      <c r="CL195"/>
      <c r="CM195"/>
      <c r="CN195"/>
      <c r="CO195"/>
      <c r="CP195"/>
      <c r="CQ195"/>
      <c r="CR195"/>
      <c r="CS195"/>
      <c r="CT195"/>
      <c r="CU195"/>
      <c r="CV195"/>
      <c r="CW195"/>
      <c r="CX195"/>
      <c r="CY195"/>
      <c r="CZ195"/>
      <c r="DA195"/>
      <c r="DB195"/>
      <c r="DC195"/>
      <c r="DD195"/>
      <c r="DE195"/>
      <c r="DF195"/>
      <c r="DG195"/>
      <c r="DH195"/>
      <c r="DI195"/>
      <c r="DJ195"/>
      <c r="DK195"/>
      <c r="DL195"/>
      <c r="DM195"/>
      <c r="DN195"/>
      <c r="DO195"/>
      <c r="DP195"/>
      <c r="DQ195"/>
      <c r="DR195"/>
      <c r="DS195"/>
      <c r="DT195"/>
      <c r="DU195"/>
      <c r="DV195"/>
      <c r="DW195"/>
      <c r="DX195"/>
      <c r="DY195"/>
      <c r="DZ195"/>
      <c r="EA195"/>
      <c r="EB195"/>
      <c r="EC195"/>
      <c r="ED195"/>
      <c r="EE195"/>
      <c r="EF195"/>
      <c r="EG195"/>
      <c r="EH195"/>
      <c r="EI195"/>
      <c r="EJ195"/>
      <c r="EK195"/>
      <c r="EL195"/>
      <c r="EM195"/>
      <c r="EN195"/>
      <c r="EO195"/>
      <c r="EP195"/>
      <c r="EQ195"/>
      <c r="ER195"/>
      <c r="ES195"/>
      <c r="ET195"/>
      <c r="EU195"/>
      <c r="EV195"/>
      <c r="EW195"/>
      <c r="EX195"/>
      <c r="EY195"/>
      <c r="EZ195"/>
      <c r="FA195"/>
      <c r="FB195"/>
      <c r="FC195"/>
      <c r="FD195"/>
      <c r="FE195"/>
      <c r="FF195"/>
      <c r="FG195"/>
      <c r="FH195"/>
      <c r="FI195"/>
      <c r="FJ195"/>
      <c r="FK195"/>
    </row>
    <row r="196" spans="1:167" x14ac:dyDescent="0.25">
      <c r="A196"/>
      <c r="B196"/>
      <c r="C196"/>
      <c r="D196"/>
      <c r="E196"/>
      <c r="F196"/>
      <c r="G196"/>
      <c r="H196"/>
      <c r="I196"/>
      <c r="J196"/>
      <c r="K196"/>
      <c r="L196"/>
      <c r="M196"/>
      <c r="N196"/>
      <c r="O196"/>
      <c r="P196"/>
      <c r="Q196"/>
      <c r="R196"/>
      <c r="S196"/>
      <c r="T196"/>
      <c r="U196"/>
      <c r="V196"/>
      <c r="W196"/>
      <c r="X196"/>
      <c r="Y196"/>
      <c r="Z196"/>
      <c r="AA196"/>
      <c r="AB196"/>
      <c r="AC196"/>
      <c r="AD196"/>
      <c r="AE196"/>
      <c r="AF196"/>
      <c r="AG196"/>
      <c r="AH196"/>
      <c r="AI196"/>
      <c r="AJ196"/>
      <c r="AK196"/>
      <c r="AL196"/>
      <c r="AM196"/>
      <c r="AN196"/>
      <c r="AO196"/>
      <c r="AP196"/>
      <c r="AQ196"/>
      <c r="AR196"/>
      <c r="AS196"/>
      <c r="AT196"/>
      <c r="AU196"/>
      <c r="AV196"/>
      <c r="AW196"/>
      <c r="AX196"/>
      <c r="AY196"/>
      <c r="AZ196"/>
      <c r="BA196"/>
      <c r="BB196"/>
      <c r="BC196"/>
      <c r="BD196"/>
      <c r="BE196"/>
      <c r="BF196"/>
      <c r="BG196"/>
      <c r="BH196"/>
      <c r="BI196"/>
      <c r="BJ196"/>
      <c r="BK196"/>
      <c r="BL196"/>
      <c r="BM196"/>
      <c r="BN196"/>
      <c r="BO196"/>
      <c r="BP196"/>
      <c r="BQ196"/>
      <c r="BR196"/>
      <c r="BS196"/>
      <c r="BT196"/>
      <c r="BU196"/>
      <c r="BV196"/>
      <c r="BW196"/>
      <c r="BX196"/>
      <c r="BY196"/>
      <c r="BZ196"/>
      <c r="CA196"/>
      <c r="CB196"/>
      <c r="CC196"/>
      <c r="CD196"/>
      <c r="CE196"/>
      <c r="CF196"/>
      <c r="CG196"/>
      <c r="CH196"/>
      <c r="CI196"/>
      <c r="CJ196"/>
      <c r="CK196"/>
      <c r="CL196"/>
      <c r="CM196"/>
      <c r="CN196"/>
      <c r="CO196"/>
      <c r="CP196"/>
      <c r="CQ196"/>
      <c r="CR196"/>
      <c r="CS196"/>
      <c r="CT196"/>
      <c r="CU196"/>
      <c r="CV196"/>
      <c r="CW196"/>
      <c r="CX196"/>
      <c r="CY196"/>
      <c r="CZ196"/>
      <c r="DA196"/>
      <c r="DB196"/>
      <c r="DC196"/>
      <c r="DD196"/>
      <c r="DE196"/>
      <c r="DF196"/>
      <c r="DG196"/>
      <c r="DH196"/>
      <c r="DI196"/>
      <c r="DJ196"/>
      <c r="DK196"/>
      <c r="DL196"/>
      <c r="DM196"/>
      <c r="DN196"/>
      <c r="DO196"/>
      <c r="DP196"/>
      <c r="DQ196"/>
      <c r="DR196"/>
      <c r="DS196"/>
      <c r="DT196"/>
      <c r="DU196"/>
      <c r="DV196"/>
      <c r="DW196"/>
      <c r="DX196"/>
      <c r="DY196"/>
      <c r="DZ196"/>
      <c r="EA196"/>
      <c r="EB196"/>
      <c r="EC196"/>
      <c r="ED196"/>
      <c r="EE196"/>
      <c r="EF196"/>
      <c r="EG196"/>
      <c r="EH196"/>
      <c r="EI196"/>
      <c r="EJ196"/>
      <c r="EK196"/>
      <c r="EL196"/>
      <c r="EM196"/>
      <c r="EN196"/>
      <c r="EO196"/>
      <c r="EP196"/>
      <c r="EQ196"/>
      <c r="ER196"/>
      <c r="ES196"/>
      <c r="ET196"/>
      <c r="EU196"/>
      <c r="EV196"/>
      <c r="EW196"/>
      <c r="EX196"/>
      <c r="EY196"/>
      <c r="EZ196"/>
      <c r="FA196"/>
      <c r="FB196"/>
      <c r="FC196"/>
      <c r="FD196"/>
      <c r="FE196"/>
      <c r="FF196"/>
      <c r="FG196"/>
      <c r="FH196"/>
      <c r="FI196"/>
      <c r="FJ196"/>
      <c r="FK196"/>
    </row>
    <row r="197" spans="1:167" x14ac:dyDescent="0.25">
      <c r="A197"/>
      <c r="B197"/>
      <c r="C197"/>
      <c r="D197"/>
      <c r="E197"/>
      <c r="F197"/>
      <c r="G197"/>
      <c r="H197"/>
      <c r="I197"/>
      <c r="J197"/>
      <c r="K197"/>
      <c r="L197"/>
      <c r="M197"/>
      <c r="N197"/>
      <c r="O197"/>
      <c r="P197"/>
      <c r="Q197"/>
      <c r="R197"/>
      <c r="S197"/>
      <c r="T197"/>
      <c r="U197"/>
      <c r="V197"/>
      <c r="W197"/>
      <c r="X197"/>
      <c r="Y197"/>
      <c r="Z197"/>
      <c r="AA197"/>
      <c r="AB197"/>
      <c r="AC197"/>
      <c r="AD197"/>
      <c r="AE197"/>
      <c r="AF197"/>
      <c r="AG197"/>
      <c r="AH197"/>
      <c r="AI197"/>
      <c r="AJ197"/>
      <c r="AK197"/>
      <c r="AL197"/>
      <c r="AM197"/>
      <c r="AN197"/>
      <c r="AO197"/>
      <c r="AP197"/>
      <c r="AQ197"/>
      <c r="AR197"/>
      <c r="AS197"/>
      <c r="AT197"/>
      <c r="AU197"/>
      <c r="AV197"/>
      <c r="AW197"/>
      <c r="AX197"/>
      <c r="AY197"/>
      <c r="AZ197"/>
      <c r="BA197"/>
      <c r="BB197"/>
      <c r="BC197"/>
      <c r="BD197"/>
      <c r="BE197"/>
      <c r="BF197"/>
      <c r="BG197"/>
      <c r="BH197"/>
      <c r="BI197"/>
      <c r="BJ197"/>
      <c r="BK197"/>
      <c r="BL197"/>
      <c r="BM197"/>
      <c r="BN197"/>
      <c r="BO197"/>
      <c r="BP197"/>
      <c r="BQ197"/>
      <c r="BR197"/>
      <c r="BS197"/>
      <c r="BT197"/>
      <c r="BU197"/>
      <c r="BV197"/>
      <c r="BW197"/>
      <c r="BX197"/>
      <c r="BY197"/>
      <c r="BZ197"/>
      <c r="CA197"/>
      <c r="CB197"/>
      <c r="CC197"/>
      <c r="CD197"/>
      <c r="CE197"/>
      <c r="CF197"/>
      <c r="CG197"/>
      <c r="CH197"/>
      <c r="CI197"/>
      <c r="CJ197"/>
      <c r="CK197"/>
      <c r="CL197"/>
      <c r="CM197"/>
      <c r="CN197"/>
      <c r="CO197"/>
      <c r="CP197"/>
      <c r="CQ197"/>
      <c r="CR197"/>
      <c r="CS197"/>
      <c r="CT197"/>
      <c r="CU197"/>
      <c r="CV197"/>
      <c r="CW197"/>
      <c r="CX197"/>
      <c r="CY197"/>
      <c r="CZ197"/>
      <c r="DA197"/>
      <c r="DB197"/>
      <c r="DC197"/>
      <c r="DD197"/>
      <c r="DE197"/>
      <c r="DF197"/>
      <c r="DG197"/>
      <c r="DH197"/>
      <c r="DI197"/>
      <c r="DJ197"/>
      <c r="DK197"/>
      <c r="DL197"/>
      <c r="DM197"/>
      <c r="DN197"/>
      <c r="DO197"/>
      <c r="DP197"/>
      <c r="DQ197"/>
      <c r="DR197"/>
      <c r="DS197"/>
      <c r="DT197"/>
      <c r="DU197"/>
      <c r="DV197"/>
      <c r="DW197"/>
      <c r="DX197"/>
      <c r="DY197"/>
      <c r="DZ197"/>
      <c r="EA197"/>
      <c r="EB197"/>
      <c r="EC197"/>
      <c r="ED197"/>
      <c r="EE197"/>
      <c r="EF197"/>
      <c r="EG197"/>
      <c r="EH197"/>
      <c r="EI197"/>
      <c r="EJ197"/>
      <c r="EK197"/>
      <c r="EL197"/>
      <c r="EM197"/>
      <c r="EN197"/>
      <c r="EO197"/>
      <c r="EP197"/>
      <c r="EQ197"/>
      <c r="ER197"/>
      <c r="ES197"/>
      <c r="ET197"/>
      <c r="EU197"/>
      <c r="EV197"/>
      <c r="EW197"/>
      <c r="EX197"/>
      <c r="EY197"/>
      <c r="EZ197"/>
      <c r="FA197"/>
      <c r="FB197"/>
      <c r="FC197"/>
      <c r="FD197"/>
      <c r="FE197"/>
      <c r="FF197"/>
      <c r="FG197"/>
      <c r="FH197"/>
      <c r="FI197"/>
      <c r="FJ197"/>
      <c r="FK197"/>
    </row>
    <row r="198" spans="1:167" x14ac:dyDescent="0.25">
      <c r="A198"/>
      <c r="B198"/>
      <c r="C198"/>
      <c r="D198"/>
      <c r="E198"/>
      <c r="F198"/>
      <c r="G198"/>
      <c r="H198"/>
      <c r="I198"/>
      <c r="J198"/>
      <c r="K198"/>
      <c r="L198"/>
      <c r="M198"/>
      <c r="N198"/>
      <c r="O198"/>
      <c r="P198"/>
      <c r="Q198"/>
      <c r="R198"/>
      <c r="S198"/>
      <c r="T198"/>
      <c r="U198"/>
      <c r="V198"/>
      <c r="W198"/>
      <c r="X198"/>
      <c r="Y198"/>
      <c r="Z198"/>
      <c r="AA198"/>
      <c r="AB198"/>
      <c r="AC198"/>
      <c r="AD198"/>
      <c r="AE198"/>
      <c r="AF198"/>
      <c r="AG198"/>
      <c r="AH198"/>
      <c r="AI198"/>
      <c r="AJ198"/>
      <c r="AK198"/>
      <c r="AL198"/>
      <c r="AM198"/>
      <c r="AN198"/>
      <c r="AO198"/>
      <c r="AP198"/>
      <c r="AQ198"/>
      <c r="AR198"/>
      <c r="AS198"/>
      <c r="AT198"/>
      <c r="AU198"/>
      <c r="AV198"/>
      <c r="AW198"/>
      <c r="AX198"/>
      <c r="AY198"/>
      <c r="AZ198"/>
      <c r="BA198"/>
      <c r="BB198"/>
      <c r="BC198"/>
      <c r="BD198"/>
      <c r="BE198"/>
      <c r="BF198"/>
      <c r="BG198"/>
      <c r="BH198"/>
      <c r="BI198"/>
      <c r="BJ198"/>
      <c r="BK198"/>
      <c r="BL198"/>
      <c r="BM198"/>
      <c r="BN198"/>
      <c r="BO198"/>
      <c r="BP198"/>
      <c r="BQ198"/>
      <c r="BR198"/>
      <c r="BS198"/>
      <c r="BT198"/>
      <c r="BU198"/>
      <c r="BV198"/>
      <c r="BW198"/>
      <c r="BX198"/>
      <c r="BY198"/>
      <c r="BZ198"/>
      <c r="CA198"/>
      <c r="CB198"/>
      <c r="CC198"/>
      <c r="CD198"/>
      <c r="CE198"/>
      <c r="CF198"/>
      <c r="CG198"/>
      <c r="CH198"/>
      <c r="CI198"/>
      <c r="CJ198"/>
      <c r="CK198"/>
      <c r="CL198"/>
      <c r="CM198"/>
      <c r="CN198"/>
      <c r="CO198"/>
      <c r="CP198"/>
      <c r="CQ198"/>
      <c r="CR198"/>
      <c r="CS198"/>
      <c r="CT198"/>
      <c r="CU198"/>
      <c r="CV198"/>
      <c r="CW198"/>
      <c r="CX198"/>
      <c r="CY198"/>
      <c r="CZ198"/>
      <c r="DA198"/>
      <c r="DB198"/>
      <c r="DC198"/>
      <c r="DD198"/>
      <c r="DE198"/>
      <c r="DF198"/>
      <c r="DG198"/>
      <c r="DH198"/>
      <c r="DI198"/>
      <c r="DJ198"/>
      <c r="DK198"/>
      <c r="DL198"/>
      <c r="DM198"/>
      <c r="DN198"/>
      <c r="DO198"/>
      <c r="DP198"/>
      <c r="DQ198"/>
      <c r="DR198"/>
      <c r="DS198"/>
      <c r="DT198"/>
      <c r="DU198"/>
      <c r="DV198"/>
      <c r="DW198"/>
      <c r="DX198"/>
      <c r="DY198"/>
      <c r="DZ198"/>
      <c r="EA198"/>
      <c r="EB198"/>
      <c r="EC198"/>
      <c r="ED198"/>
      <c r="EE198"/>
      <c r="EF198"/>
      <c r="EG198"/>
      <c r="EH198"/>
      <c r="EI198"/>
      <c r="EJ198"/>
      <c r="EK198"/>
      <c r="EL198"/>
      <c r="EM198"/>
      <c r="EN198"/>
      <c r="EO198"/>
      <c r="EP198"/>
      <c r="EQ198"/>
      <c r="ER198"/>
      <c r="ES198"/>
      <c r="ET198"/>
      <c r="EU198"/>
      <c r="EV198"/>
      <c r="EW198"/>
      <c r="EX198"/>
      <c r="EY198"/>
      <c r="EZ198"/>
      <c r="FA198"/>
      <c r="FB198"/>
      <c r="FC198"/>
      <c r="FD198"/>
      <c r="FE198"/>
      <c r="FF198"/>
      <c r="FG198"/>
      <c r="FH198"/>
      <c r="FI198"/>
      <c r="FJ198"/>
      <c r="FK198"/>
    </row>
    <row r="199" spans="1:167" x14ac:dyDescent="0.25">
      <c r="A199"/>
      <c r="B199"/>
      <c r="C199"/>
      <c r="D199"/>
      <c r="E199"/>
      <c r="F199"/>
      <c r="G199"/>
      <c r="H199"/>
      <c r="I199"/>
      <c r="J199"/>
      <c r="K199"/>
      <c r="L199"/>
      <c r="M199"/>
      <c r="N199"/>
      <c r="O199"/>
      <c r="P199"/>
      <c r="Q199"/>
      <c r="R199"/>
      <c r="S199"/>
      <c r="T199"/>
      <c r="U199"/>
      <c r="V199"/>
      <c r="W199"/>
      <c r="X199"/>
      <c r="Y199"/>
      <c r="Z199"/>
      <c r="AA199"/>
      <c r="AB199"/>
      <c r="AC199"/>
      <c r="AD199"/>
      <c r="AE199"/>
      <c r="AF199"/>
      <c r="AG199"/>
      <c r="AH199"/>
      <c r="AI199"/>
      <c r="AJ199"/>
      <c r="AK199"/>
      <c r="AL199"/>
      <c r="AM199"/>
      <c r="AN199"/>
      <c r="AO199"/>
      <c r="AP199"/>
      <c r="AQ199"/>
      <c r="AR199"/>
      <c r="AS199"/>
      <c r="AT199"/>
      <c r="AU199"/>
      <c r="AV199"/>
      <c r="AW199"/>
      <c r="AX199"/>
      <c r="AY199"/>
      <c r="AZ199"/>
      <c r="BA199"/>
      <c r="BB199"/>
      <c r="BC199"/>
      <c r="BD199"/>
      <c r="BE199"/>
      <c r="BF199"/>
      <c r="BG199"/>
      <c r="BH199"/>
      <c r="BI199"/>
      <c r="BJ199"/>
      <c r="BK199"/>
      <c r="BL199"/>
      <c r="BM199"/>
      <c r="BN199"/>
      <c r="BO199"/>
      <c r="BP199"/>
      <c r="BQ199"/>
      <c r="BR199"/>
      <c r="BS199"/>
      <c r="BT199"/>
      <c r="BU199"/>
      <c r="BV199"/>
      <c r="BW199"/>
      <c r="BX199"/>
      <c r="BY199"/>
      <c r="BZ199"/>
      <c r="CA199"/>
      <c r="CB199"/>
      <c r="CC199"/>
      <c r="CD199"/>
      <c r="CE199"/>
      <c r="CF199"/>
      <c r="CG199"/>
      <c r="CH199"/>
      <c r="CI199"/>
      <c r="CJ199"/>
      <c r="CK199"/>
      <c r="CL199"/>
      <c r="CM199"/>
      <c r="CN199"/>
      <c r="CO199"/>
      <c r="CP199"/>
      <c r="CQ199"/>
      <c r="CR199"/>
      <c r="CS199"/>
      <c r="CT199"/>
      <c r="CU199"/>
      <c r="CV199"/>
      <c r="CW199"/>
      <c r="CX199"/>
      <c r="CY199"/>
      <c r="CZ199"/>
      <c r="DA199"/>
      <c r="DB199"/>
      <c r="DC199"/>
      <c r="DD199"/>
      <c r="DE199"/>
      <c r="DF199"/>
      <c r="DG199"/>
      <c r="DH199"/>
      <c r="DI199"/>
      <c r="DJ199"/>
      <c r="DK199"/>
      <c r="DL199"/>
      <c r="DM199"/>
      <c r="DN199"/>
      <c r="DO199"/>
      <c r="DP199"/>
      <c r="DQ199"/>
      <c r="DR199"/>
      <c r="DS199"/>
      <c r="DT199"/>
      <c r="DU199"/>
      <c r="DV199"/>
      <c r="DW199"/>
      <c r="DX199"/>
      <c r="DY199"/>
      <c r="DZ199"/>
      <c r="EA199"/>
      <c r="EB199"/>
      <c r="EC199"/>
      <c r="ED199"/>
      <c r="EE199"/>
      <c r="EF199"/>
      <c r="EG199"/>
      <c r="EH199"/>
      <c r="EI199"/>
      <c r="EJ199"/>
      <c r="EK199"/>
      <c r="EL199"/>
      <c r="EM199"/>
      <c r="EN199"/>
      <c r="EO199"/>
      <c r="EP199"/>
      <c r="EQ199"/>
      <c r="ER199"/>
      <c r="ES199"/>
      <c r="ET199"/>
      <c r="EU199"/>
      <c r="EV199"/>
      <c r="EW199"/>
      <c r="EX199"/>
      <c r="EY199"/>
      <c r="EZ199"/>
      <c r="FA199"/>
      <c r="FB199"/>
      <c r="FC199"/>
      <c r="FD199"/>
      <c r="FE199"/>
      <c r="FF199"/>
      <c r="FG199"/>
      <c r="FH199"/>
      <c r="FI199"/>
      <c r="FJ199"/>
      <c r="FK199"/>
    </row>
    <row r="200" spans="1:167" x14ac:dyDescent="0.25">
      <c r="A200"/>
      <c r="B200"/>
      <c r="C200"/>
      <c r="D200"/>
      <c r="E200"/>
      <c r="F200"/>
      <c r="G200"/>
      <c r="H200"/>
      <c r="I200"/>
      <c r="J200"/>
      <c r="K200"/>
      <c r="L200"/>
      <c r="M200"/>
      <c r="N200"/>
      <c r="O200"/>
      <c r="P200"/>
      <c r="Q200"/>
      <c r="R200"/>
      <c r="S200"/>
      <c r="T200"/>
      <c r="U200"/>
      <c r="V200"/>
      <c r="W200"/>
      <c r="X200"/>
      <c r="Y200"/>
      <c r="Z200"/>
      <c r="AA200"/>
      <c r="AB200"/>
      <c r="AC200"/>
      <c r="AD200"/>
      <c r="AE200"/>
      <c r="AF200"/>
      <c r="AG200"/>
      <c r="AH200"/>
      <c r="AI200"/>
      <c r="AJ200"/>
      <c r="AK200"/>
      <c r="AL200"/>
      <c r="AM200"/>
      <c r="AN200"/>
      <c r="AO200"/>
      <c r="AP200"/>
      <c r="AQ200"/>
      <c r="AR200"/>
      <c r="AS200"/>
      <c r="AT200"/>
      <c r="AU200"/>
      <c r="AV200"/>
      <c r="AW200"/>
      <c r="AX200"/>
      <c r="AY200"/>
      <c r="AZ200"/>
      <c r="BA200"/>
      <c r="BB200"/>
      <c r="BC200"/>
      <c r="BD200"/>
      <c r="BE200"/>
      <c r="BF200"/>
      <c r="BG200"/>
      <c r="BH200"/>
      <c r="BI200"/>
      <c r="BJ200"/>
      <c r="BK200"/>
      <c r="BL200"/>
      <c r="BM200"/>
      <c r="BN200"/>
      <c r="BO200"/>
      <c r="BP200"/>
      <c r="BQ200"/>
      <c r="BR200"/>
      <c r="BS200"/>
      <c r="BT200"/>
      <c r="BU200"/>
      <c r="BV200"/>
      <c r="BW200"/>
      <c r="BX200"/>
      <c r="BY200"/>
      <c r="BZ200"/>
      <c r="CA200"/>
      <c r="CB200"/>
      <c r="CC200"/>
      <c r="CD200"/>
      <c r="CE200"/>
      <c r="CF200"/>
      <c r="CG200"/>
      <c r="CH200"/>
      <c r="CI200"/>
      <c r="CJ200"/>
      <c r="CK200"/>
      <c r="CL200"/>
      <c r="CM200"/>
      <c r="CN200"/>
      <c r="CO200"/>
      <c r="CP200"/>
      <c r="CQ200"/>
      <c r="CR200"/>
      <c r="CS200"/>
      <c r="CT200"/>
      <c r="CU200"/>
      <c r="CV200"/>
      <c r="CW200"/>
      <c r="CX200"/>
      <c r="CY200"/>
      <c r="CZ200"/>
      <c r="DA200"/>
      <c r="DB200"/>
      <c r="DC200"/>
      <c r="DD200"/>
      <c r="DE200"/>
      <c r="DF200"/>
      <c r="DG200"/>
      <c r="DH200"/>
      <c r="DI200"/>
      <c r="DJ200"/>
      <c r="DK200"/>
      <c r="DL200"/>
      <c r="DM200"/>
      <c r="DN200"/>
      <c r="DO200"/>
      <c r="DP200"/>
      <c r="DQ200"/>
      <c r="DR200"/>
      <c r="DS200"/>
      <c r="DT200"/>
      <c r="DU200"/>
      <c r="DV200"/>
      <c r="DW200"/>
      <c r="DX200"/>
      <c r="DY200"/>
      <c r="DZ200"/>
      <c r="EA200"/>
      <c r="EB200"/>
      <c r="EC200"/>
      <c r="ED200"/>
      <c r="EE200"/>
      <c r="EF200"/>
      <c r="EG200"/>
      <c r="EH200"/>
      <c r="EI200"/>
      <c r="EJ200"/>
      <c r="EK200"/>
      <c r="EL200"/>
      <c r="EM200"/>
      <c r="EN200"/>
      <c r="EO200"/>
      <c r="EP200"/>
      <c r="EQ200"/>
      <c r="ER200"/>
      <c r="ES200"/>
      <c r="ET200"/>
      <c r="EU200"/>
      <c r="EV200"/>
      <c r="EW200"/>
      <c r="EX200"/>
      <c r="EY200"/>
      <c r="EZ200"/>
      <c r="FA200"/>
      <c r="FB200"/>
      <c r="FC200"/>
      <c r="FD200"/>
      <c r="FE200"/>
      <c r="FF200"/>
      <c r="FG200"/>
      <c r="FH200"/>
      <c r="FI200"/>
      <c r="FJ200"/>
      <c r="FK200"/>
    </row>
    <row r="201" spans="1:167" x14ac:dyDescent="0.25">
      <c r="A201"/>
      <c r="B201"/>
      <c r="C201"/>
      <c r="D201"/>
      <c r="E201"/>
      <c r="F201"/>
      <c r="G201"/>
      <c r="H201"/>
      <c r="I201"/>
      <c r="J201"/>
      <c r="K201"/>
      <c r="L201"/>
      <c r="M201"/>
      <c r="N201"/>
      <c r="O201"/>
      <c r="P201"/>
      <c r="Q201"/>
      <c r="R201"/>
      <c r="S201"/>
      <c r="T201"/>
      <c r="U201"/>
      <c r="V201"/>
      <c r="W201"/>
      <c r="X201"/>
      <c r="Y201"/>
      <c r="Z201"/>
      <c r="AA201"/>
      <c r="AB201"/>
      <c r="AC201"/>
      <c r="AD201"/>
      <c r="AE201"/>
      <c r="AF201"/>
      <c r="AG201"/>
      <c r="AH201"/>
      <c r="AI201"/>
      <c r="AJ201"/>
      <c r="AK201"/>
      <c r="AL201"/>
      <c r="AM201"/>
      <c r="AN201"/>
      <c r="AO201"/>
      <c r="AP201"/>
      <c r="AQ201"/>
      <c r="AR201"/>
      <c r="AS201"/>
      <c r="AT201"/>
      <c r="AU201"/>
      <c r="AV201"/>
      <c r="AW201"/>
      <c r="AX201"/>
      <c r="AY201"/>
      <c r="AZ201"/>
      <c r="BA201"/>
      <c r="BB201"/>
      <c r="BC201"/>
      <c r="BD201"/>
      <c r="BE201"/>
      <c r="BF201"/>
      <c r="BG201"/>
      <c r="BH201"/>
      <c r="BI201"/>
      <c r="BJ201"/>
      <c r="BK201"/>
      <c r="BL201"/>
      <c r="BM201"/>
      <c r="BN201"/>
      <c r="BO201"/>
      <c r="BP201"/>
      <c r="BQ201"/>
      <c r="BR201"/>
      <c r="BS201"/>
      <c r="BT201"/>
      <c r="BU201"/>
      <c r="BV201"/>
      <c r="BW201"/>
      <c r="BX201"/>
      <c r="BY201"/>
      <c r="BZ201"/>
      <c r="CA201"/>
      <c r="CB201"/>
      <c r="CC201"/>
      <c r="CD201"/>
      <c r="CE201"/>
      <c r="CF201"/>
      <c r="CG201"/>
      <c r="CH201"/>
      <c r="CI201"/>
      <c r="CJ201"/>
      <c r="CK201"/>
      <c r="CL201"/>
      <c r="CM201"/>
      <c r="CN201"/>
      <c r="CO201"/>
      <c r="CP201"/>
      <c r="CQ201"/>
      <c r="CR201"/>
      <c r="CS201"/>
      <c r="CT201"/>
      <c r="CU201"/>
      <c r="CV201"/>
      <c r="CW201"/>
      <c r="CX201"/>
      <c r="CY201"/>
      <c r="CZ201"/>
      <c r="DA201"/>
      <c r="DB201"/>
      <c r="DC201"/>
      <c r="DD201"/>
      <c r="DE201"/>
      <c r="DF201"/>
      <c r="DG201"/>
      <c r="DH201"/>
      <c r="DI201"/>
      <c r="DJ201"/>
      <c r="DK201"/>
      <c r="DL201"/>
      <c r="DM201"/>
      <c r="DN201"/>
      <c r="DO201"/>
      <c r="DP201"/>
      <c r="DQ201"/>
      <c r="DR201"/>
      <c r="DS201"/>
      <c r="DT201"/>
      <c r="DU201"/>
      <c r="DV201"/>
      <c r="DW201"/>
      <c r="DX201"/>
      <c r="DY201"/>
      <c r="DZ201"/>
      <c r="EA201"/>
      <c r="EB201"/>
      <c r="EC201"/>
      <c r="ED201"/>
      <c r="EE201"/>
      <c r="EF201"/>
      <c r="EG201"/>
      <c r="EH201"/>
      <c r="EI201"/>
      <c r="EJ201"/>
      <c r="EK201"/>
      <c r="EL201"/>
      <c r="EM201"/>
      <c r="EN201"/>
      <c r="EO201"/>
      <c r="EP201"/>
      <c r="EQ201"/>
      <c r="ER201"/>
      <c r="ES201"/>
      <c r="ET201"/>
      <c r="EU201"/>
      <c r="EV201"/>
      <c r="EW201"/>
      <c r="EX201"/>
      <c r="EY201"/>
      <c r="EZ201"/>
      <c r="FA201"/>
      <c r="FB201"/>
      <c r="FC201"/>
      <c r="FD201"/>
      <c r="FE201"/>
      <c r="FF201"/>
      <c r="FG201"/>
      <c r="FH201"/>
      <c r="FI201"/>
      <c r="FJ201"/>
      <c r="FK201"/>
    </row>
    <row r="202" spans="1:167" x14ac:dyDescent="0.25">
      <c r="A202"/>
      <c r="B202"/>
      <c r="C202"/>
      <c r="D202"/>
      <c r="E202"/>
      <c r="F202"/>
      <c r="G202"/>
      <c r="H202"/>
      <c r="I202"/>
      <c r="J202"/>
      <c r="K202"/>
      <c r="L202"/>
      <c r="M202"/>
      <c r="N202"/>
      <c r="O202"/>
      <c r="P202"/>
      <c r="Q202"/>
      <c r="R202"/>
      <c r="S202"/>
      <c r="T202"/>
      <c r="U202"/>
      <c r="V202"/>
      <c r="W202"/>
      <c r="X202"/>
      <c r="Y202"/>
      <c r="Z202"/>
      <c r="AA202"/>
      <c r="AB202"/>
      <c r="AC202"/>
      <c r="AD202"/>
      <c r="AE202"/>
      <c r="AF202"/>
      <c r="AG202"/>
      <c r="AH202"/>
      <c r="AI202"/>
      <c r="AJ202"/>
      <c r="AK202"/>
      <c r="AL202"/>
      <c r="AM202"/>
      <c r="AN202"/>
      <c r="AO202"/>
      <c r="AP202"/>
      <c r="AQ202"/>
      <c r="AR202"/>
      <c r="AS202"/>
      <c r="AT202"/>
      <c r="AU202"/>
      <c r="AV202"/>
      <c r="AW202"/>
      <c r="AX202"/>
      <c r="AY202"/>
      <c r="AZ202"/>
      <c r="BA202"/>
      <c r="BB202"/>
      <c r="BC202"/>
      <c r="BD202"/>
      <c r="BE202"/>
      <c r="BF202"/>
      <c r="BG202"/>
      <c r="BH202"/>
      <c r="BI202"/>
      <c r="BJ202"/>
      <c r="BK202"/>
      <c r="BL202"/>
      <c r="BM202"/>
      <c r="BN202"/>
      <c r="BO202"/>
      <c r="BP202"/>
      <c r="BQ202"/>
      <c r="BR202"/>
      <c r="BS202"/>
      <c r="BT202"/>
      <c r="BU202"/>
      <c r="BV202"/>
      <c r="BW202"/>
      <c r="BX202"/>
      <c r="BY202"/>
      <c r="BZ202"/>
      <c r="CA202"/>
      <c r="CB202"/>
      <c r="CC202"/>
      <c r="CD202"/>
      <c r="CE202"/>
      <c r="CF202"/>
      <c r="CG202"/>
      <c r="CH202"/>
      <c r="CI202"/>
      <c r="CJ202"/>
      <c r="CK202"/>
      <c r="CL202"/>
      <c r="CM202"/>
      <c r="CN202"/>
      <c r="CO202"/>
      <c r="CP202"/>
      <c r="CQ202"/>
      <c r="CR202"/>
      <c r="CS202"/>
      <c r="CT202"/>
      <c r="CU202"/>
      <c r="CV202"/>
      <c r="CW202"/>
      <c r="CX202"/>
      <c r="CY202"/>
      <c r="CZ202"/>
      <c r="DA202"/>
      <c r="DB202"/>
      <c r="DC202"/>
      <c r="DD202"/>
      <c r="DE202"/>
      <c r="DF202"/>
      <c r="DG202"/>
      <c r="DH202"/>
      <c r="DI202"/>
      <c r="DJ202"/>
      <c r="DK202"/>
      <c r="DL202"/>
      <c r="DM202"/>
      <c r="DN202"/>
      <c r="DO202"/>
      <c r="DP202"/>
      <c r="DQ202"/>
      <c r="DR202"/>
      <c r="DS202"/>
      <c r="DT202"/>
      <c r="DU202"/>
      <c r="DV202"/>
      <c r="DW202"/>
      <c r="DX202"/>
      <c r="DY202"/>
      <c r="DZ202"/>
      <c r="EA202"/>
      <c r="EB202"/>
      <c r="EC202"/>
      <c r="ED202"/>
      <c r="EE202"/>
      <c r="EF202"/>
      <c r="EG202"/>
      <c r="EH202"/>
      <c r="EI202"/>
      <c r="EJ202"/>
      <c r="EK202"/>
      <c r="EL202"/>
      <c r="EM202"/>
      <c r="EN202"/>
      <c r="EO202"/>
      <c r="EP202"/>
      <c r="EQ202"/>
      <c r="ER202"/>
      <c r="ES202"/>
      <c r="ET202"/>
      <c r="EU202"/>
      <c r="EV202"/>
      <c r="EW202"/>
      <c r="EX202"/>
      <c r="EY202"/>
      <c r="EZ202"/>
      <c r="FA202"/>
      <c r="FB202"/>
      <c r="FC202"/>
      <c r="FD202"/>
      <c r="FE202"/>
      <c r="FF202"/>
      <c r="FG202"/>
      <c r="FH202"/>
      <c r="FI202"/>
      <c r="FJ202"/>
      <c r="FK202"/>
    </row>
    <row r="203" spans="1:167" x14ac:dyDescent="0.25">
      <c r="A203"/>
      <c r="B203"/>
      <c r="C203"/>
      <c r="D203"/>
      <c r="E203"/>
      <c r="F203"/>
      <c r="G203"/>
      <c r="H203"/>
      <c r="I203"/>
      <c r="J203"/>
      <c r="K203"/>
      <c r="L203"/>
      <c r="M203"/>
      <c r="N203"/>
      <c r="O203"/>
      <c r="P203"/>
      <c r="Q203"/>
      <c r="R203"/>
      <c r="S203"/>
      <c r="T203"/>
      <c r="U203"/>
      <c r="V203"/>
      <c r="W203"/>
      <c r="X203"/>
      <c r="Y203"/>
      <c r="Z203"/>
      <c r="AA203"/>
      <c r="AB203"/>
      <c r="AC203"/>
      <c r="AD203"/>
      <c r="AE203"/>
      <c r="AF203"/>
      <c r="AG203"/>
      <c r="AH203"/>
      <c r="AI203"/>
      <c r="AJ203"/>
      <c r="AK203"/>
      <c r="AL203"/>
      <c r="AM203"/>
      <c r="AN203"/>
      <c r="AO203"/>
      <c r="AP203"/>
      <c r="AQ203"/>
      <c r="AR203"/>
      <c r="AS203"/>
      <c r="AT203"/>
      <c r="AU203"/>
      <c r="AV203"/>
      <c r="AW203"/>
      <c r="AX203"/>
      <c r="AY203"/>
      <c r="AZ203"/>
      <c r="BA203"/>
      <c r="BB203"/>
      <c r="BC203"/>
      <c r="BD203"/>
      <c r="BE203"/>
      <c r="BF203"/>
      <c r="BG203"/>
      <c r="BH203"/>
      <c r="BI203"/>
      <c r="BJ203"/>
      <c r="BK203"/>
      <c r="BL203"/>
      <c r="BM203"/>
      <c r="BN203"/>
      <c r="BO203"/>
      <c r="BP203"/>
      <c r="BQ203"/>
      <c r="BR203"/>
      <c r="BS203"/>
      <c r="BT203"/>
      <c r="BU203"/>
      <c r="BV203"/>
      <c r="BW203"/>
      <c r="BX203"/>
      <c r="BY203"/>
      <c r="BZ203"/>
      <c r="CA203"/>
      <c r="CB203"/>
      <c r="CC203"/>
      <c r="CD203"/>
      <c r="CE203"/>
      <c r="CF203"/>
      <c r="CG203"/>
      <c r="CH203"/>
      <c r="CI203"/>
      <c r="CJ203"/>
      <c r="CK203"/>
      <c r="CL203"/>
      <c r="CM203"/>
      <c r="CN203"/>
      <c r="CO203"/>
      <c r="CP203"/>
      <c r="CQ203"/>
      <c r="CR203"/>
      <c r="CS203"/>
      <c r="CT203"/>
      <c r="CU203"/>
      <c r="CV203"/>
      <c r="CW203"/>
      <c r="CX203"/>
      <c r="CY203"/>
      <c r="CZ203"/>
      <c r="DA203"/>
      <c r="DB203"/>
      <c r="DC203"/>
      <c r="DD203"/>
      <c r="DE203"/>
      <c r="DF203"/>
      <c r="DG203"/>
      <c r="DH203"/>
      <c r="DI203"/>
      <c r="DJ203"/>
      <c r="DK203"/>
      <c r="DL203"/>
      <c r="DM203"/>
      <c r="DN203"/>
      <c r="DO203"/>
      <c r="DP203"/>
      <c r="DQ203"/>
      <c r="DR203"/>
      <c r="DS203"/>
      <c r="DT203"/>
      <c r="DU203"/>
      <c r="DV203"/>
      <c r="DW203"/>
      <c r="DX203"/>
      <c r="DY203"/>
      <c r="DZ203"/>
      <c r="EA203"/>
      <c r="EB203"/>
      <c r="EC203"/>
      <c r="ED203"/>
      <c r="EE203"/>
      <c r="EF203"/>
      <c r="EG203"/>
      <c r="EH203"/>
      <c r="EI203"/>
      <c r="EJ203"/>
      <c r="EK203"/>
      <c r="EL203"/>
      <c r="EM203"/>
      <c r="EN203"/>
      <c r="EO203"/>
      <c r="EP203"/>
      <c r="EQ203"/>
      <c r="ER203"/>
      <c r="ES203"/>
      <c r="ET203"/>
      <c r="EU203"/>
      <c r="EV203"/>
      <c r="EW203"/>
      <c r="EX203"/>
      <c r="EY203"/>
      <c r="EZ203"/>
      <c r="FA203"/>
      <c r="FB203"/>
      <c r="FC203"/>
      <c r="FD203"/>
      <c r="FE203"/>
      <c r="FF203"/>
      <c r="FG203"/>
      <c r="FH203"/>
      <c r="FI203"/>
      <c r="FJ203"/>
      <c r="FK203"/>
    </row>
    <row r="204" spans="1:167" x14ac:dyDescent="0.25">
      <c r="A204"/>
      <c r="B204"/>
      <c r="C204"/>
      <c r="D204"/>
      <c r="E204"/>
      <c r="F204"/>
      <c r="G204"/>
      <c r="H204"/>
      <c r="I204"/>
      <c r="J204"/>
      <c r="K204"/>
      <c r="L204"/>
      <c r="M204"/>
      <c r="N204"/>
      <c r="O204"/>
      <c r="P204"/>
      <c r="Q204"/>
      <c r="R204"/>
      <c r="S204"/>
      <c r="T204"/>
      <c r="U204"/>
      <c r="V204"/>
      <c r="W204"/>
      <c r="X204"/>
      <c r="Y204"/>
      <c r="Z204"/>
      <c r="AA204"/>
      <c r="AB204"/>
      <c r="AC204"/>
      <c r="AD204"/>
      <c r="AE204"/>
      <c r="AF204"/>
      <c r="AG204"/>
      <c r="AH204"/>
      <c r="AI204"/>
      <c r="AJ204"/>
      <c r="AK204"/>
      <c r="AL204"/>
      <c r="AM204"/>
      <c r="AN204"/>
      <c r="AO204"/>
      <c r="AP204"/>
      <c r="AQ204"/>
      <c r="AR204"/>
      <c r="AS204"/>
      <c r="AT204"/>
      <c r="AU204"/>
      <c r="AV204"/>
      <c r="AW204"/>
      <c r="AX204"/>
      <c r="AY204"/>
      <c r="AZ204"/>
      <c r="BA204"/>
      <c r="BB204"/>
      <c r="BC204"/>
      <c r="BD204"/>
      <c r="BE204"/>
      <c r="BF204"/>
      <c r="BG204"/>
      <c r="BH204"/>
      <c r="BI204"/>
      <c r="BJ204"/>
      <c r="BK204"/>
      <c r="BL204"/>
      <c r="BM204"/>
      <c r="BN204"/>
      <c r="BO204"/>
      <c r="BP204"/>
      <c r="BQ204"/>
      <c r="BR204"/>
      <c r="BS204"/>
      <c r="BT204"/>
      <c r="BU204"/>
      <c r="BV204"/>
      <c r="BW204"/>
      <c r="BX204"/>
      <c r="BY204"/>
      <c r="BZ204"/>
      <c r="CA204"/>
      <c r="CB204"/>
      <c r="CC204"/>
      <c r="CD204"/>
      <c r="CE204"/>
      <c r="CF204"/>
      <c r="CG204"/>
      <c r="CH204"/>
      <c r="CI204"/>
      <c r="CJ204"/>
      <c r="CK204"/>
      <c r="CL204"/>
      <c r="CM204"/>
      <c r="CN204"/>
      <c r="CO204"/>
      <c r="CP204"/>
      <c r="CQ204"/>
      <c r="CR204"/>
      <c r="CS204"/>
      <c r="CT204"/>
      <c r="CU204"/>
      <c r="CV204"/>
      <c r="CW204"/>
      <c r="CX204"/>
      <c r="CY204"/>
      <c r="CZ204"/>
      <c r="DA204"/>
      <c r="DB204"/>
      <c r="DC204"/>
      <c r="DD204"/>
      <c r="DE204"/>
      <c r="DF204"/>
      <c r="DG204"/>
      <c r="DH204"/>
      <c r="DI204"/>
      <c r="DJ204"/>
      <c r="DK204"/>
      <c r="DL204"/>
      <c r="DM204"/>
      <c r="DN204"/>
      <c r="DO204"/>
      <c r="DP204"/>
      <c r="DQ204"/>
      <c r="DR204"/>
      <c r="DS204"/>
      <c r="DT204"/>
      <c r="DU204"/>
      <c r="DV204"/>
      <c r="DW204"/>
      <c r="DX204"/>
      <c r="DY204"/>
      <c r="DZ204"/>
      <c r="EA204"/>
      <c r="EB204"/>
      <c r="EC204"/>
      <c r="ED204"/>
      <c r="EE204"/>
      <c r="EF204"/>
      <c r="EG204"/>
      <c r="EH204"/>
      <c r="EI204"/>
      <c r="EJ204"/>
      <c r="EK204"/>
      <c r="EL204"/>
      <c r="EM204"/>
      <c r="EN204"/>
      <c r="EO204"/>
      <c r="EP204"/>
      <c r="EQ204"/>
      <c r="ER204"/>
      <c r="ES204"/>
      <c r="ET204"/>
      <c r="EU204"/>
      <c r="EV204"/>
      <c r="EW204"/>
      <c r="EX204"/>
      <c r="EY204"/>
      <c r="EZ204"/>
      <c r="FA204"/>
      <c r="FB204"/>
      <c r="FC204"/>
      <c r="FD204"/>
      <c r="FE204"/>
      <c r="FF204"/>
      <c r="FG204"/>
      <c r="FH204"/>
      <c r="FI204"/>
      <c r="FJ204"/>
      <c r="FK204"/>
    </row>
    <row r="205" spans="1:167" x14ac:dyDescent="0.25">
      <c r="A205"/>
      <c r="B205"/>
      <c r="C205"/>
      <c r="D205"/>
      <c r="E205"/>
      <c r="F205"/>
      <c r="G205"/>
      <c r="H205"/>
      <c r="I205"/>
      <c r="J205"/>
      <c r="K205"/>
      <c r="L205"/>
      <c r="M205"/>
      <c r="N205"/>
      <c r="O205"/>
      <c r="P205"/>
      <c r="Q205"/>
      <c r="R205"/>
      <c r="S205"/>
      <c r="T205"/>
      <c r="U205"/>
      <c r="V205"/>
      <c r="W205"/>
      <c r="X205"/>
      <c r="Y205"/>
      <c r="Z205"/>
      <c r="AA205"/>
      <c r="AB205"/>
      <c r="AC205"/>
      <c r="AD205"/>
      <c r="AE205"/>
      <c r="AF205"/>
      <c r="AG205"/>
      <c r="AH205"/>
      <c r="AI205"/>
      <c r="AJ205"/>
      <c r="AK205"/>
      <c r="AL205"/>
      <c r="AM205"/>
      <c r="AN205"/>
      <c r="AO205"/>
      <c r="AP205"/>
      <c r="AQ205"/>
      <c r="AR205"/>
      <c r="AS205"/>
      <c r="AT205"/>
      <c r="AU205"/>
      <c r="AV205"/>
      <c r="AW205"/>
      <c r="AX205"/>
      <c r="AY205"/>
      <c r="AZ205"/>
      <c r="BA205"/>
      <c r="BB205"/>
      <c r="BC205"/>
      <c r="BD205"/>
      <c r="BE205"/>
      <c r="BF205"/>
      <c r="BG205"/>
      <c r="BH205"/>
      <c r="BI205"/>
      <c r="BJ205"/>
      <c r="BK205"/>
      <c r="BL205"/>
      <c r="BM205"/>
      <c r="BN205"/>
      <c r="BO205"/>
      <c r="BP205"/>
      <c r="BQ205"/>
      <c r="BR205"/>
      <c r="BS205"/>
      <c r="BT205"/>
      <c r="BU205"/>
      <c r="BV205"/>
      <c r="BW205"/>
      <c r="BX205"/>
      <c r="BY205"/>
      <c r="BZ205"/>
      <c r="CA205"/>
      <c r="CB205"/>
      <c r="CC205"/>
      <c r="CD205"/>
      <c r="CE205"/>
      <c r="CF205"/>
      <c r="CG205"/>
      <c r="CH205"/>
      <c r="CI205"/>
      <c r="CJ205"/>
      <c r="CK205"/>
      <c r="CL205"/>
      <c r="CM205"/>
      <c r="CN205"/>
      <c r="CO205"/>
      <c r="CP205"/>
      <c r="CQ205"/>
      <c r="CR205"/>
      <c r="CS205"/>
      <c r="CT205"/>
      <c r="CU205"/>
      <c r="CV205"/>
      <c r="CW205"/>
      <c r="CX205"/>
      <c r="CY205"/>
      <c r="CZ205"/>
      <c r="DA205"/>
      <c r="DB205"/>
      <c r="DC205"/>
      <c r="DD205"/>
      <c r="DE205"/>
      <c r="DF205"/>
      <c r="DG205"/>
      <c r="DH205"/>
      <c r="DI205"/>
      <c r="DJ205"/>
      <c r="DK205"/>
      <c r="DL205"/>
      <c r="DM205"/>
      <c r="DN205"/>
      <c r="DO205"/>
      <c r="DP205"/>
      <c r="DQ205"/>
      <c r="DR205"/>
      <c r="DS205"/>
      <c r="DT205"/>
      <c r="DU205"/>
      <c r="DV205"/>
      <c r="DW205"/>
      <c r="DX205"/>
      <c r="DY205"/>
      <c r="DZ205"/>
      <c r="EA205"/>
      <c r="EB205"/>
      <c r="EC205"/>
      <c r="ED205"/>
      <c r="EE205"/>
      <c r="EF205"/>
      <c r="EG205"/>
      <c r="EH205"/>
      <c r="EI205"/>
      <c r="EJ205"/>
      <c r="EK205"/>
      <c r="EL205"/>
      <c r="EM205"/>
      <c r="EN205"/>
      <c r="EO205"/>
      <c r="EP205"/>
      <c r="EQ205"/>
      <c r="ER205"/>
      <c r="ES205"/>
      <c r="ET205"/>
      <c r="EU205"/>
      <c r="EV205"/>
      <c r="EW205"/>
      <c r="EX205"/>
      <c r="EY205"/>
      <c r="EZ205"/>
      <c r="FA205"/>
      <c r="FB205"/>
      <c r="FC205"/>
      <c r="FD205"/>
      <c r="FE205"/>
      <c r="FF205"/>
      <c r="FG205"/>
      <c r="FH205"/>
      <c r="FI205"/>
      <c r="FJ205"/>
      <c r="FK205"/>
    </row>
    <row r="206" spans="1:167" x14ac:dyDescent="0.25">
      <c r="A206"/>
      <c r="B206"/>
      <c r="C206"/>
      <c r="D206"/>
      <c r="E206"/>
      <c r="F206"/>
      <c r="G206"/>
      <c r="H206"/>
      <c r="I206"/>
      <c r="J206"/>
      <c r="K206"/>
      <c r="L206"/>
      <c r="M206"/>
      <c r="N206"/>
      <c r="O206"/>
      <c r="P206"/>
      <c r="Q206"/>
      <c r="R206"/>
      <c r="S206"/>
      <c r="T206"/>
      <c r="U206"/>
      <c r="V206"/>
      <c r="W206"/>
      <c r="X206"/>
      <c r="Y206"/>
      <c r="Z206"/>
      <c r="AA206"/>
      <c r="AB206"/>
      <c r="AC206"/>
      <c r="AD206"/>
      <c r="AE206"/>
      <c r="AF206"/>
      <c r="AG206"/>
      <c r="AH206"/>
      <c r="AI206"/>
      <c r="AJ206"/>
      <c r="AK206"/>
      <c r="AL206"/>
      <c r="AM206"/>
      <c r="AN206"/>
      <c r="AO206"/>
      <c r="AP206"/>
      <c r="AQ206"/>
      <c r="AR206"/>
      <c r="AS206"/>
      <c r="AT206"/>
      <c r="AU206"/>
      <c r="AV206"/>
      <c r="AW206"/>
      <c r="AX206"/>
      <c r="AY206"/>
      <c r="AZ206"/>
      <c r="BA206"/>
      <c r="BB206"/>
      <c r="BC206"/>
      <c r="BD206"/>
      <c r="BE206"/>
      <c r="BF206"/>
      <c r="BG206"/>
      <c r="BH206"/>
      <c r="BI206"/>
      <c r="BJ206"/>
      <c r="BK206"/>
      <c r="BL206"/>
      <c r="BM206"/>
      <c r="BN206"/>
      <c r="BO206"/>
      <c r="BP206"/>
      <c r="BQ206"/>
      <c r="BR206"/>
      <c r="BS206"/>
      <c r="BT206"/>
      <c r="BU206"/>
      <c r="BV206"/>
      <c r="BW206"/>
      <c r="BX206"/>
      <c r="BY206"/>
      <c r="BZ206"/>
      <c r="CA206"/>
      <c r="CB206"/>
      <c r="CC206"/>
      <c r="CD206"/>
      <c r="CE206"/>
      <c r="CF206"/>
      <c r="CG206"/>
      <c r="CH206"/>
      <c r="CI206"/>
      <c r="CJ206"/>
      <c r="CK206"/>
      <c r="CL206"/>
      <c r="CM206"/>
      <c r="CN206"/>
      <c r="CO206"/>
      <c r="CP206"/>
      <c r="CQ206"/>
      <c r="CR206"/>
      <c r="CS206"/>
      <c r="CT206"/>
      <c r="CU206"/>
      <c r="CV206"/>
      <c r="CW206"/>
      <c r="CX206"/>
      <c r="CY206"/>
      <c r="CZ206"/>
      <c r="DA206"/>
      <c r="DB206"/>
      <c r="DC206"/>
      <c r="DD206"/>
      <c r="DE206"/>
      <c r="DF206"/>
      <c r="DG206"/>
      <c r="DH206"/>
      <c r="DI206"/>
      <c r="DJ206"/>
      <c r="DK206"/>
      <c r="DL206"/>
      <c r="DM206"/>
      <c r="DN206"/>
      <c r="DO206"/>
      <c r="DP206"/>
      <c r="DQ206"/>
      <c r="DR206"/>
      <c r="DS206"/>
      <c r="DT206"/>
      <c r="DU206"/>
      <c r="DV206"/>
      <c r="DW206"/>
      <c r="DX206"/>
      <c r="DY206"/>
      <c r="DZ206"/>
      <c r="EA206"/>
      <c r="EB206"/>
      <c r="EC206"/>
      <c r="ED206"/>
      <c r="EE206"/>
      <c r="EF206"/>
      <c r="EG206"/>
      <c r="EH206"/>
      <c r="EI206"/>
      <c r="EJ206"/>
      <c r="EK206"/>
      <c r="EL206"/>
      <c r="EM206"/>
      <c r="EN206"/>
      <c r="EO206"/>
      <c r="EP206"/>
      <c r="EQ206"/>
      <c r="ER206"/>
      <c r="ES206"/>
      <c r="ET206"/>
      <c r="EU206"/>
      <c r="EV206"/>
      <c r="EW206"/>
      <c r="EX206"/>
      <c r="EY206"/>
      <c r="EZ206"/>
      <c r="FA206"/>
      <c r="FB206"/>
      <c r="FC206"/>
      <c r="FD206"/>
      <c r="FE206"/>
      <c r="FF206"/>
      <c r="FG206"/>
      <c r="FH206"/>
      <c r="FI206"/>
      <c r="FJ206"/>
      <c r="FK206"/>
    </row>
    <row r="207" spans="1:167" x14ac:dyDescent="0.25">
      <c r="A207"/>
      <c r="B207"/>
      <c r="C207"/>
      <c r="D207"/>
      <c r="E207"/>
      <c r="F207"/>
      <c r="G207"/>
      <c r="H207"/>
      <c r="I207"/>
      <c r="J207"/>
      <c r="K207"/>
      <c r="L207"/>
      <c r="M207"/>
      <c r="N207"/>
      <c r="O207"/>
      <c r="P207"/>
      <c r="Q207"/>
      <c r="R207"/>
      <c r="S207"/>
      <c r="T207"/>
      <c r="U207"/>
      <c r="V207"/>
      <c r="W207"/>
      <c r="X207"/>
      <c r="Y207"/>
      <c r="Z207"/>
      <c r="AA207"/>
      <c r="AB207"/>
      <c r="AC207"/>
      <c r="AD207"/>
      <c r="AE207"/>
      <c r="AF207"/>
      <c r="AG207"/>
      <c r="AH207"/>
      <c r="AI207"/>
      <c r="AJ207"/>
      <c r="AK207"/>
      <c r="AL207"/>
      <c r="AM207"/>
      <c r="AN207"/>
      <c r="AO207"/>
      <c r="AP207"/>
      <c r="AQ207"/>
      <c r="AR207"/>
      <c r="AS207"/>
      <c r="AT207"/>
      <c r="AU207"/>
      <c r="AV207"/>
      <c r="AW207"/>
      <c r="AX207"/>
      <c r="AY207"/>
      <c r="AZ207"/>
      <c r="BA207"/>
      <c r="BB207"/>
      <c r="BC207"/>
      <c r="BD207"/>
      <c r="BE207"/>
      <c r="BF207"/>
      <c r="BG207"/>
      <c r="BH207"/>
      <c r="BI207"/>
      <c r="BJ207"/>
      <c r="BK207"/>
      <c r="BL207"/>
      <c r="BM207"/>
      <c r="BN207"/>
      <c r="BO207"/>
      <c r="BP207"/>
      <c r="BQ207"/>
      <c r="BR207"/>
      <c r="BS207"/>
      <c r="BT207"/>
      <c r="BU207"/>
      <c r="BV207"/>
      <c r="BW207"/>
      <c r="BX207"/>
      <c r="BY207"/>
      <c r="BZ207"/>
      <c r="CA207"/>
      <c r="CB207"/>
      <c r="CC207"/>
      <c r="CD207"/>
      <c r="CE207"/>
      <c r="CF207"/>
      <c r="CG207"/>
      <c r="CH207"/>
      <c r="CI207"/>
      <c r="CJ207"/>
      <c r="CK207"/>
      <c r="CL207"/>
      <c r="CM207"/>
      <c r="CN207"/>
      <c r="CO207"/>
      <c r="CP207"/>
      <c r="CQ207"/>
      <c r="CR207"/>
      <c r="CS207"/>
      <c r="CT207"/>
      <c r="CU207"/>
      <c r="CV207"/>
      <c r="CW207"/>
      <c r="CX207"/>
      <c r="CY207"/>
      <c r="CZ207"/>
      <c r="DA207"/>
      <c r="DB207"/>
      <c r="DC207"/>
      <c r="DD207"/>
      <c r="DE207"/>
      <c r="DF207"/>
      <c r="DG207"/>
      <c r="DH207"/>
      <c r="DI207"/>
      <c r="DJ207"/>
      <c r="DK207"/>
      <c r="DL207"/>
      <c r="DM207"/>
      <c r="DN207"/>
      <c r="DO207"/>
      <c r="DP207"/>
      <c r="DQ207"/>
      <c r="DR207"/>
      <c r="DS207"/>
      <c r="DT207"/>
      <c r="DU207"/>
      <c r="DV207"/>
      <c r="DW207"/>
      <c r="DX207"/>
      <c r="DY207"/>
      <c r="DZ207"/>
      <c r="EA207"/>
      <c r="EB207"/>
      <c r="EC207"/>
      <c r="ED207"/>
      <c r="EE207"/>
      <c r="EF207"/>
      <c r="EG207"/>
      <c r="EH207"/>
      <c r="EI207"/>
      <c r="EJ207"/>
      <c r="EK207"/>
      <c r="EL207"/>
      <c r="EM207"/>
      <c r="EN207"/>
      <c r="EO207"/>
      <c r="EP207"/>
      <c r="EQ207"/>
      <c r="ER207"/>
      <c r="ES207"/>
      <c r="ET207"/>
      <c r="EU207"/>
      <c r="EV207"/>
      <c r="EW207"/>
      <c r="EX207"/>
      <c r="EY207"/>
      <c r="EZ207"/>
      <c r="FA207"/>
      <c r="FB207"/>
      <c r="FC207"/>
      <c r="FD207"/>
      <c r="FE207"/>
      <c r="FF207"/>
      <c r="FG207"/>
      <c r="FH207"/>
      <c r="FI207"/>
      <c r="FJ207"/>
      <c r="FK207"/>
    </row>
    <row r="208" spans="1:167" x14ac:dyDescent="0.25">
      <c r="A208"/>
      <c r="B208"/>
      <c r="C208"/>
      <c r="D208"/>
      <c r="E208"/>
      <c r="F208"/>
      <c r="G208"/>
      <c r="H208"/>
      <c r="I208"/>
      <c r="J208"/>
      <c r="K208"/>
      <c r="L208"/>
      <c r="M208"/>
      <c r="N208"/>
      <c r="O208"/>
      <c r="P208"/>
      <c r="Q208"/>
      <c r="R208"/>
      <c r="S208"/>
      <c r="T208"/>
      <c r="U208"/>
      <c r="V208"/>
      <c r="W208"/>
      <c r="X208"/>
      <c r="Y208"/>
      <c r="Z208"/>
      <c r="AA208"/>
      <c r="AB208"/>
      <c r="AC208"/>
      <c r="AD208"/>
      <c r="AE208"/>
      <c r="AF208"/>
      <c r="AG208"/>
      <c r="AH208"/>
      <c r="AI208"/>
      <c r="AJ208"/>
      <c r="AK208"/>
      <c r="AL208"/>
      <c r="AM208"/>
      <c r="AN208"/>
      <c r="AO208"/>
      <c r="AP208"/>
      <c r="AQ208"/>
      <c r="AR208"/>
      <c r="AS208"/>
      <c r="AT208"/>
      <c r="AU208"/>
      <c r="AV208"/>
      <c r="AW208"/>
      <c r="AX208"/>
      <c r="AY208"/>
      <c r="AZ208"/>
      <c r="BA208"/>
      <c r="BB208"/>
      <c r="BC208"/>
      <c r="BD208"/>
      <c r="BE208"/>
      <c r="BF208"/>
      <c r="BG208"/>
      <c r="BH208"/>
      <c r="BI208"/>
      <c r="BJ208"/>
      <c r="BK208"/>
      <c r="BL208"/>
      <c r="BM208"/>
      <c r="BN208"/>
      <c r="BO208"/>
      <c r="BP208"/>
      <c r="BQ208"/>
      <c r="BR208"/>
      <c r="BS208"/>
      <c r="BT208"/>
      <c r="BU208"/>
      <c r="BV208"/>
      <c r="BW208"/>
      <c r="BX208"/>
      <c r="BY208"/>
      <c r="BZ208"/>
      <c r="CA208"/>
      <c r="CB208"/>
      <c r="CC208"/>
      <c r="CD208"/>
      <c r="CE208"/>
      <c r="CF208"/>
      <c r="CG208"/>
      <c r="CH208"/>
      <c r="CI208"/>
      <c r="CJ208"/>
      <c r="CK208"/>
      <c r="CL208"/>
      <c r="CM208"/>
      <c r="CN208"/>
      <c r="CO208"/>
      <c r="CP208"/>
      <c r="CQ208"/>
      <c r="CR208"/>
      <c r="CS208"/>
      <c r="CT208"/>
      <c r="CU208"/>
      <c r="CV208"/>
      <c r="CW208"/>
      <c r="CX208"/>
      <c r="CY208"/>
      <c r="CZ208"/>
      <c r="DA208"/>
      <c r="DB208"/>
      <c r="DC208"/>
      <c r="DD208"/>
      <c r="DE208"/>
      <c r="DF208"/>
      <c r="DG208"/>
      <c r="DH208"/>
      <c r="DI208"/>
      <c r="DJ208"/>
      <c r="DK208"/>
      <c r="DL208"/>
      <c r="DM208"/>
      <c r="DN208"/>
      <c r="DO208"/>
      <c r="DP208"/>
      <c r="DQ208"/>
      <c r="DR208"/>
      <c r="DS208"/>
      <c r="DT208"/>
      <c r="DU208"/>
      <c r="DV208"/>
      <c r="DW208"/>
      <c r="DX208"/>
      <c r="DY208"/>
      <c r="DZ208"/>
      <c r="EA208"/>
      <c r="EB208"/>
      <c r="EC208"/>
      <c r="ED208"/>
      <c r="EE208"/>
      <c r="EF208"/>
      <c r="EG208"/>
      <c r="EH208"/>
      <c r="EI208"/>
      <c r="EJ208"/>
      <c r="EK208"/>
      <c r="EL208"/>
      <c r="EM208"/>
      <c r="EN208"/>
      <c r="EO208"/>
      <c r="EP208"/>
      <c r="EQ208"/>
      <c r="ER208"/>
      <c r="ES208"/>
      <c r="ET208"/>
      <c r="EU208"/>
      <c r="EV208"/>
      <c r="EW208"/>
      <c r="EX208"/>
      <c r="EY208"/>
      <c r="EZ208"/>
      <c r="FA208"/>
      <c r="FB208"/>
      <c r="FC208"/>
      <c r="FD208"/>
      <c r="FE208"/>
      <c r="FF208"/>
      <c r="FG208"/>
      <c r="FH208"/>
      <c r="FI208"/>
      <c r="FJ208"/>
      <c r="FK208"/>
    </row>
    <row r="209" spans="1:167" x14ac:dyDescent="0.25">
      <c r="A209"/>
      <c r="B209"/>
      <c r="C209"/>
      <c r="D209"/>
      <c r="E209"/>
      <c r="F209"/>
      <c r="G209"/>
      <c r="H209"/>
      <c r="I209"/>
      <c r="J209"/>
      <c r="K209"/>
      <c r="L209"/>
      <c r="M209"/>
      <c r="N209"/>
      <c r="O209"/>
      <c r="P209"/>
      <c r="Q209"/>
      <c r="R209"/>
      <c r="S209"/>
      <c r="T209"/>
      <c r="U209"/>
      <c r="V209"/>
      <c r="W209"/>
      <c r="X209"/>
      <c r="Y209"/>
      <c r="Z209"/>
      <c r="AA209"/>
      <c r="AB209"/>
      <c r="AC209"/>
      <c r="AD209"/>
      <c r="AE209"/>
      <c r="AF209"/>
      <c r="AG209"/>
      <c r="AH209"/>
      <c r="AI209"/>
      <c r="AJ209"/>
      <c r="AK209"/>
      <c r="AL209"/>
      <c r="AM209"/>
      <c r="AN209"/>
      <c r="AO209"/>
      <c r="AP209"/>
      <c r="AQ209"/>
      <c r="AR209"/>
      <c r="AS209"/>
      <c r="AT209"/>
      <c r="AU209"/>
      <c r="AV209"/>
      <c r="AW209"/>
      <c r="AX209"/>
      <c r="AY209"/>
      <c r="AZ209"/>
      <c r="BA209"/>
      <c r="BB209"/>
      <c r="BC209"/>
      <c r="BD209"/>
      <c r="BE209"/>
      <c r="BF209"/>
      <c r="BG209"/>
      <c r="BH209"/>
      <c r="BI209"/>
      <c r="BJ209"/>
      <c r="BK209"/>
      <c r="BL209"/>
      <c r="BM209"/>
      <c r="BN209"/>
      <c r="BO209"/>
      <c r="BP209"/>
      <c r="BQ209"/>
      <c r="BR209"/>
      <c r="BS209"/>
      <c r="BT209"/>
      <c r="BU209"/>
      <c r="BV209"/>
      <c r="BW209"/>
      <c r="BX209"/>
      <c r="BY209"/>
      <c r="BZ209"/>
      <c r="CA209"/>
      <c r="CB209"/>
      <c r="CC209"/>
      <c r="CD209"/>
      <c r="CE209"/>
      <c r="CF209"/>
      <c r="CG209"/>
      <c r="CH209"/>
      <c r="CI209"/>
      <c r="CJ209"/>
      <c r="CK209"/>
      <c r="CL209"/>
      <c r="CM209"/>
      <c r="CN209"/>
      <c r="CO209"/>
      <c r="CP209"/>
      <c r="CQ209"/>
      <c r="CR209"/>
      <c r="CS209"/>
      <c r="CT209"/>
      <c r="CU209"/>
      <c r="CV209"/>
      <c r="CW209"/>
      <c r="CX209"/>
      <c r="CY209"/>
      <c r="CZ209"/>
      <c r="DA209"/>
      <c r="DB209"/>
      <c r="DC209"/>
      <c r="DD209"/>
      <c r="DE209"/>
      <c r="DF209"/>
      <c r="DG209"/>
      <c r="DH209"/>
      <c r="DI209"/>
      <c r="DJ209"/>
      <c r="DK209"/>
      <c r="DL209"/>
      <c r="DM209"/>
      <c r="DN209"/>
      <c r="DO209"/>
      <c r="DP209"/>
      <c r="DQ209"/>
      <c r="DR209"/>
      <c r="DS209"/>
      <c r="DT209"/>
      <c r="DU209"/>
      <c r="DV209"/>
      <c r="DW209"/>
      <c r="DX209"/>
      <c r="DY209"/>
      <c r="DZ209"/>
      <c r="EA209"/>
      <c r="EB209"/>
      <c r="EC209"/>
      <c r="ED209"/>
      <c r="EE209"/>
      <c r="EF209"/>
      <c r="EG209"/>
      <c r="EH209"/>
      <c r="EI209"/>
      <c r="EJ209"/>
      <c r="EK209"/>
      <c r="EL209"/>
      <c r="EM209"/>
      <c r="EN209"/>
      <c r="EO209"/>
      <c r="EP209"/>
      <c r="EQ209"/>
      <c r="ER209"/>
      <c r="ES209"/>
      <c r="ET209"/>
      <c r="EU209"/>
      <c r="EV209"/>
      <c r="EW209"/>
      <c r="EX209"/>
      <c r="EY209"/>
      <c r="EZ209"/>
      <c r="FA209"/>
      <c r="FB209"/>
      <c r="FC209"/>
      <c r="FD209"/>
      <c r="FE209"/>
      <c r="FF209"/>
      <c r="FG209"/>
      <c r="FH209"/>
      <c r="FI209"/>
      <c r="FJ209"/>
      <c r="FK209"/>
    </row>
    <row r="210" spans="1:167" x14ac:dyDescent="0.25">
      <c r="A210"/>
      <c r="B210"/>
      <c r="C210"/>
      <c r="D210"/>
      <c r="E210"/>
      <c r="F210"/>
      <c r="G210"/>
      <c r="H210"/>
      <c r="I210"/>
      <c r="J210"/>
      <c r="K210"/>
      <c r="L210"/>
      <c r="M210"/>
      <c r="N210"/>
      <c r="O210"/>
      <c r="P210"/>
      <c r="Q210"/>
      <c r="R210"/>
      <c r="S210"/>
      <c r="T210"/>
      <c r="U210"/>
      <c r="V210"/>
      <c r="W210"/>
      <c r="X210"/>
      <c r="Y210"/>
      <c r="Z210"/>
      <c r="AA210"/>
      <c r="AB210"/>
      <c r="AC210"/>
      <c r="AD210"/>
      <c r="AE210"/>
      <c r="AF210"/>
      <c r="AG210"/>
      <c r="AH210"/>
      <c r="AI210"/>
      <c r="AJ210"/>
      <c r="AK210"/>
      <c r="AL210"/>
      <c r="AM210"/>
      <c r="AN210"/>
      <c r="AO210"/>
      <c r="AP210"/>
      <c r="AQ210"/>
      <c r="AR210"/>
      <c r="AS210"/>
      <c r="AT210"/>
      <c r="AU210"/>
      <c r="AV210"/>
      <c r="AW210"/>
      <c r="AX210"/>
      <c r="AY210"/>
      <c r="AZ210"/>
      <c r="BA210"/>
      <c r="BB210"/>
      <c r="BC210"/>
      <c r="BD210"/>
      <c r="BE210"/>
      <c r="BF210"/>
      <c r="BG210"/>
      <c r="BH210"/>
      <c r="BI210"/>
      <c r="BJ210"/>
      <c r="BK210"/>
      <c r="BL210"/>
      <c r="BM210"/>
      <c r="BN210"/>
      <c r="BO210"/>
      <c r="BP210"/>
      <c r="BQ210"/>
      <c r="BR210"/>
      <c r="BS210"/>
      <c r="BT210"/>
      <c r="BU210"/>
      <c r="BV210"/>
      <c r="BW210"/>
      <c r="BX210"/>
      <c r="BY210"/>
      <c r="BZ210"/>
      <c r="CA210"/>
      <c r="CB210"/>
      <c r="CC210"/>
      <c r="CD210"/>
      <c r="CE210"/>
      <c r="CF210"/>
      <c r="CG210"/>
      <c r="CH210"/>
      <c r="CI210"/>
      <c r="CJ210"/>
      <c r="CK210"/>
      <c r="CL210"/>
      <c r="CM210"/>
      <c r="CN210"/>
      <c r="CO210"/>
      <c r="CP210"/>
      <c r="CQ210"/>
      <c r="CR210"/>
      <c r="CS210"/>
      <c r="CT210"/>
      <c r="CU210"/>
      <c r="CV210"/>
      <c r="CW210"/>
      <c r="CX210"/>
      <c r="CY210"/>
      <c r="CZ210"/>
      <c r="DA210"/>
      <c r="DB210"/>
      <c r="DC210"/>
      <c r="DD210"/>
      <c r="DE210"/>
      <c r="DF210"/>
      <c r="DG210"/>
      <c r="DH210"/>
      <c r="DI210"/>
      <c r="DJ210"/>
      <c r="DK210"/>
      <c r="DL210"/>
      <c r="DM210"/>
      <c r="DN210"/>
      <c r="DO210"/>
      <c r="DP210"/>
      <c r="DQ210"/>
      <c r="DR210"/>
      <c r="DS210"/>
      <c r="DT210"/>
      <c r="DU210"/>
      <c r="DV210"/>
      <c r="DW210"/>
      <c r="DX210"/>
      <c r="DY210"/>
      <c r="DZ210"/>
      <c r="EA210"/>
      <c r="EB210"/>
      <c r="EC210"/>
      <c r="ED210"/>
      <c r="EE210"/>
      <c r="EF210"/>
      <c r="EG210"/>
      <c r="EH210"/>
      <c r="EI210"/>
      <c r="EJ210"/>
      <c r="EK210"/>
      <c r="EL210"/>
      <c r="EM210"/>
      <c r="EN210"/>
      <c r="EO210"/>
      <c r="EP210"/>
      <c r="EQ210"/>
      <c r="ER210"/>
      <c r="ES210"/>
      <c r="ET210"/>
      <c r="EU210"/>
      <c r="EV210"/>
      <c r="EW210"/>
      <c r="EX210"/>
      <c r="EY210"/>
      <c r="EZ210"/>
      <c r="FA210"/>
      <c r="FB210"/>
      <c r="FC210"/>
      <c r="FD210"/>
      <c r="FE210"/>
      <c r="FF210"/>
      <c r="FG210"/>
      <c r="FH210"/>
      <c r="FI210"/>
      <c r="FJ210"/>
      <c r="FK210"/>
    </row>
    <row r="211" spans="1:167" x14ac:dyDescent="0.25">
      <c r="A211"/>
      <c r="B211"/>
      <c r="C211"/>
      <c r="D211"/>
      <c r="E211"/>
      <c r="F211"/>
      <c r="G211"/>
      <c r="H211"/>
      <c r="I211"/>
      <c r="J211"/>
      <c r="K211"/>
      <c r="L211"/>
      <c r="M211"/>
      <c r="N211"/>
      <c r="O211"/>
      <c r="P211"/>
      <c r="Q211"/>
      <c r="R211"/>
      <c r="S211"/>
      <c r="T211"/>
      <c r="U211"/>
      <c r="V211"/>
      <c r="W211"/>
      <c r="X211"/>
      <c r="Y211"/>
      <c r="Z211"/>
      <c r="AA211"/>
      <c r="AB211"/>
      <c r="AC211"/>
      <c r="AD211"/>
      <c r="AE211"/>
      <c r="AF211"/>
      <c r="AG211"/>
      <c r="AH211"/>
      <c r="AI211"/>
      <c r="AJ211"/>
      <c r="AK211"/>
      <c r="AL211"/>
      <c r="AM211"/>
      <c r="AN211"/>
      <c r="AO211"/>
      <c r="AP211"/>
      <c r="AQ211"/>
      <c r="AR211"/>
      <c r="AS211"/>
      <c r="AT211"/>
      <c r="AU211"/>
      <c r="AV211"/>
      <c r="AW211"/>
      <c r="AX211"/>
      <c r="AY211"/>
      <c r="AZ211"/>
      <c r="BA211"/>
      <c r="BB211"/>
      <c r="BC211"/>
      <c r="BD211"/>
      <c r="BE211"/>
      <c r="BF211"/>
      <c r="BG211"/>
      <c r="BH211"/>
      <c r="BI211"/>
      <c r="BJ211"/>
      <c r="BK211"/>
      <c r="BL211"/>
      <c r="BM211"/>
      <c r="BN211"/>
      <c r="BO211"/>
      <c r="BP211"/>
      <c r="BQ211"/>
      <c r="BR211"/>
      <c r="BS211"/>
      <c r="BT211"/>
      <c r="BU211"/>
      <c r="BV211"/>
      <c r="BW211"/>
      <c r="BX211"/>
      <c r="BY211"/>
      <c r="BZ211"/>
      <c r="CA211"/>
      <c r="CB211"/>
      <c r="CC211"/>
      <c r="CD211"/>
      <c r="CE211"/>
      <c r="CF211"/>
      <c r="CG211"/>
      <c r="CH211"/>
      <c r="CI211"/>
      <c r="CJ211"/>
      <c r="CK211"/>
      <c r="CL211"/>
      <c r="CM211"/>
      <c r="CN211"/>
      <c r="CO211"/>
      <c r="CP211"/>
      <c r="CQ211"/>
      <c r="CR211"/>
      <c r="CS211"/>
      <c r="CT211"/>
      <c r="CU211"/>
      <c r="CV211"/>
      <c r="CW211"/>
      <c r="CX211"/>
      <c r="CY211"/>
      <c r="CZ211"/>
      <c r="DA211"/>
      <c r="DB211"/>
      <c r="DC211"/>
      <c r="DD211"/>
      <c r="DE211"/>
      <c r="DF211"/>
      <c r="DG211"/>
      <c r="DH211"/>
      <c r="DI211"/>
      <c r="DJ211"/>
      <c r="DK211"/>
      <c r="DL211"/>
      <c r="DM211"/>
      <c r="DN211"/>
      <c r="DO211"/>
      <c r="DP211"/>
      <c r="DQ211"/>
      <c r="DR211"/>
      <c r="DS211"/>
      <c r="DT211"/>
      <c r="DU211"/>
      <c r="DV211"/>
      <c r="DW211"/>
      <c r="DX211"/>
      <c r="DY211"/>
      <c r="DZ211"/>
      <c r="EA211"/>
      <c r="EB211"/>
      <c r="EC211"/>
      <c r="ED211"/>
      <c r="EE211"/>
      <c r="EF211"/>
      <c r="EG211"/>
      <c r="EH211"/>
      <c r="EI211"/>
      <c r="EJ211"/>
      <c r="EK211"/>
      <c r="EL211"/>
      <c r="EM211"/>
      <c r="EN211"/>
      <c r="EO211"/>
      <c r="EP211"/>
      <c r="EQ211"/>
      <c r="ER211"/>
      <c r="ES211"/>
      <c r="ET211"/>
      <c r="EU211"/>
      <c r="EV211"/>
      <c r="EW211"/>
      <c r="EX211"/>
      <c r="EY211"/>
      <c r="EZ211"/>
      <c r="FA211"/>
      <c r="FB211"/>
      <c r="FC211"/>
      <c r="FD211"/>
      <c r="FE211"/>
      <c r="FF211"/>
      <c r="FG211"/>
      <c r="FH211"/>
      <c r="FI211"/>
      <c r="FJ211"/>
      <c r="FK211"/>
    </row>
    <row r="212" spans="1:167" x14ac:dyDescent="0.25">
      <c r="A212"/>
      <c r="B212"/>
      <c r="C212"/>
      <c r="D212"/>
      <c r="E212"/>
      <c r="F212"/>
      <c r="G212"/>
      <c r="H212"/>
      <c r="I212"/>
      <c r="J212"/>
      <c r="K212"/>
      <c r="L212"/>
      <c r="M212"/>
      <c r="N212"/>
      <c r="O212"/>
      <c r="P212"/>
      <c r="Q212"/>
      <c r="R212"/>
      <c r="S212"/>
      <c r="T212"/>
      <c r="U212"/>
      <c r="V212"/>
      <c r="W212"/>
      <c r="X212"/>
      <c r="Y212"/>
      <c r="Z212"/>
      <c r="AA212"/>
      <c r="AB212"/>
      <c r="AC212"/>
      <c r="AD212"/>
      <c r="AE212"/>
      <c r="AF212"/>
      <c r="AG212"/>
      <c r="AH212"/>
      <c r="AI212"/>
      <c r="AJ212"/>
      <c r="AK212"/>
      <c r="AL212"/>
      <c r="AM212"/>
      <c r="AN212"/>
      <c r="AO212"/>
      <c r="AP212"/>
      <c r="AQ212"/>
      <c r="AR212"/>
      <c r="AS212"/>
      <c r="AT212"/>
      <c r="AU212"/>
      <c r="AV212"/>
      <c r="AW212"/>
      <c r="AX212"/>
      <c r="AY212"/>
      <c r="AZ212"/>
      <c r="BA212"/>
      <c r="BB212"/>
      <c r="BC212"/>
      <c r="BD212"/>
      <c r="BE212"/>
      <c r="BF212"/>
      <c r="BG212"/>
      <c r="BH212"/>
      <c r="BI212"/>
      <c r="BJ212"/>
      <c r="BK212"/>
      <c r="BL212"/>
      <c r="BM212"/>
      <c r="BN212"/>
      <c r="BO212"/>
      <c r="BP212"/>
      <c r="BQ212"/>
      <c r="BR212"/>
      <c r="BS212"/>
      <c r="BT212"/>
      <c r="BU212"/>
      <c r="BV212"/>
      <c r="BW212"/>
      <c r="BX212"/>
      <c r="BY212"/>
      <c r="BZ212"/>
      <c r="CA212"/>
      <c r="CB212"/>
      <c r="CC212"/>
      <c r="CD212"/>
      <c r="CE212"/>
      <c r="CF212"/>
      <c r="CG212"/>
      <c r="CH212"/>
      <c r="CI212"/>
      <c r="CJ212"/>
      <c r="CK212"/>
      <c r="CL212"/>
      <c r="CM212"/>
      <c r="CN212"/>
      <c r="CO212"/>
      <c r="CP212"/>
      <c r="CQ212"/>
      <c r="CR212"/>
      <c r="CS212"/>
      <c r="CT212"/>
      <c r="CU212"/>
      <c r="CV212"/>
      <c r="CW212"/>
      <c r="CX212"/>
      <c r="CY212"/>
      <c r="CZ212"/>
      <c r="DA212"/>
      <c r="DB212"/>
      <c r="DC212"/>
      <c r="DD212"/>
      <c r="DE212"/>
      <c r="DF212"/>
      <c r="DG212"/>
      <c r="DH212"/>
      <c r="DI212"/>
      <c r="DJ212"/>
      <c r="DK212"/>
      <c r="DL212"/>
      <c r="DM212"/>
      <c r="DN212"/>
      <c r="DO212"/>
      <c r="DP212"/>
      <c r="DQ212"/>
      <c r="DR212"/>
      <c r="DS212"/>
      <c r="DT212"/>
      <c r="DU212"/>
      <c r="DV212"/>
      <c r="DW212"/>
      <c r="DX212"/>
      <c r="DY212"/>
      <c r="DZ212"/>
      <c r="EA212"/>
      <c r="EB212"/>
      <c r="EC212"/>
      <c r="ED212"/>
      <c r="EE212"/>
      <c r="EF212"/>
      <c r="EG212"/>
      <c r="EH212"/>
      <c r="EI212"/>
      <c r="EJ212"/>
      <c r="EK212"/>
      <c r="EL212"/>
      <c r="EM212"/>
      <c r="EN212"/>
      <c r="EO212"/>
      <c r="EP212"/>
      <c r="EQ212"/>
      <c r="ER212"/>
      <c r="ES212"/>
      <c r="ET212"/>
      <c r="EU212"/>
      <c r="EV212"/>
      <c r="EW212"/>
      <c r="EX212"/>
      <c r="EY212"/>
      <c r="EZ212"/>
      <c r="FA212"/>
      <c r="FB212"/>
      <c r="FC212"/>
      <c r="FD212"/>
      <c r="FE212"/>
      <c r="FF212"/>
      <c r="FG212"/>
      <c r="FH212"/>
      <c r="FI212"/>
      <c r="FJ212"/>
      <c r="FK212"/>
    </row>
    <row r="213" spans="1:167" x14ac:dyDescent="0.25">
      <c r="A213"/>
      <c r="B213"/>
      <c r="C213"/>
      <c r="D213"/>
      <c r="E213"/>
      <c r="F213"/>
      <c r="G213"/>
      <c r="H213"/>
      <c r="I213"/>
      <c r="J213"/>
      <c r="K213"/>
      <c r="L213"/>
      <c r="M213"/>
      <c r="N213"/>
      <c r="O213"/>
      <c r="P213"/>
      <c r="Q213"/>
      <c r="R213"/>
      <c r="S213"/>
      <c r="T213"/>
      <c r="U213"/>
      <c r="V213"/>
      <c r="W213"/>
      <c r="X213"/>
      <c r="Y213"/>
      <c r="Z213"/>
      <c r="AA213"/>
      <c r="AB213"/>
      <c r="AC213"/>
      <c r="AD213"/>
      <c r="AE213"/>
      <c r="AF213"/>
      <c r="AG213"/>
      <c r="AH213"/>
      <c r="AI213"/>
      <c r="AJ213"/>
      <c r="AK213"/>
      <c r="AL213"/>
      <c r="AM213"/>
      <c r="AN213"/>
      <c r="AO213"/>
      <c r="AP213"/>
      <c r="AQ213"/>
      <c r="AR213"/>
      <c r="AS213"/>
      <c r="AT213"/>
      <c r="AU213"/>
      <c r="AV213"/>
      <c r="AW213"/>
      <c r="AX213"/>
      <c r="AY213"/>
      <c r="AZ213"/>
      <c r="BA213"/>
      <c r="BB213"/>
      <c r="BC213"/>
      <c r="BD213"/>
      <c r="BE213"/>
      <c r="BF213"/>
      <c r="BG213"/>
      <c r="BH213"/>
      <c r="BI213"/>
      <c r="BJ213"/>
      <c r="BK213"/>
      <c r="BL213"/>
      <c r="BM213"/>
      <c r="BN213"/>
      <c r="BO213"/>
      <c r="BP213"/>
      <c r="BQ213"/>
      <c r="BR213"/>
      <c r="BS213"/>
      <c r="BT213"/>
      <c r="BU213"/>
      <c r="BV213"/>
      <c r="BW213"/>
      <c r="BX213"/>
      <c r="BY213"/>
      <c r="BZ213"/>
      <c r="CA213"/>
      <c r="CB213"/>
      <c r="CC213"/>
      <c r="CD213"/>
      <c r="CE213"/>
      <c r="CF213"/>
      <c r="CG213"/>
      <c r="CH213"/>
      <c r="CI213"/>
      <c r="CJ213"/>
      <c r="CK213"/>
      <c r="CL213"/>
      <c r="CM213"/>
      <c r="CN213"/>
      <c r="CO213"/>
      <c r="CP213"/>
      <c r="CQ213"/>
      <c r="CR213"/>
      <c r="CS213"/>
      <c r="CT213"/>
      <c r="CU213"/>
      <c r="CV213"/>
      <c r="CW213"/>
      <c r="CX213"/>
      <c r="CY213"/>
      <c r="CZ213"/>
      <c r="DA213"/>
      <c r="DB213"/>
      <c r="DC213"/>
      <c r="DD213"/>
      <c r="DE213"/>
      <c r="DF213"/>
      <c r="DG213"/>
      <c r="DH213"/>
      <c r="DI213"/>
      <c r="DJ213"/>
      <c r="DK213"/>
      <c r="DL213"/>
      <c r="DM213"/>
      <c r="DN213"/>
      <c r="DO213"/>
      <c r="DP213"/>
      <c r="DQ213"/>
      <c r="DR213"/>
      <c r="DS213"/>
      <c r="DT213"/>
      <c r="DU213"/>
      <c r="DV213"/>
      <c r="DW213"/>
      <c r="DX213"/>
      <c r="DY213"/>
      <c r="DZ213"/>
      <c r="EA213"/>
      <c r="EB213"/>
      <c r="EC213"/>
      <c r="ED213"/>
      <c r="EE213"/>
      <c r="EF213"/>
      <c r="EG213"/>
      <c r="EH213"/>
      <c r="EI213"/>
      <c r="EJ213"/>
      <c r="EK213"/>
      <c r="EL213"/>
      <c r="EM213"/>
      <c r="EN213"/>
      <c r="EO213"/>
      <c r="EP213"/>
      <c r="EQ213"/>
      <c r="ER213"/>
      <c r="ES213"/>
      <c r="ET213"/>
      <c r="EU213"/>
      <c r="EV213"/>
      <c r="EW213"/>
      <c r="EX213"/>
      <c r="EY213"/>
      <c r="EZ213"/>
      <c r="FA213"/>
      <c r="FB213"/>
      <c r="FC213"/>
      <c r="FD213"/>
      <c r="FE213"/>
      <c r="FF213"/>
      <c r="FG213"/>
      <c r="FH213"/>
      <c r="FI213"/>
      <c r="FJ213"/>
      <c r="FK213"/>
    </row>
    <row r="214" spans="1:167" x14ac:dyDescent="0.25">
      <c r="A214"/>
      <c r="B214"/>
      <c r="C214"/>
      <c r="D214"/>
      <c r="E214"/>
      <c r="F214"/>
      <c r="G214"/>
      <c r="H214"/>
      <c r="I214"/>
      <c r="J214"/>
      <c r="K214"/>
      <c r="L214"/>
      <c r="M214"/>
      <c r="N214"/>
      <c r="O214"/>
      <c r="P214"/>
      <c r="Q214"/>
      <c r="R214"/>
      <c r="S214"/>
      <c r="T214"/>
      <c r="U214"/>
      <c r="V214"/>
      <c r="W214"/>
      <c r="X214"/>
      <c r="Y214"/>
      <c r="Z214"/>
      <c r="AA214"/>
      <c r="AB214"/>
      <c r="AC214"/>
      <c r="AD214"/>
      <c r="AE214"/>
      <c r="AF214"/>
      <c r="AG214"/>
      <c r="AH214"/>
      <c r="AI214"/>
      <c r="AJ214"/>
      <c r="AK214"/>
      <c r="AL214"/>
      <c r="AM214"/>
      <c r="AN214"/>
      <c r="AO214"/>
      <c r="AP214"/>
      <c r="AQ214"/>
      <c r="AR214"/>
      <c r="AS214"/>
      <c r="AT214"/>
      <c r="AU214"/>
      <c r="AV214"/>
      <c r="AW214"/>
      <c r="AX214"/>
      <c r="AY214"/>
      <c r="AZ214"/>
      <c r="BA214"/>
      <c r="BB214"/>
      <c r="BC214"/>
      <c r="BD214"/>
      <c r="BE214"/>
      <c r="BF214"/>
      <c r="BG214"/>
      <c r="BH214"/>
      <c r="BI214"/>
      <c r="BJ214"/>
      <c r="BK214"/>
      <c r="BL214"/>
      <c r="BM214"/>
      <c r="BN214"/>
      <c r="BO214"/>
      <c r="BP214"/>
      <c r="BQ214"/>
      <c r="BR214"/>
      <c r="BS214"/>
      <c r="BT214"/>
      <c r="BU214"/>
      <c r="BV214"/>
      <c r="BW214"/>
      <c r="BX214"/>
      <c r="BY214"/>
      <c r="BZ214"/>
      <c r="CA214"/>
      <c r="CB214"/>
      <c r="CC214"/>
      <c r="CD214"/>
      <c r="CE214"/>
      <c r="CF214"/>
      <c r="CG214"/>
      <c r="CH214"/>
      <c r="CI214"/>
      <c r="CJ214"/>
      <c r="CK214"/>
      <c r="CL214"/>
      <c r="CM214"/>
      <c r="CN214"/>
      <c r="CO214"/>
      <c r="CP214"/>
      <c r="CQ214"/>
      <c r="CR214"/>
      <c r="CS214"/>
      <c r="CT214"/>
      <c r="CU214"/>
      <c r="CV214"/>
      <c r="CW214"/>
      <c r="CX214"/>
      <c r="CY214"/>
      <c r="CZ214"/>
      <c r="DA214"/>
      <c r="DB214"/>
      <c r="DC214"/>
      <c r="DD214"/>
      <c r="DE214"/>
      <c r="DF214"/>
      <c r="DG214"/>
      <c r="DH214"/>
      <c r="DI214"/>
      <c r="DJ214"/>
      <c r="DK214"/>
      <c r="DL214"/>
      <c r="DM214"/>
      <c r="DN214"/>
      <c r="DO214"/>
      <c r="DP214"/>
      <c r="DQ214"/>
      <c r="DR214"/>
      <c r="DS214"/>
      <c r="DT214"/>
      <c r="DU214"/>
      <c r="DV214"/>
      <c r="DW214"/>
      <c r="DX214"/>
      <c r="DY214"/>
      <c r="DZ214"/>
      <c r="EA214"/>
      <c r="EB214"/>
      <c r="EC214"/>
      <c r="ED214"/>
      <c r="EE214"/>
      <c r="EF214"/>
      <c r="EG214"/>
      <c r="EH214"/>
      <c r="EI214"/>
      <c r="EJ214"/>
      <c r="EK214"/>
      <c r="EL214"/>
      <c r="EM214"/>
      <c r="EN214"/>
      <c r="EO214"/>
      <c r="EP214"/>
      <c r="EQ214"/>
      <c r="ER214"/>
      <c r="ES214"/>
      <c r="ET214"/>
      <c r="EU214"/>
      <c r="EV214"/>
      <c r="EW214"/>
      <c r="EX214"/>
      <c r="EY214"/>
      <c r="EZ214"/>
      <c r="FA214"/>
      <c r="FB214"/>
      <c r="FC214"/>
      <c r="FD214"/>
      <c r="FE214"/>
      <c r="FF214"/>
      <c r="FG214"/>
      <c r="FH214"/>
      <c r="FI214"/>
      <c r="FJ214"/>
      <c r="FK214"/>
    </row>
    <row r="215" spans="1:167" x14ac:dyDescent="0.25">
      <c r="A215"/>
      <c r="B215"/>
      <c r="C215"/>
      <c r="D215"/>
      <c r="E215"/>
      <c r="F215"/>
      <c r="G215"/>
      <c r="H215"/>
      <c r="I215"/>
      <c r="J215"/>
      <c r="K215"/>
      <c r="L215"/>
      <c r="M215"/>
      <c r="N215"/>
      <c r="O215"/>
      <c r="P215"/>
      <c r="Q215"/>
      <c r="R215"/>
      <c r="S215"/>
      <c r="T215"/>
      <c r="U215"/>
      <c r="V215"/>
      <c r="W215"/>
      <c r="X215"/>
      <c r="Y215"/>
      <c r="Z215"/>
      <c r="AA215"/>
      <c r="AB215"/>
      <c r="AC215"/>
      <c r="AD215"/>
      <c r="AE215"/>
      <c r="AF215"/>
      <c r="AG215"/>
      <c r="AH215"/>
      <c r="AI215"/>
      <c r="AJ215"/>
      <c r="AK215"/>
      <c r="AL215"/>
      <c r="AM215"/>
      <c r="AN215"/>
      <c r="AO215"/>
      <c r="AP215"/>
      <c r="AQ215"/>
      <c r="AR215"/>
      <c r="AS215"/>
      <c r="AT215"/>
      <c r="AU215"/>
      <c r="AV215"/>
      <c r="AW215"/>
      <c r="AX215"/>
      <c r="AY215"/>
      <c r="AZ215"/>
      <c r="BA215"/>
      <c r="BB215"/>
      <c r="BC215"/>
      <c r="BD215"/>
      <c r="BE215"/>
      <c r="BF215"/>
      <c r="BG215"/>
      <c r="BH215"/>
      <c r="BI215"/>
      <c r="BJ215"/>
      <c r="BK215"/>
      <c r="BL215"/>
      <c r="BM215"/>
      <c r="BN215"/>
      <c r="BO215"/>
      <c r="BP215"/>
      <c r="BQ215"/>
      <c r="BR215"/>
      <c r="BS215"/>
      <c r="BT215"/>
      <c r="BU215"/>
      <c r="BV215"/>
      <c r="BW215"/>
      <c r="BX215"/>
      <c r="BY215"/>
      <c r="BZ215"/>
      <c r="CA215"/>
      <c r="CB215"/>
      <c r="CC215"/>
      <c r="CD215"/>
      <c r="CE215"/>
      <c r="CF215"/>
      <c r="CG215"/>
      <c r="CH215"/>
      <c r="CI215"/>
      <c r="CJ215"/>
      <c r="CK215"/>
      <c r="CL215"/>
      <c r="CM215"/>
      <c r="CN215"/>
      <c r="CO215"/>
      <c r="CP215"/>
      <c r="CQ215"/>
      <c r="CR215"/>
      <c r="CS215"/>
      <c r="CT215"/>
      <c r="CU215"/>
      <c r="CV215"/>
      <c r="CW215"/>
      <c r="CX215"/>
      <c r="CY215"/>
      <c r="CZ215"/>
      <c r="DA215"/>
      <c r="DB215"/>
      <c r="DC215"/>
      <c r="DD215"/>
      <c r="DE215"/>
      <c r="DF215"/>
      <c r="DG215"/>
      <c r="DH215"/>
      <c r="DI215"/>
      <c r="DJ215"/>
      <c r="DK215"/>
      <c r="DL215"/>
      <c r="DM215"/>
      <c r="DN215"/>
      <c r="DO215"/>
      <c r="DP215"/>
      <c r="DQ215"/>
      <c r="DR215"/>
      <c r="DS215"/>
      <c r="DT215"/>
      <c r="DU215"/>
      <c r="DV215"/>
      <c r="DW215"/>
      <c r="DX215"/>
      <c r="DY215"/>
      <c r="DZ215"/>
      <c r="EA215"/>
      <c r="EB215"/>
      <c r="EC215"/>
      <c r="ED215"/>
      <c r="EE215"/>
      <c r="EF215"/>
      <c r="EG215"/>
      <c r="EH215"/>
      <c r="EI215"/>
      <c r="EJ215"/>
      <c r="EK215"/>
      <c r="EL215"/>
      <c r="EM215"/>
      <c r="EN215"/>
      <c r="EO215"/>
      <c r="EP215"/>
      <c r="EQ215"/>
      <c r="ER215"/>
      <c r="ES215"/>
      <c r="ET215"/>
      <c r="EU215"/>
      <c r="EV215"/>
      <c r="EW215"/>
      <c r="EX215"/>
      <c r="EY215"/>
      <c r="EZ215"/>
      <c r="FA215"/>
      <c r="FB215"/>
      <c r="FC215"/>
      <c r="FD215"/>
      <c r="FE215"/>
      <c r="FF215"/>
      <c r="FG215"/>
      <c r="FH215"/>
      <c r="FI215"/>
      <c r="FJ215"/>
      <c r="FK215"/>
    </row>
    <row r="216" spans="1:167" x14ac:dyDescent="0.25">
      <c r="A216"/>
      <c r="B216"/>
      <c r="C216"/>
      <c r="D216"/>
      <c r="E216"/>
      <c r="F216"/>
      <c r="G216"/>
      <c r="H216"/>
      <c r="I216"/>
      <c r="J216"/>
      <c r="K216"/>
      <c r="L216"/>
      <c r="M216"/>
      <c r="N216"/>
      <c r="O216"/>
      <c r="P216"/>
      <c r="Q216"/>
      <c r="R216"/>
      <c r="S216"/>
      <c r="T216"/>
      <c r="U216"/>
      <c r="V216"/>
      <c r="W216"/>
      <c r="X216"/>
      <c r="Y216"/>
      <c r="Z216"/>
      <c r="AA216"/>
      <c r="AB216"/>
      <c r="AC216"/>
      <c r="AD216"/>
      <c r="AE216"/>
      <c r="AF216"/>
      <c r="AG216"/>
      <c r="AH216"/>
      <c r="AI216"/>
      <c r="AJ216"/>
      <c r="AK216"/>
      <c r="AL216"/>
      <c r="AM216"/>
      <c r="AN216"/>
      <c r="AO216"/>
      <c r="AP216"/>
      <c r="AQ216"/>
      <c r="AR216"/>
      <c r="AS216"/>
      <c r="AT216"/>
      <c r="AU216"/>
      <c r="AV216"/>
      <c r="AW216"/>
      <c r="AX216"/>
      <c r="AY216"/>
      <c r="AZ216"/>
      <c r="BA216"/>
      <c r="BB216"/>
      <c r="BC216"/>
      <c r="BD216"/>
      <c r="BE216"/>
      <c r="BF216"/>
      <c r="BG216"/>
      <c r="BH216"/>
      <c r="BI216"/>
      <c r="BJ216"/>
      <c r="BK216"/>
      <c r="BL216"/>
      <c r="BM216"/>
      <c r="BN216"/>
      <c r="BO216"/>
      <c r="BP216"/>
      <c r="BQ216"/>
      <c r="BR216"/>
      <c r="BS216"/>
      <c r="BT216"/>
      <c r="BU216"/>
      <c r="BV216"/>
      <c r="BW216"/>
      <c r="BX216"/>
      <c r="BY216"/>
      <c r="BZ216"/>
      <c r="CA216"/>
      <c r="CB216"/>
      <c r="CC216"/>
      <c r="CD216"/>
      <c r="CE216"/>
      <c r="CF216"/>
      <c r="CG216"/>
      <c r="CH216"/>
      <c r="CI216"/>
      <c r="CJ216"/>
      <c r="CK216"/>
      <c r="CL216"/>
      <c r="CM216"/>
      <c r="CN216"/>
      <c r="CO216"/>
      <c r="CP216"/>
      <c r="CQ216"/>
      <c r="CR216"/>
      <c r="CS216"/>
      <c r="CT216"/>
      <c r="CU216"/>
      <c r="CV216"/>
      <c r="CW216"/>
      <c r="CX216"/>
      <c r="CY216"/>
      <c r="CZ216"/>
      <c r="DA216"/>
      <c r="DB216"/>
      <c r="DC216"/>
      <c r="DD216"/>
      <c r="DE216"/>
      <c r="DF216"/>
      <c r="DG216"/>
      <c r="DH216"/>
      <c r="DI216"/>
      <c r="DJ216"/>
      <c r="DK216"/>
      <c r="DL216"/>
      <c r="DM216"/>
      <c r="DN216"/>
      <c r="DO216"/>
      <c r="DP216"/>
      <c r="DQ216"/>
      <c r="DR216"/>
      <c r="DS216"/>
      <c r="DT216"/>
      <c r="DU216"/>
      <c r="DV216"/>
      <c r="DW216"/>
      <c r="DX216"/>
      <c r="DY216"/>
      <c r="DZ216"/>
      <c r="EA216"/>
      <c r="EB216"/>
      <c r="EC216"/>
      <c r="ED216"/>
      <c r="EE216"/>
      <c r="EF216"/>
      <c r="EG216"/>
      <c r="EH216"/>
      <c r="EI216"/>
      <c r="EJ216"/>
      <c r="EK216"/>
      <c r="EL216"/>
      <c r="EM216"/>
      <c r="EN216"/>
      <c r="EO216"/>
      <c r="EP216"/>
      <c r="EQ216"/>
      <c r="ER216"/>
      <c r="ES216"/>
      <c r="ET216"/>
      <c r="EU216"/>
      <c r="EV216"/>
      <c r="EW216"/>
      <c r="EX216"/>
      <c r="EY216"/>
      <c r="EZ216"/>
      <c r="FA216"/>
      <c r="FB216"/>
      <c r="FC216"/>
      <c r="FD216"/>
      <c r="FE216"/>
      <c r="FF216"/>
      <c r="FG216"/>
      <c r="FH216"/>
      <c r="FI216"/>
      <c r="FJ216"/>
      <c r="FK216"/>
    </row>
    <row r="217" spans="1:167" x14ac:dyDescent="0.25">
      <c r="A217"/>
      <c r="B217"/>
      <c r="C217"/>
      <c r="D217"/>
      <c r="E217"/>
      <c r="F217"/>
      <c r="G217"/>
      <c r="H217"/>
      <c r="I217"/>
      <c r="J217"/>
      <c r="K217"/>
      <c r="L217"/>
      <c r="M217"/>
      <c r="N217"/>
      <c r="O217"/>
      <c r="P217"/>
      <c r="Q217"/>
      <c r="R217"/>
      <c r="S217"/>
      <c r="T217"/>
      <c r="U217"/>
      <c r="V217"/>
      <c r="W217"/>
      <c r="X217"/>
      <c r="Y217"/>
      <c r="Z217"/>
      <c r="AA217"/>
      <c r="AB217"/>
      <c r="AC217"/>
      <c r="AD217"/>
      <c r="AE217"/>
      <c r="AF217"/>
      <c r="AG217"/>
      <c r="AH217"/>
      <c r="AI217"/>
      <c r="AJ217"/>
      <c r="AK217"/>
      <c r="AL217"/>
      <c r="AM217"/>
      <c r="AN217"/>
      <c r="AO217"/>
      <c r="AP217"/>
      <c r="AQ217"/>
      <c r="AR217"/>
      <c r="AS217"/>
      <c r="AT217"/>
      <c r="AU217"/>
      <c r="AV217"/>
      <c r="AW217"/>
      <c r="AX217"/>
      <c r="AY217"/>
      <c r="AZ217"/>
      <c r="BA217"/>
      <c r="BB217"/>
      <c r="BC217"/>
      <c r="BD217"/>
      <c r="BE217"/>
      <c r="BF217"/>
      <c r="BG217"/>
      <c r="BH217"/>
      <c r="BI217"/>
      <c r="BJ217"/>
      <c r="BK217"/>
      <c r="BL217"/>
      <c r="BM217"/>
      <c r="BN217"/>
      <c r="BO217"/>
      <c r="BP217"/>
      <c r="BQ217"/>
      <c r="BR217"/>
      <c r="BS217"/>
      <c r="BT217"/>
      <c r="BU217"/>
      <c r="BV217"/>
      <c r="BW217"/>
      <c r="BX217"/>
      <c r="BY217"/>
      <c r="BZ217"/>
      <c r="CA217"/>
      <c r="CB217"/>
      <c r="CC217"/>
      <c r="CD217"/>
      <c r="CE217"/>
      <c r="CF217"/>
      <c r="CG217"/>
      <c r="CH217"/>
      <c r="CI217"/>
      <c r="CJ217"/>
      <c r="CK217"/>
      <c r="CL217"/>
      <c r="CM217"/>
      <c r="CN217"/>
      <c r="CO217"/>
      <c r="CP217"/>
      <c r="CQ217"/>
      <c r="CR217"/>
      <c r="CS217"/>
      <c r="CT217"/>
      <c r="CU217"/>
      <c r="CV217"/>
      <c r="CW217"/>
      <c r="CX217"/>
      <c r="CY217"/>
      <c r="CZ217"/>
      <c r="DA217"/>
      <c r="DB217"/>
      <c r="DC217"/>
      <c r="DD217"/>
      <c r="DE217"/>
      <c r="DF217"/>
      <c r="DG217"/>
      <c r="DH217"/>
      <c r="DI217"/>
      <c r="DJ217"/>
      <c r="DK217"/>
      <c r="DL217"/>
      <c r="DM217"/>
      <c r="DN217"/>
      <c r="DO217"/>
      <c r="DP217"/>
      <c r="DQ217"/>
      <c r="DR217"/>
      <c r="DS217"/>
      <c r="DT217"/>
      <c r="DU217"/>
      <c r="DV217"/>
      <c r="DW217"/>
      <c r="DX217"/>
      <c r="DY217"/>
      <c r="DZ217"/>
      <c r="EA217"/>
      <c r="EB217"/>
      <c r="EC217"/>
      <c r="ED217"/>
      <c r="EE217"/>
      <c r="EF217"/>
      <c r="EG217"/>
      <c r="EH217"/>
      <c r="EI217"/>
      <c r="EJ217"/>
      <c r="EK217"/>
      <c r="EL217"/>
      <c r="EM217"/>
      <c r="EN217"/>
      <c r="EO217"/>
      <c r="EP217"/>
      <c r="EQ217"/>
      <c r="ER217"/>
      <c r="ES217"/>
      <c r="ET217"/>
      <c r="EU217"/>
      <c r="EV217"/>
      <c r="EW217"/>
      <c r="EX217"/>
      <c r="EY217"/>
      <c r="EZ217"/>
      <c r="FA217"/>
      <c r="FB217"/>
      <c r="FC217"/>
      <c r="FD217"/>
      <c r="FE217"/>
      <c r="FF217"/>
      <c r="FG217"/>
      <c r="FH217"/>
      <c r="FI217"/>
      <c r="FJ217"/>
      <c r="FK217"/>
    </row>
    <row r="218" spans="1:167" x14ac:dyDescent="0.25">
      <c r="A218"/>
      <c r="B218"/>
      <c r="C218"/>
      <c r="D218"/>
      <c r="E218"/>
      <c r="F218"/>
      <c r="G218"/>
      <c r="H218"/>
      <c r="I218"/>
      <c r="J218"/>
      <c r="K218"/>
      <c r="L218"/>
      <c r="M218"/>
      <c r="N218"/>
      <c r="O218"/>
      <c r="P218"/>
      <c r="Q218"/>
      <c r="R218"/>
      <c r="S218"/>
      <c r="T218"/>
      <c r="U218"/>
      <c r="V218"/>
      <c r="W218"/>
      <c r="X218"/>
      <c r="Y218"/>
      <c r="Z218"/>
      <c r="AA218"/>
      <c r="AB218"/>
      <c r="AC218"/>
      <c r="AD218"/>
      <c r="AE218"/>
      <c r="AF218"/>
      <c r="AG218"/>
      <c r="AH218"/>
      <c r="AI218"/>
      <c r="AJ218"/>
      <c r="AK218"/>
      <c r="AL218"/>
      <c r="AM218"/>
      <c r="AN218"/>
      <c r="AO218"/>
      <c r="AP218"/>
      <c r="AQ218"/>
      <c r="AR218"/>
      <c r="AS218"/>
      <c r="AT218"/>
      <c r="AU218"/>
      <c r="AV218"/>
      <c r="AW218"/>
      <c r="AX218"/>
      <c r="AY218"/>
      <c r="AZ218"/>
      <c r="BA218"/>
      <c r="BB218"/>
      <c r="BC218"/>
      <c r="BD218"/>
      <c r="BE218"/>
      <c r="BF218"/>
      <c r="BG218"/>
      <c r="BH218"/>
      <c r="BI218"/>
      <c r="BJ218"/>
      <c r="BK218"/>
      <c r="BL218"/>
      <c r="BM218"/>
      <c r="BN218"/>
      <c r="BO218"/>
      <c r="BP218"/>
      <c r="BQ218"/>
      <c r="BR218"/>
      <c r="BS218"/>
      <c r="BT218"/>
      <c r="BU218"/>
      <c r="BV218"/>
      <c r="BW218"/>
      <c r="BX218"/>
      <c r="BY218"/>
      <c r="BZ218"/>
      <c r="CA218"/>
      <c r="CB218"/>
      <c r="CC218"/>
      <c r="CD218"/>
      <c r="CE218"/>
      <c r="CF218"/>
      <c r="CG218"/>
      <c r="CH218"/>
      <c r="CI218"/>
      <c r="CJ218"/>
      <c r="CK218"/>
      <c r="CL218"/>
      <c r="CM218"/>
      <c r="CN218"/>
      <c r="CO218"/>
      <c r="CP218"/>
      <c r="CQ218"/>
      <c r="CR218"/>
      <c r="CS218"/>
      <c r="CT218"/>
      <c r="CU218"/>
      <c r="CV218"/>
      <c r="CW218"/>
      <c r="CX218"/>
      <c r="CY218"/>
      <c r="CZ218"/>
      <c r="DA218"/>
      <c r="DB218"/>
      <c r="DC218"/>
      <c r="DD218"/>
      <c r="DE218"/>
      <c r="DF218"/>
      <c r="DG218"/>
      <c r="DH218"/>
      <c r="DI218"/>
      <c r="DJ218"/>
      <c r="DK218"/>
      <c r="DL218"/>
      <c r="DM218"/>
      <c r="DN218"/>
      <c r="DO218"/>
      <c r="DP218"/>
      <c r="DQ218"/>
      <c r="DR218"/>
      <c r="DS218"/>
      <c r="DT218"/>
      <c r="DU218"/>
      <c r="DV218"/>
      <c r="DW218"/>
      <c r="DX218"/>
      <c r="DY218"/>
      <c r="DZ218"/>
      <c r="EA218"/>
      <c r="EB218"/>
      <c r="EC218"/>
      <c r="ED218"/>
      <c r="EE218"/>
      <c r="EF218"/>
      <c r="EG218"/>
      <c r="EH218"/>
      <c r="EI218"/>
      <c r="EJ218"/>
      <c r="EK218"/>
      <c r="EL218"/>
      <c r="EM218"/>
      <c r="EN218"/>
      <c r="EO218"/>
      <c r="EP218"/>
      <c r="EQ218"/>
      <c r="ER218"/>
      <c r="ES218"/>
      <c r="ET218"/>
      <c r="EU218"/>
      <c r="EV218"/>
      <c r="EW218"/>
      <c r="EX218"/>
      <c r="EY218"/>
      <c r="EZ218"/>
      <c r="FA218"/>
      <c r="FB218"/>
      <c r="FC218"/>
      <c r="FD218"/>
      <c r="FE218"/>
      <c r="FF218"/>
      <c r="FG218"/>
      <c r="FH218"/>
      <c r="FI218"/>
      <c r="FJ218"/>
      <c r="FK218"/>
    </row>
    <row r="219" spans="1:167" x14ac:dyDescent="0.25">
      <c r="A219"/>
      <c r="B219"/>
      <c r="C219"/>
      <c r="D219"/>
      <c r="E219"/>
      <c r="F219"/>
      <c r="G219"/>
      <c r="H219"/>
      <c r="I219"/>
      <c r="J219"/>
      <c r="K219"/>
      <c r="L219"/>
      <c r="M219"/>
      <c r="N219"/>
      <c r="O219"/>
      <c r="P219"/>
      <c r="Q219"/>
      <c r="R219"/>
      <c r="S219"/>
      <c r="T219"/>
      <c r="U219"/>
      <c r="V219"/>
      <c r="W219"/>
      <c r="X219"/>
      <c r="Y219"/>
      <c r="Z219"/>
      <c r="AA219"/>
      <c r="AB219"/>
      <c r="AC219"/>
      <c r="AD219"/>
      <c r="AE219"/>
      <c r="AF219"/>
      <c r="AG219"/>
      <c r="AH219"/>
      <c r="AI219"/>
      <c r="AJ219"/>
      <c r="AK219"/>
      <c r="AL219"/>
      <c r="AM219"/>
      <c r="AN219"/>
      <c r="AO219"/>
      <c r="AP219"/>
      <c r="AQ219"/>
      <c r="AR219"/>
      <c r="AS219"/>
      <c r="AT219"/>
      <c r="AU219"/>
      <c r="AV219"/>
      <c r="AW219"/>
      <c r="AX219"/>
      <c r="AY219"/>
      <c r="AZ219"/>
      <c r="BA219"/>
      <c r="BB219"/>
      <c r="BC219"/>
      <c r="BD219"/>
      <c r="BE219"/>
      <c r="BF219"/>
      <c r="BG219"/>
      <c r="BH219"/>
      <c r="BI219"/>
      <c r="BJ219"/>
      <c r="BK219"/>
      <c r="BL219"/>
      <c r="BM219"/>
      <c r="BN219"/>
      <c r="BO219"/>
      <c r="BP219"/>
      <c r="BQ219"/>
      <c r="BR219"/>
      <c r="BS219"/>
      <c r="BT219"/>
      <c r="BU219"/>
      <c r="BV219"/>
      <c r="BW219"/>
      <c r="BX219"/>
      <c r="BY219"/>
      <c r="BZ219"/>
      <c r="CA219"/>
      <c r="CB219"/>
      <c r="CC219"/>
      <c r="CD219"/>
      <c r="CE219"/>
      <c r="CF219"/>
      <c r="CG219"/>
      <c r="CH219"/>
      <c r="CI219"/>
      <c r="CJ219"/>
      <c r="CK219"/>
      <c r="CL219"/>
      <c r="CM219"/>
      <c r="CN219"/>
      <c r="CO219"/>
      <c r="CP219"/>
      <c r="CQ219"/>
      <c r="CR219"/>
      <c r="CS219"/>
      <c r="CT219"/>
      <c r="CU219"/>
      <c r="CV219"/>
      <c r="CW219"/>
      <c r="CX219"/>
      <c r="CY219"/>
      <c r="CZ219"/>
      <c r="DA219"/>
      <c r="DB219"/>
      <c r="DC219"/>
      <c r="DD219"/>
      <c r="DE219"/>
      <c r="DF219"/>
      <c r="DG219"/>
      <c r="DH219"/>
      <c r="DI219"/>
      <c r="DJ219"/>
      <c r="DK219"/>
      <c r="DL219"/>
      <c r="DM219"/>
      <c r="DN219"/>
      <c r="DO219"/>
      <c r="DP219"/>
      <c r="DQ219"/>
      <c r="DR219"/>
      <c r="DS219"/>
      <c r="DT219"/>
      <c r="DU219"/>
      <c r="DV219"/>
      <c r="DW219"/>
      <c r="DX219"/>
      <c r="DY219"/>
      <c r="DZ219"/>
      <c r="EA219"/>
      <c r="EB219"/>
      <c r="EC219"/>
      <c r="ED219"/>
      <c r="EE219"/>
      <c r="EF219"/>
      <c r="EG219"/>
      <c r="EH219"/>
      <c r="EI219"/>
      <c r="EJ219"/>
      <c r="EK219"/>
      <c r="EL219"/>
      <c r="EM219"/>
      <c r="EN219"/>
      <c r="EO219"/>
      <c r="EP219"/>
      <c r="EQ219"/>
      <c r="ER219"/>
      <c r="ES219"/>
      <c r="ET219"/>
      <c r="EU219"/>
      <c r="EV219"/>
      <c r="EW219"/>
      <c r="EX219"/>
      <c r="EY219"/>
      <c r="EZ219"/>
      <c r="FA219"/>
      <c r="FB219"/>
      <c r="FC219"/>
      <c r="FD219"/>
      <c r="FE219"/>
      <c r="FF219"/>
      <c r="FG219"/>
      <c r="FH219"/>
      <c r="FI219"/>
      <c r="FJ219"/>
      <c r="FK219"/>
    </row>
    <row r="220" spans="1:167" x14ac:dyDescent="0.25">
      <c r="A220"/>
      <c r="B220"/>
      <c r="C220"/>
      <c r="D220"/>
      <c r="E220"/>
      <c r="F220"/>
      <c r="G220"/>
      <c r="H220"/>
      <c r="I220"/>
      <c r="J220"/>
      <c r="K220"/>
      <c r="L220"/>
      <c r="M220"/>
      <c r="N220"/>
      <c r="O220"/>
      <c r="P220"/>
      <c r="Q220"/>
      <c r="R220"/>
      <c r="S220"/>
      <c r="T220"/>
      <c r="U220"/>
      <c r="V220"/>
      <c r="W220"/>
      <c r="X220"/>
      <c r="Y220"/>
      <c r="Z220"/>
      <c r="AA220"/>
      <c r="AB220"/>
      <c r="AC220"/>
      <c r="AD220"/>
      <c r="AE220"/>
      <c r="AF220"/>
      <c r="AG220"/>
      <c r="AH220"/>
      <c r="AI220"/>
      <c r="AJ220"/>
      <c r="AK220"/>
      <c r="AL220"/>
      <c r="AM220"/>
      <c r="AN220"/>
      <c r="AO220"/>
      <c r="AP220"/>
      <c r="AQ220"/>
      <c r="AR220"/>
      <c r="AS220"/>
      <c r="AT220"/>
      <c r="AU220"/>
      <c r="AV220"/>
      <c r="AW220"/>
      <c r="AX220"/>
      <c r="AY220"/>
      <c r="AZ220"/>
      <c r="BA220"/>
      <c r="BB220"/>
      <c r="BC220"/>
      <c r="BD220"/>
      <c r="BE220"/>
      <c r="BF220"/>
      <c r="BG220"/>
      <c r="BH220"/>
      <c r="BI220"/>
      <c r="BJ220"/>
      <c r="BK220"/>
      <c r="BL220"/>
      <c r="BM220"/>
      <c r="BN220"/>
      <c r="BO220"/>
      <c r="BP220"/>
      <c r="BQ220"/>
      <c r="BR220"/>
      <c r="BS220"/>
      <c r="BT220"/>
      <c r="BU220"/>
      <c r="BV220"/>
      <c r="BW220"/>
      <c r="BX220"/>
      <c r="BY220"/>
      <c r="BZ220"/>
      <c r="CA220"/>
      <c r="CB220"/>
      <c r="CC220"/>
      <c r="CD220"/>
      <c r="CE220"/>
      <c r="CF220"/>
      <c r="CG220"/>
      <c r="CH220"/>
      <c r="CI220"/>
      <c r="CJ220"/>
      <c r="CK220"/>
      <c r="CL220"/>
      <c r="CM220"/>
      <c r="CN220"/>
      <c r="CO220"/>
      <c r="CP220"/>
      <c r="CQ220"/>
      <c r="CR220"/>
      <c r="CS220"/>
      <c r="CT220"/>
      <c r="CU220"/>
      <c r="CV220"/>
      <c r="CW220"/>
      <c r="CX220"/>
      <c r="CY220"/>
      <c r="CZ220"/>
      <c r="DA220"/>
      <c r="DB220"/>
      <c r="DC220"/>
      <c r="DD220"/>
      <c r="DE220"/>
      <c r="DF220"/>
      <c r="DG220"/>
      <c r="DH220"/>
      <c r="DI220"/>
      <c r="DJ220"/>
      <c r="DK220"/>
      <c r="DL220"/>
      <c r="DM220"/>
      <c r="DN220"/>
      <c r="DO220"/>
      <c r="DP220"/>
      <c r="DQ220"/>
      <c r="DR220"/>
      <c r="DS220"/>
      <c r="DT220"/>
      <c r="DU220"/>
      <c r="DV220"/>
      <c r="DW220"/>
      <c r="DX220"/>
      <c r="DY220"/>
      <c r="DZ220"/>
      <c r="EA220"/>
      <c r="EB220"/>
      <c r="EC220"/>
      <c r="ED220"/>
      <c r="EE220"/>
      <c r="EF220"/>
      <c r="EG220"/>
      <c r="EH220"/>
      <c r="EI220"/>
      <c r="EJ220"/>
      <c r="EK220"/>
      <c r="EL220"/>
      <c r="EM220"/>
      <c r="EN220"/>
      <c r="EO220"/>
      <c r="EP220"/>
      <c r="EQ220"/>
      <c r="ER220"/>
      <c r="ES220"/>
      <c r="ET220"/>
      <c r="EU220"/>
      <c r="EV220"/>
      <c r="EW220"/>
      <c r="EX220"/>
      <c r="EY220"/>
      <c r="EZ220"/>
      <c r="FA220"/>
      <c r="FB220"/>
      <c r="FC220"/>
      <c r="FD220"/>
      <c r="FE220"/>
      <c r="FF220"/>
      <c r="FG220"/>
      <c r="FH220"/>
      <c r="FI220"/>
      <c r="FJ220"/>
      <c r="FK220"/>
    </row>
    <row r="221" spans="1:167" x14ac:dyDescent="0.25">
      <c r="A221"/>
      <c r="B221"/>
      <c r="C221"/>
      <c r="D221"/>
      <c r="E221"/>
      <c r="F221"/>
      <c r="G221"/>
      <c r="H221"/>
      <c r="I221"/>
      <c r="J221"/>
      <c r="K221"/>
      <c r="L221"/>
      <c r="M221"/>
      <c r="N221"/>
      <c r="O221"/>
      <c r="P221"/>
      <c r="Q221"/>
      <c r="R221"/>
      <c r="S221"/>
      <c r="T221"/>
      <c r="U221"/>
      <c r="V221"/>
      <c r="W221"/>
      <c r="X221"/>
      <c r="Y221"/>
      <c r="Z221"/>
      <c r="AA221"/>
      <c r="AB221"/>
      <c r="AC221"/>
      <c r="AD221"/>
      <c r="AE221"/>
      <c r="AF221"/>
      <c r="AG221"/>
      <c r="AH221"/>
      <c r="AI221"/>
      <c r="AJ221"/>
      <c r="AK221"/>
      <c r="AL221"/>
      <c r="AM221"/>
      <c r="AN221"/>
      <c r="AO221"/>
      <c r="AP221"/>
      <c r="AQ221"/>
      <c r="AR221"/>
      <c r="AS221"/>
      <c r="AT221"/>
      <c r="AU221"/>
      <c r="AV221"/>
      <c r="AW221"/>
      <c r="AX221"/>
      <c r="AY221"/>
      <c r="AZ221"/>
      <c r="BA221"/>
      <c r="BB221"/>
      <c r="BC221"/>
      <c r="BD221"/>
      <c r="BE221"/>
      <c r="BF221"/>
      <c r="BG221"/>
      <c r="BH221"/>
      <c r="BI221"/>
      <c r="BJ221"/>
      <c r="BK221"/>
      <c r="BL221"/>
      <c r="BM221"/>
      <c r="BN221"/>
      <c r="BO221"/>
      <c r="BP221"/>
      <c r="BQ221"/>
      <c r="BR221"/>
      <c r="BS221"/>
      <c r="BT221"/>
      <c r="BU221"/>
      <c r="BV221"/>
      <c r="BW221"/>
      <c r="BX221"/>
      <c r="BY221"/>
      <c r="BZ221"/>
      <c r="CA221"/>
      <c r="CB221"/>
      <c r="CC221"/>
      <c r="CD221"/>
      <c r="CE221"/>
      <c r="CF221"/>
      <c r="CG221"/>
      <c r="CH221"/>
      <c r="CI221"/>
      <c r="CJ221"/>
      <c r="CK221"/>
      <c r="CL221"/>
      <c r="CM221"/>
      <c r="CN221"/>
      <c r="CO221"/>
      <c r="CP221"/>
      <c r="CQ221"/>
      <c r="CR221"/>
      <c r="CS221"/>
      <c r="CT221"/>
      <c r="CU221"/>
      <c r="CV221"/>
      <c r="CW221"/>
      <c r="CX221"/>
      <c r="CY221"/>
      <c r="CZ221"/>
      <c r="DA221"/>
      <c r="DB221"/>
      <c r="DC221"/>
      <c r="DD221"/>
      <c r="DE221"/>
      <c r="DF221"/>
      <c r="DG221"/>
      <c r="DH221"/>
      <c r="DI221"/>
      <c r="DJ221"/>
      <c r="DK221"/>
      <c r="DL221"/>
      <c r="DM221"/>
      <c r="DN221"/>
      <c r="DO221"/>
      <c r="DP221"/>
      <c r="DQ221"/>
      <c r="DR221"/>
      <c r="DS221"/>
      <c r="DT221"/>
      <c r="DU221"/>
      <c r="DV221"/>
      <c r="DW221"/>
      <c r="DX221"/>
      <c r="DY221"/>
      <c r="DZ221"/>
      <c r="EA221"/>
      <c r="EB221"/>
      <c r="EC221"/>
      <c r="ED221"/>
      <c r="EE221"/>
      <c r="EF221"/>
      <c r="EG221"/>
      <c r="EH221"/>
      <c r="EI221"/>
      <c r="EJ221"/>
      <c r="EK221"/>
      <c r="EL221"/>
      <c r="EM221"/>
      <c r="EN221"/>
      <c r="EO221"/>
      <c r="EP221"/>
      <c r="EQ221"/>
      <c r="ER221"/>
      <c r="ES221"/>
      <c r="ET221"/>
      <c r="EU221"/>
      <c r="EV221"/>
      <c r="EW221"/>
      <c r="EX221"/>
      <c r="EY221"/>
      <c r="EZ221"/>
      <c r="FA221"/>
      <c r="FB221"/>
      <c r="FC221"/>
      <c r="FD221"/>
      <c r="FE221"/>
      <c r="FF221"/>
      <c r="FG221"/>
      <c r="FH221"/>
      <c r="FI221"/>
      <c r="FJ221"/>
      <c r="FK221"/>
    </row>
    <row r="222" spans="1:167" x14ac:dyDescent="0.25">
      <c r="A222"/>
      <c r="B222"/>
      <c r="C222"/>
      <c r="D222"/>
      <c r="E222"/>
      <c r="F222"/>
      <c r="G222"/>
      <c r="H222"/>
      <c r="I222"/>
      <c r="J222"/>
      <c r="K222"/>
      <c r="L222"/>
      <c r="M222"/>
      <c r="N222"/>
      <c r="O222"/>
      <c r="P222"/>
      <c r="Q222"/>
      <c r="R222"/>
      <c r="S222"/>
      <c r="T222"/>
      <c r="U222"/>
      <c r="V222"/>
      <c r="W222"/>
      <c r="X222"/>
      <c r="Y222"/>
      <c r="Z222"/>
      <c r="AA222"/>
      <c r="AB222"/>
      <c r="AC222"/>
      <c r="AD222"/>
      <c r="AE222"/>
      <c r="AF222"/>
      <c r="AG222"/>
      <c r="AH222"/>
      <c r="AI222"/>
      <c r="AJ222"/>
      <c r="AK222"/>
      <c r="AL222"/>
      <c r="AM222"/>
      <c r="AN222"/>
      <c r="AO222"/>
      <c r="AP222"/>
      <c r="AQ222"/>
      <c r="AR222"/>
      <c r="AS222"/>
      <c r="AT222"/>
      <c r="AU222"/>
      <c r="AV222"/>
      <c r="AW222"/>
      <c r="AX222"/>
      <c r="AY222"/>
      <c r="AZ222"/>
      <c r="BA222"/>
      <c r="BB222"/>
      <c r="BC222"/>
      <c r="BD222"/>
      <c r="BE222"/>
      <c r="BF222"/>
      <c r="BG222"/>
      <c r="BH222"/>
      <c r="BI222"/>
      <c r="BJ222"/>
      <c r="BK222"/>
      <c r="BL222"/>
      <c r="BM222"/>
      <c r="BN222"/>
      <c r="BO222"/>
      <c r="BP222"/>
      <c r="BQ222"/>
      <c r="BR222"/>
      <c r="BS222"/>
      <c r="BT222"/>
      <c r="BU222"/>
      <c r="BV222"/>
      <c r="BW222"/>
      <c r="BX222"/>
      <c r="BY222"/>
      <c r="BZ222"/>
      <c r="CA222"/>
      <c r="CB222"/>
      <c r="CC222"/>
      <c r="CD222"/>
      <c r="CE222"/>
      <c r="CF222"/>
      <c r="CG222"/>
      <c r="CH222"/>
      <c r="CI222"/>
      <c r="CJ222"/>
      <c r="CK222"/>
      <c r="CL222"/>
      <c r="CM222"/>
      <c r="CN222"/>
      <c r="CO222"/>
      <c r="CP222"/>
      <c r="CQ222"/>
      <c r="CR222"/>
      <c r="CS222"/>
      <c r="CT222"/>
      <c r="CU222"/>
      <c r="CV222"/>
      <c r="CW222"/>
      <c r="CX222"/>
      <c r="CY222"/>
      <c r="CZ222"/>
      <c r="DA222"/>
      <c r="DB222"/>
      <c r="DC222"/>
      <c r="DD222"/>
      <c r="DE222"/>
      <c r="DF222"/>
      <c r="DG222"/>
      <c r="DH222"/>
      <c r="DI222"/>
      <c r="DJ222"/>
      <c r="DK222"/>
      <c r="DL222"/>
      <c r="DM222"/>
      <c r="DN222"/>
      <c r="DO222"/>
      <c r="DP222"/>
      <c r="DQ222"/>
      <c r="DR222"/>
      <c r="DS222"/>
      <c r="DT222"/>
      <c r="DU222"/>
      <c r="DV222"/>
      <c r="DW222"/>
      <c r="DX222"/>
      <c r="DY222"/>
      <c r="DZ222"/>
      <c r="EA222"/>
      <c r="EB222"/>
      <c r="EC222"/>
      <c r="ED222"/>
      <c r="EE222"/>
      <c r="EF222"/>
      <c r="EG222"/>
      <c r="EH222"/>
      <c r="EI222"/>
      <c r="EJ222"/>
      <c r="EK222"/>
      <c r="EL222"/>
      <c r="EM222"/>
      <c r="EN222"/>
      <c r="EO222"/>
      <c r="EP222"/>
      <c r="EQ222"/>
      <c r="ER222"/>
      <c r="ES222"/>
      <c r="ET222"/>
      <c r="EU222"/>
      <c r="EV222"/>
      <c r="EW222"/>
      <c r="EX222"/>
      <c r="EY222"/>
      <c r="EZ222"/>
      <c r="FA222"/>
      <c r="FB222"/>
      <c r="FC222"/>
      <c r="FD222"/>
      <c r="FE222"/>
      <c r="FF222"/>
      <c r="FG222"/>
      <c r="FH222"/>
      <c r="FI222"/>
      <c r="FJ222"/>
      <c r="FK222"/>
    </row>
    <row r="223" spans="1:167" x14ac:dyDescent="0.25">
      <c r="A223"/>
      <c r="B223"/>
      <c r="C223"/>
      <c r="D223"/>
      <c r="E223"/>
      <c r="F223"/>
      <c r="G223"/>
      <c r="H223"/>
      <c r="I223"/>
      <c r="J223"/>
      <c r="K223"/>
      <c r="L223"/>
      <c r="M223"/>
      <c r="N223"/>
      <c r="O223"/>
      <c r="P223"/>
      <c r="Q223"/>
      <c r="R223"/>
      <c r="S223"/>
      <c r="T223"/>
      <c r="U223"/>
      <c r="V223"/>
      <c r="W223"/>
      <c r="X223"/>
      <c r="Y223"/>
      <c r="Z223"/>
      <c r="AA223"/>
      <c r="AB223"/>
      <c r="AC223"/>
      <c r="AD223"/>
      <c r="AE223"/>
      <c r="AF223"/>
      <c r="AG223"/>
      <c r="AH223"/>
      <c r="AI223"/>
      <c r="AJ223"/>
      <c r="AK223"/>
      <c r="AL223"/>
      <c r="AM223"/>
      <c r="AN223"/>
      <c r="AO223"/>
      <c r="AP223"/>
      <c r="AQ223"/>
      <c r="AR223"/>
      <c r="AS223"/>
      <c r="AT223"/>
      <c r="AU223"/>
      <c r="AV223"/>
      <c r="AW223"/>
      <c r="AX223"/>
      <c r="AY223"/>
      <c r="AZ223"/>
      <c r="BA223"/>
      <c r="BB223"/>
      <c r="BC223"/>
      <c r="BD223"/>
      <c r="BE223"/>
      <c r="BF223"/>
      <c r="BG223"/>
      <c r="BH223"/>
      <c r="BI223"/>
      <c r="BJ223"/>
      <c r="BK223"/>
      <c r="BL223"/>
      <c r="BM223"/>
      <c r="BN223"/>
      <c r="BO223"/>
      <c r="BP223"/>
      <c r="BQ223"/>
      <c r="BR223"/>
      <c r="BS223"/>
      <c r="BT223"/>
      <c r="BU223"/>
      <c r="BV223"/>
      <c r="BW223"/>
      <c r="BX223"/>
      <c r="BY223"/>
      <c r="BZ223"/>
      <c r="CA223"/>
      <c r="CB223"/>
      <c r="CC223"/>
      <c r="CD223"/>
      <c r="CE223"/>
      <c r="CF223"/>
      <c r="CG223"/>
      <c r="CH223"/>
      <c r="CI223"/>
      <c r="CJ223"/>
      <c r="CK223"/>
      <c r="CL223"/>
      <c r="CM223"/>
      <c r="CN223"/>
      <c r="CO223"/>
      <c r="CP223"/>
      <c r="CQ223"/>
      <c r="CR223"/>
      <c r="CS223"/>
      <c r="CT223"/>
      <c r="CU223"/>
      <c r="CV223"/>
      <c r="CW223"/>
      <c r="CX223"/>
      <c r="CY223"/>
      <c r="CZ223"/>
      <c r="DA223"/>
      <c r="DB223"/>
      <c r="DC223"/>
      <c r="DD223"/>
      <c r="DE223"/>
      <c r="DF223"/>
      <c r="DG223"/>
      <c r="DH223"/>
      <c r="DI223"/>
      <c r="DJ223"/>
      <c r="DK223"/>
      <c r="DL223"/>
      <c r="DM223"/>
      <c r="DN223"/>
      <c r="DO223"/>
      <c r="DP223"/>
      <c r="DQ223"/>
      <c r="DR223"/>
      <c r="DS223"/>
      <c r="DT223"/>
      <c r="DU223"/>
      <c r="DV223"/>
      <c r="DW223"/>
      <c r="DX223"/>
      <c r="DY223"/>
      <c r="DZ223"/>
      <c r="EA223"/>
      <c r="EB223"/>
      <c r="EC223"/>
      <c r="ED223"/>
      <c r="EE223"/>
      <c r="EF223"/>
      <c r="EG223"/>
      <c r="EH223"/>
      <c r="EI223"/>
      <c r="EJ223"/>
      <c r="EK223"/>
      <c r="EL223"/>
      <c r="EM223"/>
      <c r="EN223"/>
      <c r="EO223"/>
      <c r="EP223"/>
      <c r="EQ223"/>
      <c r="ER223"/>
      <c r="ES223"/>
      <c r="ET223"/>
      <c r="EU223"/>
      <c r="EV223"/>
      <c r="EW223"/>
      <c r="EX223"/>
      <c r="EY223"/>
      <c r="EZ223"/>
      <c r="FA223"/>
      <c r="FB223"/>
      <c r="FC223"/>
      <c r="FD223"/>
      <c r="FE223"/>
      <c r="FF223"/>
      <c r="FG223"/>
      <c r="FH223"/>
      <c r="FI223"/>
      <c r="FJ223"/>
      <c r="FK223"/>
    </row>
    <row r="224" spans="1:167" x14ac:dyDescent="0.25">
      <c r="A224"/>
      <c r="B224"/>
      <c r="C224"/>
      <c r="D224"/>
      <c r="E224"/>
      <c r="F224"/>
      <c r="G224"/>
      <c r="H224"/>
      <c r="I224"/>
      <c r="J224"/>
      <c r="K224"/>
      <c r="L224"/>
      <c r="M224"/>
      <c r="N224"/>
      <c r="O224"/>
      <c r="P224"/>
      <c r="Q224"/>
      <c r="R224"/>
      <c r="S224"/>
      <c r="T224"/>
      <c r="U224"/>
      <c r="V224"/>
      <c r="W224"/>
      <c r="X224"/>
      <c r="Y224"/>
      <c r="Z224"/>
      <c r="AA224"/>
      <c r="AB224"/>
      <c r="AC224"/>
      <c r="AD224"/>
      <c r="AE224"/>
      <c r="AF224"/>
      <c r="AG224"/>
      <c r="AH224"/>
      <c r="AI224"/>
      <c r="AJ224"/>
      <c r="AK224"/>
      <c r="AL224"/>
      <c r="AM224"/>
      <c r="AN224"/>
      <c r="AO224"/>
      <c r="AP224"/>
      <c r="AQ224"/>
      <c r="AR224"/>
      <c r="AS224"/>
      <c r="AT224"/>
      <c r="AU224"/>
      <c r="AV224"/>
      <c r="AW224"/>
      <c r="AX224"/>
      <c r="AY224"/>
      <c r="AZ224"/>
      <c r="BA224"/>
      <c r="BB224"/>
      <c r="BC224"/>
      <c r="BD224"/>
      <c r="BE224"/>
      <c r="BF224"/>
      <c r="BG224"/>
      <c r="BH224"/>
      <c r="BI224"/>
      <c r="BJ224"/>
      <c r="BK224"/>
      <c r="BL224"/>
      <c r="BM224"/>
      <c r="BN224"/>
      <c r="BO224"/>
      <c r="BP224"/>
      <c r="BQ224"/>
      <c r="BR224"/>
      <c r="BS224"/>
      <c r="BT224"/>
      <c r="BU224"/>
      <c r="BV224"/>
      <c r="BW224"/>
      <c r="BX224"/>
      <c r="BY224"/>
      <c r="BZ224"/>
      <c r="CA224"/>
      <c r="CB224"/>
      <c r="CC224"/>
      <c r="CD224"/>
      <c r="CE224"/>
      <c r="CF224"/>
      <c r="CG224"/>
      <c r="CH224"/>
      <c r="CI224"/>
      <c r="CJ224"/>
      <c r="CK224"/>
      <c r="CL224"/>
      <c r="CM224"/>
      <c r="CN224"/>
      <c r="CO224"/>
      <c r="CP224"/>
      <c r="CQ224"/>
      <c r="CR224"/>
      <c r="CS224"/>
      <c r="CT224"/>
      <c r="CU224"/>
      <c r="CV224"/>
      <c r="CW224"/>
      <c r="CX224"/>
      <c r="CY224"/>
      <c r="CZ224"/>
      <c r="DA224"/>
      <c r="DB224"/>
      <c r="DC224"/>
      <c r="DD224"/>
      <c r="DE224"/>
      <c r="DF224"/>
      <c r="DG224"/>
      <c r="DH224"/>
      <c r="DI224"/>
      <c r="DJ224"/>
      <c r="DK224"/>
      <c r="DL224"/>
      <c r="DM224"/>
      <c r="DN224"/>
      <c r="DO224"/>
      <c r="DP224"/>
      <c r="DQ224"/>
      <c r="DR224"/>
      <c r="DS224"/>
      <c r="DT224"/>
      <c r="DU224"/>
      <c r="DV224"/>
      <c r="DW224"/>
      <c r="DX224"/>
      <c r="DY224"/>
      <c r="DZ224"/>
      <c r="EA224"/>
      <c r="EB224"/>
      <c r="EC224"/>
      <c r="ED224"/>
      <c r="EE224"/>
      <c r="EF224"/>
      <c r="EG224"/>
      <c r="EH224"/>
      <c r="EI224"/>
      <c r="EJ224"/>
      <c r="EK224"/>
      <c r="EL224"/>
      <c r="EM224"/>
      <c r="EN224"/>
      <c r="EO224"/>
      <c r="EP224"/>
      <c r="EQ224"/>
      <c r="ER224"/>
      <c r="ES224"/>
      <c r="ET224"/>
      <c r="EU224"/>
      <c r="EV224"/>
      <c r="EW224"/>
      <c r="EX224"/>
      <c r="EY224"/>
      <c r="EZ224"/>
      <c r="FA224"/>
      <c r="FB224"/>
      <c r="FC224"/>
      <c r="FD224"/>
      <c r="FE224"/>
      <c r="FF224"/>
      <c r="FG224"/>
      <c r="FH224"/>
      <c r="FI224"/>
      <c r="FJ224"/>
      <c r="FK224"/>
    </row>
    <row r="225" spans="1:167" x14ac:dyDescent="0.25">
      <c r="A225"/>
      <c r="B225"/>
      <c r="C225"/>
      <c r="D225"/>
      <c r="E225"/>
      <c r="F225"/>
      <c r="G225"/>
      <c r="H225"/>
      <c r="I225"/>
      <c r="J225"/>
      <c r="K225"/>
      <c r="L225"/>
      <c r="M225"/>
      <c r="N225"/>
      <c r="O225"/>
      <c r="P225"/>
      <c r="Q225"/>
      <c r="R225"/>
      <c r="S225"/>
      <c r="T225"/>
      <c r="U225"/>
      <c r="V225"/>
      <c r="W225"/>
      <c r="X225"/>
      <c r="Y225"/>
      <c r="Z225"/>
      <c r="AA225"/>
      <c r="AB225"/>
      <c r="AC225"/>
      <c r="AD225"/>
      <c r="AE225"/>
      <c r="AF225"/>
      <c r="AG225"/>
      <c r="AH225"/>
      <c r="AI225"/>
      <c r="AJ225"/>
      <c r="AK225"/>
      <c r="AL225"/>
      <c r="AM225"/>
      <c r="AN225"/>
      <c r="AO225"/>
      <c r="AP225"/>
      <c r="AQ225"/>
      <c r="AR225"/>
      <c r="AS225"/>
      <c r="AT225"/>
      <c r="AU225"/>
      <c r="AV225"/>
      <c r="AW225"/>
      <c r="AX225"/>
      <c r="AY225"/>
      <c r="AZ225"/>
      <c r="BA225"/>
      <c r="BB225"/>
      <c r="BC225"/>
      <c r="BD225"/>
      <c r="BE225"/>
      <c r="BF225"/>
      <c r="BG225"/>
      <c r="BH225"/>
      <c r="BI225"/>
      <c r="BJ225"/>
      <c r="BK225"/>
      <c r="BL225"/>
      <c r="BM225"/>
      <c r="BN225"/>
      <c r="BO225"/>
      <c r="BP225"/>
      <c r="BQ225"/>
      <c r="BR225"/>
      <c r="BS225"/>
      <c r="BT225"/>
      <c r="BU225"/>
      <c r="BV225"/>
      <c r="BW225"/>
      <c r="BX225"/>
      <c r="BY225"/>
      <c r="BZ225"/>
      <c r="CA225"/>
      <c r="CB225"/>
      <c r="CC225"/>
      <c r="CD225"/>
      <c r="CE225"/>
      <c r="CF225"/>
      <c r="CG225"/>
      <c r="CH225"/>
      <c r="CI225"/>
      <c r="CJ225"/>
      <c r="CK225"/>
      <c r="CL225"/>
      <c r="CM225"/>
      <c r="CN225"/>
      <c r="CO225"/>
      <c r="CP225"/>
      <c r="CQ225"/>
      <c r="CR225"/>
      <c r="CS225"/>
      <c r="CT225"/>
      <c r="CU225"/>
      <c r="CV225"/>
      <c r="CW225"/>
      <c r="CX225"/>
      <c r="CY225"/>
      <c r="CZ225"/>
      <c r="DA225"/>
      <c r="DB225"/>
      <c r="DC225"/>
      <c r="DD225"/>
      <c r="DE225"/>
      <c r="DF225"/>
      <c r="DG225"/>
      <c r="DH225"/>
      <c r="DI225"/>
      <c r="DJ225"/>
      <c r="DK225"/>
      <c r="DL225"/>
      <c r="DM225"/>
      <c r="DN225"/>
      <c r="DO225"/>
      <c r="DP225"/>
      <c r="DQ225"/>
      <c r="DR225"/>
      <c r="DS225"/>
      <c r="DT225"/>
      <c r="DU225"/>
      <c r="DV225"/>
      <c r="DW225"/>
      <c r="DX225"/>
      <c r="DY225"/>
      <c r="DZ225"/>
      <c r="EA225"/>
      <c r="EB225"/>
      <c r="EC225"/>
      <c r="ED225"/>
      <c r="EE225"/>
      <c r="EF225"/>
      <c r="EG225"/>
      <c r="EH225"/>
      <c r="EI225"/>
      <c r="EJ225"/>
      <c r="EK225"/>
      <c r="EL225"/>
      <c r="EM225"/>
      <c r="EN225"/>
      <c r="EO225"/>
      <c r="EP225"/>
      <c r="EQ225"/>
      <c r="ER225"/>
      <c r="ES225"/>
      <c r="ET225"/>
      <c r="EU225"/>
      <c r="EV225"/>
      <c r="EW225"/>
      <c r="EX225"/>
      <c r="EY225"/>
      <c r="EZ225"/>
      <c r="FA225"/>
      <c r="FB225"/>
      <c r="FC225"/>
      <c r="FD225"/>
      <c r="FE225"/>
      <c r="FF225"/>
      <c r="FG225"/>
      <c r="FH225"/>
      <c r="FI225"/>
      <c r="FJ225"/>
      <c r="FK225"/>
    </row>
    <row r="226" spans="1:167" x14ac:dyDescent="0.25">
      <c r="A226"/>
      <c r="B226"/>
      <c r="C226"/>
      <c r="D226"/>
      <c r="E226"/>
      <c r="F226"/>
      <c r="G226"/>
      <c r="H226"/>
      <c r="I226"/>
      <c r="J226"/>
      <c r="K226"/>
      <c r="L226"/>
      <c r="M226"/>
      <c r="N226"/>
      <c r="O226"/>
      <c r="P226"/>
      <c r="Q226"/>
      <c r="R226"/>
      <c r="S226"/>
      <c r="T226"/>
      <c r="U226"/>
      <c r="V226"/>
      <c r="W226"/>
      <c r="X226"/>
      <c r="Y226"/>
      <c r="Z226"/>
      <c r="AA226"/>
      <c r="AB226"/>
      <c r="AC226"/>
      <c r="AD226"/>
      <c r="AE226"/>
      <c r="AF226"/>
      <c r="AG226"/>
      <c r="AH226"/>
      <c r="AI226"/>
      <c r="AJ226"/>
      <c r="AK226"/>
      <c r="AL226"/>
      <c r="AM226"/>
      <c r="AN226"/>
      <c r="AO226"/>
      <c r="AP226"/>
      <c r="AQ226"/>
      <c r="AR226"/>
      <c r="AS226"/>
      <c r="AT226"/>
      <c r="AU226"/>
      <c r="AV226"/>
      <c r="AW226"/>
      <c r="AX226"/>
      <c r="AY226"/>
      <c r="AZ226"/>
      <c r="BA226"/>
      <c r="BB226"/>
      <c r="BC226"/>
      <c r="BD226"/>
      <c r="BE226"/>
      <c r="BF226"/>
      <c r="BG226"/>
      <c r="BH226"/>
      <c r="BI226"/>
      <c r="BJ226"/>
      <c r="BK226"/>
      <c r="BL226"/>
      <c r="BM226"/>
      <c r="BN226"/>
      <c r="BO226"/>
      <c r="BP226"/>
      <c r="BQ226"/>
      <c r="BR226"/>
      <c r="BS226"/>
      <c r="BT226"/>
      <c r="BU226"/>
      <c r="BV226"/>
      <c r="BW226"/>
      <c r="BX226"/>
      <c r="BY226"/>
      <c r="BZ226"/>
      <c r="CA226"/>
      <c r="CB226"/>
      <c r="CC226"/>
      <c r="CD226"/>
      <c r="CE226"/>
      <c r="CF226"/>
      <c r="CG226"/>
      <c r="CH226"/>
      <c r="CI226"/>
      <c r="CJ226"/>
      <c r="CK226"/>
      <c r="CL226"/>
      <c r="CM226"/>
      <c r="CN226"/>
      <c r="CO226"/>
      <c r="CP226"/>
      <c r="CQ226"/>
      <c r="CR226"/>
      <c r="CS226"/>
      <c r="CT226"/>
      <c r="CU226"/>
      <c r="CV226"/>
      <c r="CW226"/>
      <c r="CX226"/>
      <c r="CY226"/>
      <c r="CZ226"/>
      <c r="DA226"/>
      <c r="DB226"/>
      <c r="DC226"/>
      <c r="DD226"/>
      <c r="DE226"/>
      <c r="DF226"/>
      <c r="DG226"/>
      <c r="DH226"/>
      <c r="DI226"/>
      <c r="DJ226"/>
      <c r="DK226"/>
      <c r="DL226"/>
      <c r="DM226"/>
      <c r="DN226"/>
      <c r="DO226"/>
      <c r="DP226"/>
      <c r="DQ226"/>
      <c r="DR226"/>
      <c r="DS226"/>
      <c r="DT226"/>
      <c r="DU226"/>
      <c r="DV226"/>
      <c r="DW226"/>
      <c r="DX226"/>
      <c r="DY226"/>
      <c r="DZ226"/>
      <c r="EA226"/>
      <c r="EB226"/>
      <c r="EC226"/>
      <c r="ED226"/>
      <c r="EE226"/>
      <c r="EF226"/>
      <c r="EG226"/>
      <c r="EH226"/>
      <c r="EI226"/>
      <c r="EJ226"/>
      <c r="EK226"/>
      <c r="EL226"/>
      <c r="EM226"/>
      <c r="EN226"/>
      <c r="EO226"/>
      <c r="EP226"/>
      <c r="EQ226"/>
      <c r="ER226"/>
      <c r="ES226"/>
      <c r="ET226"/>
      <c r="EU226"/>
      <c r="EV226"/>
      <c r="EW226"/>
      <c r="EX226"/>
      <c r="EY226"/>
      <c r="EZ226"/>
      <c r="FA226"/>
      <c r="FB226"/>
      <c r="FC226"/>
      <c r="FD226"/>
      <c r="FE226"/>
      <c r="FF226"/>
      <c r="FG226"/>
      <c r="FH226"/>
      <c r="FI226"/>
      <c r="FJ226"/>
      <c r="FK226"/>
    </row>
    <row r="227" spans="1:167" x14ac:dyDescent="0.25">
      <c r="A227"/>
      <c r="B227"/>
      <c r="C227"/>
      <c r="D227"/>
      <c r="E227"/>
      <c r="F227"/>
      <c r="G227"/>
      <c r="H227"/>
      <c r="I227"/>
      <c r="J227"/>
      <c r="K227"/>
      <c r="L227"/>
      <c r="M227"/>
      <c r="N227"/>
      <c r="O227"/>
      <c r="P227"/>
      <c r="Q227"/>
      <c r="R227"/>
      <c r="S227"/>
      <c r="T227"/>
      <c r="U227"/>
      <c r="V227"/>
      <c r="W227"/>
      <c r="X227"/>
      <c r="Y227"/>
      <c r="Z227"/>
      <c r="AA227"/>
      <c r="AB227"/>
      <c r="AC227"/>
      <c r="AD227"/>
      <c r="AE227"/>
      <c r="AF227"/>
      <c r="AG227"/>
      <c r="AH227"/>
      <c r="AI227"/>
      <c r="AJ227"/>
      <c r="AK227"/>
      <c r="AL227"/>
      <c r="AM227"/>
      <c r="AN227"/>
      <c r="AO227"/>
      <c r="AP227"/>
      <c r="AQ227"/>
      <c r="AR227"/>
      <c r="AS227"/>
      <c r="AT227"/>
      <c r="AU227"/>
      <c r="AV227"/>
      <c r="AW227"/>
      <c r="AX227"/>
      <c r="AY227"/>
      <c r="AZ227"/>
      <c r="BA227"/>
      <c r="BB227"/>
      <c r="BC227"/>
      <c r="BD227"/>
      <c r="BE227"/>
      <c r="BF227"/>
      <c r="BG227"/>
      <c r="BH227"/>
      <c r="BI227"/>
      <c r="BJ227"/>
      <c r="BK227"/>
      <c r="BL227"/>
      <c r="BM227"/>
      <c r="BN227"/>
      <c r="BO227"/>
      <c r="BP227"/>
      <c r="BQ227"/>
      <c r="BR227"/>
      <c r="BS227"/>
      <c r="BT227"/>
      <c r="BU227"/>
      <c r="BV227"/>
      <c r="BW227"/>
      <c r="BX227"/>
      <c r="BY227"/>
      <c r="BZ227"/>
      <c r="CA227"/>
      <c r="CB227"/>
      <c r="CC227"/>
      <c r="CD227"/>
      <c r="CE227"/>
      <c r="CF227"/>
      <c r="CG227"/>
      <c r="CH227"/>
      <c r="CI227"/>
      <c r="CJ227"/>
      <c r="CK227"/>
      <c r="CL227"/>
      <c r="CM227"/>
      <c r="CN227"/>
      <c r="CO227"/>
      <c r="CP227"/>
      <c r="CQ227"/>
      <c r="CR227"/>
      <c r="CS227"/>
      <c r="CT227"/>
      <c r="CU227"/>
      <c r="CV227"/>
      <c r="CW227"/>
      <c r="CX227"/>
      <c r="CY227"/>
      <c r="CZ227"/>
      <c r="DA227"/>
      <c r="DB227"/>
      <c r="DC227"/>
      <c r="DD227"/>
      <c r="DE227"/>
      <c r="DF227"/>
      <c r="DG227"/>
      <c r="DH227"/>
      <c r="DI227"/>
      <c r="DJ227"/>
      <c r="DK227"/>
      <c r="DL227"/>
      <c r="DM227"/>
      <c r="DN227"/>
      <c r="DO227"/>
      <c r="DP227"/>
      <c r="DQ227"/>
      <c r="DR227"/>
      <c r="DS227"/>
      <c r="DT227"/>
      <c r="DU227"/>
      <c r="DV227"/>
      <c r="DW227"/>
      <c r="DX227"/>
      <c r="DY227"/>
      <c r="DZ227"/>
      <c r="EA227"/>
      <c r="EB227"/>
      <c r="EC227"/>
      <c r="ED227"/>
      <c r="EE227"/>
      <c r="EF227"/>
      <c r="EG227"/>
      <c r="EH227"/>
      <c r="EI227"/>
      <c r="EJ227"/>
      <c r="EK227"/>
      <c r="EL227"/>
      <c r="EM227"/>
      <c r="EN227"/>
      <c r="EO227"/>
      <c r="EP227"/>
      <c r="EQ227"/>
      <c r="ER227"/>
      <c r="ES227"/>
      <c r="ET227"/>
      <c r="EU227"/>
      <c r="EV227"/>
      <c r="EW227"/>
      <c r="EX227"/>
      <c r="EY227"/>
      <c r="EZ227"/>
      <c r="FA227"/>
      <c r="FB227"/>
      <c r="FC227"/>
      <c r="FD227"/>
      <c r="FE227"/>
      <c r="FF227"/>
      <c r="FG227"/>
      <c r="FH227"/>
      <c r="FI227"/>
      <c r="FJ227"/>
      <c r="FK227"/>
    </row>
    <row r="228" spans="1:167" x14ac:dyDescent="0.25">
      <c r="A228"/>
      <c r="B228"/>
      <c r="C228"/>
      <c r="D228"/>
      <c r="E228"/>
      <c r="F228"/>
      <c r="G228"/>
      <c r="H228"/>
      <c r="I228"/>
      <c r="J228"/>
      <c r="K228"/>
      <c r="L228"/>
      <c r="M228"/>
      <c r="N228"/>
      <c r="O228"/>
      <c r="P228"/>
      <c r="Q228"/>
      <c r="R228"/>
      <c r="S228"/>
      <c r="T228"/>
      <c r="U228"/>
      <c r="V228"/>
      <c r="W228"/>
      <c r="X228"/>
      <c r="Y228"/>
      <c r="Z228"/>
      <c r="AA228"/>
      <c r="AB228"/>
      <c r="AC228"/>
      <c r="AD228"/>
      <c r="AE228"/>
      <c r="AF228"/>
      <c r="AG228"/>
      <c r="AH228"/>
      <c r="AI228"/>
      <c r="AJ228"/>
      <c r="AK228"/>
      <c r="AL228"/>
      <c r="AM228"/>
      <c r="AN228"/>
      <c r="AO228"/>
      <c r="AP228"/>
      <c r="AQ228"/>
      <c r="AR228"/>
      <c r="AS228"/>
      <c r="AT228"/>
      <c r="AU228"/>
      <c r="AV228"/>
      <c r="AW228"/>
      <c r="AX228"/>
      <c r="AY228"/>
      <c r="AZ228"/>
      <c r="BA228"/>
      <c r="BB228"/>
      <c r="BC228"/>
      <c r="BD228"/>
      <c r="BE228"/>
      <c r="BF228"/>
      <c r="BG228"/>
      <c r="BH228"/>
      <c r="BI228"/>
      <c r="BJ228"/>
      <c r="BK228"/>
      <c r="BL228"/>
      <c r="BM228"/>
      <c r="BN228"/>
      <c r="BO228"/>
      <c r="BP228"/>
      <c r="BQ228"/>
      <c r="BR228"/>
      <c r="BS228"/>
      <c r="BT228"/>
      <c r="BU228"/>
      <c r="BV228"/>
      <c r="BW228"/>
      <c r="BX228"/>
      <c r="BY228"/>
      <c r="BZ228"/>
      <c r="CA228"/>
      <c r="CB228"/>
      <c r="CC228"/>
      <c r="CD228"/>
      <c r="CE228"/>
      <c r="CF228"/>
      <c r="CG228"/>
      <c r="CH228"/>
      <c r="CI228"/>
      <c r="CJ228"/>
      <c r="CK228"/>
      <c r="CL228"/>
      <c r="CM228"/>
      <c r="CN228"/>
      <c r="CO228"/>
      <c r="CP228"/>
      <c r="CQ228"/>
      <c r="CR228"/>
      <c r="CS228"/>
      <c r="CT228"/>
      <c r="CU228"/>
      <c r="CV228"/>
      <c r="CW228"/>
      <c r="CX228"/>
      <c r="CY228"/>
      <c r="CZ228"/>
      <c r="DA228"/>
      <c r="DB228"/>
      <c r="DC228"/>
      <c r="DD228"/>
      <c r="DE228"/>
      <c r="DF228"/>
      <c r="DG228"/>
      <c r="DH228"/>
      <c r="DI228"/>
      <c r="DJ228"/>
      <c r="DK228"/>
      <c r="DL228"/>
      <c r="DM228"/>
      <c r="DN228"/>
      <c r="DO228"/>
      <c r="DP228"/>
      <c r="DQ228"/>
      <c r="DR228"/>
      <c r="DS228"/>
      <c r="DT228"/>
      <c r="DU228"/>
      <c r="DV228"/>
      <c r="DW228"/>
      <c r="DX228"/>
      <c r="DY228"/>
      <c r="DZ228"/>
      <c r="EA228"/>
      <c r="EB228"/>
      <c r="EC228"/>
      <c r="ED228"/>
      <c r="EE228"/>
      <c r="EF228"/>
      <c r="EG228"/>
      <c r="EH228"/>
      <c r="EI228"/>
      <c r="EJ228"/>
      <c r="EK228"/>
      <c r="EL228"/>
      <c r="EM228"/>
      <c r="EN228"/>
      <c r="EO228"/>
      <c r="EP228"/>
      <c r="EQ228"/>
      <c r="ER228"/>
      <c r="ES228"/>
      <c r="ET228"/>
      <c r="EU228"/>
      <c r="EV228"/>
      <c r="EW228"/>
      <c r="EX228"/>
      <c r="EY228"/>
      <c r="EZ228"/>
      <c r="FA228"/>
      <c r="FB228"/>
      <c r="FC228"/>
      <c r="FD228"/>
      <c r="FE228"/>
      <c r="FF228"/>
      <c r="FG228"/>
      <c r="FH228"/>
      <c r="FI228"/>
      <c r="FJ228"/>
      <c r="FK228"/>
    </row>
    <row r="229" spans="1:167" x14ac:dyDescent="0.25">
      <c r="A229"/>
      <c r="B229"/>
      <c r="C229"/>
      <c r="D229"/>
      <c r="E229"/>
      <c r="F229"/>
      <c r="G229"/>
      <c r="H229"/>
      <c r="I229"/>
      <c r="J229"/>
      <c r="K229"/>
      <c r="L229"/>
      <c r="M229"/>
      <c r="N229"/>
      <c r="O229"/>
      <c r="P229"/>
      <c r="Q229"/>
      <c r="R229"/>
      <c r="S229"/>
      <c r="T229"/>
      <c r="U229"/>
      <c r="V229"/>
      <c r="W229"/>
      <c r="X229"/>
      <c r="Y229"/>
      <c r="Z229"/>
      <c r="AA229"/>
      <c r="AB229"/>
      <c r="AC229"/>
      <c r="AD229"/>
      <c r="AE229"/>
      <c r="AF229"/>
      <c r="AG229"/>
      <c r="AH229"/>
      <c r="AI229"/>
      <c r="AJ229"/>
      <c r="AK229"/>
      <c r="AL229"/>
      <c r="AM229"/>
      <c r="AN229"/>
      <c r="AO229"/>
      <c r="AP229"/>
      <c r="AQ229"/>
      <c r="AR229"/>
      <c r="AS229"/>
      <c r="AT229"/>
      <c r="AU229"/>
      <c r="AV229"/>
      <c r="AW229"/>
      <c r="AX229"/>
      <c r="AY229"/>
      <c r="AZ229"/>
      <c r="BA229"/>
      <c r="BB229"/>
      <c r="BC229"/>
      <c r="BD229"/>
      <c r="BE229"/>
      <c r="BF229"/>
      <c r="BG229"/>
      <c r="BH229"/>
      <c r="BI229"/>
      <c r="BJ229"/>
      <c r="BK229"/>
      <c r="BL229"/>
      <c r="BM229"/>
      <c r="BN229"/>
      <c r="BO229"/>
      <c r="BP229"/>
      <c r="BQ229"/>
      <c r="BR229"/>
      <c r="BS229"/>
      <c r="BT229"/>
      <c r="BU229"/>
      <c r="BV229"/>
      <c r="BW229"/>
      <c r="BX229"/>
      <c r="BY229"/>
      <c r="BZ229"/>
      <c r="CA229"/>
      <c r="CB229"/>
      <c r="CC229"/>
      <c r="CD229"/>
      <c r="CE229"/>
      <c r="CF229"/>
      <c r="CG229"/>
      <c r="CH229"/>
      <c r="CI229"/>
      <c r="CJ229"/>
      <c r="CK229"/>
      <c r="CL229"/>
      <c r="CM229"/>
      <c r="CN229"/>
      <c r="CO229"/>
      <c r="CP229"/>
      <c r="CQ229"/>
      <c r="CR229"/>
      <c r="CS229"/>
      <c r="CT229"/>
      <c r="CU229"/>
      <c r="CV229"/>
      <c r="CW229"/>
      <c r="CX229"/>
      <c r="CY229"/>
      <c r="CZ229"/>
      <c r="DA229"/>
      <c r="DB229"/>
      <c r="DC229"/>
      <c r="DD229"/>
      <c r="DE229"/>
      <c r="DF229"/>
      <c r="DG229"/>
      <c r="DH229"/>
      <c r="DI229"/>
      <c r="DJ229"/>
      <c r="DK229"/>
      <c r="DL229"/>
      <c r="DM229"/>
      <c r="DN229"/>
      <c r="DO229"/>
      <c r="DP229"/>
      <c r="DQ229"/>
      <c r="DR229"/>
      <c r="DS229"/>
      <c r="DT229"/>
      <c r="DU229"/>
      <c r="DV229"/>
      <c r="DW229"/>
      <c r="DX229"/>
      <c r="DY229"/>
      <c r="DZ229"/>
      <c r="EA229"/>
      <c r="EB229"/>
      <c r="EC229"/>
      <c r="ED229"/>
      <c r="EE229"/>
      <c r="EF229"/>
      <c r="EG229"/>
      <c r="EH229"/>
      <c r="EI229"/>
      <c r="EJ229"/>
      <c r="EK229"/>
      <c r="EL229"/>
      <c r="EM229"/>
      <c r="EN229"/>
      <c r="EO229"/>
      <c r="EP229"/>
      <c r="EQ229"/>
      <c r="ER229"/>
      <c r="ES229"/>
      <c r="ET229"/>
      <c r="EU229"/>
      <c r="EV229"/>
      <c r="EW229"/>
      <c r="EX229"/>
      <c r="EY229"/>
      <c r="EZ229"/>
      <c r="FA229"/>
      <c r="FB229"/>
      <c r="FC229"/>
      <c r="FD229"/>
      <c r="FE229"/>
      <c r="FF229"/>
      <c r="FG229"/>
      <c r="FH229"/>
      <c r="FI229"/>
      <c r="FJ229"/>
      <c r="FK229"/>
    </row>
    <row r="230" spans="1:167" x14ac:dyDescent="0.25">
      <c r="A230"/>
      <c r="B230"/>
      <c r="C230"/>
      <c r="D230"/>
      <c r="E230"/>
      <c r="F230"/>
      <c r="G230"/>
      <c r="H230"/>
      <c r="I230"/>
      <c r="J230"/>
      <c r="K230"/>
      <c r="L230"/>
      <c r="M230"/>
      <c r="N230"/>
      <c r="O230"/>
      <c r="P230"/>
      <c r="Q230"/>
      <c r="R230"/>
      <c r="S230"/>
      <c r="T230"/>
      <c r="U230"/>
      <c r="V230"/>
      <c r="W230"/>
      <c r="X230"/>
      <c r="Y230"/>
      <c r="Z230"/>
      <c r="AA230"/>
      <c r="AB230"/>
      <c r="AC230"/>
      <c r="AD230"/>
      <c r="AE230"/>
      <c r="AF230"/>
      <c r="AG230"/>
      <c r="AH230"/>
      <c r="AI230"/>
      <c r="AJ230"/>
      <c r="AK230"/>
      <c r="AL230"/>
      <c r="AM230"/>
      <c r="AN230"/>
      <c r="AO230"/>
      <c r="AP230"/>
      <c r="AQ230"/>
      <c r="AR230"/>
      <c r="AS230"/>
      <c r="AT230"/>
      <c r="AU230"/>
      <c r="AV230"/>
      <c r="AW230"/>
      <c r="AX230"/>
      <c r="AY230"/>
      <c r="AZ230"/>
      <c r="BA230"/>
      <c r="BB230"/>
      <c r="BC230"/>
      <c r="BD230"/>
      <c r="BE230"/>
      <c r="BF230"/>
      <c r="BG230"/>
      <c r="BH230"/>
      <c r="BI230"/>
      <c r="BJ230"/>
      <c r="BK230"/>
      <c r="BL230"/>
      <c r="BM230"/>
      <c r="BN230"/>
      <c r="BO230"/>
      <c r="BP230"/>
      <c r="BQ230"/>
      <c r="BR230"/>
      <c r="BS230"/>
      <c r="BT230"/>
      <c r="BU230"/>
      <c r="BV230"/>
      <c r="BW230"/>
      <c r="BX230"/>
      <c r="BY230"/>
      <c r="BZ230"/>
      <c r="CA230"/>
      <c r="CB230"/>
      <c r="CC230"/>
      <c r="CD230"/>
      <c r="CE230"/>
      <c r="CF230"/>
      <c r="CG230"/>
      <c r="CH230"/>
      <c r="CI230"/>
      <c r="CJ230"/>
      <c r="CK230"/>
      <c r="CL230"/>
      <c r="CM230"/>
      <c r="CN230"/>
      <c r="CO230"/>
      <c r="CP230"/>
      <c r="CQ230"/>
      <c r="CR230"/>
      <c r="CS230"/>
      <c r="CT230"/>
      <c r="CU230"/>
      <c r="CV230"/>
      <c r="CW230"/>
      <c r="CX230"/>
      <c r="CY230"/>
      <c r="CZ230"/>
      <c r="DA230"/>
      <c r="DB230"/>
      <c r="DC230"/>
      <c r="DD230"/>
      <c r="DE230"/>
      <c r="DF230"/>
      <c r="DG230"/>
      <c r="DH230"/>
      <c r="DI230"/>
      <c r="DJ230"/>
      <c r="DK230"/>
      <c r="DL230"/>
      <c r="DM230"/>
      <c r="DN230"/>
      <c r="DO230"/>
      <c r="DP230"/>
      <c r="DQ230"/>
      <c r="DR230"/>
      <c r="DS230"/>
      <c r="DT230"/>
      <c r="DU230"/>
      <c r="DV230"/>
      <c r="DW230"/>
      <c r="DX230"/>
      <c r="DY230"/>
      <c r="DZ230"/>
      <c r="EA230"/>
      <c r="EB230"/>
      <c r="EC230"/>
      <c r="ED230"/>
      <c r="EE230"/>
      <c r="EF230"/>
      <c r="EG230"/>
      <c r="EH230"/>
      <c r="EI230"/>
      <c r="EJ230"/>
      <c r="EK230"/>
      <c r="EL230"/>
      <c r="EM230"/>
      <c r="EN230"/>
      <c r="EO230"/>
      <c r="EP230"/>
      <c r="EQ230"/>
      <c r="ER230"/>
      <c r="ES230"/>
      <c r="ET230"/>
      <c r="EU230"/>
      <c r="EV230"/>
      <c r="EW230"/>
      <c r="EX230"/>
      <c r="EY230"/>
      <c r="EZ230"/>
      <c r="FA230"/>
      <c r="FB230"/>
      <c r="FC230"/>
      <c r="FD230"/>
      <c r="FE230"/>
      <c r="FF230"/>
      <c r="FG230"/>
      <c r="FH230"/>
      <c r="FI230"/>
      <c r="FJ230"/>
      <c r="FK230"/>
    </row>
    <row r="231" spans="1:167" x14ac:dyDescent="0.25">
      <c r="A231"/>
      <c r="B231"/>
      <c r="C231"/>
      <c r="D231"/>
      <c r="E231"/>
      <c r="F231"/>
      <c r="G231"/>
      <c r="H231"/>
      <c r="I231"/>
      <c r="J231"/>
      <c r="K231"/>
      <c r="L231"/>
      <c r="M231"/>
      <c r="N231"/>
      <c r="O231"/>
      <c r="P231"/>
      <c r="Q231"/>
      <c r="R231"/>
      <c r="S231"/>
      <c r="T231"/>
      <c r="U231"/>
      <c r="V231"/>
      <c r="W231"/>
      <c r="X231"/>
      <c r="Y231"/>
      <c r="Z231"/>
      <c r="AA231"/>
      <c r="AB231"/>
      <c r="AC231"/>
      <c r="AD231"/>
      <c r="AE231"/>
      <c r="AF231"/>
      <c r="AG231"/>
      <c r="AH231"/>
      <c r="AI231"/>
      <c r="AJ231"/>
      <c r="AK231"/>
      <c r="AL231"/>
      <c r="AM231"/>
      <c r="AN231"/>
      <c r="AO231"/>
      <c r="AP231"/>
      <c r="AQ231"/>
      <c r="AR231"/>
      <c r="AS231"/>
      <c r="AT231"/>
      <c r="AU231"/>
      <c r="AV231"/>
      <c r="AW231"/>
      <c r="AX231"/>
      <c r="AY231"/>
      <c r="AZ231"/>
      <c r="BA231"/>
      <c r="BB231"/>
      <c r="BC231"/>
      <c r="BD231"/>
      <c r="BE231"/>
      <c r="BF231"/>
      <c r="BG231"/>
      <c r="BH231"/>
      <c r="BI231"/>
      <c r="BJ231"/>
      <c r="BK231"/>
      <c r="BL231"/>
      <c r="BM231"/>
      <c r="BN231"/>
      <c r="BO231"/>
      <c r="BP231"/>
      <c r="BQ231"/>
      <c r="BR231"/>
      <c r="BS231"/>
      <c r="BT231"/>
      <c r="BU231"/>
      <c r="BV231"/>
      <c r="BW231"/>
      <c r="BX231"/>
      <c r="BY231"/>
      <c r="BZ231"/>
      <c r="CA231"/>
      <c r="CB231"/>
      <c r="CC231"/>
      <c r="CD231"/>
      <c r="CE231"/>
      <c r="CF231"/>
      <c r="CG231"/>
      <c r="CH231"/>
      <c r="CI231"/>
      <c r="CJ231"/>
      <c r="CK231"/>
      <c r="CL231"/>
      <c r="CM231"/>
      <c r="CN231"/>
      <c r="CO231"/>
      <c r="CP231"/>
      <c r="CQ231"/>
      <c r="CR231"/>
      <c r="CS231"/>
      <c r="CT231"/>
      <c r="CU231"/>
      <c r="CV231"/>
      <c r="CW231"/>
      <c r="CX231"/>
      <c r="CY231"/>
      <c r="CZ231"/>
      <c r="DA231"/>
      <c r="DB231"/>
      <c r="DC231"/>
      <c r="DD231"/>
      <c r="DE231"/>
      <c r="DF231"/>
      <c r="DG231"/>
      <c r="DH231"/>
      <c r="DI231"/>
      <c r="DJ231"/>
      <c r="DK231"/>
      <c r="DL231"/>
      <c r="DM231"/>
      <c r="DN231"/>
      <c r="DO231"/>
      <c r="DP231"/>
      <c r="DQ231"/>
      <c r="DR231"/>
      <c r="DS231"/>
      <c r="DT231"/>
      <c r="DU231"/>
      <c r="DV231"/>
      <c r="DW231"/>
      <c r="DX231"/>
      <c r="DY231"/>
      <c r="DZ231"/>
      <c r="EA231"/>
      <c r="EB231"/>
      <c r="EC231"/>
      <c r="ED231"/>
      <c r="EE231"/>
      <c r="EF231"/>
      <c r="EG231"/>
      <c r="EH231"/>
      <c r="EI231"/>
      <c r="EJ231"/>
      <c r="EK231"/>
      <c r="EL231"/>
      <c r="EM231"/>
      <c r="EN231"/>
      <c r="EO231"/>
      <c r="EP231"/>
      <c r="EQ231"/>
      <c r="ER231"/>
      <c r="ES231"/>
      <c r="ET231"/>
      <c r="EU231"/>
      <c r="EV231"/>
      <c r="EW231"/>
      <c r="EX231"/>
      <c r="EY231"/>
      <c r="EZ231"/>
      <c r="FA231"/>
      <c r="FB231"/>
      <c r="FC231"/>
      <c r="FD231"/>
      <c r="FE231"/>
      <c r="FF231"/>
      <c r="FG231"/>
      <c r="FH231"/>
      <c r="FI231"/>
      <c r="FJ231"/>
      <c r="FK231"/>
    </row>
    <row r="232" spans="1:167" x14ac:dyDescent="0.25">
      <c r="A232"/>
      <c r="B232"/>
      <c r="C232"/>
      <c r="D232"/>
      <c r="E232"/>
      <c r="F232"/>
      <c r="G232"/>
      <c r="H232"/>
      <c r="I232"/>
      <c r="J232"/>
      <c r="K232"/>
      <c r="L232"/>
      <c r="M232"/>
      <c r="N232"/>
      <c r="O232"/>
      <c r="P232"/>
      <c r="Q232"/>
      <c r="R232"/>
      <c r="S232"/>
      <c r="T232"/>
      <c r="U232"/>
      <c r="V232"/>
      <c r="W232"/>
      <c r="X232"/>
      <c r="Y232"/>
      <c r="Z232"/>
      <c r="AA232"/>
      <c r="AB232"/>
      <c r="AC232"/>
      <c r="AD232"/>
      <c r="AE232"/>
      <c r="AF232"/>
      <c r="AG232"/>
      <c r="AH232"/>
      <c r="AI232"/>
      <c r="AJ232"/>
      <c r="AK232"/>
      <c r="AL232"/>
      <c r="AM232"/>
      <c r="AN232"/>
      <c r="AO232"/>
      <c r="AP232"/>
      <c r="AQ232"/>
      <c r="AR232"/>
      <c r="AS232"/>
      <c r="AT232"/>
      <c r="AU232"/>
      <c r="AV232"/>
      <c r="AW232"/>
      <c r="AX232"/>
      <c r="AY232"/>
      <c r="AZ232"/>
      <c r="BA232"/>
      <c r="BB232"/>
      <c r="BC232"/>
      <c r="BD232"/>
      <c r="BE232"/>
      <c r="BF232"/>
      <c r="BG232"/>
      <c r="BH232"/>
      <c r="BI232"/>
      <c r="BJ232"/>
      <c r="BK232"/>
      <c r="BL232"/>
      <c r="BM232"/>
      <c r="BN232"/>
      <c r="BO232"/>
      <c r="BP232"/>
      <c r="BQ232"/>
      <c r="BR232"/>
      <c r="BS232"/>
      <c r="BT232"/>
      <c r="BU232"/>
      <c r="BV232"/>
      <c r="BW232"/>
      <c r="BX232"/>
      <c r="BY232"/>
      <c r="BZ232"/>
      <c r="CA232"/>
      <c r="CB232"/>
      <c r="CC232"/>
      <c r="CD232"/>
      <c r="CE232"/>
      <c r="CF232"/>
      <c r="CG232"/>
      <c r="CH232"/>
      <c r="CI232"/>
      <c r="CJ232"/>
      <c r="CK232"/>
      <c r="CL232"/>
      <c r="CM232"/>
      <c r="CN232"/>
      <c r="CO232"/>
      <c r="CP232"/>
      <c r="CQ232"/>
      <c r="CR232"/>
      <c r="CS232"/>
      <c r="CT232"/>
      <c r="CU232"/>
      <c r="CV232"/>
      <c r="CW232"/>
      <c r="CX232"/>
      <c r="CY232"/>
      <c r="CZ232"/>
      <c r="DA232"/>
      <c r="DB232"/>
      <c r="DC232"/>
      <c r="DD232"/>
      <c r="DE232"/>
      <c r="DF232"/>
      <c r="DG232"/>
      <c r="DH232"/>
      <c r="DI232"/>
      <c r="DJ232"/>
      <c r="DK232"/>
      <c r="DL232"/>
      <c r="DM232"/>
      <c r="DN232"/>
      <c r="DO232"/>
      <c r="DP232"/>
      <c r="DQ232"/>
      <c r="DR232"/>
      <c r="DS232"/>
      <c r="DT232"/>
      <c r="DU232"/>
      <c r="DV232"/>
      <c r="DW232"/>
      <c r="DX232"/>
      <c r="DY232"/>
      <c r="DZ232"/>
      <c r="EA232"/>
      <c r="EB232"/>
      <c r="EC232"/>
      <c r="ED232"/>
      <c r="EE232"/>
      <c r="EF232"/>
      <c r="EG232"/>
      <c r="EH232"/>
      <c r="EI232"/>
      <c r="EJ232"/>
      <c r="EK232"/>
      <c r="EL232"/>
      <c r="EM232"/>
      <c r="EN232"/>
      <c r="EO232"/>
      <c r="EP232"/>
      <c r="EQ232"/>
      <c r="ER232"/>
      <c r="ES232"/>
      <c r="ET232"/>
      <c r="EU232"/>
      <c r="EV232"/>
      <c r="EW232"/>
      <c r="EX232"/>
      <c r="EY232"/>
      <c r="EZ232"/>
      <c r="FA232"/>
      <c r="FB232"/>
      <c r="FC232"/>
      <c r="FD232"/>
      <c r="FE232"/>
      <c r="FF232"/>
      <c r="FG232"/>
      <c r="FH232"/>
      <c r="FI232"/>
      <c r="FJ232"/>
      <c r="FK232"/>
    </row>
    <row r="233" spans="1:167" x14ac:dyDescent="0.25">
      <c r="A233"/>
      <c r="B233"/>
      <c r="C233"/>
      <c r="D233"/>
      <c r="E233"/>
      <c r="F233"/>
      <c r="G233"/>
      <c r="H233"/>
      <c r="I233"/>
      <c r="J233"/>
      <c r="K233"/>
      <c r="L233"/>
      <c r="M233"/>
      <c r="N233"/>
      <c r="O233"/>
      <c r="P233"/>
      <c r="Q233"/>
      <c r="R233"/>
      <c r="S233"/>
      <c r="T233"/>
      <c r="U233"/>
      <c r="V233"/>
      <c r="W233"/>
      <c r="X233"/>
      <c r="Y233"/>
      <c r="Z233"/>
      <c r="AA233"/>
      <c r="AB233"/>
      <c r="AC233"/>
      <c r="AD233"/>
      <c r="AE233"/>
      <c r="AF233"/>
      <c r="AG233"/>
      <c r="AH233"/>
      <c r="AI233"/>
      <c r="AJ233"/>
      <c r="AK233"/>
      <c r="AL233"/>
      <c r="AM233"/>
      <c r="AN233"/>
      <c r="AO233"/>
      <c r="AP233"/>
      <c r="AQ233"/>
      <c r="AR233"/>
      <c r="AS233"/>
      <c r="AT233"/>
      <c r="AU233"/>
      <c r="AV233"/>
      <c r="AW233"/>
      <c r="AX233"/>
      <c r="AY233"/>
      <c r="AZ233"/>
      <c r="BA233"/>
      <c r="BB233"/>
      <c r="BC233"/>
      <c r="BD233"/>
      <c r="BE233"/>
      <c r="BF233"/>
      <c r="BG233"/>
      <c r="BH233"/>
      <c r="BI233"/>
      <c r="BJ233"/>
      <c r="BK233"/>
      <c r="BL233"/>
      <c r="BM233"/>
      <c r="BN233"/>
      <c r="BO233"/>
      <c r="BP233"/>
      <c r="BQ233"/>
      <c r="BR233"/>
      <c r="BS233"/>
      <c r="BT233"/>
      <c r="BU233"/>
      <c r="BV233"/>
      <c r="BW233"/>
      <c r="BX233"/>
      <c r="BY233"/>
      <c r="BZ233"/>
      <c r="CA233"/>
      <c r="CB233"/>
      <c r="CC233"/>
      <c r="CD233"/>
      <c r="CE233"/>
      <c r="CF233"/>
      <c r="CG233"/>
      <c r="CH233"/>
      <c r="CI233"/>
      <c r="CJ233"/>
      <c r="CK233"/>
      <c r="CL233"/>
      <c r="CM233"/>
      <c r="CN233"/>
      <c r="CO233"/>
      <c r="CP233"/>
      <c r="CQ233"/>
      <c r="CR233"/>
      <c r="CS233"/>
      <c r="CT233"/>
      <c r="CU233"/>
      <c r="CV233"/>
      <c r="CW233"/>
      <c r="CX233"/>
      <c r="CY233"/>
      <c r="CZ233"/>
      <c r="DA233"/>
      <c r="DB233"/>
      <c r="DC233"/>
      <c r="DD233"/>
      <c r="DE233"/>
      <c r="DF233"/>
      <c r="DG233"/>
      <c r="DH233"/>
      <c r="DI233"/>
      <c r="DJ233"/>
      <c r="DK233"/>
      <c r="DL233"/>
      <c r="DM233"/>
      <c r="DN233"/>
      <c r="DO233"/>
      <c r="DP233"/>
      <c r="DQ233"/>
      <c r="DR233"/>
      <c r="DS233"/>
      <c r="DT233"/>
      <c r="DU233"/>
      <c r="DV233"/>
      <c r="DW233"/>
      <c r="DX233"/>
      <c r="DY233"/>
      <c r="DZ233"/>
      <c r="EA233"/>
      <c r="EB233"/>
      <c r="EC233"/>
      <c r="ED233"/>
      <c r="EE233"/>
      <c r="EF233"/>
      <c r="EG233"/>
      <c r="EH233"/>
      <c r="EI233"/>
      <c r="EJ233"/>
      <c r="EK233"/>
      <c r="EL233"/>
      <c r="EM233"/>
      <c r="EN233"/>
      <c r="EO233"/>
      <c r="EP233"/>
      <c r="EQ233"/>
      <c r="ER233"/>
      <c r="ES233"/>
      <c r="ET233"/>
      <c r="EU233"/>
      <c r="EV233"/>
      <c r="EW233"/>
      <c r="EX233"/>
      <c r="EY233"/>
      <c r="EZ233"/>
      <c r="FA233"/>
      <c r="FB233"/>
      <c r="FC233"/>
      <c r="FD233"/>
      <c r="FE233"/>
      <c r="FF233"/>
      <c r="FG233"/>
      <c r="FH233"/>
      <c r="FI233"/>
      <c r="FJ233"/>
      <c r="FK233"/>
    </row>
    <row r="234" spans="1:167" x14ac:dyDescent="0.25">
      <c r="A234"/>
      <c r="B234"/>
      <c r="C234"/>
      <c r="D234"/>
      <c r="E234"/>
      <c r="F234"/>
      <c r="G234"/>
      <c r="H234"/>
      <c r="I234"/>
      <c r="J234"/>
      <c r="K234"/>
      <c r="L234"/>
      <c r="M234"/>
      <c r="N234"/>
      <c r="O234"/>
      <c r="P234"/>
      <c r="Q234"/>
      <c r="R234"/>
      <c r="S234"/>
      <c r="T234"/>
      <c r="U234"/>
      <c r="V234"/>
      <c r="W234"/>
      <c r="X234"/>
      <c r="Y234"/>
      <c r="Z234"/>
      <c r="AA234"/>
      <c r="AB234"/>
      <c r="AC234"/>
      <c r="AD234"/>
      <c r="AE234"/>
      <c r="AF234"/>
      <c r="AG234"/>
      <c r="AH234"/>
      <c r="AI234"/>
      <c r="AJ234"/>
      <c r="AK234"/>
      <c r="AL234"/>
      <c r="AM234"/>
      <c r="AN234"/>
      <c r="AO234"/>
      <c r="AP234"/>
      <c r="AQ234"/>
      <c r="AR234"/>
      <c r="AS234"/>
      <c r="AT234"/>
      <c r="AU234"/>
      <c r="AV234"/>
      <c r="AW234"/>
      <c r="AX234"/>
      <c r="AY234"/>
      <c r="AZ234"/>
      <c r="BA234"/>
      <c r="BB234"/>
      <c r="BC234"/>
      <c r="BD234"/>
      <c r="BE234"/>
      <c r="BF234"/>
      <c r="BG234"/>
      <c r="BH234"/>
      <c r="BI234"/>
      <c r="BJ234"/>
      <c r="BK234"/>
      <c r="BL234"/>
      <c r="BM234"/>
      <c r="BN234"/>
      <c r="BO234"/>
      <c r="BP234"/>
      <c r="BQ234"/>
      <c r="BR234"/>
      <c r="BS234"/>
      <c r="BT234"/>
      <c r="BU234"/>
      <c r="BV234"/>
      <c r="BW234"/>
      <c r="BX234"/>
      <c r="BY234"/>
      <c r="BZ234"/>
      <c r="CA234"/>
      <c r="CB234"/>
      <c r="CC234"/>
      <c r="CD234"/>
      <c r="CE234"/>
      <c r="CF234"/>
      <c r="CG234"/>
      <c r="CH234"/>
      <c r="CI234"/>
      <c r="CJ234"/>
      <c r="CK234"/>
      <c r="CL234"/>
      <c r="CM234"/>
      <c r="CN234"/>
      <c r="CO234"/>
      <c r="CP234"/>
      <c r="CQ234"/>
      <c r="CR234"/>
      <c r="CS234"/>
      <c r="CT234"/>
      <c r="CU234"/>
      <c r="CV234"/>
      <c r="CW234"/>
      <c r="CX234"/>
      <c r="CY234"/>
      <c r="CZ234"/>
      <c r="DA234"/>
      <c r="DB234"/>
      <c r="DC234"/>
      <c r="DD234"/>
      <c r="DE234"/>
      <c r="DF234"/>
      <c r="DG234"/>
      <c r="DH234"/>
      <c r="DI234"/>
      <c r="DJ234"/>
      <c r="DK234"/>
      <c r="DL234"/>
      <c r="DM234"/>
      <c r="DN234"/>
      <c r="DO234"/>
      <c r="DP234"/>
      <c r="DQ234"/>
      <c r="DR234"/>
      <c r="DS234"/>
      <c r="DT234"/>
      <c r="DU234"/>
      <c r="DV234"/>
      <c r="DW234"/>
      <c r="DX234"/>
      <c r="DY234"/>
      <c r="DZ234"/>
      <c r="EA234"/>
      <c r="EB234"/>
      <c r="EC234"/>
      <c r="ED234"/>
      <c r="EE234"/>
      <c r="EF234"/>
      <c r="EG234"/>
      <c r="EH234"/>
      <c r="EI234"/>
      <c r="EJ234"/>
      <c r="EK234"/>
      <c r="EL234"/>
      <c r="EM234"/>
      <c r="EN234"/>
      <c r="EO234"/>
      <c r="EP234"/>
      <c r="EQ234"/>
      <c r="ER234"/>
      <c r="ES234"/>
      <c r="ET234"/>
      <c r="EU234"/>
      <c r="EV234"/>
      <c r="EW234"/>
      <c r="EX234"/>
      <c r="EY234"/>
      <c r="EZ234"/>
      <c r="FA234"/>
      <c r="FB234"/>
      <c r="FC234"/>
      <c r="FD234"/>
      <c r="FE234"/>
      <c r="FF234"/>
      <c r="FG234"/>
      <c r="FH234"/>
      <c r="FI234"/>
      <c r="FJ234"/>
      <c r="FK234"/>
    </row>
    <row r="235" spans="1:167" x14ac:dyDescent="0.25">
      <c r="A235"/>
      <c r="B235"/>
      <c r="C235"/>
      <c r="D235"/>
      <c r="E235"/>
      <c r="F235"/>
      <c r="G235"/>
      <c r="H235"/>
      <c r="I235"/>
      <c r="J235"/>
      <c r="K235"/>
      <c r="L235"/>
      <c r="M235"/>
      <c r="N235"/>
      <c r="O235"/>
      <c r="P235"/>
      <c r="Q235"/>
      <c r="R235"/>
      <c r="S235"/>
      <c r="T235"/>
      <c r="U235"/>
      <c r="V235"/>
      <c r="W235"/>
      <c r="X235"/>
      <c r="Y235"/>
      <c r="Z235"/>
      <c r="AA235"/>
      <c r="AB235"/>
      <c r="AC235"/>
      <c r="AD235"/>
      <c r="AE235"/>
      <c r="AF235"/>
      <c r="AG235"/>
      <c r="AH235"/>
      <c r="AI235"/>
      <c r="AJ235"/>
      <c r="AK235"/>
      <c r="AL235"/>
      <c r="AM235"/>
      <c r="AN235"/>
      <c r="AO235"/>
      <c r="AP235"/>
      <c r="AQ235"/>
      <c r="AR235"/>
      <c r="AS235"/>
      <c r="AT235"/>
      <c r="AU235"/>
      <c r="AV235"/>
      <c r="AW235"/>
      <c r="AX235"/>
      <c r="AY235"/>
      <c r="AZ235"/>
      <c r="BA235"/>
      <c r="BB235"/>
      <c r="BC235"/>
      <c r="BD235"/>
      <c r="BE235"/>
      <c r="BF235"/>
      <c r="BG235"/>
      <c r="BH235"/>
      <c r="BI235"/>
      <c r="BJ235"/>
      <c r="BK235"/>
      <c r="BL235"/>
      <c r="BM235"/>
      <c r="BN235"/>
      <c r="BO235"/>
      <c r="BP235"/>
      <c r="BQ235"/>
      <c r="BR235"/>
      <c r="BS235"/>
      <c r="BT235"/>
      <c r="BU235"/>
      <c r="BV235"/>
      <c r="BW235"/>
      <c r="BX235"/>
      <c r="BY235"/>
      <c r="BZ235"/>
      <c r="CA235"/>
      <c r="CB235"/>
      <c r="CC235"/>
      <c r="CD235"/>
      <c r="CE235"/>
      <c r="CF235"/>
      <c r="CG235"/>
      <c r="CH235"/>
      <c r="CI235"/>
      <c r="CJ235"/>
      <c r="CK235"/>
      <c r="CL235"/>
      <c r="CM235"/>
      <c r="CN235"/>
      <c r="CO235"/>
      <c r="CP235"/>
      <c r="CQ235"/>
      <c r="CR235"/>
      <c r="CS235"/>
      <c r="CT235"/>
      <c r="CU235"/>
      <c r="CV235"/>
      <c r="CW235"/>
      <c r="CX235"/>
      <c r="CY235"/>
      <c r="CZ235"/>
      <c r="DA235"/>
      <c r="DB235"/>
      <c r="DC235"/>
      <c r="DD235"/>
      <c r="DE235"/>
      <c r="DF235"/>
      <c r="DG235"/>
      <c r="DH235"/>
      <c r="DI235"/>
      <c r="DJ235"/>
      <c r="DK235"/>
      <c r="DL235"/>
      <c r="DM235"/>
      <c r="DN235"/>
      <c r="DO235"/>
      <c r="DP235"/>
      <c r="DQ235"/>
      <c r="DR235"/>
      <c r="DS235"/>
      <c r="DT235"/>
      <c r="DU235"/>
      <c r="DV235"/>
      <c r="DW235"/>
      <c r="DX235"/>
      <c r="DY235"/>
      <c r="DZ235"/>
      <c r="EA235"/>
      <c r="EB235"/>
      <c r="EC235"/>
      <c r="ED235"/>
      <c r="EE235"/>
      <c r="EF235"/>
      <c r="EG235"/>
      <c r="EH235"/>
      <c r="EI235"/>
      <c r="EJ235"/>
      <c r="EK235"/>
      <c r="EL235"/>
      <c r="EM235"/>
      <c r="EN235"/>
      <c r="EO235"/>
      <c r="EP235"/>
      <c r="EQ235"/>
      <c r="ER235"/>
      <c r="ES235"/>
      <c r="ET235"/>
      <c r="EU235"/>
      <c r="EV235"/>
      <c r="EW235"/>
      <c r="EX235"/>
      <c r="EY235"/>
      <c r="EZ235"/>
      <c r="FA235"/>
      <c r="FB235"/>
      <c r="FC235"/>
      <c r="FD235"/>
      <c r="FE235"/>
      <c r="FF235"/>
      <c r="FG235"/>
      <c r="FH235"/>
      <c r="FI235"/>
      <c r="FJ235"/>
      <c r="FK235"/>
    </row>
    <row r="236" spans="1:167" x14ac:dyDescent="0.25">
      <c r="A236"/>
      <c r="B236"/>
      <c r="C236"/>
      <c r="D236"/>
      <c r="E236"/>
      <c r="F236"/>
      <c r="G236"/>
      <c r="H236"/>
      <c r="I236"/>
      <c r="J236"/>
      <c r="K236"/>
      <c r="L236"/>
      <c r="M236"/>
      <c r="N236"/>
      <c r="O236"/>
      <c r="P236"/>
      <c r="Q236"/>
      <c r="R236"/>
      <c r="S236"/>
      <c r="T236"/>
      <c r="U236"/>
      <c r="V236"/>
      <c r="W236"/>
      <c r="X236"/>
      <c r="Y236"/>
      <c r="Z236"/>
      <c r="AA236"/>
      <c r="AB236"/>
      <c r="AC236"/>
      <c r="AD236"/>
      <c r="AE236"/>
      <c r="AF236"/>
      <c r="AG236"/>
      <c r="AH236"/>
      <c r="AI236"/>
      <c r="AJ236"/>
      <c r="AK236"/>
      <c r="AL236"/>
      <c r="AM236"/>
      <c r="AN236"/>
      <c r="AO236"/>
      <c r="AP236"/>
      <c r="AQ236"/>
      <c r="AR236"/>
      <c r="AS236"/>
      <c r="AT236"/>
      <c r="AU236"/>
      <c r="AV236"/>
      <c r="AW236"/>
      <c r="AX236"/>
      <c r="AY236"/>
      <c r="AZ236"/>
      <c r="BA236"/>
      <c r="BB236"/>
      <c r="BC236"/>
      <c r="BD236"/>
      <c r="BE236"/>
      <c r="BF236"/>
      <c r="BG236"/>
      <c r="BH236"/>
      <c r="BI236"/>
      <c r="BJ236"/>
      <c r="BK236"/>
      <c r="BL236"/>
      <c r="BM236"/>
      <c r="BN236"/>
      <c r="BO236"/>
      <c r="BP236"/>
      <c r="BQ236"/>
      <c r="BR236"/>
      <c r="BS236"/>
      <c r="BT236"/>
      <c r="BU236"/>
      <c r="BV236"/>
      <c r="BW236"/>
      <c r="BX236"/>
      <c r="BY236"/>
      <c r="BZ236"/>
      <c r="CA236"/>
      <c r="CB236"/>
      <c r="CC236"/>
      <c r="CD236"/>
      <c r="CE236"/>
      <c r="CF236"/>
      <c r="CG236"/>
      <c r="CH236"/>
      <c r="CI236"/>
      <c r="CJ236"/>
      <c r="CK236"/>
      <c r="CL236"/>
      <c r="CM236"/>
      <c r="CN236"/>
      <c r="CO236"/>
      <c r="CP236"/>
      <c r="CQ236"/>
      <c r="CR236"/>
      <c r="CS236"/>
      <c r="CT236"/>
      <c r="CU236"/>
      <c r="CV236"/>
      <c r="CW236"/>
      <c r="CX236"/>
      <c r="CY236"/>
      <c r="CZ236"/>
      <c r="DA236"/>
      <c r="DB236"/>
      <c r="DC236"/>
      <c r="DD236"/>
      <c r="DE236"/>
      <c r="DF236"/>
      <c r="DG236"/>
      <c r="DH236"/>
      <c r="DI236"/>
      <c r="DJ236"/>
      <c r="DK236"/>
      <c r="DL236"/>
      <c r="DM236"/>
      <c r="DN236"/>
      <c r="DO236"/>
      <c r="DP236"/>
      <c r="DQ236"/>
      <c r="DR236"/>
      <c r="DS236"/>
      <c r="DT236"/>
      <c r="DU236"/>
      <c r="DV236"/>
      <c r="DW236"/>
      <c r="DX236"/>
      <c r="DY236"/>
      <c r="DZ236"/>
      <c r="EA236"/>
      <c r="EB236"/>
      <c r="EC236"/>
      <c r="ED236"/>
      <c r="EE236"/>
      <c r="EF236"/>
      <c r="EG236"/>
      <c r="EH236"/>
      <c r="EI236"/>
      <c r="EJ236"/>
      <c r="EK236"/>
      <c r="EL236"/>
      <c r="EM236"/>
      <c r="EN236"/>
      <c r="EO236"/>
      <c r="EP236"/>
      <c r="EQ236"/>
      <c r="ER236"/>
      <c r="ES236"/>
      <c r="ET236"/>
      <c r="EU236"/>
      <c r="EV236"/>
      <c r="EW236"/>
      <c r="EX236"/>
      <c r="EY236"/>
      <c r="EZ236"/>
      <c r="FA236"/>
      <c r="FB236"/>
      <c r="FC236"/>
      <c r="FD236"/>
      <c r="FE236"/>
      <c r="FF236"/>
      <c r="FG236"/>
      <c r="FH236"/>
      <c r="FI236"/>
      <c r="FJ236"/>
      <c r="FK236"/>
    </row>
    <row r="237" spans="1:167" x14ac:dyDescent="0.25">
      <c r="A237"/>
      <c r="B237"/>
      <c r="C237"/>
      <c r="D237"/>
      <c r="E237"/>
      <c r="F237"/>
      <c r="G237"/>
      <c r="H237"/>
      <c r="I237"/>
      <c r="J237"/>
      <c r="K237"/>
      <c r="L237"/>
      <c r="M237"/>
      <c r="N237"/>
      <c r="O237"/>
      <c r="P237"/>
      <c r="Q237"/>
      <c r="R237"/>
      <c r="S237"/>
      <c r="T237"/>
      <c r="U237"/>
      <c r="V237"/>
      <c r="W237"/>
      <c r="X237"/>
      <c r="Y237"/>
      <c r="Z237"/>
      <c r="AA237"/>
      <c r="AB237"/>
      <c r="AC237"/>
      <c r="AD237"/>
      <c r="AE237"/>
      <c r="AF237"/>
      <c r="AG237"/>
      <c r="AH237"/>
      <c r="AI237"/>
      <c r="AJ237"/>
      <c r="AK237"/>
      <c r="AL237"/>
      <c r="AM237"/>
      <c r="AN237"/>
      <c r="AO237"/>
      <c r="AP237"/>
      <c r="AQ237"/>
      <c r="AR237"/>
      <c r="AS237"/>
      <c r="AT237"/>
      <c r="AU237"/>
      <c r="AV237"/>
      <c r="AW237"/>
      <c r="AX237"/>
      <c r="AY237"/>
      <c r="AZ237"/>
      <c r="BA237"/>
      <c r="BB237"/>
      <c r="BC237"/>
      <c r="BD237"/>
      <c r="BE237"/>
      <c r="BF237"/>
      <c r="BG237"/>
      <c r="BH237"/>
      <c r="BI237"/>
      <c r="BJ237"/>
      <c r="BK237"/>
      <c r="BL237"/>
      <c r="BM237"/>
      <c r="BN237"/>
      <c r="BO237"/>
      <c r="BP237"/>
      <c r="BQ237"/>
      <c r="BR237"/>
      <c r="BS237"/>
      <c r="BT237"/>
      <c r="BU237"/>
      <c r="BV237"/>
      <c r="BW237"/>
      <c r="BX237"/>
      <c r="BY237"/>
      <c r="BZ237"/>
      <c r="CA237"/>
      <c r="CB237"/>
      <c r="CC237"/>
      <c r="CD237"/>
      <c r="CE237"/>
      <c r="CF237"/>
      <c r="CG237"/>
      <c r="CH237"/>
      <c r="CI237"/>
      <c r="CJ237"/>
      <c r="CK237"/>
      <c r="CL237"/>
      <c r="CM237"/>
      <c r="CN237"/>
      <c r="CO237"/>
      <c r="CP237"/>
      <c r="CQ237"/>
      <c r="CR237"/>
      <c r="CS237"/>
      <c r="CT237"/>
      <c r="CU237"/>
      <c r="CV237"/>
      <c r="CW237"/>
      <c r="CX237"/>
      <c r="CY237"/>
      <c r="CZ237"/>
      <c r="DA237"/>
      <c r="DB237"/>
      <c r="DC237"/>
      <c r="DD237"/>
      <c r="DE237"/>
      <c r="DF237"/>
      <c r="DG237"/>
      <c r="DH237"/>
      <c r="DI237"/>
      <c r="DJ237"/>
      <c r="DK237"/>
      <c r="DL237"/>
      <c r="DM237"/>
      <c r="DN237"/>
      <c r="DO237"/>
      <c r="DP237"/>
      <c r="DQ237"/>
      <c r="DR237"/>
      <c r="DS237"/>
      <c r="DT237"/>
      <c r="DU237"/>
      <c r="DV237"/>
      <c r="DW237"/>
      <c r="DX237"/>
      <c r="DY237"/>
      <c r="DZ237"/>
      <c r="EA237"/>
      <c r="EB237"/>
      <c r="EC237"/>
      <c r="ED237"/>
      <c r="EE237"/>
      <c r="EF237"/>
      <c r="EG237"/>
      <c r="EH237"/>
      <c r="EI237"/>
      <c r="EJ237"/>
      <c r="EK237"/>
      <c r="EL237"/>
      <c r="EM237"/>
      <c r="EN237"/>
      <c r="EO237"/>
      <c r="EP237"/>
      <c r="EQ237"/>
      <c r="ER237"/>
      <c r="ES237"/>
      <c r="ET237"/>
      <c r="EU237"/>
      <c r="EV237"/>
      <c r="EW237"/>
      <c r="EX237"/>
      <c r="EY237"/>
      <c r="EZ237"/>
      <c r="FA237"/>
      <c r="FB237"/>
      <c r="FC237"/>
      <c r="FD237"/>
      <c r="FE237"/>
      <c r="FF237"/>
      <c r="FG237"/>
      <c r="FH237"/>
      <c r="FI237"/>
      <c r="FJ237"/>
      <c r="FK237"/>
    </row>
    <row r="238" spans="1:167" x14ac:dyDescent="0.25">
      <c r="A238"/>
      <c r="B238"/>
      <c r="C238"/>
      <c r="D238"/>
      <c r="E238"/>
      <c r="F238"/>
      <c r="G238"/>
      <c r="H238"/>
      <c r="I238"/>
      <c r="J238"/>
      <c r="K238"/>
      <c r="L238"/>
      <c r="M238"/>
      <c r="N238"/>
      <c r="O238"/>
      <c r="P238"/>
      <c r="Q238"/>
      <c r="R238"/>
      <c r="S238"/>
      <c r="T238"/>
      <c r="U238"/>
      <c r="V238"/>
      <c r="W238"/>
      <c r="X238"/>
      <c r="Y238"/>
      <c r="Z238"/>
      <c r="AA238"/>
      <c r="AB238"/>
      <c r="AC238"/>
      <c r="AD238"/>
      <c r="AE238"/>
      <c r="AF238"/>
      <c r="AG238"/>
      <c r="AH238"/>
      <c r="AI238"/>
      <c r="AJ238"/>
      <c r="AK238"/>
      <c r="AL238"/>
      <c r="AM238"/>
      <c r="AN238"/>
      <c r="AO238"/>
      <c r="AP238"/>
      <c r="AQ238"/>
      <c r="AR238"/>
      <c r="AS238"/>
      <c r="AT238"/>
      <c r="AU238"/>
      <c r="AV238"/>
      <c r="AW238"/>
      <c r="AX238"/>
      <c r="AY238"/>
      <c r="AZ238"/>
      <c r="BA238"/>
      <c r="BB238"/>
      <c r="BC238"/>
      <c r="BD238"/>
      <c r="BE238"/>
      <c r="BF238"/>
      <c r="BG238"/>
      <c r="BH238"/>
      <c r="BI238"/>
      <c r="BJ238"/>
      <c r="BK238"/>
      <c r="BL238"/>
      <c r="BM238"/>
      <c r="BN238"/>
      <c r="BO238"/>
      <c r="BP238"/>
      <c r="BQ238"/>
      <c r="BR238"/>
      <c r="BS238"/>
      <c r="BT238"/>
      <c r="BU238"/>
      <c r="BV238"/>
      <c r="BW238"/>
      <c r="BX238"/>
      <c r="BY238"/>
      <c r="BZ238"/>
      <c r="CA238"/>
      <c r="CB238"/>
      <c r="CC238"/>
      <c r="CD238"/>
      <c r="CE238"/>
      <c r="CF238"/>
      <c r="CG238"/>
      <c r="CH238"/>
      <c r="CI238"/>
      <c r="CJ238"/>
      <c r="CK238"/>
      <c r="CL238"/>
      <c r="CM238"/>
      <c r="CN238"/>
      <c r="CO238"/>
      <c r="CP238"/>
      <c r="CQ238"/>
      <c r="CR238"/>
      <c r="CS238"/>
      <c r="CT238"/>
      <c r="CU238"/>
      <c r="CV238"/>
      <c r="CW238"/>
      <c r="CX238"/>
      <c r="CY238"/>
      <c r="CZ238"/>
      <c r="DA238"/>
      <c r="DB238"/>
      <c r="DC238"/>
      <c r="DD238"/>
      <c r="DE238"/>
      <c r="DF238"/>
      <c r="DG238"/>
      <c r="DH238"/>
      <c r="DI238"/>
      <c r="DJ238"/>
      <c r="DK238"/>
      <c r="DL238"/>
      <c r="DM238"/>
      <c r="DN238"/>
      <c r="DO238"/>
      <c r="DP238"/>
      <c r="DQ238"/>
      <c r="DR238"/>
      <c r="DS238"/>
      <c r="DT238"/>
      <c r="DU238"/>
      <c r="DV238"/>
      <c r="DW238"/>
      <c r="DX238"/>
      <c r="DY238"/>
      <c r="DZ238"/>
      <c r="EA238"/>
      <c r="EB238"/>
      <c r="EC238"/>
      <c r="ED238"/>
      <c r="EE238"/>
      <c r="EF238"/>
      <c r="EG238"/>
      <c r="EH238"/>
      <c r="EI238"/>
      <c r="EJ238"/>
      <c r="EK238"/>
      <c r="EL238"/>
      <c r="EM238"/>
      <c r="EN238"/>
      <c r="EO238"/>
      <c r="EP238"/>
      <c r="EQ238"/>
      <c r="ER238"/>
      <c r="ES238"/>
      <c r="ET238"/>
      <c r="EU238"/>
      <c r="EV238"/>
      <c r="EW238"/>
      <c r="EX238"/>
      <c r="EY238"/>
      <c r="EZ238"/>
      <c r="FA238"/>
      <c r="FB238"/>
      <c r="FC238"/>
      <c r="FD238"/>
      <c r="FE238"/>
      <c r="FF238"/>
      <c r="FG238"/>
      <c r="FH238"/>
      <c r="FI238"/>
      <c r="FJ238"/>
      <c r="FK238"/>
    </row>
    <row r="239" spans="1:167" x14ac:dyDescent="0.25">
      <c r="A239"/>
      <c r="B239"/>
      <c r="C239"/>
      <c r="D239"/>
      <c r="E239"/>
      <c r="F239"/>
      <c r="G239"/>
      <c r="H239"/>
      <c r="I239"/>
      <c r="J239"/>
      <c r="K239"/>
      <c r="L239"/>
      <c r="M239"/>
      <c r="N239"/>
      <c r="O239"/>
      <c r="P239"/>
      <c r="Q239"/>
      <c r="R239"/>
      <c r="S239"/>
      <c r="T239"/>
      <c r="U239"/>
      <c r="V239"/>
      <c r="W239"/>
      <c r="X239"/>
      <c r="Y239"/>
      <c r="Z239"/>
      <c r="AA239"/>
      <c r="AB239"/>
      <c r="AC239"/>
      <c r="AD239"/>
      <c r="AE239"/>
      <c r="AF239"/>
      <c r="AG239"/>
      <c r="AH239"/>
      <c r="AI239"/>
      <c r="AJ239"/>
      <c r="AK239"/>
      <c r="AL239"/>
      <c r="AM239"/>
      <c r="AN239"/>
      <c r="AO239"/>
      <c r="AP239"/>
      <c r="AQ239"/>
      <c r="AR239"/>
      <c r="AS239"/>
      <c r="AT239"/>
      <c r="AU239"/>
      <c r="AV239"/>
      <c r="AW239"/>
      <c r="AX239"/>
      <c r="AY239"/>
      <c r="AZ239"/>
      <c r="BA239"/>
      <c r="BB239"/>
      <c r="BC239"/>
      <c r="BD239"/>
      <c r="BE239"/>
      <c r="BF239"/>
      <c r="BG239"/>
      <c r="BH239"/>
      <c r="BI239"/>
      <c r="BJ239"/>
      <c r="BK239"/>
      <c r="BL239"/>
      <c r="BM239"/>
      <c r="BN239"/>
      <c r="BO239"/>
      <c r="BP239"/>
      <c r="BQ239"/>
      <c r="BR239"/>
      <c r="BS239"/>
      <c r="BT239"/>
      <c r="BU239"/>
      <c r="BV239"/>
      <c r="BW239"/>
      <c r="BX239"/>
      <c r="BY239"/>
      <c r="BZ239"/>
      <c r="CA239"/>
      <c r="CB239"/>
      <c r="CC239"/>
      <c r="CD239"/>
      <c r="CE239"/>
      <c r="CF239"/>
      <c r="CG239"/>
      <c r="CH239"/>
      <c r="CI239"/>
      <c r="CJ239"/>
      <c r="CK239"/>
      <c r="CL239"/>
      <c r="CM239"/>
      <c r="CN239"/>
      <c r="CO239"/>
      <c r="CP239"/>
      <c r="CQ239"/>
      <c r="CR239"/>
      <c r="CS239"/>
      <c r="CT239"/>
      <c r="CU239"/>
      <c r="CV239"/>
      <c r="CW239"/>
      <c r="CX239"/>
      <c r="CY239"/>
      <c r="CZ239"/>
      <c r="DA239"/>
      <c r="DB239"/>
      <c r="DC239"/>
      <c r="DD239"/>
      <c r="DE239"/>
      <c r="DF239"/>
      <c r="DG239"/>
      <c r="DH239"/>
      <c r="DI239"/>
      <c r="DJ239"/>
      <c r="DK239"/>
      <c r="DL239"/>
      <c r="DM239"/>
      <c r="DN239"/>
      <c r="DO239"/>
      <c r="DP239"/>
      <c r="DQ239"/>
      <c r="DR239"/>
      <c r="DS239"/>
      <c r="DT239"/>
      <c r="DU239"/>
      <c r="DV239"/>
      <c r="DW239"/>
      <c r="DX239"/>
      <c r="DY239"/>
      <c r="DZ239"/>
      <c r="EA239"/>
      <c r="EB239"/>
      <c r="EC239"/>
      <c r="ED239"/>
      <c r="EE239"/>
      <c r="EF239"/>
      <c r="EG239"/>
      <c r="EH239"/>
      <c r="EI239"/>
      <c r="EJ239"/>
      <c r="EK239"/>
      <c r="EL239"/>
      <c r="EM239"/>
      <c r="EN239"/>
      <c r="EO239"/>
      <c r="EP239"/>
      <c r="EQ239"/>
      <c r="ER239"/>
      <c r="ES239"/>
      <c r="ET239"/>
      <c r="EU239"/>
      <c r="EV239"/>
      <c r="EW239"/>
      <c r="EX239"/>
      <c r="EY239"/>
      <c r="EZ239"/>
      <c r="FA239"/>
      <c r="FB239"/>
      <c r="FC239"/>
      <c r="FD239"/>
      <c r="FE239"/>
      <c r="FF239"/>
      <c r="FG239"/>
      <c r="FH239"/>
      <c r="FI239"/>
      <c r="FJ239"/>
      <c r="FK239"/>
    </row>
    <row r="240" spans="1:167" x14ac:dyDescent="0.25">
      <c r="A240"/>
      <c r="B240"/>
      <c r="C240"/>
      <c r="D240"/>
      <c r="E240"/>
      <c r="F240"/>
      <c r="G240"/>
      <c r="H240"/>
      <c r="I240"/>
      <c r="J240"/>
      <c r="K240"/>
      <c r="L240"/>
      <c r="M240"/>
      <c r="N240"/>
      <c r="O240"/>
      <c r="P240"/>
      <c r="Q240"/>
      <c r="R240"/>
      <c r="S240"/>
      <c r="T240"/>
      <c r="U240"/>
      <c r="V240"/>
      <c r="W240"/>
      <c r="X240"/>
      <c r="Y240"/>
      <c r="Z240"/>
      <c r="AA240"/>
      <c r="AB240"/>
      <c r="AC240"/>
      <c r="AD240"/>
      <c r="AE240"/>
      <c r="AF240"/>
      <c r="AG240"/>
      <c r="AH240"/>
      <c r="AI240"/>
      <c r="AJ240"/>
      <c r="AK240"/>
      <c r="AL240"/>
      <c r="AM240"/>
      <c r="AN240"/>
      <c r="AO240"/>
      <c r="AP240"/>
      <c r="AQ240"/>
      <c r="AR240"/>
      <c r="AS240"/>
      <c r="AT240"/>
      <c r="AU240"/>
      <c r="AV240"/>
      <c r="AW240"/>
      <c r="AX240"/>
      <c r="AY240"/>
      <c r="AZ240"/>
      <c r="BA240"/>
      <c r="BB240"/>
      <c r="BC240"/>
      <c r="BD240"/>
      <c r="BE240"/>
      <c r="BF240"/>
      <c r="BG240"/>
      <c r="BH240"/>
      <c r="BI240"/>
      <c r="BJ240"/>
      <c r="BK240"/>
      <c r="BL240"/>
      <c r="BM240"/>
      <c r="BN240"/>
      <c r="BO240"/>
      <c r="BP240"/>
      <c r="BQ240"/>
      <c r="BR240"/>
      <c r="BS240"/>
      <c r="BT240"/>
      <c r="BU240"/>
      <c r="BV240"/>
      <c r="BW240"/>
      <c r="BX240"/>
      <c r="BY240"/>
      <c r="BZ240"/>
      <c r="CA240"/>
      <c r="CB240"/>
      <c r="CC240"/>
      <c r="CD240"/>
      <c r="CE240"/>
      <c r="CF240"/>
      <c r="CG240"/>
      <c r="CH240"/>
      <c r="CI240"/>
      <c r="CJ240"/>
      <c r="CK240"/>
      <c r="CL240"/>
      <c r="CM240"/>
      <c r="CN240"/>
      <c r="CO240"/>
      <c r="CP240"/>
      <c r="CQ240"/>
      <c r="CR240"/>
      <c r="CS240"/>
      <c r="CT240"/>
      <c r="CU240"/>
      <c r="CV240"/>
      <c r="CW240"/>
      <c r="CX240"/>
      <c r="CY240"/>
      <c r="CZ240"/>
      <c r="DA240"/>
      <c r="DB240"/>
      <c r="DC240"/>
      <c r="DD240"/>
      <c r="DE240"/>
      <c r="DF240"/>
      <c r="DG240"/>
      <c r="DH240"/>
      <c r="DI240"/>
      <c r="DJ240"/>
      <c r="DK240"/>
      <c r="DL240"/>
      <c r="DM240"/>
      <c r="DN240"/>
      <c r="DO240"/>
      <c r="DP240"/>
      <c r="DQ240"/>
      <c r="DR240"/>
      <c r="DS240"/>
      <c r="DT240"/>
      <c r="DU240"/>
      <c r="DV240"/>
      <c r="DW240"/>
      <c r="DX240"/>
      <c r="DY240"/>
      <c r="DZ240"/>
      <c r="EA240"/>
      <c r="EB240"/>
      <c r="EC240"/>
      <c r="ED240"/>
      <c r="EE240"/>
      <c r="EF240"/>
      <c r="EG240"/>
      <c r="EH240"/>
      <c r="EI240"/>
      <c r="EJ240"/>
      <c r="EK240"/>
      <c r="EL240"/>
      <c r="EM240"/>
      <c r="EN240"/>
      <c r="EO240"/>
      <c r="EP240"/>
      <c r="EQ240"/>
      <c r="ER240"/>
      <c r="ES240"/>
      <c r="ET240"/>
      <c r="EU240"/>
      <c r="EV240"/>
      <c r="EW240"/>
      <c r="EX240"/>
      <c r="EY240"/>
      <c r="EZ240"/>
      <c r="FA240"/>
      <c r="FB240"/>
      <c r="FC240"/>
      <c r="FD240"/>
      <c r="FE240"/>
      <c r="FF240"/>
      <c r="FG240"/>
      <c r="FH240"/>
      <c r="FI240"/>
      <c r="FJ240"/>
      <c r="FK240"/>
    </row>
    <row r="241" spans="1:167" x14ac:dyDescent="0.25">
      <c r="A241"/>
      <c r="B241"/>
      <c r="C241"/>
      <c r="D241"/>
      <c r="E241"/>
      <c r="F241"/>
      <c r="G241"/>
      <c r="H241"/>
      <c r="I241"/>
      <c r="J241"/>
      <c r="K241"/>
      <c r="L241"/>
      <c r="M241"/>
      <c r="N241"/>
      <c r="O241"/>
      <c r="P241"/>
      <c r="Q241"/>
      <c r="R241"/>
      <c r="S241"/>
      <c r="T241"/>
      <c r="U241"/>
      <c r="V241"/>
      <c r="W241"/>
      <c r="X241"/>
      <c r="Y241"/>
      <c r="Z241"/>
      <c r="AA241"/>
      <c r="AB241"/>
      <c r="AC241"/>
      <c r="AD241"/>
      <c r="AE241"/>
      <c r="AF241"/>
      <c r="AG241"/>
      <c r="AH241"/>
      <c r="AI241"/>
      <c r="AJ241"/>
      <c r="AK241"/>
      <c r="AL241"/>
      <c r="AM241"/>
      <c r="AN241"/>
      <c r="AO241"/>
      <c r="AP241"/>
      <c r="AQ241"/>
      <c r="AR241"/>
      <c r="AS241"/>
      <c r="AT241"/>
      <c r="AU241"/>
      <c r="AV241"/>
      <c r="AW241"/>
      <c r="AX241"/>
      <c r="AY241"/>
      <c r="AZ241"/>
      <c r="BA241"/>
      <c r="BB241"/>
      <c r="BC241"/>
      <c r="BD241"/>
      <c r="BE241"/>
      <c r="BF241"/>
      <c r="BG241"/>
      <c r="BH241"/>
      <c r="BI241"/>
      <c r="BJ241"/>
      <c r="BK241"/>
      <c r="BL241"/>
      <c r="BM241"/>
      <c r="BN241"/>
      <c r="BO241"/>
      <c r="BP241"/>
      <c r="BQ241"/>
      <c r="BR241"/>
      <c r="BS241"/>
      <c r="BT241"/>
      <c r="BU241"/>
      <c r="BV241"/>
      <c r="BW241"/>
      <c r="BX241"/>
      <c r="BY241"/>
      <c r="BZ241"/>
      <c r="CA241"/>
      <c r="CB241"/>
      <c r="CC241"/>
      <c r="CD241"/>
      <c r="CE241"/>
      <c r="CF241"/>
      <c r="CG241"/>
      <c r="CH241"/>
      <c r="CI241"/>
      <c r="CJ241"/>
      <c r="CK241"/>
      <c r="CL241"/>
      <c r="CM241"/>
      <c r="CN241"/>
      <c r="CO241"/>
      <c r="CP241"/>
      <c r="CQ241"/>
      <c r="CR241"/>
      <c r="CS241"/>
      <c r="CT241"/>
      <c r="CU241"/>
      <c r="CV241"/>
      <c r="CW241"/>
      <c r="CX241"/>
      <c r="CY241"/>
      <c r="CZ241"/>
      <c r="DA241"/>
      <c r="DB241"/>
      <c r="DC241"/>
      <c r="DD241"/>
      <c r="DE241"/>
      <c r="DF241"/>
      <c r="DG241"/>
      <c r="DH241"/>
      <c r="DI241"/>
      <c r="DJ241"/>
      <c r="DK241"/>
      <c r="DL241"/>
      <c r="DM241"/>
      <c r="DN241"/>
      <c r="DO241"/>
      <c r="DP241"/>
      <c r="DQ241"/>
      <c r="DR241"/>
      <c r="DS241"/>
      <c r="DT241"/>
      <c r="DU241"/>
      <c r="DV241"/>
      <c r="DW241"/>
      <c r="DX241"/>
      <c r="DY241"/>
      <c r="DZ241"/>
      <c r="EA241"/>
      <c r="EB241"/>
      <c r="EC241"/>
      <c r="ED241"/>
      <c r="EE241"/>
      <c r="EF241"/>
      <c r="EG241"/>
      <c r="EH241"/>
      <c r="EI241"/>
      <c r="EJ241"/>
      <c r="EK241"/>
      <c r="EL241"/>
      <c r="EM241"/>
      <c r="EN241"/>
      <c r="EO241"/>
      <c r="EP241"/>
      <c r="EQ241"/>
      <c r="ER241"/>
      <c r="ES241"/>
      <c r="ET241"/>
      <c r="EU241"/>
      <c r="EV241"/>
      <c r="EW241"/>
      <c r="EX241"/>
      <c r="EY241"/>
      <c r="EZ241"/>
      <c r="FA241"/>
      <c r="FB241"/>
      <c r="FC241"/>
      <c r="FD241"/>
      <c r="FE241"/>
      <c r="FF241"/>
      <c r="FG241"/>
      <c r="FH241"/>
      <c r="FI241"/>
      <c r="FJ241"/>
      <c r="FK241"/>
    </row>
    <row r="242" spans="1:167" x14ac:dyDescent="0.25">
      <c r="A242"/>
      <c r="B242"/>
      <c r="C242"/>
      <c r="D242"/>
      <c r="E242"/>
      <c r="F242"/>
      <c r="G242"/>
      <c r="H242"/>
      <c r="I242"/>
      <c r="J242"/>
      <c r="K242"/>
      <c r="L242"/>
      <c r="M242"/>
      <c r="N242"/>
      <c r="O242"/>
      <c r="P242"/>
      <c r="Q242"/>
      <c r="R242"/>
      <c r="S242"/>
      <c r="T242"/>
      <c r="U242"/>
      <c r="V242"/>
      <c r="W242"/>
      <c r="X242"/>
      <c r="Y242"/>
      <c r="Z242"/>
      <c r="AA242"/>
      <c r="AB242"/>
      <c r="AC242"/>
      <c r="AD242"/>
      <c r="AE242"/>
      <c r="AF242"/>
      <c r="AG242"/>
      <c r="AH242"/>
      <c r="AI242"/>
      <c r="AJ242"/>
      <c r="AK242"/>
      <c r="AL242"/>
      <c r="AM242"/>
      <c r="AN242"/>
      <c r="AO242"/>
      <c r="AP242"/>
      <c r="AQ242"/>
      <c r="AR242"/>
      <c r="AS242"/>
      <c r="AT242"/>
      <c r="AU242"/>
      <c r="AV242"/>
      <c r="AW242"/>
      <c r="AX242"/>
      <c r="AY242"/>
      <c r="AZ242"/>
      <c r="BA242"/>
      <c r="BB242"/>
      <c r="BC242"/>
      <c r="BD242"/>
      <c r="BE242"/>
      <c r="BF242"/>
      <c r="BG242"/>
      <c r="BH242"/>
      <c r="BI242"/>
      <c r="BJ242"/>
      <c r="BK242"/>
      <c r="BL242"/>
      <c r="BM242"/>
      <c r="BN242"/>
      <c r="BO242"/>
      <c r="BP242"/>
      <c r="BQ242"/>
      <c r="BR242"/>
      <c r="BS242"/>
      <c r="BT242"/>
      <c r="BU242"/>
      <c r="BV242"/>
      <c r="BW242"/>
      <c r="BX242"/>
      <c r="BY242"/>
      <c r="BZ242"/>
      <c r="CA242"/>
      <c r="CB242"/>
      <c r="CC242"/>
      <c r="CD242"/>
      <c r="CE242"/>
      <c r="CF242"/>
      <c r="CG242"/>
      <c r="CH242"/>
      <c r="CI242"/>
      <c r="CJ242"/>
      <c r="CK242"/>
      <c r="CL242"/>
      <c r="CM242"/>
      <c r="CN242"/>
      <c r="CO242"/>
      <c r="CP242"/>
      <c r="CQ242"/>
      <c r="CR242"/>
      <c r="CS242"/>
      <c r="CT242"/>
      <c r="CU242"/>
      <c r="CV242"/>
      <c r="CW242"/>
      <c r="CX242"/>
      <c r="CY242"/>
      <c r="CZ242"/>
      <c r="DA242"/>
      <c r="DB242"/>
      <c r="DC242"/>
      <c r="DD242"/>
      <c r="DE242"/>
      <c r="DF242"/>
      <c r="DG242"/>
      <c r="DH242"/>
      <c r="DI242"/>
      <c r="DJ242"/>
      <c r="DK242"/>
      <c r="DL242"/>
      <c r="DM242"/>
      <c r="DN242"/>
      <c r="DO242"/>
      <c r="DP242"/>
      <c r="DQ242"/>
      <c r="DR242"/>
      <c r="DS242"/>
      <c r="DT242"/>
      <c r="DU242"/>
      <c r="DV242"/>
      <c r="DW242"/>
      <c r="DX242"/>
      <c r="DY242"/>
      <c r="DZ242"/>
      <c r="EA242"/>
      <c r="EB242"/>
      <c r="EC242"/>
      <c r="ED242"/>
      <c r="EE242"/>
      <c r="EF242"/>
      <c r="EG242"/>
      <c r="EH242"/>
      <c r="EI242"/>
      <c r="EJ242"/>
      <c r="EK242"/>
      <c r="EL242"/>
      <c r="EM242"/>
      <c r="EN242"/>
      <c r="EO242"/>
      <c r="EP242"/>
      <c r="EQ242"/>
      <c r="ER242"/>
      <c r="ES242"/>
      <c r="ET242"/>
      <c r="EU242"/>
      <c r="EV242"/>
      <c r="EW242"/>
      <c r="EX242"/>
      <c r="EY242"/>
      <c r="EZ242"/>
      <c r="FA242"/>
      <c r="FB242"/>
      <c r="FC242"/>
      <c r="FD242"/>
      <c r="FE242"/>
      <c r="FF242"/>
      <c r="FG242"/>
      <c r="FH242"/>
      <c r="FI242"/>
      <c r="FJ242"/>
      <c r="FK242"/>
    </row>
    <row r="243" spans="1:167" x14ac:dyDescent="0.25">
      <c r="A243"/>
      <c r="B243"/>
      <c r="C243"/>
      <c r="D243"/>
      <c r="E243"/>
      <c r="F243"/>
      <c r="G243"/>
      <c r="H243"/>
      <c r="I243"/>
      <c r="J243"/>
      <c r="K243"/>
      <c r="L243"/>
      <c r="M243"/>
      <c r="N243"/>
      <c r="O243"/>
      <c r="P243"/>
      <c r="Q243"/>
      <c r="R243"/>
      <c r="S243"/>
      <c r="T243"/>
      <c r="U243"/>
      <c r="V243"/>
      <c r="W243"/>
      <c r="X243"/>
      <c r="Y243"/>
      <c r="Z243"/>
      <c r="AA243"/>
      <c r="AB243"/>
      <c r="AC243"/>
      <c r="AD243"/>
      <c r="AE243"/>
      <c r="AF243"/>
      <c r="AG243"/>
      <c r="AH243"/>
      <c r="AI243"/>
      <c r="AJ243"/>
      <c r="AK243"/>
      <c r="AL243"/>
      <c r="AM243"/>
      <c r="AN243"/>
      <c r="AO243"/>
      <c r="AP243"/>
      <c r="AQ243"/>
      <c r="AR243"/>
      <c r="AS243"/>
      <c r="AT243"/>
      <c r="AU243"/>
      <c r="AV243"/>
      <c r="AW243"/>
      <c r="AX243"/>
      <c r="AY243"/>
      <c r="AZ243"/>
      <c r="BA243"/>
      <c r="BB243"/>
      <c r="BC243"/>
      <c r="BD243"/>
      <c r="BE243"/>
      <c r="BF243"/>
      <c r="BG243"/>
      <c r="BH243"/>
      <c r="BI243"/>
      <c r="BJ243"/>
      <c r="BK243"/>
      <c r="BL243"/>
      <c r="BM243"/>
      <c r="BN243"/>
      <c r="BO243"/>
      <c r="BP243"/>
      <c r="BQ243"/>
      <c r="BR243"/>
      <c r="BS243"/>
      <c r="BT243"/>
      <c r="BU243"/>
      <c r="BV243"/>
      <c r="BW243"/>
      <c r="BX243"/>
      <c r="BY243"/>
      <c r="BZ243"/>
      <c r="CA243"/>
      <c r="CB243"/>
      <c r="CC243"/>
      <c r="CD243"/>
      <c r="CE243"/>
      <c r="CF243"/>
      <c r="CG243"/>
      <c r="CH243"/>
      <c r="CI243"/>
      <c r="CJ243"/>
      <c r="CK243"/>
      <c r="CL243"/>
      <c r="CM243"/>
      <c r="CN243"/>
      <c r="CO243"/>
      <c r="CP243"/>
      <c r="CQ243"/>
      <c r="CR243"/>
      <c r="CS243"/>
      <c r="CT243"/>
      <c r="CU243"/>
      <c r="CV243"/>
      <c r="CW243"/>
      <c r="CX243"/>
      <c r="CY243"/>
      <c r="CZ243"/>
      <c r="DA243"/>
      <c r="DB243"/>
      <c r="DC243"/>
      <c r="DD243"/>
      <c r="DE243"/>
      <c r="DF243"/>
      <c r="DG243"/>
      <c r="DH243"/>
      <c r="DI243"/>
      <c r="DJ243"/>
      <c r="DK243"/>
      <c r="DL243"/>
      <c r="DM243"/>
      <c r="DN243"/>
      <c r="DO243"/>
      <c r="DP243"/>
      <c r="DQ243"/>
      <c r="DR243"/>
      <c r="DS243"/>
      <c r="DT243"/>
      <c r="DU243"/>
      <c r="DV243"/>
      <c r="DW243"/>
      <c r="DX243"/>
      <c r="DY243"/>
      <c r="DZ243"/>
      <c r="EA243"/>
      <c r="EB243"/>
      <c r="EC243"/>
      <c r="ED243"/>
      <c r="EE243"/>
      <c r="EF243"/>
      <c r="EG243"/>
      <c r="EH243"/>
      <c r="EI243"/>
      <c r="EJ243"/>
      <c r="EK243"/>
      <c r="EL243"/>
      <c r="EM243"/>
      <c r="EN243"/>
      <c r="EO243"/>
      <c r="EP243"/>
      <c r="EQ243"/>
      <c r="ER243"/>
      <c r="ES243"/>
      <c r="ET243"/>
      <c r="EU243"/>
      <c r="EV243"/>
      <c r="EW243"/>
      <c r="EX243"/>
      <c r="EY243"/>
      <c r="EZ243"/>
      <c r="FA243"/>
      <c r="FB243"/>
      <c r="FC243"/>
      <c r="FD243"/>
      <c r="FE243"/>
      <c r="FF243"/>
      <c r="FG243"/>
      <c r="FH243"/>
      <c r="FI243"/>
      <c r="FJ243"/>
      <c r="FK243"/>
    </row>
    <row r="244" spans="1:167" x14ac:dyDescent="0.25">
      <c r="A244"/>
      <c r="B244"/>
      <c r="C244"/>
      <c r="D244"/>
      <c r="E244"/>
      <c r="F244"/>
      <c r="G244"/>
      <c r="H244"/>
      <c r="I244"/>
      <c r="J244"/>
      <c r="K244"/>
      <c r="L244"/>
      <c r="M244"/>
      <c r="N244"/>
      <c r="O244"/>
      <c r="P244"/>
      <c r="Q244"/>
      <c r="R244"/>
      <c r="S244"/>
      <c r="T244"/>
      <c r="U244"/>
      <c r="V244"/>
      <c r="W244"/>
      <c r="X244"/>
      <c r="Y244"/>
      <c r="Z244"/>
      <c r="AA244"/>
      <c r="AB244"/>
      <c r="AC244"/>
      <c r="AD244"/>
      <c r="AE244"/>
      <c r="AF244"/>
      <c r="AG244"/>
      <c r="AH244"/>
      <c r="AI244"/>
      <c r="AJ244"/>
      <c r="AK244"/>
      <c r="AL244"/>
      <c r="AM244"/>
      <c r="AN244"/>
      <c r="AO244"/>
      <c r="AP244"/>
      <c r="AQ244"/>
      <c r="AR244"/>
      <c r="AS244"/>
      <c r="AT244"/>
      <c r="AU244"/>
      <c r="AV244"/>
      <c r="AW244"/>
      <c r="AX244"/>
      <c r="AY244"/>
      <c r="AZ244"/>
      <c r="BA244"/>
      <c r="BB244"/>
      <c r="BC244"/>
      <c r="BD244"/>
      <c r="BE244"/>
      <c r="BF244"/>
      <c r="BG244"/>
      <c r="BH244"/>
      <c r="BI244"/>
      <c r="BJ244"/>
      <c r="BK244"/>
      <c r="BL244"/>
      <c r="BM244"/>
      <c r="BN244"/>
      <c r="BO244"/>
      <c r="BP244"/>
      <c r="BQ244"/>
      <c r="BR244"/>
      <c r="BS244"/>
      <c r="BT244"/>
      <c r="BU244"/>
      <c r="BV244"/>
      <c r="BW244"/>
      <c r="BX244"/>
      <c r="BY244"/>
      <c r="BZ244"/>
      <c r="CA244"/>
      <c r="CB244"/>
      <c r="CC244"/>
      <c r="CD244"/>
      <c r="CE244"/>
      <c r="CF244"/>
      <c r="CG244"/>
      <c r="CH244"/>
      <c r="CI244"/>
      <c r="CJ244"/>
      <c r="CK244"/>
      <c r="CL244"/>
      <c r="CM244"/>
      <c r="CN244"/>
      <c r="CO244"/>
      <c r="CP244"/>
      <c r="CQ244"/>
      <c r="CR244"/>
      <c r="CS244"/>
      <c r="CT244"/>
      <c r="CU244"/>
      <c r="CV244"/>
      <c r="CW244"/>
      <c r="CX244"/>
      <c r="CY244"/>
      <c r="CZ244"/>
      <c r="DA244"/>
      <c r="DB244"/>
      <c r="DC244"/>
      <c r="DD244"/>
      <c r="DE244"/>
      <c r="DF244"/>
      <c r="DG244"/>
      <c r="DH244"/>
      <c r="DI244"/>
      <c r="DJ244"/>
      <c r="DK244"/>
      <c r="DL244"/>
      <c r="DM244"/>
      <c r="DN244"/>
      <c r="DO244"/>
      <c r="DP244"/>
      <c r="DQ244"/>
      <c r="DR244"/>
      <c r="DS244"/>
      <c r="DT244"/>
      <c r="DU244"/>
      <c r="DV244"/>
      <c r="DW244"/>
      <c r="DX244"/>
      <c r="DY244"/>
      <c r="DZ244"/>
      <c r="EA244"/>
      <c r="EB244"/>
      <c r="EC244"/>
      <c r="ED244"/>
      <c r="EE244"/>
      <c r="EF244"/>
      <c r="EG244"/>
      <c r="EH244"/>
      <c r="EI244"/>
      <c r="EJ244"/>
      <c r="EK244"/>
      <c r="EL244"/>
      <c r="EM244"/>
      <c r="EN244"/>
      <c r="EO244"/>
      <c r="EP244"/>
      <c r="EQ244"/>
      <c r="ER244"/>
      <c r="ES244"/>
      <c r="ET244"/>
      <c r="EU244"/>
      <c r="EV244"/>
      <c r="EW244"/>
      <c r="EX244"/>
      <c r="EY244"/>
      <c r="EZ244"/>
      <c r="FA244"/>
      <c r="FB244"/>
      <c r="FC244"/>
      <c r="FD244"/>
      <c r="FE244"/>
      <c r="FF244"/>
      <c r="FG244"/>
      <c r="FH244"/>
      <c r="FI244"/>
      <c r="FJ244"/>
      <c r="FK244"/>
    </row>
    <row r="245" spans="1:167" x14ac:dyDescent="0.25">
      <c r="A245"/>
      <c r="B245"/>
      <c r="C245"/>
      <c r="D245"/>
      <c r="E245"/>
      <c r="F245"/>
      <c r="G245"/>
      <c r="H245"/>
      <c r="I245"/>
      <c r="J245"/>
      <c r="K245"/>
      <c r="L245"/>
      <c r="M245"/>
      <c r="N245"/>
      <c r="O245"/>
      <c r="P245"/>
      <c r="Q245"/>
      <c r="R245"/>
      <c r="S245"/>
      <c r="T245"/>
      <c r="U245"/>
      <c r="V245"/>
      <c r="W245"/>
      <c r="X245"/>
      <c r="Y245"/>
      <c r="Z245"/>
      <c r="AA245"/>
      <c r="AB245"/>
      <c r="AC245"/>
      <c r="AD245"/>
      <c r="AE245"/>
      <c r="AF245"/>
      <c r="AG245"/>
      <c r="AH245"/>
      <c r="AI245"/>
      <c r="AJ245"/>
      <c r="AK245"/>
      <c r="AL245"/>
      <c r="AM245"/>
      <c r="AN245"/>
      <c r="AO245"/>
      <c r="AP245"/>
      <c r="AQ245"/>
      <c r="AR245"/>
      <c r="AS245"/>
      <c r="AT245"/>
      <c r="AU245"/>
      <c r="AV245"/>
      <c r="AW245"/>
      <c r="AX245"/>
      <c r="AY245"/>
      <c r="AZ245"/>
      <c r="BA245"/>
      <c r="BB245"/>
      <c r="BC245"/>
      <c r="BD245"/>
      <c r="BE245"/>
      <c r="BF245"/>
      <c r="BG245"/>
      <c r="BH245"/>
      <c r="BI245"/>
      <c r="BJ245"/>
      <c r="BK245"/>
      <c r="BL245"/>
      <c r="BM245"/>
      <c r="BN245"/>
      <c r="BO245"/>
      <c r="BP245"/>
      <c r="BQ245"/>
      <c r="BR245"/>
      <c r="BS245"/>
      <c r="BT245"/>
      <c r="BU245"/>
      <c r="BV245"/>
      <c r="BW245"/>
      <c r="BX245"/>
      <c r="BY245"/>
      <c r="BZ245"/>
      <c r="CA245"/>
      <c r="CB245"/>
      <c r="CC245"/>
      <c r="CD245"/>
      <c r="CE245"/>
      <c r="CF245"/>
      <c r="CG245"/>
      <c r="CH245"/>
      <c r="CI245"/>
      <c r="CJ245"/>
      <c r="CK245"/>
      <c r="CL245"/>
      <c r="CM245"/>
      <c r="CN245"/>
      <c r="CO245"/>
      <c r="CP245"/>
      <c r="CQ245"/>
      <c r="CR245"/>
      <c r="CS245"/>
      <c r="CT245"/>
      <c r="CU245"/>
      <c r="CV245"/>
      <c r="CW245"/>
      <c r="CX245"/>
      <c r="CY245"/>
      <c r="CZ245"/>
      <c r="DA245"/>
      <c r="DB245"/>
      <c r="DC245"/>
      <c r="DD245"/>
      <c r="DE245"/>
      <c r="DF245"/>
      <c r="DG245"/>
      <c r="DH245"/>
      <c r="DI245"/>
      <c r="DJ245"/>
      <c r="DK245"/>
      <c r="DL245"/>
      <c r="DM245"/>
      <c r="DN245"/>
      <c r="DO245"/>
      <c r="DP245"/>
      <c r="DQ245"/>
      <c r="DR245"/>
      <c r="DS245"/>
      <c r="DT245"/>
      <c r="DU245"/>
      <c r="DV245"/>
      <c r="DW245"/>
      <c r="DX245"/>
      <c r="DY245"/>
      <c r="DZ245"/>
      <c r="EA245"/>
      <c r="EB245"/>
      <c r="EC245"/>
      <c r="ED245"/>
      <c r="EE245"/>
      <c r="EF245"/>
      <c r="EG245"/>
      <c r="EH245"/>
      <c r="EI245"/>
      <c r="EJ245"/>
      <c r="EK245"/>
      <c r="EL245"/>
      <c r="EM245"/>
      <c r="EN245"/>
      <c r="EO245"/>
      <c r="EP245"/>
      <c r="EQ245"/>
      <c r="ER245"/>
      <c r="ES245"/>
      <c r="ET245"/>
      <c r="EU245"/>
      <c r="EV245"/>
      <c r="EW245"/>
      <c r="EX245"/>
      <c r="EY245"/>
      <c r="EZ245"/>
      <c r="FA245"/>
      <c r="FB245"/>
      <c r="FC245"/>
      <c r="FD245"/>
      <c r="FE245"/>
      <c r="FF245"/>
      <c r="FG245"/>
      <c r="FH245"/>
      <c r="FI245"/>
      <c r="FJ245"/>
      <c r="FK245"/>
    </row>
    <row r="246" spans="1:167" x14ac:dyDescent="0.25">
      <c r="A246"/>
      <c r="B246"/>
      <c r="C246"/>
      <c r="D246"/>
      <c r="E246"/>
      <c r="F246"/>
      <c r="G246"/>
      <c r="H246"/>
      <c r="I246"/>
      <c r="J246"/>
      <c r="K246"/>
      <c r="L246"/>
      <c r="M246"/>
      <c r="N246"/>
      <c r="O246"/>
      <c r="P246"/>
      <c r="Q246"/>
      <c r="R246"/>
      <c r="S246"/>
      <c r="T246"/>
      <c r="U246"/>
      <c r="V246"/>
      <c r="W246"/>
      <c r="X246"/>
      <c r="Y246"/>
      <c r="Z246"/>
      <c r="AA246"/>
      <c r="AB246"/>
      <c r="AC246"/>
      <c r="AD246"/>
      <c r="AE246"/>
      <c r="AF246"/>
      <c r="AG246"/>
      <c r="AH246"/>
      <c r="AI246"/>
      <c r="AJ246"/>
      <c r="AK246"/>
      <c r="AL246"/>
      <c r="AM246"/>
      <c r="AN246"/>
      <c r="AO246"/>
      <c r="AP246"/>
      <c r="AQ246"/>
      <c r="AR246"/>
      <c r="AS246"/>
      <c r="AT246"/>
      <c r="AU246"/>
      <c r="AV246"/>
      <c r="AW246"/>
      <c r="AX246"/>
      <c r="AY246"/>
      <c r="AZ246"/>
      <c r="BA246"/>
      <c r="BB246"/>
      <c r="BC246"/>
      <c r="BD246"/>
      <c r="BE246"/>
      <c r="BF246"/>
      <c r="BG246"/>
      <c r="BH246"/>
      <c r="BI246"/>
      <c r="BJ246"/>
      <c r="BK246"/>
      <c r="BL246"/>
      <c r="BM246"/>
      <c r="BN246"/>
      <c r="BO246"/>
      <c r="BP246"/>
      <c r="BQ246"/>
      <c r="BR246"/>
      <c r="BS246"/>
      <c r="BT246"/>
      <c r="BU246"/>
      <c r="BV246"/>
      <c r="BW246"/>
      <c r="BX246"/>
      <c r="BY246"/>
      <c r="BZ246"/>
      <c r="CA246"/>
      <c r="CB246"/>
      <c r="CC246"/>
      <c r="CD246"/>
      <c r="CE246"/>
      <c r="CF246"/>
      <c r="CG246"/>
      <c r="CH246"/>
      <c r="CI246"/>
      <c r="CJ246"/>
      <c r="CK246"/>
      <c r="CL246"/>
      <c r="CM246"/>
      <c r="CN246"/>
      <c r="CO246"/>
      <c r="CP246"/>
      <c r="CQ246"/>
      <c r="CR246"/>
      <c r="CS246"/>
      <c r="CT246"/>
      <c r="CU246"/>
      <c r="CV246"/>
      <c r="CW246"/>
      <c r="CX246"/>
      <c r="CY246"/>
      <c r="CZ246"/>
      <c r="DA246"/>
      <c r="DB246"/>
      <c r="DC246"/>
      <c r="DD246"/>
      <c r="DE246"/>
      <c r="DF246"/>
      <c r="DG246"/>
      <c r="DH246"/>
      <c r="DI246"/>
      <c r="DJ246"/>
      <c r="DK246"/>
      <c r="DL246"/>
      <c r="DM246"/>
      <c r="DN246"/>
      <c r="DO246"/>
      <c r="DP246"/>
      <c r="DQ246"/>
      <c r="DR246"/>
      <c r="DS246"/>
      <c r="DT246"/>
      <c r="DU246"/>
      <c r="DV246"/>
      <c r="DW246"/>
      <c r="DX246"/>
      <c r="DY246"/>
      <c r="DZ246"/>
      <c r="EA246"/>
      <c r="EB246"/>
      <c r="EC246"/>
      <c r="ED246"/>
      <c r="EE246"/>
      <c r="EF246"/>
      <c r="EG246"/>
      <c r="EH246"/>
      <c r="EI246"/>
      <c r="EJ246"/>
      <c r="EK246"/>
      <c r="EL246"/>
      <c r="EM246"/>
      <c r="EN246"/>
      <c r="EO246"/>
      <c r="EP246"/>
      <c r="EQ246"/>
      <c r="ER246"/>
      <c r="ES246"/>
      <c r="ET246"/>
      <c r="EU246"/>
      <c r="EV246"/>
      <c r="EW246"/>
      <c r="EX246"/>
      <c r="EY246"/>
      <c r="EZ246"/>
      <c r="FA246"/>
      <c r="FB246"/>
      <c r="FC246"/>
      <c r="FD246"/>
      <c r="FE246"/>
      <c r="FF246"/>
      <c r="FG246"/>
      <c r="FH246"/>
      <c r="FI246"/>
      <c r="FJ246"/>
      <c r="FK246"/>
    </row>
    <row r="247" spans="1:167" x14ac:dyDescent="0.25">
      <c r="A247"/>
      <c r="B247"/>
      <c r="C247"/>
      <c r="D247"/>
      <c r="E247"/>
      <c r="F247"/>
      <c r="G247"/>
      <c r="H247"/>
      <c r="I247"/>
      <c r="J247"/>
      <c r="K247"/>
      <c r="L247"/>
      <c r="M247"/>
      <c r="N247"/>
      <c r="O247"/>
      <c r="P247"/>
      <c r="Q247"/>
      <c r="R247"/>
      <c r="S247"/>
      <c r="T247"/>
      <c r="U247"/>
      <c r="V247"/>
      <c r="W247"/>
      <c r="X247"/>
      <c r="Y247"/>
      <c r="Z247"/>
      <c r="AA247"/>
      <c r="AB247"/>
      <c r="AC247"/>
      <c r="AD247"/>
      <c r="AE247"/>
      <c r="AF247"/>
      <c r="AG247"/>
      <c r="AH247"/>
      <c r="AI247"/>
      <c r="AJ247"/>
      <c r="AK247"/>
      <c r="AL247"/>
      <c r="AM247"/>
      <c r="AN247"/>
      <c r="AO247"/>
      <c r="AP247"/>
      <c r="AQ247"/>
      <c r="AR247"/>
      <c r="AS247"/>
      <c r="AT247"/>
      <c r="AU247"/>
      <c r="AV247"/>
      <c r="AW247"/>
      <c r="AX247"/>
      <c r="AY247"/>
      <c r="AZ247"/>
      <c r="BA247"/>
      <c r="BB247"/>
      <c r="BC247"/>
      <c r="BD247"/>
      <c r="BE247"/>
      <c r="BF247"/>
      <c r="BG247"/>
      <c r="BH247"/>
      <c r="BI247"/>
      <c r="BJ247"/>
      <c r="BK247"/>
      <c r="BL247"/>
      <c r="BM247"/>
      <c r="BN247"/>
      <c r="BO247"/>
      <c r="BP247"/>
      <c r="BQ247"/>
      <c r="BR247"/>
      <c r="BS247"/>
      <c r="BT247"/>
      <c r="BU247"/>
      <c r="BV247"/>
      <c r="BW247"/>
      <c r="BX247"/>
      <c r="BY247"/>
      <c r="BZ247"/>
      <c r="CA247"/>
      <c r="CB247"/>
      <c r="CC247"/>
      <c r="CD247"/>
      <c r="CE247"/>
      <c r="CF247"/>
      <c r="CG247"/>
      <c r="CH247"/>
      <c r="CI247"/>
      <c r="CJ247"/>
      <c r="CK247"/>
      <c r="CL247"/>
      <c r="CM247"/>
      <c r="CN247"/>
      <c r="CO247"/>
      <c r="CP247"/>
      <c r="CQ247"/>
      <c r="CR247"/>
      <c r="CS247"/>
      <c r="CT247"/>
      <c r="CU247"/>
      <c r="CV247"/>
      <c r="CW247"/>
      <c r="CX247"/>
      <c r="CY247"/>
      <c r="CZ247"/>
      <c r="DA247"/>
      <c r="DB247"/>
      <c r="DC247"/>
      <c r="DD247"/>
      <c r="DE247"/>
      <c r="DF247"/>
      <c r="DG247"/>
      <c r="DH247"/>
      <c r="DI247"/>
      <c r="DJ247"/>
      <c r="DK247"/>
      <c r="DL247"/>
      <c r="DM247"/>
      <c r="DN247"/>
      <c r="DO247"/>
      <c r="DP247"/>
      <c r="DQ247"/>
      <c r="DR247"/>
      <c r="DS247"/>
      <c r="DT247"/>
      <c r="DU247"/>
      <c r="DV247"/>
      <c r="DW247"/>
      <c r="DX247"/>
      <c r="DY247"/>
      <c r="DZ247"/>
      <c r="EA247"/>
      <c r="EB247"/>
      <c r="EC247"/>
      <c r="ED247"/>
      <c r="EE247"/>
      <c r="EF247"/>
      <c r="EG247"/>
      <c r="EH247"/>
      <c r="EI247"/>
      <c r="EJ247"/>
      <c r="EK247"/>
      <c r="EL247"/>
      <c r="EM247"/>
      <c r="EN247"/>
      <c r="EO247"/>
      <c r="EP247"/>
      <c r="EQ247"/>
      <c r="ER247"/>
      <c r="ES247"/>
      <c r="ET247"/>
      <c r="EU247"/>
      <c r="EV247"/>
      <c r="EW247"/>
      <c r="EX247"/>
      <c r="EY247"/>
      <c r="EZ247"/>
      <c r="FA247"/>
      <c r="FB247"/>
      <c r="FC247"/>
      <c r="FD247"/>
      <c r="FE247"/>
      <c r="FF247"/>
      <c r="FG247"/>
      <c r="FH247"/>
      <c r="FI247"/>
      <c r="FJ247"/>
      <c r="FK247"/>
    </row>
    <row r="248" spans="1:167" x14ac:dyDescent="0.25">
      <c r="A248"/>
      <c r="B248"/>
      <c r="C248"/>
      <c r="D248"/>
      <c r="E248"/>
      <c r="F248"/>
      <c r="G248"/>
      <c r="H248"/>
      <c r="I248"/>
      <c r="J248"/>
      <c r="K248"/>
      <c r="L248"/>
      <c r="M248"/>
      <c r="N248"/>
      <c r="O248"/>
      <c r="P248"/>
      <c r="Q248"/>
      <c r="R248"/>
      <c r="S248"/>
      <c r="T248"/>
      <c r="U248"/>
      <c r="V248"/>
      <c r="W248"/>
      <c r="X248"/>
      <c r="Y248"/>
      <c r="Z248"/>
      <c r="AA248"/>
      <c r="AB248"/>
      <c r="AC248"/>
      <c r="AD248"/>
      <c r="AE248"/>
      <c r="AF248"/>
      <c r="AG248"/>
      <c r="AH248"/>
      <c r="AI248"/>
      <c r="AJ248"/>
      <c r="AK248"/>
      <c r="AL248"/>
      <c r="AM248"/>
      <c r="AN248"/>
      <c r="AO248"/>
      <c r="AP248"/>
      <c r="AQ248"/>
      <c r="AR248"/>
      <c r="AS248"/>
      <c r="AT248"/>
      <c r="AU248"/>
      <c r="AV248"/>
      <c r="AW248"/>
      <c r="AX248"/>
      <c r="AY248"/>
      <c r="AZ248"/>
      <c r="BA248"/>
      <c r="BB248"/>
      <c r="BC248"/>
      <c r="BD248"/>
      <c r="BE248"/>
      <c r="BF248"/>
      <c r="BG248"/>
      <c r="BH248"/>
      <c r="BI248"/>
      <c r="BJ248"/>
      <c r="BK248"/>
      <c r="BL248"/>
      <c r="BM248"/>
      <c r="BN248"/>
      <c r="BO248"/>
      <c r="BP248"/>
      <c r="BQ248"/>
      <c r="BR248"/>
      <c r="BS248"/>
      <c r="BT248"/>
      <c r="BU248"/>
      <c r="BV248"/>
      <c r="BW248"/>
      <c r="BX248"/>
      <c r="BY248"/>
      <c r="BZ248"/>
      <c r="CA248"/>
      <c r="CB248"/>
      <c r="CC248"/>
      <c r="CD248"/>
      <c r="CE248"/>
      <c r="CF248"/>
      <c r="CG248"/>
      <c r="CH248"/>
      <c r="CI248"/>
      <c r="CJ248"/>
      <c r="CK248"/>
      <c r="CL248"/>
      <c r="CM248"/>
      <c r="CN248"/>
      <c r="CO248"/>
      <c r="CP248"/>
      <c r="CQ248"/>
      <c r="CR248"/>
      <c r="CS248"/>
      <c r="CT248"/>
      <c r="CU248"/>
      <c r="CV248"/>
      <c r="CW248"/>
      <c r="CX248"/>
      <c r="CY248"/>
      <c r="CZ248"/>
      <c r="DA248"/>
      <c r="DB248"/>
      <c r="DC248"/>
      <c r="DD248"/>
      <c r="DE248"/>
      <c r="DF248"/>
      <c r="DG248"/>
      <c r="DH248"/>
      <c r="DI248"/>
      <c r="DJ248"/>
      <c r="DK248"/>
      <c r="DL248"/>
      <c r="DM248"/>
      <c r="DN248"/>
      <c r="DO248"/>
      <c r="DP248"/>
      <c r="DQ248"/>
      <c r="DR248"/>
      <c r="DS248"/>
      <c r="DT248"/>
      <c r="DU248"/>
      <c r="DV248"/>
      <c r="DW248"/>
      <c r="DX248"/>
      <c r="DY248"/>
      <c r="DZ248"/>
      <c r="EA248"/>
      <c r="EB248"/>
      <c r="EC248"/>
      <c r="ED248"/>
      <c r="EE248"/>
      <c r="EF248"/>
      <c r="EG248"/>
      <c r="EH248"/>
      <c r="EI248"/>
      <c r="EJ248"/>
      <c r="EK248"/>
      <c r="EL248"/>
      <c r="EM248"/>
      <c r="EN248"/>
      <c r="EO248"/>
      <c r="EP248"/>
      <c r="EQ248"/>
      <c r="ER248"/>
      <c r="ES248"/>
      <c r="ET248"/>
      <c r="EU248"/>
      <c r="EV248"/>
      <c r="EW248"/>
      <c r="EX248"/>
      <c r="EY248"/>
      <c r="EZ248"/>
      <c r="FA248"/>
      <c r="FB248"/>
      <c r="FC248"/>
      <c r="FD248"/>
      <c r="FE248"/>
      <c r="FF248"/>
      <c r="FG248"/>
      <c r="FH248"/>
      <c r="FI248"/>
      <c r="FJ248"/>
      <c r="FK248"/>
    </row>
    <row r="249" spans="1:167" x14ac:dyDescent="0.25">
      <c r="A249"/>
      <c r="B249"/>
      <c r="C249"/>
      <c r="D249"/>
      <c r="E249"/>
      <c r="F249"/>
      <c r="G249"/>
      <c r="H249"/>
      <c r="I249"/>
      <c r="J249"/>
      <c r="K249"/>
      <c r="L249"/>
      <c r="M249"/>
      <c r="N249"/>
      <c r="O249"/>
      <c r="P249"/>
      <c r="Q249"/>
      <c r="R249"/>
      <c r="S249"/>
      <c r="T249"/>
      <c r="U249"/>
      <c r="V249"/>
      <c r="W249"/>
      <c r="X249"/>
      <c r="Y249"/>
      <c r="Z249"/>
      <c r="AA249"/>
      <c r="AB249"/>
      <c r="AC249"/>
      <c r="AD249"/>
      <c r="AE249"/>
      <c r="AF249"/>
      <c r="AG249"/>
      <c r="AH249"/>
      <c r="AI249"/>
      <c r="AJ249"/>
      <c r="AK249"/>
      <c r="AL249"/>
      <c r="AM249"/>
      <c r="AN249"/>
      <c r="AO249"/>
      <c r="AP249"/>
      <c r="AQ249"/>
      <c r="AR249"/>
      <c r="AS249"/>
      <c r="AT249"/>
      <c r="AU249"/>
      <c r="AV249"/>
      <c r="AW249"/>
      <c r="AX249"/>
      <c r="AY249"/>
      <c r="AZ249"/>
      <c r="BA249"/>
      <c r="BB249"/>
      <c r="BC249"/>
      <c r="BD249"/>
      <c r="BE249"/>
      <c r="BF249"/>
      <c r="BG249"/>
      <c r="BH249"/>
      <c r="BI249"/>
      <c r="BJ249"/>
      <c r="BK249"/>
      <c r="BL249"/>
      <c r="BM249"/>
      <c r="BN249"/>
      <c r="BO249"/>
      <c r="BP249"/>
      <c r="BQ249"/>
      <c r="BR249"/>
      <c r="BS249"/>
      <c r="BT249"/>
      <c r="BU249"/>
      <c r="BV249"/>
      <c r="BW249"/>
      <c r="BX249"/>
      <c r="BY249"/>
      <c r="BZ249"/>
      <c r="CA249"/>
      <c r="CB249"/>
      <c r="CC249"/>
      <c r="CD249"/>
      <c r="CE249"/>
      <c r="CF249"/>
      <c r="CG249"/>
      <c r="CH249"/>
      <c r="CI249"/>
      <c r="CJ249"/>
      <c r="CK249"/>
      <c r="CL249"/>
      <c r="CM249"/>
      <c r="CN249"/>
      <c r="CO249"/>
      <c r="CP249"/>
      <c r="CQ249"/>
      <c r="CR249"/>
      <c r="CS249"/>
      <c r="CT249"/>
      <c r="CU249"/>
      <c r="CV249"/>
      <c r="CW249"/>
      <c r="CX249"/>
      <c r="CY249"/>
      <c r="CZ249"/>
      <c r="DA249"/>
      <c r="DB249"/>
      <c r="DC249"/>
      <c r="DD249"/>
      <c r="DE249"/>
      <c r="DF249"/>
      <c r="DG249"/>
      <c r="DH249"/>
      <c r="DI249"/>
      <c r="DJ249"/>
      <c r="DK249"/>
      <c r="DL249"/>
      <c r="DM249"/>
      <c r="DN249"/>
      <c r="DO249"/>
      <c r="DP249"/>
      <c r="DQ249"/>
      <c r="DR249"/>
      <c r="DS249"/>
      <c r="DT249"/>
      <c r="DU249"/>
      <c r="DV249"/>
      <c r="DW249"/>
      <c r="DX249"/>
      <c r="DY249"/>
      <c r="DZ249"/>
      <c r="EA249"/>
      <c r="EB249"/>
      <c r="EC249"/>
      <c r="ED249"/>
      <c r="EE249"/>
      <c r="EF249"/>
      <c r="EG249"/>
      <c r="EH249"/>
      <c r="EI249"/>
      <c r="EJ249"/>
      <c r="EK249"/>
      <c r="EL249"/>
      <c r="EM249"/>
      <c r="EN249"/>
      <c r="EO249"/>
      <c r="EP249"/>
      <c r="EQ249"/>
      <c r="ER249"/>
      <c r="ES249"/>
      <c r="ET249"/>
      <c r="EU249"/>
      <c r="EV249"/>
      <c r="EW249"/>
      <c r="EX249"/>
      <c r="EY249"/>
      <c r="EZ249"/>
      <c r="FA249"/>
      <c r="FB249"/>
      <c r="FC249"/>
      <c r="FD249"/>
      <c r="FE249"/>
      <c r="FF249"/>
      <c r="FG249"/>
      <c r="FH249"/>
      <c r="FI249"/>
      <c r="FJ249"/>
      <c r="FK249"/>
    </row>
    <row r="250" spans="1:167" x14ac:dyDescent="0.25">
      <c r="A250"/>
      <c r="B250"/>
      <c r="C250"/>
      <c r="D250"/>
      <c r="E250"/>
      <c r="F250"/>
      <c r="G250"/>
      <c r="H250"/>
      <c r="I250"/>
      <c r="J250"/>
      <c r="K250"/>
      <c r="L250"/>
      <c r="M250"/>
      <c r="N250"/>
      <c r="O250"/>
      <c r="P250"/>
      <c r="Q250"/>
      <c r="R250"/>
      <c r="S250"/>
      <c r="T250"/>
      <c r="U250"/>
      <c r="V250"/>
      <c r="W250"/>
      <c r="X250"/>
      <c r="Y250"/>
      <c r="Z250"/>
      <c r="AA250"/>
      <c r="AB250"/>
      <c r="AC250"/>
      <c r="AD250"/>
      <c r="AE250"/>
      <c r="AF250"/>
      <c r="AG250"/>
      <c r="AH250"/>
      <c r="AI250"/>
      <c r="AJ250"/>
      <c r="AK250"/>
      <c r="AL250"/>
      <c r="AM250"/>
      <c r="AN250"/>
      <c r="AO250"/>
      <c r="AP250"/>
      <c r="AQ250"/>
      <c r="AR250"/>
      <c r="AS250"/>
      <c r="AT250"/>
      <c r="AU250"/>
      <c r="AV250"/>
      <c r="AW250"/>
      <c r="AX250"/>
      <c r="AY250"/>
      <c r="AZ250"/>
      <c r="BA250"/>
      <c r="BB250"/>
      <c r="BC250"/>
      <c r="BD250"/>
      <c r="BE250"/>
      <c r="BF250"/>
      <c r="BG250"/>
      <c r="BH250"/>
      <c r="BI250"/>
      <c r="BJ250"/>
      <c r="BK250"/>
      <c r="BL250"/>
      <c r="BM250"/>
      <c r="BN250"/>
      <c r="BO250"/>
      <c r="BP250"/>
      <c r="BQ250"/>
      <c r="BR250"/>
      <c r="BS250"/>
      <c r="BT250"/>
      <c r="BU250"/>
      <c r="BV250"/>
      <c r="BW250"/>
      <c r="BX250"/>
      <c r="BY250"/>
      <c r="BZ250"/>
      <c r="CA250"/>
      <c r="CB250"/>
      <c r="CC250"/>
      <c r="CD250"/>
      <c r="CE250"/>
      <c r="CF250"/>
      <c r="CG250"/>
      <c r="CH250"/>
      <c r="CI250"/>
      <c r="CJ250"/>
      <c r="CK250"/>
      <c r="CL250"/>
      <c r="CM250"/>
      <c r="CN250"/>
      <c r="CO250"/>
      <c r="CP250"/>
      <c r="CQ250"/>
      <c r="CR250"/>
      <c r="CS250"/>
      <c r="CT250"/>
      <c r="CU250"/>
      <c r="CV250"/>
      <c r="CW250"/>
      <c r="CX250"/>
      <c r="CY250"/>
      <c r="CZ250"/>
      <c r="DA250"/>
      <c r="DB250"/>
      <c r="DC250"/>
      <c r="DD250"/>
      <c r="DE250"/>
      <c r="DF250"/>
      <c r="DG250"/>
      <c r="DH250"/>
      <c r="DI250"/>
      <c r="DJ250"/>
      <c r="DK250"/>
      <c r="DL250"/>
      <c r="DM250"/>
      <c r="DN250"/>
      <c r="DO250"/>
      <c r="DP250"/>
      <c r="DQ250"/>
      <c r="DR250"/>
      <c r="DS250"/>
      <c r="DT250"/>
      <c r="DU250"/>
      <c r="DV250"/>
      <c r="DW250"/>
      <c r="DX250"/>
      <c r="DY250"/>
      <c r="DZ250"/>
      <c r="EA250"/>
      <c r="EB250"/>
      <c r="EC250"/>
      <c r="ED250"/>
      <c r="EE250"/>
      <c r="EF250"/>
      <c r="EG250"/>
      <c r="EH250"/>
      <c r="EI250"/>
      <c r="EJ250"/>
      <c r="EK250"/>
      <c r="EL250"/>
      <c r="EM250"/>
      <c r="EN250"/>
      <c r="EO250"/>
      <c r="EP250"/>
      <c r="EQ250"/>
      <c r="ER250"/>
      <c r="ES250"/>
      <c r="ET250"/>
      <c r="EU250"/>
      <c r="EV250"/>
      <c r="EW250"/>
      <c r="EX250"/>
      <c r="EY250"/>
      <c r="EZ250"/>
      <c r="FA250"/>
      <c r="FB250"/>
      <c r="FC250"/>
      <c r="FD250"/>
      <c r="FE250"/>
      <c r="FF250"/>
      <c r="FG250"/>
      <c r="FH250"/>
      <c r="FI250"/>
      <c r="FJ250"/>
      <c r="FK250"/>
    </row>
    <row r="251" spans="1:167" x14ac:dyDescent="0.25">
      <c r="A251"/>
      <c r="B251"/>
      <c r="C251"/>
      <c r="D251"/>
      <c r="E251"/>
      <c r="F251"/>
      <c r="G251"/>
      <c r="H251"/>
      <c r="I251"/>
      <c r="J251"/>
      <c r="K251"/>
      <c r="L251"/>
      <c r="M251"/>
      <c r="N251"/>
      <c r="O251"/>
      <c r="P251"/>
      <c r="Q251"/>
      <c r="R251"/>
      <c r="S251"/>
      <c r="T251"/>
      <c r="U251"/>
      <c r="V251"/>
      <c r="W251"/>
      <c r="X251"/>
      <c r="Y251"/>
      <c r="Z251"/>
      <c r="AA251"/>
      <c r="AB251"/>
      <c r="AC251"/>
      <c r="AD251"/>
      <c r="AE251"/>
      <c r="AF251"/>
      <c r="AG251"/>
      <c r="AH251"/>
      <c r="AI251"/>
      <c r="AJ251"/>
      <c r="AK251"/>
      <c r="AL251"/>
      <c r="AM251"/>
      <c r="AN251"/>
      <c r="AO251"/>
      <c r="AP251"/>
      <c r="AQ251"/>
      <c r="AR251"/>
      <c r="AS251"/>
      <c r="AT251"/>
      <c r="AU251"/>
      <c r="AV251"/>
      <c r="AW251"/>
      <c r="AX251"/>
      <c r="AY251"/>
      <c r="AZ251"/>
      <c r="BA251"/>
      <c r="BB251"/>
      <c r="BC251"/>
      <c r="BD251"/>
      <c r="BE251"/>
      <c r="BF251"/>
      <c r="BG251"/>
      <c r="BH251"/>
      <c r="BI251"/>
      <c r="BJ251"/>
      <c r="BK251"/>
      <c r="BL251"/>
      <c r="BM251"/>
      <c r="BN251"/>
      <c r="BO251"/>
      <c r="BP251"/>
      <c r="BQ251"/>
      <c r="BR251"/>
      <c r="BS251"/>
      <c r="BT251"/>
      <c r="BU251"/>
      <c r="BV251"/>
      <c r="BW251"/>
      <c r="BX251"/>
      <c r="BY251"/>
      <c r="BZ251"/>
      <c r="CA251"/>
      <c r="CB251"/>
      <c r="CC251"/>
      <c r="CD251"/>
      <c r="CE251"/>
      <c r="CF251"/>
      <c r="CG251"/>
      <c r="CH251"/>
      <c r="CI251"/>
      <c r="CJ251"/>
      <c r="CK251"/>
      <c r="CL251"/>
      <c r="CM251"/>
      <c r="CN251"/>
      <c r="CO251"/>
      <c r="CP251"/>
      <c r="CQ251"/>
      <c r="CR251"/>
      <c r="CS251"/>
      <c r="CT251"/>
      <c r="CU251"/>
      <c r="CV251"/>
      <c r="CW251"/>
      <c r="CX251"/>
      <c r="CY251"/>
      <c r="CZ251"/>
      <c r="DA251"/>
      <c r="DB251"/>
      <c r="DC251"/>
      <c r="DD251"/>
      <c r="DE251"/>
      <c r="DF251"/>
      <c r="DG251"/>
      <c r="DH251"/>
      <c r="DI251"/>
      <c r="DJ251"/>
      <c r="DK251"/>
      <c r="DL251"/>
      <c r="DM251"/>
      <c r="DN251"/>
      <c r="DO251"/>
      <c r="DP251"/>
      <c r="DQ251"/>
      <c r="DR251"/>
      <c r="DS251"/>
      <c r="DT251"/>
      <c r="DU251"/>
      <c r="DV251"/>
      <c r="DW251"/>
      <c r="DX251"/>
      <c r="DY251"/>
      <c r="DZ251"/>
      <c r="EA251"/>
      <c r="EB251"/>
      <c r="EC251"/>
      <c r="ED251"/>
      <c r="EE251"/>
      <c r="EF251"/>
      <c r="EG251"/>
      <c r="EH251"/>
      <c r="EI251"/>
      <c r="EJ251"/>
      <c r="EK251"/>
      <c r="EL251"/>
      <c r="EM251"/>
      <c r="EN251"/>
      <c r="EO251"/>
      <c r="EP251"/>
      <c r="EQ251"/>
      <c r="ER251"/>
      <c r="ES251"/>
      <c r="ET251"/>
      <c r="EU251"/>
      <c r="EV251"/>
      <c r="EW251"/>
      <c r="EX251"/>
      <c r="EY251"/>
      <c r="EZ251"/>
      <c r="FA251"/>
      <c r="FB251"/>
      <c r="FC251"/>
      <c r="FD251"/>
      <c r="FE251"/>
      <c r="FF251"/>
      <c r="FG251"/>
      <c r="FH251"/>
      <c r="FI251"/>
      <c r="FJ251"/>
      <c r="FK251"/>
    </row>
    <row r="252" spans="1:167" x14ac:dyDescent="0.25">
      <c r="A252"/>
      <c r="B252"/>
      <c r="C252"/>
      <c r="D252"/>
      <c r="E252"/>
      <c r="F252"/>
      <c r="G252"/>
      <c r="H252"/>
      <c r="I252"/>
      <c r="J252"/>
      <c r="K252"/>
      <c r="L252"/>
      <c r="M252"/>
      <c r="N252"/>
      <c r="O252"/>
      <c r="P252"/>
      <c r="Q252"/>
      <c r="R252"/>
      <c r="S252"/>
      <c r="T252"/>
      <c r="U252"/>
      <c r="V252"/>
      <c r="W252"/>
      <c r="X252"/>
      <c r="Y252"/>
      <c r="Z252"/>
      <c r="AA252"/>
      <c r="AB252"/>
      <c r="AC252"/>
      <c r="AD252"/>
      <c r="AE252"/>
      <c r="AF252"/>
      <c r="AG252"/>
      <c r="AH252"/>
      <c r="AI252"/>
      <c r="AJ252"/>
      <c r="AK252"/>
      <c r="AL252"/>
      <c r="AM252"/>
      <c r="AN252"/>
      <c r="AO252"/>
      <c r="AP252"/>
      <c r="AQ252"/>
      <c r="AR252"/>
      <c r="AS252"/>
      <c r="AT252"/>
      <c r="AU252"/>
      <c r="AV252"/>
      <c r="AW252"/>
      <c r="AX252"/>
      <c r="AY252"/>
      <c r="AZ252"/>
      <c r="BA252"/>
      <c r="BB252"/>
      <c r="BC252"/>
      <c r="BD252"/>
      <c r="BE252"/>
      <c r="BF252"/>
      <c r="BG252"/>
      <c r="BH252"/>
      <c r="BI252"/>
      <c r="BJ252"/>
      <c r="BK252"/>
      <c r="BL252"/>
      <c r="BM252"/>
      <c r="BN252"/>
      <c r="BO252"/>
      <c r="BP252"/>
      <c r="BQ252"/>
      <c r="BR252"/>
      <c r="BS252"/>
      <c r="BT252"/>
      <c r="BU252"/>
      <c r="BV252"/>
      <c r="BW252"/>
      <c r="BX252"/>
      <c r="BY252"/>
      <c r="BZ252"/>
      <c r="CA252"/>
      <c r="CB252"/>
      <c r="CC252"/>
      <c r="CD252"/>
      <c r="CE252"/>
      <c r="CF252"/>
      <c r="CG252"/>
      <c r="CH252"/>
      <c r="CI252"/>
      <c r="CJ252"/>
      <c r="CK252"/>
      <c r="CL252"/>
      <c r="CM252"/>
      <c r="CN252"/>
      <c r="CO252"/>
      <c r="CP252"/>
      <c r="CQ252"/>
      <c r="CR252"/>
      <c r="CS252"/>
      <c r="CT252"/>
      <c r="CU252"/>
      <c r="CV252"/>
      <c r="CW252"/>
      <c r="CX252"/>
      <c r="CY252"/>
      <c r="CZ252"/>
      <c r="DA252"/>
      <c r="DB252"/>
      <c r="DC252"/>
      <c r="DD252"/>
      <c r="DE252"/>
      <c r="DF252"/>
      <c r="DG252"/>
      <c r="DH252"/>
      <c r="DI252"/>
      <c r="DJ252"/>
      <c r="DK252"/>
      <c r="DL252"/>
      <c r="DM252"/>
      <c r="DN252"/>
      <c r="DO252"/>
      <c r="DP252"/>
      <c r="DQ252"/>
      <c r="DR252"/>
      <c r="DS252"/>
      <c r="DT252"/>
      <c r="DU252"/>
      <c r="DV252"/>
      <c r="DW252"/>
      <c r="DX252"/>
      <c r="DY252"/>
      <c r="DZ252"/>
      <c r="EA252"/>
      <c r="EB252"/>
      <c r="EC252"/>
      <c r="ED252"/>
      <c r="EE252"/>
      <c r="EF252"/>
      <c r="EG252"/>
      <c r="EH252"/>
      <c r="EI252"/>
      <c r="EJ252"/>
      <c r="EK252"/>
      <c r="EL252"/>
      <c r="EM252"/>
      <c r="EN252"/>
      <c r="EO252"/>
      <c r="EP252"/>
      <c r="EQ252"/>
      <c r="ER252"/>
      <c r="ES252"/>
      <c r="ET252"/>
      <c r="EU252"/>
      <c r="EV252"/>
      <c r="EW252"/>
      <c r="EX252"/>
      <c r="EY252"/>
      <c r="EZ252"/>
      <c r="FA252"/>
      <c r="FB252"/>
      <c r="FC252"/>
      <c r="FD252"/>
      <c r="FE252"/>
      <c r="FF252"/>
      <c r="FG252"/>
      <c r="FH252"/>
      <c r="FI252"/>
      <c r="FJ252"/>
      <c r="FK252"/>
    </row>
    <row r="253" spans="1:167" x14ac:dyDescent="0.25">
      <c r="A253"/>
      <c r="B253"/>
      <c r="C253"/>
      <c r="D253"/>
      <c r="E253"/>
      <c r="F253"/>
      <c r="G253"/>
      <c r="H253"/>
      <c r="I253"/>
      <c r="J253"/>
      <c r="K253"/>
      <c r="L253"/>
      <c r="M253"/>
      <c r="N253"/>
      <c r="O253"/>
      <c r="P253"/>
      <c r="Q253"/>
      <c r="R253"/>
      <c r="S253"/>
      <c r="T253"/>
      <c r="U253"/>
      <c r="V253"/>
      <c r="W253"/>
      <c r="X253"/>
      <c r="Y253"/>
      <c r="Z253"/>
      <c r="AA253"/>
      <c r="AB253"/>
      <c r="AC253"/>
      <c r="AD253"/>
      <c r="AE253"/>
      <c r="AF253"/>
      <c r="AG253"/>
      <c r="AH253"/>
      <c r="AI253"/>
      <c r="AJ253"/>
      <c r="AK253"/>
      <c r="AL253"/>
      <c r="AM253"/>
      <c r="AN253"/>
      <c r="AO253"/>
      <c r="AP253"/>
      <c r="AQ253"/>
      <c r="AR253"/>
      <c r="AS253"/>
      <c r="AT253"/>
      <c r="AU253"/>
      <c r="AV253"/>
      <c r="AW253"/>
      <c r="AX253"/>
      <c r="AY253"/>
      <c r="AZ253"/>
      <c r="BA253"/>
      <c r="BB253"/>
      <c r="BC253"/>
      <c r="BD253"/>
      <c r="BE253"/>
      <c r="BF253"/>
      <c r="BG253"/>
      <c r="BH253"/>
      <c r="BI253"/>
      <c r="BJ253"/>
      <c r="BK253"/>
      <c r="BL253"/>
      <c r="BM253"/>
      <c r="BN253"/>
      <c r="BO253"/>
      <c r="BP253"/>
      <c r="BQ253"/>
      <c r="BR253"/>
      <c r="BS253"/>
      <c r="BT253"/>
      <c r="BU253"/>
      <c r="BV253"/>
      <c r="BW253"/>
      <c r="BX253"/>
      <c r="BY253"/>
      <c r="BZ253"/>
      <c r="CA253"/>
      <c r="CB253"/>
      <c r="CC253"/>
      <c r="CD253"/>
      <c r="CE253"/>
      <c r="CF253"/>
      <c r="CG253"/>
      <c r="CH253"/>
      <c r="CI253"/>
      <c r="CJ253"/>
      <c r="CK253"/>
      <c r="CL253"/>
      <c r="CM253"/>
      <c r="CN253"/>
      <c r="CO253"/>
      <c r="CP253"/>
      <c r="CQ253"/>
      <c r="CR253"/>
      <c r="CS253"/>
      <c r="CT253"/>
      <c r="CU253"/>
      <c r="CV253"/>
      <c r="CW253"/>
      <c r="CX253"/>
      <c r="CY253"/>
      <c r="CZ253"/>
      <c r="DA253"/>
      <c r="DB253"/>
      <c r="DC253"/>
      <c r="DD253"/>
      <c r="DE253"/>
      <c r="DF253"/>
      <c r="DG253"/>
      <c r="DH253"/>
      <c r="DI253"/>
      <c r="DJ253"/>
      <c r="DK253"/>
      <c r="DL253"/>
      <c r="DM253"/>
      <c r="DN253"/>
      <c r="DO253"/>
      <c r="DP253"/>
      <c r="DQ253"/>
      <c r="DR253"/>
      <c r="DS253"/>
      <c r="DT253"/>
      <c r="DU253"/>
      <c r="DV253"/>
      <c r="DW253"/>
      <c r="DX253"/>
      <c r="DY253"/>
      <c r="DZ253"/>
      <c r="EA253"/>
      <c r="EB253"/>
      <c r="EC253"/>
      <c r="ED253"/>
      <c r="EE253"/>
      <c r="EF253"/>
      <c r="EG253"/>
      <c r="EH253"/>
      <c r="EI253"/>
      <c r="EJ253"/>
      <c r="EK253"/>
      <c r="EL253"/>
      <c r="EM253"/>
      <c r="EN253"/>
      <c r="EO253"/>
      <c r="EP253"/>
      <c r="EQ253"/>
      <c r="ER253"/>
      <c r="ES253"/>
      <c r="ET253"/>
      <c r="EU253"/>
      <c r="EV253"/>
      <c r="EW253"/>
      <c r="EX253"/>
      <c r="EY253"/>
      <c r="EZ253"/>
      <c r="FA253"/>
      <c r="FB253"/>
      <c r="FC253"/>
      <c r="FD253"/>
      <c r="FE253"/>
      <c r="FF253"/>
      <c r="FG253"/>
      <c r="FH253"/>
      <c r="FI253"/>
      <c r="FJ253"/>
      <c r="FK253"/>
    </row>
    <row r="254" spans="1:167" x14ac:dyDescent="0.25">
      <c r="A254"/>
      <c r="B254"/>
      <c r="C254"/>
      <c r="D254"/>
      <c r="E254"/>
      <c r="F254"/>
      <c r="G254"/>
      <c r="H254"/>
      <c r="I254"/>
      <c r="J254"/>
      <c r="K254"/>
      <c r="L254"/>
      <c r="M254"/>
      <c r="N254"/>
      <c r="O254"/>
      <c r="P254"/>
      <c r="Q254"/>
      <c r="R254"/>
      <c r="S254"/>
      <c r="T254"/>
      <c r="U254"/>
      <c r="V254"/>
      <c r="W254"/>
      <c r="X254"/>
      <c r="Y254"/>
      <c r="Z254"/>
      <c r="AA254"/>
      <c r="AB254"/>
      <c r="AC254"/>
      <c r="AD254"/>
      <c r="AE254"/>
      <c r="AF254"/>
      <c r="AG254"/>
      <c r="AH254"/>
      <c r="AI254"/>
      <c r="AJ254"/>
      <c r="AK254"/>
      <c r="AL254"/>
      <c r="AM254"/>
      <c r="AN254"/>
      <c r="AO254"/>
      <c r="AP254"/>
      <c r="AQ254"/>
      <c r="AR254"/>
      <c r="AS254"/>
      <c r="AT254"/>
      <c r="AU254"/>
      <c r="AV254"/>
      <c r="AW254"/>
      <c r="AX254"/>
      <c r="AY254"/>
      <c r="AZ254"/>
      <c r="BA254"/>
      <c r="BB254"/>
      <c r="BC254"/>
      <c r="BD254"/>
      <c r="BE254"/>
      <c r="BF254"/>
      <c r="BG254"/>
      <c r="BH254"/>
      <c r="BI254"/>
      <c r="BJ254"/>
      <c r="BK254"/>
      <c r="BL254"/>
      <c r="BM254"/>
      <c r="BN254"/>
      <c r="BO254"/>
      <c r="BP254"/>
      <c r="BQ254"/>
      <c r="BR254"/>
      <c r="BS254"/>
      <c r="BT254"/>
      <c r="BU254"/>
      <c r="BV254"/>
      <c r="BW254"/>
      <c r="BX254"/>
      <c r="BY254"/>
      <c r="BZ254"/>
      <c r="CA254"/>
      <c r="CB254"/>
      <c r="CC254"/>
      <c r="CD254"/>
      <c r="CE254"/>
      <c r="CF254"/>
      <c r="CG254"/>
      <c r="CH254"/>
      <c r="CI254"/>
      <c r="CJ254"/>
      <c r="CK254"/>
      <c r="CL254"/>
      <c r="CM254"/>
      <c r="CN254"/>
      <c r="CO254"/>
      <c r="CP254"/>
      <c r="CQ254"/>
      <c r="CR254"/>
      <c r="CS254"/>
      <c r="CT254"/>
      <c r="CU254"/>
      <c r="CV254"/>
      <c r="CW254"/>
      <c r="CX254"/>
      <c r="CY254"/>
      <c r="CZ254"/>
      <c r="DA254"/>
      <c r="DB254"/>
      <c r="DC254"/>
      <c r="DD254"/>
      <c r="DE254"/>
      <c r="DF254"/>
      <c r="DG254"/>
      <c r="DH254"/>
      <c r="DI254"/>
      <c r="DJ254"/>
      <c r="DK254"/>
      <c r="DL254"/>
      <c r="DM254"/>
      <c r="DN254"/>
      <c r="DO254"/>
      <c r="DP254"/>
      <c r="DQ254"/>
      <c r="DR254"/>
      <c r="DS254"/>
      <c r="DT254"/>
      <c r="DU254"/>
      <c r="DV254"/>
      <c r="DW254"/>
      <c r="DX254"/>
      <c r="DY254"/>
      <c r="DZ254"/>
      <c r="EA254"/>
      <c r="EB254"/>
      <c r="EC254"/>
      <c r="ED254"/>
      <c r="EE254"/>
      <c r="EF254"/>
      <c r="EG254"/>
      <c r="EH254"/>
      <c r="EI254"/>
      <c r="EJ254"/>
      <c r="EK254"/>
      <c r="EL254"/>
      <c r="EM254"/>
      <c r="EN254"/>
      <c r="EO254"/>
      <c r="EP254"/>
      <c r="EQ254"/>
      <c r="ER254"/>
      <c r="ES254"/>
      <c r="ET254"/>
      <c r="EU254"/>
      <c r="EV254"/>
      <c r="EW254"/>
      <c r="EX254"/>
      <c r="EY254"/>
      <c r="EZ254"/>
      <c r="FA254"/>
      <c r="FB254"/>
      <c r="FC254"/>
      <c r="FD254"/>
      <c r="FE254"/>
      <c r="FF254"/>
      <c r="FG254"/>
      <c r="FH254"/>
      <c r="FI254"/>
      <c r="FJ254"/>
      <c r="FK254"/>
    </row>
    <row r="255" spans="1:167" x14ac:dyDescent="0.25">
      <c r="A255"/>
      <c r="B255"/>
      <c r="C255"/>
      <c r="D255"/>
      <c r="E255"/>
      <c r="F255"/>
      <c r="G255"/>
      <c r="H255"/>
      <c r="I255"/>
      <c r="J255"/>
      <c r="K255"/>
      <c r="L255"/>
      <c r="M255"/>
      <c r="N255"/>
      <c r="O255"/>
      <c r="P255"/>
      <c r="Q255"/>
      <c r="R255"/>
      <c r="S255"/>
      <c r="T255"/>
      <c r="U255"/>
      <c r="V255"/>
      <c r="W255"/>
      <c r="X255"/>
      <c r="Y255"/>
      <c r="Z255"/>
      <c r="AA255"/>
      <c r="AB255"/>
      <c r="AC255"/>
      <c r="AD255"/>
      <c r="AE255"/>
      <c r="AF255"/>
      <c r="AG255"/>
      <c r="AH255"/>
      <c r="AI255"/>
      <c r="AJ255"/>
      <c r="AK255"/>
      <c r="AL255"/>
      <c r="AM255"/>
      <c r="AN255"/>
      <c r="AO255"/>
      <c r="AP255"/>
      <c r="AQ255"/>
      <c r="AR255"/>
      <c r="AS255"/>
      <c r="AT255"/>
      <c r="AU255"/>
      <c r="AV255"/>
      <c r="AW255"/>
      <c r="AX255"/>
      <c r="AY255"/>
      <c r="AZ255"/>
      <c r="BA255"/>
      <c r="BB255"/>
      <c r="BC255"/>
      <c r="BD255"/>
      <c r="BE255"/>
      <c r="BF255"/>
      <c r="BG255"/>
      <c r="BH255"/>
      <c r="BI255"/>
      <c r="BJ255"/>
      <c r="BK255"/>
      <c r="BL255"/>
      <c r="BM255"/>
      <c r="BN255"/>
      <c r="BO255"/>
      <c r="BP255"/>
      <c r="BQ255"/>
      <c r="BR255"/>
      <c r="BS255"/>
      <c r="BT255"/>
      <c r="BU255"/>
      <c r="BV255"/>
      <c r="BW255"/>
      <c r="BX255"/>
      <c r="BY255"/>
      <c r="BZ255"/>
      <c r="CA255"/>
      <c r="CB255"/>
      <c r="CC255"/>
      <c r="CD255"/>
      <c r="CE255"/>
      <c r="CF255"/>
      <c r="CG255"/>
      <c r="CH255"/>
      <c r="CI255"/>
      <c r="CJ255"/>
      <c r="CK255"/>
      <c r="CL255"/>
      <c r="CM255"/>
      <c r="CN255"/>
      <c r="CO255"/>
      <c r="CP255"/>
      <c r="CQ255"/>
      <c r="CR255"/>
      <c r="CS255"/>
      <c r="CT255"/>
      <c r="CU255"/>
      <c r="CV255"/>
      <c r="CW255"/>
      <c r="CX255"/>
      <c r="CY255"/>
      <c r="CZ255"/>
      <c r="DA255"/>
      <c r="DB255"/>
      <c r="DC255"/>
      <c r="DD255"/>
      <c r="DE255"/>
      <c r="DF255"/>
      <c r="DG255"/>
      <c r="DH255"/>
      <c r="DI255"/>
      <c r="DJ255"/>
      <c r="DK255"/>
      <c r="DL255"/>
      <c r="DM255"/>
      <c r="DN255"/>
      <c r="DO255"/>
      <c r="DP255"/>
      <c r="DQ255"/>
      <c r="DR255"/>
      <c r="DS255"/>
      <c r="DT255"/>
      <c r="DU255"/>
      <c r="DV255"/>
      <c r="DW255"/>
      <c r="DX255"/>
      <c r="DY255"/>
      <c r="DZ255"/>
      <c r="EA255"/>
      <c r="EB255"/>
      <c r="EC255"/>
      <c r="ED255"/>
      <c r="EE255"/>
      <c r="EF255"/>
      <c r="EG255"/>
      <c r="EH255"/>
      <c r="EI255"/>
      <c r="EJ255"/>
      <c r="EK255"/>
      <c r="EL255"/>
      <c r="EM255"/>
      <c r="EN255"/>
      <c r="EO255"/>
      <c r="EP255"/>
      <c r="EQ255"/>
      <c r="ER255"/>
      <c r="ES255"/>
      <c r="ET255"/>
      <c r="EU255"/>
      <c r="EV255"/>
      <c r="EW255"/>
      <c r="EX255"/>
      <c r="EY255"/>
      <c r="EZ255"/>
      <c r="FA255"/>
      <c r="FB255"/>
      <c r="FC255"/>
      <c r="FD255"/>
      <c r="FE255"/>
      <c r="FF255"/>
      <c r="FG255"/>
      <c r="FH255"/>
      <c r="FI255"/>
      <c r="FJ255"/>
      <c r="FK255"/>
    </row>
    <row r="256" spans="1:167" x14ac:dyDescent="0.25">
      <c r="A256"/>
      <c r="B256"/>
      <c r="C256"/>
      <c r="D256"/>
      <c r="E256"/>
      <c r="F256"/>
      <c r="G256"/>
      <c r="H256"/>
      <c r="I256"/>
      <c r="J256"/>
      <c r="K256"/>
      <c r="L256"/>
      <c r="M256"/>
      <c r="N256"/>
      <c r="O256"/>
      <c r="P256"/>
      <c r="Q256"/>
      <c r="R256"/>
      <c r="S256"/>
      <c r="T256"/>
      <c r="U256"/>
      <c r="V256"/>
      <c r="W256"/>
      <c r="X256"/>
      <c r="Y256"/>
      <c r="Z256"/>
      <c r="AA256"/>
      <c r="AB256"/>
      <c r="AC256"/>
      <c r="AD256"/>
      <c r="AE256"/>
      <c r="AF256"/>
      <c r="AG256"/>
      <c r="AH256"/>
      <c r="AI256"/>
      <c r="AJ256"/>
      <c r="AK256"/>
      <c r="AL256"/>
      <c r="AM256"/>
      <c r="AN256"/>
      <c r="AO256"/>
      <c r="AP256"/>
      <c r="AQ256"/>
      <c r="AR256"/>
      <c r="AS256"/>
      <c r="AT256"/>
      <c r="AU256"/>
      <c r="AV256"/>
      <c r="AW256"/>
      <c r="AX256"/>
      <c r="AY256"/>
      <c r="AZ256"/>
      <c r="BA256"/>
      <c r="BB256"/>
      <c r="BC256"/>
      <c r="BD256"/>
      <c r="BE256"/>
      <c r="BF256"/>
      <c r="BG256"/>
      <c r="BH256"/>
      <c r="BI256"/>
      <c r="BJ256"/>
      <c r="BK256"/>
      <c r="BL256"/>
      <c r="BM256"/>
      <c r="BN256"/>
      <c r="BO256"/>
      <c r="BP256"/>
      <c r="BQ256"/>
      <c r="BR256"/>
      <c r="BS256"/>
      <c r="BT256"/>
      <c r="BU256"/>
      <c r="BV256"/>
      <c r="BW256"/>
      <c r="BX256"/>
      <c r="BY256"/>
      <c r="BZ256"/>
      <c r="CA256"/>
      <c r="CB256"/>
      <c r="CC256"/>
      <c r="CD256"/>
      <c r="CE256"/>
      <c r="CF256"/>
      <c r="CG256"/>
      <c r="CH256"/>
      <c r="CI256"/>
      <c r="CJ256"/>
      <c r="CK256"/>
      <c r="CL256"/>
      <c r="CM256"/>
      <c r="CN256"/>
      <c r="CO256"/>
      <c r="CP256"/>
      <c r="CQ256"/>
      <c r="CR256"/>
      <c r="CS256"/>
      <c r="CT256"/>
      <c r="CU256"/>
      <c r="CV256"/>
      <c r="CW256"/>
      <c r="CX256"/>
      <c r="CY256"/>
      <c r="CZ256"/>
      <c r="DA256"/>
      <c r="DB256"/>
      <c r="DC256"/>
      <c r="DD256"/>
      <c r="DE256"/>
      <c r="DF256"/>
      <c r="DG256"/>
      <c r="DH256"/>
      <c r="DI256"/>
      <c r="DJ256"/>
      <c r="DK256"/>
      <c r="DL256"/>
      <c r="DM256"/>
      <c r="DN256"/>
      <c r="DO256"/>
      <c r="DP256"/>
      <c r="DQ256"/>
      <c r="DR256"/>
      <c r="DS256"/>
      <c r="DT256"/>
      <c r="DU256"/>
      <c r="DV256"/>
      <c r="DW256"/>
      <c r="DX256"/>
      <c r="DY256"/>
      <c r="DZ256"/>
      <c r="EA256"/>
      <c r="EB256"/>
      <c r="EC256"/>
      <c r="ED256"/>
      <c r="EE256"/>
      <c r="EF256"/>
      <c r="EG256"/>
      <c r="EH256"/>
      <c r="EI256"/>
      <c r="EJ256"/>
      <c r="EK256"/>
      <c r="EL256"/>
      <c r="EM256"/>
      <c r="EN256"/>
      <c r="EO256"/>
      <c r="EP256"/>
      <c r="EQ256"/>
      <c r="ER256"/>
      <c r="ES256"/>
      <c r="ET256"/>
      <c r="EU256"/>
      <c r="EV256"/>
      <c r="EW256"/>
      <c r="EX256"/>
      <c r="EY256"/>
      <c r="EZ256"/>
      <c r="FA256"/>
      <c r="FB256"/>
      <c r="FC256"/>
      <c r="FD256"/>
      <c r="FE256"/>
      <c r="FF256"/>
      <c r="FG256"/>
      <c r="FH256"/>
      <c r="FI256"/>
      <c r="FJ256"/>
      <c r="FK256"/>
    </row>
    <row r="257" spans="1:167" x14ac:dyDescent="0.25">
      <c r="A257"/>
      <c r="B257"/>
      <c r="C257"/>
      <c r="D257"/>
      <c r="E257"/>
      <c r="F257"/>
      <c r="G257"/>
      <c r="H257"/>
      <c r="I257"/>
      <c r="J257"/>
      <c r="K257"/>
      <c r="L257"/>
      <c r="M257"/>
      <c r="N257"/>
      <c r="O257"/>
      <c r="P257"/>
      <c r="Q257"/>
      <c r="R257"/>
      <c r="S257"/>
      <c r="T257"/>
      <c r="U257"/>
      <c r="V257"/>
      <c r="W257"/>
      <c r="X257"/>
      <c r="Y257"/>
      <c r="Z257"/>
      <c r="AA257"/>
      <c r="AB257"/>
      <c r="AC257"/>
      <c r="AD257"/>
      <c r="AE257"/>
      <c r="AF257"/>
      <c r="AG257"/>
      <c r="AH257"/>
      <c r="AI257"/>
      <c r="AJ257"/>
      <c r="AK257"/>
      <c r="AL257"/>
      <c r="AM257"/>
      <c r="AN257"/>
      <c r="AO257"/>
      <c r="AP257"/>
      <c r="AQ257"/>
      <c r="AR257"/>
      <c r="AS257"/>
      <c r="AT257"/>
      <c r="AU257"/>
      <c r="AV257"/>
      <c r="AW257"/>
      <c r="AX257"/>
      <c r="AY257"/>
      <c r="AZ257"/>
      <c r="BA257"/>
      <c r="BB257"/>
      <c r="BC257"/>
      <c r="BD257"/>
      <c r="BE257"/>
      <c r="BF257"/>
      <c r="BG257"/>
      <c r="BH257"/>
      <c r="BI257"/>
      <c r="BJ257"/>
      <c r="BK257"/>
      <c r="BL257"/>
      <c r="BM257"/>
      <c r="BN257"/>
      <c r="BO257"/>
      <c r="BP257"/>
      <c r="BQ257"/>
      <c r="BR257"/>
      <c r="BS257"/>
      <c r="BT257"/>
      <c r="BU257"/>
      <c r="BV257"/>
      <c r="BW257"/>
      <c r="BX257"/>
      <c r="BY257"/>
      <c r="BZ257"/>
      <c r="CA257"/>
      <c r="CB257"/>
      <c r="CC257"/>
      <c r="CD257"/>
      <c r="CE257"/>
      <c r="CF257"/>
      <c r="CG257"/>
      <c r="CH257"/>
      <c r="CI257"/>
      <c r="CJ257"/>
      <c r="CK257"/>
      <c r="CL257"/>
      <c r="CM257"/>
      <c r="CN257"/>
      <c r="CO257"/>
      <c r="CP257"/>
      <c r="CQ257"/>
      <c r="CR257"/>
      <c r="CS257"/>
      <c r="CT257"/>
      <c r="CU257"/>
      <c r="CV257"/>
      <c r="CW257"/>
      <c r="CX257"/>
      <c r="CY257"/>
      <c r="CZ257"/>
      <c r="DA257"/>
      <c r="DB257"/>
      <c r="DC257"/>
      <c r="DD257"/>
      <c r="DE257"/>
      <c r="DF257"/>
      <c r="DG257"/>
      <c r="DH257"/>
      <c r="DI257"/>
      <c r="DJ257"/>
      <c r="DK257"/>
      <c r="DL257"/>
      <c r="DM257"/>
      <c r="DN257"/>
      <c r="DO257"/>
      <c r="DP257"/>
      <c r="DQ257"/>
      <c r="DR257"/>
      <c r="DS257"/>
      <c r="DT257"/>
      <c r="DU257"/>
      <c r="DV257"/>
      <c r="DW257"/>
      <c r="DX257"/>
      <c r="DY257"/>
      <c r="DZ257"/>
      <c r="EA257"/>
      <c r="EB257"/>
      <c r="EC257"/>
      <c r="ED257"/>
      <c r="EE257"/>
      <c r="EF257"/>
      <c r="EG257"/>
      <c r="EH257"/>
      <c r="EI257"/>
      <c r="EJ257"/>
      <c r="EK257"/>
      <c r="EL257"/>
      <c r="EM257"/>
      <c r="EN257"/>
      <c r="EO257"/>
      <c r="EP257"/>
      <c r="EQ257"/>
      <c r="ER257"/>
      <c r="ES257"/>
      <c r="ET257"/>
      <c r="EU257"/>
      <c r="EV257"/>
      <c r="EW257"/>
      <c r="EX257"/>
      <c r="EY257"/>
      <c r="EZ257"/>
      <c r="FA257"/>
      <c r="FB257"/>
      <c r="FC257"/>
      <c r="FD257"/>
      <c r="FE257"/>
      <c r="FF257"/>
      <c r="FG257"/>
      <c r="FH257"/>
      <c r="FI257"/>
      <c r="FJ257"/>
      <c r="FK257"/>
    </row>
    <row r="258" spans="1:167" x14ac:dyDescent="0.25">
      <c r="A258"/>
      <c r="B258"/>
      <c r="C258"/>
      <c r="D258"/>
      <c r="E258"/>
      <c r="F258"/>
      <c r="G258"/>
      <c r="H258"/>
      <c r="I258"/>
      <c r="J258"/>
      <c r="K258"/>
      <c r="L258"/>
      <c r="M258"/>
      <c r="N258"/>
      <c r="O258"/>
      <c r="P258"/>
      <c r="Q258"/>
      <c r="R258"/>
      <c r="S258"/>
      <c r="T258"/>
      <c r="U258"/>
      <c r="V258"/>
      <c r="W258"/>
      <c r="X258"/>
      <c r="Y258"/>
      <c r="Z258"/>
      <c r="AA258"/>
      <c r="AB258"/>
      <c r="AC258"/>
      <c r="AD258"/>
      <c r="AE258"/>
      <c r="AF258"/>
      <c r="AG258"/>
      <c r="AH258"/>
      <c r="AI258"/>
      <c r="AJ258"/>
      <c r="AK258"/>
      <c r="AL258"/>
      <c r="AM258"/>
      <c r="AN258"/>
      <c r="AO258"/>
      <c r="AP258"/>
      <c r="AQ258"/>
      <c r="AR258"/>
      <c r="AS258"/>
      <c r="AT258"/>
      <c r="AU258"/>
      <c r="AV258"/>
      <c r="AW258"/>
      <c r="AX258"/>
      <c r="AY258"/>
      <c r="AZ258"/>
      <c r="BA258"/>
      <c r="BB258"/>
      <c r="BC258"/>
      <c r="BD258"/>
      <c r="BE258"/>
      <c r="BF258"/>
      <c r="BG258"/>
      <c r="BH258"/>
      <c r="BI258"/>
      <c r="BJ258"/>
      <c r="BK258"/>
      <c r="BL258"/>
      <c r="BM258"/>
      <c r="BN258"/>
      <c r="BO258"/>
      <c r="BP258"/>
      <c r="BQ258"/>
      <c r="BR258"/>
      <c r="BS258"/>
      <c r="BT258"/>
      <c r="BU258"/>
      <c r="BV258"/>
      <c r="BW258"/>
      <c r="BX258"/>
      <c r="BY258"/>
      <c r="BZ258"/>
      <c r="CA258"/>
      <c r="CB258"/>
      <c r="CC258"/>
      <c r="CD258"/>
      <c r="CE258"/>
      <c r="CF258"/>
      <c r="CG258"/>
      <c r="CH258"/>
      <c r="CI258"/>
      <c r="CJ258"/>
      <c r="CK258"/>
      <c r="CL258"/>
      <c r="CM258"/>
      <c r="CN258"/>
      <c r="CO258"/>
      <c r="CP258"/>
      <c r="CQ258"/>
      <c r="CR258"/>
      <c r="CS258"/>
      <c r="CT258"/>
      <c r="CU258"/>
      <c r="CV258"/>
      <c r="CW258"/>
      <c r="CX258"/>
      <c r="CY258"/>
      <c r="CZ258"/>
      <c r="DA258"/>
      <c r="DB258"/>
      <c r="DC258"/>
      <c r="DD258"/>
      <c r="DE258"/>
      <c r="DF258"/>
      <c r="DG258"/>
      <c r="DH258"/>
      <c r="DI258"/>
      <c r="DJ258"/>
      <c r="DK258"/>
      <c r="DL258"/>
      <c r="DM258"/>
      <c r="DN258"/>
      <c r="DO258"/>
      <c r="DP258"/>
      <c r="DQ258"/>
      <c r="DR258"/>
      <c r="DS258"/>
      <c r="DT258"/>
      <c r="DU258"/>
      <c r="DV258"/>
      <c r="DW258"/>
      <c r="DX258"/>
      <c r="DY258"/>
      <c r="DZ258"/>
      <c r="EA258"/>
      <c r="EB258"/>
      <c r="EC258"/>
      <c r="ED258"/>
      <c r="EE258"/>
      <c r="EF258"/>
      <c r="EG258"/>
      <c r="EH258"/>
      <c r="EI258"/>
      <c r="EJ258"/>
      <c r="EK258"/>
      <c r="EL258"/>
      <c r="EM258"/>
      <c r="EN258"/>
      <c r="EO258"/>
      <c r="EP258"/>
      <c r="EQ258"/>
      <c r="ER258"/>
      <c r="ES258"/>
      <c r="ET258"/>
      <c r="EU258"/>
      <c r="EV258"/>
      <c r="EW258"/>
      <c r="EX258"/>
      <c r="EY258"/>
      <c r="EZ258"/>
      <c r="FA258"/>
      <c r="FB258"/>
      <c r="FC258"/>
      <c r="FD258"/>
      <c r="FE258"/>
      <c r="FF258"/>
      <c r="FG258"/>
      <c r="FH258"/>
      <c r="FI258"/>
      <c r="FJ258"/>
      <c r="FK258"/>
    </row>
    <row r="259" spans="1:167" x14ac:dyDescent="0.25">
      <c r="A259"/>
      <c r="B259"/>
      <c r="C259"/>
      <c r="D259"/>
      <c r="E259"/>
      <c r="F259"/>
      <c r="G259"/>
      <c r="H259"/>
      <c r="I259"/>
      <c r="J259"/>
      <c r="K259"/>
      <c r="L259"/>
      <c r="M259"/>
      <c r="N259"/>
      <c r="O259"/>
      <c r="P259"/>
      <c r="Q259"/>
      <c r="R259"/>
      <c r="S259"/>
      <c r="T259"/>
      <c r="U259"/>
      <c r="V259"/>
      <c r="W259"/>
      <c r="X259"/>
      <c r="Y259"/>
      <c r="Z259"/>
      <c r="AA259"/>
      <c r="AB259"/>
      <c r="AC259"/>
      <c r="AD259"/>
      <c r="AE259"/>
      <c r="AF259"/>
      <c r="AG259"/>
      <c r="AH259"/>
      <c r="AI259"/>
      <c r="AJ259"/>
      <c r="AK259"/>
      <c r="AL259"/>
      <c r="AM259"/>
      <c r="AN259"/>
      <c r="AO259"/>
      <c r="AP259"/>
      <c r="AQ259"/>
      <c r="AR259"/>
      <c r="AS259"/>
      <c r="AT259"/>
      <c r="AU259"/>
      <c r="AV259"/>
      <c r="AW259"/>
      <c r="AX259"/>
      <c r="AY259"/>
      <c r="AZ259"/>
      <c r="BA259"/>
      <c r="BB259"/>
      <c r="BC259"/>
      <c r="BD259"/>
      <c r="BE259"/>
      <c r="BF259"/>
      <c r="BG259"/>
      <c r="BH259"/>
      <c r="BI259"/>
      <c r="BJ259"/>
      <c r="BK259"/>
      <c r="BL259"/>
      <c r="BM259"/>
      <c r="BN259"/>
      <c r="BO259"/>
      <c r="BP259"/>
      <c r="BQ259"/>
      <c r="BR259"/>
      <c r="BS259"/>
      <c r="BT259"/>
      <c r="BU259"/>
      <c r="BV259"/>
      <c r="BW259"/>
      <c r="BX259"/>
      <c r="BY259"/>
      <c r="BZ259"/>
      <c r="CA259"/>
      <c r="CB259"/>
      <c r="CC259"/>
      <c r="CD259"/>
      <c r="CE259"/>
      <c r="CF259"/>
      <c r="CG259"/>
      <c r="CH259"/>
      <c r="CI259"/>
      <c r="CJ259"/>
      <c r="CK259"/>
      <c r="CL259"/>
      <c r="CM259"/>
      <c r="CN259"/>
      <c r="CO259"/>
      <c r="CP259"/>
      <c r="CQ259"/>
      <c r="CR259"/>
      <c r="CS259"/>
      <c r="CT259"/>
      <c r="CU259"/>
      <c r="CV259"/>
      <c r="CW259"/>
      <c r="CX259"/>
      <c r="CY259"/>
      <c r="CZ259"/>
      <c r="DA259"/>
      <c r="DB259"/>
      <c r="DC259"/>
      <c r="DD259"/>
      <c r="DE259"/>
      <c r="DF259"/>
      <c r="DG259"/>
      <c r="DH259"/>
      <c r="DI259"/>
      <c r="DJ259"/>
      <c r="DK259"/>
      <c r="DL259"/>
      <c r="DM259"/>
      <c r="DN259"/>
      <c r="DO259"/>
      <c r="DP259"/>
      <c r="DQ259"/>
      <c r="DR259"/>
      <c r="DS259"/>
      <c r="DT259"/>
      <c r="DU259"/>
      <c r="DV259"/>
      <c r="DW259"/>
      <c r="DX259"/>
      <c r="DY259"/>
      <c r="DZ259"/>
      <c r="EA259"/>
      <c r="EB259"/>
      <c r="EC259"/>
      <c r="ED259"/>
      <c r="EE259"/>
      <c r="EF259"/>
      <c r="EG259"/>
      <c r="EH259"/>
      <c r="EI259"/>
      <c r="EJ259"/>
      <c r="EK259"/>
      <c r="EL259"/>
      <c r="EM259"/>
      <c r="EN259"/>
      <c r="EO259"/>
      <c r="EP259"/>
      <c r="EQ259"/>
      <c r="ER259"/>
      <c r="ES259"/>
      <c r="ET259"/>
      <c r="EU259"/>
      <c r="EV259"/>
      <c r="EW259"/>
      <c r="EX259"/>
      <c r="EY259"/>
      <c r="EZ259"/>
      <c r="FA259"/>
      <c r="FB259"/>
      <c r="FC259"/>
      <c r="FD259"/>
      <c r="FE259"/>
      <c r="FF259"/>
      <c r="FG259"/>
      <c r="FH259"/>
      <c r="FI259"/>
      <c r="FJ259"/>
      <c r="FK259"/>
    </row>
    <row r="260" spans="1:167" x14ac:dyDescent="0.25">
      <c r="A260"/>
      <c r="B260"/>
      <c r="C260"/>
      <c r="D260"/>
      <c r="E260"/>
      <c r="F260"/>
      <c r="G260"/>
      <c r="H260"/>
      <c r="I260"/>
      <c r="J260"/>
      <c r="K260"/>
      <c r="L260"/>
      <c r="M260"/>
      <c r="N260"/>
      <c r="O260"/>
      <c r="P260"/>
      <c r="Q260"/>
      <c r="R260"/>
      <c r="S260"/>
      <c r="T260"/>
      <c r="U260"/>
      <c r="V260"/>
      <c r="W260"/>
      <c r="X260"/>
      <c r="Y260"/>
      <c r="Z260"/>
      <c r="AA260"/>
      <c r="AB260"/>
      <c r="AC260"/>
      <c r="AD260"/>
      <c r="AE260"/>
      <c r="AF260"/>
      <c r="AG260"/>
      <c r="AH260"/>
      <c r="AI260"/>
      <c r="AJ260"/>
      <c r="AK260"/>
      <c r="AL260"/>
      <c r="AM260"/>
      <c r="AN260"/>
      <c r="AO260"/>
      <c r="AP260"/>
      <c r="AQ260"/>
      <c r="AR260"/>
      <c r="AS260"/>
      <c r="AT260"/>
      <c r="AU260"/>
      <c r="AV260"/>
      <c r="AW260"/>
      <c r="AX260"/>
      <c r="AY260"/>
      <c r="AZ260"/>
      <c r="BA260"/>
      <c r="BB260"/>
      <c r="BC260"/>
      <c r="BD260"/>
      <c r="BE260"/>
      <c r="BF260"/>
      <c r="BG260"/>
      <c r="BH260"/>
      <c r="BI260"/>
      <c r="BJ260"/>
      <c r="BK260"/>
      <c r="BL260"/>
      <c r="BM260"/>
      <c r="BN260"/>
      <c r="BO260"/>
      <c r="BP260"/>
      <c r="BQ260"/>
      <c r="BR260"/>
      <c r="BS260"/>
      <c r="BT260"/>
      <c r="BU260"/>
      <c r="BV260"/>
      <c r="BW260"/>
      <c r="BX260"/>
      <c r="BY260"/>
      <c r="BZ260"/>
      <c r="CA260"/>
      <c r="CB260"/>
      <c r="CC260"/>
      <c r="CD260"/>
      <c r="CE260"/>
      <c r="CF260"/>
      <c r="CG260"/>
      <c r="CH260"/>
      <c r="CI260"/>
      <c r="CJ260"/>
      <c r="CK260"/>
      <c r="CL260"/>
      <c r="CM260"/>
      <c r="CN260"/>
      <c r="CO260"/>
      <c r="CP260"/>
      <c r="CQ260"/>
      <c r="CR260"/>
      <c r="CS260"/>
      <c r="CT260"/>
      <c r="CU260"/>
      <c r="CV260"/>
      <c r="CW260"/>
      <c r="CX260"/>
      <c r="CY260"/>
      <c r="CZ260"/>
      <c r="DA260"/>
      <c r="DB260"/>
      <c r="DC260"/>
      <c r="DD260"/>
      <c r="DE260"/>
      <c r="DF260"/>
      <c r="DG260"/>
      <c r="DH260"/>
      <c r="DI260"/>
      <c r="DJ260"/>
      <c r="DK260"/>
      <c r="DL260"/>
      <c r="DM260"/>
      <c r="DN260"/>
      <c r="DO260"/>
      <c r="DP260"/>
      <c r="DQ260"/>
      <c r="DR260"/>
      <c r="DS260"/>
      <c r="DT260"/>
      <c r="DU260"/>
      <c r="DV260"/>
      <c r="DW260"/>
      <c r="DX260"/>
      <c r="DY260"/>
      <c r="DZ260"/>
      <c r="EA260"/>
      <c r="EB260"/>
      <c r="EC260"/>
      <c r="ED260"/>
      <c r="EE260"/>
      <c r="EF260"/>
      <c r="EG260"/>
      <c r="EH260"/>
      <c r="EI260"/>
      <c r="EJ260"/>
      <c r="EK260"/>
      <c r="EL260"/>
      <c r="EM260"/>
      <c r="EN260"/>
      <c r="EO260"/>
      <c r="EP260"/>
      <c r="EQ260"/>
      <c r="ER260"/>
      <c r="ES260"/>
      <c r="ET260"/>
      <c r="EU260"/>
      <c r="EV260"/>
      <c r="EW260"/>
      <c r="EX260"/>
      <c r="EY260"/>
      <c r="EZ260"/>
      <c r="FA260"/>
      <c r="FB260"/>
      <c r="FC260"/>
      <c r="FD260"/>
      <c r="FE260"/>
      <c r="FF260"/>
      <c r="FG260"/>
      <c r="FH260"/>
      <c r="FI260"/>
      <c r="FJ260"/>
      <c r="FK260"/>
    </row>
    <row r="261" spans="1:167" x14ac:dyDescent="0.25">
      <c r="A261"/>
      <c r="B261"/>
      <c r="C261"/>
      <c r="D261"/>
      <c r="E261"/>
      <c r="F261"/>
      <c r="G261"/>
      <c r="H261"/>
      <c r="I261"/>
      <c r="J261"/>
      <c r="K261"/>
      <c r="L261"/>
      <c r="M261"/>
      <c r="N261"/>
      <c r="O261"/>
      <c r="P261"/>
      <c r="Q261"/>
      <c r="R261"/>
      <c r="S261"/>
      <c r="T261"/>
      <c r="U261"/>
      <c r="V261"/>
      <c r="W261"/>
      <c r="X261"/>
      <c r="Y261"/>
      <c r="Z261"/>
      <c r="AA261"/>
      <c r="AB261"/>
      <c r="AC261"/>
      <c r="AD261"/>
      <c r="AE261"/>
      <c r="AF261"/>
      <c r="AG261"/>
      <c r="AH261"/>
      <c r="AI261"/>
      <c r="AJ261"/>
      <c r="AK261"/>
      <c r="AL261"/>
      <c r="AM261"/>
      <c r="AN261"/>
      <c r="AO261"/>
      <c r="AP261"/>
      <c r="AQ261"/>
      <c r="AR261"/>
      <c r="AS261"/>
      <c r="AT261"/>
      <c r="AU261"/>
      <c r="AV261"/>
      <c r="AW261"/>
      <c r="AX261"/>
      <c r="AY261"/>
      <c r="AZ261"/>
      <c r="BA261"/>
      <c r="BB261"/>
      <c r="BC261"/>
      <c r="BD261"/>
      <c r="BE261"/>
      <c r="BF261"/>
      <c r="BG261"/>
      <c r="BH261"/>
      <c r="BI261"/>
      <c r="BJ261"/>
      <c r="BK261"/>
      <c r="BL261"/>
      <c r="BM261"/>
      <c r="BN261"/>
      <c r="BO261"/>
      <c r="BP261"/>
      <c r="BQ261"/>
      <c r="BR261"/>
      <c r="BS261"/>
      <c r="BT261"/>
      <c r="BU261"/>
      <c r="BV261"/>
      <c r="BW261"/>
      <c r="BX261"/>
      <c r="BY261"/>
      <c r="BZ261"/>
      <c r="CA261"/>
      <c r="CB261"/>
      <c r="CC261"/>
      <c r="CD261"/>
      <c r="CE261"/>
      <c r="CF261"/>
      <c r="CG261"/>
      <c r="CH261"/>
      <c r="CI261"/>
      <c r="CJ261"/>
      <c r="CK261"/>
      <c r="CL261"/>
      <c r="CM261"/>
      <c r="CN261"/>
      <c r="CO261"/>
      <c r="CP261"/>
      <c r="CQ261"/>
      <c r="CR261"/>
      <c r="CS261"/>
      <c r="CT261"/>
      <c r="CU261"/>
      <c r="CV261"/>
      <c r="CW261"/>
      <c r="CX261"/>
      <c r="CY261"/>
      <c r="CZ261"/>
      <c r="DA261"/>
      <c r="DB261"/>
      <c r="DC261"/>
      <c r="DD261"/>
      <c r="DE261"/>
      <c r="DF261"/>
      <c r="DG261"/>
      <c r="DH261"/>
      <c r="DI261"/>
      <c r="DJ261"/>
      <c r="DK261"/>
      <c r="DL261"/>
      <c r="DM261"/>
      <c r="DN261"/>
      <c r="DO261"/>
      <c r="DP261"/>
      <c r="DQ261"/>
      <c r="DR261"/>
      <c r="DS261"/>
      <c r="DT261"/>
      <c r="DU261"/>
      <c r="DV261"/>
      <c r="DW261"/>
      <c r="DX261"/>
      <c r="DY261"/>
      <c r="DZ261"/>
      <c r="EA261"/>
      <c r="EB261"/>
      <c r="EC261"/>
      <c r="ED261"/>
      <c r="EE261"/>
      <c r="EF261"/>
      <c r="EG261"/>
      <c r="EH261"/>
      <c r="EI261"/>
      <c r="EJ261"/>
      <c r="EK261"/>
      <c r="EL261"/>
      <c r="EM261"/>
      <c r="EN261"/>
      <c r="EO261"/>
      <c r="EP261"/>
      <c r="EQ261"/>
      <c r="ER261"/>
      <c r="ES261"/>
      <c r="ET261"/>
      <c r="EU261"/>
      <c r="EV261"/>
      <c r="EW261"/>
      <c r="EX261"/>
      <c r="EY261"/>
      <c r="EZ261"/>
      <c r="FA261"/>
      <c r="FB261"/>
      <c r="FC261"/>
      <c r="FD261"/>
      <c r="FE261"/>
      <c r="FF261"/>
      <c r="FG261"/>
      <c r="FH261"/>
      <c r="FI261"/>
      <c r="FJ261"/>
      <c r="FK261"/>
    </row>
    <row r="262" spans="1:167" x14ac:dyDescent="0.25">
      <c r="A262"/>
      <c r="B262"/>
      <c r="C262"/>
      <c r="D262"/>
      <c r="E262"/>
      <c r="F262"/>
      <c r="G262"/>
      <c r="H262"/>
      <c r="I262"/>
      <c r="J262"/>
      <c r="K262"/>
      <c r="L262"/>
      <c r="M262"/>
      <c r="N262"/>
      <c r="O262"/>
      <c r="P262"/>
      <c r="Q262"/>
      <c r="R262"/>
      <c r="S262"/>
      <c r="T262"/>
      <c r="U262"/>
      <c r="V262"/>
      <c r="W262"/>
      <c r="X262"/>
      <c r="Y262"/>
      <c r="Z262"/>
      <c r="AA262"/>
      <c r="AB262"/>
      <c r="AC262"/>
      <c r="AD262"/>
      <c r="AE262"/>
      <c r="AF262"/>
      <c r="AG262"/>
      <c r="AH262"/>
      <c r="AI262"/>
      <c r="AJ262"/>
      <c r="AK262"/>
      <c r="AL262"/>
      <c r="AM262"/>
      <c r="AN262"/>
      <c r="AO262"/>
      <c r="AP262"/>
      <c r="AQ262"/>
      <c r="AR262"/>
      <c r="AS262"/>
      <c r="AT262"/>
      <c r="AU262"/>
      <c r="AV262"/>
      <c r="AW262"/>
      <c r="AX262"/>
      <c r="AY262"/>
      <c r="AZ262"/>
      <c r="BA262"/>
      <c r="BB262"/>
      <c r="BC262"/>
      <c r="BD262"/>
      <c r="BE262"/>
      <c r="BF262"/>
      <c r="BG262"/>
      <c r="BH262"/>
      <c r="BI262"/>
      <c r="BJ262"/>
      <c r="BK262"/>
      <c r="BL262"/>
      <c r="BM262"/>
      <c r="BN262"/>
      <c r="BO262"/>
      <c r="BP262"/>
      <c r="BQ262"/>
      <c r="BR262"/>
      <c r="BS262"/>
      <c r="BT262"/>
      <c r="BU262"/>
      <c r="BV262"/>
      <c r="BW262"/>
      <c r="BX262"/>
      <c r="BY262"/>
      <c r="BZ262"/>
      <c r="CA262"/>
      <c r="CB262"/>
      <c r="CC262"/>
      <c r="CD262"/>
      <c r="CE262"/>
      <c r="CF262"/>
      <c r="CG262"/>
      <c r="CH262"/>
      <c r="CI262"/>
      <c r="CJ262"/>
      <c r="CK262"/>
      <c r="CL262"/>
      <c r="CM262"/>
      <c r="CN262"/>
      <c r="CO262"/>
      <c r="CP262"/>
      <c r="CQ262"/>
      <c r="CR262"/>
      <c r="CS262"/>
      <c r="CT262"/>
      <c r="CU262"/>
      <c r="CV262"/>
      <c r="CW262"/>
      <c r="CX262"/>
      <c r="CY262"/>
      <c r="CZ262"/>
      <c r="DA262"/>
      <c r="DB262"/>
      <c r="DC262"/>
      <c r="DD262"/>
      <c r="DE262"/>
      <c r="DF262"/>
      <c r="DG262"/>
      <c r="DH262"/>
      <c r="DI262"/>
      <c r="DJ262"/>
      <c r="DK262"/>
      <c r="DL262"/>
      <c r="DM262"/>
      <c r="DN262"/>
      <c r="DO262"/>
      <c r="DP262"/>
      <c r="DQ262"/>
      <c r="DR262"/>
      <c r="DS262"/>
      <c r="DT262"/>
      <c r="DU262"/>
      <c r="DV262"/>
      <c r="DW262"/>
      <c r="DX262"/>
      <c r="DY262"/>
      <c r="DZ262"/>
      <c r="EA262"/>
      <c r="EB262"/>
      <c r="EC262"/>
      <c r="ED262"/>
      <c r="EE262"/>
      <c r="EF262"/>
      <c r="EG262"/>
      <c r="EH262"/>
      <c r="EI262"/>
      <c r="EJ262"/>
      <c r="EK262"/>
      <c r="EL262"/>
      <c r="EM262"/>
      <c r="EN262"/>
      <c r="EO262"/>
      <c r="EP262"/>
      <c r="EQ262"/>
      <c r="ER262"/>
      <c r="ES262"/>
      <c r="ET262"/>
      <c r="EU262"/>
      <c r="EV262"/>
      <c r="EW262"/>
      <c r="EX262"/>
      <c r="EY262"/>
      <c r="EZ262"/>
      <c r="FA262"/>
      <c r="FB262"/>
      <c r="FC262"/>
      <c r="FD262"/>
      <c r="FE262"/>
      <c r="FF262"/>
      <c r="FG262"/>
      <c r="FH262"/>
      <c r="FI262"/>
      <c r="FJ262"/>
      <c r="FK262"/>
    </row>
    <row r="263" spans="1:167" x14ac:dyDescent="0.25">
      <c r="A263"/>
      <c r="B263"/>
      <c r="C263"/>
      <c r="D263"/>
      <c r="E263"/>
      <c r="F263"/>
      <c r="G263"/>
      <c r="H263"/>
      <c r="I263"/>
      <c r="J263"/>
      <c r="K263"/>
      <c r="L263"/>
      <c r="M263"/>
      <c r="N263"/>
      <c r="O263"/>
      <c r="P263"/>
      <c r="Q263"/>
      <c r="R263"/>
      <c r="S263"/>
      <c r="T263"/>
      <c r="U263"/>
      <c r="V263"/>
      <c r="W263"/>
      <c r="X263"/>
      <c r="Y263"/>
      <c r="Z263"/>
      <c r="AA263"/>
      <c r="AB263"/>
      <c r="AC263"/>
      <c r="AD263"/>
      <c r="AE263"/>
      <c r="AF263"/>
      <c r="AG263"/>
      <c r="AH263"/>
      <c r="AI263"/>
      <c r="AJ263"/>
      <c r="AK263"/>
      <c r="AL263"/>
      <c r="AM263"/>
      <c r="AN263"/>
      <c r="AO263"/>
      <c r="AP263"/>
      <c r="AQ263"/>
      <c r="AR263"/>
      <c r="AS263"/>
      <c r="AT263"/>
      <c r="AU263"/>
      <c r="AV263"/>
      <c r="AW263"/>
      <c r="AX263"/>
      <c r="AY263"/>
      <c r="AZ263"/>
      <c r="BA263"/>
      <c r="BB263"/>
      <c r="BC263"/>
      <c r="BD263"/>
      <c r="BE263"/>
      <c r="BF263"/>
      <c r="BG263"/>
      <c r="BH263"/>
      <c r="BI263"/>
      <c r="BJ263"/>
      <c r="BK263"/>
      <c r="BL263"/>
      <c r="BM263"/>
      <c r="BN263"/>
      <c r="BO263"/>
      <c r="BP263"/>
      <c r="BQ263"/>
      <c r="BR263"/>
      <c r="BS263"/>
      <c r="BT263"/>
      <c r="BU263"/>
      <c r="BV263"/>
      <c r="BW263"/>
      <c r="BX263"/>
      <c r="BY263"/>
      <c r="BZ263"/>
      <c r="CA263"/>
      <c r="CB263"/>
      <c r="CC263"/>
      <c r="CD263"/>
      <c r="CE263"/>
      <c r="CF263"/>
      <c r="CG263"/>
      <c r="CH263"/>
      <c r="CI263"/>
      <c r="CJ263"/>
      <c r="CK263"/>
      <c r="CL263"/>
      <c r="CM263"/>
      <c r="CN263"/>
      <c r="CO263"/>
      <c r="CP263"/>
      <c r="CQ263"/>
      <c r="CR263"/>
      <c r="CS263"/>
      <c r="CT263"/>
      <c r="CU263"/>
      <c r="CV263"/>
      <c r="CW263"/>
      <c r="CX263"/>
      <c r="CY263"/>
      <c r="CZ263"/>
      <c r="DA263"/>
      <c r="DB263"/>
      <c r="DC263"/>
      <c r="DD263"/>
      <c r="DE263"/>
      <c r="DF263"/>
      <c r="DG263"/>
      <c r="DH263"/>
      <c r="DI263"/>
      <c r="DJ263"/>
      <c r="DK263"/>
      <c r="DL263"/>
      <c r="DM263"/>
      <c r="DN263"/>
      <c r="DO263"/>
      <c r="DP263"/>
      <c r="DQ263"/>
      <c r="DR263"/>
      <c r="DS263"/>
      <c r="DT263"/>
      <c r="DU263"/>
      <c r="DV263"/>
      <c r="DW263"/>
      <c r="DX263"/>
      <c r="DY263"/>
      <c r="DZ263"/>
      <c r="EA263"/>
      <c r="EB263"/>
      <c r="EC263"/>
      <c r="ED263"/>
      <c r="EE263"/>
      <c r="EF263"/>
      <c r="EG263"/>
      <c r="EH263"/>
      <c r="EI263"/>
      <c r="EJ263"/>
      <c r="EK263"/>
      <c r="EL263"/>
      <c r="EM263"/>
      <c r="EN263"/>
      <c r="EO263"/>
      <c r="EP263"/>
      <c r="EQ263"/>
      <c r="ER263"/>
      <c r="ES263"/>
      <c r="ET263"/>
      <c r="EU263"/>
      <c r="EV263"/>
      <c r="EW263"/>
      <c r="EX263"/>
      <c r="EY263"/>
      <c r="EZ263"/>
      <c r="FA263"/>
      <c r="FB263"/>
      <c r="FC263"/>
      <c r="FD263"/>
      <c r="FE263"/>
      <c r="FF263"/>
      <c r="FG263"/>
      <c r="FH263"/>
      <c r="FI263"/>
      <c r="FJ263"/>
      <c r="FK263"/>
    </row>
    <row r="264" spans="1:167" x14ac:dyDescent="0.25">
      <c r="A264"/>
      <c r="B264"/>
      <c r="C264"/>
      <c r="D264"/>
      <c r="E264"/>
      <c r="F264"/>
      <c r="G264"/>
      <c r="H264"/>
      <c r="I264"/>
      <c r="J264"/>
      <c r="K264"/>
      <c r="L264"/>
      <c r="M264"/>
      <c r="N264"/>
      <c r="O264"/>
      <c r="P264"/>
      <c r="Q264"/>
      <c r="R264"/>
      <c r="S264"/>
      <c r="T264"/>
      <c r="U264"/>
      <c r="V264"/>
      <c r="W264"/>
      <c r="X264"/>
      <c r="Y264"/>
      <c r="Z264"/>
      <c r="AA264"/>
      <c r="AB264"/>
      <c r="AC264"/>
      <c r="AD264"/>
      <c r="AE264"/>
      <c r="AF264"/>
      <c r="AG264"/>
      <c r="AH264"/>
      <c r="AI264"/>
      <c r="AJ264"/>
      <c r="AK264"/>
      <c r="AL264"/>
      <c r="AM264"/>
      <c r="AN264"/>
      <c r="AO264"/>
      <c r="AP264"/>
      <c r="AQ264"/>
      <c r="AR264"/>
      <c r="AS264"/>
      <c r="AT264"/>
      <c r="AU264"/>
      <c r="AV264"/>
      <c r="AW264"/>
      <c r="AX264"/>
      <c r="AY264"/>
      <c r="AZ264"/>
      <c r="BA264"/>
      <c r="BB264"/>
      <c r="BC264"/>
      <c r="BD264"/>
      <c r="BE264"/>
      <c r="BF264"/>
      <c r="BG264"/>
      <c r="BH264"/>
      <c r="BI264"/>
      <c r="BJ264"/>
      <c r="BK264"/>
      <c r="BL264"/>
      <c r="BM264"/>
      <c r="BN264"/>
      <c r="BO264"/>
      <c r="BP264"/>
      <c r="BQ264"/>
      <c r="BR264"/>
      <c r="BS264"/>
      <c r="BT264"/>
      <c r="BU264"/>
      <c r="BV264"/>
      <c r="BW264"/>
      <c r="BX264"/>
      <c r="BY264"/>
      <c r="BZ264"/>
      <c r="CA264"/>
      <c r="CB264"/>
      <c r="CC264"/>
      <c r="CD264"/>
      <c r="CE264"/>
      <c r="CF264"/>
      <c r="CG264"/>
      <c r="CH264"/>
      <c r="CI264"/>
      <c r="CJ264"/>
      <c r="CK264"/>
      <c r="CL264"/>
      <c r="CM264"/>
      <c r="CN264"/>
      <c r="CO264"/>
      <c r="CP264"/>
      <c r="CQ264"/>
      <c r="CR264"/>
      <c r="CS264"/>
      <c r="CT264"/>
      <c r="CU264"/>
      <c r="CV264"/>
      <c r="CW264"/>
      <c r="CX264"/>
      <c r="CY264"/>
      <c r="CZ264"/>
      <c r="DA264"/>
      <c r="DB264"/>
      <c r="DC264"/>
      <c r="DD264"/>
      <c r="DE264"/>
      <c r="DF264"/>
      <c r="DG264"/>
      <c r="DH264"/>
      <c r="DI264"/>
      <c r="DJ264"/>
      <c r="DK264"/>
      <c r="DL264"/>
      <c r="DM264"/>
      <c r="DN264"/>
      <c r="DO264"/>
      <c r="DP264"/>
      <c r="DQ264"/>
      <c r="DR264"/>
      <c r="DS264"/>
      <c r="DT264"/>
      <c r="DU264"/>
      <c r="DV264"/>
      <c r="DW264"/>
      <c r="DX264"/>
      <c r="DY264"/>
      <c r="DZ264"/>
      <c r="EA264"/>
      <c r="EB264"/>
      <c r="EC264"/>
      <c r="ED264"/>
      <c r="EE264"/>
      <c r="EF264"/>
      <c r="EG264"/>
      <c r="EH264"/>
      <c r="EI264"/>
      <c r="EJ264"/>
      <c r="EK264"/>
      <c r="EL264"/>
      <c r="EM264"/>
      <c r="EN264"/>
      <c r="EO264"/>
      <c r="EP264"/>
      <c r="EQ264"/>
      <c r="ER264"/>
      <c r="ES264"/>
      <c r="ET264"/>
      <c r="EU264"/>
      <c r="EV264"/>
      <c r="EW264"/>
      <c r="EX264"/>
      <c r="EY264"/>
      <c r="EZ264"/>
      <c r="FA264"/>
      <c r="FB264"/>
      <c r="FC264"/>
      <c r="FD264"/>
      <c r="FE264"/>
      <c r="FF264"/>
      <c r="FG264"/>
      <c r="FH264"/>
      <c r="FI264"/>
      <c r="FJ264"/>
      <c r="FK264"/>
    </row>
    <row r="265" spans="1:167" x14ac:dyDescent="0.25">
      <c r="A265"/>
      <c r="B265"/>
      <c r="C265"/>
      <c r="D265"/>
      <c r="E265"/>
      <c r="F265"/>
      <c r="G265"/>
      <c r="H265"/>
      <c r="I265"/>
      <c r="J265"/>
      <c r="K265"/>
      <c r="L265"/>
      <c r="M265"/>
      <c r="N265"/>
      <c r="O265"/>
      <c r="P265"/>
      <c r="Q265"/>
      <c r="R265"/>
      <c r="S265"/>
      <c r="T265"/>
      <c r="U265"/>
      <c r="V265"/>
      <c r="W265"/>
      <c r="X265"/>
      <c r="Y265"/>
      <c r="Z265"/>
      <c r="AA265"/>
      <c r="AB265"/>
      <c r="AC265"/>
      <c r="AD265"/>
      <c r="AE265"/>
      <c r="AF265"/>
      <c r="AG265"/>
      <c r="AH265"/>
      <c r="AI265"/>
      <c r="AJ265"/>
      <c r="AK265"/>
      <c r="AL265"/>
      <c r="AM265"/>
      <c r="AN265"/>
      <c r="AO265"/>
      <c r="AP265"/>
      <c r="AQ265"/>
      <c r="AR265"/>
      <c r="AS265"/>
      <c r="AT265"/>
      <c r="AU265"/>
      <c r="AV265"/>
      <c r="AW265"/>
      <c r="AX265"/>
      <c r="AY265"/>
      <c r="AZ265"/>
      <c r="BA265"/>
      <c r="BB265"/>
      <c r="BC265"/>
      <c r="BD265"/>
      <c r="BE265"/>
      <c r="BF265"/>
      <c r="BG265"/>
      <c r="BH265"/>
      <c r="BI265"/>
      <c r="BJ265"/>
      <c r="BK265"/>
      <c r="BL265"/>
      <c r="BM265"/>
      <c r="BN265"/>
      <c r="BO265"/>
      <c r="BP265"/>
      <c r="BQ265"/>
      <c r="BR265"/>
      <c r="BS265"/>
      <c r="BT265"/>
      <c r="BU265"/>
      <c r="BV265"/>
      <c r="BW265"/>
      <c r="BX265"/>
      <c r="BY265"/>
      <c r="BZ265"/>
      <c r="CA265"/>
      <c r="CB265"/>
      <c r="CC265"/>
      <c r="CD265"/>
      <c r="CE265"/>
      <c r="CF265"/>
      <c r="CG265"/>
      <c r="CH265"/>
      <c r="CI265"/>
      <c r="CJ265"/>
      <c r="CK265"/>
      <c r="CL265"/>
      <c r="CM265"/>
      <c r="CN265"/>
      <c r="CO265"/>
      <c r="CP265"/>
      <c r="CQ265"/>
      <c r="CR265"/>
      <c r="CS265"/>
      <c r="CT265"/>
      <c r="CU265"/>
      <c r="CV265"/>
      <c r="CW265"/>
      <c r="CX265"/>
      <c r="CY265"/>
      <c r="CZ265"/>
      <c r="DA265"/>
      <c r="DB265"/>
      <c r="DC265"/>
      <c r="DD265"/>
      <c r="DE265"/>
      <c r="DF265"/>
      <c r="DG265"/>
      <c r="DH265"/>
      <c r="DI265"/>
      <c r="DJ265"/>
      <c r="DK265"/>
      <c r="DL265"/>
      <c r="DM265"/>
      <c r="DN265"/>
      <c r="DO265"/>
      <c r="DP265"/>
      <c r="DQ265"/>
      <c r="DR265"/>
      <c r="DS265"/>
      <c r="DT265"/>
      <c r="DU265"/>
      <c r="DV265"/>
      <c r="DW265"/>
      <c r="DX265"/>
      <c r="DY265"/>
      <c r="DZ265"/>
      <c r="EA265"/>
      <c r="EB265"/>
      <c r="EC265"/>
      <c r="ED265"/>
      <c r="EE265"/>
      <c r="EF265"/>
      <c r="EG265"/>
      <c r="EH265"/>
      <c r="EI265"/>
      <c r="EJ265"/>
      <c r="EK265"/>
      <c r="EL265"/>
      <c r="EM265"/>
      <c r="EN265"/>
      <c r="EO265"/>
      <c r="EP265"/>
      <c r="EQ265"/>
      <c r="ER265"/>
      <c r="ES265"/>
      <c r="ET265"/>
      <c r="EU265"/>
      <c r="EV265"/>
      <c r="EW265"/>
      <c r="EX265"/>
      <c r="EY265"/>
      <c r="EZ265"/>
      <c r="FA265"/>
      <c r="FB265"/>
      <c r="FC265"/>
      <c r="FD265"/>
      <c r="FE265"/>
      <c r="FF265"/>
      <c r="FG265"/>
      <c r="FH265"/>
      <c r="FI265"/>
      <c r="FJ265"/>
      <c r="FK265"/>
    </row>
    <row r="266" spans="1:167" x14ac:dyDescent="0.25">
      <c r="A266"/>
      <c r="B266"/>
      <c r="C266"/>
      <c r="D266"/>
      <c r="E266"/>
      <c r="F266"/>
      <c r="G266"/>
      <c r="H266"/>
      <c r="I266"/>
      <c r="J266"/>
      <c r="K266"/>
      <c r="L266"/>
      <c r="M266"/>
      <c r="N266"/>
      <c r="O266"/>
      <c r="P266"/>
      <c r="Q266"/>
      <c r="R266"/>
      <c r="S266"/>
      <c r="T266"/>
      <c r="U266"/>
      <c r="V266"/>
      <c r="W266"/>
      <c r="X266"/>
      <c r="Y266"/>
      <c r="Z266"/>
      <c r="AA266"/>
      <c r="AB266"/>
      <c r="AC266"/>
      <c r="AD266"/>
      <c r="AE266"/>
      <c r="AF266"/>
      <c r="AG266"/>
      <c r="AH266"/>
      <c r="AI266"/>
      <c r="AJ266"/>
      <c r="AK266"/>
      <c r="AL266"/>
      <c r="AM266"/>
      <c r="AN266"/>
      <c r="AO266"/>
      <c r="AP266"/>
      <c r="AQ266"/>
      <c r="AR266"/>
      <c r="AS266"/>
      <c r="AT266"/>
      <c r="AU266"/>
      <c r="AV266"/>
      <c r="AW266"/>
      <c r="AX266"/>
      <c r="AY266"/>
      <c r="AZ266"/>
      <c r="BA266"/>
      <c r="BB266"/>
      <c r="BC266"/>
      <c r="BD266"/>
      <c r="BE266"/>
      <c r="BF266"/>
      <c r="BG266"/>
      <c r="BH266"/>
      <c r="BI266"/>
      <c r="BJ266"/>
      <c r="BK266"/>
      <c r="BL266"/>
      <c r="BM266"/>
      <c r="BN266"/>
      <c r="BO266"/>
      <c r="BP266"/>
      <c r="BQ266"/>
      <c r="BR266"/>
      <c r="BS266"/>
      <c r="BT266"/>
      <c r="BU266"/>
      <c r="BV266"/>
      <c r="BW266"/>
      <c r="BX266"/>
      <c r="BY266"/>
      <c r="BZ266"/>
      <c r="CA266"/>
      <c r="CB266"/>
      <c r="CC266"/>
      <c r="CD266"/>
      <c r="CE266"/>
      <c r="CF266"/>
      <c r="CG266"/>
      <c r="CH266"/>
      <c r="CI266"/>
      <c r="CJ266"/>
      <c r="CK266"/>
      <c r="CL266"/>
      <c r="CM266"/>
      <c r="CN266"/>
      <c r="CO266"/>
      <c r="CP266"/>
      <c r="CQ266"/>
      <c r="CR266"/>
      <c r="CS266"/>
      <c r="CT266"/>
      <c r="CU266"/>
      <c r="CV266"/>
      <c r="CW266"/>
      <c r="CX266"/>
      <c r="CY266"/>
      <c r="CZ266"/>
      <c r="DA266"/>
      <c r="DB266"/>
      <c r="DC266"/>
      <c r="DD266"/>
      <c r="DE266"/>
      <c r="DF266"/>
      <c r="DG266"/>
      <c r="DH266"/>
      <c r="DI266"/>
      <c r="DJ266"/>
      <c r="DK266"/>
      <c r="DL266"/>
      <c r="DM266"/>
      <c r="DN266"/>
      <c r="DO266"/>
      <c r="DP266"/>
      <c r="DQ266"/>
      <c r="DR266"/>
      <c r="DS266"/>
      <c r="DT266"/>
      <c r="DU266"/>
      <c r="DV266"/>
      <c r="DW266"/>
      <c r="DX266"/>
      <c r="DY266"/>
      <c r="DZ266"/>
      <c r="EA266"/>
      <c r="EB266"/>
      <c r="EC266"/>
      <c r="ED266"/>
      <c r="EE266"/>
      <c r="EF266"/>
      <c r="EG266"/>
      <c r="EH266"/>
      <c r="EI266"/>
      <c r="EJ266"/>
      <c r="EK266"/>
      <c r="EL266"/>
      <c r="EM266"/>
      <c r="EN266"/>
      <c r="EO266"/>
      <c r="EP266"/>
      <c r="EQ266"/>
      <c r="ER266"/>
      <c r="ES266"/>
      <c r="ET266"/>
      <c r="EU266"/>
      <c r="EV266"/>
      <c r="EW266"/>
      <c r="EX266"/>
      <c r="EY266"/>
      <c r="EZ266"/>
      <c r="FA266"/>
      <c r="FB266"/>
      <c r="FC266"/>
      <c r="FD266"/>
      <c r="FE266"/>
      <c r="FF266"/>
      <c r="FG266"/>
      <c r="FH266"/>
      <c r="FI266"/>
      <c r="FJ266"/>
      <c r="FK266"/>
    </row>
    <row r="267" spans="1:167" x14ac:dyDescent="0.25">
      <c r="A267"/>
      <c r="B267"/>
      <c r="C267"/>
      <c r="D267"/>
      <c r="E267"/>
      <c r="F267"/>
      <c r="G267"/>
      <c r="H267"/>
      <c r="I267"/>
      <c r="J267"/>
      <c r="K267"/>
      <c r="L267"/>
      <c r="M267"/>
      <c r="N267"/>
      <c r="O267"/>
      <c r="P267"/>
      <c r="Q267"/>
      <c r="R267"/>
      <c r="S267"/>
      <c r="T267"/>
      <c r="U267"/>
      <c r="V267"/>
      <c r="W267"/>
      <c r="X267"/>
      <c r="Y267"/>
      <c r="Z267"/>
      <c r="AA267"/>
      <c r="AB267"/>
      <c r="AC267"/>
      <c r="AD267"/>
      <c r="AE267"/>
      <c r="AF267"/>
      <c r="AG267"/>
      <c r="AH267"/>
      <c r="AI267"/>
      <c r="AJ267"/>
      <c r="AK267"/>
      <c r="AL267"/>
      <c r="AM267"/>
      <c r="AN267"/>
      <c r="AO267"/>
      <c r="AP267"/>
      <c r="AQ267"/>
      <c r="AR267"/>
      <c r="AS267"/>
      <c r="AT267"/>
      <c r="AU267"/>
      <c r="AV267"/>
      <c r="AW267"/>
      <c r="AX267"/>
      <c r="AY267"/>
      <c r="AZ267"/>
      <c r="BA267"/>
      <c r="BB267"/>
      <c r="BC267"/>
      <c r="BD267"/>
      <c r="BE267"/>
      <c r="BF267"/>
      <c r="BG267"/>
      <c r="BH267"/>
      <c r="BI267"/>
      <c r="BJ267"/>
      <c r="BK267"/>
      <c r="BL267"/>
      <c r="BM267"/>
      <c r="BN267"/>
      <c r="BO267"/>
      <c r="BP267"/>
      <c r="BQ267"/>
      <c r="BR267"/>
      <c r="BS267"/>
      <c r="BT267"/>
      <c r="BU267"/>
      <c r="BV267"/>
      <c r="BW267"/>
      <c r="BX267"/>
      <c r="BY267"/>
      <c r="BZ267"/>
      <c r="CA267"/>
      <c r="CB267"/>
      <c r="CC267"/>
      <c r="CD267"/>
      <c r="CE267"/>
      <c r="CF267"/>
      <c r="CG267"/>
      <c r="CH267"/>
      <c r="CI267"/>
      <c r="CJ267"/>
      <c r="CK267"/>
      <c r="CL267"/>
      <c r="CM267"/>
      <c r="CN267"/>
      <c r="CO267"/>
      <c r="CP267"/>
      <c r="CQ267"/>
      <c r="CR267"/>
      <c r="CS267"/>
      <c r="CT267"/>
      <c r="CU267"/>
      <c r="CV267"/>
      <c r="CW267"/>
      <c r="CX267"/>
      <c r="CY267"/>
      <c r="CZ267"/>
      <c r="DA267"/>
      <c r="DB267"/>
      <c r="DC267"/>
      <c r="DD267"/>
      <c r="DE267"/>
      <c r="DF267"/>
      <c r="DG267"/>
      <c r="DH267"/>
      <c r="DI267"/>
      <c r="DJ267"/>
      <c r="DK267"/>
      <c r="DL267"/>
      <c r="DM267"/>
      <c r="DN267"/>
      <c r="DO267"/>
      <c r="DP267"/>
      <c r="DQ267"/>
      <c r="DR267"/>
      <c r="DS267"/>
      <c r="DT267"/>
      <c r="DU267"/>
      <c r="DV267"/>
      <c r="DW267"/>
      <c r="DX267"/>
      <c r="DY267"/>
      <c r="DZ267"/>
      <c r="EA267"/>
      <c r="EB267"/>
      <c r="EC267"/>
      <c r="ED267"/>
      <c r="EE267"/>
      <c r="EF267"/>
      <c r="EG267"/>
      <c r="EH267"/>
      <c r="EI267"/>
      <c r="EJ267"/>
      <c r="EK267"/>
      <c r="EL267"/>
      <c r="EM267"/>
      <c r="EN267"/>
      <c r="EO267"/>
      <c r="EP267"/>
      <c r="EQ267"/>
      <c r="ER267"/>
      <c r="ES267"/>
      <c r="ET267"/>
      <c r="EU267"/>
      <c r="EV267"/>
      <c r="EW267"/>
      <c r="EX267"/>
      <c r="EY267"/>
      <c r="EZ267"/>
      <c r="FA267"/>
      <c r="FB267"/>
      <c r="FC267"/>
      <c r="FD267"/>
      <c r="FE267"/>
      <c r="FF267"/>
      <c r="FG267"/>
      <c r="FH267"/>
      <c r="FI267"/>
      <c r="FJ267"/>
      <c r="FK267"/>
    </row>
    <row r="268" spans="1:167" x14ac:dyDescent="0.25">
      <c r="A268"/>
      <c r="B268"/>
      <c r="C268"/>
      <c r="D268"/>
      <c r="E268"/>
      <c r="F268"/>
      <c r="G268"/>
      <c r="H268"/>
      <c r="I268"/>
      <c r="J268"/>
      <c r="K268"/>
      <c r="L268"/>
      <c r="M268"/>
      <c r="N268"/>
      <c r="O268"/>
      <c r="P268"/>
      <c r="Q268"/>
      <c r="R268"/>
      <c r="S268"/>
      <c r="T268"/>
      <c r="U268"/>
      <c r="V268"/>
      <c r="W268"/>
      <c r="X268"/>
      <c r="Y268"/>
      <c r="Z268"/>
      <c r="AA268"/>
      <c r="AB268"/>
      <c r="AC268"/>
      <c r="AD268"/>
      <c r="AE268"/>
      <c r="AF268"/>
      <c r="AG268"/>
      <c r="AH268"/>
      <c r="AI268"/>
      <c r="AJ268"/>
      <c r="AK268"/>
      <c r="AL268"/>
      <c r="AM268"/>
      <c r="AN268"/>
      <c r="AO268"/>
      <c r="AP268"/>
      <c r="AQ268"/>
      <c r="AR268"/>
      <c r="AS268"/>
      <c r="AT268"/>
      <c r="AU268"/>
      <c r="AV268"/>
      <c r="AW268"/>
      <c r="AX268"/>
      <c r="AY268"/>
      <c r="AZ268"/>
      <c r="BA268"/>
      <c r="BB268"/>
      <c r="BC268"/>
      <c r="BD268"/>
      <c r="BE268"/>
      <c r="BF268"/>
      <c r="BG268"/>
      <c r="BH268"/>
      <c r="BI268"/>
      <c r="BJ268"/>
      <c r="BK268"/>
      <c r="BL268"/>
      <c r="BM268"/>
      <c r="BN268"/>
      <c r="BO268"/>
      <c r="BP268"/>
      <c r="BQ268"/>
      <c r="BR268"/>
      <c r="BS268"/>
      <c r="BT268"/>
      <c r="BU268"/>
      <c r="BV268"/>
      <c r="BW268"/>
      <c r="BX268"/>
      <c r="BY268"/>
      <c r="BZ268"/>
      <c r="CA268"/>
      <c r="CB268"/>
      <c r="CC268"/>
      <c r="CD268"/>
      <c r="CE268"/>
      <c r="CF268"/>
      <c r="CG268"/>
      <c r="CH268"/>
      <c r="CI268"/>
      <c r="CJ268"/>
      <c r="CK268"/>
      <c r="CL268"/>
      <c r="CM268"/>
      <c r="CN268"/>
      <c r="CO268"/>
      <c r="CP268"/>
      <c r="CQ268"/>
      <c r="CR268"/>
      <c r="CS268"/>
      <c r="CT268"/>
      <c r="CU268"/>
      <c r="CV268"/>
      <c r="CW268"/>
      <c r="CX268"/>
      <c r="CY268"/>
      <c r="CZ268"/>
      <c r="DA268"/>
      <c r="DB268"/>
      <c r="DC268"/>
      <c r="DD268"/>
      <c r="DE268"/>
      <c r="DF268"/>
      <c r="DG268"/>
      <c r="DH268"/>
      <c r="DI268"/>
      <c r="DJ268"/>
      <c r="DK268"/>
      <c r="DL268"/>
      <c r="DM268"/>
      <c r="DN268"/>
      <c r="DO268"/>
      <c r="DP268"/>
      <c r="DQ268"/>
      <c r="DR268"/>
      <c r="DS268"/>
      <c r="DT268"/>
      <c r="DU268"/>
      <c r="DV268"/>
      <c r="DW268"/>
      <c r="DX268"/>
      <c r="DY268"/>
      <c r="DZ268"/>
      <c r="EA268"/>
      <c r="EB268"/>
      <c r="EC268"/>
      <c r="ED268"/>
      <c r="EE268"/>
      <c r="EF268"/>
      <c r="EG268"/>
      <c r="EH268"/>
      <c r="EI268"/>
      <c r="EJ268"/>
      <c r="EK268"/>
      <c r="EL268"/>
      <c r="EM268"/>
      <c r="EN268"/>
      <c r="EO268"/>
      <c r="EP268"/>
      <c r="EQ268"/>
      <c r="ER268"/>
      <c r="ES268"/>
      <c r="ET268"/>
      <c r="EU268"/>
      <c r="EV268"/>
      <c r="EW268"/>
      <c r="EX268"/>
      <c r="EY268"/>
      <c r="EZ268"/>
      <c r="FA268"/>
      <c r="FB268"/>
      <c r="FC268"/>
      <c r="FD268"/>
      <c r="FE268"/>
      <c r="FF268"/>
      <c r="FG268"/>
      <c r="FH268"/>
      <c r="FI268"/>
      <c r="FJ268"/>
      <c r="FK268"/>
    </row>
    <row r="269" spans="1:167" x14ac:dyDescent="0.25">
      <c r="A269"/>
      <c r="B269"/>
      <c r="C269"/>
      <c r="D269"/>
      <c r="E269"/>
      <c r="F269"/>
      <c r="G269"/>
      <c r="H269"/>
      <c r="I269"/>
      <c r="J269"/>
      <c r="K269"/>
      <c r="L269"/>
      <c r="M269"/>
      <c r="N269"/>
      <c r="O269"/>
      <c r="P269"/>
      <c r="Q269"/>
      <c r="R269"/>
      <c r="S269"/>
      <c r="T269"/>
      <c r="U269"/>
      <c r="V269"/>
      <c r="W269"/>
      <c r="X269"/>
      <c r="Y269"/>
      <c r="Z269"/>
      <c r="AA269"/>
      <c r="AB269"/>
      <c r="AC269"/>
      <c r="AD269"/>
      <c r="AE269"/>
      <c r="AF269"/>
      <c r="AG269"/>
      <c r="AH269"/>
      <c r="AI269"/>
      <c r="AJ269"/>
      <c r="AK269"/>
      <c r="AL269"/>
      <c r="AM269"/>
      <c r="AN269"/>
      <c r="AO269"/>
      <c r="AP269"/>
      <c r="AQ269"/>
      <c r="AR269"/>
      <c r="AS269"/>
      <c r="AT269"/>
      <c r="AU269"/>
      <c r="AV269"/>
      <c r="AW269"/>
      <c r="AX269"/>
      <c r="AY269"/>
      <c r="AZ269"/>
      <c r="BA269"/>
      <c r="BB269"/>
      <c r="BC269"/>
      <c r="BD269"/>
      <c r="BE269"/>
      <c r="BF269"/>
      <c r="BG269"/>
      <c r="BH269"/>
      <c r="BI269"/>
      <c r="BJ269"/>
      <c r="BK269"/>
      <c r="BL269"/>
      <c r="BM269"/>
      <c r="BN269"/>
      <c r="BO269"/>
      <c r="BP269"/>
      <c r="BQ269"/>
      <c r="BR269"/>
      <c r="BS269"/>
      <c r="BT269"/>
      <c r="BU269"/>
      <c r="BV269"/>
      <c r="BW269"/>
      <c r="BX269"/>
      <c r="BY269"/>
      <c r="BZ269"/>
      <c r="CA269"/>
      <c r="CB269"/>
      <c r="CC269"/>
      <c r="CD269"/>
      <c r="CE269"/>
      <c r="CF269"/>
      <c r="CG269"/>
      <c r="CH269"/>
      <c r="CI269"/>
      <c r="CJ269"/>
      <c r="CK269"/>
      <c r="CL269"/>
      <c r="CM269"/>
      <c r="CN269"/>
      <c r="CO269"/>
      <c r="CP269"/>
      <c r="CQ269"/>
      <c r="CR269"/>
      <c r="CS269"/>
      <c r="CT269"/>
      <c r="CU269"/>
      <c r="CV269"/>
      <c r="CW269"/>
      <c r="CX269"/>
      <c r="CY269"/>
      <c r="CZ269"/>
      <c r="DA269"/>
      <c r="DB269"/>
      <c r="DC269"/>
      <c r="DD269"/>
      <c r="DE269"/>
      <c r="DF269"/>
      <c r="DG269"/>
      <c r="DH269"/>
      <c r="DI269"/>
      <c r="DJ269"/>
      <c r="DK269"/>
      <c r="DL269"/>
      <c r="DM269"/>
      <c r="DN269"/>
      <c r="DO269"/>
      <c r="DP269"/>
      <c r="DQ269"/>
      <c r="DR269"/>
      <c r="DS269"/>
      <c r="DT269"/>
      <c r="DU269"/>
      <c r="DV269"/>
      <c r="DW269"/>
      <c r="DX269"/>
      <c r="DY269"/>
      <c r="DZ269"/>
      <c r="EA269"/>
      <c r="EB269"/>
      <c r="EC269"/>
      <c r="ED269"/>
      <c r="EE269"/>
      <c r="EF269"/>
      <c r="EG269"/>
      <c r="EH269"/>
      <c r="EI269"/>
      <c r="EJ269"/>
      <c r="EK269"/>
      <c r="EL269"/>
      <c r="EM269"/>
      <c r="EN269"/>
      <c r="EO269"/>
      <c r="EP269"/>
      <c r="EQ269"/>
      <c r="ER269"/>
      <c r="ES269"/>
      <c r="ET269"/>
      <c r="EU269"/>
      <c r="EV269"/>
      <c r="EW269"/>
      <c r="EX269"/>
      <c r="EY269"/>
      <c r="EZ269"/>
      <c r="FA269"/>
      <c r="FB269"/>
      <c r="FC269"/>
      <c r="FD269"/>
      <c r="FE269"/>
      <c r="FF269"/>
      <c r="FG269"/>
      <c r="FH269"/>
      <c r="FI269"/>
      <c r="FJ269"/>
      <c r="FK269"/>
    </row>
    <row r="270" spans="1:167" x14ac:dyDescent="0.25">
      <c r="A270"/>
      <c r="B270"/>
      <c r="C270"/>
      <c r="D270"/>
      <c r="E270"/>
      <c r="F270"/>
      <c r="G270"/>
      <c r="H270"/>
      <c r="I270"/>
      <c r="J270"/>
      <c r="K270"/>
      <c r="L270"/>
      <c r="M270"/>
      <c r="N270"/>
      <c r="O270"/>
      <c r="P270"/>
      <c r="Q270"/>
      <c r="R270"/>
      <c r="S270"/>
      <c r="T270"/>
      <c r="U270"/>
      <c r="V270"/>
      <c r="W270"/>
      <c r="X270"/>
      <c r="Y270"/>
      <c r="Z270"/>
      <c r="AA270"/>
      <c r="AB270"/>
      <c r="AC270"/>
      <c r="AD270"/>
      <c r="AE270"/>
      <c r="AF270"/>
      <c r="AG270"/>
      <c r="AH270"/>
      <c r="AI270"/>
      <c r="AJ270"/>
      <c r="AK270"/>
      <c r="AL270"/>
      <c r="AM270"/>
      <c r="AN270"/>
      <c r="AO270"/>
      <c r="AP270"/>
      <c r="AQ270"/>
      <c r="AR270"/>
      <c r="AS270"/>
      <c r="AT270"/>
      <c r="AU270"/>
      <c r="AV270"/>
      <c r="AW270"/>
      <c r="AX270"/>
      <c r="AY270"/>
      <c r="AZ270"/>
      <c r="BA270"/>
      <c r="BB270"/>
      <c r="BC270"/>
      <c r="BD270"/>
      <c r="BE270"/>
      <c r="BF270"/>
      <c r="BG270"/>
      <c r="BH270"/>
      <c r="BI270"/>
      <c r="BJ270"/>
      <c r="BK270"/>
      <c r="BL270"/>
      <c r="BM270"/>
      <c r="BN270"/>
      <c r="BO270"/>
      <c r="BP270"/>
      <c r="BQ270"/>
      <c r="BR270"/>
      <c r="BS270"/>
      <c r="BT270"/>
      <c r="BU270"/>
      <c r="BV270"/>
      <c r="BW270"/>
      <c r="BX270"/>
      <c r="BY270"/>
      <c r="BZ270"/>
      <c r="CA270"/>
      <c r="CB270"/>
      <c r="CC270"/>
      <c r="CD270"/>
      <c r="CE270"/>
      <c r="CF270"/>
      <c r="CG270"/>
      <c r="CH270"/>
      <c r="CI270"/>
      <c r="CJ270"/>
      <c r="CK270"/>
      <c r="CL270"/>
      <c r="CM270"/>
      <c r="CN270"/>
      <c r="CO270"/>
      <c r="CP270"/>
      <c r="CQ270"/>
      <c r="CR270"/>
      <c r="CS270"/>
      <c r="CT270"/>
      <c r="CU270"/>
      <c r="CV270"/>
      <c r="CW270"/>
      <c r="CX270"/>
      <c r="CY270"/>
      <c r="CZ270"/>
      <c r="DA270"/>
      <c r="DB270"/>
      <c r="DC270"/>
      <c r="DD270"/>
      <c r="DE270"/>
      <c r="DF270"/>
      <c r="DG270"/>
      <c r="DH270"/>
      <c r="DI270"/>
      <c r="DJ270"/>
      <c r="DK270"/>
      <c r="DL270"/>
      <c r="DM270"/>
      <c r="DN270"/>
      <c r="DO270"/>
      <c r="DP270"/>
      <c r="DQ270"/>
      <c r="DR270"/>
      <c r="DS270"/>
      <c r="DT270"/>
      <c r="DU270"/>
      <c r="DV270"/>
      <c r="DW270"/>
      <c r="DX270"/>
      <c r="DY270"/>
      <c r="DZ270"/>
      <c r="EA270"/>
      <c r="EB270"/>
      <c r="EC270"/>
      <c r="ED270"/>
      <c r="EE270"/>
      <c r="EF270"/>
      <c r="EG270"/>
      <c r="EH270"/>
      <c r="EI270"/>
      <c r="EJ270"/>
      <c r="EK270"/>
      <c r="EL270"/>
      <c r="EM270"/>
      <c r="EN270"/>
      <c r="EO270"/>
      <c r="EP270"/>
      <c r="EQ270"/>
      <c r="ER270"/>
      <c r="ES270"/>
      <c r="ET270"/>
      <c r="EU270"/>
      <c r="EV270"/>
      <c r="EW270"/>
      <c r="EX270"/>
      <c r="EY270"/>
      <c r="EZ270"/>
      <c r="FA270"/>
      <c r="FB270"/>
      <c r="FC270"/>
      <c r="FD270"/>
      <c r="FE270"/>
      <c r="FF270"/>
      <c r="FG270"/>
      <c r="FH270"/>
      <c r="FI270"/>
      <c r="FJ270"/>
      <c r="FK270"/>
    </row>
    <row r="271" spans="1:167" x14ac:dyDescent="0.25">
      <c r="A271"/>
      <c r="B271"/>
      <c r="C271"/>
      <c r="D271"/>
      <c r="E271"/>
      <c r="F271"/>
      <c r="G271"/>
      <c r="H271"/>
      <c r="I271"/>
      <c r="J271"/>
      <c r="K271"/>
      <c r="L271"/>
      <c r="M271"/>
      <c r="N271"/>
      <c r="O271"/>
      <c r="P271"/>
      <c r="Q271"/>
      <c r="R271"/>
      <c r="S271"/>
      <c r="T271"/>
      <c r="U271"/>
      <c r="V271"/>
      <c r="W271"/>
      <c r="X271"/>
      <c r="Y271"/>
      <c r="Z271"/>
      <c r="AA271"/>
      <c r="AB271"/>
      <c r="AC271"/>
      <c r="AD271"/>
      <c r="AE271"/>
      <c r="AF271"/>
      <c r="AG271"/>
      <c r="AH271"/>
      <c r="AI271"/>
      <c r="AJ271"/>
      <c r="AK271"/>
      <c r="AL271"/>
      <c r="AM271"/>
      <c r="AN271"/>
      <c r="AO271"/>
      <c r="AP271"/>
      <c r="AQ271"/>
      <c r="AR271"/>
      <c r="AS271"/>
      <c r="AT271"/>
      <c r="AU271"/>
      <c r="AV271"/>
      <c r="AW271"/>
      <c r="AX271"/>
      <c r="AY271"/>
      <c r="AZ271"/>
      <c r="BA271"/>
      <c r="BB271"/>
      <c r="BC271"/>
      <c r="BD271"/>
      <c r="BE271"/>
      <c r="BF271"/>
      <c r="BG271"/>
      <c r="BH271"/>
      <c r="BI271"/>
      <c r="BJ271"/>
      <c r="BK271"/>
      <c r="BL271"/>
      <c r="BM271"/>
      <c r="BN271"/>
      <c r="BO271"/>
      <c r="BP271"/>
      <c r="BQ271"/>
      <c r="BR271"/>
      <c r="BS271"/>
      <c r="BT271"/>
      <c r="BU271"/>
      <c r="BV271"/>
      <c r="BW271"/>
      <c r="BX271"/>
      <c r="BY271"/>
      <c r="BZ271"/>
      <c r="CA271"/>
      <c r="CB271"/>
      <c r="CC271"/>
      <c r="CD271"/>
      <c r="CE271"/>
      <c r="CF271"/>
      <c r="CG271"/>
      <c r="CH271"/>
      <c r="CI271"/>
      <c r="CJ271"/>
      <c r="CK271"/>
      <c r="CL271"/>
      <c r="CM271"/>
      <c r="CN271"/>
      <c r="CO271"/>
      <c r="CP271"/>
      <c r="CQ271"/>
      <c r="CR271"/>
      <c r="CS271"/>
      <c r="CT271"/>
      <c r="CU271"/>
      <c r="CV271"/>
      <c r="CW271"/>
      <c r="CX271"/>
      <c r="CY271"/>
      <c r="CZ271"/>
      <c r="DA271"/>
      <c r="DB271"/>
      <c r="DC271"/>
      <c r="DD271"/>
      <c r="DE271"/>
      <c r="DF271"/>
      <c r="DG271"/>
      <c r="DH271"/>
      <c r="DI271"/>
      <c r="DJ271"/>
      <c r="DK271"/>
      <c r="DL271"/>
      <c r="DM271"/>
      <c r="DN271"/>
      <c r="DO271"/>
      <c r="DP271"/>
      <c r="DQ271"/>
      <c r="DR271"/>
      <c r="DS271"/>
      <c r="DT271"/>
      <c r="DU271"/>
      <c r="DV271"/>
      <c r="DW271"/>
      <c r="DX271"/>
      <c r="DY271"/>
      <c r="DZ271"/>
      <c r="EA271"/>
      <c r="EB271"/>
      <c r="EC271"/>
      <c r="ED271"/>
      <c r="EE271"/>
      <c r="EF271"/>
      <c r="EG271"/>
      <c r="EH271"/>
      <c r="EI271"/>
      <c r="EJ271"/>
      <c r="EK271"/>
      <c r="EL271"/>
      <c r="EM271"/>
      <c r="EN271"/>
      <c r="EO271"/>
      <c r="EP271"/>
      <c r="EQ271"/>
      <c r="ER271"/>
      <c r="ES271"/>
      <c r="ET271"/>
      <c r="EU271"/>
      <c r="EV271"/>
      <c r="EW271"/>
      <c r="EX271"/>
      <c r="EY271"/>
      <c r="EZ271"/>
      <c r="FA271"/>
      <c r="FB271"/>
      <c r="FC271"/>
      <c r="FD271"/>
      <c r="FE271"/>
      <c r="FF271"/>
      <c r="FG271"/>
      <c r="FH271"/>
      <c r="FI271"/>
      <c r="FJ271"/>
      <c r="FK271"/>
    </row>
    <row r="272" spans="1:167" x14ac:dyDescent="0.25">
      <c r="A272"/>
      <c r="B272"/>
      <c r="C272"/>
      <c r="D272"/>
      <c r="E272"/>
      <c r="F272"/>
      <c r="G272"/>
      <c r="H272"/>
      <c r="I272"/>
      <c r="J272"/>
      <c r="K272"/>
      <c r="L272"/>
      <c r="M272"/>
      <c r="N272"/>
      <c r="O272"/>
      <c r="P272"/>
      <c r="Q272"/>
      <c r="R272"/>
      <c r="S272"/>
      <c r="T272"/>
      <c r="U272"/>
      <c r="V272"/>
      <c r="W272"/>
      <c r="X272"/>
      <c r="Y272"/>
      <c r="Z272"/>
      <c r="AA272"/>
      <c r="AB272"/>
      <c r="AC272"/>
      <c r="AD272"/>
      <c r="AE272"/>
      <c r="AF272"/>
      <c r="AG272"/>
      <c r="AH272"/>
      <c r="AI272"/>
      <c r="AJ272"/>
      <c r="AK272"/>
      <c r="AL272"/>
      <c r="AM272"/>
      <c r="AN272"/>
      <c r="AO272"/>
      <c r="AP272"/>
      <c r="AQ272"/>
      <c r="AR272"/>
      <c r="AS272"/>
      <c r="AT272"/>
      <c r="AU272"/>
      <c r="AV272"/>
      <c r="AW272"/>
      <c r="AX272"/>
      <c r="AY272"/>
      <c r="AZ272"/>
      <c r="BA272"/>
      <c r="BB272"/>
      <c r="BC272"/>
      <c r="BD272"/>
      <c r="BE272"/>
      <c r="BF272"/>
      <c r="BG272"/>
      <c r="BH272"/>
      <c r="BI272"/>
      <c r="BJ272"/>
      <c r="BK272"/>
      <c r="BL272"/>
      <c r="BM272"/>
      <c r="BN272"/>
      <c r="BO272"/>
      <c r="BP272"/>
      <c r="BQ272"/>
      <c r="BR272"/>
      <c r="BS272"/>
      <c r="BT272"/>
      <c r="BU272"/>
      <c r="BV272"/>
      <c r="BW272"/>
      <c r="BX272"/>
      <c r="BY272"/>
      <c r="BZ272"/>
      <c r="CA272"/>
      <c r="CB272"/>
      <c r="CC272"/>
      <c r="CD272"/>
      <c r="CE272"/>
      <c r="CF272"/>
      <c r="CG272"/>
      <c r="CH272"/>
      <c r="CI272"/>
      <c r="CJ272"/>
      <c r="CK272"/>
      <c r="CL272"/>
      <c r="CM272"/>
      <c r="CN272"/>
      <c r="CO272"/>
      <c r="CP272"/>
      <c r="CQ272"/>
      <c r="CR272"/>
      <c r="CS272"/>
      <c r="CT272"/>
      <c r="CU272"/>
      <c r="CV272"/>
      <c r="CW272"/>
      <c r="CX272"/>
      <c r="CY272"/>
      <c r="CZ272"/>
      <c r="DA272"/>
      <c r="DB272"/>
      <c r="DC272"/>
      <c r="DD272"/>
      <c r="DE272"/>
      <c r="DF272"/>
      <c r="DG272"/>
      <c r="DH272"/>
      <c r="DI272"/>
      <c r="DJ272"/>
      <c r="DK272"/>
      <c r="DL272"/>
      <c r="DM272"/>
      <c r="DN272"/>
      <c r="DO272"/>
      <c r="DP272"/>
      <c r="DQ272"/>
      <c r="DR272"/>
      <c r="DS272"/>
      <c r="DT272"/>
      <c r="DU272"/>
      <c r="DV272"/>
      <c r="DW272"/>
      <c r="DX272"/>
      <c r="DY272"/>
      <c r="DZ272"/>
      <c r="EA272"/>
      <c r="EB272"/>
      <c r="EC272"/>
      <c r="ED272"/>
      <c r="EE272"/>
      <c r="EF272"/>
      <c r="EG272"/>
      <c r="EH272"/>
      <c r="EI272"/>
      <c r="EJ272"/>
      <c r="EK272"/>
      <c r="EL272"/>
      <c r="EM272"/>
      <c r="EN272"/>
      <c r="EO272"/>
      <c r="EP272"/>
      <c r="EQ272"/>
      <c r="ER272"/>
      <c r="ES272"/>
      <c r="ET272"/>
      <c r="EU272"/>
      <c r="EV272"/>
      <c r="EW272"/>
      <c r="EX272"/>
      <c r="EY272"/>
      <c r="EZ272"/>
      <c r="FA272"/>
      <c r="FB272"/>
      <c r="FC272"/>
      <c r="FD272"/>
      <c r="FE272"/>
      <c r="FF272"/>
      <c r="FG272"/>
      <c r="FH272"/>
      <c r="FI272"/>
      <c r="FJ272"/>
      <c r="FK272"/>
    </row>
    <row r="273" spans="1:167" x14ac:dyDescent="0.25">
      <c r="A273"/>
      <c r="B273"/>
      <c r="C273"/>
      <c r="D273"/>
      <c r="E273"/>
      <c r="F273"/>
      <c r="G273"/>
      <c r="H273"/>
      <c r="I273"/>
      <c r="J273"/>
      <c r="K273"/>
      <c r="L273"/>
      <c r="M273"/>
      <c r="N273"/>
      <c r="O273"/>
      <c r="P273"/>
      <c r="Q273"/>
      <c r="R273"/>
      <c r="S273"/>
      <c r="T273"/>
      <c r="U273"/>
      <c r="V273"/>
      <c r="W273"/>
      <c r="X273"/>
      <c r="Y273"/>
      <c r="Z273"/>
      <c r="AA273"/>
      <c r="AB273"/>
      <c r="AC273"/>
      <c r="AD273"/>
      <c r="AE273"/>
      <c r="AF273"/>
      <c r="AG273"/>
      <c r="AH273"/>
      <c r="AI273"/>
      <c r="AJ273"/>
      <c r="AK273"/>
      <c r="AL273"/>
      <c r="AM273"/>
      <c r="AN273"/>
      <c r="AO273"/>
      <c r="AP273"/>
      <c r="AQ273"/>
      <c r="AR273"/>
      <c r="AS273"/>
      <c r="AT273"/>
      <c r="AU273"/>
      <c r="AV273"/>
      <c r="AW273"/>
      <c r="AX273"/>
      <c r="AY273"/>
      <c r="AZ273"/>
      <c r="BA273"/>
      <c r="BB273"/>
      <c r="BC273"/>
      <c r="BD273"/>
      <c r="BE273"/>
      <c r="BF273"/>
      <c r="BG273"/>
      <c r="BH273"/>
      <c r="BI273"/>
      <c r="BJ273"/>
      <c r="BK273"/>
      <c r="BL273"/>
      <c r="BM273"/>
      <c r="BN273"/>
      <c r="BO273"/>
      <c r="BP273"/>
      <c r="BQ273"/>
      <c r="BR273"/>
      <c r="BS273"/>
      <c r="BT273"/>
      <c r="BU273"/>
      <c r="BV273"/>
      <c r="BW273"/>
      <c r="BX273"/>
      <c r="BY273"/>
      <c r="BZ273"/>
      <c r="CA273"/>
      <c r="CB273"/>
      <c r="CC273"/>
      <c r="CD273"/>
      <c r="CE273"/>
      <c r="CF273"/>
      <c r="CG273"/>
      <c r="CH273"/>
      <c r="CI273"/>
      <c r="CJ273"/>
      <c r="CK273"/>
      <c r="CL273"/>
      <c r="CM273"/>
      <c r="CN273"/>
      <c r="CO273"/>
      <c r="CP273"/>
      <c r="CQ273"/>
      <c r="CR273"/>
      <c r="CS273"/>
      <c r="CT273"/>
      <c r="CU273"/>
      <c r="CV273"/>
      <c r="CW273"/>
      <c r="CX273"/>
      <c r="CY273"/>
      <c r="CZ273"/>
      <c r="DA273"/>
      <c r="DB273"/>
      <c r="DC273"/>
      <c r="DD273"/>
      <c r="DE273"/>
      <c r="DF273"/>
      <c r="DG273"/>
      <c r="DH273"/>
      <c r="DI273"/>
      <c r="DJ273"/>
      <c r="DK273"/>
      <c r="DL273"/>
      <c r="DM273"/>
      <c r="DN273"/>
      <c r="DO273"/>
      <c r="DP273"/>
      <c r="DQ273"/>
      <c r="DR273"/>
      <c r="DS273"/>
      <c r="DT273"/>
      <c r="DU273"/>
      <c r="DV273"/>
      <c r="DW273"/>
      <c r="DX273"/>
      <c r="DY273"/>
      <c r="DZ273"/>
      <c r="EA273"/>
      <c r="EB273"/>
      <c r="EC273"/>
      <c r="ED273"/>
      <c r="EE273"/>
      <c r="EF273"/>
      <c r="EG273"/>
      <c r="EH273"/>
      <c r="EI273"/>
      <c r="EJ273"/>
      <c r="EK273"/>
      <c r="EL273"/>
      <c r="EM273"/>
      <c r="EN273"/>
      <c r="EO273"/>
      <c r="EP273"/>
      <c r="EQ273"/>
      <c r="ER273"/>
      <c r="ES273"/>
      <c r="ET273"/>
      <c r="EU273"/>
      <c r="EV273"/>
      <c r="EW273"/>
      <c r="EX273"/>
      <c r="EY273"/>
      <c r="EZ273"/>
      <c r="FA273"/>
      <c r="FB273"/>
      <c r="FC273"/>
      <c r="FD273"/>
      <c r="FE273"/>
      <c r="FF273"/>
      <c r="FG273"/>
      <c r="FH273"/>
      <c r="FI273"/>
      <c r="FJ273"/>
      <c r="FK273"/>
    </row>
    <row r="274" spans="1:167" x14ac:dyDescent="0.25">
      <c r="A274"/>
      <c r="B274"/>
      <c r="C274"/>
      <c r="D274"/>
      <c r="E274"/>
      <c r="F274"/>
      <c r="G274"/>
      <c r="H274"/>
      <c r="I274"/>
      <c r="J274"/>
      <c r="K274"/>
      <c r="L274"/>
      <c r="M274"/>
      <c r="N274"/>
      <c r="O274"/>
      <c r="P274"/>
      <c r="Q274"/>
      <c r="R274"/>
      <c r="S274"/>
      <c r="T274"/>
      <c r="U274"/>
      <c r="V274"/>
      <c r="W274"/>
      <c r="X274"/>
      <c r="Y274"/>
      <c r="Z274"/>
      <c r="AA274"/>
      <c r="AB274"/>
      <c r="AC274"/>
      <c r="AD274"/>
      <c r="AE274"/>
      <c r="AF274"/>
      <c r="AG274"/>
      <c r="AH274"/>
      <c r="AI274"/>
      <c r="AJ274"/>
      <c r="AK274"/>
      <c r="AL274"/>
      <c r="AM274"/>
      <c r="AN274"/>
      <c r="AO274"/>
      <c r="AP274"/>
      <c r="AQ274"/>
      <c r="AR274"/>
      <c r="AS274"/>
      <c r="AT274"/>
      <c r="AU274"/>
      <c r="AV274"/>
      <c r="AW274"/>
      <c r="AX274"/>
      <c r="AY274"/>
      <c r="AZ274"/>
      <c r="BA274"/>
      <c r="BB274"/>
      <c r="BC274"/>
      <c r="BD274"/>
      <c r="BE274"/>
      <c r="BF274"/>
      <c r="BG274"/>
      <c r="BH274"/>
      <c r="BI274"/>
      <c r="BJ274"/>
      <c r="BK274"/>
      <c r="BL274"/>
      <c r="BM274"/>
      <c r="BN274"/>
      <c r="BO274"/>
      <c r="BP274"/>
      <c r="BQ274"/>
      <c r="BR274"/>
      <c r="BS274"/>
      <c r="BT274"/>
      <c r="BU274"/>
      <c r="BV274"/>
      <c r="BW274"/>
      <c r="BX274"/>
      <c r="BY274"/>
      <c r="BZ274"/>
      <c r="CA274"/>
      <c r="CB274"/>
      <c r="CC274"/>
      <c r="CD274"/>
      <c r="CE274"/>
      <c r="CF274"/>
      <c r="CG274"/>
      <c r="CH274"/>
      <c r="CI274"/>
      <c r="CJ274"/>
      <c r="CK274"/>
      <c r="CL274"/>
      <c r="CM274"/>
      <c r="CN274"/>
      <c r="CO274"/>
      <c r="CP274"/>
      <c r="CQ274"/>
      <c r="CR274"/>
      <c r="CS274"/>
      <c r="CT274"/>
      <c r="CU274"/>
      <c r="CV274"/>
      <c r="CW274"/>
      <c r="CX274"/>
      <c r="CY274"/>
      <c r="CZ274"/>
      <c r="DA274"/>
      <c r="DB274"/>
      <c r="DC274"/>
      <c r="DD274"/>
      <c r="DE274"/>
      <c r="DF274"/>
      <c r="DG274"/>
      <c r="DH274"/>
      <c r="DI274"/>
      <c r="DJ274"/>
      <c r="DK274"/>
      <c r="DL274"/>
      <c r="DM274"/>
      <c r="DN274"/>
      <c r="DO274"/>
      <c r="DP274"/>
      <c r="DQ274"/>
      <c r="DR274"/>
      <c r="DS274"/>
      <c r="DT274"/>
      <c r="DU274"/>
      <c r="DV274"/>
      <c r="DW274"/>
      <c r="DX274"/>
      <c r="DY274"/>
      <c r="DZ274"/>
      <c r="EA274"/>
      <c r="EB274"/>
      <c r="EC274"/>
      <c r="ED274"/>
      <c r="EE274"/>
      <c r="EF274"/>
      <c r="EG274"/>
      <c r="EH274"/>
      <c r="EI274"/>
      <c r="EJ274"/>
      <c r="EK274"/>
      <c r="EL274"/>
      <c r="EM274"/>
      <c r="EN274"/>
      <c r="EO274"/>
      <c r="EP274"/>
      <c r="EQ274"/>
      <c r="ER274"/>
      <c r="ES274"/>
      <c r="ET274"/>
      <c r="EU274"/>
      <c r="EV274"/>
      <c r="EW274"/>
      <c r="EX274"/>
      <c r="EY274"/>
      <c r="EZ274"/>
      <c r="FA274"/>
      <c r="FB274"/>
      <c r="FC274"/>
      <c r="FD274"/>
      <c r="FE274"/>
      <c r="FF274"/>
      <c r="FG274"/>
      <c r="FH274"/>
      <c r="FI274"/>
      <c r="FJ274"/>
      <c r="FK274"/>
    </row>
    <row r="275" spans="1:167" x14ac:dyDescent="0.25">
      <c r="A275"/>
      <c r="B275"/>
      <c r="C275"/>
      <c r="D275"/>
      <c r="E275"/>
      <c r="F275"/>
      <c r="G275"/>
      <c r="H275"/>
      <c r="I275"/>
      <c r="J275"/>
      <c r="K275"/>
      <c r="L275"/>
      <c r="M275"/>
      <c r="N275"/>
      <c r="O275"/>
      <c r="P275"/>
      <c r="Q275"/>
      <c r="R275"/>
      <c r="S275"/>
      <c r="T275"/>
      <c r="U275"/>
      <c r="V275"/>
      <c r="W275"/>
      <c r="X275"/>
      <c r="Y275"/>
      <c r="Z275"/>
      <c r="AA275"/>
      <c r="AB275"/>
      <c r="AC275"/>
      <c r="AD275"/>
      <c r="AE275"/>
      <c r="AF275"/>
      <c r="AG275"/>
      <c r="AH275"/>
      <c r="AI275"/>
      <c r="AJ275"/>
      <c r="AK275"/>
      <c r="AL275"/>
      <c r="AM275"/>
      <c r="AN275"/>
      <c r="AO275"/>
      <c r="AP275"/>
      <c r="AQ275"/>
      <c r="AR275"/>
      <c r="AS275"/>
      <c r="AT275"/>
      <c r="AU275"/>
      <c r="AV275"/>
      <c r="AW275"/>
      <c r="AX275"/>
      <c r="AY275"/>
      <c r="AZ275"/>
      <c r="BA275"/>
      <c r="BB275"/>
      <c r="BC275"/>
      <c r="BD275"/>
      <c r="BE275"/>
      <c r="BF275"/>
      <c r="BG275"/>
      <c r="BH275"/>
      <c r="BI275"/>
      <c r="BJ275"/>
      <c r="BK275"/>
      <c r="BL275"/>
      <c r="BM275"/>
      <c r="BN275"/>
      <c r="BO275"/>
      <c r="BP275"/>
      <c r="BQ275"/>
      <c r="BR275"/>
      <c r="BS275"/>
      <c r="BT275"/>
      <c r="BU275"/>
      <c r="BV275"/>
      <c r="BW275"/>
      <c r="BX275"/>
      <c r="BY275"/>
      <c r="BZ275"/>
      <c r="CA275"/>
      <c r="CB275"/>
      <c r="CC275"/>
      <c r="CD275"/>
      <c r="CE275"/>
      <c r="CF275"/>
      <c r="CG275"/>
      <c r="CH275"/>
      <c r="CI275"/>
      <c r="CJ275"/>
      <c r="CK275"/>
      <c r="CL275"/>
      <c r="CM275"/>
      <c r="CN275"/>
      <c r="CO275"/>
      <c r="CP275"/>
      <c r="CQ275"/>
      <c r="CR275"/>
      <c r="CS275"/>
      <c r="CT275"/>
      <c r="CU275"/>
      <c r="CV275"/>
      <c r="CW275"/>
      <c r="CX275"/>
      <c r="CY275"/>
      <c r="CZ275"/>
      <c r="DA275"/>
      <c r="DB275"/>
      <c r="DC275"/>
      <c r="DD275"/>
      <c r="DE275"/>
      <c r="DF275"/>
      <c r="DG275"/>
      <c r="DH275"/>
      <c r="DI275"/>
      <c r="DJ275"/>
      <c r="DK275"/>
      <c r="DL275"/>
      <c r="DM275"/>
      <c r="DN275"/>
      <c r="DO275"/>
      <c r="DP275"/>
      <c r="DQ275"/>
      <c r="DR275"/>
      <c r="DS275"/>
      <c r="DT275"/>
      <c r="DU275"/>
      <c r="DV275"/>
      <c r="DW275"/>
      <c r="DX275"/>
      <c r="DY275"/>
      <c r="DZ275"/>
      <c r="EA275"/>
      <c r="EB275"/>
      <c r="EC275"/>
      <c r="ED275"/>
      <c r="EE275"/>
      <c r="EF275"/>
      <c r="EG275"/>
      <c r="EH275"/>
      <c r="EI275"/>
      <c r="EJ275"/>
      <c r="EK275"/>
      <c r="EL275"/>
      <c r="EM275"/>
      <c r="EN275"/>
      <c r="EO275"/>
      <c r="EP275"/>
      <c r="EQ275"/>
      <c r="ER275"/>
      <c r="ES275"/>
      <c r="ET275"/>
      <c r="EU275"/>
      <c r="EV275"/>
      <c r="EW275"/>
      <c r="EX275"/>
      <c r="EY275"/>
      <c r="EZ275"/>
      <c r="FA275"/>
      <c r="FB275"/>
      <c r="FC275"/>
      <c r="FD275"/>
      <c r="FE275"/>
      <c r="FF275"/>
      <c r="FG275"/>
      <c r="FH275"/>
      <c r="FI275"/>
      <c r="FJ275"/>
      <c r="FK275"/>
    </row>
    <row r="276" spans="1:167" x14ac:dyDescent="0.25">
      <c r="A276"/>
      <c r="B276"/>
      <c r="C276"/>
      <c r="D276"/>
      <c r="E276"/>
      <c r="F276"/>
      <c r="G276"/>
      <c r="H276"/>
      <c r="I276"/>
      <c r="J276"/>
      <c r="K276"/>
      <c r="L276"/>
      <c r="M276"/>
      <c r="N276"/>
      <c r="O276"/>
      <c r="P276"/>
      <c r="Q276"/>
      <c r="R276"/>
      <c r="S276"/>
      <c r="T276"/>
      <c r="U276"/>
      <c r="V276"/>
      <c r="W276"/>
      <c r="X276"/>
      <c r="Y276"/>
      <c r="Z276"/>
      <c r="AA276"/>
      <c r="AB276"/>
      <c r="AC276"/>
      <c r="AD276"/>
      <c r="AE276"/>
      <c r="AF276"/>
      <c r="AG276"/>
      <c r="AH276"/>
      <c r="AI276"/>
      <c r="AJ276"/>
      <c r="AK276"/>
      <c r="AL276"/>
      <c r="AM276"/>
      <c r="AN276"/>
      <c r="AO276"/>
      <c r="AP276"/>
      <c r="AQ276"/>
      <c r="AR276"/>
      <c r="AS276"/>
      <c r="AT276"/>
      <c r="AU276"/>
      <c r="AV276"/>
      <c r="AW276"/>
      <c r="AX276"/>
      <c r="AY276"/>
      <c r="AZ276"/>
      <c r="BA276"/>
      <c r="BB276"/>
      <c r="BC276"/>
      <c r="BD276"/>
      <c r="BE276"/>
      <c r="BF276"/>
      <c r="BG276"/>
      <c r="BH276"/>
      <c r="BI276"/>
      <c r="BJ276"/>
      <c r="BK276"/>
      <c r="BL276"/>
      <c r="BM276"/>
      <c r="BN276"/>
      <c r="BO276"/>
      <c r="BP276"/>
      <c r="BQ276"/>
      <c r="BR276"/>
      <c r="BS276"/>
      <c r="BT276"/>
      <c r="BU276"/>
      <c r="BV276"/>
      <c r="BW276"/>
      <c r="BX276"/>
      <c r="BY276"/>
      <c r="BZ276"/>
      <c r="CA276"/>
      <c r="CB276"/>
      <c r="CC276"/>
      <c r="CD276"/>
      <c r="CE276"/>
      <c r="CF276"/>
      <c r="CG276"/>
      <c r="CH276"/>
      <c r="CI276"/>
      <c r="CJ276"/>
      <c r="CK276"/>
      <c r="CL276"/>
      <c r="CM276"/>
      <c r="CN276"/>
      <c r="CO276"/>
      <c r="CP276"/>
      <c r="CQ276"/>
      <c r="CR276"/>
      <c r="CS276"/>
      <c r="CT276"/>
      <c r="CU276"/>
      <c r="CV276"/>
      <c r="CW276"/>
      <c r="CX276"/>
      <c r="CY276"/>
      <c r="CZ276"/>
      <c r="DA276"/>
      <c r="DB276"/>
      <c r="DC276"/>
      <c r="DD276"/>
      <c r="DE276"/>
      <c r="DF276"/>
      <c r="DG276"/>
      <c r="DH276"/>
      <c r="DI276"/>
      <c r="DJ276"/>
      <c r="DK276"/>
      <c r="DL276"/>
      <c r="DM276"/>
      <c r="DN276"/>
      <c r="DO276"/>
      <c r="DP276"/>
      <c r="DQ276"/>
      <c r="DR276"/>
      <c r="DS276"/>
      <c r="DT276"/>
      <c r="DU276"/>
      <c r="DV276"/>
      <c r="DW276"/>
      <c r="DX276"/>
      <c r="DY276"/>
      <c r="DZ276"/>
      <c r="EA276"/>
      <c r="EB276"/>
      <c r="EC276"/>
      <c r="ED276"/>
      <c r="EE276"/>
      <c r="EF276"/>
      <c r="EG276"/>
      <c r="EH276"/>
      <c r="EI276"/>
      <c r="EJ276"/>
      <c r="EK276"/>
      <c r="EL276"/>
      <c r="EM276"/>
      <c r="EN276"/>
      <c r="EO276"/>
      <c r="EP276"/>
      <c r="EQ276"/>
      <c r="ER276"/>
      <c r="ES276"/>
      <c r="ET276"/>
      <c r="EU276"/>
      <c r="EV276"/>
      <c r="EW276"/>
      <c r="EX276"/>
      <c r="EY276"/>
      <c r="EZ276"/>
      <c r="FA276"/>
      <c r="FB276"/>
      <c r="FC276"/>
      <c r="FD276"/>
      <c r="FE276"/>
      <c r="FF276"/>
      <c r="FG276"/>
      <c r="FH276"/>
      <c r="FI276"/>
      <c r="FJ276"/>
      <c r="FK276"/>
    </row>
    <row r="277" spans="1:167" x14ac:dyDescent="0.25">
      <c r="A277"/>
      <c r="B277"/>
      <c r="C277"/>
      <c r="D277"/>
      <c r="E277"/>
      <c r="F277"/>
      <c r="G277"/>
      <c r="H277"/>
      <c r="I277"/>
      <c r="J277"/>
      <c r="K277"/>
      <c r="L277"/>
      <c r="M277"/>
      <c r="N277"/>
      <c r="O277"/>
      <c r="P277"/>
      <c r="Q277"/>
      <c r="R277"/>
      <c r="S277"/>
      <c r="T277"/>
      <c r="U277"/>
      <c r="V277"/>
      <c r="W277"/>
      <c r="X277"/>
      <c r="Y277"/>
      <c r="Z277"/>
      <c r="AA277"/>
      <c r="AB277"/>
      <c r="AC277"/>
      <c r="AD277"/>
      <c r="AE277"/>
      <c r="AF277"/>
      <c r="AG277"/>
      <c r="AH277"/>
      <c r="AI277"/>
      <c r="AJ277"/>
      <c r="AK277"/>
      <c r="AL277"/>
      <c r="AM277"/>
      <c r="AN277"/>
      <c r="AO277"/>
      <c r="AP277"/>
      <c r="AQ277"/>
      <c r="AR277"/>
      <c r="AS277"/>
      <c r="AT277"/>
      <c r="AU277"/>
      <c r="AV277"/>
      <c r="AW277"/>
      <c r="AX277"/>
      <c r="AY277"/>
      <c r="AZ277"/>
      <c r="BA277"/>
      <c r="BB277"/>
      <c r="BC277"/>
      <c r="BD277"/>
      <c r="BE277"/>
      <c r="BF277"/>
      <c r="BG277"/>
      <c r="BH277"/>
      <c r="BI277"/>
      <c r="BJ277"/>
      <c r="BK277"/>
      <c r="BL277"/>
      <c r="BM277"/>
      <c r="BN277"/>
      <c r="BO277"/>
      <c r="BP277"/>
      <c r="BQ277"/>
      <c r="BR277"/>
      <c r="BS277"/>
      <c r="BT277"/>
      <c r="BU277"/>
      <c r="BV277"/>
      <c r="BW277"/>
      <c r="BX277"/>
      <c r="BY277"/>
      <c r="BZ277"/>
      <c r="CA277"/>
      <c r="CB277"/>
      <c r="CC277"/>
      <c r="CD277"/>
      <c r="CE277"/>
      <c r="CF277"/>
      <c r="CG277"/>
      <c r="CH277"/>
      <c r="CI277"/>
      <c r="CJ277"/>
      <c r="CK277"/>
      <c r="CL277"/>
      <c r="CM277"/>
      <c r="CN277"/>
      <c r="CO277"/>
      <c r="CP277"/>
      <c r="CQ277"/>
      <c r="CR277"/>
      <c r="CS277"/>
      <c r="CT277"/>
      <c r="CU277"/>
      <c r="CV277"/>
      <c r="CW277"/>
      <c r="CX277"/>
      <c r="CY277"/>
      <c r="CZ277"/>
      <c r="DA277"/>
      <c r="DB277"/>
      <c r="DC277"/>
      <c r="DD277"/>
      <c r="DE277"/>
      <c r="DF277"/>
      <c r="DG277"/>
      <c r="DH277"/>
      <c r="DI277"/>
      <c r="DJ277"/>
      <c r="DK277"/>
      <c r="DL277"/>
      <c r="DM277"/>
      <c r="DN277"/>
      <c r="DO277"/>
      <c r="DP277"/>
      <c r="DQ277"/>
      <c r="DR277"/>
      <c r="DS277"/>
      <c r="DT277"/>
      <c r="DU277"/>
      <c r="DV277"/>
      <c r="DW277"/>
      <c r="DX277"/>
      <c r="DY277"/>
      <c r="DZ277"/>
      <c r="EA277"/>
      <c r="EB277"/>
      <c r="EC277"/>
      <c r="ED277"/>
      <c r="EE277"/>
      <c r="EF277"/>
      <c r="EG277"/>
      <c r="EH277"/>
      <c r="EI277"/>
      <c r="EJ277"/>
      <c r="EK277"/>
      <c r="EL277"/>
      <c r="EM277"/>
      <c r="EN277"/>
      <c r="EO277"/>
      <c r="EP277"/>
      <c r="EQ277"/>
      <c r="ER277"/>
      <c r="ES277"/>
      <c r="ET277"/>
      <c r="EU277"/>
      <c r="EV277"/>
      <c r="EW277"/>
      <c r="EX277"/>
      <c r="EY277"/>
      <c r="EZ277"/>
      <c r="FA277"/>
      <c r="FB277"/>
      <c r="FC277"/>
      <c r="FD277"/>
      <c r="FE277"/>
      <c r="FF277"/>
      <c r="FG277"/>
      <c r="FH277"/>
      <c r="FI277"/>
      <c r="FJ277"/>
      <c r="FK277"/>
    </row>
    <row r="278" spans="1:167" x14ac:dyDescent="0.25">
      <c r="A278"/>
      <c r="B278"/>
      <c r="C278"/>
      <c r="D278"/>
      <c r="E278"/>
      <c r="F278"/>
      <c r="G278"/>
      <c r="H278"/>
      <c r="I278"/>
      <c r="J278"/>
      <c r="K278"/>
      <c r="L278"/>
      <c r="M278"/>
      <c r="N278"/>
      <c r="O278"/>
      <c r="P278"/>
      <c r="Q278"/>
      <c r="R278"/>
      <c r="S278"/>
      <c r="T278"/>
      <c r="U278"/>
      <c r="V278"/>
      <c r="W278"/>
      <c r="X278"/>
      <c r="Y278"/>
      <c r="Z278"/>
      <c r="AA278"/>
      <c r="AB278"/>
      <c r="AC278"/>
      <c r="AD278"/>
      <c r="AE278"/>
      <c r="AF278"/>
      <c r="AG278"/>
      <c r="AH278"/>
      <c r="AI278"/>
      <c r="AJ278"/>
      <c r="AK278"/>
      <c r="AL278"/>
      <c r="AM278"/>
      <c r="AN278"/>
      <c r="AO278"/>
      <c r="AP278"/>
      <c r="AQ278"/>
      <c r="AR278"/>
      <c r="AS278"/>
      <c r="AT278"/>
      <c r="AU278"/>
      <c r="AV278"/>
      <c r="AW278"/>
      <c r="AX278"/>
      <c r="AY278"/>
      <c r="AZ278"/>
      <c r="BA278"/>
      <c r="BB278"/>
      <c r="BC278"/>
      <c r="BD278"/>
      <c r="BE278"/>
      <c r="BF278"/>
      <c r="BG278"/>
      <c r="BH278"/>
      <c r="BI278"/>
      <c r="BJ278"/>
      <c r="BK278"/>
      <c r="BL278"/>
      <c r="BM278"/>
      <c r="BN278"/>
      <c r="BO278"/>
      <c r="BP278"/>
      <c r="BQ278"/>
      <c r="BR278"/>
      <c r="BS278"/>
      <c r="BT278"/>
      <c r="BU278"/>
      <c r="BV278"/>
      <c r="BW278"/>
      <c r="BX278"/>
      <c r="BY278"/>
      <c r="BZ278"/>
      <c r="CA278"/>
      <c r="CB278"/>
      <c r="CC278"/>
      <c r="CD278"/>
      <c r="CE278"/>
      <c r="CF278"/>
      <c r="CG278"/>
      <c r="CH278"/>
      <c r="CI278"/>
      <c r="CJ278"/>
      <c r="CK278"/>
      <c r="CL278"/>
      <c r="CM278"/>
      <c r="CN278"/>
      <c r="CO278"/>
      <c r="CP278"/>
      <c r="CQ278"/>
      <c r="CR278"/>
      <c r="CS278"/>
      <c r="CT278"/>
      <c r="CU278"/>
      <c r="CV278"/>
      <c r="CW278"/>
      <c r="CX278"/>
      <c r="CY278"/>
      <c r="CZ278"/>
      <c r="DA278"/>
      <c r="DB278"/>
      <c r="DC278"/>
      <c r="DD278"/>
      <c r="DE278"/>
      <c r="DF278"/>
      <c r="DG278"/>
      <c r="DH278"/>
      <c r="DI278"/>
      <c r="DJ278"/>
      <c r="DK278"/>
      <c r="DL278"/>
      <c r="DM278"/>
      <c r="DN278"/>
      <c r="DO278"/>
      <c r="DP278"/>
      <c r="DQ278"/>
      <c r="DR278"/>
      <c r="DS278"/>
      <c r="DT278"/>
      <c r="DU278"/>
      <c r="DV278"/>
      <c r="DW278"/>
      <c r="DX278"/>
      <c r="DY278"/>
      <c r="DZ278"/>
      <c r="EA278"/>
      <c r="EB278"/>
      <c r="EC278"/>
      <c r="ED278"/>
      <c r="EE278"/>
      <c r="EF278"/>
      <c r="EG278"/>
      <c r="EH278"/>
      <c r="EI278"/>
      <c r="EJ278"/>
      <c r="EK278"/>
      <c r="EL278"/>
      <c r="EM278"/>
      <c r="EN278"/>
      <c r="EO278"/>
      <c r="EP278"/>
      <c r="EQ278"/>
      <c r="ER278"/>
      <c r="ES278"/>
      <c r="ET278"/>
      <c r="EU278"/>
      <c r="EV278"/>
      <c r="EW278"/>
      <c r="EX278"/>
      <c r="EY278"/>
      <c r="EZ278"/>
      <c r="FA278"/>
      <c r="FB278"/>
      <c r="FC278"/>
      <c r="FD278"/>
      <c r="FE278"/>
      <c r="FF278"/>
      <c r="FG278"/>
      <c r="FH278"/>
      <c r="FI278"/>
      <c r="FJ278"/>
      <c r="FK278"/>
    </row>
    <row r="279" spans="1:167" x14ac:dyDescent="0.25">
      <c r="A279"/>
      <c r="B279"/>
      <c r="C279"/>
      <c r="D279"/>
      <c r="E279"/>
      <c r="F279"/>
      <c r="G279"/>
      <c r="H279"/>
      <c r="I279"/>
      <c r="J279"/>
      <c r="K279"/>
      <c r="L279"/>
      <c r="M279"/>
      <c r="N279"/>
      <c r="O279"/>
      <c r="P279"/>
      <c r="Q279"/>
      <c r="R279"/>
      <c r="S279"/>
      <c r="T279"/>
      <c r="U279"/>
      <c r="V279"/>
      <c r="W279"/>
      <c r="X279"/>
      <c r="Y279"/>
      <c r="Z279"/>
      <c r="AA279"/>
      <c r="AB279"/>
      <c r="AC279"/>
      <c r="AD279"/>
      <c r="AE279"/>
      <c r="AF279"/>
      <c r="AG279"/>
      <c r="AH279"/>
      <c r="AI279"/>
      <c r="AJ279"/>
      <c r="AK279"/>
      <c r="AL279"/>
      <c r="AM279"/>
      <c r="AN279"/>
      <c r="AO279"/>
      <c r="AP279"/>
      <c r="AQ279"/>
      <c r="AR279"/>
      <c r="AS279"/>
      <c r="AT279"/>
      <c r="AU279"/>
      <c r="AV279"/>
      <c r="AW279"/>
      <c r="AX279"/>
      <c r="AY279"/>
      <c r="AZ279"/>
      <c r="BA279"/>
      <c r="BB279"/>
      <c r="BC279"/>
      <c r="BD279"/>
      <c r="BE279"/>
      <c r="BF279"/>
      <c r="BG279"/>
      <c r="BH279"/>
      <c r="BI279"/>
      <c r="BJ279"/>
      <c r="BK279"/>
      <c r="BL279"/>
      <c r="BM279"/>
      <c r="BN279"/>
      <c r="BO279"/>
      <c r="BP279"/>
      <c r="BQ279"/>
      <c r="BR279"/>
      <c r="BS279"/>
      <c r="BT279"/>
      <c r="BU279"/>
      <c r="BV279"/>
      <c r="BW279"/>
      <c r="BX279"/>
      <c r="BY279"/>
      <c r="BZ279"/>
      <c r="CA279"/>
      <c r="CB279"/>
      <c r="CC279"/>
      <c r="CD279"/>
      <c r="CE279"/>
      <c r="CF279"/>
      <c r="CG279"/>
      <c r="CH279"/>
      <c r="CI279"/>
      <c r="CJ279"/>
      <c r="CK279"/>
      <c r="CL279"/>
      <c r="CM279"/>
      <c r="CN279"/>
      <c r="CO279"/>
      <c r="CP279"/>
      <c r="CQ279"/>
      <c r="CR279"/>
      <c r="CS279"/>
      <c r="CT279"/>
      <c r="CU279"/>
      <c r="CV279"/>
      <c r="CW279"/>
      <c r="CX279"/>
      <c r="CY279"/>
      <c r="CZ279"/>
      <c r="DA279"/>
      <c r="DB279"/>
      <c r="DC279"/>
      <c r="DD279"/>
      <c r="DE279"/>
      <c r="DF279"/>
      <c r="DG279"/>
      <c r="DH279"/>
      <c r="DI279"/>
      <c r="DJ279"/>
      <c r="DK279"/>
      <c r="DL279"/>
      <c r="DM279"/>
      <c r="DN279"/>
      <c r="DO279"/>
      <c r="DP279"/>
      <c r="DQ279"/>
      <c r="DR279"/>
      <c r="DS279"/>
      <c r="DT279"/>
      <c r="DU279"/>
      <c r="DV279"/>
      <c r="DW279"/>
      <c r="DX279"/>
      <c r="DY279"/>
      <c r="DZ279"/>
      <c r="EA279"/>
      <c r="EB279"/>
      <c r="EC279"/>
      <c r="ED279"/>
      <c r="EE279"/>
      <c r="EF279"/>
      <c r="EG279"/>
      <c r="EH279"/>
      <c r="EI279"/>
      <c r="EJ279"/>
      <c r="EK279"/>
      <c r="EL279"/>
      <c r="EM279"/>
      <c r="EN279"/>
      <c r="EO279"/>
      <c r="EP279"/>
      <c r="EQ279"/>
      <c r="ER279"/>
      <c r="ES279"/>
      <c r="ET279"/>
      <c r="EU279"/>
      <c r="EV279"/>
      <c r="EW279"/>
      <c r="EX279"/>
      <c r="EY279"/>
      <c r="EZ279"/>
      <c r="FA279"/>
      <c r="FB279"/>
      <c r="FC279"/>
      <c r="FD279"/>
      <c r="FE279"/>
      <c r="FF279"/>
      <c r="FG279"/>
      <c r="FH279"/>
      <c r="FI279"/>
      <c r="FJ279"/>
      <c r="FK279"/>
    </row>
    <row r="280" spans="1:167" x14ac:dyDescent="0.25">
      <c r="A280"/>
      <c r="B280"/>
      <c r="C280"/>
      <c r="D280"/>
      <c r="E280"/>
      <c r="F280"/>
      <c r="G280"/>
      <c r="H280"/>
      <c r="I280"/>
      <c r="J280"/>
      <c r="K280"/>
      <c r="L280"/>
      <c r="M280"/>
      <c r="N280"/>
      <c r="O280"/>
      <c r="P280"/>
      <c r="Q280"/>
      <c r="R280"/>
      <c r="S280"/>
      <c r="T280"/>
      <c r="U280"/>
      <c r="V280"/>
      <c r="W280"/>
      <c r="X280"/>
      <c r="Y280"/>
      <c r="Z280"/>
      <c r="AA280"/>
      <c r="AB280"/>
      <c r="AC280"/>
      <c r="AD280"/>
      <c r="AE280"/>
      <c r="AF280"/>
      <c r="AG280"/>
      <c r="AH280"/>
      <c r="AI280"/>
      <c r="AJ280"/>
      <c r="AK280"/>
      <c r="AL280"/>
      <c r="AM280"/>
      <c r="AN280"/>
      <c r="AO280"/>
      <c r="AP280"/>
      <c r="AQ280"/>
      <c r="AR280"/>
      <c r="AS280"/>
      <c r="AT280"/>
      <c r="AU280"/>
      <c r="AV280"/>
      <c r="AW280"/>
      <c r="AX280"/>
      <c r="AY280"/>
      <c r="AZ280"/>
      <c r="BA280"/>
      <c r="BB280"/>
      <c r="BC280"/>
      <c r="BD280"/>
      <c r="BE280"/>
      <c r="BF280"/>
      <c r="BG280"/>
      <c r="BH280"/>
      <c r="BI280"/>
      <c r="BJ280"/>
      <c r="BK280"/>
      <c r="BL280"/>
      <c r="BM280"/>
      <c r="BN280"/>
      <c r="BO280"/>
      <c r="BP280"/>
      <c r="BQ280"/>
      <c r="BR280"/>
      <c r="BS280"/>
      <c r="BT280"/>
      <c r="BU280"/>
      <c r="BV280"/>
      <c r="BW280"/>
      <c r="BX280"/>
      <c r="BY280"/>
      <c r="BZ280"/>
      <c r="CA280"/>
      <c r="CB280"/>
      <c r="CC280"/>
      <c r="CD280"/>
      <c r="CE280"/>
      <c r="CF280"/>
      <c r="CG280"/>
      <c r="CH280"/>
      <c r="CI280"/>
      <c r="CJ280"/>
      <c r="CK280"/>
      <c r="CL280"/>
      <c r="CM280"/>
      <c r="CN280"/>
      <c r="CO280"/>
      <c r="CP280"/>
      <c r="CQ280"/>
      <c r="CR280"/>
      <c r="CS280"/>
      <c r="CT280"/>
      <c r="CU280"/>
      <c r="CV280"/>
      <c r="CW280"/>
      <c r="CX280"/>
      <c r="CY280"/>
      <c r="CZ280"/>
      <c r="DA280"/>
      <c r="DB280"/>
      <c r="DC280"/>
      <c r="DD280"/>
      <c r="DE280"/>
      <c r="DF280"/>
      <c r="DG280"/>
      <c r="DH280"/>
      <c r="DI280"/>
      <c r="DJ280"/>
      <c r="DK280"/>
      <c r="DL280"/>
      <c r="DM280"/>
      <c r="DN280"/>
      <c r="DO280"/>
      <c r="DP280"/>
      <c r="DQ280"/>
      <c r="DR280"/>
      <c r="DS280"/>
      <c r="DT280"/>
      <c r="DU280"/>
      <c r="DV280"/>
      <c r="DW280"/>
      <c r="DX280"/>
      <c r="DY280"/>
      <c r="DZ280"/>
      <c r="EA280"/>
      <c r="EB280"/>
      <c r="EC280"/>
      <c r="ED280"/>
      <c r="EE280"/>
      <c r="EF280"/>
      <c r="EG280"/>
      <c r="EH280"/>
      <c r="EI280"/>
      <c r="EJ280"/>
      <c r="EK280"/>
      <c r="EL280"/>
      <c r="EM280"/>
      <c r="EN280"/>
      <c r="EO280"/>
      <c r="EP280"/>
      <c r="EQ280"/>
      <c r="ER280"/>
      <c r="ES280"/>
      <c r="ET280"/>
      <c r="EU280"/>
      <c r="EV280"/>
      <c r="EW280"/>
      <c r="EX280"/>
      <c r="EY280"/>
      <c r="EZ280"/>
      <c r="FA280"/>
      <c r="FB280"/>
      <c r="FC280"/>
      <c r="FD280"/>
      <c r="FE280"/>
      <c r="FF280"/>
      <c r="FG280"/>
      <c r="FH280"/>
      <c r="FI280"/>
      <c r="FJ280"/>
      <c r="FK280"/>
    </row>
    <row r="281" spans="1:167" x14ac:dyDescent="0.25">
      <c r="A281"/>
      <c r="B281"/>
      <c r="C281"/>
      <c r="D281"/>
      <c r="E281"/>
      <c r="F281"/>
      <c r="G281"/>
      <c r="H281"/>
      <c r="I281"/>
      <c r="J281"/>
      <c r="K281"/>
      <c r="L281"/>
      <c r="M281"/>
      <c r="N281"/>
      <c r="O281"/>
      <c r="P281"/>
      <c r="Q281"/>
      <c r="R281"/>
      <c r="S281"/>
      <c r="T281"/>
      <c r="U281"/>
      <c r="V281"/>
      <c r="W281"/>
      <c r="X281"/>
      <c r="Y281"/>
      <c r="Z281"/>
      <c r="AA281"/>
      <c r="AB281"/>
      <c r="AC281"/>
      <c r="AD281"/>
      <c r="AE281"/>
      <c r="AF281"/>
      <c r="AG281"/>
      <c r="AH281"/>
      <c r="AI281"/>
      <c r="AJ281"/>
      <c r="AK281"/>
      <c r="AL281"/>
      <c r="AM281"/>
      <c r="AN281"/>
      <c r="AO281"/>
      <c r="AP281"/>
      <c r="AQ281"/>
      <c r="AR281"/>
      <c r="AS281"/>
      <c r="AT281"/>
      <c r="AU281"/>
      <c r="AV281"/>
      <c r="AW281"/>
      <c r="AX281"/>
      <c r="AY281"/>
      <c r="AZ281"/>
      <c r="BA281"/>
      <c r="BB281"/>
      <c r="BC281"/>
      <c r="BD281"/>
      <c r="BE281"/>
      <c r="BF281"/>
      <c r="BG281"/>
      <c r="BH281"/>
      <c r="BI281"/>
      <c r="BJ281"/>
      <c r="BK281"/>
      <c r="BL281"/>
      <c r="BM281"/>
      <c r="BN281"/>
      <c r="BO281"/>
      <c r="BP281"/>
      <c r="BQ281"/>
      <c r="BR281"/>
      <c r="BS281"/>
      <c r="BT281"/>
      <c r="BU281"/>
      <c r="BV281"/>
      <c r="BW281"/>
      <c r="BX281"/>
      <c r="BY281"/>
      <c r="BZ281"/>
      <c r="CA281"/>
      <c r="CB281"/>
      <c r="CC281"/>
      <c r="CD281"/>
      <c r="CE281"/>
      <c r="CF281"/>
      <c r="CG281"/>
      <c r="CH281"/>
      <c r="CI281"/>
      <c r="CJ281"/>
      <c r="CK281"/>
      <c r="CL281"/>
      <c r="CM281"/>
      <c r="CN281"/>
      <c r="CO281"/>
      <c r="CP281"/>
      <c r="CQ281"/>
      <c r="CR281"/>
      <c r="CS281"/>
      <c r="CT281"/>
      <c r="CU281"/>
      <c r="CV281"/>
      <c r="CW281"/>
      <c r="CX281"/>
      <c r="CY281"/>
      <c r="CZ281"/>
      <c r="DA281"/>
      <c r="DB281"/>
      <c r="DC281"/>
      <c r="DD281"/>
      <c r="DE281"/>
      <c r="DF281"/>
      <c r="DG281"/>
      <c r="DH281"/>
      <c r="DI281"/>
      <c r="DJ281"/>
      <c r="DK281"/>
      <c r="DL281"/>
      <c r="DM281"/>
      <c r="DN281"/>
      <c r="DO281"/>
      <c r="DP281"/>
      <c r="DQ281"/>
      <c r="DR281"/>
      <c r="DS281"/>
      <c r="DT281"/>
      <c r="DU281"/>
      <c r="DV281"/>
      <c r="DW281"/>
      <c r="DX281"/>
      <c r="DY281"/>
      <c r="DZ281"/>
      <c r="EA281"/>
      <c r="EB281"/>
      <c r="EC281"/>
      <c r="ED281"/>
      <c r="EE281"/>
      <c r="EF281"/>
      <c r="EG281"/>
      <c r="EH281"/>
      <c r="EI281"/>
      <c r="EJ281"/>
      <c r="EK281"/>
      <c r="EL281"/>
      <c r="EM281"/>
      <c r="EN281"/>
      <c r="EO281"/>
      <c r="EP281"/>
      <c r="EQ281"/>
      <c r="ER281"/>
      <c r="ES281"/>
      <c r="ET281"/>
      <c r="EU281"/>
      <c r="EV281"/>
      <c r="EW281"/>
      <c r="EX281"/>
      <c r="EY281"/>
      <c r="EZ281"/>
      <c r="FA281"/>
      <c r="FB281"/>
      <c r="FC281"/>
      <c r="FD281"/>
      <c r="FE281"/>
      <c r="FF281"/>
      <c r="FG281"/>
      <c r="FH281"/>
      <c r="FI281"/>
      <c r="FJ281"/>
      <c r="FK281"/>
    </row>
    <row r="282" spans="1:167" x14ac:dyDescent="0.25">
      <c r="A282"/>
      <c r="B282"/>
      <c r="C282"/>
      <c r="D282"/>
      <c r="E282"/>
      <c r="F282"/>
      <c r="G282"/>
      <c r="H282"/>
      <c r="I282"/>
      <c r="J282"/>
      <c r="K282"/>
      <c r="L282"/>
      <c r="M282"/>
      <c r="N282"/>
      <c r="O282"/>
      <c r="P282"/>
      <c r="Q282"/>
      <c r="R282"/>
      <c r="S282"/>
      <c r="T282"/>
      <c r="U282"/>
      <c r="V282"/>
      <c r="W282"/>
      <c r="X282"/>
      <c r="Y282"/>
      <c r="Z282"/>
      <c r="AA282"/>
      <c r="AB282"/>
      <c r="AC282"/>
      <c r="AD282"/>
      <c r="AE282"/>
      <c r="AF282"/>
      <c r="AG282"/>
      <c r="AH282"/>
      <c r="AI282"/>
      <c r="AJ282"/>
      <c r="AK282"/>
      <c r="AL282"/>
      <c r="AM282"/>
      <c r="AN282"/>
      <c r="AO282"/>
      <c r="AP282"/>
      <c r="AQ282"/>
      <c r="AR282"/>
      <c r="AS282"/>
      <c r="AT282"/>
      <c r="AU282"/>
      <c r="AV282"/>
      <c r="AW282"/>
      <c r="AX282"/>
      <c r="AY282"/>
      <c r="AZ282"/>
      <c r="BA282"/>
      <c r="BB282"/>
      <c r="BC282"/>
      <c r="BD282"/>
      <c r="BE282"/>
      <c r="BF282"/>
      <c r="BG282"/>
      <c r="BH282"/>
      <c r="BI282"/>
      <c r="BJ282"/>
      <c r="BK282"/>
      <c r="BL282"/>
      <c r="BM282"/>
      <c r="BN282"/>
      <c r="BO282"/>
      <c r="BP282"/>
      <c r="BQ282"/>
      <c r="BR282"/>
      <c r="BS282"/>
      <c r="BT282"/>
      <c r="BU282"/>
      <c r="BV282"/>
      <c r="BW282"/>
      <c r="BX282"/>
      <c r="BY282"/>
      <c r="BZ282"/>
      <c r="CA282"/>
      <c r="CB282"/>
      <c r="CC282"/>
      <c r="CD282"/>
      <c r="CE282"/>
      <c r="CF282"/>
      <c r="CG282"/>
      <c r="CH282"/>
      <c r="CI282"/>
      <c r="CJ282"/>
      <c r="CK282"/>
      <c r="CL282"/>
      <c r="CM282"/>
      <c r="CN282"/>
      <c r="CO282"/>
      <c r="CP282"/>
      <c r="CQ282"/>
      <c r="CR282"/>
      <c r="CS282"/>
      <c r="CT282"/>
      <c r="CU282"/>
      <c r="CV282"/>
      <c r="CW282"/>
      <c r="CX282"/>
      <c r="CY282"/>
      <c r="CZ282"/>
      <c r="DA282"/>
      <c r="DB282"/>
      <c r="DC282"/>
      <c r="DD282"/>
      <c r="DE282"/>
      <c r="DF282"/>
      <c r="DG282"/>
      <c r="DH282"/>
      <c r="DI282"/>
      <c r="DJ282"/>
      <c r="DK282"/>
      <c r="DL282"/>
      <c r="DM282"/>
      <c r="DN282"/>
      <c r="DO282"/>
      <c r="DP282"/>
      <c r="DQ282"/>
      <c r="DR282"/>
      <c r="DS282"/>
      <c r="DT282"/>
      <c r="DU282"/>
      <c r="DV282"/>
      <c r="DW282"/>
      <c r="DX282"/>
      <c r="DY282"/>
      <c r="DZ282"/>
      <c r="EA282"/>
      <c r="EB282"/>
      <c r="EC282"/>
      <c r="ED282"/>
      <c r="EE282"/>
      <c r="EF282"/>
      <c r="EG282"/>
      <c r="EH282"/>
      <c r="EI282"/>
      <c r="EJ282"/>
      <c r="EK282"/>
      <c r="EL282"/>
      <c r="EM282"/>
      <c r="EN282"/>
      <c r="EO282"/>
      <c r="EP282"/>
      <c r="EQ282"/>
      <c r="ER282"/>
      <c r="ES282"/>
      <c r="ET282"/>
      <c r="EU282"/>
      <c r="EV282"/>
      <c r="EW282"/>
      <c r="EX282"/>
      <c r="EY282"/>
      <c r="EZ282"/>
      <c r="FA282"/>
      <c r="FB282"/>
      <c r="FC282"/>
      <c r="FD282"/>
      <c r="FE282"/>
      <c r="FF282"/>
      <c r="FG282"/>
      <c r="FH282"/>
      <c r="FI282"/>
      <c r="FJ282"/>
      <c r="FK282"/>
    </row>
    <row r="283" spans="1:167" x14ac:dyDescent="0.25">
      <c r="A283"/>
      <c r="B283"/>
      <c r="C283"/>
      <c r="D283"/>
      <c r="E283"/>
      <c r="F283"/>
      <c r="G283"/>
      <c r="H283"/>
      <c r="I283"/>
      <c r="J283"/>
      <c r="K283"/>
      <c r="L283"/>
      <c r="M283"/>
      <c r="N283"/>
      <c r="O283"/>
      <c r="P283"/>
      <c r="Q283"/>
      <c r="R283"/>
      <c r="S283"/>
      <c r="T283"/>
      <c r="U283"/>
      <c r="V283"/>
      <c r="W283"/>
      <c r="X283"/>
      <c r="Y283"/>
      <c r="Z283"/>
      <c r="AA283"/>
      <c r="AB283"/>
      <c r="AC283"/>
      <c r="AD283"/>
      <c r="AE283"/>
      <c r="AF283"/>
      <c r="AG283"/>
      <c r="AH283"/>
      <c r="AI283"/>
      <c r="AJ283"/>
      <c r="AK283"/>
      <c r="AL283"/>
      <c r="AM283"/>
      <c r="AN283"/>
      <c r="AO283"/>
      <c r="AP283"/>
      <c r="AQ283"/>
      <c r="AR283"/>
      <c r="AS283"/>
      <c r="AT283"/>
      <c r="AU283"/>
      <c r="AV283"/>
      <c r="AW283"/>
      <c r="AX283"/>
      <c r="AY283"/>
      <c r="AZ283"/>
      <c r="BA283"/>
      <c r="BB283"/>
      <c r="BC283"/>
      <c r="BD283"/>
      <c r="BE283"/>
      <c r="BF283"/>
      <c r="BG283"/>
      <c r="BH283"/>
      <c r="BI283"/>
      <c r="BJ283"/>
      <c r="BK283"/>
      <c r="BL283"/>
      <c r="BM283"/>
      <c r="BN283"/>
      <c r="BO283"/>
      <c r="BP283"/>
      <c r="BQ283"/>
      <c r="BR283"/>
      <c r="BS283"/>
      <c r="BT283"/>
      <c r="BU283"/>
      <c r="BV283"/>
      <c r="BW283"/>
      <c r="BX283"/>
      <c r="BY283"/>
      <c r="BZ283"/>
      <c r="CA283"/>
      <c r="CB283"/>
      <c r="CC283"/>
      <c r="CD283"/>
      <c r="CE283"/>
      <c r="CF283"/>
      <c r="CG283"/>
      <c r="CH283"/>
      <c r="CI283"/>
      <c r="CJ283"/>
      <c r="CK283"/>
      <c r="CL283"/>
      <c r="CM283"/>
      <c r="CN283"/>
      <c r="CO283"/>
      <c r="CP283"/>
      <c r="CQ283"/>
      <c r="CR283"/>
      <c r="CS283"/>
      <c r="CT283"/>
      <c r="CU283"/>
      <c r="CV283"/>
      <c r="CW283"/>
      <c r="CX283"/>
      <c r="CY283"/>
      <c r="CZ283"/>
      <c r="DA283"/>
      <c r="DB283"/>
      <c r="DC283"/>
      <c r="DD283"/>
      <c r="DE283"/>
      <c r="DF283"/>
      <c r="DG283"/>
      <c r="DH283"/>
      <c r="DI283"/>
      <c r="DJ283"/>
      <c r="DK283"/>
      <c r="DL283"/>
      <c r="DM283"/>
      <c r="DN283"/>
      <c r="DO283"/>
      <c r="DP283"/>
      <c r="DQ283"/>
      <c r="DR283"/>
      <c r="DS283"/>
      <c r="DT283"/>
      <c r="DU283"/>
      <c r="DV283"/>
      <c r="DW283"/>
      <c r="DX283"/>
      <c r="DY283"/>
      <c r="DZ283"/>
      <c r="EA283"/>
      <c r="EB283"/>
      <c r="EC283"/>
      <c r="ED283"/>
      <c r="EE283"/>
      <c r="EF283"/>
      <c r="EG283"/>
      <c r="EH283"/>
      <c r="EI283"/>
      <c r="EJ283"/>
      <c r="EK283"/>
      <c r="EL283"/>
      <c r="EM283"/>
      <c r="EN283"/>
      <c r="EO283"/>
      <c r="EP283"/>
      <c r="EQ283"/>
      <c r="ER283"/>
      <c r="ES283"/>
      <c r="ET283"/>
      <c r="EU283"/>
      <c r="EV283"/>
      <c r="EW283"/>
      <c r="EX283"/>
      <c r="EY283"/>
      <c r="EZ283"/>
      <c r="FA283"/>
      <c r="FB283"/>
      <c r="FC283"/>
      <c r="FD283"/>
      <c r="FE283"/>
      <c r="FF283"/>
      <c r="FG283"/>
      <c r="FH283"/>
      <c r="FI283"/>
      <c r="FJ283"/>
      <c r="FK283"/>
    </row>
    <row r="284" spans="1:167" x14ac:dyDescent="0.25">
      <c r="A284"/>
      <c r="B284"/>
      <c r="C284"/>
      <c r="D284"/>
      <c r="E284"/>
      <c r="F284"/>
      <c r="G284"/>
      <c r="H284"/>
      <c r="I284"/>
      <c r="J284"/>
      <c r="K284"/>
      <c r="L284"/>
      <c r="M284"/>
      <c r="N284"/>
      <c r="O284"/>
      <c r="P284"/>
      <c r="Q284"/>
      <c r="R284"/>
      <c r="S284"/>
      <c r="T284"/>
      <c r="U284"/>
      <c r="V284"/>
      <c r="W284"/>
      <c r="X284"/>
      <c r="Y284"/>
      <c r="Z284"/>
      <c r="AA284"/>
      <c r="AB284"/>
      <c r="AC284"/>
      <c r="AD284"/>
      <c r="AE284"/>
      <c r="AF284"/>
      <c r="AG284"/>
      <c r="AH284"/>
      <c r="AI284"/>
      <c r="AJ284"/>
      <c r="AK284"/>
      <c r="AL284"/>
      <c r="AM284"/>
      <c r="AN284"/>
      <c r="AO284"/>
      <c r="AP284"/>
      <c r="AQ284"/>
      <c r="AR284"/>
      <c r="AS284"/>
      <c r="AT284"/>
      <c r="AU284"/>
      <c r="AV284"/>
      <c r="AW284"/>
      <c r="AX284"/>
      <c r="AY284"/>
      <c r="AZ284"/>
      <c r="BA284"/>
      <c r="BB284"/>
      <c r="BC284"/>
      <c r="BD284"/>
      <c r="BE284"/>
      <c r="BF284"/>
      <c r="BG284"/>
      <c r="BH284"/>
      <c r="BI284"/>
      <c r="BJ284"/>
      <c r="BK284"/>
      <c r="BL284"/>
      <c r="BM284"/>
      <c r="BN284"/>
      <c r="BO284"/>
      <c r="BP284"/>
      <c r="BQ284"/>
      <c r="BR284"/>
      <c r="BS284"/>
      <c r="BT284"/>
      <c r="BU284"/>
      <c r="BV284"/>
      <c r="BW284"/>
      <c r="BX284"/>
      <c r="BY284"/>
      <c r="BZ284"/>
      <c r="CA284"/>
      <c r="CB284"/>
      <c r="CC284"/>
      <c r="CD284"/>
      <c r="CE284"/>
      <c r="CF284"/>
      <c r="CG284"/>
      <c r="CH284"/>
      <c r="CI284"/>
      <c r="CJ284"/>
      <c r="CK284"/>
      <c r="CL284"/>
      <c r="CM284"/>
      <c r="CN284"/>
      <c r="CO284"/>
      <c r="CP284"/>
      <c r="CQ284"/>
      <c r="CR284"/>
      <c r="CS284"/>
      <c r="CT284"/>
      <c r="CU284"/>
      <c r="CV284"/>
      <c r="CW284"/>
      <c r="CX284"/>
      <c r="CY284"/>
      <c r="CZ284"/>
      <c r="DA284"/>
      <c r="DB284"/>
      <c r="DC284"/>
      <c r="DD284"/>
      <c r="DE284"/>
      <c r="DF284"/>
      <c r="DG284"/>
      <c r="DH284"/>
      <c r="DI284"/>
      <c r="DJ284"/>
      <c r="DK284"/>
      <c r="DL284"/>
      <c r="DM284"/>
      <c r="DN284"/>
      <c r="DO284"/>
      <c r="DP284"/>
      <c r="DQ284"/>
      <c r="DR284"/>
      <c r="DS284"/>
      <c r="DT284"/>
      <c r="DU284"/>
      <c r="DV284"/>
      <c r="DW284"/>
      <c r="DX284"/>
      <c r="DY284"/>
      <c r="DZ284"/>
      <c r="EA284"/>
      <c r="EB284"/>
      <c r="EC284"/>
      <c r="ED284"/>
      <c r="EE284"/>
      <c r="EF284"/>
      <c r="EG284"/>
      <c r="EH284"/>
      <c r="EI284"/>
      <c r="EJ284"/>
      <c r="EK284"/>
      <c r="EL284"/>
      <c r="EM284"/>
      <c r="EN284"/>
      <c r="EO284"/>
      <c r="EP284"/>
      <c r="EQ284"/>
      <c r="ER284"/>
      <c r="ES284"/>
      <c r="ET284"/>
      <c r="EU284"/>
      <c r="EV284"/>
      <c r="EW284"/>
      <c r="EX284"/>
      <c r="EY284"/>
      <c r="EZ284"/>
      <c r="FA284"/>
      <c r="FB284"/>
      <c r="FC284"/>
      <c r="FD284"/>
      <c r="FE284"/>
      <c r="FF284"/>
      <c r="FG284"/>
      <c r="FH284"/>
      <c r="FI284"/>
      <c r="FJ284"/>
      <c r="FK284"/>
    </row>
    <row r="285" spans="1:167" x14ac:dyDescent="0.25">
      <c r="A285"/>
      <c r="B285"/>
      <c r="C285"/>
      <c r="D285"/>
      <c r="E285"/>
      <c r="F285"/>
      <c r="G285"/>
      <c r="H285"/>
      <c r="I285"/>
      <c r="J285"/>
      <c r="K285"/>
      <c r="L285"/>
      <c r="M285"/>
      <c r="N285"/>
      <c r="O285"/>
      <c r="P285"/>
      <c r="Q285"/>
      <c r="R285"/>
      <c r="S285"/>
      <c r="T285"/>
      <c r="U285"/>
      <c r="V285"/>
      <c r="W285"/>
      <c r="X285"/>
      <c r="Y285"/>
      <c r="Z285"/>
      <c r="AA285"/>
      <c r="AB285"/>
      <c r="AC285"/>
      <c r="AD285"/>
      <c r="AE285"/>
      <c r="AF285"/>
      <c r="AG285"/>
      <c r="AH285"/>
      <c r="AI285"/>
      <c r="AJ285"/>
      <c r="AK285"/>
      <c r="AL285"/>
      <c r="AM285"/>
      <c r="AN285"/>
      <c r="AO285"/>
      <c r="AP285"/>
      <c r="AQ285"/>
      <c r="AR285"/>
      <c r="AS285"/>
      <c r="AT285"/>
      <c r="AU285"/>
      <c r="AV285"/>
      <c r="AW285"/>
      <c r="AX285"/>
      <c r="AY285"/>
      <c r="AZ285"/>
      <c r="BA285"/>
      <c r="BB285"/>
      <c r="BC285"/>
      <c r="BD285"/>
      <c r="BE285"/>
      <c r="BF285"/>
      <c r="BG285"/>
      <c r="BH285"/>
      <c r="BI285"/>
      <c r="BJ285"/>
      <c r="BK285"/>
      <c r="BL285"/>
      <c r="BM285"/>
      <c r="BN285"/>
      <c r="BO285"/>
      <c r="BP285"/>
      <c r="BQ285"/>
      <c r="BR285"/>
      <c r="BS285"/>
      <c r="BT285"/>
      <c r="BU285"/>
      <c r="BV285"/>
      <c r="BW285"/>
      <c r="BX285"/>
      <c r="BY285"/>
      <c r="BZ285"/>
      <c r="CA285"/>
      <c r="CB285"/>
      <c r="CC285"/>
      <c r="CD285"/>
      <c r="CE285"/>
      <c r="CF285"/>
      <c r="CG285"/>
      <c r="CH285"/>
      <c r="CI285"/>
      <c r="CJ285"/>
      <c r="CK285"/>
      <c r="CL285"/>
      <c r="CM285"/>
      <c r="CN285"/>
      <c r="CO285"/>
      <c r="CP285"/>
      <c r="CQ285"/>
      <c r="CR285"/>
      <c r="CS285"/>
      <c r="CT285"/>
      <c r="CU285"/>
      <c r="CV285"/>
      <c r="CW285"/>
      <c r="CX285"/>
      <c r="CY285"/>
      <c r="CZ285"/>
      <c r="DA285"/>
      <c r="DB285"/>
      <c r="DC285"/>
      <c r="DD285"/>
      <c r="DE285"/>
      <c r="DF285"/>
      <c r="DG285"/>
      <c r="DH285"/>
      <c r="DI285"/>
      <c r="DJ285"/>
      <c r="DK285"/>
      <c r="DL285"/>
      <c r="DM285"/>
      <c r="DN285"/>
      <c r="DO285"/>
      <c r="DP285"/>
      <c r="DQ285"/>
      <c r="DR285"/>
      <c r="DS285"/>
      <c r="DT285"/>
      <c r="DU285"/>
      <c r="DV285"/>
      <c r="DW285"/>
      <c r="DX285"/>
      <c r="DY285"/>
      <c r="DZ285"/>
      <c r="EA285"/>
      <c r="EB285"/>
      <c r="EC285"/>
      <c r="ED285"/>
      <c r="EE285"/>
      <c r="EF285"/>
      <c r="EG285"/>
      <c r="EH285"/>
      <c r="EI285"/>
      <c r="EJ285"/>
      <c r="EK285"/>
      <c r="EL285"/>
      <c r="EM285"/>
      <c r="EN285"/>
      <c r="EO285"/>
      <c r="EP285"/>
      <c r="EQ285"/>
      <c r="ER285"/>
      <c r="ES285"/>
      <c r="ET285"/>
      <c r="EU285"/>
      <c r="EV285"/>
      <c r="EW285"/>
      <c r="EX285"/>
      <c r="EY285"/>
      <c r="EZ285"/>
      <c r="FA285"/>
      <c r="FB285"/>
      <c r="FC285"/>
      <c r="FD285"/>
      <c r="FE285"/>
      <c r="FF285"/>
      <c r="FG285"/>
      <c r="FH285"/>
      <c r="FI285"/>
      <c r="FJ285"/>
      <c r="FK285"/>
    </row>
    <row r="286" spans="1:167" x14ac:dyDescent="0.25">
      <c r="A286"/>
      <c r="B286"/>
      <c r="C286"/>
      <c r="D286"/>
      <c r="E286"/>
      <c r="F286"/>
      <c r="G286"/>
      <c r="H286"/>
      <c r="I286"/>
      <c r="J286"/>
      <c r="K286"/>
      <c r="L286"/>
      <c r="M286"/>
      <c r="N286"/>
      <c r="O286"/>
      <c r="P286"/>
      <c r="Q286"/>
      <c r="R286"/>
      <c r="S286"/>
      <c r="T286"/>
      <c r="U286"/>
      <c r="V286"/>
      <c r="W286"/>
      <c r="X286"/>
      <c r="Y286"/>
      <c r="Z286"/>
      <c r="AA286"/>
      <c r="AB286"/>
      <c r="AC286"/>
      <c r="AD286"/>
      <c r="AE286"/>
      <c r="AF286"/>
      <c r="AG286"/>
      <c r="AH286"/>
      <c r="AI286"/>
      <c r="AJ286"/>
      <c r="AK286"/>
      <c r="AL286"/>
      <c r="AM286"/>
      <c r="AN286"/>
      <c r="AO286"/>
      <c r="AP286"/>
      <c r="AQ286"/>
      <c r="AR286"/>
      <c r="AS286"/>
      <c r="AT286"/>
      <c r="AU286"/>
      <c r="AV286"/>
      <c r="AW286"/>
      <c r="AX286"/>
      <c r="AY286"/>
      <c r="AZ286"/>
      <c r="BA286"/>
      <c r="BB286"/>
      <c r="BC286"/>
      <c r="BD286"/>
      <c r="BE286"/>
      <c r="BF286"/>
      <c r="BG286"/>
      <c r="BH286"/>
      <c r="BI286"/>
      <c r="BJ286"/>
      <c r="BK286"/>
      <c r="BL286"/>
      <c r="BM286"/>
      <c r="BN286"/>
      <c r="BO286"/>
      <c r="BP286"/>
      <c r="BQ286"/>
      <c r="BR286"/>
      <c r="BS286"/>
      <c r="BT286"/>
      <c r="BU286"/>
      <c r="BV286"/>
      <c r="BW286"/>
      <c r="BX286"/>
      <c r="BY286"/>
      <c r="BZ286"/>
      <c r="CA286"/>
      <c r="CB286"/>
      <c r="CC286"/>
      <c r="CD286"/>
      <c r="CE286"/>
      <c r="CF286"/>
      <c r="CG286"/>
      <c r="CH286"/>
      <c r="CI286"/>
      <c r="CJ286"/>
      <c r="CK286"/>
      <c r="CL286"/>
      <c r="CM286"/>
      <c r="CN286"/>
      <c r="CO286"/>
      <c r="CP286"/>
      <c r="CQ286"/>
      <c r="CR286"/>
      <c r="CS286"/>
      <c r="CT286"/>
      <c r="CU286"/>
      <c r="CV286"/>
      <c r="CW286"/>
      <c r="CX286"/>
      <c r="CY286"/>
      <c r="CZ286"/>
      <c r="DA286"/>
      <c r="DB286"/>
      <c r="DC286"/>
      <c r="DD286"/>
      <c r="DE286"/>
      <c r="DF286"/>
      <c r="DG286"/>
      <c r="DH286"/>
      <c r="DI286"/>
      <c r="DJ286"/>
      <c r="DK286"/>
      <c r="DL286"/>
      <c r="DM286"/>
      <c r="DN286"/>
      <c r="DO286"/>
      <c r="DP286"/>
      <c r="DQ286"/>
      <c r="DR286"/>
      <c r="DS286"/>
      <c r="DT286"/>
      <c r="DU286"/>
      <c r="DV286"/>
      <c r="DW286"/>
      <c r="DX286"/>
      <c r="DY286"/>
      <c r="DZ286"/>
      <c r="EA286"/>
      <c r="EB286"/>
      <c r="EC286"/>
      <c r="ED286"/>
      <c r="EE286"/>
      <c r="EF286"/>
      <c r="EG286"/>
      <c r="EH286"/>
      <c r="EI286"/>
      <c r="EJ286"/>
      <c r="EK286"/>
      <c r="EL286"/>
      <c r="EM286"/>
      <c r="EN286"/>
      <c r="EO286"/>
      <c r="EP286"/>
      <c r="EQ286"/>
      <c r="ER286"/>
      <c r="ES286"/>
      <c r="ET286"/>
      <c r="EU286"/>
      <c r="EV286"/>
      <c r="EW286"/>
      <c r="EX286"/>
      <c r="EY286"/>
      <c r="EZ286"/>
      <c r="FA286"/>
      <c r="FB286"/>
      <c r="FC286"/>
      <c r="FD286"/>
      <c r="FE286"/>
      <c r="FF286"/>
      <c r="FG286"/>
      <c r="FH286"/>
      <c r="FI286"/>
      <c r="FJ286"/>
      <c r="FK286"/>
    </row>
    <row r="287" spans="1:167" x14ac:dyDescent="0.25">
      <c r="A287"/>
      <c r="B287"/>
      <c r="C287"/>
      <c r="D287"/>
      <c r="E287"/>
      <c r="F287"/>
      <c r="G287"/>
      <c r="H287"/>
      <c r="I287"/>
      <c r="J287"/>
      <c r="K287"/>
      <c r="L287"/>
      <c r="M287"/>
      <c r="N287"/>
      <c r="O287"/>
      <c r="P287"/>
      <c r="Q287"/>
      <c r="R287"/>
      <c r="S287"/>
      <c r="T287"/>
      <c r="U287"/>
      <c r="V287"/>
      <c r="W287"/>
      <c r="X287"/>
      <c r="Y287"/>
      <c r="Z287"/>
      <c r="AA287"/>
      <c r="AB287"/>
      <c r="AC287"/>
      <c r="AD287"/>
      <c r="AE287"/>
      <c r="AF287"/>
      <c r="AG287"/>
      <c r="AH287"/>
      <c r="AI287"/>
      <c r="AJ287"/>
      <c r="AK287"/>
      <c r="AL287"/>
      <c r="AM287"/>
      <c r="AN287"/>
      <c r="AO287"/>
      <c r="AP287"/>
      <c r="AQ287"/>
      <c r="AR287"/>
      <c r="AS287"/>
      <c r="AT287"/>
      <c r="AU287"/>
      <c r="AV287"/>
      <c r="AW287"/>
      <c r="AX287"/>
      <c r="AY287"/>
      <c r="AZ287"/>
      <c r="BA287"/>
      <c r="BB287"/>
      <c r="BC287"/>
      <c r="BD287"/>
      <c r="BE287"/>
      <c r="BF287"/>
      <c r="BG287"/>
      <c r="BH287"/>
      <c r="BI287"/>
      <c r="BJ287"/>
      <c r="BK287"/>
      <c r="BL287"/>
      <c r="BM287"/>
      <c r="BN287"/>
      <c r="BO287"/>
      <c r="BP287"/>
      <c r="BQ287"/>
      <c r="BR287"/>
      <c r="BS287"/>
      <c r="BT287"/>
      <c r="BU287"/>
      <c r="BV287"/>
      <c r="BW287"/>
      <c r="BX287"/>
      <c r="BY287"/>
      <c r="BZ287"/>
      <c r="CA287"/>
      <c r="CB287"/>
      <c r="CC287"/>
      <c r="CD287"/>
      <c r="CE287"/>
      <c r="CF287"/>
      <c r="CG287"/>
      <c r="CH287"/>
      <c r="CI287"/>
      <c r="CJ287"/>
      <c r="CK287"/>
      <c r="CL287"/>
      <c r="CM287"/>
      <c r="CN287"/>
      <c r="CO287"/>
      <c r="CP287"/>
      <c r="CQ287"/>
      <c r="CR287"/>
      <c r="CS287"/>
      <c r="CT287"/>
      <c r="CU287"/>
      <c r="CV287"/>
      <c r="CW287"/>
      <c r="CX287"/>
      <c r="CY287"/>
      <c r="CZ287"/>
      <c r="DA287"/>
      <c r="DB287"/>
      <c r="DC287"/>
      <c r="DD287"/>
      <c r="DE287"/>
      <c r="DF287"/>
      <c r="DG287"/>
      <c r="DH287"/>
      <c r="DI287"/>
      <c r="DJ287"/>
      <c r="DK287"/>
      <c r="DL287"/>
      <c r="DM287"/>
      <c r="DN287"/>
      <c r="DO287"/>
      <c r="DP287"/>
      <c r="DQ287"/>
      <c r="DR287"/>
      <c r="DS287"/>
      <c r="DT287"/>
      <c r="DU287"/>
      <c r="DV287"/>
      <c r="DW287"/>
      <c r="DX287"/>
      <c r="DY287"/>
      <c r="DZ287"/>
      <c r="EA287"/>
      <c r="EB287"/>
      <c r="EC287"/>
      <c r="ED287"/>
      <c r="EE287"/>
      <c r="EF287"/>
      <c r="EG287"/>
      <c r="EH287"/>
      <c r="EI287"/>
      <c r="EJ287"/>
      <c r="EK287"/>
      <c r="EL287"/>
      <c r="EM287"/>
      <c r="EN287"/>
      <c r="EO287"/>
      <c r="EP287"/>
      <c r="EQ287"/>
      <c r="ER287"/>
      <c r="ES287"/>
      <c r="ET287"/>
      <c r="EU287"/>
      <c r="EV287"/>
      <c r="EW287"/>
      <c r="EX287"/>
      <c r="EY287"/>
      <c r="EZ287"/>
      <c r="FA287"/>
      <c r="FB287"/>
      <c r="FC287"/>
      <c r="FD287"/>
      <c r="FE287"/>
      <c r="FF287"/>
      <c r="FG287"/>
      <c r="FH287"/>
      <c r="FI287"/>
      <c r="FJ287"/>
      <c r="FK287"/>
    </row>
    <row r="288" spans="1:167" x14ac:dyDescent="0.25">
      <c r="A288"/>
      <c r="B288"/>
      <c r="C288"/>
      <c r="D288"/>
      <c r="E288"/>
      <c r="F288"/>
      <c r="G288"/>
      <c r="H288"/>
      <c r="I288"/>
      <c r="J288"/>
      <c r="K288"/>
      <c r="L288"/>
      <c r="M288"/>
      <c r="N288"/>
      <c r="O288"/>
      <c r="P288"/>
      <c r="Q288"/>
      <c r="R288"/>
      <c r="S288"/>
      <c r="T288"/>
      <c r="U288"/>
      <c r="V288"/>
      <c r="W288"/>
      <c r="X288"/>
      <c r="Y288"/>
      <c r="Z288"/>
      <c r="AA288"/>
      <c r="AB288"/>
      <c r="AC288"/>
      <c r="AD288"/>
      <c r="AE288"/>
      <c r="AF288"/>
      <c r="AG288"/>
      <c r="AH288"/>
      <c r="AI288"/>
      <c r="AJ288"/>
      <c r="AK288"/>
      <c r="AL288"/>
      <c r="AM288"/>
      <c r="AN288"/>
      <c r="AO288"/>
      <c r="AP288"/>
      <c r="AQ288"/>
      <c r="AR288"/>
      <c r="AS288"/>
      <c r="AT288"/>
      <c r="AU288"/>
      <c r="AV288"/>
      <c r="AW288"/>
      <c r="AX288"/>
      <c r="AY288"/>
      <c r="AZ288"/>
      <c r="BA288"/>
      <c r="BB288"/>
      <c r="BC288"/>
      <c r="BD288"/>
      <c r="BE288"/>
      <c r="BF288"/>
      <c r="BG288"/>
      <c r="BH288"/>
      <c r="BI288"/>
      <c r="BJ288"/>
      <c r="BK288"/>
      <c r="BL288"/>
      <c r="BM288"/>
      <c r="BN288"/>
      <c r="BO288"/>
      <c r="BP288"/>
      <c r="BQ288"/>
      <c r="BR288"/>
      <c r="BS288"/>
      <c r="BT288"/>
      <c r="BU288"/>
      <c r="BV288"/>
      <c r="BW288"/>
      <c r="BX288"/>
      <c r="BY288"/>
      <c r="BZ288"/>
      <c r="CA288"/>
      <c r="CB288"/>
      <c r="CC288"/>
      <c r="CD288"/>
      <c r="CE288"/>
      <c r="CF288"/>
      <c r="CG288"/>
      <c r="CH288"/>
      <c r="CI288"/>
      <c r="CJ288"/>
      <c r="CK288"/>
      <c r="CL288"/>
      <c r="CM288"/>
      <c r="CN288"/>
      <c r="CO288"/>
      <c r="CP288"/>
      <c r="CQ288"/>
      <c r="CR288"/>
      <c r="CS288"/>
      <c r="CT288"/>
      <c r="CU288"/>
      <c r="CV288"/>
      <c r="CW288"/>
      <c r="CX288"/>
      <c r="CY288"/>
      <c r="CZ288"/>
      <c r="DA288"/>
      <c r="DB288"/>
      <c r="DC288"/>
      <c r="DD288"/>
      <c r="DE288"/>
      <c r="DF288"/>
      <c r="DG288"/>
      <c r="DH288"/>
      <c r="DI288"/>
      <c r="DJ288"/>
      <c r="DK288"/>
      <c r="DL288"/>
      <c r="DM288"/>
      <c r="DN288"/>
      <c r="DO288"/>
      <c r="DP288"/>
      <c r="DQ288"/>
      <c r="DR288"/>
      <c r="DS288"/>
      <c r="DT288"/>
      <c r="DU288"/>
      <c r="DV288"/>
      <c r="DW288"/>
      <c r="DX288"/>
      <c r="DY288"/>
      <c r="DZ288"/>
      <c r="EA288"/>
      <c r="EB288"/>
      <c r="EC288"/>
      <c r="ED288"/>
      <c r="EE288"/>
      <c r="EF288"/>
      <c r="EG288"/>
      <c r="EH288"/>
      <c r="EI288"/>
      <c r="EJ288"/>
      <c r="EK288"/>
      <c r="EL288"/>
      <c r="EM288"/>
      <c r="EN288"/>
      <c r="EO288"/>
      <c r="EP288"/>
      <c r="EQ288"/>
      <c r="ER288"/>
      <c r="ES288"/>
      <c r="ET288"/>
      <c r="EU288"/>
      <c r="EV288"/>
      <c r="EW288"/>
      <c r="EX288"/>
      <c r="EY288"/>
      <c r="EZ288"/>
      <c r="FA288"/>
      <c r="FB288"/>
      <c r="FC288"/>
      <c r="FD288"/>
      <c r="FE288"/>
      <c r="FF288"/>
      <c r="FG288"/>
      <c r="FH288"/>
      <c r="FI288"/>
      <c r="FJ288"/>
      <c r="FK288"/>
    </row>
    <row r="289" spans="1:167" x14ac:dyDescent="0.25">
      <c r="A289"/>
      <c r="B289"/>
      <c r="C289"/>
      <c r="D289"/>
      <c r="E289"/>
      <c r="F289"/>
      <c r="G289"/>
      <c r="H289"/>
      <c r="I289"/>
      <c r="J289"/>
      <c r="K289"/>
      <c r="L289"/>
      <c r="M289"/>
      <c r="N289"/>
      <c r="O289"/>
      <c r="P289"/>
      <c r="Q289"/>
      <c r="R289"/>
      <c r="S289"/>
      <c r="T289"/>
      <c r="U289"/>
      <c r="V289"/>
      <c r="W289"/>
      <c r="X289"/>
      <c r="Y289"/>
      <c r="Z289"/>
      <c r="AA289"/>
      <c r="AB289"/>
      <c r="AC289"/>
      <c r="AD289"/>
      <c r="AE289"/>
      <c r="AF289"/>
      <c r="AG289"/>
      <c r="AH289"/>
      <c r="AI289"/>
      <c r="AJ289"/>
      <c r="AK289"/>
      <c r="AL289"/>
      <c r="AM289"/>
      <c r="AN289"/>
      <c r="AO289"/>
      <c r="AP289"/>
      <c r="AQ289"/>
      <c r="AR289"/>
      <c r="AS289"/>
      <c r="AT289"/>
      <c r="AU289"/>
      <c r="AV289"/>
      <c r="AW289"/>
      <c r="AX289"/>
      <c r="AY289"/>
      <c r="AZ289"/>
      <c r="BA289"/>
      <c r="BB289"/>
      <c r="BC289"/>
      <c r="BD289"/>
      <c r="BE289"/>
      <c r="BF289"/>
      <c r="BG289"/>
      <c r="BH289"/>
      <c r="BI289"/>
      <c r="BJ289"/>
      <c r="BK289"/>
      <c r="BL289"/>
      <c r="BM289"/>
      <c r="BN289"/>
      <c r="BO289"/>
      <c r="BP289"/>
      <c r="BQ289"/>
      <c r="BR289"/>
      <c r="BS289"/>
      <c r="BT289"/>
      <c r="BU289"/>
      <c r="BV289"/>
      <c r="BW289"/>
      <c r="BX289"/>
      <c r="BY289"/>
      <c r="BZ289"/>
      <c r="CA289"/>
      <c r="CB289"/>
      <c r="CC289"/>
      <c r="CD289"/>
      <c r="CE289"/>
      <c r="CF289"/>
      <c r="CG289"/>
      <c r="CH289"/>
      <c r="CI289"/>
      <c r="CJ289"/>
      <c r="CK289"/>
      <c r="CL289"/>
      <c r="CM289"/>
      <c r="CN289"/>
      <c r="CO289"/>
      <c r="CP289"/>
      <c r="CQ289"/>
      <c r="CR289"/>
      <c r="CS289"/>
      <c r="CT289"/>
      <c r="CU289"/>
      <c r="CV289"/>
      <c r="CW289"/>
      <c r="CX289"/>
      <c r="CY289"/>
      <c r="CZ289"/>
      <c r="DA289"/>
      <c r="DB289"/>
      <c r="DC289"/>
      <c r="DD289"/>
      <c r="DE289"/>
      <c r="DF289"/>
      <c r="DG289"/>
      <c r="DH289"/>
      <c r="DI289"/>
      <c r="DJ289"/>
      <c r="DK289"/>
      <c r="DL289"/>
      <c r="DM289"/>
      <c r="DN289"/>
      <c r="DO289"/>
      <c r="DP289"/>
      <c r="DQ289"/>
      <c r="DR289"/>
      <c r="DS289"/>
      <c r="DT289"/>
      <c r="DU289"/>
      <c r="DV289"/>
      <c r="DW289"/>
      <c r="DX289"/>
      <c r="DY289"/>
      <c r="DZ289"/>
      <c r="EA289"/>
      <c r="EB289"/>
      <c r="EC289"/>
      <c r="ED289"/>
      <c r="EE289"/>
      <c r="EF289"/>
      <c r="EG289"/>
      <c r="EH289"/>
      <c r="EI289"/>
      <c r="EJ289"/>
      <c r="EK289"/>
      <c r="EL289"/>
      <c r="EM289"/>
      <c r="EN289"/>
      <c r="EO289"/>
      <c r="EP289"/>
      <c r="EQ289"/>
      <c r="ER289"/>
      <c r="ES289"/>
      <c r="ET289"/>
      <c r="EU289"/>
      <c r="EV289"/>
      <c r="EW289"/>
      <c r="EX289"/>
      <c r="EY289"/>
      <c r="EZ289"/>
      <c r="FA289"/>
      <c r="FB289"/>
      <c r="FC289"/>
      <c r="FD289"/>
      <c r="FE289"/>
      <c r="FF289"/>
      <c r="FG289"/>
      <c r="FH289"/>
      <c r="FI289"/>
      <c r="FJ289"/>
      <c r="FK289"/>
    </row>
    <row r="290" spans="1:167" x14ac:dyDescent="0.25">
      <c r="A290"/>
      <c r="B290"/>
      <c r="C290"/>
      <c r="D290"/>
      <c r="E290"/>
      <c r="F290"/>
      <c r="G290"/>
      <c r="H290"/>
      <c r="I290"/>
      <c r="J290"/>
      <c r="K290"/>
      <c r="L290"/>
      <c r="M290"/>
      <c r="N290"/>
      <c r="O290"/>
      <c r="P290"/>
      <c r="Q290"/>
      <c r="R290"/>
      <c r="S290"/>
      <c r="T290"/>
      <c r="U290"/>
      <c r="V290"/>
      <c r="W290"/>
      <c r="X290"/>
      <c r="Y290"/>
      <c r="Z290"/>
      <c r="AA290"/>
      <c r="AB290"/>
      <c r="AC290"/>
      <c r="AD290"/>
      <c r="AE290"/>
      <c r="AF290"/>
      <c r="AG290"/>
      <c r="AH290"/>
      <c r="AI290"/>
      <c r="AJ290"/>
      <c r="AK290"/>
      <c r="AL290"/>
      <c r="AM290"/>
      <c r="AN290"/>
      <c r="AO290"/>
      <c r="AP290"/>
      <c r="AQ290"/>
      <c r="AR290"/>
      <c r="AS290"/>
      <c r="AT290"/>
      <c r="AU290"/>
      <c r="AV290"/>
      <c r="AW290"/>
      <c r="AX290"/>
      <c r="AY290"/>
      <c r="AZ290"/>
      <c r="BA290"/>
      <c r="BB290"/>
      <c r="BC290"/>
      <c r="BD290"/>
      <c r="BE290"/>
      <c r="BF290"/>
      <c r="BG290"/>
      <c r="BH290"/>
      <c r="BI290"/>
      <c r="BJ290"/>
      <c r="BK290"/>
      <c r="BL290"/>
      <c r="BM290"/>
      <c r="BN290"/>
      <c r="BO290"/>
      <c r="BP290"/>
      <c r="BQ290"/>
      <c r="BR290"/>
      <c r="BS290"/>
      <c r="BT290"/>
      <c r="BU290"/>
      <c r="BV290"/>
      <c r="BW290"/>
      <c r="BX290"/>
      <c r="BY290"/>
      <c r="BZ290"/>
      <c r="CA290"/>
      <c r="CB290"/>
      <c r="CC290"/>
      <c r="CD290"/>
      <c r="CE290"/>
      <c r="CF290"/>
      <c r="CG290"/>
      <c r="CH290"/>
      <c r="CI290"/>
      <c r="CJ290"/>
      <c r="CK290"/>
      <c r="CL290"/>
      <c r="CM290"/>
      <c r="CN290"/>
      <c r="CO290"/>
      <c r="CP290"/>
      <c r="CQ290"/>
      <c r="CR290"/>
      <c r="CS290"/>
      <c r="CT290"/>
      <c r="CU290"/>
      <c r="CV290"/>
      <c r="CW290"/>
      <c r="CX290"/>
      <c r="CY290"/>
      <c r="CZ290"/>
      <c r="DA290"/>
      <c r="DB290"/>
      <c r="DC290"/>
      <c r="DD290"/>
      <c r="DE290"/>
      <c r="DF290"/>
      <c r="DG290"/>
      <c r="DH290"/>
      <c r="DI290"/>
      <c r="DJ290"/>
      <c r="DK290"/>
      <c r="DL290"/>
      <c r="DM290"/>
      <c r="DN290"/>
      <c r="DO290"/>
      <c r="DP290"/>
      <c r="DQ290"/>
      <c r="DR290"/>
      <c r="DS290"/>
      <c r="DT290"/>
      <c r="DU290"/>
      <c r="DV290"/>
      <c r="DW290"/>
      <c r="DX290"/>
      <c r="DY290"/>
      <c r="DZ290"/>
      <c r="EA290"/>
      <c r="EB290"/>
      <c r="EC290"/>
      <c r="ED290"/>
      <c r="EE290"/>
      <c r="EF290"/>
      <c r="EG290"/>
      <c r="EH290"/>
      <c r="EI290"/>
      <c r="EJ290"/>
      <c r="EK290"/>
      <c r="EL290"/>
      <c r="EM290"/>
      <c r="EN290"/>
      <c r="EO290"/>
      <c r="EP290"/>
      <c r="EQ290"/>
      <c r="ER290"/>
      <c r="ES290"/>
      <c r="ET290"/>
      <c r="EU290"/>
      <c r="EV290"/>
      <c r="EW290"/>
      <c r="EX290"/>
      <c r="EY290"/>
      <c r="EZ290"/>
      <c r="FA290"/>
      <c r="FB290"/>
      <c r="FC290"/>
      <c r="FD290"/>
      <c r="FE290"/>
      <c r="FF290"/>
      <c r="FG290"/>
      <c r="FH290"/>
      <c r="FI290"/>
      <c r="FJ290"/>
      <c r="FK290"/>
    </row>
    <row r="291" spans="1:167" x14ac:dyDescent="0.25">
      <c r="A291"/>
      <c r="B291"/>
      <c r="C291"/>
      <c r="D291"/>
      <c r="E291"/>
      <c r="F291"/>
      <c r="G291"/>
      <c r="H291"/>
      <c r="I291"/>
      <c r="J291"/>
      <c r="K291"/>
      <c r="L291"/>
      <c r="M291"/>
      <c r="N291"/>
      <c r="O291"/>
      <c r="P291"/>
      <c r="Q291"/>
      <c r="R291"/>
      <c r="S291"/>
      <c r="T291"/>
      <c r="U291"/>
      <c r="V291"/>
      <c r="W291"/>
      <c r="X291"/>
      <c r="Y291"/>
      <c r="Z291"/>
      <c r="AA291"/>
      <c r="AB291"/>
      <c r="AC291"/>
      <c r="AD291"/>
      <c r="AE291"/>
      <c r="AF291"/>
      <c r="AG291"/>
      <c r="AH291"/>
      <c r="AI291"/>
      <c r="AJ291"/>
      <c r="AK291"/>
      <c r="AL291"/>
      <c r="AM291"/>
      <c r="AN291"/>
      <c r="AO291"/>
      <c r="AP291"/>
      <c r="AQ291"/>
      <c r="AR291"/>
      <c r="AS291"/>
      <c r="AT291"/>
      <c r="AU291"/>
      <c r="AV291"/>
      <c r="AW291"/>
      <c r="AX291"/>
      <c r="AY291"/>
      <c r="AZ291"/>
      <c r="BA291"/>
      <c r="BB291"/>
      <c r="BC291"/>
      <c r="BD291"/>
      <c r="BE291"/>
      <c r="BF291"/>
      <c r="BG291"/>
      <c r="BH291"/>
      <c r="BI291"/>
      <c r="BJ291"/>
      <c r="BK291"/>
      <c r="BL291"/>
      <c r="BM291"/>
      <c r="BN291"/>
      <c r="BO291"/>
      <c r="BP291"/>
      <c r="BQ291"/>
      <c r="BR291"/>
      <c r="BS291"/>
      <c r="BT291"/>
      <c r="BU291"/>
      <c r="BV291"/>
      <c r="BW291"/>
      <c r="BX291"/>
      <c r="BY291"/>
      <c r="BZ291"/>
      <c r="CA291"/>
      <c r="CB291"/>
      <c r="CC291"/>
      <c r="CD291"/>
      <c r="CE291"/>
      <c r="CF291"/>
      <c r="CG291"/>
      <c r="CH291"/>
      <c r="CI291"/>
      <c r="CJ291"/>
      <c r="CK291"/>
      <c r="CL291"/>
      <c r="CM291"/>
      <c r="CN291"/>
      <c r="CO291"/>
      <c r="CP291"/>
      <c r="CQ291"/>
      <c r="CR291"/>
      <c r="CS291"/>
      <c r="CT291"/>
      <c r="CU291"/>
      <c r="CV291"/>
      <c r="CW291"/>
      <c r="CX291"/>
      <c r="CY291"/>
      <c r="CZ291"/>
      <c r="DA291"/>
      <c r="DB291"/>
      <c r="DC291"/>
      <c r="DD291"/>
      <c r="DE291"/>
      <c r="DF291"/>
      <c r="DG291"/>
      <c r="DH291"/>
      <c r="DI291"/>
      <c r="DJ291"/>
      <c r="DK291"/>
      <c r="DL291"/>
      <c r="DM291"/>
      <c r="DN291"/>
      <c r="DO291"/>
      <c r="DP291"/>
      <c r="DQ291"/>
      <c r="DR291"/>
      <c r="DS291"/>
      <c r="DT291"/>
      <c r="DU291"/>
      <c r="DV291"/>
      <c r="DW291"/>
      <c r="DX291"/>
      <c r="DY291"/>
      <c r="DZ291"/>
      <c r="EA291"/>
      <c r="EB291"/>
      <c r="EC291"/>
      <c r="ED291"/>
      <c r="EE291"/>
      <c r="EF291"/>
      <c r="EG291"/>
      <c r="EH291"/>
      <c r="EI291"/>
      <c r="EJ291"/>
      <c r="EK291"/>
      <c r="EL291"/>
      <c r="EM291"/>
      <c r="EN291"/>
      <c r="EO291"/>
      <c r="EP291"/>
      <c r="EQ291"/>
      <c r="ER291"/>
      <c r="ES291"/>
      <c r="ET291"/>
      <c r="EU291"/>
      <c r="EV291"/>
      <c r="EW291"/>
      <c r="EX291"/>
      <c r="EY291"/>
      <c r="EZ291"/>
      <c r="FA291"/>
      <c r="FB291"/>
      <c r="FC291"/>
      <c r="FD291"/>
      <c r="FE291"/>
      <c r="FF291"/>
      <c r="FG291"/>
      <c r="FH291"/>
      <c r="FI291"/>
      <c r="FJ291"/>
      <c r="FK291"/>
    </row>
    <row r="292" spans="1:167" x14ac:dyDescent="0.25">
      <c r="A292"/>
      <c r="B292"/>
      <c r="C292"/>
      <c r="D292"/>
      <c r="E292"/>
      <c r="F292"/>
      <c r="G292"/>
      <c r="H292"/>
      <c r="I292"/>
      <c r="J292"/>
      <c r="K292"/>
      <c r="L292"/>
      <c r="M292"/>
      <c r="N292"/>
      <c r="O292"/>
      <c r="P292"/>
      <c r="Q292"/>
      <c r="R292"/>
      <c r="S292"/>
      <c r="T292"/>
      <c r="U292"/>
      <c r="V292"/>
      <c r="W292"/>
      <c r="X292"/>
      <c r="Y292"/>
      <c r="Z292"/>
      <c r="AA292"/>
      <c r="AB292"/>
      <c r="AC292"/>
      <c r="AD292"/>
      <c r="AE292"/>
      <c r="AF292"/>
      <c r="AG292"/>
      <c r="AH292"/>
      <c r="AI292"/>
      <c r="AJ292"/>
      <c r="AK292"/>
      <c r="AL292"/>
      <c r="AM292"/>
      <c r="AN292"/>
      <c r="AO292"/>
      <c r="AP292"/>
      <c r="AQ292"/>
      <c r="AR292"/>
      <c r="AS292"/>
      <c r="AT292"/>
      <c r="AU292"/>
      <c r="AV292"/>
      <c r="AW292"/>
      <c r="AX292"/>
      <c r="AY292"/>
      <c r="AZ292"/>
      <c r="BA292"/>
      <c r="BB292"/>
      <c r="BC292"/>
      <c r="BD292"/>
      <c r="BE292"/>
      <c r="BF292"/>
      <c r="BG292"/>
      <c r="BH292"/>
      <c r="BI292"/>
      <c r="BJ292"/>
      <c r="BK292"/>
      <c r="BL292"/>
      <c r="BM292"/>
      <c r="BN292"/>
      <c r="BO292"/>
      <c r="BP292"/>
      <c r="BQ292"/>
      <c r="BR292"/>
      <c r="BS292"/>
      <c r="BT292"/>
      <c r="BU292"/>
      <c r="BV292"/>
      <c r="BW292"/>
      <c r="BX292"/>
      <c r="BY292"/>
      <c r="BZ292"/>
      <c r="CA292"/>
      <c r="CB292"/>
      <c r="CC292"/>
      <c r="CD292"/>
      <c r="CE292"/>
      <c r="CF292"/>
      <c r="CG292"/>
      <c r="CH292"/>
      <c r="CI292"/>
      <c r="CJ292"/>
      <c r="CK292"/>
      <c r="CL292"/>
      <c r="CM292"/>
      <c r="CN292"/>
      <c r="CO292"/>
      <c r="CP292"/>
      <c r="CQ292"/>
      <c r="CR292"/>
      <c r="CS292"/>
      <c r="CT292"/>
      <c r="CU292"/>
      <c r="CV292"/>
      <c r="CW292"/>
      <c r="CX292"/>
      <c r="CY292"/>
      <c r="CZ292"/>
      <c r="DA292"/>
      <c r="DB292"/>
      <c r="DC292"/>
      <c r="DD292"/>
      <c r="DE292"/>
      <c r="DF292"/>
      <c r="DG292"/>
      <c r="DH292"/>
      <c r="DI292"/>
      <c r="DJ292"/>
      <c r="DK292"/>
      <c r="DL292"/>
      <c r="DM292"/>
      <c r="DN292"/>
      <c r="DO292"/>
      <c r="DP292"/>
      <c r="DQ292"/>
      <c r="DR292"/>
      <c r="DS292"/>
      <c r="DT292"/>
      <c r="DU292"/>
      <c r="DV292"/>
      <c r="DW292"/>
      <c r="DX292"/>
      <c r="DY292"/>
      <c r="DZ292"/>
      <c r="EA292"/>
      <c r="EB292"/>
      <c r="EC292"/>
      <c r="ED292"/>
      <c r="EE292"/>
      <c r="EF292"/>
      <c r="EG292"/>
      <c r="EH292"/>
      <c r="EI292"/>
      <c r="EJ292"/>
      <c r="EK292"/>
      <c r="EL292"/>
      <c r="EM292"/>
      <c r="EN292"/>
      <c r="EO292"/>
      <c r="EP292"/>
      <c r="EQ292"/>
      <c r="ER292"/>
      <c r="ES292"/>
      <c r="ET292"/>
      <c r="EU292"/>
      <c r="EV292"/>
      <c r="EW292"/>
      <c r="EX292"/>
      <c r="EY292"/>
      <c r="EZ292"/>
      <c r="FA292"/>
      <c r="FB292"/>
      <c r="FC292"/>
      <c r="FD292"/>
      <c r="FE292"/>
      <c r="FF292"/>
      <c r="FG292"/>
      <c r="FH292"/>
      <c r="FI292"/>
      <c r="FJ292"/>
      <c r="FK292"/>
    </row>
    <row r="293" spans="1:167" x14ac:dyDescent="0.25">
      <c r="A293"/>
      <c r="B293"/>
      <c r="C293"/>
      <c r="D293"/>
      <c r="E293"/>
      <c r="F293"/>
      <c r="G293"/>
      <c r="H293"/>
      <c r="I293"/>
      <c r="J293"/>
      <c r="K293"/>
      <c r="L293"/>
      <c r="M293"/>
      <c r="N293"/>
      <c r="O293"/>
      <c r="P293"/>
      <c r="Q293"/>
      <c r="R293"/>
      <c r="S293"/>
      <c r="T293"/>
      <c r="U293"/>
      <c r="V293"/>
      <c r="W293"/>
      <c r="X293"/>
      <c r="Y293"/>
      <c r="Z293"/>
      <c r="AA293"/>
      <c r="AB293"/>
      <c r="AC293"/>
      <c r="AD293"/>
      <c r="AE293"/>
      <c r="AF293"/>
      <c r="AG293"/>
      <c r="AH293"/>
      <c r="AI293"/>
      <c r="AJ293"/>
      <c r="AK293"/>
      <c r="AL293"/>
      <c r="AM293"/>
      <c r="AN293"/>
      <c r="AO293"/>
      <c r="AP293"/>
      <c r="AQ293"/>
      <c r="AR293"/>
      <c r="AS293"/>
      <c r="AT293"/>
      <c r="AU293"/>
      <c r="AV293"/>
      <c r="AW293"/>
      <c r="AX293"/>
      <c r="AY293"/>
      <c r="AZ293"/>
      <c r="BA293"/>
      <c r="BB293"/>
      <c r="BC293"/>
      <c r="BD293"/>
      <c r="BE293"/>
      <c r="BF293"/>
      <c r="BG293"/>
      <c r="BH293"/>
      <c r="BI293"/>
      <c r="BJ293"/>
      <c r="BK293"/>
      <c r="BL293"/>
      <c r="BM293"/>
      <c r="BN293"/>
      <c r="BO293"/>
      <c r="BP293"/>
      <c r="BQ293"/>
      <c r="BR293"/>
      <c r="BS293"/>
      <c r="BT293"/>
      <c r="BU293"/>
      <c r="BV293"/>
      <c r="BW293"/>
      <c r="BX293"/>
      <c r="BY293"/>
      <c r="BZ293"/>
      <c r="CA293"/>
      <c r="CB293"/>
      <c r="CC293"/>
      <c r="CD293"/>
      <c r="CE293"/>
      <c r="CF293"/>
      <c r="CG293"/>
      <c r="CH293"/>
      <c r="CI293"/>
      <c r="CJ293"/>
      <c r="CK293"/>
      <c r="CL293"/>
      <c r="CM293"/>
      <c r="CN293"/>
      <c r="CO293"/>
      <c r="CP293"/>
      <c r="CQ293"/>
      <c r="CR293"/>
      <c r="CS293"/>
      <c r="CT293"/>
      <c r="CU293"/>
      <c r="CV293"/>
      <c r="CW293"/>
      <c r="CX293"/>
      <c r="CY293"/>
      <c r="CZ293"/>
      <c r="DA293"/>
      <c r="DB293"/>
      <c r="DC293"/>
      <c r="DD293"/>
      <c r="DE293"/>
      <c r="DF293"/>
      <c r="DG293"/>
      <c r="DH293"/>
      <c r="DI293"/>
      <c r="DJ293"/>
      <c r="DK293"/>
      <c r="DL293"/>
      <c r="DM293"/>
      <c r="DN293"/>
      <c r="DO293"/>
      <c r="DP293"/>
      <c r="DQ293"/>
      <c r="DR293"/>
      <c r="DS293"/>
      <c r="DT293"/>
      <c r="DU293"/>
      <c r="DV293"/>
      <c r="DW293"/>
      <c r="DX293"/>
      <c r="DY293"/>
      <c r="DZ293"/>
      <c r="EA293"/>
      <c r="EB293"/>
      <c r="EC293"/>
      <c r="ED293"/>
      <c r="EE293"/>
      <c r="EF293"/>
      <c r="EG293"/>
      <c r="EH293"/>
      <c r="EI293"/>
      <c r="EJ293"/>
      <c r="EK293"/>
      <c r="EL293"/>
      <c r="EM293"/>
      <c r="EN293"/>
      <c r="EO293"/>
      <c r="EP293"/>
      <c r="EQ293"/>
      <c r="ER293"/>
      <c r="ES293"/>
      <c r="ET293"/>
      <c r="EU293"/>
      <c r="EV293"/>
      <c r="EW293"/>
      <c r="EX293"/>
      <c r="EY293"/>
      <c r="EZ293"/>
      <c r="FA293"/>
      <c r="FB293"/>
      <c r="FC293"/>
      <c r="FD293"/>
      <c r="FE293"/>
      <c r="FF293"/>
      <c r="FG293"/>
      <c r="FH293"/>
      <c r="FI293"/>
      <c r="FJ293"/>
      <c r="FK293"/>
    </row>
    <row r="294" spans="1:167" x14ac:dyDescent="0.25">
      <c r="A294"/>
      <c r="B294"/>
      <c r="C294"/>
      <c r="D294"/>
      <c r="E294"/>
      <c r="F294"/>
      <c r="G294"/>
      <c r="H294"/>
      <c r="I294"/>
      <c r="J294"/>
      <c r="K294"/>
      <c r="L294"/>
      <c r="M294"/>
      <c r="N294"/>
      <c r="O294"/>
      <c r="P294"/>
      <c r="Q294"/>
      <c r="R294"/>
      <c r="S294"/>
      <c r="T294"/>
      <c r="U294"/>
      <c r="V294"/>
      <c r="W294"/>
      <c r="X294"/>
      <c r="Y294"/>
      <c r="Z294"/>
      <c r="AA294"/>
      <c r="AB294"/>
      <c r="AC294"/>
      <c r="AD294"/>
      <c r="AE294"/>
      <c r="AF294"/>
      <c r="AG294"/>
      <c r="AH294"/>
      <c r="AI294"/>
      <c r="AJ294"/>
      <c r="AK294"/>
      <c r="AL294"/>
      <c r="AM294"/>
      <c r="AN294"/>
      <c r="AO294"/>
      <c r="AP294"/>
      <c r="AQ294"/>
      <c r="AR294"/>
      <c r="AS294"/>
      <c r="AT294"/>
      <c r="AU294"/>
      <c r="AV294"/>
      <c r="AW294"/>
      <c r="AX294"/>
      <c r="AY294"/>
      <c r="AZ294"/>
      <c r="BA294"/>
      <c r="BB294"/>
      <c r="BC294"/>
      <c r="BD294"/>
      <c r="BE294"/>
      <c r="BF294"/>
      <c r="BG294"/>
      <c r="BH294"/>
      <c r="BI294"/>
      <c r="BJ294"/>
      <c r="BK294"/>
      <c r="BL294"/>
      <c r="BM294"/>
      <c r="BN294"/>
      <c r="BO294"/>
      <c r="BP294"/>
      <c r="BQ294"/>
      <c r="BR294"/>
      <c r="BS294"/>
      <c r="BT294"/>
      <c r="BU294"/>
      <c r="BV294"/>
      <c r="BW294"/>
      <c r="BX294"/>
      <c r="BY294"/>
      <c r="BZ294"/>
      <c r="CA294"/>
      <c r="CB294"/>
      <c r="CC294"/>
      <c r="CD294"/>
      <c r="CE294"/>
      <c r="CF294"/>
      <c r="CG294"/>
      <c r="CH294"/>
      <c r="CI294"/>
      <c r="CJ294"/>
      <c r="CK294"/>
      <c r="CL294"/>
      <c r="CM294"/>
      <c r="CN294"/>
      <c r="CO294"/>
      <c r="CP294"/>
      <c r="CQ294"/>
      <c r="CR294"/>
      <c r="CS294"/>
      <c r="CT294"/>
      <c r="CU294"/>
      <c r="CV294"/>
      <c r="CW294"/>
      <c r="CX294"/>
      <c r="CY294"/>
      <c r="CZ294"/>
      <c r="DA294"/>
      <c r="DB294"/>
      <c r="DC294"/>
      <c r="DD294"/>
      <c r="DE294"/>
      <c r="DF294"/>
      <c r="DG294"/>
      <c r="DH294"/>
      <c r="DI294"/>
      <c r="DJ294"/>
      <c r="DK294"/>
      <c r="DL294"/>
      <c r="DM294"/>
      <c r="DN294"/>
      <c r="DO294"/>
      <c r="DP294"/>
      <c r="DQ294"/>
      <c r="DR294"/>
      <c r="DS294"/>
      <c r="DT294"/>
      <c r="DU294"/>
      <c r="DV294"/>
      <c r="DW294"/>
      <c r="DX294"/>
      <c r="DY294"/>
      <c r="DZ294"/>
      <c r="EA294"/>
      <c r="EB294"/>
      <c r="EC294"/>
      <c r="ED294"/>
      <c r="EE294"/>
      <c r="EF294"/>
      <c r="EG294"/>
      <c r="EH294"/>
      <c r="EI294"/>
      <c r="EJ294"/>
      <c r="EK294"/>
      <c r="EL294"/>
      <c r="EM294"/>
      <c r="EN294"/>
      <c r="EO294"/>
      <c r="EP294"/>
      <c r="EQ294"/>
      <c r="ER294"/>
      <c r="ES294"/>
      <c r="ET294"/>
      <c r="EU294"/>
      <c r="EV294"/>
      <c r="EW294"/>
      <c r="EX294"/>
      <c r="EY294"/>
      <c r="EZ294"/>
      <c r="FA294"/>
      <c r="FB294"/>
      <c r="FC294"/>
      <c r="FD294"/>
      <c r="FE294"/>
      <c r="FF294"/>
      <c r="FG294"/>
      <c r="FH294"/>
      <c r="FI294"/>
      <c r="FJ294"/>
      <c r="FK294"/>
    </row>
    <row r="295" spans="1:167" x14ac:dyDescent="0.25">
      <c r="A295"/>
      <c r="B295"/>
      <c r="C295"/>
      <c r="D295"/>
      <c r="E295"/>
      <c r="F295"/>
      <c r="G295"/>
      <c r="H295"/>
      <c r="I295"/>
      <c r="J295"/>
      <c r="K295"/>
      <c r="L295"/>
      <c r="M295"/>
      <c r="N295"/>
      <c r="O295"/>
      <c r="P295"/>
      <c r="Q295"/>
      <c r="R295"/>
      <c r="S295"/>
      <c r="T295"/>
      <c r="U295"/>
      <c r="V295"/>
      <c r="W295"/>
      <c r="X295"/>
      <c r="Y295"/>
      <c r="Z295"/>
      <c r="AA295"/>
      <c r="AB295"/>
      <c r="AC295"/>
      <c r="AD295"/>
      <c r="AE295"/>
      <c r="AF295"/>
      <c r="AG295"/>
      <c r="AH295"/>
      <c r="AI295"/>
      <c r="AJ295"/>
      <c r="AK295"/>
      <c r="AL295"/>
      <c r="AM295"/>
      <c r="AN295"/>
      <c r="AO295"/>
      <c r="AP295"/>
      <c r="AQ295"/>
      <c r="AR295"/>
      <c r="AS295"/>
      <c r="AT295"/>
      <c r="AU295"/>
      <c r="AV295"/>
      <c r="AW295"/>
      <c r="AX295"/>
      <c r="AY295"/>
      <c r="AZ295"/>
      <c r="BA295"/>
      <c r="BB295"/>
      <c r="BC295"/>
      <c r="BD295"/>
      <c r="BE295"/>
      <c r="BF295"/>
      <c r="BG295"/>
      <c r="BH295"/>
      <c r="BI295"/>
      <c r="BJ295"/>
      <c r="BK295"/>
      <c r="BL295"/>
      <c r="BM295"/>
      <c r="BN295"/>
      <c r="BO295"/>
      <c r="BP295"/>
      <c r="BQ295"/>
      <c r="BR295"/>
      <c r="BS295"/>
      <c r="BT295"/>
      <c r="BU295"/>
      <c r="BV295"/>
      <c r="BW295"/>
      <c r="BX295"/>
      <c r="BY295"/>
      <c r="BZ295"/>
      <c r="CA295"/>
      <c r="CB295"/>
      <c r="CC295"/>
      <c r="CD295"/>
      <c r="CE295"/>
      <c r="CF295"/>
      <c r="CG295"/>
      <c r="CH295"/>
      <c r="CI295"/>
      <c r="CJ295"/>
      <c r="CK295"/>
      <c r="CL295"/>
      <c r="CM295"/>
      <c r="CN295"/>
      <c r="CO295"/>
      <c r="CP295"/>
      <c r="CQ295"/>
      <c r="CR295"/>
      <c r="CS295"/>
      <c r="CT295"/>
      <c r="CU295"/>
      <c r="CV295"/>
      <c r="CW295"/>
      <c r="CX295"/>
      <c r="CY295"/>
      <c r="CZ295"/>
      <c r="DA295"/>
      <c r="DB295"/>
      <c r="DC295"/>
      <c r="DD295"/>
      <c r="DE295"/>
      <c r="DF295"/>
      <c r="DG295"/>
      <c r="DH295"/>
      <c r="DI295"/>
      <c r="DJ295"/>
      <c r="DK295"/>
      <c r="DL295"/>
      <c r="DM295"/>
      <c r="DN295"/>
      <c r="DO295"/>
      <c r="DP295"/>
      <c r="DQ295"/>
      <c r="DR295"/>
      <c r="DS295"/>
      <c r="DT295"/>
      <c r="DU295"/>
      <c r="DV295"/>
      <c r="DW295"/>
      <c r="DX295"/>
      <c r="DY295"/>
      <c r="DZ295"/>
      <c r="EA295"/>
      <c r="EB295"/>
      <c r="EC295"/>
      <c r="ED295"/>
      <c r="EE295"/>
      <c r="EF295"/>
      <c r="EG295"/>
      <c r="EH295"/>
      <c r="EI295"/>
      <c r="EJ295"/>
      <c r="EK295"/>
      <c r="EL295"/>
      <c r="EM295"/>
      <c r="EN295"/>
      <c r="EO295"/>
      <c r="EP295"/>
      <c r="EQ295"/>
      <c r="ER295"/>
      <c r="ES295"/>
      <c r="ET295"/>
      <c r="EU295"/>
      <c r="EV295"/>
      <c r="EW295"/>
      <c r="EX295"/>
      <c r="EY295"/>
      <c r="EZ295"/>
      <c r="FA295"/>
      <c r="FB295"/>
      <c r="FC295"/>
      <c r="FD295"/>
      <c r="FE295"/>
      <c r="FF295"/>
      <c r="FG295"/>
      <c r="FH295"/>
      <c r="FI295"/>
      <c r="FJ295"/>
      <c r="FK295"/>
    </row>
    <row r="296" spans="1:167" x14ac:dyDescent="0.25">
      <c r="A296"/>
      <c r="B296"/>
      <c r="C296"/>
      <c r="D296"/>
      <c r="E296"/>
      <c r="F296"/>
      <c r="G296"/>
      <c r="H296"/>
      <c r="I296"/>
      <c r="J296"/>
      <c r="K296"/>
      <c r="L296"/>
      <c r="M296"/>
      <c r="N296"/>
      <c r="O296"/>
      <c r="P296"/>
      <c r="Q296"/>
      <c r="R296"/>
      <c r="S296"/>
      <c r="T296"/>
      <c r="U296"/>
      <c r="V296"/>
      <c r="W296"/>
      <c r="X296"/>
      <c r="Y296"/>
      <c r="Z296"/>
      <c r="AA296"/>
      <c r="AB296"/>
      <c r="AC296"/>
      <c r="AD296"/>
      <c r="AE296"/>
      <c r="AF296"/>
      <c r="AG296"/>
      <c r="AH296"/>
      <c r="AI296"/>
      <c r="AJ296"/>
      <c r="AK296"/>
      <c r="AL296"/>
      <c r="AM296"/>
      <c r="AN296"/>
      <c r="AO296"/>
      <c r="AP296"/>
      <c r="AQ296"/>
      <c r="AR296"/>
      <c r="AS296"/>
      <c r="AT296"/>
      <c r="AU296"/>
      <c r="AV296"/>
      <c r="AW296"/>
      <c r="AX296"/>
      <c r="AY296"/>
      <c r="AZ296"/>
      <c r="BA296"/>
      <c r="BB296"/>
      <c r="BC296"/>
      <c r="BD296"/>
      <c r="BE296"/>
      <c r="BF296"/>
      <c r="BG296"/>
      <c r="BH296"/>
      <c r="BI296"/>
      <c r="BJ296"/>
      <c r="BK296"/>
      <c r="BL296"/>
      <c r="BM296"/>
      <c r="BN296"/>
      <c r="BO296"/>
      <c r="BP296"/>
      <c r="BQ296"/>
      <c r="BR296"/>
      <c r="BS296"/>
      <c r="BT296"/>
      <c r="BU296"/>
      <c r="BV296"/>
      <c r="BW296"/>
      <c r="BX296"/>
      <c r="BY296"/>
      <c r="BZ296"/>
      <c r="CA296"/>
      <c r="CB296"/>
      <c r="CC296"/>
      <c r="CD296"/>
      <c r="CE296"/>
      <c r="CF296"/>
      <c r="CG296"/>
      <c r="CH296"/>
      <c r="CI296"/>
      <c r="CJ296"/>
      <c r="CK296"/>
      <c r="CL296"/>
      <c r="CM296"/>
      <c r="CN296"/>
      <c r="CO296"/>
      <c r="CP296"/>
      <c r="CQ296"/>
      <c r="CR296"/>
      <c r="CS296"/>
      <c r="CT296"/>
      <c r="CU296"/>
      <c r="CV296"/>
      <c r="CW296"/>
      <c r="CX296"/>
      <c r="CY296"/>
      <c r="CZ296"/>
      <c r="DA296"/>
      <c r="DB296"/>
      <c r="DC296"/>
      <c r="DD296"/>
      <c r="DE296"/>
      <c r="DF296"/>
      <c r="DG296"/>
      <c r="DH296"/>
      <c r="DI296"/>
      <c r="DJ296"/>
      <c r="DK296"/>
      <c r="DL296"/>
      <c r="DM296"/>
      <c r="DN296"/>
      <c r="DO296"/>
      <c r="DP296"/>
      <c r="DQ296"/>
      <c r="DR296"/>
      <c r="DS296"/>
      <c r="DT296"/>
      <c r="DU296"/>
      <c r="DV296"/>
      <c r="DW296"/>
      <c r="DX296"/>
      <c r="DY296"/>
      <c r="DZ296"/>
      <c r="EA296"/>
      <c r="EB296"/>
      <c r="EC296"/>
      <c r="ED296"/>
      <c r="EE296"/>
      <c r="EF296"/>
      <c r="EG296"/>
      <c r="EH296"/>
      <c r="EI296"/>
      <c r="EJ296"/>
      <c r="EK296"/>
      <c r="EL296"/>
      <c r="EM296"/>
      <c r="EN296"/>
      <c r="EO296"/>
      <c r="EP296"/>
      <c r="EQ296"/>
      <c r="ER296"/>
      <c r="ES296"/>
      <c r="ET296"/>
      <c r="EU296"/>
      <c r="EV296"/>
      <c r="EW296"/>
      <c r="EX296"/>
      <c r="EY296"/>
      <c r="EZ296"/>
      <c r="FA296"/>
      <c r="FB296"/>
      <c r="FC296"/>
      <c r="FD296"/>
      <c r="FE296"/>
      <c r="FF296"/>
      <c r="FG296"/>
      <c r="FH296"/>
      <c r="FI296"/>
      <c r="FJ296"/>
      <c r="FK296"/>
    </row>
    <row r="297" spans="1:167" x14ac:dyDescent="0.25">
      <c r="A297"/>
      <c r="B297"/>
      <c r="C297"/>
      <c r="D297"/>
      <c r="E297"/>
      <c r="F297"/>
      <c r="G297"/>
      <c r="H297"/>
      <c r="I297"/>
      <c r="J297"/>
      <c r="K297"/>
      <c r="L297"/>
      <c r="M297"/>
      <c r="N297"/>
      <c r="O297"/>
      <c r="P297"/>
      <c r="Q297"/>
      <c r="R297"/>
      <c r="S297"/>
      <c r="T297"/>
      <c r="U297"/>
      <c r="V297"/>
      <c r="W297"/>
      <c r="X297"/>
      <c r="Y297"/>
      <c r="Z297"/>
      <c r="AA297"/>
      <c r="AB297"/>
      <c r="AC297"/>
      <c r="AD297"/>
      <c r="AE297"/>
      <c r="AF297"/>
      <c r="AG297"/>
      <c r="AH297"/>
      <c r="AI297"/>
      <c r="AJ297"/>
      <c r="AK297"/>
      <c r="AL297"/>
      <c r="AM297"/>
      <c r="AN297"/>
      <c r="AO297"/>
      <c r="AP297"/>
      <c r="AQ297"/>
      <c r="AR297"/>
      <c r="AS297"/>
      <c r="AT297"/>
      <c r="AU297"/>
      <c r="AV297"/>
      <c r="AW297"/>
      <c r="AX297"/>
      <c r="AY297"/>
      <c r="AZ297"/>
      <c r="BA297"/>
      <c r="BB297"/>
      <c r="BC297"/>
      <c r="BD297"/>
      <c r="BE297"/>
      <c r="BF297"/>
      <c r="BG297"/>
      <c r="BH297"/>
      <c r="BI297"/>
      <c r="BJ297"/>
      <c r="BK297"/>
      <c r="BL297"/>
      <c r="BM297"/>
      <c r="BN297"/>
      <c r="BO297"/>
      <c r="BP297"/>
      <c r="BQ297"/>
      <c r="BR297"/>
      <c r="BS297"/>
      <c r="BT297"/>
      <c r="BU297"/>
      <c r="BV297"/>
      <c r="BW297"/>
      <c r="BX297"/>
      <c r="BY297"/>
      <c r="BZ297"/>
      <c r="CA297"/>
      <c r="CB297"/>
      <c r="CC297"/>
      <c r="CD297"/>
      <c r="CE297"/>
      <c r="CF297"/>
      <c r="CG297"/>
      <c r="CH297"/>
      <c r="CI297"/>
      <c r="CJ297"/>
      <c r="CK297"/>
      <c r="CL297"/>
      <c r="CM297"/>
      <c r="CN297"/>
      <c r="CO297"/>
      <c r="CP297"/>
      <c r="CQ297"/>
      <c r="CR297"/>
      <c r="CS297"/>
      <c r="CT297"/>
      <c r="CU297"/>
      <c r="CV297"/>
      <c r="CW297"/>
      <c r="CX297"/>
      <c r="CY297"/>
      <c r="CZ297"/>
      <c r="DA297"/>
      <c r="DB297"/>
      <c r="DC297"/>
      <c r="DD297"/>
      <c r="DE297"/>
      <c r="DF297"/>
      <c r="DG297"/>
      <c r="DH297"/>
      <c r="DI297"/>
      <c r="DJ297"/>
      <c r="DK297"/>
      <c r="DL297"/>
      <c r="DM297"/>
      <c r="DN297"/>
      <c r="DO297"/>
      <c r="DP297"/>
      <c r="DQ297"/>
      <c r="DR297"/>
      <c r="DS297"/>
      <c r="DT297"/>
      <c r="DU297"/>
      <c r="DV297"/>
      <c r="DW297"/>
      <c r="DX297"/>
      <c r="DY297"/>
      <c r="DZ297"/>
      <c r="EA297"/>
      <c r="EB297"/>
      <c r="EC297"/>
      <c r="ED297"/>
      <c r="EE297"/>
      <c r="EF297"/>
      <c r="EG297"/>
      <c r="EH297"/>
      <c r="EI297"/>
      <c r="EJ297"/>
      <c r="EK297"/>
      <c r="EL297"/>
      <c r="EM297"/>
      <c r="EN297"/>
      <c r="EO297"/>
      <c r="EP297"/>
      <c r="EQ297"/>
      <c r="ER297"/>
      <c r="ES297"/>
      <c r="ET297"/>
      <c r="EU297"/>
      <c r="EV297"/>
      <c r="EW297"/>
      <c r="EX297"/>
      <c r="EY297"/>
      <c r="EZ297"/>
      <c r="FA297"/>
      <c r="FB297"/>
      <c r="FC297"/>
      <c r="FD297"/>
      <c r="FE297"/>
      <c r="FF297"/>
      <c r="FG297"/>
      <c r="FH297"/>
      <c r="FI297"/>
      <c r="FJ297"/>
      <c r="FK297"/>
    </row>
    <row r="298" spans="1:167" x14ac:dyDescent="0.25">
      <c r="A298"/>
      <c r="B298"/>
      <c r="C298"/>
      <c r="D298"/>
      <c r="E298"/>
      <c r="F298"/>
      <c r="G298"/>
      <c r="H298"/>
      <c r="I298"/>
      <c r="J298"/>
      <c r="K298"/>
      <c r="L298"/>
      <c r="M298"/>
      <c r="N298"/>
      <c r="O298"/>
      <c r="P298"/>
      <c r="Q298"/>
      <c r="R298"/>
      <c r="S298"/>
      <c r="T298"/>
      <c r="U298"/>
      <c r="V298"/>
      <c r="W298"/>
      <c r="X298"/>
      <c r="Y298"/>
      <c r="Z298"/>
      <c r="AA298"/>
      <c r="AB298"/>
      <c r="AC298"/>
      <c r="AD298"/>
      <c r="AE298"/>
      <c r="AF298"/>
      <c r="AG298"/>
      <c r="AH298"/>
      <c r="AI298"/>
      <c r="AJ298"/>
      <c r="AK298"/>
      <c r="AL298"/>
      <c r="AM298"/>
      <c r="AN298"/>
      <c r="AO298"/>
      <c r="AP298"/>
      <c r="AQ298"/>
      <c r="AR298"/>
      <c r="AS298"/>
      <c r="AT298"/>
      <c r="AU298"/>
      <c r="AV298"/>
      <c r="AW298"/>
      <c r="AX298"/>
      <c r="AY298"/>
      <c r="AZ298"/>
      <c r="BA298"/>
      <c r="BB298"/>
      <c r="BC298"/>
      <c r="BD298"/>
      <c r="BE298"/>
      <c r="BF298"/>
      <c r="BG298"/>
      <c r="BH298"/>
      <c r="BI298"/>
      <c r="BJ298"/>
      <c r="BK298"/>
      <c r="BL298"/>
      <c r="BM298"/>
      <c r="BN298"/>
      <c r="BO298"/>
      <c r="BP298"/>
      <c r="BQ298"/>
      <c r="BR298"/>
      <c r="BS298"/>
      <c r="BT298"/>
      <c r="BU298"/>
      <c r="BV298"/>
      <c r="BW298"/>
      <c r="BX298"/>
      <c r="BY298"/>
      <c r="BZ298"/>
      <c r="CA298"/>
      <c r="CB298"/>
      <c r="CC298"/>
      <c r="CD298"/>
      <c r="CE298"/>
      <c r="CF298"/>
      <c r="CG298"/>
      <c r="CH298"/>
      <c r="CI298"/>
      <c r="CJ298"/>
      <c r="CK298"/>
      <c r="CL298"/>
      <c r="CM298"/>
      <c r="CN298"/>
      <c r="CO298"/>
      <c r="CP298"/>
      <c r="CQ298"/>
      <c r="CR298"/>
      <c r="CS298"/>
      <c r="CT298"/>
      <c r="CU298"/>
      <c r="CV298"/>
      <c r="CW298"/>
      <c r="CX298"/>
      <c r="CY298"/>
      <c r="CZ298"/>
      <c r="DA298"/>
      <c r="DB298"/>
      <c r="DC298"/>
      <c r="DD298"/>
      <c r="DE298"/>
      <c r="DF298"/>
      <c r="DG298"/>
      <c r="DH298"/>
      <c r="DI298"/>
      <c r="DJ298"/>
      <c r="DK298"/>
      <c r="DL298"/>
      <c r="DM298"/>
      <c r="DN298"/>
      <c r="DO298"/>
      <c r="DP298"/>
      <c r="DQ298"/>
      <c r="DR298"/>
      <c r="DS298"/>
      <c r="DT298"/>
      <c r="DU298"/>
      <c r="DV298"/>
      <c r="DW298"/>
      <c r="DX298"/>
      <c r="DY298"/>
      <c r="DZ298"/>
      <c r="EA298"/>
      <c r="EB298"/>
      <c r="EC298"/>
      <c r="ED298"/>
      <c r="EE298"/>
      <c r="EF298"/>
      <c r="EG298"/>
      <c r="EH298"/>
      <c r="EI298"/>
      <c r="EJ298"/>
      <c r="EK298"/>
      <c r="EL298"/>
      <c r="EM298"/>
      <c r="EN298"/>
      <c r="EO298"/>
      <c r="EP298"/>
      <c r="EQ298"/>
      <c r="ER298"/>
      <c r="ES298"/>
      <c r="ET298"/>
      <c r="EU298"/>
      <c r="EV298"/>
      <c r="EW298"/>
      <c r="EX298"/>
      <c r="EY298"/>
      <c r="EZ298"/>
      <c r="FA298"/>
      <c r="FB298"/>
      <c r="FC298"/>
      <c r="FD298"/>
      <c r="FE298"/>
      <c r="FF298"/>
      <c r="FG298"/>
      <c r="FH298"/>
      <c r="FI298"/>
      <c r="FJ298"/>
      <c r="FK298"/>
    </row>
    <row r="299" spans="1:167" x14ac:dyDescent="0.25">
      <c r="A299"/>
      <c r="B299"/>
      <c r="C299"/>
      <c r="D299"/>
      <c r="E299"/>
      <c r="F299"/>
      <c r="G299"/>
      <c r="H299"/>
      <c r="I299"/>
      <c r="J299"/>
      <c r="K299"/>
      <c r="L299"/>
      <c r="M299"/>
      <c r="N299"/>
      <c r="O299"/>
      <c r="P299"/>
      <c r="Q299"/>
      <c r="R299"/>
      <c r="S299"/>
      <c r="T299"/>
      <c r="U299"/>
      <c r="V299"/>
      <c r="W299"/>
      <c r="X299"/>
      <c r="Y299"/>
      <c r="Z299"/>
      <c r="AA299"/>
      <c r="AB299"/>
      <c r="AC299"/>
      <c r="AD299"/>
      <c r="AE299"/>
      <c r="AF299"/>
      <c r="AG299"/>
      <c r="AH299"/>
      <c r="AI299"/>
      <c r="AJ299"/>
      <c r="AK299"/>
      <c r="AL299"/>
      <c r="AM299"/>
      <c r="AN299"/>
      <c r="AO299"/>
      <c r="AP299"/>
      <c r="AQ299"/>
      <c r="AR299"/>
      <c r="AS299"/>
      <c r="AT299"/>
      <c r="AU299"/>
      <c r="AV299"/>
      <c r="AW299"/>
      <c r="AX299"/>
      <c r="AY299"/>
      <c r="AZ299"/>
      <c r="BA299"/>
      <c r="BB299"/>
      <c r="BC299"/>
      <c r="BD299"/>
      <c r="BE299"/>
      <c r="BF299"/>
      <c r="BG299"/>
      <c r="BH299"/>
      <c r="BI299"/>
      <c r="BJ299"/>
      <c r="BK299"/>
      <c r="BL299"/>
      <c r="BM299"/>
      <c r="BN299"/>
      <c r="BO299"/>
      <c r="BP299"/>
      <c r="BQ299"/>
      <c r="BR299"/>
      <c r="BS299"/>
      <c r="BT299"/>
      <c r="BU299"/>
      <c r="BV299"/>
      <c r="BW299"/>
      <c r="BX299"/>
      <c r="BY299"/>
      <c r="BZ299"/>
      <c r="CA299"/>
      <c r="CB299"/>
      <c r="CC299"/>
      <c r="CD299"/>
      <c r="CE299"/>
      <c r="CF299"/>
      <c r="CG299"/>
      <c r="CH299"/>
      <c r="CI299"/>
      <c r="CJ299"/>
      <c r="CK299"/>
      <c r="CL299"/>
      <c r="CM299"/>
      <c r="CN299"/>
      <c r="CO299"/>
      <c r="CP299"/>
      <c r="CQ299"/>
      <c r="CR299"/>
      <c r="CS299"/>
      <c r="CT299"/>
      <c r="CU299"/>
      <c r="CV299"/>
      <c r="CW299"/>
      <c r="CX299"/>
      <c r="CY299"/>
      <c r="CZ299"/>
      <c r="DA299"/>
      <c r="DB299"/>
      <c r="DC299"/>
      <c r="DD299"/>
      <c r="DE299"/>
      <c r="DF299"/>
      <c r="DG299"/>
      <c r="DH299"/>
      <c r="DI299"/>
      <c r="DJ299"/>
      <c r="DK299"/>
      <c r="DL299"/>
      <c r="DM299"/>
      <c r="DN299"/>
      <c r="DO299"/>
      <c r="DP299"/>
      <c r="DQ299"/>
      <c r="DR299"/>
      <c r="DS299"/>
      <c r="DT299"/>
      <c r="DU299"/>
      <c r="DV299"/>
      <c r="DW299"/>
      <c r="DX299"/>
      <c r="DY299"/>
      <c r="DZ299"/>
      <c r="EA299"/>
      <c r="EB299"/>
      <c r="EC299"/>
      <c r="ED299"/>
      <c r="EE299"/>
      <c r="EF299"/>
      <c r="EG299"/>
      <c r="EH299"/>
      <c r="EI299"/>
      <c r="EJ299"/>
      <c r="EK299"/>
      <c r="EL299"/>
      <c r="EM299"/>
      <c r="EN299"/>
      <c r="EO299"/>
      <c r="EP299"/>
      <c r="EQ299"/>
      <c r="ER299"/>
      <c r="ES299"/>
      <c r="ET299"/>
      <c r="EU299"/>
      <c r="EV299"/>
      <c r="EW299"/>
      <c r="EX299"/>
      <c r="EY299"/>
      <c r="EZ299"/>
      <c r="FA299"/>
      <c r="FB299"/>
      <c r="FC299"/>
      <c r="FD299"/>
      <c r="FE299"/>
      <c r="FF299"/>
      <c r="FG299"/>
      <c r="FH299"/>
      <c r="FI299"/>
      <c r="FJ299"/>
      <c r="FK299"/>
    </row>
    <row r="300" spans="1:167" x14ac:dyDescent="0.25">
      <c r="A300"/>
      <c r="B300"/>
      <c r="C300"/>
      <c r="D300"/>
      <c r="E300"/>
      <c r="F300"/>
      <c r="G300"/>
      <c r="H300"/>
      <c r="I300"/>
      <c r="J300"/>
      <c r="K300"/>
      <c r="L300"/>
      <c r="M300"/>
      <c r="N300"/>
      <c r="O300"/>
      <c r="P300"/>
      <c r="Q300"/>
      <c r="R300"/>
      <c r="S300"/>
      <c r="T300"/>
      <c r="U300"/>
      <c r="V300"/>
      <c r="W300"/>
      <c r="X300"/>
      <c r="Y300"/>
      <c r="Z300"/>
      <c r="AA300"/>
      <c r="AB300"/>
      <c r="AC300"/>
      <c r="AD300"/>
      <c r="AE300"/>
      <c r="AF300"/>
      <c r="AG300"/>
      <c r="AH300"/>
      <c r="AI300"/>
      <c r="AJ300"/>
      <c r="AK300"/>
      <c r="AL300"/>
      <c r="AM300"/>
      <c r="AN300"/>
      <c r="AO300"/>
      <c r="AP300"/>
      <c r="AQ300"/>
      <c r="AR300"/>
      <c r="AS300"/>
      <c r="AT300"/>
      <c r="AU300"/>
      <c r="AV300"/>
      <c r="AW300"/>
      <c r="AX300"/>
      <c r="AY300"/>
      <c r="AZ300"/>
      <c r="BA300"/>
      <c r="BB300"/>
      <c r="BC300"/>
      <c r="BD300"/>
      <c r="BE300"/>
      <c r="BF300"/>
      <c r="BG300"/>
      <c r="BH300"/>
      <c r="BI300"/>
      <c r="BJ300"/>
      <c r="BK300"/>
      <c r="BL300"/>
      <c r="BM300"/>
      <c r="BN300"/>
      <c r="BO300"/>
      <c r="BP300"/>
      <c r="BQ300"/>
      <c r="BR300"/>
      <c r="BS300"/>
      <c r="BT300"/>
      <c r="BU300"/>
      <c r="BV300"/>
      <c r="BW300"/>
      <c r="BX300"/>
      <c r="BY300"/>
      <c r="BZ300"/>
      <c r="CA300"/>
      <c r="CB300"/>
      <c r="CC300"/>
      <c r="CD300"/>
      <c r="CE300"/>
      <c r="CF300"/>
      <c r="CG300"/>
      <c r="CH300"/>
      <c r="CI300"/>
      <c r="CJ300"/>
      <c r="CK300"/>
      <c r="CL300"/>
      <c r="CM300"/>
      <c r="CN300"/>
      <c r="CO300"/>
      <c r="CP300"/>
      <c r="CQ300"/>
      <c r="CR300"/>
      <c r="CS300"/>
      <c r="CT300"/>
      <c r="CU300"/>
      <c r="CV300"/>
      <c r="CW300"/>
      <c r="CX300"/>
      <c r="CY300"/>
      <c r="CZ300"/>
      <c r="DA300"/>
      <c r="DB300"/>
      <c r="DC300"/>
      <c r="DD300"/>
      <c r="DE300"/>
      <c r="DF300"/>
      <c r="DG300"/>
      <c r="DH300"/>
      <c r="DI300"/>
      <c r="DJ300"/>
      <c r="DK300"/>
      <c r="DL300"/>
      <c r="DM300"/>
      <c r="DN300"/>
      <c r="DO300"/>
      <c r="DP300"/>
      <c r="DQ300"/>
      <c r="DR300"/>
      <c r="DS300"/>
      <c r="DT300"/>
      <c r="DU300"/>
      <c r="DV300"/>
      <c r="DW300"/>
      <c r="DX300"/>
      <c r="DY300"/>
      <c r="DZ300"/>
      <c r="EA300"/>
      <c r="EB300"/>
      <c r="EC300"/>
      <c r="ED300"/>
      <c r="EE300"/>
      <c r="EF300"/>
      <c r="EG300"/>
      <c r="EH300"/>
      <c r="EI300"/>
      <c r="EJ300"/>
      <c r="EK300"/>
      <c r="EL300"/>
      <c r="EM300"/>
      <c r="EN300"/>
      <c r="EO300"/>
      <c r="EP300"/>
      <c r="EQ300"/>
      <c r="ER300"/>
      <c r="ES300"/>
      <c r="ET300"/>
      <c r="EU300"/>
      <c r="EV300"/>
      <c r="EW300"/>
      <c r="EX300"/>
      <c r="EY300"/>
      <c r="EZ300"/>
      <c r="FA300"/>
      <c r="FB300"/>
      <c r="FC300"/>
      <c r="FD300"/>
      <c r="FE300"/>
      <c r="FF300"/>
      <c r="FG300"/>
      <c r="FH300"/>
      <c r="FI300"/>
      <c r="FJ300"/>
      <c r="FK300"/>
    </row>
    <row r="301" spans="1:167" x14ac:dyDescent="0.25">
      <c r="A301"/>
      <c r="B301"/>
      <c r="C301"/>
      <c r="D301"/>
      <c r="E301"/>
      <c r="F301"/>
      <c r="G301"/>
      <c r="H301"/>
      <c r="I301"/>
      <c r="J301"/>
      <c r="K301"/>
      <c r="L301"/>
      <c r="M301"/>
      <c r="N301"/>
      <c r="O301"/>
      <c r="P301"/>
      <c r="Q301"/>
      <c r="R301"/>
      <c r="S301"/>
      <c r="T301"/>
      <c r="U301"/>
      <c r="V301"/>
      <c r="W301"/>
      <c r="X301"/>
      <c r="Y301"/>
      <c r="Z301"/>
      <c r="AA301"/>
      <c r="AB301"/>
      <c r="AC301"/>
      <c r="AD301"/>
      <c r="AE301"/>
      <c r="AF301"/>
      <c r="AG301"/>
      <c r="AH301"/>
      <c r="AI301"/>
      <c r="AJ301"/>
      <c r="AK301"/>
      <c r="AL301"/>
      <c r="AM301"/>
      <c r="AN301"/>
      <c r="AO301"/>
      <c r="AP301"/>
      <c r="AQ301"/>
      <c r="AR301"/>
      <c r="AS301"/>
      <c r="AT301"/>
      <c r="AU301"/>
      <c r="AV301"/>
      <c r="AW301"/>
      <c r="AX301"/>
      <c r="AY301"/>
      <c r="AZ301"/>
      <c r="BA301"/>
      <c r="BB301"/>
      <c r="BC301"/>
      <c r="BD301"/>
      <c r="BE301"/>
      <c r="BF301"/>
      <c r="BG301"/>
      <c r="BH301"/>
      <c r="BI301"/>
      <c r="BJ301"/>
      <c r="BK301"/>
      <c r="BL301"/>
      <c r="BM301"/>
      <c r="BN301"/>
      <c r="BO301"/>
      <c r="BP301"/>
      <c r="BQ301"/>
      <c r="BR301"/>
      <c r="BS301"/>
      <c r="BT301"/>
      <c r="BU301"/>
      <c r="BV301"/>
      <c r="BW301"/>
      <c r="BX301"/>
      <c r="BY301"/>
      <c r="BZ301"/>
      <c r="CA301"/>
      <c r="CB301"/>
      <c r="CC301"/>
      <c r="CD301"/>
      <c r="CE301"/>
      <c r="CF301"/>
      <c r="CG301"/>
      <c r="CH301"/>
      <c r="CI301"/>
      <c r="CJ301"/>
      <c r="CK301"/>
      <c r="CL301"/>
      <c r="CM301"/>
      <c r="CN301"/>
      <c r="CO301"/>
      <c r="CP301"/>
      <c r="CQ301"/>
      <c r="CR301"/>
      <c r="CS301"/>
      <c r="CT301"/>
      <c r="CU301"/>
      <c r="CV301"/>
      <c r="CW301"/>
      <c r="CX301"/>
      <c r="CY301"/>
      <c r="CZ301"/>
      <c r="DA301"/>
      <c r="DB301"/>
      <c r="DC301"/>
      <c r="DD301"/>
      <c r="DE301"/>
      <c r="DF301"/>
      <c r="DG301"/>
      <c r="DH301"/>
      <c r="DI301"/>
      <c r="DJ301"/>
      <c r="DK301"/>
      <c r="DL301"/>
      <c r="DM301"/>
      <c r="DN301"/>
      <c r="DO301"/>
      <c r="DP301"/>
      <c r="DQ301"/>
      <c r="DR301"/>
      <c r="DS301"/>
      <c r="DT301"/>
      <c r="DU301"/>
      <c r="DV301"/>
      <c r="DW301"/>
      <c r="DX301"/>
      <c r="DY301"/>
      <c r="DZ301"/>
      <c r="EA301"/>
      <c r="EB301"/>
      <c r="EC301"/>
      <c r="ED301"/>
      <c r="EE301"/>
      <c r="EF301"/>
      <c r="EG301"/>
      <c r="EH301"/>
      <c r="EI301"/>
      <c r="EJ301"/>
      <c r="EK301"/>
      <c r="EL301"/>
      <c r="EM301"/>
      <c r="EN301"/>
      <c r="EO301"/>
      <c r="EP301"/>
      <c r="EQ301"/>
      <c r="ER301"/>
      <c r="ES301"/>
      <c r="ET301"/>
      <c r="EU301"/>
      <c r="EV301"/>
      <c r="EW301"/>
      <c r="EX301"/>
      <c r="EY301"/>
      <c r="EZ301"/>
      <c r="FA301"/>
      <c r="FB301"/>
      <c r="FC301"/>
      <c r="FD301"/>
      <c r="FE301"/>
      <c r="FF301"/>
      <c r="FG301"/>
      <c r="FH301"/>
      <c r="FI301"/>
      <c r="FJ301"/>
      <c r="FK301"/>
    </row>
    <row r="302" spans="1:167" x14ac:dyDescent="0.25">
      <c r="A302"/>
      <c r="B302"/>
      <c r="C302"/>
      <c r="D302"/>
      <c r="E302"/>
      <c r="F302"/>
      <c r="G302"/>
      <c r="H302"/>
      <c r="I302"/>
      <c r="J302"/>
      <c r="K302"/>
      <c r="L302"/>
      <c r="M302"/>
      <c r="N302"/>
      <c r="O302"/>
      <c r="P302"/>
      <c r="Q302"/>
      <c r="R302"/>
      <c r="S302"/>
      <c r="T302"/>
      <c r="U302"/>
      <c r="V302"/>
      <c r="W302"/>
      <c r="X302"/>
      <c r="Y302"/>
      <c r="Z302"/>
      <c r="AA302"/>
      <c r="AB302"/>
      <c r="AC302"/>
      <c r="AD302"/>
      <c r="AE302"/>
      <c r="AF302"/>
      <c r="AG302"/>
      <c r="AH302"/>
      <c r="AI302"/>
      <c r="AJ302"/>
      <c r="AK302"/>
      <c r="AL302"/>
      <c r="AM302"/>
      <c r="AN302"/>
      <c r="AO302"/>
      <c r="AP302"/>
      <c r="AQ302"/>
      <c r="AR302"/>
      <c r="AS302"/>
      <c r="AT302"/>
      <c r="AU302"/>
      <c r="AV302"/>
      <c r="AW302"/>
      <c r="AX302"/>
      <c r="AY302"/>
      <c r="AZ302"/>
      <c r="BA302"/>
      <c r="BB302"/>
      <c r="BC302"/>
      <c r="BD302"/>
      <c r="BE302"/>
      <c r="BF302"/>
      <c r="BG302"/>
      <c r="BH302"/>
      <c r="BI302"/>
      <c r="BJ302"/>
      <c r="BK302"/>
      <c r="BL302"/>
      <c r="BM302"/>
      <c r="BN302"/>
      <c r="BO302"/>
      <c r="BP302"/>
      <c r="BQ302"/>
      <c r="BR302"/>
      <c r="BS302"/>
      <c r="BT302"/>
      <c r="BU302"/>
      <c r="BV302"/>
      <c r="BW302"/>
      <c r="BX302"/>
      <c r="BY302"/>
      <c r="BZ302"/>
      <c r="CA302"/>
      <c r="CB302"/>
      <c r="CC302"/>
      <c r="CD302"/>
      <c r="CE302"/>
      <c r="CF302"/>
      <c r="CG302"/>
      <c r="CH302"/>
      <c r="CI302"/>
      <c r="CJ302"/>
      <c r="CK302"/>
      <c r="CL302"/>
      <c r="CM302"/>
      <c r="CN302"/>
      <c r="CO302"/>
      <c r="CP302"/>
      <c r="CQ302"/>
      <c r="CR302"/>
      <c r="CS302"/>
      <c r="CT302"/>
      <c r="CU302"/>
      <c r="CV302"/>
      <c r="CW302"/>
      <c r="CX302"/>
      <c r="CY302"/>
      <c r="CZ302"/>
      <c r="DA302"/>
      <c r="DB302"/>
      <c r="DC302"/>
      <c r="DD302"/>
      <c r="DE302"/>
      <c r="DF302"/>
      <c r="DG302"/>
      <c r="DH302"/>
      <c r="DI302"/>
      <c r="DJ302"/>
      <c r="DK302"/>
      <c r="DL302"/>
      <c r="DM302"/>
      <c r="DN302"/>
      <c r="DO302"/>
      <c r="DP302"/>
      <c r="DQ302"/>
      <c r="DR302"/>
      <c r="DS302"/>
      <c r="DT302"/>
      <c r="DU302"/>
      <c r="DV302"/>
      <c r="DW302"/>
      <c r="DX302"/>
      <c r="DY302"/>
      <c r="DZ302"/>
      <c r="EA302"/>
      <c r="EB302"/>
      <c r="EC302"/>
      <c r="ED302"/>
      <c r="EE302"/>
      <c r="EF302"/>
      <c r="EG302"/>
      <c r="EH302"/>
      <c r="EI302"/>
      <c r="EJ302"/>
      <c r="EK302"/>
      <c r="EL302"/>
      <c r="EM302"/>
      <c r="EN302"/>
      <c r="EO302"/>
      <c r="EP302"/>
      <c r="EQ302"/>
      <c r="ER302"/>
      <c r="ES302"/>
      <c r="ET302"/>
      <c r="EU302"/>
      <c r="EV302"/>
      <c r="EW302"/>
      <c r="EX302"/>
      <c r="EY302"/>
      <c r="EZ302"/>
      <c r="FA302"/>
      <c r="FB302"/>
      <c r="FC302"/>
      <c r="FD302"/>
      <c r="FE302"/>
      <c r="FF302"/>
      <c r="FG302"/>
      <c r="FH302"/>
      <c r="FI302"/>
      <c r="FJ302"/>
      <c r="FK302"/>
    </row>
    <row r="303" spans="1:167" x14ac:dyDescent="0.25">
      <c r="A303"/>
      <c r="B303"/>
      <c r="C303"/>
      <c r="D303"/>
      <c r="E303"/>
      <c r="F303"/>
      <c r="G303"/>
      <c r="H303"/>
      <c r="I303"/>
      <c r="J303"/>
      <c r="K303"/>
      <c r="L303"/>
      <c r="M303"/>
      <c r="N303"/>
      <c r="O303"/>
      <c r="P303"/>
      <c r="Q303"/>
      <c r="R303"/>
      <c r="S303"/>
      <c r="T303"/>
      <c r="U303"/>
      <c r="V303"/>
      <c r="W303"/>
      <c r="X303"/>
      <c r="Y303"/>
      <c r="Z303"/>
      <c r="AA303"/>
      <c r="AB303"/>
      <c r="AC303"/>
      <c r="AD303"/>
      <c r="AE303"/>
      <c r="AF303"/>
      <c r="AG303"/>
      <c r="AH303"/>
      <c r="AI303"/>
      <c r="AJ303"/>
      <c r="AK303"/>
      <c r="AL303"/>
      <c r="AM303"/>
      <c r="AN303"/>
      <c r="AO303"/>
      <c r="AP303"/>
      <c r="AQ303"/>
      <c r="AR303"/>
      <c r="AS303"/>
      <c r="AT303"/>
      <c r="AU303"/>
      <c r="AV303"/>
      <c r="AW303"/>
      <c r="AX303"/>
      <c r="AY303"/>
      <c r="AZ303"/>
      <c r="BA303"/>
      <c r="BB303"/>
      <c r="BC303"/>
      <c r="BD303"/>
      <c r="BE303"/>
      <c r="BF303"/>
      <c r="BG303"/>
      <c r="BH303"/>
      <c r="BI303"/>
      <c r="BJ303"/>
      <c r="BK303"/>
      <c r="BL303"/>
      <c r="BM303"/>
      <c r="BN303"/>
      <c r="BO303"/>
      <c r="BP303"/>
      <c r="BQ303"/>
      <c r="BR303"/>
      <c r="BS303"/>
      <c r="BT303"/>
      <c r="BU303"/>
      <c r="BV303"/>
      <c r="BW303"/>
      <c r="BX303"/>
      <c r="BY303"/>
      <c r="BZ303"/>
      <c r="CA303"/>
      <c r="CB303"/>
      <c r="CC303"/>
      <c r="CD303"/>
      <c r="CE303"/>
      <c r="CF303"/>
      <c r="CG303"/>
      <c r="CH303"/>
      <c r="CI303"/>
      <c r="CJ303"/>
      <c r="CK303"/>
      <c r="CL303"/>
      <c r="CM303"/>
      <c r="CN303"/>
      <c r="CO303"/>
      <c r="CP303"/>
      <c r="CQ303"/>
      <c r="CR303"/>
      <c r="CS303"/>
      <c r="CT303"/>
      <c r="CU303"/>
      <c r="CV303"/>
      <c r="CW303"/>
      <c r="CX303"/>
      <c r="CY303"/>
      <c r="CZ303"/>
      <c r="DA303"/>
      <c r="DB303"/>
      <c r="DC303"/>
      <c r="DD303"/>
      <c r="DE303"/>
      <c r="DF303"/>
      <c r="DG303"/>
      <c r="DH303"/>
      <c r="DI303"/>
      <c r="DJ303"/>
      <c r="DK303"/>
      <c r="DL303"/>
      <c r="DM303"/>
      <c r="DN303"/>
      <c r="DO303"/>
      <c r="DP303"/>
      <c r="DQ303"/>
      <c r="DR303"/>
      <c r="DS303"/>
      <c r="DT303"/>
      <c r="DU303"/>
      <c r="DV303"/>
      <c r="DW303"/>
      <c r="DX303"/>
      <c r="DY303"/>
      <c r="DZ303"/>
      <c r="EA303"/>
      <c r="EB303"/>
      <c r="EC303"/>
      <c r="ED303"/>
      <c r="EE303"/>
      <c r="EF303"/>
      <c r="EG303"/>
      <c r="EH303"/>
      <c r="EI303"/>
      <c r="EJ303"/>
      <c r="EK303"/>
      <c r="EL303"/>
      <c r="EM303"/>
      <c r="EN303"/>
      <c r="EO303"/>
      <c r="EP303"/>
      <c r="EQ303"/>
      <c r="ER303"/>
      <c r="ES303"/>
      <c r="ET303"/>
      <c r="EU303"/>
      <c r="EV303"/>
      <c r="EW303"/>
      <c r="EX303"/>
      <c r="EY303"/>
      <c r="EZ303"/>
      <c r="FA303"/>
      <c r="FB303"/>
      <c r="FC303"/>
      <c r="FD303"/>
      <c r="FE303"/>
      <c r="FF303"/>
      <c r="FG303"/>
      <c r="FH303"/>
      <c r="FI303"/>
      <c r="FJ303"/>
      <c r="FK303"/>
    </row>
    <row r="304" spans="1:167" x14ac:dyDescent="0.25">
      <c r="A304"/>
      <c r="B304"/>
      <c r="C304"/>
      <c r="D304"/>
      <c r="E304"/>
      <c r="F304"/>
      <c r="G304"/>
      <c r="H304"/>
      <c r="I304"/>
      <c r="J304"/>
      <c r="K304"/>
      <c r="L304"/>
      <c r="M304"/>
      <c r="N304"/>
      <c r="O304"/>
      <c r="P304"/>
      <c r="Q304"/>
      <c r="R304"/>
      <c r="S304"/>
      <c r="T304"/>
      <c r="U304"/>
      <c r="V304"/>
      <c r="W304"/>
      <c r="X304"/>
      <c r="Y304"/>
      <c r="Z304"/>
      <c r="AA304"/>
      <c r="AB304"/>
      <c r="AC304"/>
      <c r="AD304"/>
      <c r="AE304"/>
      <c r="AF304"/>
      <c r="AG304"/>
      <c r="AH304"/>
      <c r="AI304"/>
      <c r="AJ304"/>
      <c r="AK304"/>
      <c r="AL304"/>
      <c r="AM304"/>
      <c r="AN304"/>
      <c r="AO304"/>
      <c r="AP304"/>
      <c r="AQ304"/>
      <c r="AR304"/>
      <c r="AS304"/>
      <c r="AT304"/>
      <c r="AU304"/>
      <c r="AV304"/>
      <c r="AW304"/>
      <c r="AX304"/>
      <c r="AY304"/>
      <c r="AZ304"/>
      <c r="BA304"/>
      <c r="BB304"/>
      <c r="BC304"/>
      <c r="BD304"/>
      <c r="BE304"/>
      <c r="BF304"/>
      <c r="BG304"/>
      <c r="BH304"/>
      <c r="BI304"/>
      <c r="BJ304"/>
      <c r="BK304"/>
      <c r="BL304"/>
      <c r="BM304"/>
      <c r="BN304"/>
      <c r="BO304"/>
      <c r="BP304"/>
      <c r="BQ304"/>
      <c r="BR304"/>
      <c r="BS304"/>
      <c r="BT304"/>
      <c r="BU304"/>
      <c r="BV304"/>
      <c r="BW304"/>
      <c r="BX304"/>
      <c r="BY304"/>
      <c r="BZ304"/>
      <c r="CA304"/>
      <c r="CB304"/>
      <c r="CC304"/>
      <c r="CD304"/>
      <c r="CE304"/>
      <c r="CF304"/>
      <c r="CG304"/>
      <c r="CH304"/>
      <c r="CI304"/>
      <c r="CJ304"/>
      <c r="CK304"/>
      <c r="CL304"/>
      <c r="CM304"/>
      <c r="CN304"/>
      <c r="CO304"/>
      <c r="CP304"/>
      <c r="CQ304"/>
      <c r="CR304"/>
      <c r="CS304"/>
      <c r="CT304"/>
      <c r="CU304"/>
      <c r="CV304"/>
      <c r="CW304"/>
      <c r="CX304"/>
      <c r="CY304"/>
      <c r="CZ304"/>
      <c r="DA304"/>
      <c r="DB304"/>
      <c r="DC304"/>
      <c r="DD304"/>
      <c r="DE304"/>
      <c r="DF304"/>
      <c r="DG304"/>
      <c r="DH304"/>
      <c r="DI304"/>
      <c r="DJ304"/>
      <c r="DK304"/>
      <c r="DL304"/>
      <c r="DM304"/>
      <c r="DN304"/>
      <c r="DO304"/>
      <c r="DP304"/>
      <c r="DQ304"/>
      <c r="DR304"/>
      <c r="DS304"/>
      <c r="DT304"/>
      <c r="DU304"/>
      <c r="DV304"/>
      <c r="DW304"/>
      <c r="DX304"/>
      <c r="DY304"/>
      <c r="DZ304"/>
      <c r="EA304"/>
      <c r="EB304"/>
      <c r="EC304"/>
      <c r="ED304"/>
      <c r="EE304"/>
      <c r="EF304"/>
      <c r="EG304"/>
      <c r="EH304"/>
      <c r="EI304"/>
      <c r="EJ304"/>
      <c r="EK304"/>
      <c r="EL304"/>
      <c r="EM304"/>
      <c r="EN304"/>
      <c r="EO304"/>
      <c r="EP304"/>
      <c r="EQ304"/>
      <c r="ER304"/>
      <c r="ES304"/>
      <c r="ET304"/>
      <c r="EU304"/>
      <c r="EV304"/>
      <c r="EW304"/>
      <c r="EX304"/>
      <c r="EY304"/>
      <c r="EZ304"/>
      <c r="FA304"/>
      <c r="FB304"/>
      <c r="FC304"/>
      <c r="FD304"/>
      <c r="FE304"/>
      <c r="FF304"/>
      <c r="FG304"/>
      <c r="FH304"/>
      <c r="FI304"/>
      <c r="FJ304"/>
      <c r="FK304"/>
    </row>
    <row r="305" spans="1:167" x14ac:dyDescent="0.25">
      <c r="A305"/>
      <c r="B305"/>
      <c r="C305"/>
      <c r="D305"/>
      <c r="E305"/>
      <c r="F305"/>
      <c r="G305"/>
      <c r="H305"/>
      <c r="I305"/>
      <c r="J305"/>
      <c r="K305"/>
      <c r="L305"/>
      <c r="M305"/>
      <c r="N305"/>
      <c r="O305"/>
      <c r="P305"/>
      <c r="Q305"/>
      <c r="R305"/>
      <c r="S305"/>
      <c r="T305"/>
      <c r="U305"/>
      <c r="V305"/>
      <c r="W305"/>
      <c r="X305"/>
      <c r="Y305"/>
      <c r="Z305"/>
      <c r="AA305"/>
      <c r="AB305"/>
      <c r="AC305"/>
      <c r="AD305"/>
      <c r="AE305"/>
      <c r="AF305"/>
      <c r="AG305"/>
      <c r="AH305"/>
      <c r="AI305"/>
      <c r="AJ305"/>
      <c r="AK305"/>
      <c r="AL305"/>
      <c r="AM305"/>
      <c r="AN305"/>
      <c r="AO305"/>
      <c r="AP305"/>
      <c r="AQ305"/>
      <c r="AR305"/>
      <c r="AS305"/>
      <c r="AT305"/>
      <c r="AU305"/>
      <c r="AV305"/>
      <c r="AW305"/>
      <c r="AX305"/>
      <c r="AY305"/>
      <c r="AZ305"/>
      <c r="BA305"/>
      <c r="BB305"/>
      <c r="BC305"/>
      <c r="BD305"/>
      <c r="BE305"/>
      <c r="BF305"/>
      <c r="BG305"/>
      <c r="BH305"/>
      <c r="BI305"/>
      <c r="BJ305"/>
      <c r="BK305"/>
      <c r="BL305"/>
      <c r="BM305"/>
      <c r="BN305"/>
      <c r="BO305"/>
      <c r="BP305"/>
      <c r="BQ305"/>
      <c r="BR305"/>
      <c r="BS305"/>
      <c r="BT305"/>
      <c r="BU305"/>
      <c r="BV305"/>
      <c r="BW305"/>
      <c r="BX305"/>
      <c r="BY305"/>
      <c r="BZ305"/>
      <c r="CA305"/>
      <c r="CB305"/>
      <c r="CC305"/>
      <c r="CD305"/>
      <c r="CE305"/>
      <c r="CF305"/>
      <c r="CG305"/>
      <c r="CH305"/>
      <c r="CI305"/>
      <c r="CJ305"/>
      <c r="CK305"/>
      <c r="CL305"/>
      <c r="CM305"/>
      <c r="CN305"/>
      <c r="CO305"/>
      <c r="CP305"/>
      <c r="CQ305"/>
      <c r="CR305"/>
      <c r="CS305"/>
      <c r="CT305"/>
      <c r="CU305"/>
      <c r="CV305"/>
      <c r="CW305"/>
      <c r="CX305"/>
      <c r="CY305"/>
      <c r="CZ305"/>
      <c r="DA305"/>
      <c r="DB305"/>
      <c r="DC305"/>
      <c r="DD305"/>
      <c r="DE305"/>
      <c r="DF305"/>
      <c r="DG305"/>
      <c r="DH305"/>
      <c r="DI305"/>
      <c r="DJ305"/>
      <c r="DK305"/>
      <c r="DL305"/>
      <c r="DM305"/>
      <c r="DN305"/>
      <c r="DO305"/>
      <c r="DP305"/>
      <c r="DQ305"/>
      <c r="DR305"/>
      <c r="DS305"/>
      <c r="DT305"/>
      <c r="DU305"/>
      <c r="DV305"/>
      <c r="DW305"/>
      <c r="DX305"/>
      <c r="DY305"/>
      <c r="DZ305"/>
      <c r="EA305"/>
      <c r="EB305"/>
      <c r="EC305"/>
      <c r="ED305"/>
      <c r="EE305"/>
      <c r="EF305"/>
      <c r="EG305"/>
      <c r="EH305"/>
      <c r="EI305"/>
      <c r="EJ305"/>
      <c r="EK305"/>
      <c r="EL305"/>
      <c r="EM305"/>
      <c r="EN305"/>
      <c r="EO305"/>
      <c r="EP305"/>
      <c r="EQ305"/>
      <c r="ER305"/>
      <c r="ES305"/>
      <c r="ET305"/>
      <c r="EU305"/>
      <c r="EV305"/>
      <c r="EW305"/>
      <c r="EX305"/>
      <c r="EY305"/>
      <c r="EZ305"/>
      <c r="FA305"/>
      <c r="FB305"/>
      <c r="FC305"/>
      <c r="FD305"/>
      <c r="FE305"/>
      <c r="FF305"/>
      <c r="FG305"/>
      <c r="FH305"/>
      <c r="FI305"/>
      <c r="FJ305"/>
      <c r="FK305"/>
    </row>
    <row r="306" spans="1:167" x14ac:dyDescent="0.25">
      <c r="A306"/>
      <c r="B306"/>
      <c r="C306"/>
      <c r="D306"/>
      <c r="E306"/>
      <c r="F306"/>
      <c r="G306"/>
      <c r="H306"/>
      <c r="I306"/>
      <c r="J306"/>
      <c r="K306"/>
      <c r="L306"/>
      <c r="M306"/>
      <c r="N306"/>
      <c r="O306"/>
      <c r="P306"/>
      <c r="Q306"/>
      <c r="R306"/>
      <c r="S306"/>
      <c r="T306"/>
      <c r="U306"/>
      <c r="V306"/>
      <c r="W306"/>
      <c r="X306"/>
      <c r="Y306"/>
      <c r="Z306"/>
      <c r="AA306"/>
      <c r="AB306"/>
      <c r="AC306"/>
      <c r="AD306"/>
      <c r="AE306"/>
      <c r="AF306"/>
      <c r="AG306"/>
      <c r="AH306"/>
      <c r="AI306"/>
      <c r="AJ306"/>
      <c r="AK306"/>
      <c r="AL306"/>
      <c r="AM306"/>
      <c r="AN306"/>
      <c r="AO306"/>
      <c r="AP306"/>
      <c r="AQ306"/>
      <c r="AR306"/>
      <c r="AS306"/>
      <c r="AT306"/>
      <c r="AU306"/>
      <c r="AV306"/>
      <c r="AW306"/>
      <c r="AX306"/>
      <c r="AY306"/>
      <c r="AZ306"/>
      <c r="BA306"/>
      <c r="BB306"/>
      <c r="BC306"/>
      <c r="BD306"/>
      <c r="BE306"/>
      <c r="BF306"/>
      <c r="BG306"/>
      <c r="BH306"/>
      <c r="BI306"/>
      <c r="BJ306"/>
      <c r="BK306"/>
      <c r="BL306"/>
      <c r="BM306"/>
      <c r="BN306"/>
      <c r="BO306"/>
      <c r="BP306"/>
      <c r="BQ306"/>
      <c r="BR306"/>
      <c r="BS306"/>
      <c r="BT306"/>
      <c r="BU306"/>
      <c r="BV306"/>
      <c r="BW306"/>
      <c r="BX306"/>
      <c r="BY306"/>
      <c r="BZ306"/>
      <c r="CA306"/>
      <c r="CB306"/>
      <c r="CC306"/>
      <c r="CD306"/>
      <c r="CE306"/>
      <c r="CF306"/>
      <c r="CG306"/>
      <c r="CH306"/>
      <c r="CI306"/>
      <c r="CJ306"/>
      <c r="CK306"/>
      <c r="CL306"/>
      <c r="CM306"/>
      <c r="CN306"/>
      <c r="CO306"/>
      <c r="CP306"/>
      <c r="CQ306"/>
      <c r="CR306"/>
      <c r="CS306"/>
      <c r="CT306"/>
      <c r="CU306"/>
      <c r="CV306"/>
      <c r="CW306"/>
      <c r="CX306"/>
      <c r="CY306"/>
      <c r="CZ306"/>
      <c r="DA306"/>
      <c r="DB306"/>
      <c r="DC306"/>
      <c r="DD306"/>
      <c r="DE306"/>
      <c r="DF306"/>
      <c r="DG306"/>
      <c r="DH306"/>
      <c r="DI306"/>
      <c r="DJ306"/>
      <c r="DK306"/>
      <c r="DL306"/>
      <c r="DM306"/>
      <c r="DN306"/>
      <c r="DO306"/>
      <c r="DP306"/>
      <c r="DQ306"/>
      <c r="DR306"/>
      <c r="DS306"/>
      <c r="DT306"/>
      <c r="DU306"/>
      <c r="DV306"/>
      <c r="DW306"/>
      <c r="DX306"/>
      <c r="DY306"/>
      <c r="DZ306"/>
      <c r="EA306"/>
      <c r="EB306"/>
      <c r="EC306"/>
      <c r="ED306"/>
      <c r="EE306"/>
      <c r="EF306"/>
      <c r="EG306"/>
      <c r="EH306"/>
      <c r="EI306"/>
      <c r="EJ306"/>
      <c r="EK306"/>
      <c r="EL306"/>
      <c r="EM306"/>
      <c r="EN306"/>
      <c r="EO306"/>
      <c r="EP306"/>
      <c r="EQ306"/>
      <c r="ER306"/>
      <c r="ES306"/>
      <c r="ET306"/>
      <c r="EU306"/>
      <c r="EV306"/>
      <c r="EW306"/>
      <c r="EX306"/>
      <c r="EY306"/>
      <c r="EZ306"/>
      <c r="FA306"/>
      <c r="FB306"/>
      <c r="FC306"/>
      <c r="FD306"/>
      <c r="FE306"/>
      <c r="FF306"/>
      <c r="FG306"/>
      <c r="FH306"/>
      <c r="FI306"/>
      <c r="FJ306"/>
      <c r="FK306"/>
    </row>
    <row r="307" spans="1:167" x14ac:dyDescent="0.25">
      <c r="A307"/>
      <c r="B307"/>
      <c r="C307"/>
      <c r="D307"/>
      <c r="E307"/>
      <c r="F307"/>
      <c r="G307"/>
      <c r="H307"/>
      <c r="I307"/>
      <c r="J307"/>
      <c r="K307"/>
      <c r="L307"/>
      <c r="M307"/>
      <c r="N307"/>
      <c r="O307"/>
      <c r="P307"/>
      <c r="Q307"/>
      <c r="R307"/>
      <c r="S307"/>
      <c r="T307"/>
      <c r="U307"/>
      <c r="V307"/>
      <c r="W307"/>
      <c r="X307"/>
      <c r="Y307"/>
      <c r="Z307"/>
      <c r="AA307"/>
      <c r="AB307"/>
      <c r="AC307"/>
      <c r="AD307"/>
      <c r="AE307"/>
      <c r="AF307"/>
      <c r="AG307"/>
      <c r="AH307"/>
      <c r="AI307"/>
      <c r="AJ307"/>
      <c r="AK307"/>
      <c r="AL307"/>
      <c r="AM307"/>
      <c r="AN307"/>
      <c r="AO307"/>
      <c r="AP307"/>
      <c r="AQ307"/>
      <c r="AR307"/>
      <c r="AS307"/>
      <c r="AT307"/>
      <c r="AU307"/>
      <c r="AV307"/>
      <c r="AW307"/>
      <c r="AX307"/>
      <c r="AY307"/>
      <c r="AZ307"/>
      <c r="BA307"/>
      <c r="BB307"/>
      <c r="BC307"/>
      <c r="BD307"/>
      <c r="BE307"/>
      <c r="BF307"/>
      <c r="BG307"/>
      <c r="BH307"/>
      <c r="BI307"/>
      <c r="BJ307"/>
      <c r="BK307"/>
      <c r="BL307"/>
      <c r="BM307"/>
      <c r="BN307"/>
      <c r="BO307"/>
      <c r="BP307"/>
      <c r="BQ307"/>
      <c r="BR307"/>
      <c r="BS307"/>
      <c r="BT307"/>
      <c r="BU307"/>
      <c r="BV307"/>
      <c r="BW307"/>
      <c r="BX307"/>
      <c r="BY307"/>
      <c r="BZ307"/>
      <c r="CA307"/>
      <c r="CB307"/>
      <c r="CC307"/>
      <c r="CD307"/>
      <c r="CE307"/>
      <c r="CF307"/>
      <c r="CG307"/>
      <c r="CH307"/>
      <c r="CI307"/>
      <c r="CJ307"/>
      <c r="CK307"/>
      <c r="CL307"/>
      <c r="CM307"/>
      <c r="CN307"/>
      <c r="CO307"/>
      <c r="CP307"/>
      <c r="CQ307"/>
      <c r="CR307"/>
      <c r="CS307"/>
      <c r="CT307"/>
      <c r="CU307"/>
      <c r="CV307"/>
      <c r="CW307"/>
      <c r="CX307"/>
      <c r="CY307"/>
      <c r="CZ307"/>
      <c r="DA307"/>
      <c r="DB307"/>
      <c r="DC307"/>
      <c r="DD307"/>
      <c r="DE307"/>
      <c r="DF307"/>
      <c r="DG307"/>
      <c r="DH307"/>
      <c r="DI307"/>
      <c r="DJ307"/>
      <c r="DK307"/>
      <c r="DL307"/>
      <c r="DM307"/>
      <c r="DN307"/>
      <c r="DO307"/>
      <c r="DP307"/>
      <c r="DQ307"/>
      <c r="DR307"/>
      <c r="DS307"/>
      <c r="DT307"/>
      <c r="DU307"/>
      <c r="DV307"/>
      <c r="DW307"/>
      <c r="DX307"/>
      <c r="DY307"/>
      <c r="DZ307"/>
      <c r="EA307"/>
      <c r="EB307"/>
      <c r="EC307"/>
      <c r="ED307"/>
      <c r="EE307"/>
      <c r="EF307"/>
      <c r="EG307"/>
      <c r="EH307"/>
      <c r="EI307"/>
      <c r="EJ307"/>
      <c r="EK307"/>
      <c r="EL307"/>
      <c r="EM307"/>
      <c r="EN307"/>
      <c r="EO307"/>
      <c r="EP307"/>
      <c r="EQ307"/>
      <c r="ER307"/>
      <c r="ES307"/>
      <c r="ET307"/>
      <c r="EU307"/>
      <c r="EV307"/>
      <c r="EW307"/>
      <c r="EX307"/>
      <c r="EY307"/>
      <c r="EZ307"/>
      <c r="FA307"/>
      <c r="FB307"/>
      <c r="FC307"/>
      <c r="FD307"/>
      <c r="FE307"/>
      <c r="FF307"/>
      <c r="FG307"/>
      <c r="FH307"/>
      <c r="FI307"/>
      <c r="FJ307"/>
      <c r="FK307"/>
    </row>
    <row r="308" spans="1:167" x14ac:dyDescent="0.25">
      <c r="A308"/>
      <c r="B308"/>
      <c r="C308"/>
      <c r="D308"/>
      <c r="E308"/>
      <c r="F308"/>
      <c r="G308"/>
      <c r="H308"/>
      <c r="I308"/>
      <c r="J308"/>
      <c r="K308"/>
      <c r="L308"/>
      <c r="M308"/>
      <c r="N308"/>
      <c r="O308"/>
      <c r="P308"/>
      <c r="Q308"/>
      <c r="R308"/>
      <c r="S308"/>
      <c r="T308"/>
      <c r="U308"/>
      <c r="V308"/>
      <c r="W308"/>
      <c r="X308"/>
      <c r="Y308"/>
      <c r="Z308"/>
      <c r="AA308"/>
      <c r="AB308"/>
      <c r="AC308"/>
      <c r="AD308"/>
      <c r="AE308"/>
      <c r="AF308"/>
      <c r="AG308"/>
      <c r="AH308"/>
      <c r="AI308"/>
      <c r="AJ308"/>
      <c r="AK308"/>
      <c r="AL308"/>
      <c r="AM308"/>
      <c r="AN308"/>
      <c r="AO308"/>
      <c r="AP308"/>
      <c r="AQ308"/>
      <c r="AR308"/>
      <c r="AS308"/>
      <c r="AT308"/>
      <c r="AU308"/>
      <c r="AV308"/>
      <c r="AW308"/>
      <c r="AX308"/>
      <c r="AY308"/>
      <c r="AZ308"/>
      <c r="BA308"/>
      <c r="BB308"/>
      <c r="BC308"/>
      <c r="BD308"/>
      <c r="BE308"/>
      <c r="BF308"/>
      <c r="BG308"/>
      <c r="BH308"/>
      <c r="BI308"/>
      <c r="BJ308"/>
      <c r="BK308"/>
      <c r="BL308"/>
      <c r="BM308"/>
      <c r="BN308"/>
      <c r="BO308"/>
      <c r="BP308"/>
      <c r="BQ308"/>
      <c r="BR308"/>
      <c r="BS308"/>
      <c r="BT308"/>
      <c r="BU308"/>
      <c r="BV308"/>
      <c r="BW308"/>
      <c r="BX308"/>
      <c r="BY308"/>
      <c r="BZ308"/>
      <c r="CA308"/>
      <c r="CB308"/>
      <c r="CC308"/>
      <c r="CD308"/>
      <c r="CE308"/>
      <c r="CF308"/>
      <c r="CG308"/>
      <c r="CH308"/>
      <c r="CI308"/>
      <c r="CJ308"/>
      <c r="CK308"/>
      <c r="CL308"/>
      <c r="CM308"/>
      <c r="CN308"/>
      <c r="CO308"/>
      <c r="CP308"/>
      <c r="CQ308"/>
      <c r="CR308"/>
      <c r="CS308"/>
      <c r="CT308"/>
      <c r="CU308"/>
      <c r="CV308"/>
      <c r="CW308"/>
      <c r="CX308"/>
      <c r="CY308"/>
      <c r="CZ308"/>
      <c r="DA308"/>
      <c r="DB308"/>
      <c r="DC308"/>
      <c r="DD308"/>
      <c r="DE308"/>
      <c r="DF308"/>
      <c r="DG308"/>
      <c r="DH308"/>
      <c r="DI308"/>
      <c r="DJ308"/>
      <c r="DK308"/>
      <c r="DL308"/>
      <c r="DM308"/>
      <c r="DN308"/>
      <c r="DO308"/>
      <c r="DP308"/>
      <c r="DQ308"/>
      <c r="DR308"/>
      <c r="DS308"/>
      <c r="DT308"/>
      <c r="DU308"/>
      <c r="DV308"/>
      <c r="DW308"/>
      <c r="DX308"/>
      <c r="DY308"/>
      <c r="DZ308"/>
      <c r="EA308"/>
      <c r="EB308"/>
      <c r="EC308"/>
      <c r="ED308"/>
      <c r="EE308"/>
      <c r="EF308"/>
      <c r="EG308"/>
      <c r="EH308"/>
      <c r="EI308"/>
      <c r="EJ308"/>
      <c r="EK308"/>
      <c r="EL308"/>
      <c r="EM308"/>
      <c r="EN308"/>
      <c r="EO308"/>
      <c r="EP308"/>
      <c r="EQ308"/>
      <c r="ER308"/>
      <c r="ES308"/>
      <c r="ET308"/>
      <c r="EU308"/>
      <c r="EV308"/>
      <c r="EW308"/>
      <c r="EX308"/>
      <c r="EY308"/>
      <c r="EZ308"/>
      <c r="FA308"/>
      <c r="FB308"/>
      <c r="FC308"/>
      <c r="FD308"/>
      <c r="FE308"/>
      <c r="FF308"/>
      <c r="FG308"/>
      <c r="FH308"/>
      <c r="FI308"/>
      <c r="FJ308"/>
      <c r="FK308"/>
    </row>
    <row r="309" spans="1:167" x14ac:dyDescent="0.25">
      <c r="A309"/>
      <c r="B309"/>
      <c r="C309"/>
      <c r="D309"/>
      <c r="E309"/>
      <c r="F309"/>
      <c r="G309"/>
      <c r="H309"/>
      <c r="I309"/>
      <c r="J309"/>
      <c r="K309"/>
      <c r="L309"/>
      <c r="M309"/>
      <c r="N309"/>
      <c r="O309"/>
      <c r="P309"/>
      <c r="Q309"/>
      <c r="R309"/>
      <c r="S309"/>
      <c r="T309"/>
      <c r="U309"/>
      <c r="V309"/>
      <c r="W309"/>
      <c r="X309"/>
      <c r="Y309"/>
      <c r="Z309"/>
      <c r="AA309"/>
      <c r="AB309"/>
      <c r="AC309"/>
      <c r="AD309"/>
      <c r="AE309"/>
      <c r="AF309"/>
      <c r="AG309"/>
      <c r="AH309"/>
      <c r="AI309"/>
      <c r="AJ309"/>
      <c r="AK309"/>
      <c r="AL309"/>
      <c r="AM309"/>
      <c r="AN309"/>
      <c r="AO309"/>
      <c r="AP309"/>
      <c r="AQ309"/>
      <c r="AR309"/>
      <c r="AS309"/>
      <c r="AT309"/>
      <c r="AU309"/>
      <c r="AV309"/>
      <c r="AW309"/>
      <c r="AX309"/>
      <c r="AY309"/>
      <c r="AZ309"/>
      <c r="BA309"/>
      <c r="BB309"/>
      <c r="BC309"/>
      <c r="BD309"/>
      <c r="BE309"/>
      <c r="BF309"/>
      <c r="BG309"/>
      <c r="BH309"/>
      <c r="BI309"/>
      <c r="BJ309"/>
      <c r="BK309"/>
      <c r="BL309"/>
      <c r="BM309"/>
      <c r="BN309"/>
      <c r="BO309"/>
      <c r="BP309"/>
      <c r="BQ309"/>
      <c r="BR309"/>
      <c r="BS309"/>
      <c r="BT309"/>
      <c r="BU309"/>
      <c r="BV309"/>
      <c r="BW309"/>
      <c r="BX309"/>
      <c r="BY309"/>
      <c r="BZ309"/>
      <c r="CA309"/>
      <c r="CB309"/>
      <c r="CC309"/>
      <c r="CD309"/>
      <c r="CE309"/>
      <c r="CF309"/>
      <c r="CG309"/>
      <c r="CH309"/>
      <c r="CI309"/>
      <c r="CJ309"/>
      <c r="CK309"/>
      <c r="CL309"/>
      <c r="CM309"/>
      <c r="CN309"/>
      <c r="CO309"/>
      <c r="CP309"/>
      <c r="CQ309"/>
      <c r="CR309"/>
      <c r="CS309"/>
      <c r="CT309"/>
      <c r="CU309"/>
      <c r="CV309"/>
      <c r="CW309"/>
      <c r="CX309"/>
      <c r="CY309"/>
      <c r="CZ309"/>
      <c r="DA309"/>
      <c r="DB309"/>
      <c r="DC309"/>
      <c r="DD309"/>
      <c r="DE309"/>
      <c r="DF309"/>
      <c r="DG309"/>
      <c r="DH309"/>
      <c r="DI309"/>
      <c r="DJ309"/>
      <c r="DK309"/>
      <c r="DL309"/>
      <c r="DM309"/>
      <c r="DN309"/>
      <c r="DO309"/>
      <c r="DP309"/>
      <c r="DQ309"/>
      <c r="DR309"/>
      <c r="DS309"/>
      <c r="DT309"/>
      <c r="DU309"/>
      <c r="DV309"/>
      <c r="DW309"/>
      <c r="DX309"/>
      <c r="DY309"/>
      <c r="DZ309"/>
      <c r="EA309"/>
      <c r="EB309"/>
      <c r="EC309"/>
      <c r="ED309"/>
      <c r="EE309"/>
      <c r="EF309"/>
      <c r="EG309"/>
      <c r="EH309"/>
      <c r="EI309"/>
      <c r="EJ309"/>
      <c r="EK309"/>
      <c r="EL309"/>
      <c r="EM309"/>
      <c r="EN309"/>
      <c r="EO309"/>
      <c r="EP309"/>
      <c r="EQ309"/>
      <c r="ER309"/>
      <c r="ES309"/>
      <c r="ET309"/>
      <c r="EU309"/>
      <c r="EV309"/>
      <c r="EW309"/>
      <c r="EX309"/>
      <c r="EY309"/>
      <c r="EZ309"/>
      <c r="FA309"/>
      <c r="FB309"/>
      <c r="FC309"/>
      <c r="FD309"/>
      <c r="FE309"/>
      <c r="FF309"/>
      <c r="FG309"/>
      <c r="FH309"/>
      <c r="FI309"/>
      <c r="FJ309"/>
      <c r="FK309"/>
    </row>
    <row r="310" spans="1:167" x14ac:dyDescent="0.25">
      <c r="A310"/>
      <c r="B310"/>
      <c r="C310"/>
      <c r="D310"/>
      <c r="E310"/>
      <c r="F310"/>
      <c r="G310"/>
      <c r="H310"/>
      <c r="I310"/>
      <c r="J310"/>
      <c r="K310"/>
      <c r="L310"/>
      <c r="M310"/>
      <c r="N310"/>
      <c r="O310"/>
      <c r="P310"/>
      <c r="Q310"/>
      <c r="R310"/>
      <c r="S310"/>
      <c r="T310"/>
      <c r="U310"/>
      <c r="V310"/>
      <c r="W310"/>
      <c r="X310"/>
      <c r="Y310"/>
      <c r="Z310"/>
      <c r="AA310"/>
      <c r="AB310"/>
      <c r="AC310"/>
      <c r="AD310"/>
      <c r="AE310"/>
      <c r="AF310"/>
      <c r="AG310"/>
      <c r="AH310"/>
      <c r="AI310"/>
      <c r="AJ310"/>
      <c r="AK310"/>
      <c r="AL310"/>
      <c r="AM310"/>
      <c r="AN310"/>
      <c r="AO310"/>
      <c r="AP310"/>
      <c r="AQ310"/>
      <c r="AR310"/>
      <c r="AS310"/>
      <c r="AT310"/>
      <c r="AU310"/>
      <c r="AV310"/>
      <c r="AW310"/>
      <c r="AX310"/>
      <c r="AY310"/>
      <c r="AZ310"/>
      <c r="BA310"/>
      <c r="BB310"/>
      <c r="BC310"/>
      <c r="BD310"/>
      <c r="BE310"/>
      <c r="BF310"/>
      <c r="BG310"/>
      <c r="BH310"/>
      <c r="BI310"/>
      <c r="BJ310"/>
      <c r="BK310"/>
      <c r="BL310"/>
      <c r="BM310"/>
      <c r="BN310"/>
      <c r="BO310"/>
      <c r="BP310"/>
      <c r="BQ310"/>
      <c r="BR310"/>
      <c r="BS310"/>
      <c r="BT310"/>
      <c r="BU310"/>
      <c r="BV310"/>
      <c r="BW310"/>
      <c r="BX310"/>
      <c r="BY310"/>
      <c r="BZ310"/>
      <c r="CA310"/>
      <c r="CB310"/>
      <c r="CC310"/>
      <c r="CD310"/>
      <c r="CE310"/>
      <c r="CF310"/>
      <c r="CG310"/>
      <c r="CH310"/>
      <c r="CI310"/>
      <c r="CJ310"/>
      <c r="CK310"/>
      <c r="CL310"/>
      <c r="CM310"/>
      <c r="CN310"/>
      <c r="CO310"/>
      <c r="CP310"/>
      <c r="CQ310"/>
      <c r="CR310"/>
      <c r="CS310"/>
      <c r="CT310"/>
      <c r="CU310"/>
      <c r="CV310"/>
      <c r="CW310"/>
      <c r="CX310"/>
      <c r="CY310"/>
      <c r="CZ310"/>
      <c r="DA310"/>
      <c r="DB310"/>
      <c r="DC310"/>
      <c r="DD310"/>
      <c r="DE310"/>
      <c r="DF310"/>
      <c r="DG310"/>
      <c r="DH310"/>
      <c r="DI310"/>
      <c r="DJ310"/>
      <c r="DK310"/>
      <c r="DL310"/>
      <c r="DM310"/>
      <c r="DN310"/>
      <c r="DO310"/>
      <c r="DP310"/>
      <c r="DQ310"/>
      <c r="DR310"/>
      <c r="DS310"/>
      <c r="DT310"/>
      <c r="DU310"/>
      <c r="DV310"/>
      <c r="DW310"/>
      <c r="DX310"/>
      <c r="DY310"/>
      <c r="DZ310"/>
      <c r="EA310"/>
      <c r="EB310"/>
      <c r="EC310"/>
      <c r="ED310"/>
      <c r="EE310"/>
      <c r="EF310"/>
      <c r="EG310"/>
      <c r="EH310"/>
      <c r="EI310"/>
      <c r="EJ310"/>
      <c r="EK310"/>
      <c r="EL310"/>
      <c r="EM310"/>
      <c r="EN310"/>
      <c r="EO310"/>
      <c r="EP310"/>
      <c r="EQ310"/>
      <c r="ER310"/>
      <c r="ES310"/>
      <c r="ET310"/>
      <c r="EU310"/>
      <c r="EV310"/>
      <c r="EW310"/>
      <c r="EX310"/>
      <c r="EY310"/>
      <c r="EZ310"/>
      <c r="FA310"/>
      <c r="FB310"/>
      <c r="FC310"/>
      <c r="FD310"/>
      <c r="FE310"/>
      <c r="FF310"/>
      <c r="FG310"/>
      <c r="FH310"/>
      <c r="FI310"/>
      <c r="FJ310"/>
      <c r="FK310"/>
    </row>
    <row r="311" spans="1:167" x14ac:dyDescent="0.25">
      <c r="A311"/>
      <c r="B311"/>
      <c r="C311"/>
      <c r="D311"/>
      <c r="E311"/>
      <c r="F311"/>
      <c r="G311"/>
      <c r="H311"/>
      <c r="I311"/>
      <c r="J311"/>
      <c r="K311"/>
      <c r="L311"/>
      <c r="M311"/>
      <c r="N311"/>
      <c r="O311"/>
      <c r="P311"/>
      <c r="Q311"/>
      <c r="R311"/>
      <c r="S311"/>
      <c r="T311"/>
      <c r="U311"/>
      <c r="V311"/>
      <c r="W311"/>
      <c r="X311"/>
      <c r="Y311"/>
      <c r="Z311"/>
      <c r="AA311"/>
      <c r="AB311"/>
      <c r="AC311"/>
      <c r="AD311"/>
      <c r="AE311"/>
      <c r="AF311"/>
      <c r="AG311"/>
      <c r="AH311"/>
      <c r="AI311"/>
      <c r="AJ311"/>
      <c r="AK311"/>
      <c r="AL311"/>
      <c r="AM311"/>
      <c r="AN311"/>
      <c r="AO311"/>
      <c r="AP311"/>
      <c r="AQ311"/>
      <c r="AR311"/>
      <c r="AS311"/>
      <c r="AT311"/>
      <c r="AU311"/>
      <c r="AV311"/>
      <c r="AW311"/>
      <c r="AX311"/>
      <c r="AY311"/>
      <c r="AZ311"/>
      <c r="BA311"/>
      <c r="BB311"/>
      <c r="BC311"/>
      <c r="BD311"/>
      <c r="BE311"/>
      <c r="BF311"/>
      <c r="BG311"/>
      <c r="BH311"/>
      <c r="BI311"/>
      <c r="BJ311"/>
      <c r="BK311"/>
      <c r="BL311"/>
      <c r="BM311"/>
      <c r="BN311"/>
      <c r="BO311"/>
      <c r="BP311"/>
      <c r="BQ311"/>
      <c r="BR311"/>
      <c r="BS311"/>
      <c r="BT311"/>
      <c r="BU311"/>
      <c r="BV311"/>
      <c r="BW311"/>
      <c r="BX311"/>
      <c r="BY311"/>
      <c r="BZ311"/>
      <c r="CA311"/>
      <c r="CB311"/>
      <c r="CC311"/>
      <c r="CD311"/>
      <c r="CE311"/>
      <c r="CF311"/>
      <c r="CG311"/>
      <c r="CH311"/>
      <c r="CI311"/>
      <c r="CJ311"/>
      <c r="CK311"/>
      <c r="CL311"/>
      <c r="CM311"/>
      <c r="CN311"/>
      <c r="CO311"/>
      <c r="CP311"/>
      <c r="CQ311"/>
      <c r="CR311"/>
      <c r="CS311"/>
      <c r="CT311"/>
      <c r="CU311"/>
      <c r="CV311"/>
      <c r="CW311"/>
      <c r="CX311"/>
      <c r="CY311"/>
      <c r="CZ311"/>
      <c r="DA311"/>
      <c r="DB311"/>
      <c r="DC311"/>
      <c r="DD311"/>
      <c r="DE311"/>
      <c r="DF311"/>
      <c r="DG311"/>
      <c r="DH311"/>
      <c r="DI311"/>
      <c r="DJ311"/>
      <c r="DK311"/>
      <c r="DL311"/>
      <c r="DM311"/>
      <c r="DN311"/>
      <c r="DO311"/>
      <c r="DP311"/>
      <c r="DQ311"/>
      <c r="DR311"/>
      <c r="DS311"/>
      <c r="DT311"/>
      <c r="DU311"/>
      <c r="DV311"/>
      <c r="DW311"/>
      <c r="DX311"/>
      <c r="DY311"/>
      <c r="DZ311"/>
      <c r="EA311"/>
      <c r="EB311"/>
      <c r="EC311"/>
      <c r="ED311"/>
      <c r="EE311"/>
      <c r="EF311"/>
      <c r="EG311"/>
      <c r="EH311"/>
      <c r="EI311"/>
      <c r="EJ311"/>
      <c r="EK311"/>
      <c r="EL311"/>
      <c r="EM311"/>
      <c r="EN311"/>
      <c r="EO311"/>
      <c r="EP311"/>
      <c r="EQ311"/>
      <c r="ER311"/>
      <c r="ES311"/>
      <c r="ET311"/>
      <c r="EU311"/>
      <c r="EV311"/>
      <c r="EW311"/>
      <c r="EX311"/>
      <c r="EY311"/>
      <c r="EZ311"/>
      <c r="FA311"/>
      <c r="FB311"/>
      <c r="FC311"/>
      <c r="FD311"/>
      <c r="FE311"/>
      <c r="FF311"/>
      <c r="FG311"/>
      <c r="FH311"/>
      <c r="FI311"/>
      <c r="FJ311"/>
      <c r="FK311"/>
    </row>
    <row r="312" spans="1:167" x14ac:dyDescent="0.25">
      <c r="A312"/>
      <c r="B312"/>
      <c r="C312"/>
      <c r="D312"/>
      <c r="E312"/>
      <c r="F312"/>
      <c r="G312"/>
      <c r="H312"/>
      <c r="I312"/>
      <c r="J312"/>
      <c r="K312"/>
      <c r="L312"/>
      <c r="M312"/>
      <c r="N312"/>
      <c r="O312"/>
      <c r="P312"/>
      <c r="Q312"/>
      <c r="R312"/>
      <c r="S312"/>
      <c r="T312"/>
      <c r="U312"/>
      <c r="V312"/>
      <c r="W312"/>
      <c r="X312"/>
      <c r="Y312"/>
      <c r="Z312"/>
      <c r="AA312"/>
      <c r="AB312"/>
      <c r="AC312"/>
      <c r="AD312"/>
      <c r="AE312"/>
      <c r="AF312"/>
      <c r="AG312"/>
      <c r="AH312"/>
      <c r="AI312"/>
      <c r="AJ312"/>
      <c r="AK312"/>
      <c r="AL312"/>
      <c r="AM312"/>
      <c r="AN312"/>
      <c r="AO312"/>
      <c r="AP312"/>
      <c r="AQ312"/>
      <c r="AR312"/>
      <c r="AS312"/>
      <c r="AT312"/>
      <c r="AU312"/>
      <c r="AV312"/>
      <c r="AW312"/>
      <c r="AX312"/>
      <c r="AY312"/>
      <c r="AZ312"/>
      <c r="BA312"/>
      <c r="BB312"/>
      <c r="BC312"/>
      <c r="BD312"/>
      <c r="BE312"/>
      <c r="BF312"/>
      <c r="BG312"/>
      <c r="BH312"/>
      <c r="BI312"/>
      <c r="BJ312"/>
      <c r="BK312"/>
      <c r="BL312"/>
      <c r="BM312"/>
      <c r="BN312"/>
      <c r="BO312"/>
      <c r="BP312"/>
      <c r="BQ312"/>
      <c r="BR312"/>
      <c r="BS312"/>
      <c r="BT312"/>
      <c r="BU312"/>
      <c r="BV312"/>
      <c r="BW312"/>
      <c r="BX312"/>
      <c r="BY312"/>
      <c r="BZ312"/>
      <c r="CA312"/>
      <c r="CB312"/>
      <c r="CC312"/>
      <c r="CD312"/>
      <c r="CE312"/>
      <c r="CF312"/>
      <c r="CG312"/>
      <c r="CH312"/>
      <c r="CI312"/>
      <c r="CJ312"/>
      <c r="CK312"/>
      <c r="CL312"/>
      <c r="CM312"/>
      <c r="CN312"/>
      <c r="CO312"/>
      <c r="CP312"/>
      <c r="CQ312"/>
      <c r="CR312"/>
      <c r="CS312"/>
      <c r="CT312"/>
      <c r="CU312"/>
      <c r="CV312"/>
      <c r="CW312"/>
      <c r="CX312"/>
      <c r="CY312"/>
      <c r="CZ312"/>
      <c r="DA312"/>
      <c r="DB312"/>
      <c r="DC312"/>
      <c r="DD312"/>
      <c r="DE312"/>
      <c r="DF312"/>
      <c r="DG312"/>
      <c r="DH312"/>
      <c r="DI312"/>
      <c r="DJ312"/>
      <c r="DK312"/>
      <c r="DL312"/>
      <c r="DM312"/>
      <c r="DN312"/>
      <c r="DO312"/>
      <c r="DP312"/>
      <c r="DQ312"/>
      <c r="DR312"/>
      <c r="DS312"/>
      <c r="DT312"/>
      <c r="DU312"/>
      <c r="DV312"/>
      <c r="DW312"/>
      <c r="DX312"/>
      <c r="DY312"/>
      <c r="DZ312"/>
      <c r="EA312"/>
      <c r="EB312"/>
      <c r="EC312"/>
      <c r="ED312"/>
      <c r="EE312"/>
      <c r="EF312"/>
      <c r="EG312"/>
      <c r="EH312"/>
      <c r="EI312"/>
      <c r="EJ312"/>
      <c r="EK312"/>
      <c r="EL312"/>
      <c r="EM312"/>
      <c r="EN312"/>
      <c r="EO312"/>
      <c r="EP312"/>
      <c r="EQ312"/>
      <c r="ER312"/>
      <c r="ES312"/>
      <c r="ET312"/>
      <c r="EU312"/>
      <c r="EV312"/>
      <c r="EW312"/>
      <c r="EX312"/>
      <c r="EY312"/>
      <c r="EZ312"/>
      <c r="FA312"/>
      <c r="FB312"/>
      <c r="FC312"/>
      <c r="FD312"/>
      <c r="FE312"/>
      <c r="FF312"/>
      <c r="FG312"/>
      <c r="FH312"/>
      <c r="FI312"/>
      <c r="FJ312"/>
      <c r="FK312"/>
    </row>
    <row r="313" spans="1:167" x14ac:dyDescent="0.25">
      <c r="A313"/>
      <c r="B313"/>
      <c r="C313"/>
      <c r="D313"/>
      <c r="E313"/>
      <c r="F313"/>
      <c r="G313"/>
      <c r="H313"/>
      <c r="I313"/>
      <c r="J313"/>
      <c r="K313"/>
      <c r="L313"/>
      <c r="M313"/>
      <c r="N313"/>
      <c r="O313"/>
      <c r="P313"/>
      <c r="Q313"/>
      <c r="R313"/>
      <c r="S313"/>
      <c r="T313"/>
      <c r="U313"/>
      <c r="V313"/>
      <c r="W313"/>
      <c r="X313"/>
      <c r="Y313"/>
      <c r="Z313"/>
      <c r="AA313"/>
      <c r="AB313"/>
      <c r="AC313"/>
      <c r="AD313"/>
      <c r="AE313"/>
      <c r="AF313"/>
      <c r="AG313"/>
      <c r="AH313"/>
      <c r="AI313"/>
      <c r="AJ313"/>
      <c r="AK313"/>
      <c r="AL313"/>
      <c r="AM313"/>
      <c r="AN313"/>
      <c r="AO313"/>
      <c r="AP313"/>
      <c r="AQ313"/>
      <c r="AR313"/>
      <c r="AS313"/>
      <c r="AT313"/>
      <c r="AU313"/>
      <c r="AV313"/>
      <c r="AW313"/>
      <c r="AX313"/>
      <c r="AY313"/>
      <c r="AZ313"/>
      <c r="BA313"/>
      <c r="BB313"/>
      <c r="BC313"/>
      <c r="BD313"/>
      <c r="BE313"/>
      <c r="BF313"/>
      <c r="BG313"/>
      <c r="BH313"/>
      <c r="BI313"/>
      <c r="BJ313"/>
      <c r="BK313"/>
      <c r="BL313"/>
      <c r="BM313"/>
      <c r="BN313"/>
      <c r="BO313"/>
      <c r="BP313"/>
      <c r="BQ313"/>
      <c r="BR313"/>
      <c r="BS313"/>
      <c r="BT313"/>
      <c r="BU313"/>
      <c r="BV313"/>
      <c r="BW313"/>
      <c r="BX313"/>
      <c r="BY313"/>
      <c r="BZ313"/>
      <c r="CA313"/>
      <c r="CB313"/>
      <c r="CC313"/>
      <c r="CD313"/>
      <c r="CE313"/>
      <c r="CF313"/>
      <c r="CG313"/>
      <c r="CH313"/>
      <c r="CI313"/>
      <c r="CJ313"/>
      <c r="CK313"/>
      <c r="CL313"/>
      <c r="CM313"/>
      <c r="CN313"/>
      <c r="CO313"/>
      <c r="CP313"/>
      <c r="CQ313"/>
      <c r="CR313"/>
      <c r="CS313"/>
      <c r="CT313"/>
      <c r="CU313"/>
      <c r="CV313"/>
      <c r="CW313"/>
      <c r="CX313"/>
      <c r="CY313"/>
      <c r="CZ313"/>
      <c r="DA313"/>
      <c r="DB313"/>
      <c r="DC313"/>
      <c r="DD313"/>
      <c r="DE313"/>
      <c r="DF313"/>
      <c r="DG313"/>
      <c r="DH313"/>
      <c r="DI313"/>
      <c r="DJ313"/>
      <c r="DK313"/>
      <c r="DL313"/>
      <c r="DM313"/>
      <c r="DN313"/>
      <c r="DO313"/>
      <c r="DP313"/>
      <c r="DQ313"/>
      <c r="DR313"/>
      <c r="DS313"/>
      <c r="DT313"/>
      <c r="DU313"/>
      <c r="DV313"/>
      <c r="DW313"/>
      <c r="DX313"/>
      <c r="DY313"/>
      <c r="DZ313"/>
      <c r="EA313"/>
      <c r="EB313"/>
      <c r="EC313"/>
      <c r="ED313"/>
      <c r="EE313"/>
      <c r="EF313"/>
      <c r="EG313"/>
      <c r="EH313"/>
      <c r="EI313"/>
      <c r="EJ313"/>
      <c r="EK313"/>
      <c r="EL313"/>
      <c r="EM313"/>
      <c r="EN313"/>
      <c r="EO313"/>
      <c r="EP313"/>
      <c r="EQ313"/>
      <c r="ER313"/>
      <c r="ES313"/>
      <c r="ET313"/>
      <c r="EU313"/>
      <c r="EV313"/>
      <c r="EW313"/>
      <c r="EX313"/>
      <c r="EY313"/>
      <c r="EZ313"/>
      <c r="FA313"/>
      <c r="FB313"/>
      <c r="FC313"/>
      <c r="FD313"/>
      <c r="FE313"/>
      <c r="FF313"/>
      <c r="FG313"/>
      <c r="FH313"/>
      <c r="FI313"/>
      <c r="FJ313"/>
      <c r="FK313"/>
    </row>
    <row r="314" spans="1:167" x14ac:dyDescent="0.25">
      <c r="A314"/>
      <c r="B314"/>
      <c r="C314"/>
      <c r="D314"/>
      <c r="E314"/>
      <c r="F314"/>
      <c r="G314"/>
      <c r="H314"/>
      <c r="I314"/>
      <c r="J314"/>
      <c r="K314"/>
      <c r="L314"/>
      <c r="M314"/>
      <c r="N314"/>
      <c r="O314"/>
      <c r="P314"/>
      <c r="Q314"/>
      <c r="R314"/>
      <c r="S314"/>
      <c r="T314"/>
      <c r="U314"/>
      <c r="V314"/>
      <c r="W314"/>
      <c r="X314"/>
      <c r="Y314"/>
      <c r="Z314"/>
      <c r="AA314"/>
      <c r="AB314"/>
      <c r="AC314"/>
      <c r="AD314"/>
      <c r="AE314"/>
      <c r="AF314"/>
      <c r="AG314"/>
      <c r="AH314"/>
      <c r="AI314"/>
      <c r="AJ314"/>
      <c r="AK314"/>
      <c r="AL314"/>
      <c r="AM314"/>
      <c r="AN314"/>
      <c r="AO314"/>
      <c r="AP314"/>
      <c r="AQ314"/>
      <c r="AR314"/>
      <c r="AS314"/>
      <c r="AT314"/>
      <c r="AU314"/>
      <c r="AV314"/>
      <c r="AW314"/>
      <c r="AX314"/>
      <c r="AY314"/>
      <c r="AZ314"/>
      <c r="BA314"/>
      <c r="BB314"/>
      <c r="BC314"/>
      <c r="BD314"/>
      <c r="BE314"/>
      <c r="BF314"/>
      <c r="BG314"/>
      <c r="BH314"/>
      <c r="BI314"/>
      <c r="BJ314"/>
      <c r="BK314"/>
      <c r="BL314"/>
      <c r="BM314"/>
      <c r="BN314"/>
      <c r="BO314"/>
      <c r="BP314"/>
      <c r="BQ314"/>
      <c r="BR314"/>
      <c r="BS314"/>
      <c r="BT314"/>
      <c r="BU314"/>
      <c r="BV314"/>
      <c r="BW314"/>
      <c r="BX314"/>
      <c r="BY314"/>
      <c r="BZ314"/>
      <c r="CA314"/>
      <c r="CB314"/>
      <c r="CC314"/>
      <c r="CD314"/>
      <c r="CE314"/>
      <c r="CF314"/>
      <c r="CG314"/>
      <c r="CH314"/>
      <c r="CI314"/>
      <c r="CJ314"/>
      <c r="CK314"/>
      <c r="CL314"/>
      <c r="CM314"/>
      <c r="CN314"/>
      <c r="CO314"/>
      <c r="CP314"/>
      <c r="CQ314"/>
      <c r="CR314"/>
      <c r="CS314"/>
      <c r="CT314"/>
      <c r="CU314"/>
      <c r="CV314"/>
      <c r="CW314"/>
      <c r="CX314"/>
      <c r="CY314"/>
      <c r="CZ314"/>
      <c r="DA314"/>
      <c r="DB314"/>
      <c r="DC314"/>
      <c r="DD314"/>
      <c r="DE314"/>
      <c r="DF314"/>
      <c r="DG314"/>
      <c r="DH314"/>
      <c r="DI314"/>
      <c r="DJ314"/>
      <c r="DK314"/>
      <c r="DL314"/>
      <c r="DM314"/>
      <c r="DN314"/>
      <c r="DO314"/>
      <c r="DP314"/>
      <c r="DQ314"/>
      <c r="DR314"/>
      <c r="DS314"/>
      <c r="DT314"/>
      <c r="DU314"/>
      <c r="DV314"/>
      <c r="DW314"/>
      <c r="DX314"/>
      <c r="DY314"/>
      <c r="DZ314"/>
      <c r="EA314"/>
      <c r="EB314"/>
      <c r="EC314"/>
      <c r="ED314"/>
      <c r="EE314"/>
      <c r="EF314"/>
      <c r="EG314"/>
      <c r="EH314"/>
      <c r="EI314"/>
      <c r="EJ314"/>
      <c r="EK314"/>
      <c r="EL314"/>
      <c r="EM314"/>
      <c r="EN314"/>
      <c r="EO314"/>
      <c r="EP314"/>
      <c r="EQ314"/>
      <c r="ER314"/>
      <c r="ES314"/>
      <c r="ET314"/>
      <c r="EU314"/>
      <c r="EV314"/>
      <c r="EW314"/>
      <c r="EX314"/>
      <c r="EY314"/>
      <c r="EZ314"/>
      <c r="FA314"/>
      <c r="FB314"/>
      <c r="FC314"/>
      <c r="FD314"/>
      <c r="FE314"/>
      <c r="FF314"/>
      <c r="FG314"/>
      <c r="FH314"/>
      <c r="FI314"/>
      <c r="FJ314"/>
      <c r="FK314"/>
    </row>
    <row r="315" spans="1:167" x14ac:dyDescent="0.25">
      <c r="A315"/>
      <c r="B315"/>
      <c r="C315"/>
      <c r="D315"/>
      <c r="E315"/>
      <c r="F315"/>
      <c r="G315"/>
      <c r="H315"/>
      <c r="I315"/>
      <c r="J315"/>
      <c r="K315"/>
      <c r="L315"/>
      <c r="M315"/>
      <c r="N315"/>
      <c r="O315"/>
      <c r="P315"/>
      <c r="Q315"/>
      <c r="R315"/>
      <c r="S315"/>
      <c r="T315"/>
      <c r="U315"/>
      <c r="V315"/>
      <c r="W315"/>
      <c r="X315"/>
      <c r="Y315"/>
      <c r="Z315"/>
      <c r="AA315"/>
      <c r="AB315"/>
      <c r="AC315"/>
      <c r="AD315"/>
      <c r="AE315"/>
      <c r="AF315"/>
      <c r="AG315"/>
      <c r="AH315"/>
      <c r="AI315"/>
      <c r="AJ315"/>
      <c r="AK315"/>
      <c r="AL315"/>
      <c r="AM315"/>
      <c r="AN315"/>
      <c r="AO315"/>
      <c r="AP315"/>
      <c r="AQ315"/>
      <c r="AR315"/>
      <c r="AS315"/>
      <c r="AT315"/>
      <c r="AU315"/>
      <c r="AV315"/>
      <c r="AW315"/>
      <c r="AX315"/>
      <c r="AY315"/>
      <c r="AZ315"/>
      <c r="BA315"/>
      <c r="BB315"/>
      <c r="BC315"/>
      <c r="BD315"/>
      <c r="BE315"/>
      <c r="BF315"/>
      <c r="BG315"/>
      <c r="BH315"/>
      <c r="BI315"/>
      <c r="BJ315"/>
      <c r="BK315"/>
      <c r="BL315"/>
      <c r="BM315"/>
      <c r="BN315"/>
      <c r="BO315"/>
      <c r="BP315"/>
      <c r="BQ315"/>
      <c r="BR315"/>
      <c r="BS315"/>
      <c r="BT315"/>
      <c r="BU315"/>
      <c r="BV315"/>
      <c r="BW315"/>
      <c r="BX315"/>
      <c r="BY315"/>
      <c r="BZ315"/>
      <c r="CA315"/>
      <c r="CB315"/>
      <c r="CC315"/>
      <c r="CD315"/>
      <c r="CE315"/>
      <c r="CF315"/>
      <c r="CG315"/>
      <c r="CH315"/>
      <c r="CI315"/>
      <c r="CJ315"/>
      <c r="CK315"/>
      <c r="CL315"/>
      <c r="CM315"/>
      <c r="CN315"/>
      <c r="CO315"/>
      <c r="CP315"/>
      <c r="CQ315"/>
      <c r="CR315"/>
      <c r="CS315"/>
      <c r="CT315"/>
      <c r="CU315"/>
      <c r="CV315"/>
      <c r="CW315"/>
      <c r="CX315"/>
      <c r="CY315"/>
      <c r="CZ315"/>
      <c r="DA315"/>
      <c r="DB315"/>
      <c r="DC315"/>
      <c r="DD315"/>
      <c r="DE315"/>
      <c r="DF315"/>
      <c r="DG315"/>
      <c r="DH315"/>
      <c r="DI315"/>
      <c r="DJ315"/>
      <c r="DK315"/>
      <c r="DL315"/>
      <c r="DM315"/>
      <c r="DN315"/>
      <c r="DO315"/>
      <c r="DP315"/>
      <c r="DQ315"/>
      <c r="DR315"/>
      <c r="DS315"/>
      <c r="DT315"/>
      <c r="DU315"/>
      <c r="DV315"/>
      <c r="DW315"/>
      <c r="DX315"/>
      <c r="DY315"/>
      <c r="DZ315"/>
      <c r="EA315"/>
      <c r="EB315"/>
      <c r="EC315"/>
      <c r="ED315"/>
      <c r="EE315"/>
      <c r="EF315"/>
      <c r="EG315"/>
      <c r="EH315"/>
      <c r="EI315"/>
      <c r="EJ315"/>
      <c r="EK315"/>
      <c r="EL315"/>
      <c r="EM315"/>
      <c r="EN315"/>
      <c r="EO315"/>
      <c r="EP315"/>
      <c r="EQ315"/>
      <c r="ER315"/>
      <c r="ES315"/>
      <c r="ET315"/>
      <c r="EU315"/>
      <c r="EV315"/>
      <c r="EW315"/>
      <c r="EX315"/>
      <c r="EY315"/>
      <c r="EZ315"/>
      <c r="FA315"/>
      <c r="FB315"/>
      <c r="FC315"/>
      <c r="FD315"/>
      <c r="FE315"/>
      <c r="FF315"/>
      <c r="FG315"/>
      <c r="FH315"/>
      <c r="FI315"/>
      <c r="FJ315"/>
      <c r="FK315"/>
    </row>
    <row r="316" spans="1:167" x14ac:dyDescent="0.25">
      <c r="A316"/>
      <c r="B316"/>
      <c r="C316"/>
      <c r="D316"/>
      <c r="E316"/>
      <c r="F316"/>
      <c r="G316"/>
      <c r="H316"/>
      <c r="I316"/>
      <c r="J316"/>
      <c r="K316"/>
      <c r="L316"/>
      <c r="M316"/>
      <c r="N316"/>
      <c r="O316"/>
      <c r="P316"/>
      <c r="Q316"/>
      <c r="R316"/>
      <c r="S316"/>
      <c r="T316"/>
      <c r="U316"/>
      <c r="V316"/>
      <c r="W316"/>
      <c r="X316"/>
      <c r="Y316"/>
      <c r="Z316"/>
      <c r="AA316"/>
      <c r="AB316"/>
      <c r="AC316"/>
      <c r="AD316"/>
      <c r="AE316"/>
      <c r="AF316"/>
      <c r="AG316"/>
      <c r="AH316"/>
      <c r="AI316"/>
      <c r="AJ316"/>
      <c r="AK316"/>
      <c r="AL316"/>
      <c r="AM316"/>
      <c r="AN316"/>
      <c r="AO316"/>
      <c r="AP316"/>
      <c r="AQ316"/>
      <c r="AR316"/>
      <c r="AS316"/>
      <c r="AT316"/>
      <c r="AU316"/>
      <c r="AV316"/>
      <c r="AW316"/>
      <c r="AX316"/>
      <c r="AY316"/>
      <c r="AZ316"/>
      <c r="BA316"/>
      <c r="BB316"/>
      <c r="BC316"/>
      <c r="BD316"/>
      <c r="BE316"/>
      <c r="BF316"/>
      <c r="BG316"/>
      <c r="BH316"/>
      <c r="BI316"/>
      <c r="BJ316"/>
      <c r="BK316"/>
      <c r="BL316"/>
      <c r="BM316"/>
      <c r="BN316"/>
      <c r="BO316"/>
      <c r="BP316"/>
      <c r="BQ316"/>
      <c r="BR316"/>
      <c r="BS316"/>
      <c r="BT316"/>
      <c r="BU316"/>
      <c r="BV316"/>
      <c r="BW316"/>
      <c r="BX316"/>
      <c r="BY316"/>
      <c r="BZ316"/>
      <c r="CA316"/>
      <c r="CB316"/>
      <c r="CC316"/>
      <c r="CD316"/>
      <c r="CE316"/>
      <c r="CF316"/>
      <c r="CG316"/>
      <c r="CH316"/>
      <c r="CI316"/>
      <c r="CJ316"/>
      <c r="CK316"/>
      <c r="CL316"/>
      <c r="CM316"/>
      <c r="CN316"/>
      <c r="CO316"/>
      <c r="CP316"/>
      <c r="CQ316"/>
      <c r="CR316"/>
      <c r="CS316"/>
      <c r="CT316"/>
      <c r="CU316"/>
      <c r="CV316"/>
      <c r="CW316"/>
      <c r="CX316"/>
      <c r="CY316"/>
      <c r="CZ316"/>
      <c r="DA316"/>
      <c r="DB316"/>
      <c r="DC316"/>
      <c r="DD316"/>
      <c r="DE316"/>
      <c r="DF316"/>
      <c r="DG316"/>
      <c r="DH316"/>
      <c r="DI316"/>
      <c r="DJ316"/>
      <c r="DK316"/>
      <c r="DL316"/>
      <c r="DM316"/>
      <c r="DN316"/>
      <c r="DO316"/>
      <c r="DP316"/>
      <c r="DQ316"/>
      <c r="DR316"/>
      <c r="DS316"/>
      <c r="DT316"/>
      <c r="DU316"/>
      <c r="DV316"/>
      <c r="DW316"/>
      <c r="DX316"/>
      <c r="DY316"/>
      <c r="DZ316"/>
      <c r="EA316"/>
      <c r="EB316"/>
      <c r="EC316"/>
      <c r="ED316"/>
      <c r="EE316"/>
      <c r="EF316"/>
      <c r="EG316"/>
      <c r="EH316"/>
      <c r="EI316"/>
      <c r="EJ316"/>
      <c r="EK316"/>
      <c r="EL316"/>
      <c r="EM316"/>
      <c r="EN316"/>
      <c r="EO316"/>
      <c r="EP316"/>
      <c r="EQ316"/>
      <c r="ER316"/>
      <c r="ES316"/>
      <c r="ET316"/>
      <c r="EU316"/>
      <c r="EV316"/>
      <c r="EW316"/>
      <c r="EX316"/>
      <c r="EY316"/>
      <c r="EZ316"/>
      <c r="FA316"/>
      <c r="FB316"/>
      <c r="FC316"/>
      <c r="FD316"/>
      <c r="FE316"/>
      <c r="FF316"/>
      <c r="FG316"/>
      <c r="FH316"/>
      <c r="FI316"/>
      <c r="FJ316"/>
      <c r="FK316"/>
    </row>
    <row r="317" spans="1:167" x14ac:dyDescent="0.25">
      <c r="A317"/>
      <c r="B317"/>
      <c r="C317"/>
      <c r="D317"/>
      <c r="E317"/>
      <c r="F317"/>
      <c r="G317"/>
      <c r="H317"/>
      <c r="I317"/>
      <c r="J317"/>
      <c r="K317"/>
      <c r="L317"/>
      <c r="M317"/>
      <c r="N317"/>
      <c r="O317"/>
      <c r="P317"/>
      <c r="Q317"/>
      <c r="R317"/>
      <c r="S317"/>
      <c r="T317"/>
      <c r="U317"/>
      <c r="V317"/>
      <c r="W317"/>
      <c r="X317"/>
      <c r="Y317"/>
      <c r="Z317"/>
      <c r="AA317"/>
      <c r="AB317"/>
      <c r="AC317"/>
      <c r="AD317"/>
      <c r="AE317"/>
      <c r="AF317"/>
      <c r="AG317"/>
      <c r="AH317"/>
      <c r="AI317"/>
      <c r="AJ317"/>
      <c r="AK317"/>
      <c r="AL317"/>
      <c r="AM317"/>
      <c r="AN317"/>
      <c r="AO317"/>
      <c r="AP317"/>
      <c r="AQ317"/>
      <c r="AR317"/>
      <c r="AS317"/>
      <c r="AT317"/>
      <c r="AU317"/>
      <c r="AV317"/>
      <c r="AW317"/>
      <c r="AX317"/>
      <c r="AY317"/>
      <c r="AZ317"/>
      <c r="BA317"/>
      <c r="BB317"/>
      <c r="BC317"/>
      <c r="BD317"/>
      <c r="BE317"/>
      <c r="BF317"/>
      <c r="BG317"/>
      <c r="BH317"/>
      <c r="BI317"/>
      <c r="BJ317"/>
      <c r="BK317"/>
      <c r="BL317"/>
      <c r="BM317"/>
      <c r="BN317"/>
      <c r="BO317"/>
      <c r="BP317"/>
      <c r="BQ317"/>
      <c r="BR317"/>
      <c r="BS317"/>
      <c r="BT317"/>
      <c r="BU317"/>
      <c r="BV317"/>
      <c r="BW317"/>
      <c r="BX317"/>
      <c r="BY317"/>
      <c r="BZ317"/>
      <c r="CA317"/>
      <c r="CB317"/>
      <c r="CC317"/>
      <c r="CD317"/>
      <c r="CE317"/>
      <c r="CF317"/>
      <c r="CG317"/>
      <c r="CH317"/>
      <c r="CI317"/>
      <c r="CJ317"/>
      <c r="CK317"/>
      <c r="CL317"/>
      <c r="CM317"/>
      <c r="CN317"/>
      <c r="CO317"/>
      <c r="CP317"/>
      <c r="CQ317"/>
      <c r="CR317"/>
      <c r="CS317"/>
      <c r="CT317"/>
      <c r="CU317"/>
      <c r="CV317"/>
      <c r="CW317"/>
      <c r="CX317"/>
      <c r="CY317"/>
      <c r="CZ317"/>
      <c r="DA317"/>
      <c r="DB317"/>
      <c r="DC317"/>
      <c r="DD317"/>
      <c r="DE317"/>
      <c r="DF317"/>
      <c r="DG317"/>
      <c r="DH317"/>
      <c r="DI317"/>
      <c r="DJ317"/>
      <c r="DK317"/>
      <c r="DL317"/>
      <c r="DM317"/>
      <c r="DN317"/>
      <c r="DO317"/>
      <c r="DP317"/>
      <c r="DQ317"/>
      <c r="DR317"/>
      <c r="DS317"/>
      <c r="DT317"/>
      <c r="DU317"/>
      <c r="DV317"/>
      <c r="DW317"/>
      <c r="DX317"/>
      <c r="DY317"/>
      <c r="DZ317"/>
      <c r="EA317"/>
      <c r="EB317"/>
      <c r="EC317"/>
      <c r="ED317"/>
      <c r="EE317"/>
      <c r="EF317"/>
      <c r="EG317"/>
      <c r="EH317"/>
      <c r="EI317"/>
      <c r="EJ317"/>
      <c r="EK317"/>
      <c r="EL317"/>
      <c r="EM317"/>
      <c r="EN317"/>
      <c r="EO317"/>
      <c r="EP317"/>
      <c r="EQ317"/>
      <c r="ER317"/>
      <c r="ES317"/>
      <c r="ET317"/>
      <c r="EU317"/>
      <c r="EV317"/>
      <c r="EW317"/>
      <c r="EX317"/>
      <c r="EY317"/>
      <c r="EZ317"/>
      <c r="FA317"/>
      <c r="FB317"/>
      <c r="FC317"/>
      <c r="FD317"/>
      <c r="FE317"/>
      <c r="FF317"/>
      <c r="FG317"/>
      <c r="FH317"/>
      <c r="FI317"/>
      <c r="FJ317"/>
      <c r="FK317"/>
    </row>
    <row r="318" spans="1:167" x14ac:dyDescent="0.25">
      <c r="A318"/>
      <c r="B318"/>
      <c r="C318"/>
      <c r="D318"/>
      <c r="E318"/>
      <c r="F318"/>
      <c r="G318"/>
      <c r="H318"/>
      <c r="I318"/>
      <c r="J318"/>
      <c r="K318"/>
      <c r="L318"/>
      <c r="M318"/>
      <c r="N318"/>
      <c r="O318"/>
      <c r="P318"/>
      <c r="Q318"/>
      <c r="R318"/>
      <c r="S318"/>
      <c r="T318"/>
      <c r="U318"/>
      <c r="V318"/>
      <c r="W318"/>
      <c r="X318"/>
      <c r="Y318"/>
      <c r="Z318"/>
      <c r="AA318"/>
      <c r="AB318"/>
      <c r="AC318"/>
      <c r="AD318"/>
      <c r="AE318"/>
      <c r="AF318"/>
      <c r="AG318"/>
      <c r="AH318"/>
      <c r="AI318"/>
      <c r="AJ318"/>
      <c r="AK318"/>
      <c r="AL318"/>
      <c r="AM318"/>
      <c r="AN318"/>
      <c r="AO318"/>
      <c r="AP318"/>
      <c r="AQ318"/>
      <c r="AR318"/>
      <c r="AS318"/>
      <c r="AT318"/>
      <c r="AU318"/>
      <c r="AV318"/>
      <c r="AW318"/>
      <c r="AX318"/>
      <c r="AY318"/>
      <c r="AZ318"/>
      <c r="BA318"/>
      <c r="BB318"/>
      <c r="BC318"/>
      <c r="BD318"/>
      <c r="BE318"/>
      <c r="BF318"/>
      <c r="BG318"/>
      <c r="BH318"/>
      <c r="BI318"/>
      <c r="BJ318"/>
      <c r="BK318"/>
      <c r="BL318"/>
      <c r="BM318"/>
      <c r="BN318"/>
      <c r="BO318"/>
      <c r="BP318"/>
      <c r="BQ318"/>
      <c r="BR318"/>
      <c r="BS318"/>
      <c r="BT318"/>
      <c r="BU318"/>
      <c r="BV318"/>
      <c r="BW318"/>
      <c r="BX318"/>
      <c r="BY318"/>
      <c r="BZ318"/>
      <c r="CA318"/>
      <c r="CB318"/>
      <c r="CC318"/>
      <c r="CD318"/>
      <c r="CE318"/>
      <c r="CF318"/>
      <c r="CG318"/>
      <c r="CH318"/>
      <c r="CI318"/>
      <c r="CJ318"/>
      <c r="CK318"/>
      <c r="CL318"/>
      <c r="CM318"/>
      <c r="CN318"/>
      <c r="CO318"/>
      <c r="CP318"/>
      <c r="CQ318"/>
      <c r="CR318"/>
      <c r="CS318"/>
      <c r="CT318"/>
      <c r="CU318"/>
      <c r="CV318"/>
      <c r="CW318"/>
      <c r="CX318"/>
      <c r="CY318"/>
      <c r="CZ318"/>
      <c r="DA318"/>
      <c r="DB318"/>
      <c r="DC318"/>
      <c r="DD318"/>
      <c r="DE318"/>
      <c r="DF318"/>
      <c r="DG318"/>
      <c r="DH318"/>
      <c r="DI318"/>
      <c r="DJ318"/>
      <c r="DK318"/>
      <c r="DL318"/>
      <c r="DM318"/>
      <c r="DN318"/>
      <c r="DO318"/>
      <c r="DP318"/>
      <c r="DQ318"/>
      <c r="DR318"/>
      <c r="DS318"/>
      <c r="DT318"/>
      <c r="DU318"/>
      <c r="DV318"/>
      <c r="DW318"/>
      <c r="DX318"/>
      <c r="DY318"/>
      <c r="DZ318"/>
      <c r="EA318"/>
      <c r="EB318"/>
      <c r="EC318"/>
      <c r="ED318"/>
      <c r="EE318"/>
      <c r="EF318"/>
      <c r="EG318"/>
      <c r="EH318"/>
      <c r="EI318"/>
      <c r="EJ318"/>
      <c r="EK318"/>
      <c r="EL318"/>
      <c r="EM318"/>
      <c r="EN318"/>
      <c r="EO318"/>
      <c r="EP318"/>
      <c r="EQ318"/>
      <c r="ER318"/>
      <c r="ES318"/>
      <c r="ET318"/>
      <c r="EU318"/>
      <c r="EV318"/>
      <c r="EW318"/>
      <c r="EX318"/>
      <c r="EY318"/>
      <c r="EZ318"/>
      <c r="FA318"/>
      <c r="FB318"/>
      <c r="FC318"/>
      <c r="FD318"/>
      <c r="FE318"/>
      <c r="FF318"/>
      <c r="FG318"/>
      <c r="FH318"/>
      <c r="FI318"/>
      <c r="FJ318"/>
      <c r="FK318"/>
    </row>
    <row r="319" spans="1:167" x14ac:dyDescent="0.25">
      <c r="A319"/>
      <c r="B319"/>
      <c r="C319"/>
      <c r="D319"/>
      <c r="E319"/>
      <c r="F319"/>
      <c r="G319"/>
      <c r="H319"/>
      <c r="I319"/>
      <c r="J319"/>
      <c r="K319"/>
      <c r="L319"/>
      <c r="M319"/>
      <c r="N319"/>
      <c r="O319"/>
      <c r="P319"/>
      <c r="Q319"/>
      <c r="R319"/>
      <c r="S319"/>
      <c r="T319"/>
      <c r="U319"/>
      <c r="V319"/>
      <c r="W319"/>
      <c r="X319"/>
      <c r="Y319"/>
      <c r="Z319"/>
      <c r="AA319"/>
      <c r="AB319"/>
      <c r="AC319"/>
      <c r="AD319"/>
      <c r="AE319"/>
      <c r="AF319"/>
      <c r="AG319"/>
      <c r="AH319"/>
      <c r="AI319"/>
      <c r="AJ319"/>
      <c r="AK319"/>
      <c r="AL319"/>
      <c r="AM319"/>
      <c r="AN319"/>
      <c r="AO319"/>
      <c r="AP319"/>
      <c r="AQ319"/>
      <c r="AR319"/>
      <c r="AS319"/>
      <c r="AT319"/>
      <c r="AU319"/>
      <c r="AV319"/>
      <c r="AW319"/>
      <c r="AX319"/>
      <c r="AY319"/>
      <c r="AZ319"/>
      <c r="BA319"/>
      <c r="BB319"/>
      <c r="BC319"/>
      <c r="BD319"/>
      <c r="BE319"/>
      <c r="BF319"/>
      <c r="BG319"/>
      <c r="BH319"/>
      <c r="BI319"/>
      <c r="BJ319"/>
      <c r="BK319"/>
      <c r="BL319"/>
      <c r="BM319"/>
      <c r="BN319"/>
      <c r="BO319"/>
      <c r="BP319"/>
      <c r="BQ319"/>
      <c r="BR319"/>
      <c r="BS319"/>
      <c r="BT319"/>
      <c r="BU319"/>
      <c r="BV319"/>
      <c r="BW319"/>
      <c r="BX319"/>
      <c r="BY319"/>
      <c r="BZ319"/>
      <c r="CA319"/>
      <c r="CB319"/>
      <c r="CC319"/>
      <c r="CD319"/>
      <c r="CE319"/>
      <c r="CF319"/>
      <c r="CG319"/>
      <c r="CH319"/>
      <c r="CI319"/>
      <c r="CJ319"/>
      <c r="CK319"/>
      <c r="CL319"/>
      <c r="CM319"/>
      <c r="CN319"/>
      <c r="CO319"/>
      <c r="CP319"/>
      <c r="CQ319"/>
      <c r="CR319"/>
      <c r="CS319"/>
      <c r="CT319"/>
      <c r="CU319"/>
      <c r="CV319"/>
      <c r="CW319"/>
      <c r="CX319"/>
      <c r="CY319"/>
      <c r="CZ319"/>
      <c r="DA319"/>
      <c r="DB319"/>
      <c r="DC319"/>
      <c r="DD319"/>
      <c r="DE319"/>
      <c r="DF319"/>
      <c r="DG319"/>
      <c r="DH319"/>
      <c r="DI319"/>
      <c r="DJ319"/>
      <c r="DK319"/>
      <c r="DL319"/>
      <c r="DM319"/>
      <c r="DN319"/>
      <c r="DO319"/>
      <c r="DP319"/>
      <c r="DQ319"/>
      <c r="DR319"/>
      <c r="DS319"/>
      <c r="DT319"/>
      <c r="DU319"/>
      <c r="DV319"/>
      <c r="DW319"/>
      <c r="DX319"/>
      <c r="DY319"/>
      <c r="DZ319"/>
      <c r="EA319"/>
      <c r="EB319"/>
      <c r="EC319"/>
      <c r="ED319"/>
      <c r="EE319"/>
      <c r="EF319"/>
      <c r="EG319"/>
      <c r="EH319"/>
      <c r="EI319"/>
      <c r="EJ319"/>
      <c r="EK319"/>
      <c r="EL319"/>
      <c r="EM319"/>
      <c r="EN319"/>
      <c r="EO319"/>
      <c r="EP319"/>
      <c r="EQ319"/>
      <c r="ER319"/>
      <c r="ES319"/>
      <c r="ET319"/>
      <c r="EU319"/>
      <c r="EV319"/>
      <c r="EW319"/>
      <c r="EX319"/>
      <c r="EY319"/>
      <c r="EZ319"/>
      <c r="FA319"/>
      <c r="FB319"/>
      <c r="FC319"/>
      <c r="FD319"/>
      <c r="FE319"/>
      <c r="FF319"/>
      <c r="FG319"/>
      <c r="FH319"/>
      <c r="FI319"/>
      <c r="FJ319"/>
      <c r="FK319"/>
    </row>
    <row r="320" spans="1:167" x14ac:dyDescent="0.25">
      <c r="A320"/>
      <c r="B320"/>
      <c r="C320"/>
      <c r="D320"/>
      <c r="E320"/>
      <c r="F320"/>
      <c r="G320"/>
      <c r="H320"/>
      <c r="I320"/>
      <c r="J320"/>
      <c r="K320"/>
      <c r="L320"/>
      <c r="M320"/>
      <c r="N320"/>
      <c r="O320"/>
      <c r="P320"/>
      <c r="Q320"/>
      <c r="R320"/>
      <c r="S320"/>
      <c r="T320"/>
      <c r="U320"/>
      <c r="V320"/>
      <c r="W320"/>
      <c r="X320"/>
      <c r="Y320"/>
      <c r="Z320"/>
      <c r="AA320"/>
      <c r="AB320"/>
      <c r="AC320"/>
      <c r="AD320"/>
      <c r="AE320"/>
      <c r="AF320"/>
      <c r="AG320"/>
      <c r="AH320"/>
      <c r="AI320"/>
      <c r="AJ320"/>
      <c r="AK320"/>
      <c r="AL320"/>
      <c r="AM320"/>
      <c r="AN320"/>
      <c r="AO320"/>
      <c r="AP320"/>
      <c r="AQ320"/>
      <c r="AR320"/>
      <c r="AS320"/>
      <c r="AT320"/>
      <c r="AU320"/>
      <c r="AV320"/>
      <c r="AW320"/>
      <c r="AX320"/>
      <c r="AY320"/>
      <c r="AZ320"/>
      <c r="BA320"/>
      <c r="BB320"/>
      <c r="BC320"/>
      <c r="BD320"/>
      <c r="BE320"/>
      <c r="BF320"/>
      <c r="BG320"/>
      <c r="BH320"/>
      <c r="BI320"/>
      <c r="BJ320"/>
      <c r="BK320"/>
      <c r="BL320"/>
      <c r="BM320"/>
      <c r="BN320"/>
      <c r="BO320"/>
      <c r="BP320"/>
      <c r="BQ320"/>
      <c r="BR320"/>
      <c r="BS320"/>
      <c r="BT320"/>
      <c r="BU320"/>
      <c r="BV320"/>
      <c r="BW320"/>
      <c r="BX320"/>
      <c r="BY320"/>
      <c r="BZ320"/>
      <c r="CA320"/>
      <c r="CB320"/>
      <c r="CC320"/>
      <c r="CD320"/>
      <c r="CE320"/>
      <c r="CF320"/>
      <c r="CG320"/>
      <c r="CH320"/>
      <c r="CI320"/>
      <c r="CJ320"/>
      <c r="CK320"/>
      <c r="CL320"/>
      <c r="CM320"/>
      <c r="CN320"/>
      <c r="CO320"/>
      <c r="CP320"/>
      <c r="CQ320"/>
      <c r="CR320"/>
      <c r="CS320"/>
      <c r="CT320"/>
      <c r="CU320"/>
      <c r="CV320"/>
      <c r="CW320"/>
      <c r="CX320"/>
      <c r="CY320"/>
      <c r="CZ320"/>
      <c r="DA320"/>
      <c r="DB320"/>
      <c r="DC320"/>
      <c r="DD320"/>
      <c r="DE320"/>
      <c r="DF320"/>
      <c r="DG320"/>
      <c r="DH320"/>
      <c r="DI320"/>
      <c r="DJ320"/>
      <c r="DK320"/>
      <c r="DL320"/>
      <c r="DM320"/>
      <c r="DN320"/>
      <c r="DO320"/>
      <c r="DP320"/>
      <c r="DQ320"/>
      <c r="DR320"/>
      <c r="DS320"/>
      <c r="DT320"/>
      <c r="DU320"/>
      <c r="DV320"/>
      <c r="DW320"/>
      <c r="DX320"/>
      <c r="DY320"/>
      <c r="DZ320"/>
      <c r="EA320"/>
      <c r="EB320"/>
      <c r="EC320"/>
      <c r="ED320"/>
      <c r="EE320"/>
      <c r="EF320"/>
      <c r="EG320"/>
      <c r="EH320"/>
      <c r="EI320"/>
      <c r="EJ320"/>
      <c r="EK320"/>
      <c r="EL320"/>
      <c r="EM320"/>
      <c r="EN320"/>
      <c r="EO320"/>
      <c r="EP320"/>
      <c r="EQ320"/>
      <c r="ER320"/>
      <c r="ES320"/>
      <c r="ET320"/>
      <c r="EU320"/>
      <c r="EV320"/>
      <c r="EW320"/>
      <c r="EX320"/>
      <c r="EY320"/>
      <c r="EZ320"/>
      <c r="FA320"/>
      <c r="FB320"/>
      <c r="FC320"/>
      <c r="FD320"/>
      <c r="FE320"/>
      <c r="FF320"/>
      <c r="FG320"/>
      <c r="FH320"/>
      <c r="FI320"/>
      <c r="FJ320"/>
      <c r="FK320"/>
    </row>
    <row r="321" spans="1:167" x14ac:dyDescent="0.25">
      <c r="A321"/>
      <c r="B321"/>
      <c r="C321"/>
      <c r="D321"/>
      <c r="E321"/>
      <c r="F321"/>
      <c r="G321"/>
      <c r="H321"/>
      <c r="I321"/>
      <c r="J321"/>
      <c r="K321"/>
      <c r="L321"/>
      <c r="M321"/>
      <c r="N321"/>
      <c r="O321"/>
      <c r="P321"/>
      <c r="Q321"/>
      <c r="R321"/>
      <c r="S321"/>
      <c r="T321"/>
      <c r="U321"/>
      <c r="V321"/>
      <c r="W321"/>
      <c r="X321"/>
      <c r="Y321"/>
      <c r="Z321"/>
      <c r="AA321"/>
      <c r="AB321"/>
      <c r="AC321"/>
      <c r="AD321"/>
      <c r="AE321"/>
      <c r="AF321"/>
      <c r="AG321"/>
      <c r="AH321"/>
      <c r="AI321"/>
      <c r="AJ321"/>
      <c r="AK321"/>
      <c r="AL321"/>
      <c r="AM321"/>
      <c r="AN321"/>
      <c r="AO321"/>
      <c r="AP321"/>
      <c r="AQ321"/>
      <c r="AR321"/>
      <c r="AS321"/>
      <c r="AT321"/>
      <c r="AU321"/>
      <c r="AV321"/>
      <c r="AW321"/>
      <c r="AX321"/>
      <c r="AY321"/>
      <c r="AZ321"/>
      <c r="BA321"/>
      <c r="BB321"/>
      <c r="BC321"/>
      <c r="BD321"/>
      <c r="BE321"/>
      <c r="BF321"/>
      <c r="BG321"/>
      <c r="BH321"/>
      <c r="BI321"/>
      <c r="BJ321"/>
      <c r="BK321"/>
      <c r="BL321"/>
      <c r="BM321"/>
      <c r="BN321"/>
      <c r="BO321"/>
      <c r="BP321"/>
      <c r="BQ321"/>
      <c r="BR321"/>
      <c r="BS321"/>
      <c r="BT321"/>
      <c r="BU321"/>
      <c r="BV321"/>
      <c r="BW321"/>
      <c r="BX321"/>
      <c r="BY321"/>
      <c r="BZ321"/>
      <c r="CA321"/>
      <c r="CB321"/>
      <c r="CC321"/>
      <c r="CD321"/>
      <c r="CE321"/>
      <c r="CF321"/>
      <c r="CG321"/>
      <c r="CH321"/>
      <c r="CI321"/>
      <c r="CJ321"/>
      <c r="CK321"/>
      <c r="CL321"/>
      <c r="CM321"/>
      <c r="CN321"/>
      <c r="CO321"/>
      <c r="CP321"/>
      <c r="CQ321"/>
      <c r="CR321"/>
      <c r="CS321"/>
      <c r="CT321"/>
      <c r="CU321"/>
      <c r="CV321"/>
      <c r="CW321"/>
      <c r="CX321"/>
      <c r="CY321"/>
      <c r="CZ321"/>
      <c r="DA321"/>
      <c r="DB321"/>
      <c r="DC321"/>
      <c r="DD321"/>
      <c r="DE321"/>
      <c r="DF321"/>
      <c r="DG321"/>
      <c r="DH321"/>
      <c r="DI321"/>
      <c r="DJ321"/>
      <c r="DK321"/>
      <c r="DL321"/>
      <c r="DM321"/>
      <c r="DN321"/>
      <c r="DO321"/>
      <c r="DP321"/>
      <c r="DQ321"/>
      <c r="DR321"/>
      <c r="DS321"/>
      <c r="DT321"/>
      <c r="DU321"/>
      <c r="DV321"/>
      <c r="DW321"/>
      <c r="DX321"/>
      <c r="DY321"/>
      <c r="DZ321"/>
      <c r="EA321"/>
      <c r="EB321"/>
      <c r="EC321"/>
      <c r="ED321"/>
      <c r="EE321"/>
      <c r="EF321"/>
      <c r="EG321"/>
      <c r="EH321"/>
      <c r="EI321"/>
      <c r="EJ321"/>
      <c r="EK321"/>
      <c r="EL321"/>
      <c r="EM321"/>
      <c r="EN321"/>
      <c r="EO321"/>
      <c r="EP321"/>
      <c r="EQ321"/>
      <c r="ER321"/>
      <c r="ES321"/>
      <c r="ET321"/>
      <c r="EU321"/>
      <c r="EV321"/>
      <c r="EW321"/>
      <c r="EX321"/>
      <c r="EY321"/>
      <c r="EZ321"/>
      <c r="FA321"/>
      <c r="FB321"/>
      <c r="FC321"/>
      <c r="FD321"/>
      <c r="FE321"/>
      <c r="FF321"/>
      <c r="FG321"/>
      <c r="FH321"/>
      <c r="FI321"/>
      <c r="FJ321"/>
      <c r="FK321"/>
    </row>
    <row r="322" spans="1:167" x14ac:dyDescent="0.25">
      <c r="A322"/>
      <c r="B322"/>
      <c r="C322"/>
      <c r="D322"/>
      <c r="E322"/>
      <c r="F322"/>
      <c r="G322"/>
      <c r="H322"/>
      <c r="I322"/>
      <c r="J322"/>
      <c r="K322"/>
      <c r="L322"/>
      <c r="M322"/>
      <c r="N322"/>
      <c r="O322"/>
      <c r="P322"/>
      <c r="Q322"/>
      <c r="R322"/>
      <c r="S322"/>
      <c r="T322"/>
      <c r="U322"/>
      <c r="V322"/>
      <c r="W322"/>
      <c r="X322"/>
      <c r="Y322"/>
      <c r="Z322"/>
      <c r="AA322"/>
      <c r="AB322"/>
      <c r="AC322"/>
      <c r="AD322"/>
      <c r="AE322"/>
      <c r="AF322"/>
      <c r="AG322"/>
      <c r="AH322"/>
      <c r="AI322"/>
      <c r="AJ322"/>
      <c r="AK322"/>
      <c r="AL322"/>
      <c r="AM322"/>
      <c r="AN322"/>
      <c r="AO322"/>
      <c r="AP322"/>
      <c r="AQ322"/>
      <c r="AR322"/>
      <c r="AS322"/>
      <c r="AT322"/>
      <c r="AU322"/>
      <c r="AV322"/>
      <c r="AW322"/>
      <c r="AX322"/>
      <c r="AY322"/>
      <c r="AZ322"/>
      <c r="BA322"/>
      <c r="BB322"/>
      <c r="BC322"/>
      <c r="BD322"/>
      <c r="BE322"/>
      <c r="BF322"/>
      <c r="BG322"/>
      <c r="BH322"/>
      <c r="BI322"/>
      <c r="BJ322"/>
      <c r="BK322"/>
      <c r="BL322"/>
      <c r="BM322"/>
      <c r="BN322"/>
      <c r="BO322"/>
      <c r="BP322"/>
      <c r="BQ322"/>
      <c r="BR322"/>
      <c r="BS322"/>
      <c r="BT322"/>
      <c r="BU322"/>
      <c r="BV322"/>
      <c r="BW322"/>
      <c r="BX322"/>
      <c r="BY322"/>
      <c r="BZ322"/>
      <c r="CA322"/>
      <c r="CB322"/>
      <c r="CC322"/>
      <c r="CD322"/>
      <c r="CE322"/>
      <c r="CF322"/>
      <c r="CG322"/>
      <c r="CH322"/>
      <c r="CI322"/>
      <c r="CJ322"/>
      <c r="CK322"/>
      <c r="CL322"/>
      <c r="CM322"/>
      <c r="CN322"/>
      <c r="CO322"/>
      <c r="CP322"/>
      <c r="CQ322"/>
      <c r="CR322"/>
      <c r="CS322"/>
      <c r="CT322"/>
      <c r="CU322"/>
      <c r="CV322"/>
      <c r="CW322"/>
      <c r="CX322"/>
      <c r="CY322"/>
      <c r="CZ322"/>
      <c r="DA322"/>
      <c r="DB322"/>
      <c r="DC322"/>
      <c r="DD322"/>
      <c r="DE322"/>
      <c r="DF322"/>
      <c r="DG322"/>
      <c r="DH322"/>
      <c r="DI322"/>
      <c r="DJ322"/>
      <c r="DK322"/>
      <c r="DL322"/>
      <c r="DM322"/>
      <c r="DN322"/>
      <c r="DO322"/>
      <c r="DP322"/>
      <c r="DQ322"/>
      <c r="DR322"/>
      <c r="DS322"/>
      <c r="DT322"/>
      <c r="DU322"/>
      <c r="DV322"/>
      <c r="DW322"/>
      <c r="DX322"/>
      <c r="DY322"/>
      <c r="DZ322"/>
      <c r="EA322"/>
      <c r="EB322"/>
      <c r="EC322"/>
      <c r="ED322"/>
      <c r="EE322"/>
      <c r="EF322"/>
      <c r="EG322"/>
      <c r="EH322"/>
      <c r="EI322"/>
      <c r="EJ322"/>
      <c r="EK322"/>
      <c r="EL322"/>
      <c r="EM322"/>
      <c r="EN322"/>
      <c r="EO322"/>
      <c r="EP322"/>
      <c r="EQ322"/>
      <c r="ER322"/>
      <c r="ES322"/>
      <c r="ET322"/>
      <c r="EU322"/>
      <c r="EV322"/>
      <c r="EW322"/>
      <c r="EX322"/>
      <c r="EY322"/>
      <c r="EZ322"/>
      <c r="FA322"/>
      <c r="FB322"/>
      <c r="FC322"/>
      <c r="FD322"/>
      <c r="FE322"/>
      <c r="FF322"/>
      <c r="FG322"/>
      <c r="FH322"/>
      <c r="FI322"/>
      <c r="FJ322"/>
      <c r="FK322"/>
    </row>
    <row r="323" spans="1:167" x14ac:dyDescent="0.25">
      <c r="A323"/>
      <c r="B323"/>
      <c r="C323"/>
      <c r="D323"/>
      <c r="E323"/>
      <c r="F323"/>
      <c r="G323"/>
      <c r="H323"/>
      <c r="I323"/>
      <c r="J323"/>
      <c r="K323"/>
      <c r="L323"/>
      <c r="M323"/>
      <c r="N323"/>
      <c r="O323"/>
      <c r="P323"/>
      <c r="Q323"/>
      <c r="R323"/>
      <c r="S323"/>
      <c r="T323"/>
      <c r="U323"/>
      <c r="V323"/>
      <c r="W323"/>
      <c r="X323"/>
      <c r="Y323"/>
      <c r="Z323"/>
      <c r="AA323"/>
      <c r="AB323"/>
      <c r="AC323"/>
      <c r="AD323"/>
      <c r="AE323"/>
      <c r="AF323"/>
      <c r="AG323"/>
      <c r="AH323"/>
      <c r="AI323"/>
      <c r="AJ323"/>
      <c r="AK323"/>
      <c r="AL323"/>
      <c r="AM323"/>
      <c r="AN323"/>
      <c r="AO323"/>
      <c r="AP323"/>
      <c r="AQ323"/>
      <c r="AR323"/>
      <c r="AS323"/>
      <c r="AT323"/>
      <c r="AU323"/>
      <c r="AV323"/>
      <c r="AW323"/>
      <c r="AX323"/>
      <c r="AY323"/>
      <c r="AZ323"/>
      <c r="BA323"/>
      <c r="BB323"/>
      <c r="BC323"/>
      <c r="BD323"/>
      <c r="BE323"/>
      <c r="BF323"/>
      <c r="BG323"/>
      <c r="BH323"/>
      <c r="BI323"/>
      <c r="BJ323"/>
      <c r="BK323"/>
      <c r="BL323"/>
      <c r="BM323"/>
      <c r="BN323"/>
      <c r="BO323"/>
      <c r="BP323"/>
      <c r="BQ323"/>
      <c r="BR323"/>
      <c r="BS323"/>
      <c r="BT323"/>
      <c r="BU323"/>
      <c r="BV323"/>
      <c r="BW323"/>
      <c r="BX323"/>
      <c r="BY323"/>
      <c r="BZ323"/>
      <c r="CA323"/>
      <c r="CB323"/>
      <c r="CC323"/>
      <c r="CD323"/>
      <c r="CE323"/>
      <c r="CF323"/>
      <c r="CG323"/>
      <c r="CH323"/>
      <c r="CI323"/>
      <c r="CJ323"/>
      <c r="CK323"/>
      <c r="CL323"/>
      <c r="CM323"/>
      <c r="CN323"/>
      <c r="CO323"/>
      <c r="CP323"/>
      <c r="CQ323"/>
      <c r="CR323"/>
      <c r="CS323"/>
      <c r="CT323"/>
      <c r="CU323"/>
      <c r="CV323"/>
      <c r="CW323"/>
      <c r="CX323"/>
      <c r="CY323"/>
      <c r="CZ323"/>
      <c r="DA323"/>
      <c r="DB323"/>
      <c r="DC323"/>
      <c r="DD323"/>
      <c r="DE323"/>
      <c r="DF323"/>
      <c r="DG323"/>
      <c r="DH323"/>
      <c r="DI323"/>
      <c r="DJ323"/>
      <c r="DK323"/>
      <c r="DL323"/>
      <c r="DM323"/>
      <c r="DN323"/>
      <c r="DO323"/>
      <c r="DP323"/>
      <c r="DQ323"/>
      <c r="DR323"/>
      <c r="DS323"/>
      <c r="DT323"/>
      <c r="DU323"/>
      <c r="DV323"/>
      <c r="DW323"/>
      <c r="DX323"/>
      <c r="DY323"/>
      <c r="DZ323"/>
      <c r="EA323"/>
      <c r="EB323"/>
      <c r="EC323"/>
      <c r="ED323"/>
      <c r="EE323"/>
      <c r="EF323"/>
      <c r="EG323"/>
      <c r="EH323"/>
      <c r="EI323"/>
      <c r="EJ323"/>
      <c r="EK323"/>
      <c r="EL323"/>
      <c r="EM323"/>
      <c r="EN323"/>
      <c r="EO323"/>
      <c r="EP323"/>
      <c r="EQ323"/>
      <c r="ER323"/>
      <c r="ES323"/>
      <c r="ET323"/>
      <c r="EU323"/>
      <c r="EV323"/>
      <c r="EW323"/>
      <c r="EX323"/>
      <c r="EY323"/>
      <c r="EZ323"/>
      <c r="FA323"/>
      <c r="FB323"/>
      <c r="FC323"/>
      <c r="FD323"/>
      <c r="FE323"/>
      <c r="FF323"/>
      <c r="FG323"/>
      <c r="FH323"/>
      <c r="FI323"/>
      <c r="FJ323"/>
      <c r="FK323"/>
    </row>
    <row r="324" spans="1:167" x14ac:dyDescent="0.25">
      <c r="A324"/>
      <c r="B324"/>
      <c r="C324"/>
      <c r="D324"/>
      <c r="E324"/>
      <c r="F324"/>
      <c r="G324"/>
      <c r="H324"/>
      <c r="I324"/>
      <c r="J324"/>
      <c r="K324"/>
      <c r="L324"/>
      <c r="M324"/>
      <c r="N324"/>
      <c r="O324"/>
      <c r="P324"/>
      <c r="Q324"/>
      <c r="R324"/>
      <c r="S324"/>
      <c r="T324"/>
      <c r="U324"/>
      <c r="V324"/>
      <c r="W324"/>
      <c r="X324"/>
      <c r="Y324"/>
      <c r="Z324"/>
      <c r="AA324"/>
      <c r="AB324"/>
      <c r="AC324"/>
      <c r="AD324"/>
      <c r="AE324"/>
      <c r="AF324"/>
      <c r="AG324"/>
      <c r="AH324"/>
      <c r="AI324"/>
      <c r="AJ324"/>
      <c r="AK324"/>
      <c r="AL324"/>
      <c r="AM324"/>
      <c r="AN324"/>
      <c r="AO324"/>
      <c r="AP324"/>
      <c r="AQ324"/>
      <c r="AR324"/>
      <c r="AS324"/>
      <c r="AT324"/>
      <c r="AU324"/>
      <c r="AV324"/>
      <c r="AW324"/>
      <c r="AX324"/>
      <c r="AY324"/>
      <c r="AZ324"/>
      <c r="BA324"/>
      <c r="BB324"/>
      <c r="BC324"/>
      <c r="BD324"/>
      <c r="BE324"/>
      <c r="BF324"/>
      <c r="BG324"/>
      <c r="BH324"/>
      <c r="BI324"/>
      <c r="BJ324"/>
      <c r="BK324"/>
      <c r="BL324"/>
      <c r="BM324"/>
      <c r="BN324"/>
      <c r="BO324"/>
      <c r="BP324"/>
      <c r="BQ324"/>
      <c r="BR324"/>
      <c r="BS324"/>
      <c r="BT324"/>
      <c r="BU324"/>
      <c r="BV324"/>
      <c r="BW324"/>
      <c r="BX324"/>
      <c r="BY324"/>
      <c r="BZ324"/>
      <c r="CA324"/>
      <c r="CB324"/>
      <c r="CC324"/>
      <c r="CD324"/>
      <c r="CE324"/>
      <c r="CF324"/>
      <c r="CG324"/>
      <c r="CH324"/>
      <c r="CI324"/>
      <c r="CJ324"/>
      <c r="CK324"/>
      <c r="CL324"/>
      <c r="CM324"/>
      <c r="CN324"/>
      <c r="CO324"/>
      <c r="CP324"/>
      <c r="CQ324"/>
      <c r="CR324"/>
      <c r="CS324"/>
      <c r="CT324"/>
      <c r="CU324"/>
      <c r="CV324"/>
      <c r="CW324"/>
      <c r="CX324"/>
      <c r="CY324"/>
      <c r="CZ324"/>
      <c r="DA324"/>
      <c r="DB324"/>
      <c r="DC324"/>
      <c r="DD324"/>
      <c r="DE324"/>
      <c r="DF324"/>
      <c r="DG324"/>
      <c r="DH324"/>
      <c r="DI324"/>
      <c r="DJ324"/>
      <c r="DK324"/>
      <c r="DL324"/>
      <c r="DM324"/>
      <c r="DN324"/>
      <c r="DO324"/>
      <c r="DP324"/>
      <c r="DQ324"/>
      <c r="DR324"/>
      <c r="DS324"/>
      <c r="DT324"/>
      <c r="DU324"/>
      <c r="DV324"/>
      <c r="DW324"/>
      <c r="DX324"/>
      <c r="DY324"/>
      <c r="DZ324"/>
      <c r="EA324"/>
      <c r="EB324"/>
      <c r="EC324"/>
      <c r="ED324"/>
      <c r="EE324"/>
      <c r="EF324"/>
      <c r="EG324"/>
      <c r="EH324"/>
      <c r="EI324"/>
      <c r="EJ324"/>
      <c r="EK324"/>
      <c r="EL324"/>
      <c r="EM324"/>
      <c r="EN324"/>
      <c r="EO324"/>
      <c r="EP324"/>
      <c r="EQ324"/>
      <c r="ER324"/>
      <c r="ES324"/>
      <c r="ET324"/>
      <c r="EU324"/>
      <c r="EV324"/>
      <c r="EW324"/>
      <c r="EX324"/>
      <c r="EY324"/>
      <c r="EZ324"/>
      <c r="FA324"/>
      <c r="FB324"/>
      <c r="FC324"/>
      <c r="FD324"/>
      <c r="FE324"/>
      <c r="FF324"/>
      <c r="FG324"/>
      <c r="FH324"/>
      <c r="FI324"/>
      <c r="FJ324"/>
      <c r="FK324"/>
    </row>
    <row r="325" spans="1:167" x14ac:dyDescent="0.25">
      <c r="A325"/>
      <c r="B325"/>
      <c r="C325"/>
      <c r="D325"/>
      <c r="E325"/>
      <c r="F325"/>
      <c r="G325"/>
      <c r="H325"/>
      <c r="I325"/>
      <c r="J325"/>
      <c r="K325"/>
      <c r="L325"/>
      <c r="M325"/>
      <c r="N325"/>
      <c r="O325"/>
      <c r="P325"/>
      <c r="Q325"/>
      <c r="R325"/>
      <c r="S325"/>
      <c r="T325"/>
      <c r="U325"/>
      <c r="V325"/>
      <c r="W325"/>
      <c r="X325"/>
      <c r="Y325"/>
      <c r="Z325"/>
      <c r="AA325"/>
      <c r="AB325"/>
      <c r="AC325"/>
      <c r="AD325"/>
      <c r="AE325"/>
      <c r="AF325"/>
      <c r="AG325"/>
      <c r="AH325"/>
      <c r="AI325"/>
      <c r="AJ325"/>
      <c r="AK325"/>
      <c r="AL325"/>
      <c r="AM325"/>
      <c r="AN325"/>
      <c r="AO325"/>
      <c r="AP325"/>
      <c r="AQ325"/>
      <c r="AR325"/>
      <c r="AS325"/>
      <c r="AT325"/>
      <c r="AU325"/>
      <c r="AV325"/>
      <c r="AW325"/>
      <c r="AX325"/>
      <c r="AY325"/>
      <c r="AZ325"/>
      <c r="BA325"/>
      <c r="BB325"/>
      <c r="BC325"/>
      <c r="BD325"/>
      <c r="BE325"/>
      <c r="BF325"/>
      <c r="BG325"/>
      <c r="BH325"/>
      <c r="BI325"/>
      <c r="BJ325"/>
      <c r="BK325"/>
      <c r="BL325"/>
      <c r="BM325"/>
      <c r="BN325"/>
      <c r="BO325"/>
      <c r="BP325"/>
      <c r="BQ325"/>
      <c r="BR325"/>
      <c r="BS325"/>
      <c r="BT325"/>
      <c r="BU325"/>
      <c r="BV325"/>
      <c r="BW325"/>
      <c r="BX325"/>
      <c r="BY325"/>
      <c r="BZ325"/>
      <c r="CA325"/>
      <c r="CB325"/>
      <c r="CC325"/>
      <c r="CD325"/>
      <c r="CE325"/>
      <c r="CF325"/>
      <c r="CG325"/>
      <c r="CH325"/>
      <c r="CI325"/>
      <c r="CJ325"/>
      <c r="CK325"/>
      <c r="CL325"/>
      <c r="CM325"/>
      <c r="CN325"/>
      <c r="CO325"/>
      <c r="CP325"/>
      <c r="CQ325"/>
      <c r="CR325"/>
      <c r="CS325"/>
      <c r="CT325"/>
      <c r="CU325"/>
      <c r="CV325"/>
      <c r="CW325"/>
      <c r="CX325"/>
      <c r="CY325"/>
      <c r="CZ325"/>
      <c r="DA325"/>
      <c r="DB325"/>
      <c r="DC325"/>
      <c r="DD325"/>
      <c r="DE325"/>
      <c r="DF325"/>
      <c r="DG325"/>
      <c r="DH325"/>
      <c r="DI325"/>
      <c r="DJ325"/>
      <c r="DK325"/>
      <c r="DL325"/>
      <c r="DM325"/>
      <c r="DN325"/>
      <c r="DO325"/>
      <c r="DP325"/>
      <c r="DQ325"/>
      <c r="DR325"/>
      <c r="DS325"/>
      <c r="DT325"/>
      <c r="DU325"/>
      <c r="DV325"/>
      <c r="DW325"/>
      <c r="DX325"/>
      <c r="DY325"/>
      <c r="DZ325"/>
      <c r="EA325"/>
      <c r="EB325"/>
      <c r="EC325"/>
      <c r="ED325"/>
      <c r="EE325"/>
      <c r="EF325"/>
      <c r="EG325"/>
      <c r="EH325"/>
      <c r="EI325"/>
      <c r="EJ325"/>
      <c r="EK325"/>
      <c r="EL325"/>
      <c r="EM325"/>
      <c r="EN325"/>
      <c r="EO325"/>
      <c r="EP325"/>
      <c r="EQ325"/>
      <c r="ER325"/>
      <c r="ES325"/>
      <c r="ET325"/>
      <c r="EU325"/>
      <c r="EV325"/>
      <c r="EW325"/>
      <c r="EX325"/>
      <c r="EY325"/>
      <c r="EZ325"/>
      <c r="FA325"/>
      <c r="FB325"/>
      <c r="FC325"/>
      <c r="FD325"/>
      <c r="FE325"/>
      <c r="FF325"/>
      <c r="FG325"/>
      <c r="FH325"/>
      <c r="FI325"/>
      <c r="FJ325"/>
      <c r="FK325"/>
    </row>
    <row r="326" spans="1:167" x14ac:dyDescent="0.25">
      <c r="A326"/>
      <c r="B326"/>
      <c r="C326"/>
      <c r="D326"/>
      <c r="E326"/>
      <c r="F326"/>
      <c r="G326"/>
      <c r="H326"/>
      <c r="I326"/>
      <c r="J326"/>
      <c r="K326"/>
      <c r="L326"/>
      <c r="M326"/>
      <c r="N326"/>
      <c r="O326"/>
      <c r="P326"/>
      <c r="Q326"/>
      <c r="R326"/>
      <c r="S326"/>
      <c r="T326"/>
      <c r="U326"/>
      <c r="V326"/>
      <c r="W326"/>
      <c r="X326"/>
      <c r="Y326"/>
      <c r="Z326"/>
      <c r="AA326"/>
      <c r="AB326"/>
      <c r="AC326"/>
      <c r="AD326"/>
      <c r="AE326"/>
      <c r="AF326"/>
      <c r="AG326"/>
      <c r="AH326"/>
      <c r="AI326"/>
      <c r="AJ326"/>
      <c r="AK326"/>
      <c r="AL326"/>
      <c r="AM326"/>
      <c r="AN326"/>
      <c r="AO326"/>
      <c r="AP326"/>
      <c r="AQ326"/>
      <c r="AR326"/>
      <c r="AS326"/>
      <c r="AT326"/>
      <c r="AU326"/>
      <c r="AV326"/>
      <c r="AW326"/>
      <c r="AX326"/>
      <c r="AY326"/>
      <c r="AZ326"/>
      <c r="BA326"/>
      <c r="BB326"/>
      <c r="BC326"/>
      <c r="BD326"/>
      <c r="BE326"/>
      <c r="BF326"/>
      <c r="BG326"/>
      <c r="BH326"/>
      <c r="BI326"/>
      <c r="BJ326"/>
      <c r="BK326"/>
      <c r="BL326"/>
      <c r="BM326"/>
      <c r="BN326"/>
      <c r="BO326"/>
      <c r="BP326"/>
      <c r="BQ326"/>
      <c r="BR326"/>
      <c r="BS326"/>
      <c r="BT326"/>
      <c r="BU326"/>
      <c r="BV326"/>
      <c r="BW326"/>
      <c r="BX326"/>
      <c r="BY326"/>
      <c r="BZ326"/>
      <c r="CA326"/>
      <c r="CB326"/>
      <c r="CC326"/>
      <c r="CD326"/>
      <c r="CE326"/>
      <c r="CF326"/>
      <c r="CG326"/>
      <c r="CH326"/>
      <c r="CI326"/>
      <c r="CJ326"/>
      <c r="CK326"/>
      <c r="CL326"/>
      <c r="CM326"/>
      <c r="CN326"/>
      <c r="CO326"/>
      <c r="CP326"/>
      <c r="CQ326"/>
      <c r="CR326"/>
      <c r="CS326"/>
      <c r="CT326"/>
      <c r="CU326"/>
      <c r="CV326"/>
      <c r="CW326"/>
      <c r="CX326"/>
      <c r="CY326"/>
      <c r="CZ326"/>
      <c r="DA326"/>
      <c r="DB326"/>
      <c r="DC326"/>
      <c r="DD326"/>
      <c r="DE326"/>
      <c r="DF326"/>
      <c r="DG326"/>
      <c r="DH326"/>
      <c r="DI326"/>
      <c r="DJ326"/>
      <c r="DK326"/>
      <c r="DL326"/>
      <c r="DM326"/>
      <c r="DN326"/>
      <c r="DO326"/>
      <c r="DP326"/>
      <c r="DQ326"/>
      <c r="DR326"/>
      <c r="DS326"/>
      <c r="DT326"/>
      <c r="DU326"/>
      <c r="DV326"/>
      <c r="DW326"/>
      <c r="DX326"/>
      <c r="DY326"/>
      <c r="DZ326"/>
      <c r="EA326"/>
      <c r="EB326"/>
      <c r="EC326"/>
      <c r="ED326"/>
      <c r="EE326"/>
      <c r="EF326"/>
      <c r="EG326"/>
      <c r="EH326"/>
      <c r="EI326"/>
      <c r="EJ326"/>
      <c r="EK326"/>
      <c r="EL326"/>
      <c r="EM326"/>
      <c r="EN326"/>
      <c r="EO326"/>
      <c r="EP326"/>
      <c r="EQ326"/>
      <c r="ER326"/>
      <c r="ES326"/>
      <c r="ET326"/>
      <c r="EU326"/>
      <c r="EV326"/>
      <c r="EW326"/>
      <c r="EX326"/>
      <c r="EY326"/>
      <c r="EZ326"/>
      <c r="FA326"/>
      <c r="FB326"/>
      <c r="FC326"/>
      <c r="FD326"/>
      <c r="FE326"/>
      <c r="FF326"/>
      <c r="FG326"/>
      <c r="FH326"/>
      <c r="FI326"/>
      <c r="FJ326"/>
      <c r="FK326"/>
    </row>
    <row r="327" spans="1:167" x14ac:dyDescent="0.25">
      <c r="A327"/>
      <c r="B327"/>
      <c r="C327"/>
      <c r="D327"/>
      <c r="E327"/>
      <c r="F327"/>
      <c r="G327"/>
      <c r="H327"/>
      <c r="I327"/>
      <c r="J327"/>
      <c r="K327"/>
      <c r="L327"/>
      <c r="M327"/>
      <c r="N327"/>
      <c r="O327"/>
      <c r="P327"/>
      <c r="Q327"/>
      <c r="R327"/>
      <c r="S327"/>
      <c r="T327"/>
      <c r="U327"/>
      <c r="V327"/>
      <c r="W327"/>
      <c r="X327"/>
      <c r="Y327"/>
      <c r="Z327"/>
      <c r="AA327"/>
      <c r="AB327"/>
      <c r="AC327"/>
      <c r="AD327"/>
      <c r="AE327"/>
      <c r="AF327"/>
      <c r="AG327"/>
      <c r="AH327"/>
      <c r="AI327"/>
      <c r="AJ327"/>
      <c r="AK327"/>
      <c r="AL327"/>
      <c r="AM327"/>
      <c r="AN327"/>
      <c r="AO327"/>
      <c r="AP327"/>
      <c r="AQ327"/>
      <c r="AR327"/>
      <c r="AS327"/>
      <c r="AT327"/>
      <c r="AU327"/>
      <c r="AV327"/>
      <c r="AW327"/>
      <c r="AX327"/>
      <c r="AY327"/>
      <c r="AZ327"/>
      <c r="BA327"/>
      <c r="BB327"/>
      <c r="BC327"/>
      <c r="BD327"/>
      <c r="BE327"/>
      <c r="BF327"/>
      <c r="BG327"/>
      <c r="BH327"/>
      <c r="BI327"/>
      <c r="BJ327"/>
      <c r="BK327"/>
      <c r="BL327"/>
      <c r="BM327"/>
      <c r="BN327"/>
      <c r="BO327"/>
      <c r="BP327"/>
      <c r="BQ327"/>
      <c r="BR327"/>
      <c r="BS327"/>
      <c r="BT327"/>
      <c r="BU327"/>
      <c r="BV327"/>
      <c r="BW327"/>
      <c r="BX327"/>
      <c r="BY327"/>
      <c r="BZ327"/>
      <c r="CA327"/>
      <c r="CB327"/>
      <c r="CC327"/>
      <c r="CD327"/>
      <c r="CE327"/>
      <c r="CF327"/>
      <c r="CG327"/>
      <c r="CH327"/>
      <c r="CI327"/>
      <c r="CJ327"/>
      <c r="CK327"/>
      <c r="CL327"/>
      <c r="CM327"/>
      <c r="CN327"/>
      <c r="CO327"/>
      <c r="CP327"/>
      <c r="CQ327"/>
      <c r="CR327"/>
      <c r="CS327"/>
      <c r="CT327"/>
      <c r="CU327"/>
      <c r="CV327"/>
      <c r="CW327"/>
      <c r="CX327"/>
      <c r="CY327"/>
      <c r="CZ327"/>
      <c r="DA327"/>
      <c r="DB327"/>
      <c r="DC327"/>
      <c r="DD327"/>
      <c r="DE327"/>
      <c r="DF327"/>
      <c r="DG327"/>
      <c r="DH327"/>
      <c r="DI327"/>
      <c r="DJ327"/>
      <c r="DK327"/>
      <c r="DL327"/>
      <c r="DM327"/>
      <c r="DN327"/>
      <c r="DO327"/>
      <c r="DP327"/>
      <c r="DQ327"/>
      <c r="DR327"/>
      <c r="DS327"/>
      <c r="DT327"/>
      <c r="DU327"/>
      <c r="DV327"/>
      <c r="DW327"/>
      <c r="DX327"/>
      <c r="DY327"/>
      <c r="DZ327"/>
      <c r="EA327"/>
      <c r="EB327"/>
      <c r="EC327"/>
      <c r="ED327"/>
      <c r="EE327"/>
      <c r="EF327"/>
      <c r="EG327"/>
      <c r="EH327"/>
      <c r="EI327"/>
      <c r="EJ327"/>
      <c r="EK327"/>
      <c r="EL327"/>
      <c r="EM327"/>
      <c r="EN327"/>
      <c r="EO327"/>
      <c r="EP327"/>
      <c r="EQ327"/>
      <c r="ER327"/>
      <c r="ES327"/>
      <c r="ET327"/>
      <c r="EU327"/>
      <c r="EV327"/>
      <c r="EW327"/>
      <c r="EX327"/>
      <c r="EY327"/>
      <c r="EZ327"/>
      <c r="FA327"/>
      <c r="FB327"/>
      <c r="FC327"/>
      <c r="FD327"/>
      <c r="FE327"/>
      <c r="FF327"/>
      <c r="FG327"/>
      <c r="FH327"/>
      <c r="FI327"/>
      <c r="FJ327"/>
      <c r="FK327"/>
    </row>
    <row r="328" spans="1:167" x14ac:dyDescent="0.25">
      <c r="A328"/>
      <c r="B328"/>
      <c r="C328"/>
      <c r="D328"/>
      <c r="E328"/>
      <c r="F328"/>
      <c r="G328"/>
      <c r="H328"/>
      <c r="I328"/>
      <c r="J328"/>
      <c r="K328"/>
      <c r="L328"/>
      <c r="M328"/>
      <c r="N328"/>
      <c r="O328"/>
      <c r="P328"/>
      <c r="Q328"/>
      <c r="R328"/>
      <c r="S328"/>
      <c r="T328"/>
      <c r="U328"/>
      <c r="V328"/>
      <c r="W328"/>
      <c r="X328"/>
      <c r="Y328"/>
      <c r="Z328"/>
      <c r="AA328"/>
      <c r="AB328"/>
      <c r="AC328"/>
      <c r="AD328"/>
      <c r="AE328"/>
      <c r="AF328"/>
      <c r="AG328"/>
      <c r="AH328"/>
      <c r="AI328"/>
      <c r="AJ328"/>
      <c r="AK328"/>
      <c r="AL328"/>
      <c r="AM328"/>
      <c r="AN328"/>
      <c r="AO328"/>
      <c r="AP328"/>
      <c r="AQ328"/>
      <c r="AR328"/>
      <c r="AS328"/>
      <c r="AT328"/>
      <c r="AU328"/>
      <c r="AV328"/>
      <c r="AW328"/>
      <c r="AX328"/>
      <c r="AY328"/>
      <c r="AZ328"/>
      <c r="BA328"/>
      <c r="BB328"/>
      <c r="BC328"/>
      <c r="BD328"/>
      <c r="BE328"/>
      <c r="BF328"/>
      <c r="BG328"/>
      <c r="BH328"/>
      <c r="BI328"/>
      <c r="BJ328"/>
      <c r="BK328"/>
      <c r="BL328"/>
      <c r="BM328"/>
      <c r="BN328"/>
      <c r="BO328"/>
      <c r="BP328"/>
      <c r="BQ328"/>
      <c r="BR328"/>
      <c r="BS328"/>
      <c r="BT328"/>
      <c r="BU328"/>
      <c r="BV328"/>
      <c r="BW328"/>
      <c r="BX328"/>
      <c r="BY328"/>
      <c r="BZ328"/>
      <c r="CA328"/>
      <c r="CB328"/>
      <c r="CC328"/>
      <c r="CD328"/>
      <c r="CE328"/>
      <c r="CF328"/>
      <c r="CG328"/>
      <c r="CH328"/>
      <c r="CI328"/>
      <c r="CJ328"/>
      <c r="CK328"/>
      <c r="CL328"/>
      <c r="CM328"/>
      <c r="CN328"/>
      <c r="CO328"/>
      <c r="CP328"/>
      <c r="CQ328"/>
      <c r="CR328"/>
      <c r="CS328"/>
      <c r="CT328"/>
      <c r="CU328"/>
      <c r="CV328"/>
      <c r="CW328"/>
      <c r="CX328"/>
      <c r="CY328"/>
      <c r="CZ328"/>
      <c r="DA328"/>
      <c r="DB328"/>
      <c r="DC328"/>
      <c r="DD328"/>
      <c r="DE328"/>
      <c r="DF328"/>
      <c r="DG328"/>
      <c r="DH328"/>
      <c r="DI328"/>
      <c r="DJ328"/>
      <c r="DK328"/>
      <c r="DL328"/>
      <c r="DM328"/>
      <c r="DN328"/>
      <c r="DO328"/>
      <c r="DP328"/>
      <c r="DQ328"/>
      <c r="DR328"/>
      <c r="DS328"/>
      <c r="DT328"/>
      <c r="DU328"/>
      <c r="DV328"/>
      <c r="DW328"/>
      <c r="DX328"/>
      <c r="DY328"/>
      <c r="DZ328"/>
      <c r="EA328"/>
      <c r="EB328"/>
      <c r="EC328"/>
      <c r="ED328"/>
      <c r="EE328"/>
      <c r="EF328"/>
      <c r="EG328"/>
      <c r="EH328"/>
      <c r="EI328"/>
      <c r="EJ328"/>
      <c r="EK328"/>
      <c r="EL328"/>
      <c r="EM328"/>
      <c r="EN328"/>
      <c r="EO328"/>
      <c r="EP328"/>
      <c r="EQ328"/>
      <c r="ER328"/>
      <c r="ES328"/>
      <c r="ET328"/>
      <c r="EU328"/>
      <c r="EV328"/>
      <c r="EW328"/>
      <c r="EX328"/>
      <c r="EY328"/>
      <c r="EZ328"/>
      <c r="FA328"/>
      <c r="FB328"/>
      <c r="FC328"/>
      <c r="FD328"/>
      <c r="FE328"/>
      <c r="FF328"/>
      <c r="FG328"/>
      <c r="FH328"/>
      <c r="FI328"/>
      <c r="FJ328"/>
      <c r="FK328"/>
    </row>
    <row r="329" spans="1:167" x14ac:dyDescent="0.25">
      <c r="A329"/>
      <c r="B329"/>
      <c r="C329"/>
      <c r="D329"/>
      <c r="E329"/>
      <c r="F329"/>
      <c r="G329"/>
      <c r="H329"/>
      <c r="I329"/>
      <c r="J329"/>
      <c r="K329"/>
      <c r="L329"/>
      <c r="M329"/>
      <c r="N329"/>
      <c r="O329"/>
      <c r="P329"/>
      <c r="Q329"/>
      <c r="R329"/>
      <c r="S329"/>
      <c r="T329"/>
      <c r="U329"/>
      <c r="V329"/>
      <c r="W329"/>
      <c r="X329"/>
      <c r="Y329"/>
      <c r="Z329"/>
      <c r="AA329"/>
      <c r="AB329"/>
      <c r="AC329"/>
      <c r="AD329"/>
      <c r="AE329"/>
      <c r="AF329"/>
      <c r="AG329"/>
      <c r="AH329"/>
      <c r="AI329"/>
      <c r="AJ329"/>
      <c r="AK329"/>
      <c r="AL329"/>
      <c r="AM329"/>
      <c r="AN329"/>
      <c r="AO329"/>
      <c r="AP329"/>
      <c r="AQ329"/>
      <c r="AR329"/>
      <c r="AS329"/>
      <c r="AT329"/>
      <c r="AU329"/>
      <c r="AV329"/>
      <c r="AW329"/>
      <c r="AX329"/>
      <c r="AY329"/>
      <c r="AZ329"/>
      <c r="BA329"/>
      <c r="BB329"/>
      <c r="BC329"/>
      <c r="BD329"/>
      <c r="BE329"/>
      <c r="BF329"/>
      <c r="BG329"/>
      <c r="BH329"/>
      <c r="BI329"/>
      <c r="BJ329"/>
      <c r="BK329"/>
      <c r="BL329"/>
      <c r="BM329"/>
      <c r="BN329"/>
      <c r="BO329"/>
      <c r="BP329"/>
      <c r="BQ329"/>
      <c r="BR329"/>
      <c r="BS329"/>
      <c r="BT329"/>
      <c r="BU329"/>
      <c r="BV329"/>
      <c r="BW329"/>
      <c r="BX329"/>
      <c r="BY329"/>
      <c r="BZ329"/>
      <c r="CA329"/>
      <c r="CB329"/>
      <c r="CC329"/>
      <c r="CD329"/>
      <c r="CE329"/>
      <c r="CF329"/>
      <c r="CG329"/>
      <c r="CH329"/>
      <c r="CI329"/>
      <c r="CJ329"/>
      <c r="CK329"/>
      <c r="CL329"/>
      <c r="CM329"/>
      <c r="CN329"/>
      <c r="CO329"/>
      <c r="CP329"/>
      <c r="CQ329"/>
      <c r="CR329"/>
      <c r="CS329"/>
      <c r="CT329"/>
      <c r="CU329"/>
      <c r="CV329"/>
      <c r="CW329"/>
      <c r="CX329"/>
      <c r="CY329"/>
      <c r="CZ329"/>
      <c r="DA329"/>
      <c r="DB329"/>
      <c r="DC329"/>
      <c r="DD329"/>
      <c r="DE329"/>
      <c r="DF329"/>
      <c r="DG329"/>
      <c r="DH329"/>
      <c r="DI329"/>
      <c r="DJ329"/>
      <c r="DK329"/>
      <c r="DL329"/>
      <c r="DM329"/>
      <c r="DN329"/>
      <c r="DO329"/>
      <c r="DP329"/>
      <c r="DQ329"/>
      <c r="DR329"/>
      <c r="DS329"/>
      <c r="DT329"/>
      <c r="DU329"/>
      <c r="DV329"/>
      <c r="DW329"/>
      <c r="DX329"/>
      <c r="DY329"/>
      <c r="DZ329"/>
      <c r="EA329"/>
      <c r="EB329"/>
      <c r="EC329"/>
      <c r="ED329"/>
      <c r="EE329"/>
      <c r="EF329"/>
      <c r="EG329"/>
      <c r="EH329"/>
      <c r="EI329"/>
      <c r="EJ329"/>
      <c r="EK329"/>
      <c r="EL329"/>
      <c r="EM329"/>
      <c r="EN329"/>
      <c r="EO329"/>
      <c r="EP329"/>
      <c r="EQ329"/>
      <c r="ER329"/>
      <c r="ES329"/>
      <c r="ET329"/>
      <c r="EU329"/>
      <c r="EV329"/>
      <c r="EW329"/>
      <c r="EX329"/>
      <c r="EY329"/>
      <c r="EZ329"/>
      <c r="FA329"/>
      <c r="FB329"/>
      <c r="FC329"/>
      <c r="FD329"/>
      <c r="FE329"/>
      <c r="FF329"/>
      <c r="FG329"/>
      <c r="FH329"/>
      <c r="FI329"/>
      <c r="FJ329"/>
      <c r="FK329"/>
    </row>
    <row r="330" spans="1:167" x14ac:dyDescent="0.25">
      <c r="A330"/>
      <c r="B330"/>
      <c r="C330"/>
      <c r="D330"/>
      <c r="E330"/>
      <c r="F330"/>
      <c r="G330"/>
      <c r="H330"/>
      <c r="I330"/>
      <c r="J330"/>
      <c r="K330"/>
      <c r="L330"/>
      <c r="M330"/>
      <c r="N330"/>
      <c r="O330"/>
      <c r="P330"/>
      <c r="Q330"/>
      <c r="R330"/>
      <c r="S330"/>
      <c r="T330"/>
      <c r="U330"/>
      <c r="V330"/>
      <c r="W330"/>
      <c r="X330"/>
      <c r="Y330"/>
      <c r="Z330"/>
      <c r="AA330"/>
      <c r="AB330"/>
      <c r="AC330"/>
      <c r="AD330"/>
      <c r="AE330"/>
      <c r="AF330"/>
      <c r="AG330"/>
      <c r="AH330"/>
      <c r="AI330"/>
      <c r="AJ330"/>
      <c r="AK330"/>
      <c r="AL330"/>
      <c r="AM330"/>
      <c r="AN330"/>
      <c r="AO330"/>
      <c r="AP330"/>
      <c r="AQ330"/>
      <c r="AR330"/>
      <c r="AS330"/>
      <c r="AT330"/>
      <c r="AU330"/>
      <c r="AV330"/>
      <c r="AW330"/>
      <c r="AX330"/>
      <c r="AY330"/>
      <c r="AZ330"/>
      <c r="BA330"/>
      <c r="BB330"/>
      <c r="BC330"/>
      <c r="BD330"/>
      <c r="BE330"/>
      <c r="BF330"/>
      <c r="BG330"/>
      <c r="BH330"/>
      <c r="BI330"/>
      <c r="BJ330"/>
      <c r="BK330"/>
      <c r="BL330"/>
      <c r="BM330"/>
      <c r="BN330"/>
      <c r="BO330"/>
      <c r="BP330"/>
      <c r="BQ330"/>
      <c r="BR330"/>
      <c r="BS330"/>
      <c r="BT330"/>
      <c r="BU330"/>
      <c r="BV330"/>
      <c r="BW330"/>
      <c r="BX330"/>
      <c r="BY330"/>
      <c r="BZ330"/>
      <c r="CA330"/>
      <c r="CB330"/>
      <c r="CC330"/>
      <c r="CD330"/>
      <c r="CE330"/>
      <c r="CF330"/>
      <c r="CG330"/>
      <c r="CH330"/>
      <c r="CI330"/>
      <c r="CJ330"/>
      <c r="CK330"/>
      <c r="CL330"/>
      <c r="CM330"/>
      <c r="CN330"/>
      <c r="CO330"/>
      <c r="CP330"/>
      <c r="CQ330"/>
      <c r="CR330"/>
      <c r="CS330"/>
      <c r="CT330"/>
      <c r="CU330"/>
      <c r="CV330"/>
      <c r="CW330"/>
      <c r="CX330"/>
      <c r="CY330"/>
      <c r="CZ330"/>
      <c r="DA330"/>
      <c r="DB330"/>
      <c r="DC330"/>
      <c r="DD330"/>
      <c r="DE330"/>
      <c r="DF330"/>
      <c r="DG330"/>
      <c r="DH330"/>
      <c r="DI330"/>
      <c r="DJ330"/>
      <c r="DK330"/>
      <c r="DL330"/>
      <c r="DM330"/>
      <c r="DN330"/>
      <c r="DO330"/>
      <c r="DP330"/>
      <c r="DQ330"/>
      <c r="DR330"/>
      <c r="DS330"/>
      <c r="DT330"/>
      <c r="DU330"/>
      <c r="DV330"/>
      <c r="DW330"/>
      <c r="DX330"/>
      <c r="DY330"/>
      <c r="DZ330"/>
      <c r="EA330"/>
      <c r="EB330"/>
      <c r="EC330"/>
      <c r="ED330"/>
      <c r="EE330"/>
      <c r="EF330"/>
      <c r="EG330"/>
      <c r="EH330"/>
      <c r="EI330"/>
      <c r="EJ330"/>
      <c r="EK330"/>
      <c r="EL330"/>
      <c r="EM330"/>
      <c r="EN330"/>
      <c r="EO330"/>
      <c r="EP330"/>
      <c r="EQ330"/>
      <c r="ER330"/>
      <c r="ES330"/>
      <c r="ET330"/>
      <c r="EU330"/>
      <c r="EV330"/>
      <c r="EW330"/>
      <c r="EX330"/>
      <c r="EY330"/>
      <c r="EZ330"/>
      <c r="FA330"/>
      <c r="FB330"/>
      <c r="FC330"/>
      <c r="FD330"/>
      <c r="FE330"/>
      <c r="FF330"/>
      <c r="FG330"/>
      <c r="FH330"/>
      <c r="FI330"/>
      <c r="FJ330"/>
      <c r="FK330"/>
    </row>
    <row r="331" spans="1:167" x14ac:dyDescent="0.25">
      <c r="A331"/>
      <c r="B331"/>
      <c r="C331"/>
      <c r="D331"/>
      <c r="E331"/>
      <c r="F331"/>
      <c r="G331"/>
      <c r="H331"/>
      <c r="I331"/>
      <c r="J331"/>
      <c r="K331"/>
      <c r="L331"/>
      <c r="M331"/>
      <c r="N331"/>
      <c r="O331"/>
      <c r="P331"/>
      <c r="Q331"/>
      <c r="R331"/>
      <c r="S331"/>
      <c r="T331"/>
      <c r="U331"/>
      <c r="V331"/>
      <c r="W331"/>
      <c r="X331"/>
      <c r="Y331"/>
      <c r="Z331"/>
      <c r="AA331"/>
      <c r="AB331"/>
      <c r="AC331"/>
      <c r="AD331"/>
      <c r="AE331"/>
      <c r="AF331"/>
      <c r="AG331"/>
      <c r="AH331"/>
      <c r="AI331"/>
      <c r="AJ331"/>
      <c r="AK331"/>
      <c r="AL331"/>
      <c r="AM331"/>
      <c r="AN331"/>
      <c r="AO331"/>
      <c r="AP331"/>
      <c r="AQ331"/>
      <c r="AR331"/>
      <c r="AS331"/>
      <c r="AT331"/>
      <c r="AU331"/>
      <c r="AV331"/>
      <c r="AW331"/>
      <c r="AX331"/>
      <c r="AY331"/>
      <c r="AZ331"/>
      <c r="BA331"/>
      <c r="BB331"/>
      <c r="BC331"/>
      <c r="BD331"/>
      <c r="BE331"/>
      <c r="BF331"/>
      <c r="BG331"/>
      <c r="BH331"/>
      <c r="BI331"/>
      <c r="BJ331"/>
      <c r="BK331"/>
      <c r="BL331"/>
      <c r="BM331"/>
      <c r="BN331"/>
      <c r="BO331"/>
      <c r="BP331"/>
      <c r="BQ331"/>
      <c r="BR331"/>
      <c r="BS331"/>
      <c r="BT331"/>
      <c r="BU331"/>
      <c r="BV331"/>
      <c r="BW331"/>
      <c r="BX331"/>
      <c r="BY331"/>
      <c r="BZ331"/>
      <c r="CA331"/>
      <c r="CB331"/>
      <c r="CC331"/>
      <c r="CD331"/>
      <c r="CE331"/>
      <c r="CF331"/>
      <c r="CG331"/>
      <c r="CH331"/>
      <c r="CI331"/>
      <c r="CJ331"/>
      <c r="CK331"/>
      <c r="CL331"/>
      <c r="CM331"/>
      <c r="CN331"/>
      <c r="CO331"/>
      <c r="CP331"/>
      <c r="CQ331"/>
      <c r="CR331"/>
      <c r="CS331"/>
      <c r="CT331"/>
      <c r="CU331"/>
      <c r="CV331"/>
      <c r="CW331"/>
      <c r="CX331"/>
      <c r="CY331"/>
      <c r="CZ331"/>
      <c r="DA331"/>
      <c r="DB331"/>
      <c r="DC331"/>
      <c r="DD331"/>
      <c r="DE331"/>
      <c r="DF331"/>
      <c r="DG331"/>
      <c r="DH331"/>
      <c r="DI331"/>
      <c r="DJ331"/>
      <c r="DK331"/>
      <c r="DL331"/>
      <c r="DM331"/>
      <c r="DN331"/>
      <c r="DO331"/>
      <c r="DP331"/>
      <c r="DQ331"/>
      <c r="DR331"/>
      <c r="DS331"/>
      <c r="DT331"/>
      <c r="DU331"/>
      <c r="DV331"/>
      <c r="DW331"/>
      <c r="DX331"/>
      <c r="DY331"/>
      <c r="DZ331"/>
      <c r="EA331"/>
      <c r="EB331"/>
      <c r="EC331"/>
      <c r="ED331"/>
      <c r="EE331"/>
      <c r="EF331"/>
      <c r="EG331"/>
      <c r="EH331"/>
      <c r="EI331"/>
      <c r="EJ331"/>
      <c r="EK331"/>
      <c r="EL331"/>
      <c r="EM331"/>
      <c r="EN331"/>
      <c r="EO331"/>
      <c r="EP331"/>
      <c r="EQ331"/>
      <c r="ER331"/>
      <c r="ES331"/>
      <c r="ET331"/>
      <c r="EU331"/>
      <c r="EV331"/>
      <c r="EW331"/>
      <c r="EX331"/>
      <c r="EY331"/>
      <c r="EZ331"/>
      <c r="FA331"/>
      <c r="FB331"/>
      <c r="FC331"/>
      <c r="FD331"/>
      <c r="FE331"/>
      <c r="FF331"/>
      <c r="FG331"/>
      <c r="FH331"/>
      <c r="FI331"/>
      <c r="FJ331"/>
      <c r="FK331"/>
    </row>
    <row r="332" spans="1:167" x14ac:dyDescent="0.25">
      <c r="A332"/>
      <c r="B332"/>
      <c r="C332"/>
      <c r="D332"/>
      <c r="E332"/>
      <c r="F332"/>
      <c r="G332"/>
      <c r="H332"/>
      <c r="I332"/>
      <c r="J332"/>
      <c r="K332"/>
      <c r="L332"/>
      <c r="M332"/>
      <c r="N332"/>
      <c r="O332"/>
      <c r="P332"/>
      <c r="Q332"/>
      <c r="R332"/>
      <c r="S332"/>
      <c r="T332"/>
      <c r="U332"/>
      <c r="V332"/>
      <c r="W332"/>
      <c r="X332"/>
      <c r="Y332"/>
      <c r="Z332"/>
      <c r="AA332"/>
      <c r="AB332"/>
      <c r="AC332"/>
      <c r="AD332"/>
      <c r="AE332"/>
      <c r="AF332"/>
      <c r="AG332"/>
      <c r="AH332"/>
      <c r="AI332"/>
      <c r="AJ332"/>
      <c r="AK332"/>
      <c r="AL332"/>
      <c r="AM332"/>
      <c r="AN332"/>
      <c r="AO332"/>
      <c r="AP332"/>
      <c r="AQ332"/>
      <c r="AR332"/>
      <c r="AS332"/>
      <c r="AT332"/>
      <c r="AU332"/>
      <c r="AV332"/>
      <c r="AW332"/>
      <c r="AX332"/>
      <c r="AY332"/>
      <c r="AZ332"/>
      <c r="BA332"/>
      <c r="BB332"/>
      <c r="BC332"/>
      <c r="BD332"/>
      <c r="BE332"/>
      <c r="BF332"/>
      <c r="BG332"/>
      <c r="BH332"/>
      <c r="BI332"/>
      <c r="BJ332"/>
      <c r="BK332"/>
      <c r="BL332"/>
      <c r="BM332"/>
      <c r="BN332"/>
      <c r="BO332"/>
      <c r="BP332"/>
      <c r="BQ332"/>
      <c r="BR332"/>
      <c r="BS332"/>
      <c r="BT332"/>
      <c r="BU332"/>
      <c r="BV332"/>
      <c r="BW332"/>
      <c r="BX332"/>
      <c r="BY332"/>
      <c r="BZ332"/>
      <c r="CA332"/>
      <c r="CB332"/>
      <c r="CC332"/>
      <c r="CD332"/>
      <c r="CE332"/>
      <c r="CF332"/>
      <c r="CG332"/>
      <c r="CH332"/>
      <c r="CI332"/>
      <c r="CJ332"/>
      <c r="CK332"/>
      <c r="CL332"/>
      <c r="CM332"/>
      <c r="CN332"/>
      <c r="CO332"/>
      <c r="CP332"/>
      <c r="CQ332"/>
      <c r="CR332"/>
      <c r="CS332"/>
      <c r="CT332"/>
      <c r="CU332"/>
      <c r="CV332"/>
      <c r="CW332"/>
      <c r="CX332"/>
      <c r="CY332"/>
      <c r="CZ332"/>
      <c r="DA332"/>
      <c r="DB332"/>
      <c r="DC332"/>
      <c r="DD332"/>
      <c r="DE332"/>
      <c r="DF332"/>
      <c r="DG332"/>
      <c r="DH332"/>
      <c r="DI332"/>
      <c r="DJ332"/>
      <c r="DK332"/>
      <c r="DL332"/>
      <c r="DM332"/>
      <c r="DN332"/>
      <c r="DO332"/>
      <c r="DP332"/>
      <c r="DQ332"/>
      <c r="DR332"/>
      <c r="DS332"/>
      <c r="DT332"/>
      <c r="DU332"/>
      <c r="DV332"/>
      <c r="DW332"/>
      <c r="DX332"/>
      <c r="DY332"/>
      <c r="DZ332"/>
      <c r="EA332"/>
      <c r="EB332"/>
      <c r="EC332"/>
      <c r="ED332"/>
      <c r="EE332"/>
      <c r="EF332"/>
      <c r="EG332"/>
      <c r="EH332"/>
      <c r="EI332"/>
      <c r="EJ332"/>
      <c r="EK332"/>
      <c r="EL332"/>
      <c r="EM332"/>
      <c r="EN332"/>
      <c r="EO332"/>
      <c r="EP332"/>
      <c r="EQ332"/>
      <c r="ER332"/>
      <c r="ES332"/>
      <c r="ET332"/>
      <c r="EU332"/>
      <c r="EV332"/>
      <c r="EW332"/>
      <c r="EX332"/>
      <c r="EY332"/>
      <c r="EZ332"/>
      <c r="FA332"/>
      <c r="FB332"/>
      <c r="FC332"/>
      <c r="FD332"/>
      <c r="FE332"/>
      <c r="FF332"/>
      <c r="FG332"/>
      <c r="FH332"/>
      <c r="FI332"/>
      <c r="FJ332"/>
      <c r="FK332"/>
    </row>
    <row r="333" spans="1:167" x14ac:dyDescent="0.25">
      <c r="A333"/>
      <c r="B333"/>
      <c r="C333"/>
      <c r="D333"/>
      <c r="E333"/>
      <c r="F333"/>
      <c r="G333"/>
      <c r="H333"/>
      <c r="I333"/>
      <c r="J333"/>
      <c r="K333"/>
      <c r="L333"/>
      <c r="M333"/>
      <c r="N333"/>
      <c r="O333"/>
      <c r="P333"/>
      <c r="Q333"/>
      <c r="R333"/>
      <c r="S333"/>
      <c r="T333"/>
      <c r="U333"/>
      <c r="V333"/>
      <c r="W333"/>
      <c r="X333"/>
      <c r="Y333"/>
      <c r="Z333"/>
      <c r="AA333"/>
      <c r="AB333"/>
      <c r="AC333"/>
      <c r="AD333"/>
      <c r="AE333"/>
      <c r="AF333"/>
      <c r="AG333"/>
      <c r="AH333"/>
      <c r="AI333"/>
      <c r="AJ333"/>
      <c r="AK333"/>
      <c r="AL333"/>
      <c r="AM333"/>
      <c r="AN333"/>
      <c r="AO333"/>
      <c r="AP333"/>
      <c r="AQ333"/>
      <c r="AR333"/>
      <c r="AS333"/>
      <c r="AT333"/>
      <c r="AU333"/>
      <c r="AV333"/>
      <c r="AW333"/>
      <c r="AX333"/>
      <c r="AY333"/>
      <c r="AZ333"/>
      <c r="BA333"/>
      <c r="BB333"/>
      <c r="BC333"/>
      <c r="BD333"/>
      <c r="BE333"/>
      <c r="BF333"/>
      <c r="BG333"/>
      <c r="BH333"/>
      <c r="BI333"/>
      <c r="BJ333"/>
      <c r="BK333"/>
      <c r="BL333"/>
      <c r="BM333"/>
      <c r="BN333"/>
      <c r="BO333"/>
      <c r="BP333"/>
      <c r="BQ333"/>
      <c r="BR333"/>
      <c r="BS333"/>
      <c r="BT333"/>
      <c r="BU333"/>
      <c r="BV333"/>
      <c r="BW333"/>
      <c r="BX333"/>
      <c r="BY333"/>
      <c r="BZ333"/>
      <c r="CA333"/>
      <c r="CB333"/>
      <c r="CC333"/>
      <c r="CD333"/>
      <c r="CE333"/>
      <c r="CF333"/>
      <c r="CG333"/>
      <c r="CH333"/>
      <c r="CI333"/>
      <c r="CJ333"/>
      <c r="CK333"/>
      <c r="CL333"/>
      <c r="CM333"/>
      <c r="CN333"/>
      <c r="CO333"/>
      <c r="CP333"/>
      <c r="CQ333"/>
      <c r="CR333"/>
      <c r="CS333"/>
      <c r="CT333"/>
      <c r="CU333"/>
      <c r="CV333"/>
      <c r="CW333"/>
      <c r="CX333"/>
      <c r="CY333"/>
      <c r="CZ333"/>
      <c r="DA333"/>
      <c r="DB333"/>
      <c r="DC333"/>
      <c r="DD333"/>
      <c r="DE333"/>
      <c r="DF333"/>
      <c r="DG333"/>
      <c r="DH333"/>
      <c r="DI333"/>
      <c r="DJ333"/>
      <c r="DK333"/>
      <c r="DL333"/>
      <c r="DM333"/>
      <c r="DN333"/>
      <c r="DO333"/>
      <c r="DP333"/>
      <c r="DQ333"/>
      <c r="DR333"/>
      <c r="DS333"/>
      <c r="DT333"/>
      <c r="DU333"/>
      <c r="DV333"/>
      <c r="DW333"/>
      <c r="DX333"/>
      <c r="DY333"/>
      <c r="DZ333"/>
      <c r="EA333"/>
      <c r="EB333"/>
      <c r="EC333"/>
      <c r="ED333"/>
      <c r="EE333"/>
      <c r="EF333"/>
      <c r="EG333"/>
      <c r="EH333"/>
      <c r="EI333"/>
      <c r="EJ333"/>
      <c r="EK333"/>
      <c r="EL333"/>
      <c r="EM333"/>
      <c r="EN333"/>
      <c r="EO333"/>
      <c r="EP333"/>
      <c r="EQ333"/>
      <c r="ER333"/>
      <c r="ES333"/>
      <c r="ET333"/>
      <c r="EU333"/>
      <c r="EV333"/>
      <c r="EW333"/>
      <c r="EX333"/>
      <c r="EY333"/>
      <c r="EZ333"/>
      <c r="FA333"/>
      <c r="FB333"/>
      <c r="FC333"/>
      <c r="FD333"/>
      <c r="FE333"/>
      <c r="FF333"/>
      <c r="FG333"/>
      <c r="FH333"/>
      <c r="FI333"/>
      <c r="FJ333"/>
      <c r="FK333"/>
    </row>
    <row r="334" spans="1:167" x14ac:dyDescent="0.25">
      <c r="A334"/>
      <c r="B334"/>
      <c r="C334"/>
      <c r="D334"/>
      <c r="E334"/>
      <c r="F334"/>
      <c r="G334"/>
      <c r="H334"/>
      <c r="I334"/>
      <c r="J334"/>
      <c r="K334"/>
      <c r="L334"/>
      <c r="M334"/>
      <c r="N334"/>
      <c r="O334"/>
      <c r="P334"/>
      <c r="Q334"/>
      <c r="R334"/>
      <c r="S334"/>
      <c r="T334"/>
      <c r="U334"/>
      <c r="V334"/>
      <c r="W334"/>
      <c r="X334"/>
      <c r="Y334"/>
      <c r="Z334"/>
      <c r="AA334"/>
      <c r="AB334"/>
      <c r="AC334"/>
      <c r="AD334"/>
      <c r="AE334"/>
      <c r="AF334"/>
      <c r="AG334"/>
      <c r="AH334"/>
      <c r="AI334"/>
      <c r="AJ334"/>
      <c r="AK334"/>
      <c r="AL334"/>
      <c r="AM334"/>
      <c r="AN334"/>
      <c r="AO334"/>
      <c r="AP334"/>
      <c r="AQ334"/>
      <c r="AR334"/>
      <c r="AS334"/>
      <c r="AT334"/>
      <c r="AU334"/>
      <c r="AV334"/>
      <c r="AW334"/>
      <c r="AX334"/>
      <c r="AY334"/>
      <c r="AZ334"/>
      <c r="BA334"/>
      <c r="BB334"/>
      <c r="BC334"/>
      <c r="BD334"/>
      <c r="BE334"/>
      <c r="BF334"/>
      <c r="BG334"/>
      <c r="BH334"/>
      <c r="BI334"/>
      <c r="BJ334"/>
      <c r="BK334"/>
      <c r="BL334"/>
      <c r="BM334"/>
      <c r="BN334"/>
      <c r="BO334"/>
      <c r="BP334"/>
      <c r="BQ334"/>
      <c r="BR334"/>
      <c r="BS334"/>
      <c r="BT334"/>
      <c r="BU334"/>
      <c r="BV334"/>
      <c r="BW334"/>
      <c r="BX334"/>
      <c r="BY334"/>
      <c r="BZ334"/>
      <c r="CA334"/>
      <c r="CB334"/>
      <c r="CC334"/>
      <c r="CD334"/>
      <c r="CE334"/>
      <c r="CF334"/>
      <c r="CG334"/>
      <c r="CH334"/>
      <c r="CI334"/>
      <c r="CJ334"/>
      <c r="CK334"/>
      <c r="CL334"/>
      <c r="CM334"/>
      <c r="CN334"/>
      <c r="CO334"/>
      <c r="CP334"/>
      <c r="CQ334"/>
      <c r="CR334"/>
      <c r="CS334"/>
      <c r="CT334"/>
      <c r="CU334"/>
      <c r="CV334"/>
      <c r="CW334"/>
      <c r="CX334"/>
      <c r="CY334"/>
      <c r="CZ334"/>
      <c r="DA334"/>
      <c r="DB334"/>
      <c r="DC334"/>
      <c r="DD334"/>
      <c r="DE334"/>
      <c r="DF334"/>
      <c r="DG334"/>
      <c r="DH334"/>
      <c r="DI334"/>
      <c r="DJ334"/>
      <c r="DK334"/>
      <c r="DL334"/>
      <c r="DM334"/>
      <c r="DN334"/>
      <c r="DO334"/>
      <c r="DP334"/>
      <c r="DQ334"/>
      <c r="DR334"/>
      <c r="DS334"/>
      <c r="DT334"/>
      <c r="DU334"/>
      <c r="DV334"/>
      <c r="DW334"/>
      <c r="DX334"/>
      <c r="DY334"/>
      <c r="DZ334"/>
      <c r="EA334"/>
      <c r="EB334"/>
      <c r="EC334"/>
      <c r="ED334"/>
      <c r="EE334"/>
      <c r="EF334"/>
      <c r="EG334"/>
      <c r="EH334"/>
      <c r="EI334"/>
      <c r="EJ334"/>
      <c r="EK334"/>
      <c r="EL334"/>
      <c r="EM334"/>
      <c r="EN334"/>
      <c r="EO334"/>
      <c r="EP334"/>
      <c r="EQ334"/>
      <c r="ER334"/>
      <c r="ES334"/>
      <c r="ET334"/>
      <c r="EU334"/>
      <c r="EV334"/>
      <c r="EW334"/>
      <c r="EX334"/>
      <c r="EY334"/>
      <c r="EZ334"/>
      <c r="FA334"/>
      <c r="FB334"/>
      <c r="FC334"/>
      <c r="FD334"/>
      <c r="FE334"/>
      <c r="FF334"/>
      <c r="FG334"/>
      <c r="FH334"/>
      <c r="FI334"/>
      <c r="FJ334"/>
      <c r="FK334"/>
    </row>
    <row r="335" spans="1:167" x14ac:dyDescent="0.25">
      <c r="A335"/>
      <c r="B335"/>
      <c r="C335"/>
      <c r="D335"/>
      <c r="E335"/>
      <c r="F335"/>
      <c r="G335"/>
      <c r="H335"/>
      <c r="I335"/>
      <c r="J335"/>
      <c r="K335"/>
      <c r="L335"/>
      <c r="M335"/>
      <c r="N335"/>
      <c r="O335"/>
      <c r="P335"/>
      <c r="Q335"/>
      <c r="R335"/>
      <c r="S335"/>
      <c r="T335"/>
      <c r="U335"/>
      <c r="V335"/>
      <c r="W335"/>
      <c r="X335"/>
      <c r="Y335"/>
      <c r="Z335"/>
      <c r="AA335"/>
      <c r="AB335"/>
      <c r="AC335"/>
      <c r="AD335"/>
      <c r="AE335"/>
      <c r="AF335"/>
      <c r="AG335"/>
      <c r="AH335"/>
      <c r="AI335"/>
      <c r="AJ335"/>
      <c r="AK335"/>
      <c r="AL335"/>
      <c r="AM335"/>
      <c r="AN335"/>
      <c r="AO335"/>
      <c r="AP335"/>
      <c r="AQ335"/>
      <c r="AR335"/>
      <c r="AS335"/>
      <c r="AT335"/>
      <c r="AU335"/>
      <c r="AV335"/>
      <c r="AW335"/>
      <c r="AX335"/>
      <c r="AY335"/>
      <c r="AZ335"/>
      <c r="BA335"/>
      <c r="BB335"/>
      <c r="BC335"/>
      <c r="BD335"/>
      <c r="BE335"/>
      <c r="BF335"/>
      <c r="BG335"/>
      <c r="BH335"/>
      <c r="BI335"/>
      <c r="BJ335"/>
      <c r="BK335"/>
      <c r="BL335"/>
      <c r="BM335"/>
      <c r="BN335"/>
      <c r="BO335"/>
      <c r="BP335"/>
      <c r="BQ335"/>
      <c r="BR335"/>
      <c r="BS335"/>
      <c r="BT335"/>
      <c r="BU335"/>
      <c r="BV335"/>
      <c r="BW335"/>
      <c r="BX335"/>
      <c r="BY335"/>
      <c r="BZ335"/>
      <c r="CA335"/>
      <c r="CB335"/>
      <c r="CC335"/>
      <c r="CD335"/>
      <c r="CE335"/>
      <c r="CF335"/>
      <c r="CG335"/>
      <c r="CH335"/>
      <c r="CI335"/>
      <c r="CJ335"/>
      <c r="CK335"/>
      <c r="CL335"/>
      <c r="CM335"/>
      <c r="CN335"/>
      <c r="CO335"/>
      <c r="CP335"/>
      <c r="CQ335"/>
      <c r="CR335"/>
      <c r="CS335"/>
      <c r="CT335"/>
      <c r="CU335"/>
      <c r="CV335"/>
      <c r="CW335"/>
      <c r="CX335"/>
      <c r="CY335"/>
      <c r="CZ335"/>
      <c r="DA335"/>
      <c r="DB335"/>
      <c r="DC335"/>
      <c r="DD335"/>
      <c r="DE335"/>
      <c r="DF335"/>
      <c r="DG335"/>
      <c r="DH335"/>
      <c r="DI335"/>
      <c r="DJ335"/>
      <c r="DK335"/>
      <c r="DL335"/>
      <c r="DM335"/>
      <c r="DN335"/>
      <c r="DO335"/>
      <c r="DP335"/>
      <c r="DQ335"/>
      <c r="DR335"/>
      <c r="DS335"/>
      <c r="DT335"/>
      <c r="DU335"/>
      <c r="DV335"/>
      <c r="DW335"/>
      <c r="DX335"/>
      <c r="DY335"/>
      <c r="DZ335"/>
      <c r="EA335"/>
      <c r="EB335"/>
      <c r="EC335"/>
      <c r="ED335"/>
      <c r="EE335"/>
      <c r="EF335"/>
      <c r="EG335"/>
      <c r="EH335"/>
      <c r="EI335"/>
      <c r="EJ335"/>
      <c r="EK335"/>
      <c r="EL335"/>
      <c r="EM335"/>
      <c r="EN335"/>
      <c r="EO335"/>
      <c r="EP335"/>
      <c r="EQ335"/>
      <c r="ER335"/>
      <c r="ES335"/>
      <c r="ET335"/>
      <c r="EU335"/>
      <c r="EV335"/>
      <c r="EW335"/>
      <c r="EX335"/>
      <c r="EY335"/>
      <c r="EZ335"/>
      <c r="FA335"/>
      <c r="FB335"/>
      <c r="FC335"/>
      <c r="FD335"/>
      <c r="FE335"/>
      <c r="FF335"/>
      <c r="FG335"/>
      <c r="FH335"/>
      <c r="FI335"/>
      <c r="FJ335"/>
      <c r="FK335"/>
    </row>
    <row r="336" spans="1:167" x14ac:dyDescent="0.25">
      <c r="A336"/>
      <c r="B336"/>
      <c r="C336"/>
      <c r="D336"/>
      <c r="E336"/>
      <c r="F336"/>
      <c r="G336"/>
      <c r="H336"/>
      <c r="I336"/>
      <c r="J336"/>
      <c r="K336"/>
      <c r="L336"/>
      <c r="M336"/>
      <c r="N336"/>
      <c r="O336"/>
      <c r="P336"/>
      <c r="Q336"/>
      <c r="R336"/>
      <c r="S336"/>
      <c r="T336"/>
      <c r="U336"/>
      <c r="V336"/>
      <c r="W336"/>
      <c r="X336"/>
      <c r="Y336"/>
      <c r="Z336"/>
      <c r="AA336"/>
      <c r="AB336"/>
      <c r="AC336"/>
      <c r="AD336"/>
      <c r="AE336"/>
      <c r="AF336"/>
      <c r="AG336"/>
      <c r="AH336"/>
      <c r="AI336"/>
      <c r="AJ336"/>
      <c r="AK336"/>
      <c r="AL336"/>
      <c r="AM336"/>
      <c r="AN336"/>
      <c r="AO336"/>
      <c r="AP336"/>
      <c r="AQ336"/>
      <c r="AR336"/>
      <c r="AS336"/>
      <c r="AT336"/>
      <c r="AU336"/>
      <c r="AV336"/>
      <c r="AW336"/>
      <c r="AX336"/>
      <c r="AY336"/>
      <c r="AZ336"/>
      <c r="BA336"/>
      <c r="BB336"/>
      <c r="BC336"/>
      <c r="BD336"/>
      <c r="BE336"/>
      <c r="BF336"/>
      <c r="BG336"/>
      <c r="BH336"/>
      <c r="BI336"/>
      <c r="BJ336"/>
      <c r="BK336"/>
      <c r="BL336"/>
      <c r="BM336"/>
      <c r="BN336"/>
      <c r="BO336"/>
      <c r="BP336"/>
      <c r="BQ336"/>
      <c r="BR336"/>
      <c r="BS336"/>
      <c r="BT336"/>
      <c r="BU336"/>
      <c r="BV336"/>
      <c r="BW336"/>
      <c r="BX336"/>
      <c r="BY336"/>
      <c r="BZ336"/>
      <c r="CA336"/>
      <c r="CB336"/>
      <c r="CC336"/>
      <c r="CD336"/>
      <c r="CE336"/>
      <c r="CF336"/>
      <c r="CG336"/>
      <c r="CH336"/>
      <c r="CI336"/>
      <c r="CJ336"/>
      <c r="CK336"/>
      <c r="CL336"/>
      <c r="CM336"/>
      <c r="CN336"/>
      <c r="CO336"/>
      <c r="CP336"/>
      <c r="CQ336"/>
      <c r="CR336"/>
      <c r="CS336"/>
      <c r="CT336"/>
      <c r="CU336"/>
      <c r="CV336"/>
      <c r="CW336"/>
      <c r="CX336"/>
      <c r="CY336"/>
      <c r="CZ336"/>
      <c r="DA336"/>
      <c r="DB336"/>
      <c r="DC336"/>
      <c r="DD336"/>
      <c r="DE336"/>
      <c r="DF336"/>
      <c r="DG336"/>
      <c r="DH336"/>
      <c r="DI336"/>
      <c r="DJ336"/>
      <c r="DK336"/>
      <c r="DL336"/>
      <c r="DM336"/>
      <c r="DN336"/>
      <c r="DO336"/>
      <c r="DP336"/>
      <c r="DQ336"/>
      <c r="DR336"/>
      <c r="DS336"/>
      <c r="DT336"/>
      <c r="DU336"/>
      <c r="DV336"/>
      <c r="DW336"/>
      <c r="DX336"/>
      <c r="DY336"/>
      <c r="DZ336"/>
      <c r="EA336"/>
      <c r="EB336"/>
      <c r="EC336"/>
      <c r="ED336"/>
      <c r="EE336"/>
      <c r="EF336"/>
      <c r="EG336"/>
      <c r="EH336"/>
      <c r="EI336"/>
      <c r="EJ336"/>
      <c r="EK336"/>
      <c r="EL336"/>
      <c r="EM336"/>
      <c r="EN336"/>
      <c r="EO336"/>
      <c r="EP336"/>
      <c r="EQ336"/>
      <c r="ER336"/>
      <c r="ES336"/>
      <c r="ET336"/>
      <c r="EU336"/>
      <c r="EV336"/>
      <c r="EW336"/>
      <c r="EX336"/>
      <c r="EY336"/>
      <c r="EZ336"/>
      <c r="FA336"/>
      <c r="FB336"/>
      <c r="FC336"/>
      <c r="FD336"/>
      <c r="FE336"/>
      <c r="FF336"/>
      <c r="FG336"/>
      <c r="FH336"/>
      <c r="FI336"/>
      <c r="FJ336"/>
      <c r="FK336"/>
    </row>
    <row r="337" spans="1:167" x14ac:dyDescent="0.25">
      <c r="A337"/>
      <c r="B337"/>
      <c r="C337"/>
      <c r="D337"/>
      <c r="E337"/>
      <c r="F337"/>
      <c r="G337"/>
      <c r="H337"/>
      <c r="I337"/>
      <c r="J337"/>
      <c r="K337"/>
      <c r="L337"/>
      <c r="M337"/>
      <c r="N337"/>
      <c r="O337"/>
      <c r="P337"/>
      <c r="Q337"/>
      <c r="R337"/>
      <c r="S337"/>
      <c r="T337"/>
      <c r="U337"/>
      <c r="V337"/>
      <c r="W337"/>
      <c r="X337"/>
      <c r="Y337"/>
      <c r="Z337"/>
      <c r="AA337"/>
      <c r="AB337"/>
      <c r="AC337"/>
      <c r="AD337"/>
      <c r="AE337"/>
      <c r="AF337"/>
      <c r="AG337"/>
      <c r="AH337"/>
      <c r="AI337"/>
      <c r="AJ337"/>
      <c r="AK337"/>
      <c r="AL337"/>
      <c r="AM337"/>
      <c r="AN337"/>
      <c r="AO337"/>
      <c r="AP337"/>
      <c r="AQ337"/>
      <c r="AR337"/>
      <c r="AS337"/>
      <c r="AT337"/>
      <c r="AU337"/>
      <c r="AV337"/>
      <c r="AW337"/>
      <c r="AX337"/>
      <c r="AY337"/>
      <c r="AZ337"/>
      <c r="BA337"/>
      <c r="BB337"/>
      <c r="BC337"/>
      <c r="BD337"/>
      <c r="BE337"/>
      <c r="BF337"/>
      <c r="BG337"/>
      <c r="BH337"/>
      <c r="BI337"/>
      <c r="BJ337"/>
      <c r="BK337"/>
      <c r="BL337"/>
      <c r="BM337"/>
      <c r="BN337"/>
      <c r="BO337"/>
      <c r="BP337"/>
      <c r="BQ337"/>
      <c r="BR337"/>
      <c r="BS337"/>
      <c r="BT337"/>
      <c r="BU337"/>
      <c r="BV337"/>
      <c r="BW337"/>
      <c r="BX337"/>
      <c r="BY337"/>
      <c r="BZ337"/>
      <c r="CA337"/>
      <c r="CB337"/>
      <c r="CC337"/>
      <c r="CD337"/>
      <c r="CE337"/>
      <c r="CF337"/>
      <c r="CG337"/>
      <c r="CH337"/>
      <c r="CI337"/>
      <c r="CJ337"/>
      <c r="CK337"/>
      <c r="CL337"/>
      <c r="CM337"/>
      <c r="CN337"/>
      <c r="CO337"/>
      <c r="CP337"/>
      <c r="CQ337"/>
      <c r="CR337"/>
      <c r="CS337"/>
      <c r="CT337"/>
      <c r="CU337"/>
      <c r="CV337"/>
      <c r="CW337"/>
      <c r="CX337"/>
      <c r="CY337"/>
      <c r="CZ337"/>
      <c r="DA337"/>
      <c r="DB337"/>
      <c r="DC337"/>
      <c r="DD337"/>
      <c r="DE337"/>
      <c r="DF337"/>
      <c r="DG337"/>
      <c r="DH337"/>
      <c r="DI337"/>
      <c r="DJ337"/>
      <c r="DK337"/>
      <c r="DL337"/>
      <c r="DM337"/>
      <c r="DN337"/>
      <c r="DO337"/>
      <c r="DP337"/>
      <c r="DQ337"/>
      <c r="DR337"/>
      <c r="DS337"/>
      <c r="DT337"/>
      <c r="DU337"/>
      <c r="DV337"/>
      <c r="DW337"/>
      <c r="DX337"/>
      <c r="DY337"/>
      <c r="DZ337"/>
      <c r="EA337"/>
      <c r="EB337"/>
      <c r="EC337"/>
      <c r="ED337"/>
      <c r="EE337"/>
      <c r="EF337"/>
      <c r="EG337"/>
      <c r="EH337"/>
      <c r="EI337"/>
      <c r="EJ337"/>
      <c r="EK337"/>
      <c r="EL337"/>
      <c r="EM337"/>
      <c r="EN337"/>
      <c r="EO337"/>
      <c r="EP337"/>
      <c r="EQ337"/>
      <c r="ER337"/>
      <c r="ES337"/>
      <c r="ET337"/>
      <c r="EU337"/>
      <c r="EV337"/>
      <c r="EW337"/>
      <c r="EX337"/>
      <c r="EY337"/>
      <c r="EZ337"/>
      <c r="FA337"/>
      <c r="FB337"/>
      <c r="FC337"/>
      <c r="FD337"/>
      <c r="FE337"/>
      <c r="FF337"/>
      <c r="FG337"/>
      <c r="FH337"/>
      <c r="FI337"/>
      <c r="FJ337"/>
      <c r="FK337"/>
    </row>
    <row r="338" spans="1:167" x14ac:dyDescent="0.25">
      <c r="A338"/>
      <c r="B338"/>
      <c r="C338"/>
      <c r="D338"/>
      <c r="E338"/>
      <c r="F338"/>
      <c r="G338"/>
      <c r="H338"/>
      <c r="I338"/>
      <c r="J338"/>
      <c r="K338"/>
      <c r="L338"/>
      <c r="M338"/>
      <c r="N338"/>
      <c r="O338"/>
      <c r="P338"/>
      <c r="Q338"/>
      <c r="R338"/>
      <c r="S338"/>
      <c r="T338"/>
      <c r="U338"/>
      <c r="V338"/>
      <c r="W338"/>
      <c r="X338"/>
      <c r="Y338"/>
      <c r="Z338"/>
      <c r="AA338"/>
      <c r="AB338"/>
      <c r="AC338"/>
      <c r="AD338"/>
      <c r="AE338"/>
      <c r="AF338"/>
      <c r="AG338"/>
      <c r="AH338"/>
      <c r="AI338"/>
      <c r="AJ338"/>
      <c r="AK338"/>
      <c r="AL338"/>
      <c r="AM338"/>
      <c r="AN338"/>
      <c r="AO338"/>
      <c r="AP338"/>
      <c r="AQ338"/>
      <c r="AR338"/>
      <c r="AS338"/>
      <c r="AT338"/>
      <c r="AU338"/>
      <c r="AV338"/>
      <c r="AW338"/>
      <c r="AX338"/>
      <c r="AY338"/>
      <c r="AZ338"/>
      <c r="BA338"/>
      <c r="BB338"/>
      <c r="BC338"/>
      <c r="BD338"/>
      <c r="BE338"/>
      <c r="BF338"/>
      <c r="BG338"/>
      <c r="BH338"/>
      <c r="BI338"/>
      <c r="BJ338"/>
      <c r="BK338"/>
      <c r="BL338"/>
      <c r="BM338"/>
      <c r="BN338"/>
      <c r="BO338"/>
      <c r="BP338"/>
      <c r="BQ338"/>
      <c r="BR338"/>
      <c r="BS338"/>
      <c r="BT338"/>
      <c r="BU338"/>
      <c r="BV338"/>
      <c r="BW338"/>
      <c r="BX338"/>
      <c r="BY338"/>
      <c r="BZ338"/>
      <c r="CA338"/>
      <c r="CB338"/>
      <c r="CC338"/>
      <c r="CD338"/>
      <c r="CE338"/>
      <c r="CF338"/>
      <c r="CG338"/>
      <c r="CH338"/>
      <c r="CI338"/>
      <c r="CJ338"/>
      <c r="CK338"/>
      <c r="CL338"/>
      <c r="CM338"/>
      <c r="CN338"/>
      <c r="CO338"/>
      <c r="CP338"/>
      <c r="CQ338"/>
      <c r="CR338"/>
      <c r="CS338"/>
      <c r="CT338"/>
      <c r="CU338"/>
      <c r="CV338"/>
      <c r="CW338"/>
      <c r="CX338"/>
      <c r="CY338"/>
      <c r="CZ338"/>
      <c r="DA338"/>
      <c r="DB338"/>
      <c r="DC338"/>
      <c r="DD338"/>
      <c r="DE338"/>
      <c r="DF338"/>
      <c r="DG338"/>
      <c r="DH338"/>
      <c r="DI338"/>
      <c r="DJ338"/>
      <c r="DK338"/>
      <c r="DL338"/>
      <c r="DM338"/>
      <c r="DN338"/>
      <c r="DO338"/>
      <c r="DP338"/>
      <c r="DQ338"/>
      <c r="DR338"/>
      <c r="DS338"/>
      <c r="DT338"/>
      <c r="DU338"/>
      <c r="DV338"/>
      <c r="DW338"/>
      <c r="DX338"/>
      <c r="DY338"/>
      <c r="DZ338"/>
      <c r="EA338"/>
      <c r="EB338"/>
      <c r="EC338"/>
      <c r="ED338"/>
      <c r="EE338"/>
      <c r="EF338"/>
      <c r="EG338"/>
      <c r="EH338"/>
      <c r="EI338"/>
      <c r="EJ338"/>
      <c r="EK338"/>
      <c r="EL338"/>
      <c r="EM338"/>
      <c r="EN338"/>
      <c r="EO338"/>
      <c r="EP338"/>
      <c r="EQ338"/>
      <c r="ER338"/>
      <c r="ES338"/>
      <c r="ET338"/>
      <c r="EU338"/>
      <c r="EV338"/>
      <c r="EW338"/>
      <c r="EX338"/>
      <c r="EY338"/>
      <c r="EZ338"/>
      <c r="FA338"/>
      <c r="FB338"/>
      <c r="FC338"/>
      <c r="FD338"/>
      <c r="FE338"/>
      <c r="FF338"/>
      <c r="FG338"/>
      <c r="FH338"/>
      <c r="FI338"/>
      <c r="FJ338"/>
      <c r="FK338"/>
    </row>
    <row r="339" spans="1:167" x14ac:dyDescent="0.25">
      <c r="A339"/>
      <c r="B339"/>
      <c r="C339"/>
      <c r="D339"/>
      <c r="E339"/>
      <c r="F339"/>
      <c r="G339"/>
      <c r="H339"/>
      <c r="I339"/>
      <c r="J339"/>
      <c r="K339"/>
      <c r="L339"/>
      <c r="M339"/>
      <c r="N339"/>
      <c r="O339"/>
      <c r="P339"/>
      <c r="Q339"/>
      <c r="R339"/>
      <c r="S339"/>
      <c r="T339"/>
      <c r="U339"/>
      <c r="V339"/>
      <c r="W339"/>
      <c r="X339"/>
      <c r="Y339"/>
      <c r="Z339"/>
      <c r="AA339"/>
      <c r="AB339"/>
      <c r="AC339"/>
      <c r="AD339"/>
      <c r="AE339"/>
      <c r="AF339"/>
      <c r="AG339"/>
      <c r="AH339"/>
      <c r="AI339"/>
      <c r="AJ339"/>
      <c r="AK339"/>
      <c r="AL339"/>
      <c r="AM339"/>
      <c r="AN339"/>
      <c r="AO339"/>
      <c r="AP339"/>
      <c r="AQ339"/>
      <c r="AR339"/>
      <c r="AS339"/>
      <c r="AT339"/>
      <c r="AU339"/>
      <c r="AV339"/>
      <c r="AW339"/>
      <c r="AX339"/>
      <c r="AY339"/>
      <c r="AZ339"/>
      <c r="BA339"/>
      <c r="BB339"/>
      <c r="BC339"/>
      <c r="BD339"/>
      <c r="BE339"/>
      <c r="BF339"/>
      <c r="BG339"/>
      <c r="BH339"/>
      <c r="BI339"/>
      <c r="BJ339"/>
      <c r="BK339"/>
      <c r="BL339"/>
      <c r="BM339"/>
      <c r="BN339"/>
      <c r="BO339"/>
      <c r="BP339"/>
      <c r="BQ339"/>
      <c r="BR339"/>
      <c r="BS339"/>
      <c r="BT339"/>
      <c r="BU339"/>
      <c r="BV339"/>
      <c r="BW339"/>
      <c r="BX339"/>
      <c r="BY339"/>
      <c r="BZ339"/>
      <c r="CA339"/>
      <c r="CB339"/>
      <c r="CC339"/>
      <c r="CD339"/>
      <c r="CE339"/>
      <c r="CF339"/>
      <c r="CG339"/>
      <c r="CH339"/>
      <c r="CI339"/>
      <c r="CJ339"/>
      <c r="CK339"/>
      <c r="CL339"/>
      <c r="CM339"/>
      <c r="CN339"/>
      <c r="CO339"/>
      <c r="CP339"/>
      <c r="CQ339"/>
      <c r="CR339"/>
      <c r="CS339"/>
      <c r="CT339"/>
      <c r="CU339"/>
      <c r="CV339"/>
      <c r="CW339"/>
      <c r="CX339"/>
      <c r="CY339"/>
      <c r="CZ339"/>
      <c r="DA339"/>
      <c r="DB339"/>
      <c r="DC339"/>
      <c r="DD339"/>
      <c r="DE339"/>
      <c r="DF339"/>
      <c r="DG339"/>
      <c r="DH339"/>
      <c r="DI339"/>
      <c r="DJ339"/>
      <c r="DK339"/>
      <c r="DL339"/>
      <c r="DM339"/>
      <c r="DN339"/>
      <c r="DO339"/>
      <c r="DP339"/>
      <c r="DQ339"/>
      <c r="DR339"/>
      <c r="DS339"/>
      <c r="DT339"/>
      <c r="DU339"/>
      <c r="DV339"/>
      <c r="DW339"/>
      <c r="DX339"/>
      <c r="DY339"/>
      <c r="DZ339"/>
      <c r="EA339"/>
      <c r="EB339"/>
      <c r="EC339"/>
      <c r="ED339"/>
      <c r="EE339"/>
      <c r="EF339"/>
      <c r="EG339"/>
      <c r="EH339"/>
      <c r="EI339"/>
      <c r="EJ339"/>
      <c r="EK339"/>
      <c r="EL339"/>
      <c r="EM339"/>
      <c r="EN339"/>
      <c r="EO339"/>
      <c r="EP339"/>
      <c r="EQ339"/>
      <c r="ER339"/>
      <c r="ES339"/>
      <c r="ET339"/>
      <c r="EU339"/>
      <c r="EV339"/>
      <c r="EW339"/>
      <c r="EX339"/>
      <c r="EY339"/>
      <c r="EZ339"/>
      <c r="FA339"/>
      <c r="FB339"/>
      <c r="FC339"/>
      <c r="FD339"/>
      <c r="FE339"/>
      <c r="FF339"/>
      <c r="FG339"/>
      <c r="FH339"/>
      <c r="FI339"/>
      <c r="FJ339"/>
      <c r="FK339"/>
    </row>
    <row r="340" spans="1:167" x14ac:dyDescent="0.25">
      <c r="A340"/>
      <c r="B340"/>
      <c r="C340"/>
      <c r="D340"/>
      <c r="E340"/>
      <c r="F340"/>
      <c r="G340"/>
      <c r="H340"/>
      <c r="I340"/>
      <c r="J340"/>
      <c r="K340"/>
      <c r="L340"/>
      <c r="M340"/>
      <c r="N340"/>
      <c r="O340"/>
      <c r="P340"/>
      <c r="Q340"/>
      <c r="R340"/>
      <c r="S340"/>
      <c r="T340"/>
      <c r="U340"/>
      <c r="V340"/>
      <c r="W340"/>
      <c r="X340"/>
      <c r="Y340"/>
      <c r="Z340"/>
      <c r="AA340"/>
      <c r="AB340"/>
      <c r="AC340"/>
      <c r="AD340"/>
      <c r="AE340"/>
      <c r="AF340"/>
      <c r="AG340"/>
      <c r="AH340"/>
      <c r="AI340"/>
      <c r="AJ340"/>
      <c r="AK340"/>
      <c r="AL340"/>
      <c r="AM340"/>
      <c r="AN340"/>
      <c r="AO340"/>
      <c r="AP340"/>
      <c r="AQ340"/>
      <c r="AR340"/>
      <c r="AS340"/>
      <c r="AT340"/>
      <c r="AU340"/>
      <c r="AV340"/>
      <c r="AW340"/>
      <c r="AX340"/>
      <c r="AY340"/>
      <c r="AZ340"/>
      <c r="BA340"/>
      <c r="BB340"/>
      <c r="BC340"/>
      <c r="BD340"/>
      <c r="BE340"/>
      <c r="BF340"/>
      <c r="BG340"/>
      <c r="BH340"/>
      <c r="BI340"/>
      <c r="BJ340"/>
      <c r="BK340"/>
      <c r="BL340"/>
      <c r="BM340"/>
      <c r="BN340"/>
      <c r="BO340"/>
      <c r="BP340"/>
      <c r="BQ340"/>
      <c r="BR340"/>
      <c r="BS340"/>
      <c r="BT340"/>
      <c r="BU340"/>
      <c r="BV340"/>
      <c r="BW340"/>
      <c r="BX340"/>
      <c r="BY340"/>
      <c r="BZ340"/>
      <c r="CA340"/>
      <c r="CB340"/>
      <c r="CC340"/>
      <c r="CD340"/>
      <c r="CE340"/>
      <c r="CF340"/>
      <c r="CG340"/>
      <c r="CH340"/>
      <c r="CI340"/>
      <c r="CJ340"/>
      <c r="CK340"/>
      <c r="CL340"/>
      <c r="CM340"/>
      <c r="CN340"/>
      <c r="CO340"/>
      <c r="CP340"/>
      <c r="CQ340"/>
      <c r="CR340"/>
      <c r="CS340"/>
      <c r="CT340"/>
      <c r="CU340"/>
      <c r="CV340"/>
      <c r="CW340"/>
      <c r="CX340"/>
      <c r="CY340"/>
      <c r="CZ340"/>
      <c r="DA340"/>
      <c r="DB340"/>
      <c r="DC340"/>
      <c r="DD340"/>
      <c r="DE340"/>
      <c r="DF340"/>
      <c r="DG340"/>
      <c r="DH340"/>
      <c r="DI340"/>
      <c r="DJ340"/>
      <c r="DK340"/>
      <c r="DL340"/>
      <c r="DM340"/>
      <c r="DN340"/>
      <c r="DO340"/>
      <c r="DP340"/>
      <c r="DQ340"/>
      <c r="DR340"/>
      <c r="DS340"/>
      <c r="DT340"/>
      <c r="DU340"/>
      <c r="DV340"/>
      <c r="DW340"/>
      <c r="DX340"/>
      <c r="DY340"/>
      <c r="DZ340"/>
      <c r="EA340"/>
      <c r="EB340"/>
      <c r="EC340"/>
      <c r="ED340"/>
      <c r="EE340"/>
      <c r="EF340"/>
      <c r="EG340"/>
      <c r="EH340"/>
      <c r="EI340"/>
      <c r="EJ340"/>
      <c r="EK340"/>
      <c r="EL340"/>
      <c r="EM340"/>
      <c r="EN340"/>
      <c r="EO340"/>
      <c r="EP340"/>
      <c r="EQ340"/>
      <c r="ER340"/>
      <c r="ES340"/>
      <c r="ET340"/>
      <c r="EU340"/>
      <c r="EV340"/>
      <c r="EW340"/>
      <c r="EX340"/>
      <c r="EY340"/>
      <c r="EZ340"/>
      <c r="FA340"/>
      <c r="FB340"/>
      <c r="FC340"/>
      <c r="FD340"/>
      <c r="FE340"/>
      <c r="FF340"/>
      <c r="FG340"/>
      <c r="FH340"/>
      <c r="FI340"/>
      <c r="FJ340"/>
      <c r="FK340"/>
    </row>
    <row r="341" spans="1:167" x14ac:dyDescent="0.25">
      <c r="A341"/>
      <c r="B341"/>
      <c r="C341"/>
      <c r="D341"/>
      <c r="E341"/>
      <c r="F341"/>
      <c r="G341"/>
      <c r="H341"/>
      <c r="I341"/>
      <c r="J341"/>
      <c r="K341"/>
      <c r="L341"/>
      <c r="M341"/>
      <c r="N341"/>
      <c r="O341"/>
      <c r="P341"/>
      <c r="Q341"/>
      <c r="R341"/>
      <c r="S341"/>
      <c r="T341"/>
      <c r="U341"/>
      <c r="V341"/>
      <c r="W341"/>
      <c r="X341"/>
      <c r="Y341"/>
      <c r="Z341"/>
      <c r="AA341"/>
      <c r="AB341"/>
      <c r="AC341"/>
      <c r="AD341"/>
      <c r="AE341"/>
      <c r="AF341"/>
      <c r="AG341"/>
      <c r="AH341"/>
      <c r="AI341"/>
      <c r="AJ341"/>
      <c r="AK341"/>
      <c r="AL341"/>
      <c r="AM341"/>
      <c r="AN341"/>
      <c r="AO341"/>
      <c r="AP341"/>
      <c r="AQ341"/>
      <c r="AR341"/>
      <c r="AS341"/>
      <c r="AT341"/>
      <c r="AU341"/>
      <c r="AV341"/>
      <c r="AW341"/>
      <c r="AX341"/>
      <c r="AY341"/>
      <c r="AZ341"/>
      <c r="BA341"/>
      <c r="BB341"/>
      <c r="BC341"/>
      <c r="BD341"/>
      <c r="BE341"/>
      <c r="BF341"/>
      <c r="BG341"/>
      <c r="BH341"/>
      <c r="BI341"/>
      <c r="BJ341"/>
      <c r="BK341"/>
      <c r="BL341"/>
      <c r="BM341"/>
      <c r="BN341"/>
      <c r="BO341"/>
      <c r="BP341"/>
      <c r="BQ341"/>
      <c r="BR341"/>
      <c r="BS341"/>
      <c r="BT341"/>
      <c r="BU341"/>
      <c r="BV341"/>
      <c r="BW341"/>
      <c r="BX341"/>
      <c r="BY341"/>
      <c r="BZ341"/>
      <c r="CA341"/>
      <c r="CB341"/>
      <c r="CC341"/>
      <c r="CD341"/>
      <c r="CE341"/>
      <c r="CF341"/>
      <c r="CG341"/>
      <c r="CH341"/>
      <c r="CI341"/>
      <c r="CJ341"/>
      <c r="CK341"/>
      <c r="CL341"/>
      <c r="CM341"/>
      <c r="CN341"/>
      <c r="CO341"/>
      <c r="CP341"/>
      <c r="CQ341"/>
      <c r="CR341"/>
      <c r="CS341"/>
      <c r="CT341"/>
      <c r="CU341"/>
      <c r="CV341"/>
      <c r="CW341"/>
      <c r="CX341"/>
      <c r="CY341"/>
      <c r="CZ341"/>
      <c r="DA341"/>
      <c r="DB341"/>
      <c r="DC341"/>
      <c r="DD341"/>
      <c r="DE341"/>
      <c r="DF341"/>
      <c r="DG341"/>
      <c r="DH341"/>
      <c r="DI341"/>
      <c r="DJ341"/>
      <c r="DK341"/>
      <c r="DL341"/>
      <c r="DM341"/>
      <c r="DN341"/>
      <c r="DO341"/>
      <c r="DP341"/>
      <c r="DQ341"/>
      <c r="DR341"/>
      <c r="DS341"/>
      <c r="DT341"/>
      <c r="DU341"/>
      <c r="DV341"/>
      <c r="DW341"/>
      <c r="DX341"/>
      <c r="DY341"/>
      <c r="DZ341"/>
      <c r="EA341"/>
      <c r="EB341"/>
      <c r="EC341"/>
      <c r="ED341"/>
      <c r="EE341"/>
      <c r="EF341"/>
      <c r="EG341"/>
      <c r="EH341"/>
      <c r="EI341"/>
      <c r="EJ341"/>
      <c r="EK341"/>
      <c r="EL341"/>
      <c r="EM341"/>
      <c r="EN341"/>
      <c r="EO341"/>
      <c r="EP341"/>
      <c r="EQ341"/>
      <c r="ER341"/>
      <c r="ES341"/>
      <c r="ET341"/>
      <c r="EU341"/>
      <c r="EV341"/>
      <c r="EW341"/>
      <c r="EX341"/>
      <c r="EY341"/>
      <c r="EZ341"/>
      <c r="FA341"/>
      <c r="FB341"/>
      <c r="FC341"/>
      <c r="FD341"/>
      <c r="FE341"/>
      <c r="FF341"/>
      <c r="FG341"/>
      <c r="FH341"/>
      <c r="FI341"/>
      <c r="FJ341"/>
      <c r="FK341"/>
    </row>
    <row r="342" spans="1:167" x14ac:dyDescent="0.25">
      <c r="A342"/>
      <c r="B342"/>
      <c r="C342"/>
      <c r="D342"/>
      <c r="E342"/>
      <c r="F342"/>
      <c r="G342"/>
      <c r="H342"/>
      <c r="I342"/>
      <c r="J342"/>
      <c r="K342"/>
      <c r="L342"/>
      <c r="M342"/>
      <c r="N342"/>
      <c r="O342"/>
      <c r="P342"/>
      <c r="Q342"/>
      <c r="R342"/>
      <c r="S342"/>
      <c r="T342"/>
      <c r="U342"/>
      <c r="V342"/>
      <c r="W342"/>
      <c r="X342"/>
      <c r="Y342"/>
      <c r="Z342"/>
      <c r="AA342"/>
      <c r="AB342"/>
      <c r="AC342"/>
      <c r="AD342"/>
      <c r="AE342"/>
      <c r="AF342"/>
      <c r="AG342"/>
      <c r="AH342"/>
      <c r="AI342"/>
      <c r="AJ342"/>
      <c r="AK342"/>
      <c r="AL342"/>
      <c r="AM342"/>
      <c r="AN342"/>
      <c r="AO342"/>
      <c r="AP342"/>
      <c r="AQ342"/>
      <c r="AR342"/>
      <c r="AS342"/>
      <c r="AT342"/>
      <c r="AU342"/>
      <c r="AV342"/>
      <c r="AW342"/>
      <c r="AX342"/>
      <c r="AY342"/>
      <c r="AZ342"/>
      <c r="BA342"/>
      <c r="BB342"/>
      <c r="BC342"/>
      <c r="BD342"/>
      <c r="BE342"/>
      <c r="BF342"/>
      <c r="BG342"/>
      <c r="BH342"/>
      <c r="BI342"/>
      <c r="BJ342"/>
      <c r="BK342"/>
      <c r="BL342"/>
      <c r="BM342"/>
      <c r="BN342"/>
      <c r="BO342"/>
      <c r="BP342"/>
      <c r="BQ342"/>
      <c r="BR342"/>
      <c r="BS342"/>
      <c r="BT342"/>
      <c r="BU342"/>
      <c r="BV342"/>
      <c r="BW342"/>
      <c r="BX342"/>
      <c r="BY342"/>
      <c r="BZ342"/>
      <c r="CA342"/>
      <c r="CB342"/>
      <c r="CC342"/>
      <c r="CD342"/>
      <c r="CE342"/>
      <c r="CF342"/>
      <c r="CG342"/>
      <c r="CH342"/>
      <c r="CI342"/>
      <c r="CJ342"/>
      <c r="CK342"/>
      <c r="CL342"/>
      <c r="CM342"/>
      <c r="CN342"/>
      <c r="CO342"/>
      <c r="CP342"/>
      <c r="CQ342"/>
      <c r="CR342"/>
      <c r="CS342"/>
      <c r="CT342"/>
      <c r="CU342"/>
      <c r="CV342"/>
      <c r="CW342"/>
      <c r="CX342"/>
      <c r="CY342"/>
      <c r="CZ342"/>
      <c r="DA342"/>
      <c r="DB342"/>
      <c r="DC342"/>
      <c r="DD342"/>
      <c r="DE342"/>
      <c r="DF342"/>
      <c r="DG342"/>
      <c r="DH342"/>
      <c r="DI342"/>
      <c r="DJ342"/>
      <c r="DK342"/>
      <c r="DL342"/>
      <c r="DM342"/>
      <c r="DN342"/>
      <c r="DO342"/>
      <c r="DP342"/>
      <c r="DQ342"/>
      <c r="DR342"/>
      <c r="DS342"/>
      <c r="DT342"/>
      <c r="DU342"/>
      <c r="DV342"/>
      <c r="DW342"/>
      <c r="DX342"/>
      <c r="DY342"/>
      <c r="DZ342"/>
      <c r="EA342"/>
      <c r="EB342"/>
      <c r="EC342"/>
      <c r="ED342"/>
      <c r="EE342"/>
      <c r="EF342"/>
      <c r="EG342"/>
      <c r="EH342"/>
      <c r="EI342"/>
      <c r="EJ342"/>
      <c r="EK342"/>
      <c r="EL342"/>
      <c r="EM342"/>
      <c r="EN342"/>
      <c r="EO342"/>
      <c r="EP342"/>
      <c r="EQ342"/>
      <c r="ER342"/>
      <c r="ES342"/>
      <c r="ET342"/>
      <c r="EU342"/>
      <c r="EV342"/>
      <c r="EW342"/>
      <c r="EX342"/>
      <c r="EY342"/>
      <c r="EZ342"/>
      <c r="FA342"/>
      <c r="FB342"/>
      <c r="FC342"/>
      <c r="FD342"/>
      <c r="FE342"/>
      <c r="FF342"/>
      <c r="FG342"/>
      <c r="FH342"/>
      <c r="FI342"/>
      <c r="FJ342"/>
      <c r="FK342"/>
    </row>
    <row r="343" spans="1:167" x14ac:dyDescent="0.25">
      <c r="A343"/>
      <c r="B343"/>
      <c r="C343"/>
      <c r="D343"/>
      <c r="E343"/>
      <c r="F343"/>
      <c r="G343"/>
      <c r="H343"/>
      <c r="I343"/>
      <c r="J343"/>
      <c r="K343"/>
      <c r="L343"/>
      <c r="M343"/>
      <c r="N343"/>
      <c r="O343"/>
      <c r="P343"/>
      <c r="Q343"/>
      <c r="R343"/>
      <c r="S343"/>
      <c r="T343"/>
      <c r="U343"/>
      <c r="V343"/>
      <c r="W343"/>
      <c r="X343"/>
      <c r="Y343"/>
      <c r="Z343"/>
      <c r="AA343"/>
      <c r="AB343"/>
      <c r="AC343"/>
      <c r="AD343"/>
      <c r="AE343"/>
      <c r="AF343"/>
      <c r="AG343"/>
      <c r="AH343"/>
      <c r="AI343"/>
      <c r="AJ343"/>
      <c r="AK343"/>
      <c r="AL343"/>
      <c r="AM343"/>
      <c r="AN343"/>
      <c r="AO343"/>
      <c r="AP343"/>
      <c r="AQ343"/>
      <c r="AR343"/>
      <c r="AS343"/>
      <c r="AT343"/>
      <c r="AU343"/>
      <c r="AV343"/>
      <c r="AW343"/>
      <c r="AX343"/>
      <c r="AY343"/>
      <c r="AZ343"/>
      <c r="BA343"/>
      <c r="BB343"/>
      <c r="BC343"/>
      <c r="BD343"/>
      <c r="BE343"/>
      <c r="BF343"/>
      <c r="BG343"/>
      <c r="BH343"/>
      <c r="BI343"/>
      <c r="BJ343"/>
      <c r="BK343"/>
      <c r="BL343"/>
      <c r="BM343"/>
      <c r="BN343"/>
      <c r="BO343"/>
      <c r="BP343"/>
      <c r="BQ343"/>
      <c r="BR343"/>
      <c r="BS343"/>
      <c r="BT343"/>
      <c r="BU343"/>
      <c r="BV343"/>
      <c r="BW343"/>
      <c r="BX343"/>
      <c r="BY343"/>
      <c r="BZ343"/>
      <c r="CA343"/>
      <c r="CB343"/>
      <c r="CC343"/>
      <c r="CD343"/>
      <c r="CE343"/>
      <c r="CF343"/>
      <c r="CG343"/>
      <c r="CH343"/>
      <c r="CI343"/>
      <c r="CJ343"/>
      <c r="CK343"/>
      <c r="CL343"/>
      <c r="CM343"/>
      <c r="CN343"/>
      <c r="CO343"/>
      <c r="CP343"/>
      <c r="CQ343"/>
      <c r="CR343"/>
      <c r="CS343"/>
      <c r="CT343"/>
      <c r="CU343"/>
      <c r="CV343"/>
      <c r="CW343"/>
      <c r="CX343"/>
      <c r="CY343"/>
      <c r="CZ343"/>
      <c r="DA343"/>
      <c r="DB343"/>
      <c r="DC343"/>
      <c r="DD343"/>
      <c r="DE343"/>
      <c r="DF343"/>
      <c r="DG343"/>
      <c r="DH343"/>
      <c r="DI343"/>
      <c r="DJ343"/>
      <c r="DK343"/>
      <c r="DL343"/>
      <c r="DM343"/>
      <c r="DN343"/>
      <c r="DO343"/>
      <c r="DP343"/>
      <c r="DQ343"/>
      <c r="DR343"/>
      <c r="DS343"/>
      <c r="DT343"/>
      <c r="DU343"/>
      <c r="DV343"/>
      <c r="DW343"/>
      <c r="DX343"/>
      <c r="DY343"/>
      <c r="DZ343"/>
      <c r="EA343"/>
      <c r="EB343"/>
      <c r="EC343"/>
      <c r="ED343"/>
      <c r="EE343"/>
      <c r="EF343"/>
      <c r="EG343"/>
      <c r="EH343"/>
      <c r="EI343"/>
      <c r="EJ343"/>
      <c r="EK343"/>
      <c r="EL343"/>
      <c r="EM343"/>
      <c r="EN343"/>
      <c r="EO343"/>
      <c r="EP343"/>
      <c r="EQ343"/>
      <c r="ER343"/>
      <c r="ES343"/>
      <c r="ET343"/>
      <c r="EU343"/>
      <c r="EV343"/>
      <c r="EW343"/>
      <c r="EX343"/>
      <c r="EY343"/>
      <c r="EZ343"/>
      <c r="FA343"/>
      <c r="FB343"/>
      <c r="FC343"/>
      <c r="FD343"/>
      <c r="FE343"/>
      <c r="FF343"/>
      <c r="FG343"/>
      <c r="FH343"/>
      <c r="FI343"/>
      <c r="FJ343"/>
      <c r="FK343"/>
    </row>
    <row r="344" spans="1:167" x14ac:dyDescent="0.25">
      <c r="A344"/>
      <c r="B344"/>
      <c r="C344"/>
      <c r="D344"/>
      <c r="E344"/>
      <c r="F344"/>
      <c r="G344"/>
      <c r="H344"/>
      <c r="I344"/>
      <c r="J344"/>
      <c r="K344"/>
      <c r="L344"/>
      <c r="M344"/>
      <c r="N344"/>
      <c r="O344"/>
      <c r="P344"/>
      <c r="Q344"/>
      <c r="R344"/>
      <c r="S344"/>
      <c r="T344"/>
      <c r="U344"/>
      <c r="V344"/>
      <c r="W344"/>
      <c r="X344"/>
      <c r="Y344"/>
      <c r="Z344"/>
      <c r="AA344"/>
      <c r="AB344"/>
      <c r="AC344"/>
      <c r="AD344"/>
      <c r="AE344"/>
      <c r="AF344"/>
      <c r="AG344"/>
      <c r="AH344"/>
      <c r="AI344"/>
      <c r="AJ344"/>
      <c r="AK344"/>
      <c r="AL344"/>
      <c r="AM344"/>
      <c r="AN344"/>
      <c r="AO344"/>
      <c r="AP344"/>
      <c r="AQ344"/>
      <c r="AR344"/>
      <c r="AS344"/>
      <c r="AT344"/>
      <c r="AU344"/>
      <c r="AV344"/>
      <c r="AW344"/>
      <c r="AX344"/>
      <c r="AY344"/>
      <c r="AZ344"/>
      <c r="BA344"/>
      <c r="BB344"/>
      <c r="BC344"/>
      <c r="BD344"/>
      <c r="BE344"/>
      <c r="BF344"/>
      <c r="BG344"/>
      <c r="BH344"/>
      <c r="BI344"/>
      <c r="BJ344"/>
      <c r="BK344"/>
      <c r="BL344"/>
      <c r="BM344"/>
      <c r="BN344"/>
      <c r="BO344"/>
      <c r="BP344"/>
      <c r="BQ344"/>
      <c r="BR344"/>
      <c r="BS344"/>
      <c r="BT344"/>
      <c r="BU344"/>
      <c r="BV344"/>
      <c r="BW344"/>
      <c r="BX344"/>
      <c r="BY344"/>
      <c r="BZ344"/>
      <c r="CA344"/>
      <c r="CB344"/>
      <c r="CC344"/>
      <c r="CD344"/>
      <c r="CE344"/>
      <c r="CF344"/>
      <c r="CG344"/>
      <c r="CH344"/>
      <c r="CI344"/>
      <c r="CJ344"/>
      <c r="CK344"/>
      <c r="CL344"/>
      <c r="CM344"/>
      <c r="CN344"/>
      <c r="CO344"/>
      <c r="CP344"/>
      <c r="CQ344"/>
      <c r="CR344"/>
      <c r="CS344"/>
      <c r="CT344"/>
      <c r="CU344"/>
      <c r="CV344"/>
      <c r="CW344"/>
      <c r="CX344"/>
      <c r="CY344"/>
      <c r="CZ344"/>
      <c r="DA344"/>
      <c r="DB344"/>
      <c r="DC344"/>
      <c r="DD344"/>
      <c r="DE344"/>
      <c r="DF344"/>
      <c r="DG344"/>
      <c r="DH344"/>
      <c r="DI344"/>
      <c r="DJ344"/>
      <c r="DK344"/>
      <c r="DL344"/>
      <c r="DM344"/>
      <c r="DN344"/>
      <c r="DO344"/>
      <c r="DP344"/>
      <c r="DQ344"/>
      <c r="DR344"/>
      <c r="DS344"/>
      <c r="DT344"/>
      <c r="DU344"/>
      <c r="DV344"/>
      <c r="DW344"/>
      <c r="DX344"/>
      <c r="DY344"/>
      <c r="DZ344"/>
      <c r="EA344"/>
      <c r="EB344"/>
      <c r="EC344"/>
      <c r="ED344"/>
      <c r="EE344"/>
      <c r="EF344"/>
      <c r="EG344"/>
      <c r="EH344"/>
      <c r="EI344"/>
      <c r="EJ344"/>
      <c r="EK344"/>
      <c r="EL344"/>
      <c r="EM344"/>
      <c r="EN344"/>
      <c r="EO344"/>
      <c r="EP344"/>
      <c r="EQ344"/>
      <c r="ER344"/>
      <c r="ES344"/>
      <c r="ET344"/>
      <c r="EU344"/>
      <c r="EV344"/>
      <c r="EW344"/>
      <c r="EX344"/>
      <c r="EY344"/>
      <c r="EZ344"/>
      <c r="FA344"/>
      <c r="FB344"/>
      <c r="FC344"/>
      <c r="FD344"/>
      <c r="FE344"/>
      <c r="FF344"/>
      <c r="FG344"/>
      <c r="FH344"/>
      <c r="FI344"/>
      <c r="FJ344"/>
      <c r="FK344"/>
    </row>
    <row r="345" spans="1:167" x14ac:dyDescent="0.25">
      <c r="A345"/>
      <c r="B345"/>
      <c r="C345"/>
      <c r="D345"/>
      <c r="E345"/>
      <c r="F345"/>
      <c r="G345"/>
      <c r="H345"/>
      <c r="I345"/>
      <c r="J345"/>
      <c r="K345"/>
      <c r="L345"/>
      <c r="M345"/>
      <c r="N345"/>
      <c r="O345"/>
      <c r="P345"/>
      <c r="Q345"/>
      <c r="R345"/>
      <c r="S345"/>
      <c r="T345"/>
      <c r="U345"/>
      <c r="V345"/>
      <c r="W345"/>
      <c r="X345"/>
      <c r="Y345"/>
      <c r="Z345"/>
      <c r="AA345"/>
      <c r="AB345"/>
      <c r="AC345"/>
      <c r="AD345"/>
      <c r="AE345"/>
      <c r="AF345"/>
      <c r="AG345"/>
      <c r="AH345"/>
      <c r="AI345"/>
      <c r="AJ345"/>
      <c r="AK345"/>
      <c r="AL345"/>
      <c r="AM345"/>
      <c r="AN345"/>
      <c r="AO345"/>
      <c r="AP345"/>
      <c r="AQ345"/>
      <c r="AR345"/>
      <c r="AS345"/>
      <c r="AT345"/>
      <c r="AU345"/>
      <c r="AV345"/>
      <c r="AW345"/>
      <c r="AX345"/>
      <c r="AY345"/>
      <c r="AZ345"/>
      <c r="BA345"/>
      <c r="BB345"/>
      <c r="BC345"/>
      <c r="BD345"/>
      <c r="BE345"/>
      <c r="BF345"/>
      <c r="BG345"/>
      <c r="BH345"/>
      <c r="BI345"/>
      <c r="BJ345"/>
      <c r="BK345"/>
      <c r="BL345"/>
      <c r="BM345"/>
      <c r="BN345"/>
      <c r="BO345"/>
      <c r="BP345"/>
      <c r="BQ345"/>
      <c r="BR345"/>
      <c r="BS345"/>
      <c r="BT345"/>
      <c r="BU345"/>
      <c r="BV345"/>
      <c r="BW345"/>
      <c r="BX345"/>
      <c r="BY345"/>
      <c r="BZ345"/>
      <c r="CA345"/>
      <c r="CB345"/>
      <c r="CC345"/>
      <c r="CD345"/>
      <c r="CE345"/>
      <c r="CF345"/>
      <c r="CG345"/>
      <c r="CH345"/>
      <c r="CI345"/>
      <c r="CJ345"/>
      <c r="CK345"/>
      <c r="CL345"/>
      <c r="CM345"/>
      <c r="CN345"/>
      <c r="CO345"/>
      <c r="CP345"/>
      <c r="CQ345"/>
      <c r="CR345"/>
      <c r="CS345"/>
      <c r="CT345"/>
      <c r="CU345"/>
      <c r="CV345"/>
      <c r="CW345"/>
      <c r="CX345"/>
      <c r="CY345"/>
      <c r="CZ345"/>
      <c r="DA345"/>
      <c r="DB345"/>
      <c r="DC345"/>
      <c r="DD345"/>
      <c r="DE345"/>
      <c r="DF345"/>
      <c r="DG345"/>
      <c r="DH345"/>
      <c r="DI345"/>
      <c r="DJ345"/>
      <c r="DK345"/>
      <c r="DL345"/>
      <c r="DM345"/>
      <c r="DN345"/>
      <c r="DO345"/>
      <c r="DP345"/>
      <c r="DQ345"/>
      <c r="DR345"/>
      <c r="DS345"/>
      <c r="DT345"/>
      <c r="DU345"/>
      <c r="DV345"/>
      <c r="DW345"/>
      <c r="DX345"/>
      <c r="DY345"/>
      <c r="DZ345"/>
      <c r="EA345"/>
      <c r="EB345"/>
      <c r="EC345"/>
      <c r="ED345"/>
      <c r="EE345"/>
      <c r="EF345"/>
      <c r="EG345"/>
      <c r="EH345"/>
      <c r="EI345"/>
      <c r="EJ345"/>
      <c r="EK345"/>
      <c r="EL345"/>
      <c r="EM345"/>
      <c r="EN345"/>
      <c r="EO345"/>
      <c r="EP345"/>
      <c r="EQ345"/>
      <c r="ER345"/>
      <c r="ES345"/>
      <c r="ET345"/>
      <c r="EU345"/>
      <c r="EV345"/>
      <c r="EW345"/>
      <c r="EX345"/>
      <c r="EY345"/>
      <c r="EZ345"/>
      <c r="FA345"/>
      <c r="FB345"/>
      <c r="FC345"/>
      <c r="FD345"/>
      <c r="FE345"/>
      <c r="FF345"/>
      <c r="FG345"/>
      <c r="FH345"/>
      <c r="FI345"/>
      <c r="FJ345"/>
      <c r="FK345"/>
    </row>
    <row r="346" spans="1:167" x14ac:dyDescent="0.25">
      <c r="A346"/>
      <c r="B346"/>
      <c r="C346"/>
      <c r="D346"/>
      <c r="E346"/>
      <c r="F346"/>
      <c r="G346"/>
      <c r="H346"/>
      <c r="I346"/>
      <c r="J346"/>
      <c r="K346"/>
      <c r="L346"/>
      <c r="M346"/>
      <c r="N346"/>
      <c r="O346"/>
      <c r="P346"/>
      <c r="Q346"/>
      <c r="R346"/>
      <c r="S346"/>
      <c r="T346"/>
      <c r="U346"/>
      <c r="V346"/>
      <c r="W346"/>
      <c r="X346"/>
      <c r="Y346"/>
      <c r="Z346"/>
      <c r="AA346"/>
      <c r="AB346"/>
      <c r="AC346"/>
      <c r="AD346"/>
      <c r="AE346"/>
      <c r="AF346"/>
      <c r="AG346"/>
      <c r="AH346"/>
      <c r="AI346"/>
      <c r="AJ346"/>
      <c r="AK346"/>
      <c r="AL346"/>
      <c r="AM346"/>
      <c r="AN346"/>
      <c r="AO346"/>
      <c r="AP346"/>
      <c r="AQ346"/>
      <c r="AR346"/>
      <c r="AS346"/>
      <c r="AT346"/>
      <c r="AU346"/>
      <c r="AV346"/>
      <c r="AW346"/>
      <c r="AX346"/>
      <c r="AY346"/>
      <c r="AZ346"/>
      <c r="BA346"/>
      <c r="BB346"/>
      <c r="BC346"/>
      <c r="BD346"/>
      <c r="BE346"/>
      <c r="BF346"/>
      <c r="BG346"/>
      <c r="BH346"/>
      <c r="BI346"/>
      <c r="BJ346"/>
      <c r="BK346"/>
      <c r="BL346"/>
      <c r="BM346"/>
      <c r="BN346"/>
      <c r="BO346"/>
      <c r="BP346"/>
      <c r="BQ346"/>
      <c r="BR346"/>
      <c r="BS346"/>
      <c r="BT346"/>
      <c r="BU346"/>
      <c r="BV346"/>
      <c r="BW346"/>
      <c r="BX346"/>
      <c r="BY346"/>
      <c r="BZ346"/>
      <c r="CA346"/>
      <c r="CB346"/>
      <c r="CC346"/>
      <c r="CD346"/>
      <c r="CE346"/>
      <c r="CF346"/>
      <c r="CG346"/>
      <c r="CH346"/>
      <c r="CI346"/>
      <c r="CJ346"/>
      <c r="CK346"/>
      <c r="CL346"/>
      <c r="CM346"/>
      <c r="CN346"/>
      <c r="CO346"/>
      <c r="CP346"/>
      <c r="CQ346"/>
      <c r="CR346"/>
      <c r="CS346"/>
      <c r="CT346"/>
      <c r="CU346"/>
      <c r="CV346"/>
      <c r="CW346"/>
      <c r="CX346"/>
      <c r="CY346"/>
      <c r="CZ346"/>
      <c r="DA346"/>
      <c r="DB346"/>
      <c r="DC346"/>
      <c r="DD346"/>
      <c r="DE346"/>
      <c r="DF346"/>
      <c r="DG346"/>
      <c r="DH346"/>
      <c r="DI346"/>
      <c r="DJ346"/>
      <c r="DK346"/>
      <c r="DL346"/>
      <c r="DM346"/>
      <c r="DN346"/>
      <c r="DO346"/>
      <c r="DP346"/>
      <c r="DQ346"/>
      <c r="DR346"/>
      <c r="DS346"/>
      <c r="DT346"/>
      <c r="DU346"/>
      <c r="DV346"/>
      <c r="DW346"/>
      <c r="DX346"/>
      <c r="DY346"/>
      <c r="DZ346"/>
      <c r="EA346"/>
      <c r="EB346"/>
      <c r="EC346"/>
      <c r="ED346"/>
      <c r="EE346"/>
      <c r="EF346"/>
      <c r="EG346"/>
      <c r="EH346"/>
      <c r="EI346"/>
      <c r="EJ346"/>
      <c r="EK346"/>
      <c r="EL346"/>
      <c r="EM346"/>
      <c r="EN346"/>
      <c r="EO346"/>
      <c r="EP346"/>
      <c r="EQ346"/>
      <c r="ER346"/>
      <c r="ES346"/>
      <c r="ET346"/>
      <c r="EU346"/>
      <c r="EV346"/>
      <c r="EW346"/>
      <c r="EX346"/>
      <c r="EY346"/>
      <c r="EZ346"/>
      <c r="FA346"/>
      <c r="FB346"/>
      <c r="FC346"/>
      <c r="FD346"/>
      <c r="FE346"/>
      <c r="FF346"/>
      <c r="FG346"/>
      <c r="FH346"/>
      <c r="FI346"/>
      <c r="FJ346"/>
      <c r="FK346"/>
    </row>
    <row r="347" spans="1:167" x14ac:dyDescent="0.25">
      <c r="A347"/>
      <c r="B347"/>
      <c r="C347"/>
      <c r="D347"/>
      <c r="E347"/>
      <c r="F347"/>
      <c r="G347"/>
      <c r="H347"/>
      <c r="I347"/>
      <c r="J347"/>
      <c r="K347"/>
      <c r="L347"/>
      <c r="M347"/>
      <c r="N347"/>
      <c r="O347"/>
      <c r="P347"/>
      <c r="Q347"/>
      <c r="R347"/>
      <c r="S347"/>
      <c r="T347"/>
      <c r="U347"/>
      <c r="V347"/>
      <c r="W347"/>
      <c r="X347"/>
      <c r="Y347"/>
      <c r="Z347"/>
      <c r="AA347"/>
      <c r="AB347"/>
      <c r="AC347"/>
      <c r="AD347"/>
      <c r="AE347"/>
      <c r="AF347"/>
      <c r="AG347"/>
      <c r="AH347"/>
      <c r="AI347"/>
      <c r="AJ347"/>
      <c r="AK347"/>
      <c r="AL347"/>
      <c r="AM347"/>
      <c r="AN347"/>
      <c r="AO347"/>
      <c r="AP347"/>
      <c r="AQ347"/>
      <c r="AR347"/>
      <c r="AS347"/>
      <c r="AT347"/>
      <c r="AU347"/>
      <c r="AV347"/>
      <c r="AW347"/>
      <c r="AX347"/>
      <c r="AY347"/>
      <c r="AZ347"/>
      <c r="BA347"/>
      <c r="BB347"/>
      <c r="BC347"/>
      <c r="BD347"/>
      <c r="BE347"/>
      <c r="BF347"/>
      <c r="BG347"/>
      <c r="BH347"/>
      <c r="BI347"/>
      <c r="BJ347"/>
      <c r="BK347"/>
      <c r="BL347"/>
      <c r="BM347"/>
      <c r="BN347"/>
      <c r="BO347"/>
      <c r="BP347"/>
      <c r="BQ347"/>
      <c r="BR347"/>
      <c r="BS347"/>
      <c r="BT347"/>
      <c r="BU347"/>
      <c r="BV347"/>
      <c r="BW347"/>
      <c r="BX347"/>
      <c r="BY347"/>
      <c r="BZ347"/>
      <c r="CA347"/>
      <c r="CB347"/>
      <c r="CC347"/>
      <c r="CD347"/>
      <c r="CE347"/>
      <c r="CF347"/>
      <c r="CG347"/>
      <c r="CH347"/>
      <c r="CI347"/>
      <c r="CJ347"/>
      <c r="CK347"/>
      <c r="CL347"/>
      <c r="CM347"/>
      <c r="CN347"/>
      <c r="CO347"/>
      <c r="CP347"/>
      <c r="CQ347"/>
      <c r="CR347"/>
      <c r="CS347"/>
      <c r="CT347"/>
      <c r="CU347"/>
      <c r="CV347"/>
      <c r="CW347"/>
      <c r="CX347"/>
      <c r="CY347"/>
      <c r="CZ347"/>
      <c r="DA347"/>
      <c r="DB347"/>
      <c r="DC347"/>
      <c r="DD347"/>
      <c r="DE347"/>
      <c r="DF347"/>
      <c r="DG347"/>
      <c r="DH347"/>
      <c r="DI347"/>
      <c r="DJ347"/>
      <c r="DK347"/>
      <c r="DL347"/>
      <c r="DM347"/>
      <c r="DN347"/>
      <c r="DO347"/>
      <c r="DP347"/>
      <c r="DQ347"/>
      <c r="DR347"/>
      <c r="DS347"/>
      <c r="DT347"/>
      <c r="DU347"/>
      <c r="DV347"/>
      <c r="DW347"/>
      <c r="DX347"/>
      <c r="DY347"/>
      <c r="DZ347"/>
      <c r="EA347"/>
      <c r="EB347"/>
      <c r="EC347"/>
      <c r="ED347"/>
      <c r="EE347"/>
      <c r="EF347"/>
      <c r="EG347"/>
      <c r="EH347"/>
      <c r="EI347"/>
      <c r="EJ347"/>
      <c r="EK347"/>
      <c r="EL347"/>
      <c r="EM347"/>
      <c r="EN347"/>
      <c r="EO347"/>
      <c r="EP347"/>
      <c r="EQ347"/>
      <c r="ER347"/>
      <c r="ES347"/>
      <c r="ET347"/>
      <c r="EU347"/>
      <c r="EV347"/>
      <c r="EW347"/>
      <c r="EX347"/>
      <c r="EY347"/>
      <c r="EZ347"/>
      <c r="FA347"/>
      <c r="FB347"/>
      <c r="FC347"/>
      <c r="FD347"/>
      <c r="FE347"/>
      <c r="FF347"/>
      <c r="FG347"/>
      <c r="FH347"/>
      <c r="FI347"/>
      <c r="FJ347"/>
      <c r="FK347"/>
    </row>
    <row r="348" spans="1:167" x14ac:dyDescent="0.25">
      <c r="A348"/>
      <c r="B348"/>
      <c r="C348"/>
      <c r="D348"/>
      <c r="E348"/>
      <c r="F348"/>
      <c r="G348"/>
      <c r="H348"/>
      <c r="I348"/>
      <c r="J348"/>
      <c r="K348"/>
      <c r="L348"/>
      <c r="M348"/>
      <c r="N348"/>
      <c r="O348"/>
      <c r="P348"/>
      <c r="Q348"/>
      <c r="R348"/>
      <c r="S348"/>
      <c r="T348"/>
      <c r="U348"/>
      <c r="V348"/>
      <c r="W348"/>
      <c r="X348"/>
      <c r="Y348"/>
      <c r="Z348"/>
      <c r="AA348"/>
      <c r="AB348"/>
      <c r="AC348"/>
      <c r="AD348"/>
      <c r="AE348"/>
      <c r="AF348"/>
      <c r="AG348"/>
      <c r="AH348"/>
      <c r="AI348"/>
      <c r="AJ348"/>
      <c r="AK348"/>
      <c r="AL348"/>
      <c r="AM348"/>
      <c r="AN348"/>
      <c r="AO348"/>
      <c r="AP348"/>
      <c r="AQ348"/>
      <c r="AR348"/>
      <c r="AS348"/>
      <c r="AT348"/>
      <c r="AU348"/>
      <c r="AV348"/>
      <c r="AW348"/>
      <c r="AX348"/>
      <c r="AY348"/>
      <c r="AZ348"/>
      <c r="BA348"/>
      <c r="BB348"/>
      <c r="BC348"/>
      <c r="BD348"/>
      <c r="BE348"/>
      <c r="BF348"/>
      <c r="BG348"/>
      <c r="BH348"/>
      <c r="BI348"/>
      <c r="BJ348"/>
      <c r="BK348"/>
      <c r="BL348"/>
      <c r="BM348"/>
      <c r="BN348"/>
      <c r="BO348"/>
      <c r="BP348"/>
      <c r="BQ348"/>
      <c r="BR348"/>
      <c r="BS348"/>
      <c r="BT348"/>
      <c r="BU348"/>
      <c r="BV348"/>
      <c r="BW348"/>
      <c r="BX348"/>
      <c r="BY348"/>
      <c r="BZ348"/>
      <c r="CA348"/>
      <c r="CB348"/>
      <c r="CC348"/>
      <c r="CD348"/>
      <c r="CE348"/>
      <c r="CF348"/>
      <c r="CG348"/>
      <c r="CH348"/>
      <c r="CI348"/>
      <c r="CJ348"/>
      <c r="CK348"/>
      <c r="CL348"/>
      <c r="CM348"/>
      <c r="CN348"/>
      <c r="CO348"/>
      <c r="CP348"/>
      <c r="CQ348"/>
      <c r="CR348"/>
      <c r="CS348"/>
      <c r="CT348"/>
      <c r="CU348"/>
      <c r="CV348"/>
      <c r="CW348"/>
      <c r="CX348"/>
      <c r="CY348"/>
      <c r="CZ348"/>
      <c r="DA348"/>
      <c r="DB348"/>
      <c r="DC348"/>
      <c r="DD348"/>
      <c r="DE348"/>
      <c r="DF348"/>
      <c r="DG348"/>
      <c r="DH348"/>
      <c r="DI348"/>
      <c r="DJ348"/>
      <c r="DK348"/>
      <c r="DL348"/>
      <c r="DM348"/>
      <c r="DN348"/>
      <c r="DO348"/>
      <c r="DP348"/>
      <c r="DQ348"/>
      <c r="DR348"/>
      <c r="DS348"/>
      <c r="DT348"/>
      <c r="DU348"/>
      <c r="DV348"/>
      <c r="DW348"/>
      <c r="DX348"/>
      <c r="DY348"/>
      <c r="DZ348"/>
      <c r="EA348"/>
      <c r="EB348"/>
      <c r="EC348"/>
      <c r="ED348"/>
      <c r="EE348"/>
      <c r="EF348"/>
      <c r="EG348"/>
      <c r="EH348"/>
      <c r="EI348"/>
      <c r="EJ348"/>
      <c r="EK348"/>
      <c r="EL348"/>
      <c r="EM348"/>
      <c r="EN348"/>
      <c r="EO348"/>
      <c r="EP348"/>
      <c r="EQ348"/>
      <c r="ER348"/>
      <c r="ES348"/>
      <c r="ET348"/>
      <c r="EU348"/>
      <c r="EV348"/>
      <c r="EW348"/>
      <c r="EX348"/>
      <c r="EY348"/>
      <c r="EZ348"/>
      <c r="FA348"/>
      <c r="FB348"/>
      <c r="FC348"/>
      <c r="FD348"/>
      <c r="FE348"/>
      <c r="FF348"/>
      <c r="FG348"/>
      <c r="FH348"/>
      <c r="FI348"/>
      <c r="FJ348"/>
      <c r="FK348"/>
    </row>
    <row r="349" spans="1:167" x14ac:dyDescent="0.25">
      <c r="A349"/>
      <c r="B349"/>
      <c r="C349"/>
      <c r="D349"/>
      <c r="E349"/>
      <c r="F349"/>
      <c r="G349"/>
      <c r="H349"/>
      <c r="I349"/>
      <c r="J349"/>
      <c r="K349"/>
      <c r="L349"/>
      <c r="M349"/>
      <c r="N349"/>
      <c r="O349"/>
      <c r="P349"/>
      <c r="Q349"/>
      <c r="R349"/>
      <c r="S349"/>
      <c r="T349"/>
      <c r="U349"/>
      <c r="V349"/>
      <c r="W349"/>
      <c r="X349"/>
      <c r="Y349"/>
      <c r="Z349"/>
      <c r="AA349"/>
      <c r="AB349"/>
      <c r="AC349"/>
      <c r="AD349"/>
      <c r="AE349"/>
      <c r="AF349"/>
      <c r="AG349"/>
      <c r="AH349"/>
      <c r="AI349"/>
      <c r="AJ349"/>
      <c r="AK349"/>
      <c r="AL349"/>
      <c r="AM349"/>
      <c r="AN349"/>
      <c r="AO349"/>
      <c r="AP349"/>
      <c r="AQ349"/>
      <c r="AR349"/>
      <c r="AS349"/>
      <c r="AT349"/>
      <c r="AU349"/>
      <c r="AV349"/>
      <c r="AW349"/>
      <c r="AX349"/>
      <c r="AY349"/>
      <c r="AZ349"/>
      <c r="BA349"/>
      <c r="BB349"/>
      <c r="BC349"/>
      <c r="BD349"/>
      <c r="BE349"/>
      <c r="BF349"/>
      <c r="BG349"/>
      <c r="BH349"/>
      <c r="BI349"/>
      <c r="BJ349"/>
      <c r="BK349"/>
      <c r="BL349"/>
      <c r="BM349"/>
      <c r="BN349"/>
      <c r="BO349"/>
      <c r="BP349"/>
      <c r="BQ349"/>
      <c r="BR349"/>
      <c r="BS349"/>
      <c r="BT349"/>
      <c r="BU349"/>
      <c r="BV349"/>
      <c r="BW349"/>
      <c r="BX349"/>
      <c r="BY349"/>
      <c r="BZ349"/>
      <c r="CA349"/>
      <c r="CB349"/>
      <c r="CC349"/>
      <c r="CD349"/>
      <c r="CE349"/>
      <c r="CF349"/>
      <c r="CG349"/>
      <c r="CH349"/>
      <c r="CI349"/>
      <c r="CJ349"/>
      <c r="CK349"/>
      <c r="CL349"/>
      <c r="CM349"/>
      <c r="CN349"/>
      <c r="CO349"/>
      <c r="CP349"/>
      <c r="CQ349"/>
      <c r="CR349"/>
      <c r="CS349"/>
      <c r="CT349"/>
      <c r="CU349"/>
      <c r="CV349"/>
      <c r="CW349"/>
      <c r="CX349"/>
      <c r="CY349"/>
      <c r="CZ349"/>
      <c r="DA349"/>
      <c r="DB349"/>
      <c r="DC349"/>
      <c r="DD349"/>
      <c r="DE349"/>
      <c r="DF349"/>
      <c r="DG349"/>
      <c r="DH349"/>
      <c r="DI349"/>
      <c r="DJ349"/>
      <c r="DK349"/>
      <c r="DL349"/>
      <c r="DM349"/>
      <c r="DN349"/>
      <c r="DO349"/>
      <c r="DP349"/>
      <c r="DQ349"/>
      <c r="DR349"/>
      <c r="DS349"/>
      <c r="DT349"/>
      <c r="DU349"/>
      <c r="DV349"/>
      <c r="DW349"/>
      <c r="DX349"/>
      <c r="DY349"/>
      <c r="DZ349"/>
      <c r="EA349"/>
      <c r="EB349"/>
      <c r="EC349"/>
      <c r="ED349"/>
      <c r="EE349"/>
      <c r="EF349"/>
      <c r="EG349"/>
      <c r="EH349"/>
      <c r="EI349"/>
      <c r="EJ349"/>
      <c r="EK349"/>
      <c r="EL349"/>
      <c r="EM349"/>
      <c r="EN349"/>
      <c r="EO349"/>
      <c r="EP349"/>
      <c r="EQ349"/>
      <c r="ER349"/>
      <c r="ES349"/>
      <c r="ET349"/>
      <c r="EU349"/>
      <c r="EV349"/>
      <c r="EW349"/>
      <c r="EX349"/>
      <c r="EY349"/>
      <c r="EZ349"/>
      <c r="FA349"/>
      <c r="FB349"/>
      <c r="FC349"/>
      <c r="FD349"/>
      <c r="FE349"/>
      <c r="FF349"/>
      <c r="FG349"/>
      <c r="FH349"/>
      <c r="FI349"/>
      <c r="FJ349"/>
      <c r="FK349"/>
    </row>
    <row r="350" spans="1:167" x14ac:dyDescent="0.25">
      <c r="A350"/>
      <c r="B350"/>
      <c r="C350"/>
      <c r="D350"/>
      <c r="E350"/>
      <c r="F350"/>
      <c r="G350"/>
      <c r="H350"/>
      <c r="I350"/>
      <c r="J350"/>
      <c r="K350"/>
      <c r="L350"/>
      <c r="M350"/>
      <c r="N350"/>
      <c r="O350"/>
      <c r="P350"/>
      <c r="Q350"/>
      <c r="R350"/>
      <c r="S350"/>
      <c r="T350"/>
      <c r="U350"/>
      <c r="V350"/>
      <c r="W350"/>
      <c r="X350"/>
      <c r="Y350"/>
      <c r="Z350"/>
      <c r="AA350"/>
      <c r="AB350"/>
      <c r="AC350"/>
      <c r="AD350"/>
      <c r="AE350"/>
      <c r="AF350"/>
      <c r="AG350"/>
      <c r="AH350"/>
      <c r="AI350"/>
      <c r="AJ350"/>
      <c r="AK350"/>
      <c r="AL350"/>
      <c r="AM350"/>
      <c r="AN350"/>
      <c r="AO350"/>
      <c r="AP350"/>
      <c r="AQ350"/>
      <c r="AR350"/>
      <c r="AS350"/>
      <c r="AT350"/>
      <c r="AU350"/>
      <c r="AV350"/>
      <c r="AW350"/>
      <c r="AX350"/>
      <c r="AY350"/>
      <c r="AZ350"/>
      <c r="BA350"/>
      <c r="BB350"/>
      <c r="BC350"/>
      <c r="BD350"/>
      <c r="BE350"/>
      <c r="BF350"/>
      <c r="BG350"/>
      <c r="BH350"/>
      <c r="BI350"/>
      <c r="BJ350"/>
      <c r="BK350"/>
      <c r="BL350"/>
      <c r="BM350"/>
      <c r="BN350"/>
      <c r="BO350"/>
      <c r="BP350"/>
      <c r="BQ350"/>
      <c r="BR350"/>
      <c r="BS350"/>
      <c r="BT350"/>
      <c r="BU350"/>
      <c r="BV350"/>
      <c r="BW350"/>
      <c r="BX350"/>
      <c r="BY350"/>
      <c r="BZ350"/>
      <c r="CA350"/>
      <c r="CB350"/>
      <c r="CC350"/>
      <c r="CD350"/>
      <c r="CE350"/>
      <c r="CF350"/>
      <c r="CG350"/>
      <c r="CH350"/>
      <c r="CI350"/>
      <c r="CJ350"/>
      <c r="CK350"/>
      <c r="CL350"/>
      <c r="CM350"/>
      <c r="CN350"/>
      <c r="CO350"/>
      <c r="CP350"/>
      <c r="CQ350"/>
      <c r="CR350"/>
      <c r="CS350"/>
      <c r="CT350"/>
      <c r="CU350"/>
      <c r="CV350"/>
      <c r="CW350"/>
      <c r="CX350"/>
      <c r="CY350"/>
      <c r="CZ350"/>
      <c r="DA350"/>
      <c r="DB350"/>
      <c r="DC350"/>
      <c r="DD350"/>
      <c r="DE350"/>
      <c r="DF350"/>
      <c r="DG350"/>
      <c r="DH350"/>
      <c r="DI350"/>
      <c r="DJ350"/>
      <c r="DK350"/>
      <c r="DL350"/>
      <c r="DM350"/>
      <c r="DN350"/>
      <c r="DO350"/>
      <c r="DP350"/>
      <c r="DQ350"/>
      <c r="DR350"/>
      <c r="DS350"/>
      <c r="DT350"/>
      <c r="DU350"/>
      <c r="DV350"/>
      <c r="DW350"/>
      <c r="DX350"/>
      <c r="DY350"/>
      <c r="DZ350"/>
      <c r="EA350"/>
      <c r="EB350"/>
      <c r="EC350"/>
      <c r="ED350"/>
      <c r="EE350"/>
      <c r="EF350"/>
      <c r="EG350"/>
      <c r="EH350"/>
      <c r="EI350"/>
      <c r="EJ350"/>
      <c r="EK350"/>
      <c r="EL350"/>
      <c r="EM350"/>
      <c r="EN350"/>
      <c r="EO350"/>
      <c r="EP350"/>
      <c r="EQ350"/>
      <c r="ER350"/>
      <c r="ES350"/>
      <c r="ET350"/>
      <c r="EU350"/>
      <c r="EV350"/>
      <c r="EW350"/>
      <c r="EX350"/>
      <c r="EY350"/>
      <c r="EZ350"/>
      <c r="FA350"/>
      <c r="FB350"/>
      <c r="FC350"/>
      <c r="FD350"/>
      <c r="FE350"/>
      <c r="FF350"/>
      <c r="FG350"/>
      <c r="FH350"/>
      <c r="FI350"/>
      <c r="FJ350"/>
      <c r="FK350"/>
    </row>
    <row r="351" spans="1:167" x14ac:dyDescent="0.25">
      <c r="A351"/>
      <c r="B351"/>
      <c r="C351"/>
      <c r="D351"/>
      <c r="E351"/>
      <c r="F351"/>
      <c r="G351"/>
      <c r="H351"/>
      <c r="I351"/>
      <c r="J351"/>
      <c r="K351"/>
      <c r="L351"/>
      <c r="M351"/>
      <c r="N351"/>
      <c r="O351"/>
      <c r="P351"/>
      <c r="Q351"/>
      <c r="R351"/>
      <c r="S351"/>
      <c r="T351"/>
      <c r="U351"/>
      <c r="V351"/>
      <c r="W351"/>
      <c r="X351"/>
      <c r="Y351"/>
      <c r="Z351"/>
      <c r="AA351"/>
      <c r="AB351"/>
      <c r="AC351"/>
      <c r="AD351"/>
      <c r="AE351"/>
      <c r="AF351"/>
      <c r="AG351"/>
      <c r="AH351"/>
      <c r="AI351"/>
      <c r="AJ351"/>
      <c r="AK351"/>
      <c r="AL351"/>
      <c r="AM351"/>
      <c r="AN351"/>
      <c r="AO351"/>
      <c r="AP351"/>
      <c r="AQ351"/>
      <c r="AR351"/>
      <c r="AS351"/>
      <c r="AT351"/>
      <c r="AU351"/>
      <c r="AV351"/>
      <c r="AW351"/>
      <c r="AX351"/>
      <c r="AY351"/>
      <c r="AZ351"/>
      <c r="BA351"/>
      <c r="BB351"/>
      <c r="BC351"/>
      <c r="BD351"/>
      <c r="BE351"/>
      <c r="BF351"/>
      <c r="BG351"/>
      <c r="BH351"/>
      <c r="BI351"/>
      <c r="BJ351"/>
      <c r="BK351"/>
      <c r="BL351"/>
      <c r="BM351"/>
      <c r="BN351"/>
      <c r="BO351"/>
      <c r="BP351"/>
      <c r="BQ351"/>
      <c r="BR351"/>
      <c r="BS351"/>
      <c r="BT351"/>
      <c r="BU351"/>
      <c r="BV351"/>
      <c r="BW351"/>
      <c r="BX351"/>
      <c r="BY351"/>
      <c r="BZ351"/>
      <c r="CA351"/>
      <c r="CB351"/>
      <c r="CC351"/>
      <c r="CD351"/>
      <c r="CE351"/>
      <c r="CF351"/>
      <c r="CG351"/>
      <c r="CH351"/>
      <c r="CI351"/>
      <c r="CJ351"/>
      <c r="CK351"/>
      <c r="CL351"/>
      <c r="CM351"/>
      <c r="CN351"/>
      <c r="CO351"/>
      <c r="CP351"/>
      <c r="CQ351"/>
      <c r="CR351"/>
      <c r="CS351"/>
      <c r="CT351"/>
      <c r="CU351"/>
      <c r="CV351"/>
      <c r="CW351"/>
      <c r="CX351"/>
      <c r="CY351"/>
      <c r="CZ351"/>
      <c r="DA351"/>
      <c r="DB351"/>
      <c r="DC351"/>
      <c r="DD351"/>
      <c r="DE351"/>
      <c r="DF351"/>
      <c r="DG351"/>
      <c r="DH351"/>
      <c r="DI351"/>
      <c r="DJ351"/>
      <c r="DK351"/>
      <c r="DL351"/>
      <c r="DM351"/>
      <c r="DN351"/>
      <c r="DO351"/>
      <c r="DP351"/>
      <c r="DQ351"/>
      <c r="DR351"/>
      <c r="DS351"/>
      <c r="DT351"/>
      <c r="DU351"/>
      <c r="DV351"/>
      <c r="DW351"/>
      <c r="DX351"/>
      <c r="DY351"/>
      <c r="DZ351"/>
      <c r="EA351"/>
      <c r="EB351"/>
      <c r="EC351"/>
      <c r="ED351"/>
      <c r="EE351"/>
      <c r="EF351"/>
      <c r="EG351"/>
      <c r="EH351"/>
      <c r="EI351"/>
      <c r="EJ351"/>
      <c r="EK351"/>
      <c r="EL351"/>
      <c r="EM351"/>
      <c r="EN351"/>
      <c r="EO351"/>
      <c r="EP351"/>
      <c r="EQ351"/>
      <c r="ER351"/>
      <c r="ES351"/>
      <c r="ET351"/>
      <c r="EU351"/>
      <c r="EV351"/>
      <c r="EW351"/>
      <c r="EX351"/>
      <c r="EY351"/>
      <c r="EZ351"/>
      <c r="FA351"/>
      <c r="FB351"/>
      <c r="FC351"/>
      <c r="FD351"/>
      <c r="FE351"/>
      <c r="FF351"/>
      <c r="FG351"/>
      <c r="FH351"/>
      <c r="FI351"/>
      <c r="FJ351"/>
      <c r="FK351"/>
    </row>
    <row r="352" spans="1:167" x14ac:dyDescent="0.25">
      <c r="A352"/>
      <c r="B352"/>
      <c r="C352"/>
      <c r="D352"/>
      <c r="E352"/>
      <c r="F352"/>
      <c r="G352"/>
      <c r="H352"/>
      <c r="I352"/>
      <c r="J352"/>
      <c r="K352"/>
      <c r="L352"/>
      <c r="M352"/>
      <c r="N352"/>
      <c r="O352"/>
      <c r="P352"/>
      <c r="Q352"/>
      <c r="R352"/>
      <c r="S352"/>
      <c r="T352"/>
      <c r="U352"/>
      <c r="V352"/>
      <c r="W352"/>
      <c r="X352"/>
      <c r="Y352"/>
      <c r="Z352"/>
      <c r="AA352"/>
      <c r="AB352"/>
      <c r="AC352"/>
      <c r="AD352"/>
      <c r="AE352"/>
      <c r="AF352"/>
      <c r="AG352"/>
      <c r="AH352"/>
      <c r="AI352"/>
      <c r="AJ352"/>
      <c r="AK352"/>
      <c r="AL352"/>
      <c r="AM352"/>
      <c r="AN352"/>
      <c r="AO352"/>
      <c r="AP352"/>
      <c r="AQ352"/>
      <c r="AR352"/>
      <c r="AS352"/>
      <c r="AT352"/>
      <c r="AU352"/>
      <c r="AV352"/>
      <c r="AW352"/>
      <c r="AX352"/>
      <c r="AY352"/>
      <c r="AZ352"/>
      <c r="BA352"/>
      <c r="BB352"/>
      <c r="BC352"/>
      <c r="BD352"/>
      <c r="BE352"/>
      <c r="BF352"/>
      <c r="BG352"/>
      <c r="BH352"/>
      <c r="BI352"/>
      <c r="BJ352"/>
      <c r="BK352"/>
      <c r="BL352"/>
      <c r="BM352"/>
      <c r="BN352"/>
      <c r="BO352"/>
      <c r="BP352"/>
      <c r="BQ352"/>
      <c r="BR352"/>
      <c r="BS352"/>
      <c r="BT352"/>
      <c r="BU352"/>
      <c r="BV352"/>
      <c r="BW352"/>
      <c r="BX352"/>
      <c r="BY352"/>
      <c r="BZ352"/>
      <c r="CA352"/>
      <c r="CB352"/>
      <c r="CC352"/>
      <c r="CD352"/>
      <c r="CE352"/>
      <c r="CF352"/>
      <c r="CG352"/>
      <c r="CH352"/>
      <c r="CI352"/>
      <c r="CJ352"/>
      <c r="CK352"/>
      <c r="CL352"/>
      <c r="CM352"/>
      <c r="CN352"/>
      <c r="CO352"/>
      <c r="CP352"/>
      <c r="CQ352"/>
      <c r="CR352"/>
      <c r="CS352"/>
      <c r="CT352"/>
      <c r="CU352"/>
      <c r="CV352"/>
      <c r="CW352"/>
      <c r="CX352"/>
      <c r="CY352"/>
      <c r="CZ352"/>
      <c r="DA352"/>
      <c r="DB352"/>
      <c r="DC352"/>
      <c r="DD352"/>
      <c r="DE352"/>
      <c r="DF352"/>
      <c r="DG352"/>
      <c r="DH352"/>
      <c r="DI352"/>
      <c r="DJ352"/>
      <c r="DK352"/>
      <c r="DL352"/>
      <c r="DM352"/>
      <c r="DN352"/>
      <c r="DO352"/>
      <c r="DP352"/>
      <c r="DQ352"/>
      <c r="DR352"/>
      <c r="DS352"/>
      <c r="DT352"/>
      <c r="DU352"/>
      <c r="DV352"/>
      <c r="DW352"/>
      <c r="DX352"/>
      <c r="DY352"/>
      <c r="DZ352"/>
      <c r="EA352"/>
      <c r="EB352"/>
      <c r="EC352"/>
      <c r="ED352"/>
      <c r="EE352"/>
      <c r="EF352"/>
      <c r="EG352"/>
      <c r="EH352"/>
      <c r="EI352"/>
      <c r="EJ352"/>
      <c r="EK352"/>
      <c r="EL352"/>
      <c r="EM352"/>
      <c r="EN352"/>
      <c r="EO352"/>
      <c r="EP352"/>
      <c r="EQ352"/>
      <c r="ER352"/>
      <c r="ES352"/>
      <c r="ET352"/>
      <c r="EU352"/>
      <c r="EV352"/>
      <c r="EW352"/>
      <c r="EX352"/>
      <c r="EY352"/>
      <c r="EZ352"/>
      <c r="FA352"/>
      <c r="FB352"/>
      <c r="FC352"/>
      <c r="FD352"/>
      <c r="FE352"/>
      <c r="FF352"/>
      <c r="FG352"/>
      <c r="FH352"/>
      <c r="FI352"/>
      <c r="FJ352"/>
      <c r="FK352"/>
    </row>
    <row r="353" spans="1:167" x14ac:dyDescent="0.25">
      <c r="A353"/>
      <c r="B353"/>
      <c r="C353"/>
      <c r="D353"/>
      <c r="E353"/>
      <c r="F353"/>
      <c r="G353"/>
      <c r="H353"/>
      <c r="I353"/>
      <c r="J353"/>
      <c r="K353"/>
      <c r="L353"/>
      <c r="M353"/>
      <c r="N353"/>
      <c r="O353"/>
      <c r="P353"/>
      <c r="Q353"/>
      <c r="R353"/>
      <c r="S353"/>
      <c r="T353"/>
      <c r="U353"/>
      <c r="V353"/>
      <c r="W353"/>
      <c r="X353"/>
      <c r="Y353"/>
      <c r="Z353"/>
      <c r="AA353"/>
      <c r="AB353"/>
      <c r="AC353"/>
      <c r="AD353"/>
      <c r="AE353"/>
      <c r="AF353"/>
      <c r="AG353"/>
      <c r="AH353"/>
      <c r="AI353"/>
      <c r="AJ353"/>
      <c r="AK353"/>
      <c r="AL353"/>
      <c r="AM353"/>
      <c r="AN353"/>
      <c r="AO353"/>
      <c r="AP353"/>
      <c r="AQ353"/>
      <c r="AR353"/>
      <c r="AS353"/>
      <c r="AT353"/>
      <c r="AU353"/>
      <c r="AV353"/>
      <c r="AW353"/>
      <c r="AX353"/>
      <c r="AY353"/>
      <c r="AZ353"/>
      <c r="BA353"/>
      <c r="BB353"/>
      <c r="BC353"/>
      <c r="BD353"/>
      <c r="BE353"/>
      <c r="BF353"/>
      <c r="BG353"/>
      <c r="BH353"/>
      <c r="BI353"/>
      <c r="BJ353"/>
      <c r="BK353"/>
      <c r="BL353"/>
      <c r="BM353"/>
      <c r="BN353"/>
      <c r="BO353"/>
      <c r="BP353"/>
      <c r="BQ353"/>
      <c r="BR353"/>
      <c r="BS353"/>
      <c r="BT353"/>
      <c r="BU353"/>
      <c r="BV353"/>
      <c r="BW353"/>
      <c r="BX353"/>
      <c r="BY353"/>
      <c r="BZ353"/>
      <c r="CA353"/>
      <c r="CB353"/>
      <c r="CC353"/>
      <c r="CD353"/>
      <c r="CE353"/>
      <c r="CF353"/>
      <c r="CG353"/>
      <c r="CH353"/>
      <c r="CI353"/>
      <c r="CJ353"/>
      <c r="CK353"/>
      <c r="CL353"/>
      <c r="CM353"/>
      <c r="CN353"/>
      <c r="CO353"/>
      <c r="CP353"/>
      <c r="CQ353"/>
      <c r="CR353"/>
      <c r="CS353"/>
      <c r="CT353"/>
      <c r="CU353"/>
      <c r="CV353"/>
      <c r="CW353"/>
      <c r="CX353"/>
      <c r="CY353"/>
      <c r="CZ353"/>
      <c r="DA353"/>
      <c r="DB353"/>
      <c r="DC353"/>
      <c r="DD353"/>
      <c r="DE353"/>
      <c r="DF353"/>
      <c r="DG353"/>
      <c r="DH353"/>
      <c r="DI353"/>
      <c r="DJ353"/>
      <c r="DK353"/>
      <c r="DL353"/>
      <c r="DM353"/>
      <c r="DN353"/>
      <c r="DO353"/>
      <c r="DP353"/>
      <c r="DQ353"/>
      <c r="DR353"/>
      <c r="DS353"/>
      <c r="DT353"/>
      <c r="DU353"/>
      <c r="DV353"/>
      <c r="DW353"/>
      <c r="DX353"/>
      <c r="DY353"/>
      <c r="DZ353"/>
      <c r="EA353"/>
      <c r="EB353"/>
      <c r="EC353"/>
      <c r="ED353"/>
      <c r="EE353"/>
      <c r="EF353"/>
      <c r="EG353"/>
      <c r="EH353"/>
      <c r="EI353"/>
      <c r="EJ353"/>
      <c r="EK353"/>
      <c r="EL353"/>
      <c r="EM353"/>
      <c r="EN353"/>
      <c r="EO353"/>
      <c r="EP353"/>
      <c r="EQ353"/>
      <c r="ER353"/>
      <c r="ES353"/>
      <c r="ET353"/>
      <c r="EU353"/>
      <c r="EV353"/>
      <c r="EW353"/>
      <c r="EX353"/>
      <c r="EY353"/>
      <c r="EZ353"/>
      <c r="FA353"/>
      <c r="FB353"/>
      <c r="FC353"/>
      <c r="FD353"/>
      <c r="FE353"/>
      <c r="FF353"/>
      <c r="FG353"/>
      <c r="FH353"/>
      <c r="FI353"/>
      <c r="FJ353"/>
      <c r="FK353"/>
    </row>
    <row r="354" spans="1:167" x14ac:dyDescent="0.25">
      <c r="A354"/>
      <c r="B354"/>
      <c r="C354"/>
      <c r="D354"/>
      <c r="E354"/>
      <c r="F354"/>
      <c r="G354"/>
      <c r="H354"/>
      <c r="I354"/>
      <c r="J354"/>
      <c r="K354"/>
      <c r="L354"/>
      <c r="M354"/>
      <c r="N354"/>
      <c r="O354"/>
      <c r="P354"/>
      <c r="Q354"/>
      <c r="R354"/>
      <c r="S354"/>
      <c r="T354"/>
      <c r="U354"/>
      <c r="V354"/>
      <c r="W354"/>
      <c r="X354"/>
      <c r="Y354"/>
      <c r="Z354"/>
      <c r="AA354"/>
      <c r="AB354"/>
      <c r="AC354"/>
      <c r="AD354"/>
      <c r="AE354"/>
      <c r="AF354"/>
      <c r="AG354"/>
      <c r="AH354"/>
      <c r="AI354"/>
      <c r="AJ354"/>
      <c r="AK354"/>
      <c r="AL354"/>
      <c r="AM354"/>
      <c r="AN354"/>
      <c r="AO354"/>
      <c r="AP354"/>
      <c r="AQ354"/>
      <c r="AR354"/>
      <c r="AS354"/>
      <c r="AT354"/>
      <c r="AU354"/>
      <c r="AV354"/>
      <c r="AW354"/>
      <c r="AX354"/>
      <c r="AY354"/>
      <c r="AZ354"/>
      <c r="BA354"/>
      <c r="BB354"/>
      <c r="BC354"/>
      <c r="BD354"/>
      <c r="BE354"/>
      <c r="BF354"/>
      <c r="BG354"/>
      <c r="BH354"/>
      <c r="BI354"/>
      <c r="BJ354"/>
      <c r="BK354"/>
      <c r="BL354"/>
      <c r="BM354"/>
      <c r="BN354"/>
      <c r="BO354"/>
      <c r="BP354"/>
      <c r="BQ354"/>
      <c r="BR354"/>
      <c r="BS354"/>
      <c r="BT354"/>
      <c r="BU354"/>
      <c r="BV354"/>
      <c r="BW354"/>
      <c r="BX354"/>
      <c r="BY354"/>
      <c r="BZ354"/>
      <c r="CA354"/>
      <c r="CB354"/>
      <c r="CC354"/>
      <c r="CD354"/>
      <c r="CE354"/>
      <c r="CF354"/>
      <c r="CG354"/>
      <c r="CH354"/>
      <c r="CI354"/>
      <c r="CJ354"/>
      <c r="CK354"/>
      <c r="CL354"/>
      <c r="CM354"/>
      <c r="CN354"/>
      <c r="CO354"/>
      <c r="CP354"/>
      <c r="CQ354"/>
      <c r="CR354"/>
      <c r="CS354"/>
      <c r="CT354"/>
      <c r="CU354"/>
      <c r="CV354"/>
      <c r="CW354"/>
      <c r="CX354"/>
      <c r="CY354"/>
      <c r="CZ354"/>
      <c r="DA354"/>
      <c r="DB354"/>
      <c r="DC354"/>
      <c r="DD354"/>
      <c r="DE354"/>
      <c r="DF354"/>
      <c r="DG354"/>
      <c r="DH354"/>
      <c r="DI354"/>
      <c r="DJ354"/>
      <c r="DK354"/>
      <c r="DL354"/>
      <c r="DM354"/>
      <c r="DN354"/>
      <c r="DO354"/>
      <c r="DP354"/>
      <c r="DQ354"/>
      <c r="DR354"/>
      <c r="DS354"/>
      <c r="DT354"/>
      <c r="DU354"/>
      <c r="DV354"/>
      <c r="DW354"/>
      <c r="DX354"/>
      <c r="DY354"/>
      <c r="DZ354"/>
      <c r="EA354"/>
      <c r="EB354"/>
      <c r="EC354"/>
      <c r="ED354"/>
      <c r="EE354"/>
      <c r="EF354"/>
      <c r="EG354"/>
      <c r="EH354"/>
      <c r="EI354"/>
      <c r="EJ354"/>
      <c r="EK354"/>
      <c r="EL354"/>
      <c r="EM354"/>
      <c r="EN354"/>
      <c r="EO354"/>
      <c r="EP354"/>
      <c r="EQ354"/>
      <c r="ER354"/>
      <c r="ES354"/>
      <c r="ET354"/>
      <c r="EU354"/>
      <c r="EV354"/>
      <c r="EW354"/>
      <c r="EX354"/>
      <c r="EY354"/>
      <c r="EZ354"/>
      <c r="FA354"/>
      <c r="FB354"/>
      <c r="FC354"/>
      <c r="FD354"/>
      <c r="FE354"/>
      <c r="FF354"/>
      <c r="FG354"/>
      <c r="FH354"/>
      <c r="FI354"/>
      <c r="FJ354"/>
      <c r="FK354"/>
    </row>
    <row r="355" spans="1:167" x14ac:dyDescent="0.25">
      <c r="A355"/>
      <c r="B355"/>
      <c r="C355"/>
      <c r="D355"/>
      <c r="E355"/>
      <c r="F355"/>
      <c r="G355"/>
      <c r="H355"/>
      <c r="I355"/>
      <c r="J355"/>
      <c r="K355"/>
      <c r="L355"/>
      <c r="M355"/>
      <c r="N355"/>
      <c r="O355"/>
      <c r="P355"/>
      <c r="Q355"/>
      <c r="R355"/>
      <c r="S355"/>
      <c r="T355"/>
      <c r="U355"/>
      <c r="V355"/>
      <c r="W355"/>
      <c r="X355"/>
      <c r="Y355"/>
      <c r="Z355"/>
      <c r="AA355"/>
      <c r="AB355"/>
      <c r="AC355"/>
      <c r="AD355"/>
      <c r="AE355"/>
      <c r="AF355"/>
      <c r="AG355"/>
      <c r="AH355"/>
      <c r="AI355"/>
      <c r="AJ355"/>
      <c r="AK355"/>
      <c r="AL355"/>
      <c r="AM355"/>
      <c r="AN355"/>
      <c r="AO355"/>
      <c r="AP355"/>
      <c r="AQ355"/>
      <c r="AR355"/>
      <c r="AS355"/>
      <c r="AT355"/>
      <c r="AU355"/>
      <c r="AV355"/>
      <c r="AW355"/>
      <c r="AX355"/>
      <c r="AY355"/>
      <c r="AZ355"/>
      <c r="BA355"/>
      <c r="BB355"/>
      <c r="BC355"/>
      <c r="BD355"/>
      <c r="BE355"/>
      <c r="BF355"/>
      <c r="BG355"/>
      <c r="BH355"/>
      <c r="BI355"/>
      <c r="BJ355"/>
      <c r="BK355"/>
      <c r="BL355"/>
      <c r="BM355"/>
      <c r="BN355"/>
      <c r="BO355"/>
      <c r="BP355"/>
      <c r="BQ355"/>
      <c r="BR355"/>
      <c r="BS355"/>
      <c r="BT355"/>
      <c r="BU355"/>
      <c r="BV355"/>
      <c r="BW355"/>
      <c r="BX355"/>
      <c r="BY355"/>
      <c r="BZ355"/>
      <c r="CA355"/>
      <c r="CB355"/>
      <c r="CC355"/>
      <c r="CD355"/>
      <c r="CE355"/>
      <c r="CF355"/>
      <c r="CG355"/>
      <c r="CH355"/>
      <c r="CI355"/>
      <c r="CJ355"/>
      <c r="CK355"/>
      <c r="CL355"/>
      <c r="CM355"/>
      <c r="CN355"/>
      <c r="CO355"/>
      <c r="CP355"/>
      <c r="CQ355"/>
      <c r="CR355"/>
      <c r="CS355"/>
      <c r="CT355"/>
      <c r="CU355"/>
      <c r="CV355"/>
      <c r="CW355"/>
      <c r="CX355"/>
      <c r="CY355"/>
      <c r="CZ355"/>
      <c r="DA355"/>
      <c r="DB355"/>
      <c r="DC355"/>
      <c r="DD355"/>
      <c r="DE355"/>
      <c r="DF355"/>
      <c r="DG355"/>
      <c r="DH355"/>
      <c r="DI355"/>
      <c r="DJ355"/>
      <c r="DK355"/>
      <c r="DL355"/>
      <c r="DM355"/>
      <c r="DN355"/>
      <c r="DO355"/>
      <c r="DP355"/>
      <c r="DQ355"/>
      <c r="DR355"/>
      <c r="DS355"/>
      <c r="DT355"/>
      <c r="DU355"/>
      <c r="DV355"/>
      <c r="DW355"/>
      <c r="DX355"/>
      <c r="DY355"/>
      <c r="DZ355"/>
      <c r="EA355"/>
      <c r="EB355"/>
      <c r="EC355"/>
      <c r="ED355"/>
      <c r="EE355"/>
      <c r="EF355"/>
      <c r="EG355"/>
      <c r="EH355"/>
      <c r="EI355"/>
      <c r="EJ355"/>
      <c r="EK355"/>
      <c r="EL355"/>
      <c r="EM355"/>
      <c r="EN355"/>
      <c r="EO355"/>
      <c r="EP355"/>
      <c r="EQ355"/>
      <c r="ER355"/>
      <c r="ES355"/>
      <c r="ET355"/>
      <c r="EU355"/>
      <c r="EV355"/>
      <c r="EW355"/>
      <c r="EX355"/>
      <c r="EY355"/>
      <c r="EZ355"/>
      <c r="FA355"/>
      <c r="FB355"/>
      <c r="FC355"/>
      <c r="FD355"/>
      <c r="FE355"/>
      <c r="FF355"/>
      <c r="FG355"/>
      <c r="FH355"/>
      <c r="FI355"/>
      <c r="FJ355"/>
      <c r="FK355"/>
    </row>
    <row r="356" spans="1:167" x14ac:dyDescent="0.25">
      <c r="A356"/>
      <c r="B356"/>
      <c r="C356"/>
      <c r="D356"/>
      <c r="E356"/>
      <c r="F356"/>
      <c r="G356"/>
      <c r="H356"/>
      <c r="I356"/>
      <c r="J356"/>
      <c r="K356"/>
      <c r="L356"/>
      <c r="M356"/>
      <c r="N356"/>
      <c r="O356"/>
      <c r="P356"/>
      <c r="Q356"/>
      <c r="R356"/>
      <c r="S356"/>
      <c r="T356"/>
      <c r="U356"/>
      <c r="V356"/>
      <c r="W356"/>
      <c r="X356"/>
      <c r="Y356"/>
      <c r="Z356"/>
      <c r="AA356"/>
      <c r="AB356"/>
      <c r="AC356"/>
      <c r="AD356"/>
      <c r="AE356"/>
      <c r="AF356"/>
      <c r="AG356"/>
      <c r="AH356"/>
      <c r="AI356"/>
      <c r="AJ356"/>
      <c r="AK356"/>
      <c r="AL356"/>
      <c r="AM356"/>
      <c r="AN356"/>
      <c r="AO356"/>
      <c r="AP356"/>
      <c r="AQ356"/>
      <c r="AR356"/>
      <c r="AS356"/>
      <c r="AT356"/>
      <c r="AU356"/>
      <c r="AV356"/>
      <c r="AW356"/>
      <c r="AX356"/>
      <c r="AY356"/>
      <c r="AZ356"/>
      <c r="BA356"/>
      <c r="BB356"/>
      <c r="BC356"/>
      <c r="BD356"/>
      <c r="BE356"/>
      <c r="BF356"/>
      <c r="BG356"/>
      <c r="BH356"/>
      <c r="BI356"/>
      <c r="BJ356"/>
      <c r="BK356"/>
      <c r="BL356"/>
      <c r="BM356"/>
      <c r="BN356"/>
      <c r="BO356"/>
      <c r="BP356"/>
      <c r="BQ356"/>
      <c r="BR356"/>
      <c r="BS356"/>
      <c r="BT356"/>
      <c r="BU356"/>
      <c r="BV356"/>
      <c r="BW356"/>
      <c r="BX356"/>
      <c r="BY356"/>
      <c r="BZ356"/>
      <c r="CA356"/>
      <c r="CB356"/>
      <c r="CC356"/>
      <c r="CD356"/>
      <c r="CE356"/>
      <c r="CF356"/>
      <c r="CG356"/>
      <c r="CH356"/>
      <c r="CI356"/>
      <c r="CJ356"/>
      <c r="CK356"/>
      <c r="CL356"/>
      <c r="CM356"/>
      <c r="CN356"/>
      <c r="CO356"/>
      <c r="CP356"/>
      <c r="CQ356"/>
      <c r="CR356"/>
      <c r="CS356"/>
      <c r="CT356"/>
      <c r="CU356"/>
      <c r="CV356"/>
      <c r="CW356"/>
      <c r="CX356"/>
      <c r="CY356"/>
      <c r="CZ356"/>
      <c r="DA356"/>
      <c r="DB356"/>
      <c r="DC356"/>
      <c r="DD356"/>
      <c r="DE356"/>
      <c r="DF356"/>
      <c r="DG356"/>
      <c r="DH356"/>
      <c r="DI356"/>
      <c r="DJ356"/>
      <c r="DK356"/>
      <c r="DL356"/>
      <c r="DM356"/>
      <c r="DN356"/>
      <c r="DO356"/>
      <c r="DP356"/>
      <c r="DQ356"/>
      <c r="DR356"/>
      <c r="DS356"/>
      <c r="DT356"/>
      <c r="DU356"/>
      <c r="DV356"/>
      <c r="DW356"/>
      <c r="DX356"/>
      <c r="DY356"/>
      <c r="DZ356"/>
      <c r="EA356"/>
      <c r="EB356"/>
      <c r="EC356"/>
      <c r="ED356"/>
      <c r="EE356"/>
      <c r="EF356"/>
      <c r="EG356"/>
      <c r="EH356"/>
      <c r="EI356"/>
      <c r="EJ356"/>
      <c r="EK356"/>
      <c r="EL356"/>
      <c r="EM356"/>
      <c r="EN356"/>
      <c r="EO356"/>
      <c r="EP356"/>
      <c r="EQ356"/>
      <c r="ER356"/>
      <c r="ES356"/>
      <c r="ET356"/>
      <c r="EU356"/>
      <c r="EV356"/>
      <c r="EW356"/>
      <c r="EX356"/>
      <c r="EY356"/>
      <c r="EZ356"/>
      <c r="FA356"/>
      <c r="FB356"/>
      <c r="FC356"/>
      <c r="FD356"/>
      <c r="FE356"/>
      <c r="FF356"/>
      <c r="FG356"/>
      <c r="FH356"/>
      <c r="FI356"/>
      <c r="FJ356"/>
      <c r="FK356"/>
    </row>
    <row r="357" spans="1:167" x14ac:dyDescent="0.25">
      <c r="A357"/>
      <c r="B357"/>
      <c r="C357"/>
      <c r="D357"/>
      <c r="E357"/>
      <c r="F357"/>
      <c r="G357"/>
      <c r="H357"/>
      <c r="I357"/>
      <c r="J357"/>
      <c r="K357"/>
      <c r="L357"/>
      <c r="M357"/>
      <c r="N357"/>
      <c r="O357"/>
      <c r="P357"/>
      <c r="Q357"/>
      <c r="R357"/>
      <c r="S357"/>
      <c r="T357"/>
      <c r="U357"/>
      <c r="V357"/>
      <c r="W357"/>
      <c r="X357"/>
      <c r="Y357"/>
      <c r="Z357"/>
      <c r="AA357"/>
      <c r="AB357"/>
      <c r="AC357"/>
      <c r="AD357"/>
      <c r="AE357"/>
      <c r="AF357"/>
      <c r="AG357"/>
      <c r="AH357"/>
      <c r="AI357"/>
      <c r="AJ357"/>
      <c r="AK357"/>
      <c r="AL357"/>
      <c r="AM357"/>
      <c r="AN357"/>
      <c r="AO357"/>
      <c r="AP357"/>
      <c r="AQ357"/>
      <c r="AR357"/>
      <c r="AS357"/>
      <c r="AT357"/>
      <c r="AU357"/>
      <c r="AV357"/>
      <c r="AW357"/>
      <c r="AX357"/>
      <c r="AY357"/>
      <c r="AZ357"/>
      <c r="BA357"/>
      <c r="BB357"/>
      <c r="BC357"/>
      <c r="BD357"/>
      <c r="BE357"/>
      <c r="BF357"/>
      <c r="BG357"/>
      <c r="BH357"/>
      <c r="BI357"/>
      <c r="BJ357"/>
      <c r="BK357"/>
      <c r="BL357"/>
      <c r="BM357"/>
      <c r="BN357"/>
      <c r="BO357"/>
      <c r="BP357"/>
      <c r="BQ357"/>
      <c r="BR357"/>
      <c r="BS357"/>
      <c r="BT357"/>
      <c r="BU357"/>
      <c r="BV357"/>
      <c r="BW357"/>
      <c r="BX357"/>
      <c r="BY357"/>
      <c r="BZ357"/>
      <c r="CA357"/>
      <c r="CB357"/>
      <c r="CC357"/>
      <c r="CD357"/>
      <c r="CE357"/>
      <c r="CF357"/>
      <c r="CG357"/>
      <c r="CH357"/>
      <c r="CI357"/>
      <c r="CJ357"/>
      <c r="CK357"/>
      <c r="CL357"/>
      <c r="CM357"/>
      <c r="CN357"/>
      <c r="CO357"/>
      <c r="CP357"/>
      <c r="CQ357"/>
      <c r="CR357"/>
      <c r="CS357"/>
      <c r="CT357"/>
      <c r="CU357"/>
      <c r="CV357"/>
      <c r="CW357"/>
      <c r="CX357"/>
      <c r="CY357"/>
      <c r="CZ357"/>
      <c r="DA357"/>
      <c r="DB357"/>
      <c r="DC357"/>
      <c r="DD357"/>
      <c r="DE357"/>
      <c r="DF357"/>
      <c r="DG357"/>
      <c r="DH357"/>
      <c r="DI357"/>
      <c r="DJ357"/>
      <c r="DK357"/>
      <c r="DL357"/>
      <c r="DM357"/>
      <c r="DN357"/>
      <c r="DO357"/>
      <c r="DP357"/>
      <c r="DQ357"/>
      <c r="DR357"/>
      <c r="DS357"/>
      <c r="DT357"/>
      <c r="DU357"/>
      <c r="DV357"/>
      <c r="DW357"/>
      <c r="DX357"/>
      <c r="DY357"/>
      <c r="DZ357"/>
      <c r="EA357"/>
      <c r="EB357"/>
      <c r="EC357"/>
      <c r="ED357"/>
      <c r="EE357"/>
      <c r="EF357"/>
      <c r="EG357"/>
      <c r="EH357"/>
      <c r="EI357"/>
      <c r="EJ357"/>
      <c r="EK357"/>
      <c r="EL357"/>
      <c r="EM357"/>
      <c r="EN357"/>
      <c r="EO357"/>
      <c r="EP357"/>
      <c r="EQ357"/>
      <c r="ER357"/>
      <c r="ES357"/>
      <c r="ET357"/>
      <c r="EU357"/>
      <c r="EV357"/>
      <c r="EW357"/>
      <c r="EX357"/>
      <c r="EY357"/>
      <c r="EZ357"/>
      <c r="FA357"/>
      <c r="FB357"/>
      <c r="FC357"/>
      <c r="FD357"/>
      <c r="FE357"/>
      <c r="FF357"/>
      <c r="FG357"/>
      <c r="FH357"/>
      <c r="FI357"/>
      <c r="FJ357"/>
      <c r="FK357"/>
    </row>
    <row r="358" spans="1:167" x14ac:dyDescent="0.25">
      <c r="A358"/>
      <c r="B358"/>
      <c r="C358"/>
      <c r="D358"/>
      <c r="E358"/>
      <c r="F358"/>
      <c r="G358"/>
      <c r="H358"/>
      <c r="I358"/>
      <c r="J358"/>
      <c r="K358"/>
      <c r="L358"/>
      <c r="M358"/>
      <c r="N358"/>
      <c r="O358"/>
      <c r="P358"/>
      <c r="Q358"/>
      <c r="R358"/>
      <c r="S358"/>
      <c r="T358"/>
      <c r="U358"/>
      <c r="V358"/>
      <c r="W358"/>
      <c r="X358"/>
      <c r="Y358"/>
      <c r="Z358"/>
      <c r="AA358"/>
      <c r="AB358"/>
      <c r="AC358"/>
      <c r="AD358"/>
      <c r="AE358"/>
      <c r="AF358"/>
      <c r="AG358"/>
      <c r="AH358"/>
      <c r="AI358"/>
      <c r="AJ358"/>
      <c r="AK358"/>
      <c r="AL358"/>
      <c r="AM358"/>
      <c r="AN358"/>
      <c r="AO358"/>
      <c r="AP358"/>
      <c r="AQ358"/>
      <c r="AR358"/>
      <c r="AS358"/>
      <c r="AT358"/>
      <c r="AU358"/>
      <c r="AV358"/>
      <c r="AW358"/>
      <c r="AX358"/>
      <c r="AY358"/>
      <c r="AZ358"/>
      <c r="BA358"/>
      <c r="BB358"/>
      <c r="BC358"/>
      <c r="BD358"/>
      <c r="BE358"/>
      <c r="BF358"/>
      <c r="BG358"/>
      <c r="BH358"/>
      <c r="BI358"/>
      <c r="BJ358"/>
      <c r="BK358"/>
      <c r="BL358"/>
      <c r="BM358"/>
      <c r="BN358"/>
      <c r="BO358"/>
      <c r="BP358"/>
      <c r="BQ358"/>
      <c r="BR358"/>
      <c r="BS358"/>
      <c r="BT358"/>
      <c r="BU358"/>
      <c r="BV358"/>
      <c r="BW358"/>
      <c r="BX358"/>
      <c r="BY358"/>
      <c r="BZ358"/>
      <c r="CA358"/>
      <c r="CB358"/>
      <c r="CC358"/>
      <c r="CD358"/>
      <c r="CE358"/>
      <c r="CF358"/>
      <c r="CG358"/>
      <c r="CH358"/>
      <c r="CI358"/>
      <c r="CJ358"/>
      <c r="CK358"/>
      <c r="CL358"/>
      <c r="CM358"/>
      <c r="CN358"/>
      <c r="CO358"/>
      <c r="CP358"/>
      <c r="CQ358"/>
      <c r="CR358"/>
      <c r="CS358"/>
      <c r="CT358"/>
      <c r="CU358"/>
      <c r="CV358"/>
      <c r="CW358"/>
      <c r="CX358"/>
      <c r="CY358"/>
      <c r="CZ358"/>
      <c r="DA358"/>
      <c r="DB358"/>
      <c r="DC358"/>
      <c r="DD358"/>
      <c r="DE358"/>
      <c r="DF358"/>
      <c r="DG358"/>
      <c r="DH358"/>
      <c r="DI358"/>
      <c r="DJ358"/>
      <c r="DK358"/>
      <c r="DL358"/>
      <c r="DM358"/>
      <c r="DN358"/>
      <c r="DO358"/>
      <c r="DP358"/>
      <c r="DQ358"/>
      <c r="DR358"/>
      <c r="DS358"/>
      <c r="DT358"/>
      <c r="DU358"/>
      <c r="DV358"/>
      <c r="DW358"/>
      <c r="DX358"/>
      <c r="DY358"/>
      <c r="DZ358"/>
      <c r="EA358"/>
      <c r="EB358"/>
      <c r="EC358"/>
      <c r="ED358"/>
      <c r="EE358"/>
      <c r="EF358"/>
      <c r="EG358"/>
      <c r="EH358"/>
      <c r="EI358"/>
      <c r="EJ358"/>
      <c r="EK358"/>
      <c r="EL358"/>
      <c r="EM358"/>
      <c r="EN358"/>
      <c r="EO358"/>
      <c r="EP358"/>
      <c r="EQ358"/>
      <c r="ER358"/>
      <c r="ES358"/>
      <c r="ET358"/>
      <c r="EU358"/>
      <c r="EV358"/>
      <c r="EW358"/>
      <c r="EX358"/>
      <c r="EY358"/>
      <c r="EZ358"/>
      <c r="FA358"/>
      <c r="FB358"/>
      <c r="FC358"/>
      <c r="FD358"/>
      <c r="FE358"/>
      <c r="FF358"/>
      <c r="FG358"/>
      <c r="FH358"/>
      <c r="FI358"/>
      <c r="FJ358"/>
      <c r="FK358"/>
    </row>
    <row r="359" spans="1:167" x14ac:dyDescent="0.25">
      <c r="A359"/>
      <c r="B359"/>
      <c r="C359"/>
      <c r="D359"/>
      <c r="E359"/>
      <c r="F359"/>
      <c r="G359"/>
      <c r="H359"/>
      <c r="I359"/>
      <c r="J359"/>
      <c r="K359"/>
      <c r="L359"/>
      <c r="M359"/>
      <c r="N359"/>
      <c r="O359"/>
      <c r="P359"/>
      <c r="Q359"/>
      <c r="R359"/>
      <c r="S359"/>
      <c r="T359"/>
      <c r="U359"/>
      <c r="V359"/>
      <c r="W359"/>
      <c r="X359"/>
      <c r="Y359"/>
      <c r="Z359"/>
      <c r="AA359"/>
      <c r="AB359"/>
      <c r="AC359"/>
      <c r="AD359"/>
      <c r="AE359"/>
      <c r="AF359"/>
      <c r="AG359"/>
      <c r="AH359"/>
      <c r="AI359"/>
      <c r="AJ359"/>
      <c r="AK359"/>
      <c r="AL359"/>
      <c r="AM359"/>
      <c r="AN359"/>
      <c r="AO359"/>
      <c r="AP359"/>
      <c r="AQ359"/>
      <c r="AR359"/>
      <c r="AS359"/>
      <c r="AT359"/>
      <c r="AU359"/>
      <c r="AV359"/>
      <c r="AW359"/>
      <c r="AX359"/>
      <c r="AY359"/>
      <c r="AZ359"/>
      <c r="BA359"/>
      <c r="BB359"/>
      <c r="BC359"/>
      <c r="BD359"/>
      <c r="BE359"/>
      <c r="BF359"/>
      <c r="BG359"/>
      <c r="BH359"/>
      <c r="BI359"/>
      <c r="BJ359"/>
      <c r="BK359"/>
      <c r="BL359"/>
      <c r="BM359"/>
      <c r="BN359"/>
      <c r="BO359"/>
      <c r="BP359"/>
      <c r="BQ359"/>
      <c r="BR359"/>
      <c r="BS359"/>
      <c r="BT359"/>
      <c r="BU359"/>
      <c r="BV359"/>
      <c r="BW359"/>
      <c r="BX359"/>
      <c r="BY359"/>
      <c r="BZ359"/>
      <c r="CA359"/>
      <c r="CB359"/>
      <c r="CC359"/>
      <c r="CD359"/>
      <c r="CE359"/>
      <c r="CF359"/>
      <c r="CG359"/>
      <c r="CH359"/>
      <c r="CI359"/>
      <c r="CJ359"/>
      <c r="CK359"/>
      <c r="CL359"/>
      <c r="CM359"/>
      <c r="CN359"/>
      <c r="CO359"/>
      <c r="CP359"/>
      <c r="CQ359"/>
      <c r="CR359"/>
      <c r="CS359"/>
      <c r="CT359"/>
      <c r="CU359"/>
      <c r="CV359"/>
      <c r="CW359"/>
      <c r="CX359"/>
      <c r="CY359"/>
      <c r="CZ359"/>
      <c r="DA359"/>
      <c r="DB359"/>
      <c r="DC359"/>
      <c r="DD359"/>
      <c r="DE359"/>
      <c r="DF359"/>
      <c r="DG359"/>
      <c r="DH359"/>
      <c r="DI359"/>
      <c r="DJ359"/>
      <c r="DK359"/>
      <c r="DL359"/>
      <c r="DM359"/>
      <c r="DN359"/>
      <c r="DO359"/>
      <c r="DP359"/>
      <c r="DQ359"/>
      <c r="DR359"/>
      <c r="DS359"/>
      <c r="DT359"/>
      <c r="DU359"/>
      <c r="DV359"/>
      <c r="DW359"/>
      <c r="DX359"/>
      <c r="DY359"/>
      <c r="DZ359"/>
      <c r="EA359"/>
      <c r="EB359"/>
      <c r="EC359"/>
      <c r="ED359"/>
      <c r="EE359"/>
      <c r="EF359"/>
      <c r="EG359"/>
      <c r="EH359"/>
      <c r="EI359"/>
      <c r="EJ359"/>
      <c r="EK359"/>
      <c r="EL359"/>
      <c r="EM359"/>
      <c r="EN359"/>
      <c r="EO359"/>
      <c r="EP359"/>
      <c r="EQ359"/>
      <c r="ER359"/>
      <c r="ES359"/>
      <c r="ET359"/>
      <c r="EU359"/>
      <c r="EV359"/>
      <c r="EW359"/>
      <c r="EX359"/>
      <c r="EY359"/>
      <c r="EZ359"/>
      <c r="FA359"/>
      <c r="FB359"/>
      <c r="FC359"/>
      <c r="FD359"/>
      <c r="FE359"/>
      <c r="FF359"/>
      <c r="FG359"/>
      <c r="FH359"/>
      <c r="FI359"/>
      <c r="FJ359"/>
      <c r="FK359"/>
    </row>
    <row r="360" spans="1:167" x14ac:dyDescent="0.25">
      <c r="A360"/>
      <c r="B360"/>
      <c r="C360"/>
      <c r="D360"/>
      <c r="E360"/>
      <c r="F360"/>
      <c r="G360"/>
      <c r="H360"/>
      <c r="I360"/>
      <c r="J360"/>
      <c r="K360"/>
      <c r="L360"/>
      <c r="M360"/>
      <c r="N360"/>
      <c r="O360"/>
      <c r="P360"/>
      <c r="Q360"/>
      <c r="R360"/>
      <c r="S360"/>
      <c r="T360"/>
      <c r="U360"/>
      <c r="V360"/>
      <c r="W360"/>
      <c r="X360"/>
      <c r="Y360"/>
      <c r="Z360"/>
      <c r="AA360"/>
      <c r="AB360"/>
      <c r="AC360"/>
      <c r="AD360"/>
      <c r="AE360"/>
      <c r="AF360"/>
      <c r="AG360"/>
      <c r="AH360"/>
      <c r="AI360"/>
      <c r="AJ360"/>
      <c r="AK360"/>
      <c r="AL360"/>
      <c r="AM360"/>
      <c r="AN360"/>
      <c r="AO360"/>
      <c r="AP360"/>
      <c r="AQ360"/>
      <c r="AR360"/>
      <c r="AS360"/>
      <c r="AT360"/>
      <c r="AU360"/>
      <c r="AV360"/>
      <c r="AW360"/>
      <c r="AX360"/>
      <c r="AY360"/>
      <c r="AZ360"/>
      <c r="BA360"/>
      <c r="BB360"/>
      <c r="BC360"/>
      <c r="BD360"/>
      <c r="BE360"/>
      <c r="BF360"/>
      <c r="BG360"/>
      <c r="BH360"/>
      <c r="BI360"/>
      <c r="BJ360"/>
      <c r="BK360"/>
      <c r="BL360"/>
      <c r="BM360"/>
      <c r="BN360"/>
      <c r="BO360"/>
      <c r="BP360"/>
      <c r="BQ360"/>
      <c r="BR360"/>
      <c r="BS360"/>
      <c r="BT360"/>
      <c r="BU360"/>
      <c r="BV360"/>
      <c r="BW360"/>
      <c r="BX360"/>
      <c r="BY360"/>
      <c r="BZ360"/>
      <c r="CA360"/>
      <c r="CB360"/>
      <c r="CC360"/>
      <c r="CD360"/>
      <c r="CE360"/>
      <c r="CF360"/>
      <c r="CG360"/>
      <c r="CH360"/>
      <c r="CI360"/>
      <c r="CJ360"/>
      <c r="CK360"/>
      <c r="CL360"/>
      <c r="CM360"/>
      <c r="CN360"/>
      <c r="CO360"/>
      <c r="CP360"/>
      <c r="CQ360"/>
      <c r="CR360"/>
      <c r="CS360"/>
      <c r="CT360"/>
      <c r="CU360"/>
      <c r="CV360"/>
      <c r="CW360"/>
      <c r="CX360"/>
      <c r="CY360"/>
      <c r="CZ360"/>
      <c r="DA360"/>
      <c r="DB360"/>
      <c r="DC360"/>
      <c r="DD360"/>
      <c r="DE360"/>
      <c r="DF360"/>
      <c r="DG360"/>
      <c r="DH360"/>
      <c r="DI360"/>
      <c r="DJ360"/>
      <c r="DK360"/>
      <c r="DL360"/>
      <c r="DM360"/>
      <c r="DN360"/>
      <c r="DO360"/>
      <c r="DP360"/>
      <c r="DQ360"/>
      <c r="DR360"/>
      <c r="DS360"/>
      <c r="DT360"/>
      <c r="DU360"/>
      <c r="DV360"/>
      <c r="DW360"/>
      <c r="DX360"/>
      <c r="DY360"/>
      <c r="DZ360"/>
      <c r="EA360"/>
      <c r="EB360"/>
      <c r="EC360"/>
      <c r="ED360"/>
      <c r="EE360"/>
      <c r="EF360"/>
      <c r="EG360"/>
      <c r="EH360"/>
      <c r="EI360"/>
      <c r="EJ360"/>
      <c r="EK360"/>
      <c r="EL360"/>
      <c r="EM360"/>
      <c r="EN360"/>
      <c r="EO360"/>
      <c r="EP360"/>
      <c r="EQ360"/>
      <c r="ER360"/>
      <c r="ES360"/>
      <c r="ET360"/>
      <c r="EU360"/>
      <c r="EV360"/>
      <c r="EW360"/>
      <c r="EX360"/>
      <c r="EY360"/>
      <c r="EZ360"/>
      <c r="FA360"/>
      <c r="FB360"/>
      <c r="FC360"/>
      <c r="FD360"/>
      <c r="FE360"/>
      <c r="FF360"/>
      <c r="FG360"/>
      <c r="FH360"/>
      <c r="FI360"/>
      <c r="FJ360"/>
      <c r="FK360"/>
    </row>
    <row r="361" spans="1:167" x14ac:dyDescent="0.25">
      <c r="A361"/>
      <c r="B361"/>
      <c r="C361"/>
      <c r="D361"/>
      <c r="E361"/>
      <c r="F361"/>
      <c r="G361"/>
      <c r="H361"/>
      <c r="I361"/>
      <c r="J361"/>
      <c r="K361"/>
      <c r="L361"/>
      <c r="M361"/>
      <c r="N361"/>
      <c r="O361"/>
      <c r="P361"/>
      <c r="Q361"/>
      <c r="R361"/>
      <c r="S361"/>
      <c r="T361"/>
      <c r="U361"/>
      <c r="V361"/>
      <c r="W361"/>
      <c r="X361"/>
      <c r="Y361"/>
      <c r="Z361"/>
      <c r="AA361"/>
      <c r="AB361"/>
      <c r="AC361"/>
      <c r="AD361"/>
      <c r="AE361"/>
      <c r="AF361"/>
      <c r="AG361"/>
      <c r="AH361"/>
      <c r="AI361"/>
      <c r="AJ361"/>
      <c r="AK361"/>
      <c r="AL361"/>
      <c r="AM361"/>
      <c r="AN361"/>
      <c r="AO361"/>
      <c r="AP361"/>
      <c r="AQ361"/>
      <c r="AR361"/>
      <c r="AS361"/>
      <c r="AT361"/>
      <c r="AU361"/>
      <c r="AV361"/>
      <c r="AW361"/>
      <c r="AX361"/>
      <c r="AY361"/>
      <c r="AZ361"/>
      <c r="BA361"/>
      <c r="BB361"/>
      <c r="BC361"/>
      <c r="BD361"/>
      <c r="BE361"/>
      <c r="BF361"/>
      <c r="BG361"/>
      <c r="BH361"/>
      <c r="BI361"/>
      <c r="BJ361"/>
      <c r="BK361"/>
      <c r="BL361"/>
      <c r="BM361"/>
      <c r="BN361"/>
      <c r="BO361"/>
      <c r="BP361"/>
      <c r="BQ361"/>
      <c r="BR361"/>
      <c r="BS361"/>
      <c r="BT361"/>
      <c r="BU361"/>
      <c r="BV361"/>
      <c r="BW361"/>
      <c r="BX361"/>
      <c r="BY361"/>
      <c r="BZ361"/>
      <c r="CA361"/>
      <c r="CB361"/>
      <c r="CC361"/>
      <c r="CD361"/>
      <c r="CE361"/>
      <c r="CF361"/>
      <c r="CG361"/>
      <c r="CH361"/>
      <c r="CI361"/>
      <c r="CJ361"/>
      <c r="CK361"/>
      <c r="CL361"/>
      <c r="CM361"/>
      <c r="CN361"/>
      <c r="CO361"/>
      <c r="CP361"/>
      <c r="CQ361"/>
      <c r="CR361"/>
      <c r="CS361"/>
      <c r="CT361"/>
      <c r="CU361"/>
      <c r="CV361"/>
      <c r="CW361"/>
      <c r="CX361"/>
      <c r="CY361"/>
      <c r="CZ361"/>
      <c r="DA361"/>
      <c r="DB361"/>
      <c r="DC361"/>
      <c r="DD361"/>
      <c r="DE361"/>
      <c r="DF361"/>
      <c r="DG361"/>
      <c r="DH361"/>
      <c r="DI361"/>
      <c r="DJ361"/>
      <c r="DK361"/>
      <c r="DL361"/>
      <c r="DM361"/>
      <c r="DN361"/>
      <c r="DO361"/>
      <c r="DP361"/>
      <c r="DQ361"/>
      <c r="DR361"/>
      <c r="DS361"/>
      <c r="DT361"/>
      <c r="DU361"/>
      <c r="DV361"/>
      <c r="DW361"/>
      <c r="DX361"/>
      <c r="DY361"/>
      <c r="DZ361"/>
      <c r="EA361"/>
      <c r="EB361"/>
      <c r="EC361"/>
      <c r="ED361"/>
      <c r="EE361"/>
      <c r="EF361"/>
      <c r="EG361"/>
      <c r="EH361"/>
      <c r="EI361"/>
      <c r="EJ361"/>
      <c r="EK361"/>
      <c r="EL361"/>
      <c r="EM361"/>
      <c r="EN361"/>
      <c r="EO361"/>
      <c r="EP361"/>
      <c r="EQ361"/>
      <c r="ER361"/>
      <c r="ES361"/>
      <c r="ET361"/>
      <c r="EU361"/>
      <c r="EV361"/>
      <c r="EW361"/>
      <c r="EX361"/>
      <c r="EY361"/>
      <c r="EZ361"/>
      <c r="FA361"/>
      <c r="FB361"/>
      <c r="FC361"/>
      <c r="FD361"/>
      <c r="FE361"/>
      <c r="FF361"/>
      <c r="FG361"/>
      <c r="FH361"/>
      <c r="FI361"/>
      <c r="FJ361"/>
      <c r="FK361"/>
    </row>
    <row r="362" spans="1:167" x14ac:dyDescent="0.25">
      <c r="A362"/>
      <c r="B362"/>
      <c r="C362"/>
      <c r="D362"/>
      <c r="E362"/>
      <c r="F362"/>
      <c r="G362"/>
      <c r="H362"/>
      <c r="I362"/>
      <c r="J362"/>
      <c r="K362"/>
      <c r="L362"/>
      <c r="M362"/>
      <c r="N362"/>
      <c r="O362"/>
      <c r="P362"/>
      <c r="Q362"/>
      <c r="R362"/>
      <c r="S362"/>
      <c r="T362"/>
      <c r="U362"/>
      <c r="V362"/>
      <c r="W362"/>
      <c r="X362"/>
      <c r="Y362"/>
      <c r="Z362"/>
      <c r="AA362"/>
      <c r="AB362"/>
      <c r="AC362"/>
      <c r="AD362"/>
      <c r="AE362"/>
      <c r="AF362"/>
      <c r="AG362"/>
      <c r="AH362"/>
      <c r="AI362"/>
      <c r="AJ362"/>
      <c r="AK362"/>
      <c r="AL362"/>
      <c r="AM362"/>
      <c r="AN362"/>
      <c r="AO362"/>
      <c r="AP362"/>
      <c r="AQ362"/>
      <c r="AR362"/>
      <c r="AS362"/>
      <c r="AT362"/>
      <c r="AU362"/>
      <c r="AV362"/>
      <c r="AW362"/>
      <c r="AX362"/>
      <c r="AY362"/>
      <c r="AZ362"/>
      <c r="BA362"/>
      <c r="BB362"/>
      <c r="BC362"/>
      <c r="BD362"/>
      <c r="BE362"/>
      <c r="BF362"/>
      <c r="BG362"/>
      <c r="BH362"/>
      <c r="BI362"/>
      <c r="BJ362"/>
      <c r="BK362"/>
      <c r="BL362"/>
      <c r="BM362"/>
      <c r="BN362"/>
      <c r="BO362"/>
      <c r="BP362"/>
      <c r="BQ362"/>
      <c r="BR362"/>
      <c r="BS362"/>
      <c r="BT362"/>
      <c r="BU362"/>
      <c r="BV362"/>
      <c r="BW362"/>
      <c r="BX362"/>
      <c r="BY362"/>
      <c r="BZ362"/>
      <c r="CA362"/>
      <c r="CB362"/>
      <c r="CC362"/>
      <c r="CD362"/>
      <c r="CE362"/>
      <c r="CF362"/>
      <c r="CG362"/>
      <c r="CH362"/>
      <c r="CI362"/>
      <c r="CJ362"/>
      <c r="CK362"/>
      <c r="CL362"/>
      <c r="CM362"/>
      <c r="CN362"/>
      <c r="CO362"/>
      <c r="CP362"/>
      <c r="CQ362"/>
      <c r="CR362"/>
      <c r="CS362"/>
      <c r="CT362"/>
      <c r="CU362"/>
      <c r="CV362"/>
      <c r="CW362"/>
      <c r="CX362"/>
      <c r="CY362"/>
      <c r="CZ362"/>
      <c r="DA362"/>
      <c r="DB362"/>
      <c r="DC362"/>
      <c r="DD362"/>
      <c r="DE362"/>
      <c r="DF362"/>
      <c r="DG362"/>
      <c r="DH362"/>
      <c r="DI362"/>
      <c r="DJ362"/>
      <c r="DK362"/>
      <c r="DL362"/>
      <c r="DM362"/>
      <c r="DN362"/>
      <c r="DO362"/>
      <c r="DP362"/>
      <c r="DQ362"/>
      <c r="DR362"/>
      <c r="DS362"/>
      <c r="DT362"/>
      <c r="DU362"/>
      <c r="DV362"/>
      <c r="DW362"/>
      <c r="DX362"/>
      <c r="DY362"/>
      <c r="DZ362"/>
      <c r="EA362"/>
      <c r="EB362"/>
      <c r="EC362"/>
      <c r="ED362"/>
      <c r="EE362"/>
      <c r="EF362"/>
      <c r="EG362"/>
      <c r="EH362"/>
      <c r="EI362"/>
      <c r="EJ362"/>
      <c r="EK362"/>
      <c r="EL362"/>
      <c r="EM362"/>
      <c r="EN362"/>
      <c r="EO362"/>
      <c r="EP362"/>
      <c r="EQ362"/>
      <c r="ER362"/>
      <c r="ES362"/>
      <c r="ET362"/>
      <c r="EU362"/>
      <c r="EV362"/>
      <c r="EW362"/>
      <c r="EX362"/>
      <c r="EY362"/>
      <c r="EZ362"/>
      <c r="FA362"/>
      <c r="FB362"/>
      <c r="FC362"/>
      <c r="FD362"/>
      <c r="FE362"/>
      <c r="FF362"/>
      <c r="FG362"/>
      <c r="FH362"/>
      <c r="FI362"/>
      <c r="FJ362"/>
      <c r="FK362"/>
    </row>
    <row r="363" spans="1:167" x14ac:dyDescent="0.25">
      <c r="A363"/>
      <c r="B363"/>
      <c r="C363"/>
      <c r="D363"/>
      <c r="E363"/>
      <c r="F363"/>
      <c r="G363"/>
      <c r="H363"/>
      <c r="I363"/>
      <c r="J363"/>
      <c r="K363"/>
      <c r="L363"/>
      <c r="M363"/>
      <c r="N363"/>
      <c r="O363"/>
      <c r="P363"/>
      <c r="Q363"/>
      <c r="R363"/>
      <c r="S363"/>
      <c r="T363"/>
      <c r="U363"/>
      <c r="V363"/>
      <c r="W363"/>
      <c r="X363"/>
      <c r="Y363"/>
      <c r="Z363"/>
      <c r="AA363"/>
      <c r="AB363"/>
      <c r="AC363"/>
      <c r="AD363"/>
      <c r="AE363"/>
      <c r="AF363"/>
      <c r="AG363"/>
      <c r="AH363"/>
      <c r="AI363"/>
      <c r="AJ363"/>
      <c r="AK363"/>
      <c r="AL363"/>
      <c r="AM363"/>
      <c r="AN363"/>
      <c r="AO363"/>
      <c r="AP363"/>
      <c r="AQ363"/>
      <c r="AR363"/>
      <c r="AS363"/>
      <c r="AT363"/>
      <c r="AU363"/>
      <c r="AV363"/>
      <c r="AW363"/>
      <c r="AX363"/>
      <c r="AY363"/>
      <c r="AZ363"/>
      <c r="BA363"/>
      <c r="BB363"/>
      <c r="BC363"/>
      <c r="BD363"/>
      <c r="BE363"/>
      <c r="BF363"/>
      <c r="BG363"/>
      <c r="BH363"/>
      <c r="BI363"/>
      <c r="BJ363"/>
      <c r="BK363"/>
      <c r="BL363"/>
      <c r="BM363"/>
      <c r="BN363"/>
      <c r="BO363"/>
      <c r="BP363"/>
      <c r="BQ363"/>
      <c r="BR363"/>
      <c r="BS363"/>
      <c r="BT363"/>
      <c r="BU363"/>
      <c r="BV363"/>
      <c r="BW363"/>
      <c r="BX363"/>
      <c r="BY363"/>
      <c r="BZ363"/>
      <c r="CA363"/>
      <c r="CB363"/>
      <c r="CC363"/>
      <c r="CD363"/>
      <c r="CE363"/>
      <c r="CF363"/>
      <c r="CG363"/>
      <c r="CH363"/>
      <c r="CI363"/>
      <c r="CJ363"/>
      <c r="CK363"/>
      <c r="CL363"/>
      <c r="CM363"/>
      <c r="CN363"/>
      <c r="CO363"/>
      <c r="CP363"/>
      <c r="CQ363"/>
      <c r="CR363"/>
      <c r="CS363"/>
      <c r="CT363"/>
      <c r="CU363"/>
      <c r="CV363"/>
      <c r="CW363"/>
      <c r="CX363"/>
      <c r="CY363"/>
      <c r="CZ363"/>
      <c r="DA363"/>
      <c r="DB363"/>
      <c r="DC363"/>
      <c r="DD363"/>
      <c r="DE363"/>
      <c r="DF363"/>
      <c r="DG363"/>
      <c r="DH363"/>
      <c r="DI363"/>
      <c r="DJ363"/>
      <c r="DK363"/>
      <c r="DL363"/>
      <c r="DM363"/>
      <c r="DN363"/>
      <c r="DO363"/>
      <c r="DP363"/>
      <c r="DQ363"/>
      <c r="DR363"/>
      <c r="DS363"/>
      <c r="DT363"/>
      <c r="DU363"/>
      <c r="DV363"/>
      <c r="DW363"/>
      <c r="DX363"/>
      <c r="DY363"/>
      <c r="DZ363"/>
      <c r="EA363"/>
      <c r="EB363"/>
      <c r="EC363"/>
      <c r="ED363"/>
      <c r="EE363"/>
      <c r="EF363"/>
      <c r="EG363"/>
      <c r="EH363"/>
      <c r="EI363"/>
      <c r="EJ363"/>
      <c r="EK363"/>
      <c r="EL363"/>
      <c r="EM363"/>
      <c r="EN363"/>
      <c r="EO363"/>
      <c r="EP363"/>
      <c r="EQ363"/>
      <c r="ER363"/>
      <c r="ES363"/>
      <c r="ET363"/>
      <c r="EU363"/>
      <c r="EV363"/>
      <c r="EW363"/>
      <c r="EX363"/>
      <c r="EY363"/>
      <c r="EZ363"/>
      <c r="FA363"/>
      <c r="FB363"/>
      <c r="FC363"/>
      <c r="FD363"/>
      <c r="FE363"/>
      <c r="FF363"/>
      <c r="FG363"/>
      <c r="FH363"/>
      <c r="FI363"/>
      <c r="FJ363"/>
      <c r="FK363"/>
    </row>
    <row r="364" spans="1:167" x14ac:dyDescent="0.25">
      <c r="A364"/>
      <c r="B364"/>
      <c r="C364"/>
      <c r="D364"/>
      <c r="E364"/>
      <c r="F364"/>
      <c r="G364"/>
      <c r="H364"/>
      <c r="I364"/>
      <c r="J364"/>
      <c r="K364"/>
      <c r="L364"/>
      <c r="M364"/>
      <c r="N364"/>
      <c r="O364"/>
      <c r="P364"/>
      <c r="Q364"/>
      <c r="R364"/>
      <c r="S364"/>
      <c r="T364"/>
      <c r="U364"/>
      <c r="V364"/>
      <c r="W364"/>
      <c r="X364"/>
      <c r="Y364"/>
      <c r="Z364"/>
      <c r="AA364"/>
      <c r="AB364"/>
      <c r="AC364"/>
      <c r="AD364"/>
      <c r="AE364"/>
      <c r="AF364"/>
      <c r="AG364"/>
      <c r="AH364"/>
      <c r="AI364"/>
      <c r="AJ364"/>
      <c r="AK364"/>
      <c r="AL364"/>
      <c r="AM364"/>
      <c r="AN364"/>
      <c r="AO364"/>
      <c r="AP364"/>
      <c r="AQ364"/>
      <c r="AR364"/>
      <c r="AS364"/>
      <c r="AT364"/>
      <c r="AU364"/>
      <c r="AV364"/>
      <c r="AW364"/>
      <c r="AX364"/>
      <c r="AY364"/>
      <c r="AZ364"/>
      <c r="BA364"/>
      <c r="BB364"/>
      <c r="BC364"/>
      <c r="BD364"/>
      <c r="BE364"/>
      <c r="BF364"/>
      <c r="BG364"/>
      <c r="BH364"/>
      <c r="BI364"/>
      <c r="BJ364"/>
      <c r="BK364"/>
      <c r="BL364"/>
      <c r="BM364"/>
      <c r="BN364"/>
      <c r="BO364"/>
      <c r="BP364"/>
      <c r="BQ364"/>
      <c r="BR364"/>
      <c r="BS364"/>
      <c r="BT364"/>
      <c r="BU364"/>
      <c r="BV364"/>
      <c r="BW364"/>
      <c r="BX364"/>
      <c r="BY364"/>
      <c r="BZ364"/>
      <c r="CA364"/>
      <c r="CB364"/>
      <c r="CC364"/>
      <c r="CD364"/>
      <c r="CE364"/>
      <c r="CF364"/>
      <c r="CG364"/>
      <c r="CH364"/>
      <c r="CI364"/>
      <c r="CJ364"/>
      <c r="CK364"/>
      <c r="CL364"/>
      <c r="CM364"/>
      <c r="CN364"/>
      <c r="CO364"/>
      <c r="CP364"/>
      <c r="CQ364"/>
      <c r="CR364"/>
      <c r="CS364"/>
      <c r="CT364"/>
      <c r="CU364"/>
      <c r="CV364"/>
      <c r="CW364"/>
      <c r="CX364"/>
      <c r="CY364"/>
      <c r="CZ364"/>
      <c r="DA364"/>
      <c r="DB364"/>
      <c r="DC364"/>
      <c r="DD364"/>
      <c r="DE364"/>
      <c r="DF364"/>
      <c r="DG364"/>
      <c r="DH364"/>
      <c r="DI364"/>
      <c r="DJ364"/>
      <c r="DK364"/>
      <c r="DL364"/>
      <c r="DM364"/>
      <c r="DN364"/>
      <c r="DO364"/>
      <c r="DP364"/>
      <c r="DQ364"/>
      <c r="DR364"/>
      <c r="DS364"/>
      <c r="DT364"/>
      <c r="DU364"/>
      <c r="DV364"/>
      <c r="DW364"/>
      <c r="DX364"/>
      <c r="DY364"/>
      <c r="DZ364"/>
      <c r="EA364"/>
      <c r="EB364"/>
      <c r="EC364"/>
      <c r="ED364"/>
      <c r="EE364"/>
      <c r="EF364"/>
      <c r="EG364"/>
      <c r="EH364"/>
      <c r="EI364"/>
      <c r="EJ364"/>
      <c r="EK364"/>
      <c r="EL364"/>
      <c r="EM364"/>
      <c r="EN364"/>
      <c r="EO364"/>
      <c r="EP364"/>
      <c r="EQ364"/>
      <c r="ER364"/>
      <c r="ES364"/>
      <c r="ET364"/>
      <c r="EU364"/>
      <c r="EV364"/>
      <c r="EW364"/>
      <c r="EX364"/>
      <c r="EY364"/>
      <c r="EZ364"/>
      <c r="FA364"/>
      <c r="FB364"/>
      <c r="FC364"/>
      <c r="FD364"/>
      <c r="FE364"/>
      <c r="FF364"/>
      <c r="FG364"/>
      <c r="FH364"/>
      <c r="FI364"/>
      <c r="FJ364"/>
      <c r="FK364"/>
    </row>
    <row r="365" spans="1:167" x14ac:dyDescent="0.25">
      <c r="A365"/>
      <c r="B365"/>
      <c r="C365"/>
      <c r="D365"/>
      <c r="E365"/>
      <c r="F365"/>
      <c r="G365"/>
      <c r="H365"/>
      <c r="I365"/>
      <c r="J365"/>
      <c r="K365"/>
      <c r="L365"/>
      <c r="M365"/>
      <c r="N365"/>
      <c r="O365"/>
      <c r="P365"/>
      <c r="Q365"/>
      <c r="R365"/>
      <c r="S365"/>
      <c r="T365"/>
      <c r="U365"/>
      <c r="V365"/>
      <c r="W365"/>
      <c r="X365"/>
      <c r="Y365"/>
      <c r="Z365"/>
      <c r="AA365"/>
      <c r="AB365"/>
      <c r="AC365"/>
      <c r="AD365"/>
      <c r="AE365"/>
      <c r="AF365"/>
      <c r="AG365"/>
      <c r="AH365"/>
      <c r="AI365"/>
      <c r="AJ365"/>
      <c r="AK365"/>
      <c r="AL365"/>
      <c r="AM365"/>
      <c r="AN365"/>
      <c r="AO365"/>
      <c r="AP365"/>
      <c r="AQ365"/>
      <c r="AR365"/>
      <c r="AS365"/>
      <c r="AT365"/>
      <c r="AU365"/>
      <c r="AV365"/>
      <c r="AW365"/>
      <c r="AX365"/>
      <c r="AY365"/>
      <c r="AZ365"/>
      <c r="BA365"/>
      <c r="BB365"/>
      <c r="BC365"/>
      <c r="BD365"/>
      <c r="BE365"/>
      <c r="BF365"/>
      <c r="BG365"/>
      <c r="BH365"/>
      <c r="BI365"/>
      <c r="BJ365"/>
      <c r="BK365"/>
      <c r="BL365"/>
      <c r="BM365"/>
      <c r="BN365"/>
      <c r="BO365"/>
      <c r="BP365"/>
      <c r="BQ365"/>
      <c r="BR365"/>
      <c r="BS365"/>
      <c r="BT365"/>
      <c r="BU365"/>
      <c r="BV365"/>
      <c r="BW365"/>
      <c r="BX365"/>
      <c r="BY365"/>
      <c r="BZ365"/>
      <c r="CA365"/>
      <c r="CB365"/>
      <c r="CC365"/>
      <c r="CD365"/>
      <c r="CE365"/>
      <c r="CF365"/>
      <c r="CG365"/>
      <c r="CH365"/>
      <c r="CI365"/>
      <c r="CJ365"/>
      <c r="CK365"/>
      <c r="CL365"/>
      <c r="CM365"/>
      <c r="CN365"/>
      <c r="CO365"/>
      <c r="CP365"/>
      <c r="CQ365"/>
      <c r="CR365"/>
      <c r="CS365"/>
      <c r="CT365"/>
      <c r="CU365"/>
      <c r="CV365"/>
      <c r="CW365"/>
      <c r="CX365"/>
      <c r="CY365"/>
      <c r="CZ365"/>
      <c r="DA365"/>
      <c r="DB365"/>
      <c r="DC365"/>
      <c r="DD365"/>
      <c r="DE365"/>
      <c r="DF365"/>
      <c r="DG365"/>
      <c r="DH365"/>
      <c r="DI365"/>
      <c r="DJ365"/>
      <c r="DK365"/>
      <c r="DL365"/>
      <c r="DM365"/>
      <c r="DN365"/>
      <c r="DO365"/>
      <c r="DP365"/>
      <c r="DQ365"/>
      <c r="DR365"/>
      <c r="DS365"/>
      <c r="DT365"/>
      <c r="DU365"/>
      <c r="DV365"/>
      <c r="DW365"/>
      <c r="DX365"/>
      <c r="DY365"/>
      <c r="DZ365"/>
      <c r="EA365"/>
      <c r="EB365"/>
      <c r="EC365"/>
      <c r="ED365"/>
      <c r="EE365"/>
      <c r="EF365"/>
      <c r="EG365"/>
      <c r="EH365"/>
      <c r="EI365"/>
      <c r="EJ365"/>
      <c r="EK365"/>
      <c r="EL365"/>
      <c r="EM365"/>
      <c r="EN365"/>
      <c r="EO365"/>
      <c r="EP365"/>
      <c r="EQ365"/>
      <c r="ER365"/>
      <c r="ES365"/>
      <c r="ET365"/>
      <c r="EU365"/>
      <c r="EV365"/>
      <c r="EW365"/>
      <c r="EX365"/>
      <c r="EY365"/>
      <c r="EZ365"/>
      <c r="FA365"/>
      <c r="FB365"/>
      <c r="FC365"/>
      <c r="FD365"/>
      <c r="FE365"/>
      <c r="FF365"/>
      <c r="FG365"/>
      <c r="FH365"/>
      <c r="FI365"/>
      <c r="FJ365"/>
      <c r="FK365"/>
    </row>
    <row r="366" spans="1:167" x14ac:dyDescent="0.25">
      <c r="A366"/>
      <c r="B366"/>
      <c r="C366"/>
      <c r="D366"/>
      <c r="E366"/>
      <c r="F366"/>
      <c r="G366"/>
      <c r="H366"/>
      <c r="I366"/>
      <c r="J366"/>
      <c r="K366"/>
      <c r="L366"/>
      <c r="M366"/>
      <c r="N366"/>
      <c r="O366"/>
      <c r="P366"/>
      <c r="Q366"/>
      <c r="R366"/>
      <c r="S366"/>
      <c r="T366"/>
      <c r="U366"/>
      <c r="V366"/>
      <c r="W366"/>
      <c r="X366"/>
      <c r="Y366"/>
      <c r="Z366"/>
      <c r="AA366"/>
      <c r="AB366"/>
      <c r="AC366"/>
      <c r="AD366"/>
      <c r="AE366"/>
      <c r="AF366"/>
      <c r="AG366"/>
      <c r="AH366"/>
      <c r="AI366"/>
      <c r="AJ366"/>
      <c r="AK366"/>
      <c r="AL366"/>
      <c r="AM366"/>
      <c r="AN366"/>
      <c r="AO366"/>
      <c r="AP366"/>
      <c r="AQ366"/>
      <c r="AR366"/>
      <c r="AS366"/>
      <c r="AT366"/>
      <c r="AU366"/>
      <c r="AV366"/>
      <c r="AW366"/>
      <c r="AX366"/>
      <c r="AY366"/>
      <c r="AZ366"/>
      <c r="BA366"/>
      <c r="BB366"/>
      <c r="BC366"/>
      <c r="BD366"/>
      <c r="BE366"/>
      <c r="BF366"/>
      <c r="BG366"/>
      <c r="BH366"/>
      <c r="BI366"/>
      <c r="BJ366"/>
      <c r="BK366"/>
      <c r="BL366"/>
      <c r="BM366"/>
      <c r="BN366"/>
      <c r="BO366"/>
      <c r="BP366"/>
      <c r="BQ366"/>
      <c r="BR366"/>
      <c r="BS366"/>
      <c r="BT366"/>
      <c r="BU366"/>
      <c r="BV366"/>
      <c r="BW366"/>
      <c r="BX366"/>
      <c r="BY366"/>
      <c r="BZ366"/>
      <c r="CA366"/>
      <c r="CB366"/>
      <c r="CC366"/>
      <c r="CD366"/>
      <c r="CE366"/>
      <c r="CF366"/>
      <c r="CG366"/>
      <c r="CH366"/>
      <c r="CI366"/>
      <c r="CJ366"/>
      <c r="CK366"/>
      <c r="CL366"/>
      <c r="CM366"/>
      <c r="CN366"/>
      <c r="CO366"/>
      <c r="CP366"/>
      <c r="CQ366"/>
      <c r="CR366"/>
      <c r="CS366"/>
      <c r="CT366"/>
      <c r="CU366"/>
      <c r="CV366"/>
      <c r="CW366"/>
      <c r="CX366"/>
      <c r="CY366"/>
      <c r="CZ366"/>
      <c r="DA366"/>
      <c r="DB366"/>
      <c r="DC366"/>
      <c r="DD366"/>
      <c r="DE366"/>
      <c r="DF366"/>
      <c r="DG366"/>
      <c r="DH366"/>
      <c r="DI366"/>
      <c r="DJ366"/>
      <c r="DK366"/>
      <c r="DL366"/>
      <c r="DM366"/>
      <c r="DN366"/>
      <c r="DO366"/>
      <c r="DP366"/>
      <c r="DQ366"/>
      <c r="DR366"/>
      <c r="DS366"/>
      <c r="DT366"/>
      <c r="DU366"/>
      <c r="DV366"/>
      <c r="DW366"/>
      <c r="DX366"/>
      <c r="DY366"/>
      <c r="DZ366"/>
      <c r="EA366"/>
      <c r="EB366"/>
      <c r="EC366"/>
      <c r="ED366"/>
      <c r="EE366"/>
      <c r="EF366"/>
      <c r="EG366"/>
      <c r="EH366"/>
      <c r="EI366"/>
      <c r="EJ366"/>
      <c r="EK366"/>
      <c r="EL366"/>
      <c r="EM366"/>
      <c r="EN366"/>
      <c r="EO366"/>
      <c r="EP366"/>
      <c r="EQ366"/>
      <c r="ER366"/>
      <c r="ES366"/>
      <c r="ET366"/>
      <c r="EU366"/>
      <c r="EV366"/>
      <c r="EW366"/>
      <c r="EX366"/>
      <c r="EY366"/>
      <c r="EZ366"/>
      <c r="FA366"/>
      <c r="FB366"/>
      <c r="FC366"/>
      <c r="FD366"/>
      <c r="FE366"/>
      <c r="FF366"/>
      <c r="FG366"/>
      <c r="FH366"/>
      <c r="FI366"/>
      <c r="FJ366"/>
      <c r="FK366"/>
    </row>
    <row r="367" spans="1:167" x14ac:dyDescent="0.25">
      <c r="A367"/>
      <c r="B367"/>
      <c r="C367"/>
      <c r="D367"/>
      <c r="E367"/>
      <c r="F367"/>
      <c r="G367"/>
      <c r="H367"/>
      <c r="I367"/>
      <c r="J367"/>
      <c r="K367"/>
      <c r="L367"/>
      <c r="M367"/>
      <c r="N367"/>
      <c r="O367"/>
      <c r="P367"/>
      <c r="Q367"/>
      <c r="R367"/>
      <c r="S367"/>
      <c r="T367"/>
      <c r="U367"/>
      <c r="V367"/>
      <c r="W367"/>
      <c r="X367"/>
      <c r="Y367"/>
      <c r="Z367"/>
      <c r="AA367"/>
      <c r="AB367"/>
      <c r="AC367"/>
      <c r="AD367"/>
      <c r="AE367"/>
      <c r="AF367"/>
      <c r="AG367"/>
      <c r="AH367"/>
      <c r="AI367"/>
      <c r="AJ367"/>
      <c r="AK367"/>
      <c r="AL367"/>
      <c r="AM367"/>
      <c r="AN367"/>
      <c r="AO367"/>
      <c r="AP367"/>
      <c r="AQ367"/>
      <c r="AR367"/>
      <c r="AS367"/>
      <c r="AT367"/>
      <c r="AU367"/>
      <c r="AV367"/>
      <c r="AW367"/>
      <c r="AX367"/>
      <c r="AY367"/>
      <c r="AZ367"/>
      <c r="BA367"/>
      <c r="BB367"/>
      <c r="BC367"/>
      <c r="BD367"/>
      <c r="BE367"/>
      <c r="BF367"/>
      <c r="BG367"/>
      <c r="BH367"/>
      <c r="BI367"/>
      <c r="BJ367"/>
      <c r="BK367"/>
      <c r="BL367"/>
      <c r="BM367"/>
      <c r="BN367"/>
      <c r="BO367"/>
      <c r="BP367"/>
      <c r="BQ367"/>
      <c r="BR367"/>
      <c r="BS367"/>
      <c r="BT367"/>
      <c r="BU367"/>
      <c r="BV367"/>
      <c r="BW367"/>
      <c r="BX367"/>
      <c r="BY367"/>
      <c r="BZ367"/>
      <c r="CA367"/>
      <c r="CB367"/>
      <c r="CC367"/>
      <c r="CD367"/>
      <c r="CE367"/>
      <c r="CF367"/>
      <c r="CG367"/>
      <c r="CH367"/>
      <c r="CI367"/>
      <c r="CJ367"/>
      <c r="CK367"/>
      <c r="CL367"/>
      <c r="CM367"/>
      <c r="CN367"/>
      <c r="CO367"/>
      <c r="CP367"/>
      <c r="CQ367"/>
      <c r="CR367"/>
      <c r="CS367"/>
      <c r="CT367"/>
      <c r="CU367"/>
      <c r="CV367"/>
      <c r="CW367"/>
      <c r="CX367"/>
      <c r="CY367"/>
      <c r="CZ367"/>
      <c r="DA367"/>
      <c r="DB367"/>
      <c r="DC367"/>
      <c r="DD367"/>
      <c r="DE367"/>
      <c r="DF367"/>
      <c r="DG367"/>
      <c r="DH367"/>
      <c r="DI367"/>
      <c r="DJ367"/>
      <c r="DK367"/>
      <c r="DL367"/>
      <c r="DM367"/>
      <c r="DN367"/>
      <c r="DO367"/>
      <c r="DP367"/>
      <c r="DQ367"/>
      <c r="DR367"/>
      <c r="DS367"/>
      <c r="DT367"/>
      <c r="DU367"/>
      <c r="DV367"/>
      <c r="DW367"/>
      <c r="DX367"/>
      <c r="DY367"/>
      <c r="DZ367"/>
      <c r="EA367"/>
      <c r="EB367"/>
      <c r="EC367"/>
      <c r="ED367"/>
      <c r="EE367"/>
      <c r="EF367"/>
      <c r="EG367"/>
      <c r="EH367"/>
      <c r="EI367"/>
      <c r="EJ367"/>
      <c r="EK367"/>
      <c r="EL367"/>
      <c r="EM367"/>
      <c r="EN367"/>
      <c r="EO367"/>
      <c r="EP367"/>
      <c r="EQ367"/>
      <c r="ER367"/>
      <c r="ES367"/>
      <c r="ET367"/>
      <c r="EU367"/>
      <c r="EV367"/>
      <c r="EW367"/>
      <c r="EX367"/>
      <c r="EY367"/>
      <c r="EZ367"/>
      <c r="FA367"/>
      <c r="FB367"/>
      <c r="FC367"/>
      <c r="FD367"/>
      <c r="FE367"/>
      <c r="FF367"/>
      <c r="FG367"/>
      <c r="FH367"/>
      <c r="FI367"/>
      <c r="FJ367"/>
      <c r="FK367"/>
    </row>
  </sheetData>
  <sheetProtection sheet="1" objects="1" scenarios="1"/>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2" tint="-9.9978637043366805E-2"/>
  </sheetPr>
  <dimension ref="A1:E22141"/>
  <sheetViews>
    <sheetView topLeftCell="A10" workbookViewId="0">
      <selection activeCell="C22" sqref="C22"/>
    </sheetView>
  </sheetViews>
  <sheetFormatPr defaultColWidth="9.140625" defaultRowHeight="15" x14ac:dyDescent="0.25"/>
  <cols>
    <col min="1" max="2" width="12" style="14" customWidth="1"/>
    <col min="3" max="3" width="52.7109375" style="17" customWidth="1"/>
    <col min="4" max="4" width="16.28515625" style="18" customWidth="1"/>
    <col min="5" max="5" width="7.28515625" style="17" bestFit="1" customWidth="1"/>
    <col min="6" max="16384" width="9.140625" style="14"/>
  </cols>
  <sheetData>
    <row r="1" spans="1:5" x14ac:dyDescent="0.25">
      <c r="A1" s="15" t="s">
        <v>487</v>
      </c>
      <c r="B1" s="15" t="s">
        <v>488</v>
      </c>
      <c r="C1" s="15" t="s">
        <v>489</v>
      </c>
      <c r="D1" s="16" t="s">
        <v>490</v>
      </c>
      <c r="E1" s="15" t="s">
        <v>491</v>
      </c>
    </row>
    <row r="2" spans="1:5" x14ac:dyDescent="0.25">
      <c r="A2" t="s">
        <v>247</v>
      </c>
      <c r="B2" t="s">
        <v>85</v>
      </c>
      <c r="C2" t="s">
        <v>411</v>
      </c>
      <c r="D2">
        <v>55888000000</v>
      </c>
      <c r="E2">
        <v>2018</v>
      </c>
    </row>
    <row r="3" spans="1:5" x14ac:dyDescent="0.25">
      <c r="A3" t="s">
        <v>247</v>
      </c>
      <c r="B3" t="s">
        <v>85</v>
      </c>
      <c r="C3" t="s">
        <v>411</v>
      </c>
      <c r="D3">
        <v>46236000000</v>
      </c>
      <c r="E3">
        <v>2019</v>
      </c>
    </row>
    <row r="4" spans="1:5" x14ac:dyDescent="0.25">
      <c r="A4" t="s">
        <v>247</v>
      </c>
      <c r="B4" t="s">
        <v>85</v>
      </c>
      <c r="C4" t="s">
        <v>411</v>
      </c>
      <c r="D4">
        <v>42296000000</v>
      </c>
      <c r="E4">
        <v>2020</v>
      </c>
    </row>
    <row r="5" spans="1:5" x14ac:dyDescent="0.25">
      <c r="A5" t="s">
        <v>247</v>
      </c>
      <c r="B5" t="s">
        <v>85</v>
      </c>
      <c r="C5" t="s">
        <v>10</v>
      </c>
      <c r="D5">
        <v>23186000000</v>
      </c>
      <c r="E5">
        <v>2018</v>
      </c>
    </row>
    <row r="6" spans="1:5" x14ac:dyDescent="0.25">
      <c r="A6" t="s">
        <v>247</v>
      </c>
      <c r="B6" t="s">
        <v>85</v>
      </c>
      <c r="C6" t="s">
        <v>10</v>
      </c>
      <c r="D6">
        <v>22926000000</v>
      </c>
      <c r="E6">
        <v>2019</v>
      </c>
    </row>
    <row r="7" spans="1:5" x14ac:dyDescent="0.25">
      <c r="A7" t="s">
        <v>247</v>
      </c>
      <c r="B7" t="s">
        <v>85</v>
      </c>
      <c r="C7" t="s">
        <v>10</v>
      </c>
      <c r="D7">
        <v>16120000000</v>
      </c>
      <c r="E7">
        <v>2020</v>
      </c>
    </row>
    <row r="8" spans="1:5" x14ac:dyDescent="0.25">
      <c r="A8" t="s">
        <v>247</v>
      </c>
      <c r="B8" t="s">
        <v>85</v>
      </c>
      <c r="C8" t="s">
        <v>412</v>
      </c>
      <c r="D8">
        <v>0</v>
      </c>
      <c r="E8">
        <v>2018</v>
      </c>
    </row>
    <row r="9" spans="1:5" x14ac:dyDescent="0.25">
      <c r="A9" t="s">
        <v>247</v>
      </c>
      <c r="B9" t="s">
        <v>85</v>
      </c>
      <c r="C9" t="s">
        <v>412</v>
      </c>
      <c r="D9">
        <v>0</v>
      </c>
      <c r="E9">
        <v>2019</v>
      </c>
    </row>
    <row r="10" spans="1:5" x14ac:dyDescent="0.25">
      <c r="A10" t="s">
        <v>247</v>
      </c>
      <c r="B10" t="s">
        <v>85</v>
      </c>
      <c r="C10" t="s">
        <v>412</v>
      </c>
      <c r="D10">
        <v>0</v>
      </c>
      <c r="E10">
        <v>2020</v>
      </c>
    </row>
    <row r="11" spans="1:5" x14ac:dyDescent="0.25">
      <c r="A11" t="s">
        <v>247</v>
      </c>
      <c r="B11" t="s">
        <v>85</v>
      </c>
      <c r="C11" t="s">
        <v>413</v>
      </c>
      <c r="D11">
        <v>-16791000000</v>
      </c>
      <c r="E11">
        <v>2018</v>
      </c>
    </row>
    <row r="12" spans="1:5" x14ac:dyDescent="0.25">
      <c r="A12" t="s">
        <v>247</v>
      </c>
      <c r="B12" t="s">
        <v>85</v>
      </c>
      <c r="C12" t="s">
        <v>413</v>
      </c>
      <c r="D12">
        <v>17623000000</v>
      </c>
      <c r="E12">
        <v>2019</v>
      </c>
    </row>
    <row r="13" spans="1:5" x14ac:dyDescent="0.25">
      <c r="A13" t="s">
        <v>247</v>
      </c>
      <c r="B13" t="s">
        <v>85</v>
      </c>
      <c r="C13" t="s">
        <v>413</v>
      </c>
      <c r="D13">
        <v>17573000000</v>
      </c>
      <c r="E13">
        <v>2020</v>
      </c>
    </row>
    <row r="14" spans="1:5" x14ac:dyDescent="0.25">
      <c r="A14" t="s">
        <v>247</v>
      </c>
      <c r="B14" t="s">
        <v>85</v>
      </c>
      <c r="C14" t="s">
        <v>15</v>
      </c>
      <c r="D14">
        <v>365725000000</v>
      </c>
      <c r="E14">
        <v>2018</v>
      </c>
    </row>
    <row r="15" spans="1:5" x14ac:dyDescent="0.25">
      <c r="A15" t="s">
        <v>247</v>
      </c>
      <c r="B15" t="s">
        <v>85</v>
      </c>
      <c r="C15" t="s">
        <v>15</v>
      </c>
      <c r="D15">
        <v>338516000000</v>
      </c>
      <c r="E15">
        <v>2019</v>
      </c>
    </row>
    <row r="16" spans="1:5" x14ac:dyDescent="0.25">
      <c r="A16" t="s">
        <v>247</v>
      </c>
      <c r="B16" t="s">
        <v>85</v>
      </c>
      <c r="C16" t="s">
        <v>15</v>
      </c>
      <c r="D16">
        <v>323888000000</v>
      </c>
      <c r="E16">
        <v>2020</v>
      </c>
    </row>
    <row r="17" spans="1:5" x14ac:dyDescent="0.25">
      <c r="A17" t="s">
        <v>247</v>
      </c>
      <c r="B17" t="s">
        <v>85</v>
      </c>
      <c r="C17" t="s">
        <v>414</v>
      </c>
      <c r="D17">
        <v>-13313000000</v>
      </c>
      <c r="E17">
        <v>2018</v>
      </c>
    </row>
    <row r="18" spans="1:5" x14ac:dyDescent="0.25">
      <c r="A18" t="s">
        <v>247</v>
      </c>
      <c r="B18" t="s">
        <v>85</v>
      </c>
      <c r="C18" t="s">
        <v>414</v>
      </c>
      <c r="D18">
        <v>-10495000000</v>
      </c>
      <c r="E18">
        <v>2019</v>
      </c>
    </row>
    <row r="19" spans="1:5" x14ac:dyDescent="0.25">
      <c r="A19" t="s">
        <v>247</v>
      </c>
      <c r="B19" t="s">
        <v>85</v>
      </c>
      <c r="C19" t="s">
        <v>414</v>
      </c>
      <c r="D19">
        <v>-7309000000</v>
      </c>
      <c r="E19">
        <v>2020</v>
      </c>
    </row>
    <row r="20" spans="1:5" x14ac:dyDescent="0.25">
      <c r="A20" t="s">
        <v>247</v>
      </c>
      <c r="B20" t="s">
        <v>85</v>
      </c>
      <c r="C20" t="s">
        <v>415</v>
      </c>
      <c r="D20">
        <v>-87876000000</v>
      </c>
      <c r="E20">
        <v>2018</v>
      </c>
    </row>
    <row r="21" spans="1:5" x14ac:dyDescent="0.25">
      <c r="A21" t="s">
        <v>247</v>
      </c>
      <c r="B21" t="s">
        <v>85</v>
      </c>
      <c r="C21" t="s">
        <v>415</v>
      </c>
      <c r="D21">
        <v>-90976000000</v>
      </c>
      <c r="E21">
        <v>2019</v>
      </c>
    </row>
    <row r="22" spans="1:5" x14ac:dyDescent="0.25">
      <c r="A22" t="s">
        <v>247</v>
      </c>
      <c r="B22" t="s">
        <v>85</v>
      </c>
      <c r="C22" t="s">
        <v>415</v>
      </c>
      <c r="D22">
        <v>-86820000000</v>
      </c>
      <c r="E22">
        <v>2020</v>
      </c>
    </row>
    <row r="23" spans="1:5" x14ac:dyDescent="0.25">
      <c r="A23" t="s">
        <v>247</v>
      </c>
      <c r="B23" t="s">
        <v>85</v>
      </c>
      <c r="C23" t="s">
        <v>416</v>
      </c>
      <c r="D23">
        <v>16066000000</v>
      </c>
      <c r="E23">
        <v>2018</v>
      </c>
    </row>
    <row r="24" spans="1:5" x14ac:dyDescent="0.25">
      <c r="A24" t="s">
        <v>247</v>
      </c>
      <c r="B24" t="s">
        <v>85</v>
      </c>
      <c r="C24" t="s">
        <v>416</v>
      </c>
      <c r="D24">
        <v>45896000000</v>
      </c>
      <c r="E24">
        <v>2019</v>
      </c>
    </row>
    <row r="25" spans="1:5" x14ac:dyDescent="0.25">
      <c r="A25" t="s">
        <v>247</v>
      </c>
      <c r="B25" t="s">
        <v>85</v>
      </c>
      <c r="C25" t="s">
        <v>416</v>
      </c>
      <c r="D25">
        <v>-4289000000</v>
      </c>
      <c r="E25">
        <v>2020</v>
      </c>
    </row>
    <row r="26" spans="1:5" x14ac:dyDescent="0.25">
      <c r="A26" t="s">
        <v>247</v>
      </c>
      <c r="B26" t="s">
        <v>85</v>
      </c>
      <c r="C26" t="s">
        <v>417</v>
      </c>
      <c r="D26">
        <v>77434000000</v>
      </c>
      <c r="E26">
        <v>2018</v>
      </c>
    </row>
    <row r="27" spans="1:5" x14ac:dyDescent="0.25">
      <c r="A27" t="s">
        <v>247</v>
      </c>
      <c r="B27" t="s">
        <v>85</v>
      </c>
      <c r="C27" t="s">
        <v>417</v>
      </c>
      <c r="D27">
        <v>69391000000</v>
      </c>
      <c r="E27">
        <v>2019</v>
      </c>
    </row>
    <row r="28" spans="1:5" x14ac:dyDescent="0.25">
      <c r="A28" t="s">
        <v>247</v>
      </c>
      <c r="B28" t="s">
        <v>85</v>
      </c>
      <c r="C28" t="s">
        <v>417</v>
      </c>
      <c r="D28">
        <v>80674000000</v>
      </c>
      <c r="E28">
        <v>2020</v>
      </c>
    </row>
    <row r="29" spans="1:5" x14ac:dyDescent="0.25">
      <c r="A29" t="s">
        <v>247</v>
      </c>
      <c r="B29" t="s">
        <v>85</v>
      </c>
      <c r="C29" t="s">
        <v>418</v>
      </c>
      <c r="D29">
        <v>25913000000</v>
      </c>
      <c r="E29">
        <v>2018</v>
      </c>
    </row>
    <row r="30" spans="1:5" x14ac:dyDescent="0.25">
      <c r="A30" t="s">
        <v>247</v>
      </c>
      <c r="B30" t="s">
        <v>85</v>
      </c>
      <c r="C30" t="s">
        <v>418</v>
      </c>
      <c r="D30">
        <v>48844000000</v>
      </c>
      <c r="E30">
        <v>2019</v>
      </c>
    </row>
    <row r="31" spans="1:5" x14ac:dyDescent="0.25">
      <c r="A31" t="s">
        <v>247</v>
      </c>
      <c r="B31" t="s">
        <v>85</v>
      </c>
      <c r="C31" t="s">
        <v>418</v>
      </c>
      <c r="D31">
        <v>34940000000</v>
      </c>
      <c r="E31">
        <v>2020</v>
      </c>
    </row>
    <row r="32" spans="1:5" x14ac:dyDescent="0.25">
      <c r="A32" t="s">
        <v>247</v>
      </c>
      <c r="B32" t="s">
        <v>85</v>
      </c>
      <c r="C32" t="s">
        <v>419</v>
      </c>
      <c r="D32">
        <v>13332000000</v>
      </c>
      <c r="E32">
        <v>2018</v>
      </c>
    </row>
    <row r="33" spans="1:5" x14ac:dyDescent="0.25">
      <c r="A33" t="s">
        <v>247</v>
      </c>
      <c r="B33" t="s">
        <v>85</v>
      </c>
      <c r="C33" t="s">
        <v>419</v>
      </c>
      <c r="D33">
        <v>-3176000000</v>
      </c>
      <c r="E33">
        <v>2019</v>
      </c>
    </row>
    <row r="34" spans="1:5" x14ac:dyDescent="0.25">
      <c r="A34" t="s">
        <v>247</v>
      </c>
      <c r="B34" t="s">
        <v>85</v>
      </c>
      <c r="C34" t="s">
        <v>419</v>
      </c>
      <c r="D34">
        <v>-8470000000</v>
      </c>
      <c r="E34">
        <v>2020</v>
      </c>
    </row>
    <row r="35" spans="1:5" x14ac:dyDescent="0.25">
      <c r="A35" t="s">
        <v>247</v>
      </c>
      <c r="B35" t="s">
        <v>85</v>
      </c>
      <c r="C35" t="s">
        <v>420</v>
      </c>
      <c r="D35">
        <v>-828000000</v>
      </c>
      <c r="E35">
        <v>2018</v>
      </c>
    </row>
    <row r="36" spans="1:5" x14ac:dyDescent="0.25">
      <c r="A36" t="s">
        <v>247</v>
      </c>
      <c r="B36" t="s">
        <v>85</v>
      </c>
      <c r="C36" t="s">
        <v>420</v>
      </c>
      <c r="D36">
        <v>289000000</v>
      </c>
      <c r="E36">
        <v>2019</v>
      </c>
    </row>
    <row r="37" spans="1:5" x14ac:dyDescent="0.25">
      <c r="A37" t="s">
        <v>247</v>
      </c>
      <c r="B37" t="s">
        <v>85</v>
      </c>
      <c r="C37" t="s">
        <v>420</v>
      </c>
      <c r="D37">
        <v>127000000</v>
      </c>
      <c r="E37">
        <v>2020</v>
      </c>
    </row>
    <row r="38" spans="1:5" x14ac:dyDescent="0.25">
      <c r="A38" t="s">
        <v>247</v>
      </c>
      <c r="B38" t="s">
        <v>85</v>
      </c>
      <c r="C38" t="s">
        <v>421</v>
      </c>
      <c r="D38">
        <v>47621000000</v>
      </c>
      <c r="E38">
        <v>2018</v>
      </c>
    </row>
    <row r="39" spans="1:5" x14ac:dyDescent="0.25">
      <c r="A39" t="s">
        <v>247</v>
      </c>
      <c r="B39" t="s">
        <v>85</v>
      </c>
      <c r="C39" t="s">
        <v>421</v>
      </c>
      <c r="D39">
        <v>-7248000000</v>
      </c>
      <c r="E39">
        <v>2019</v>
      </c>
    </row>
    <row r="40" spans="1:5" x14ac:dyDescent="0.25">
      <c r="A40" t="s">
        <v>247</v>
      </c>
      <c r="B40" t="s">
        <v>85</v>
      </c>
      <c r="C40" t="s">
        <v>421</v>
      </c>
      <c r="D40">
        <v>6935000000</v>
      </c>
      <c r="E40">
        <v>2020</v>
      </c>
    </row>
    <row r="41" spans="1:5" x14ac:dyDescent="0.25">
      <c r="A41" t="s">
        <v>247</v>
      </c>
      <c r="B41" t="s">
        <v>85</v>
      </c>
      <c r="C41" t="s">
        <v>422</v>
      </c>
      <c r="D41">
        <v>-34694000000</v>
      </c>
      <c r="E41">
        <v>2018</v>
      </c>
    </row>
    <row r="42" spans="1:5" x14ac:dyDescent="0.25">
      <c r="A42" t="s">
        <v>247</v>
      </c>
      <c r="B42" t="s">
        <v>85</v>
      </c>
      <c r="C42" t="s">
        <v>422</v>
      </c>
      <c r="D42">
        <v>3488000000</v>
      </c>
      <c r="E42">
        <v>2019</v>
      </c>
    </row>
    <row r="43" spans="1:5" x14ac:dyDescent="0.25">
      <c r="A43" t="s">
        <v>247</v>
      </c>
      <c r="B43" t="s">
        <v>85</v>
      </c>
      <c r="C43" t="s">
        <v>422</v>
      </c>
      <c r="D43">
        <v>-5690000000</v>
      </c>
      <c r="E43">
        <v>2020</v>
      </c>
    </row>
    <row r="44" spans="1:5" x14ac:dyDescent="0.25">
      <c r="A44" t="s">
        <v>247</v>
      </c>
      <c r="B44" t="s">
        <v>85</v>
      </c>
      <c r="C44" t="s">
        <v>423</v>
      </c>
      <c r="D44">
        <v>40201000000</v>
      </c>
      <c r="E44">
        <v>2018</v>
      </c>
    </row>
    <row r="45" spans="1:5" x14ac:dyDescent="0.25">
      <c r="A45" t="s">
        <v>247</v>
      </c>
      <c r="B45" t="s">
        <v>85</v>
      </c>
      <c r="C45" t="s">
        <v>423</v>
      </c>
      <c r="D45">
        <v>45174000000</v>
      </c>
      <c r="E45">
        <v>2019</v>
      </c>
    </row>
    <row r="46" spans="1:5" x14ac:dyDescent="0.25">
      <c r="A46" t="s">
        <v>247</v>
      </c>
      <c r="B46" t="s">
        <v>85</v>
      </c>
      <c r="C46" t="s">
        <v>423</v>
      </c>
      <c r="D46">
        <v>50779000000</v>
      </c>
      <c r="E46">
        <v>2020</v>
      </c>
    </row>
    <row r="47" spans="1:5" x14ac:dyDescent="0.25">
      <c r="A47" t="s">
        <v>247</v>
      </c>
      <c r="B47" t="s">
        <v>85</v>
      </c>
      <c r="C47" t="s">
        <v>424</v>
      </c>
      <c r="D47">
        <v>0</v>
      </c>
      <c r="E47">
        <v>2018</v>
      </c>
    </row>
    <row r="48" spans="1:5" x14ac:dyDescent="0.25">
      <c r="A48" t="s">
        <v>247</v>
      </c>
      <c r="B48" t="s">
        <v>85</v>
      </c>
      <c r="C48" t="s">
        <v>424</v>
      </c>
      <c r="D48">
        <v>0</v>
      </c>
      <c r="E48">
        <v>2019</v>
      </c>
    </row>
    <row r="49" spans="1:5" x14ac:dyDescent="0.25">
      <c r="A49" t="s">
        <v>247</v>
      </c>
      <c r="B49" t="s">
        <v>85</v>
      </c>
      <c r="C49" t="s">
        <v>424</v>
      </c>
      <c r="D49">
        <v>0</v>
      </c>
      <c r="E49">
        <v>2020</v>
      </c>
    </row>
    <row r="50" spans="1:5" x14ac:dyDescent="0.25">
      <c r="A50" t="s">
        <v>247</v>
      </c>
      <c r="B50" t="s">
        <v>85</v>
      </c>
      <c r="C50" t="s">
        <v>425</v>
      </c>
      <c r="D50">
        <v>56505000000</v>
      </c>
      <c r="E50">
        <v>2018</v>
      </c>
    </row>
    <row r="51" spans="1:5" x14ac:dyDescent="0.25">
      <c r="A51" t="s">
        <v>247</v>
      </c>
      <c r="B51" t="s">
        <v>85</v>
      </c>
      <c r="C51" t="s">
        <v>425</v>
      </c>
      <c r="D51">
        <v>58037000000</v>
      </c>
      <c r="E51">
        <v>2019</v>
      </c>
    </row>
    <row r="52" spans="1:5" x14ac:dyDescent="0.25">
      <c r="A52" t="s">
        <v>247</v>
      </c>
      <c r="B52" t="s">
        <v>85</v>
      </c>
      <c r="C52" t="s">
        <v>425</v>
      </c>
      <c r="D52">
        <v>57453000000</v>
      </c>
      <c r="E52">
        <v>2020</v>
      </c>
    </row>
    <row r="53" spans="1:5" x14ac:dyDescent="0.25">
      <c r="A53" t="s">
        <v>247</v>
      </c>
      <c r="B53" t="s">
        <v>85</v>
      </c>
      <c r="C53" t="s">
        <v>426</v>
      </c>
      <c r="D53">
        <v>56505000000</v>
      </c>
      <c r="E53">
        <v>2018</v>
      </c>
    </row>
    <row r="54" spans="1:5" x14ac:dyDescent="0.25">
      <c r="A54" t="s">
        <v>247</v>
      </c>
      <c r="B54" t="s">
        <v>85</v>
      </c>
      <c r="C54" t="s">
        <v>426</v>
      </c>
      <c r="D54">
        <v>58037000000</v>
      </c>
      <c r="E54">
        <v>2019</v>
      </c>
    </row>
    <row r="55" spans="1:5" x14ac:dyDescent="0.25">
      <c r="A55" t="s">
        <v>247</v>
      </c>
      <c r="B55" t="s">
        <v>85</v>
      </c>
      <c r="C55" t="s">
        <v>426</v>
      </c>
      <c r="D55">
        <v>57453000000</v>
      </c>
      <c r="E55">
        <v>2020</v>
      </c>
    </row>
    <row r="56" spans="1:5" x14ac:dyDescent="0.25">
      <c r="A56" t="s">
        <v>247</v>
      </c>
      <c r="B56" t="s">
        <v>85</v>
      </c>
      <c r="C56" t="s">
        <v>21</v>
      </c>
      <c r="D56">
        <v>163756000000</v>
      </c>
      <c r="E56">
        <v>2018</v>
      </c>
    </row>
    <row r="57" spans="1:5" x14ac:dyDescent="0.25">
      <c r="A57" t="s">
        <v>247</v>
      </c>
      <c r="B57" t="s">
        <v>85</v>
      </c>
      <c r="C57" t="s">
        <v>21</v>
      </c>
      <c r="D57">
        <v>161782000000</v>
      </c>
      <c r="E57">
        <v>2019</v>
      </c>
    </row>
    <row r="58" spans="1:5" x14ac:dyDescent="0.25">
      <c r="A58" t="s">
        <v>247</v>
      </c>
      <c r="B58" t="s">
        <v>85</v>
      </c>
      <c r="C58" t="s">
        <v>21</v>
      </c>
      <c r="D58">
        <v>169559000000</v>
      </c>
      <c r="E58">
        <v>2020</v>
      </c>
    </row>
    <row r="59" spans="1:5" x14ac:dyDescent="0.25">
      <c r="A59" t="s">
        <v>247</v>
      </c>
      <c r="B59" t="s">
        <v>85</v>
      </c>
      <c r="C59" t="s">
        <v>427</v>
      </c>
      <c r="D59">
        <v>30941000000</v>
      </c>
      <c r="E59">
        <v>2018</v>
      </c>
    </row>
    <row r="60" spans="1:5" x14ac:dyDescent="0.25">
      <c r="A60" t="s">
        <v>247</v>
      </c>
      <c r="B60" t="s">
        <v>85</v>
      </c>
      <c r="C60" t="s">
        <v>427</v>
      </c>
      <c r="D60">
        <v>34462000000</v>
      </c>
      <c r="E60">
        <v>2019</v>
      </c>
    </row>
    <row r="61" spans="1:5" x14ac:dyDescent="0.25">
      <c r="A61" t="s">
        <v>247</v>
      </c>
      <c r="B61" t="s">
        <v>85</v>
      </c>
      <c r="C61" t="s">
        <v>427</v>
      </c>
      <c r="D61">
        <v>38668000000</v>
      </c>
      <c r="E61">
        <v>2020</v>
      </c>
    </row>
    <row r="62" spans="1:5" x14ac:dyDescent="0.25">
      <c r="A62" t="s">
        <v>247</v>
      </c>
      <c r="B62" t="s">
        <v>85</v>
      </c>
      <c r="C62" t="s">
        <v>13</v>
      </c>
      <c r="D62">
        <v>131339000000</v>
      </c>
      <c r="E62">
        <v>2018</v>
      </c>
    </row>
    <row r="63" spans="1:5" x14ac:dyDescent="0.25">
      <c r="A63" t="s">
        <v>247</v>
      </c>
      <c r="B63" t="s">
        <v>85</v>
      </c>
      <c r="C63" t="s">
        <v>13</v>
      </c>
      <c r="D63">
        <v>162819000000</v>
      </c>
      <c r="E63">
        <v>2019</v>
      </c>
    </row>
    <row r="64" spans="1:5" x14ac:dyDescent="0.25">
      <c r="A64" t="s">
        <v>247</v>
      </c>
      <c r="B64" t="s">
        <v>85</v>
      </c>
      <c r="C64" t="s">
        <v>13</v>
      </c>
      <c r="D64">
        <v>143713000000</v>
      </c>
      <c r="E64">
        <v>2020</v>
      </c>
    </row>
    <row r="65" spans="1:5" x14ac:dyDescent="0.25">
      <c r="A65" t="s">
        <v>247</v>
      </c>
      <c r="B65" t="s">
        <v>85</v>
      </c>
      <c r="C65" t="s">
        <v>16</v>
      </c>
      <c r="D65">
        <v>115929000000</v>
      </c>
      <c r="E65">
        <v>2018</v>
      </c>
    </row>
    <row r="66" spans="1:5" x14ac:dyDescent="0.25">
      <c r="A66" t="s">
        <v>247</v>
      </c>
      <c r="B66" t="s">
        <v>85</v>
      </c>
      <c r="C66" t="s">
        <v>16</v>
      </c>
      <c r="D66">
        <v>105718000000</v>
      </c>
      <c r="E66">
        <v>2019</v>
      </c>
    </row>
    <row r="67" spans="1:5" x14ac:dyDescent="0.25">
      <c r="A67" t="s">
        <v>247</v>
      </c>
      <c r="B67" t="s">
        <v>85</v>
      </c>
      <c r="C67" t="s">
        <v>16</v>
      </c>
      <c r="D67">
        <v>105392000000</v>
      </c>
      <c r="E67">
        <v>2020</v>
      </c>
    </row>
    <row r="68" spans="1:5" x14ac:dyDescent="0.25">
      <c r="A68" t="s">
        <v>247</v>
      </c>
      <c r="B68" t="s">
        <v>85</v>
      </c>
      <c r="C68" t="s">
        <v>428</v>
      </c>
      <c r="D68">
        <v>10903000000</v>
      </c>
      <c r="E68">
        <v>2018</v>
      </c>
    </row>
    <row r="69" spans="1:5" x14ac:dyDescent="0.25">
      <c r="A69" t="s">
        <v>247</v>
      </c>
      <c r="B69" t="s">
        <v>85</v>
      </c>
      <c r="C69" t="s">
        <v>428</v>
      </c>
      <c r="D69">
        <v>11056000000</v>
      </c>
      <c r="E69">
        <v>2020</v>
      </c>
    </row>
    <row r="70" spans="1:5" x14ac:dyDescent="0.25">
      <c r="A70" t="s">
        <v>247</v>
      </c>
      <c r="B70" t="s">
        <v>85</v>
      </c>
      <c r="C70" t="s">
        <v>429</v>
      </c>
      <c r="D70">
        <v>10903000000</v>
      </c>
      <c r="E70">
        <v>2018</v>
      </c>
    </row>
    <row r="71" spans="1:5" x14ac:dyDescent="0.25">
      <c r="A71" t="s">
        <v>247</v>
      </c>
      <c r="B71" t="s">
        <v>85</v>
      </c>
      <c r="C71" t="s">
        <v>429</v>
      </c>
      <c r="D71">
        <v>12547000000</v>
      </c>
      <c r="E71">
        <v>2019</v>
      </c>
    </row>
    <row r="72" spans="1:5" x14ac:dyDescent="0.25">
      <c r="A72" t="s">
        <v>247</v>
      </c>
      <c r="B72" t="s">
        <v>85</v>
      </c>
      <c r="C72" t="s">
        <v>429</v>
      </c>
      <c r="D72">
        <v>12547000000</v>
      </c>
      <c r="E72">
        <v>2019</v>
      </c>
    </row>
    <row r="73" spans="1:5" x14ac:dyDescent="0.25">
      <c r="A73" t="s">
        <v>247</v>
      </c>
      <c r="B73" t="s">
        <v>85</v>
      </c>
      <c r="C73" t="s">
        <v>429</v>
      </c>
      <c r="D73">
        <v>11056000000</v>
      </c>
      <c r="E73">
        <v>2020</v>
      </c>
    </row>
    <row r="74" spans="1:5" x14ac:dyDescent="0.25">
      <c r="A74" t="s">
        <v>247</v>
      </c>
      <c r="B74" t="s">
        <v>85</v>
      </c>
      <c r="C74" t="s">
        <v>430</v>
      </c>
      <c r="D74">
        <v>72903000000</v>
      </c>
      <c r="E74">
        <v>2018</v>
      </c>
    </row>
    <row r="75" spans="1:5" x14ac:dyDescent="0.25">
      <c r="A75" t="s">
        <v>247</v>
      </c>
      <c r="B75" t="s">
        <v>85</v>
      </c>
      <c r="C75" t="s">
        <v>430</v>
      </c>
      <c r="D75">
        <v>65737000000</v>
      </c>
      <c r="E75">
        <v>2019</v>
      </c>
    </row>
    <row r="76" spans="1:5" x14ac:dyDescent="0.25">
      <c r="A76" t="s">
        <v>247</v>
      </c>
      <c r="B76" t="s">
        <v>85</v>
      </c>
      <c r="C76" t="s">
        <v>430</v>
      </c>
      <c r="D76">
        <v>67091000000</v>
      </c>
      <c r="E76">
        <v>2020</v>
      </c>
    </row>
    <row r="77" spans="1:5" x14ac:dyDescent="0.25">
      <c r="A77" t="s">
        <v>247</v>
      </c>
      <c r="B77" t="s">
        <v>85</v>
      </c>
      <c r="C77" t="s">
        <v>431</v>
      </c>
      <c r="D77">
        <v>0</v>
      </c>
      <c r="E77">
        <v>2018</v>
      </c>
    </row>
    <row r="78" spans="1:5" x14ac:dyDescent="0.25">
      <c r="A78" t="s">
        <v>247</v>
      </c>
      <c r="B78" t="s">
        <v>85</v>
      </c>
      <c r="C78" t="s">
        <v>431</v>
      </c>
      <c r="D78">
        <v>0</v>
      </c>
      <c r="E78">
        <v>2019</v>
      </c>
    </row>
    <row r="79" spans="1:5" x14ac:dyDescent="0.25">
      <c r="A79" t="s">
        <v>247</v>
      </c>
      <c r="B79" t="s">
        <v>85</v>
      </c>
      <c r="C79" t="s">
        <v>431</v>
      </c>
      <c r="D79">
        <v>0</v>
      </c>
      <c r="E79">
        <v>2020</v>
      </c>
    </row>
    <row r="80" spans="1:5" x14ac:dyDescent="0.25">
      <c r="A80" t="s">
        <v>247</v>
      </c>
      <c r="B80" t="s">
        <v>85</v>
      </c>
      <c r="C80" t="s">
        <v>432</v>
      </c>
      <c r="D80">
        <v>43372</v>
      </c>
      <c r="E80">
        <v>2018</v>
      </c>
    </row>
    <row r="81" spans="1:5" x14ac:dyDescent="0.25">
      <c r="A81" t="s">
        <v>247</v>
      </c>
      <c r="B81" t="s">
        <v>85</v>
      </c>
      <c r="C81" t="s">
        <v>432</v>
      </c>
      <c r="D81">
        <v>43736</v>
      </c>
      <c r="E81">
        <v>2019</v>
      </c>
    </row>
    <row r="82" spans="1:5" x14ac:dyDescent="0.25">
      <c r="A82" t="s">
        <v>247</v>
      </c>
      <c r="B82" t="s">
        <v>85</v>
      </c>
      <c r="C82" t="s">
        <v>432</v>
      </c>
      <c r="D82">
        <v>44100</v>
      </c>
      <c r="E82">
        <v>2020</v>
      </c>
    </row>
    <row r="83" spans="1:5" x14ac:dyDescent="0.25">
      <c r="A83" t="s">
        <v>247</v>
      </c>
      <c r="B83" t="s">
        <v>85</v>
      </c>
      <c r="C83" t="s">
        <v>433</v>
      </c>
      <c r="D83">
        <v>0</v>
      </c>
      <c r="E83">
        <v>2018</v>
      </c>
    </row>
    <row r="84" spans="1:5" x14ac:dyDescent="0.25">
      <c r="A84" t="s">
        <v>247</v>
      </c>
      <c r="B84" t="s">
        <v>85</v>
      </c>
      <c r="C84" t="s">
        <v>433</v>
      </c>
      <c r="D84">
        <v>0</v>
      </c>
      <c r="E84">
        <v>2019</v>
      </c>
    </row>
    <row r="85" spans="1:5" x14ac:dyDescent="0.25">
      <c r="A85" t="s">
        <v>247</v>
      </c>
      <c r="B85" t="s">
        <v>85</v>
      </c>
      <c r="C85" t="s">
        <v>433</v>
      </c>
      <c r="D85">
        <v>0</v>
      </c>
      <c r="E85">
        <v>2020</v>
      </c>
    </row>
    <row r="86" spans="1:5" x14ac:dyDescent="0.25">
      <c r="A86" t="s">
        <v>247</v>
      </c>
      <c r="B86" t="s">
        <v>85</v>
      </c>
      <c r="C86" t="s">
        <v>434</v>
      </c>
      <c r="D86">
        <v>107147000000</v>
      </c>
      <c r="E86">
        <v>2018</v>
      </c>
    </row>
    <row r="87" spans="1:5" x14ac:dyDescent="0.25">
      <c r="A87" t="s">
        <v>247</v>
      </c>
      <c r="B87" t="s">
        <v>85</v>
      </c>
      <c r="C87" t="s">
        <v>434</v>
      </c>
      <c r="D87">
        <v>90488000000</v>
      </c>
      <c r="E87">
        <v>2019</v>
      </c>
    </row>
    <row r="88" spans="1:5" x14ac:dyDescent="0.25">
      <c r="A88" t="s">
        <v>247</v>
      </c>
      <c r="B88" t="s">
        <v>85</v>
      </c>
      <c r="C88" t="s">
        <v>434</v>
      </c>
      <c r="D88">
        <v>65339000000</v>
      </c>
      <c r="E88">
        <v>2020</v>
      </c>
    </row>
    <row r="89" spans="1:5" x14ac:dyDescent="0.25">
      <c r="A89" t="s">
        <v>247</v>
      </c>
      <c r="B89" t="s">
        <v>85</v>
      </c>
      <c r="C89" t="s">
        <v>435</v>
      </c>
      <c r="D89">
        <v>0</v>
      </c>
      <c r="E89">
        <v>2018</v>
      </c>
    </row>
    <row r="90" spans="1:5" x14ac:dyDescent="0.25">
      <c r="A90" t="s">
        <v>247</v>
      </c>
      <c r="B90" t="s">
        <v>85</v>
      </c>
      <c r="C90" t="s">
        <v>435</v>
      </c>
      <c r="D90">
        <v>0</v>
      </c>
      <c r="E90">
        <v>2019</v>
      </c>
    </row>
    <row r="91" spans="1:5" x14ac:dyDescent="0.25">
      <c r="A91" t="s">
        <v>247</v>
      </c>
      <c r="B91" t="s">
        <v>85</v>
      </c>
      <c r="C91" t="s">
        <v>435</v>
      </c>
      <c r="D91">
        <v>0</v>
      </c>
      <c r="E91">
        <v>2020</v>
      </c>
    </row>
    <row r="92" spans="1:5" x14ac:dyDescent="0.25">
      <c r="A92" t="s">
        <v>247</v>
      </c>
      <c r="B92" t="s">
        <v>85</v>
      </c>
      <c r="C92" t="s">
        <v>436</v>
      </c>
      <c r="D92">
        <v>5889000000</v>
      </c>
      <c r="E92">
        <v>2018</v>
      </c>
    </row>
    <row r="93" spans="1:5" x14ac:dyDescent="0.25">
      <c r="A93" t="s">
        <v>247</v>
      </c>
      <c r="B93" t="s">
        <v>85</v>
      </c>
      <c r="C93" t="s">
        <v>436</v>
      </c>
      <c r="D93">
        <v>0</v>
      </c>
      <c r="E93">
        <v>2019</v>
      </c>
    </row>
    <row r="94" spans="1:5" x14ac:dyDescent="0.25">
      <c r="A94" t="s">
        <v>247</v>
      </c>
      <c r="B94" t="s">
        <v>85</v>
      </c>
      <c r="C94" t="s">
        <v>436</v>
      </c>
      <c r="D94">
        <v>0</v>
      </c>
      <c r="E94">
        <v>2020</v>
      </c>
    </row>
    <row r="95" spans="1:5" x14ac:dyDescent="0.25">
      <c r="A95" t="s">
        <v>247</v>
      </c>
      <c r="B95" t="s">
        <v>85</v>
      </c>
      <c r="C95" t="s">
        <v>437</v>
      </c>
      <c r="D95">
        <v>101839000000</v>
      </c>
      <c r="E95">
        <v>2018</v>
      </c>
    </row>
    <row r="96" spans="1:5" x14ac:dyDescent="0.25">
      <c r="A96" t="s">
        <v>247</v>
      </c>
      <c r="B96" t="s">
        <v>85</v>
      </c>
      <c r="C96" t="s">
        <v>437</v>
      </c>
      <c r="D96">
        <v>98392000000</v>
      </c>
      <c r="E96">
        <v>2019</v>
      </c>
    </row>
    <row r="97" spans="1:5" x14ac:dyDescent="0.25">
      <c r="A97" t="s">
        <v>247</v>
      </c>
      <c r="B97" t="s">
        <v>85</v>
      </c>
      <c r="C97" t="s">
        <v>437</v>
      </c>
      <c r="D97">
        <v>104956000000</v>
      </c>
      <c r="E97">
        <v>2020</v>
      </c>
    </row>
    <row r="98" spans="1:5" x14ac:dyDescent="0.25">
      <c r="A98" t="s">
        <v>247</v>
      </c>
      <c r="B98" t="s">
        <v>85</v>
      </c>
      <c r="C98" t="s">
        <v>438</v>
      </c>
      <c r="D98">
        <v>59531000000</v>
      </c>
      <c r="E98">
        <v>2018</v>
      </c>
    </row>
    <row r="99" spans="1:5" x14ac:dyDescent="0.25">
      <c r="A99" t="s">
        <v>247</v>
      </c>
      <c r="B99" t="s">
        <v>85</v>
      </c>
      <c r="C99" t="s">
        <v>438</v>
      </c>
      <c r="D99">
        <v>55256000000</v>
      </c>
      <c r="E99">
        <v>2019</v>
      </c>
    </row>
    <row r="100" spans="1:5" x14ac:dyDescent="0.25">
      <c r="A100" t="s">
        <v>247</v>
      </c>
      <c r="B100" t="s">
        <v>85</v>
      </c>
      <c r="C100" t="s">
        <v>438</v>
      </c>
      <c r="D100">
        <v>57411000000</v>
      </c>
      <c r="E100">
        <v>2020</v>
      </c>
    </row>
    <row r="101" spans="1:5" x14ac:dyDescent="0.25">
      <c r="A101" t="s">
        <v>247</v>
      </c>
      <c r="B101" t="s">
        <v>85</v>
      </c>
      <c r="C101" t="s">
        <v>439</v>
      </c>
      <c r="D101">
        <v>0</v>
      </c>
      <c r="E101">
        <v>2018</v>
      </c>
    </row>
    <row r="102" spans="1:5" x14ac:dyDescent="0.25">
      <c r="A102" t="s">
        <v>247</v>
      </c>
      <c r="B102" t="s">
        <v>85</v>
      </c>
      <c r="C102" t="s">
        <v>439</v>
      </c>
      <c r="D102">
        <v>0</v>
      </c>
      <c r="E102">
        <v>2019</v>
      </c>
    </row>
    <row r="103" spans="1:5" x14ac:dyDescent="0.25">
      <c r="A103" t="s">
        <v>247</v>
      </c>
      <c r="B103" t="s">
        <v>85</v>
      </c>
      <c r="C103" t="s">
        <v>439</v>
      </c>
      <c r="D103">
        <v>0</v>
      </c>
      <c r="E103">
        <v>2020</v>
      </c>
    </row>
    <row r="104" spans="1:5" x14ac:dyDescent="0.25">
      <c r="A104" t="s">
        <v>247</v>
      </c>
      <c r="B104" t="s">
        <v>85</v>
      </c>
      <c r="C104" t="s">
        <v>23</v>
      </c>
      <c r="D104">
        <v>13372000000</v>
      </c>
      <c r="E104">
        <v>2018</v>
      </c>
    </row>
    <row r="105" spans="1:5" x14ac:dyDescent="0.25">
      <c r="A105" t="s">
        <v>247</v>
      </c>
      <c r="B105" t="s">
        <v>85</v>
      </c>
      <c r="C105" t="s">
        <v>23</v>
      </c>
      <c r="D105">
        <v>10481000000</v>
      </c>
      <c r="E105">
        <v>2019</v>
      </c>
    </row>
    <row r="106" spans="1:5" x14ac:dyDescent="0.25">
      <c r="A106" t="s">
        <v>247</v>
      </c>
      <c r="B106" t="s">
        <v>85</v>
      </c>
      <c r="C106" t="s">
        <v>23</v>
      </c>
      <c r="D106">
        <v>9680000000</v>
      </c>
      <c r="E106">
        <v>2020</v>
      </c>
    </row>
    <row r="107" spans="1:5" x14ac:dyDescent="0.25">
      <c r="A107" t="s">
        <v>247</v>
      </c>
      <c r="B107" t="s">
        <v>85</v>
      </c>
      <c r="C107" t="s">
        <v>440</v>
      </c>
      <c r="D107">
        <v>2149000000</v>
      </c>
      <c r="E107">
        <v>2018</v>
      </c>
    </row>
    <row r="108" spans="1:5" x14ac:dyDescent="0.25">
      <c r="A108" t="s">
        <v>247</v>
      </c>
      <c r="B108" t="s">
        <v>85</v>
      </c>
      <c r="C108" t="s">
        <v>440</v>
      </c>
      <c r="D108">
        <v>0</v>
      </c>
      <c r="E108">
        <v>2019</v>
      </c>
    </row>
    <row r="109" spans="1:5" x14ac:dyDescent="0.25">
      <c r="A109" t="s">
        <v>247</v>
      </c>
      <c r="B109" t="s">
        <v>85</v>
      </c>
      <c r="C109" t="s">
        <v>440</v>
      </c>
      <c r="D109">
        <v>0</v>
      </c>
      <c r="E109">
        <v>2020</v>
      </c>
    </row>
    <row r="110" spans="1:5" x14ac:dyDescent="0.25">
      <c r="A110" t="s">
        <v>247</v>
      </c>
      <c r="B110" t="s">
        <v>85</v>
      </c>
      <c r="C110" t="s">
        <v>22</v>
      </c>
      <c r="D110">
        <v>0</v>
      </c>
      <c r="E110">
        <v>2018</v>
      </c>
    </row>
    <row r="111" spans="1:5" x14ac:dyDescent="0.25">
      <c r="A111" t="s">
        <v>247</v>
      </c>
      <c r="B111" t="s">
        <v>85</v>
      </c>
      <c r="C111" t="s">
        <v>22</v>
      </c>
      <c r="D111">
        <v>0</v>
      </c>
      <c r="E111">
        <v>2019</v>
      </c>
    </row>
    <row r="112" spans="1:5" x14ac:dyDescent="0.25">
      <c r="A112" t="s">
        <v>247</v>
      </c>
      <c r="B112" t="s">
        <v>85</v>
      </c>
      <c r="C112" t="s">
        <v>22</v>
      </c>
      <c r="D112">
        <v>0</v>
      </c>
      <c r="E112">
        <v>2020</v>
      </c>
    </row>
    <row r="113" spans="1:5" x14ac:dyDescent="0.25">
      <c r="A113" t="s">
        <v>247</v>
      </c>
      <c r="B113" t="s">
        <v>85</v>
      </c>
      <c r="C113" t="s">
        <v>441</v>
      </c>
      <c r="D113">
        <v>3022000000</v>
      </c>
      <c r="E113">
        <v>2018</v>
      </c>
    </row>
    <row r="114" spans="1:5" x14ac:dyDescent="0.25">
      <c r="A114" t="s">
        <v>247</v>
      </c>
      <c r="B114" t="s">
        <v>85</v>
      </c>
      <c r="C114" t="s">
        <v>441</v>
      </c>
      <c r="D114">
        <v>3423000000</v>
      </c>
      <c r="E114">
        <v>2019</v>
      </c>
    </row>
    <row r="115" spans="1:5" x14ac:dyDescent="0.25">
      <c r="A115" t="s">
        <v>247</v>
      </c>
      <c r="B115" t="s">
        <v>85</v>
      </c>
      <c r="C115" t="s">
        <v>441</v>
      </c>
      <c r="D115">
        <v>3002000000</v>
      </c>
      <c r="E115">
        <v>2020</v>
      </c>
    </row>
    <row r="116" spans="1:5" x14ac:dyDescent="0.25">
      <c r="A116" t="s">
        <v>247</v>
      </c>
      <c r="B116" t="s">
        <v>85</v>
      </c>
      <c r="C116" t="s">
        <v>11</v>
      </c>
      <c r="D116">
        <v>3956000000</v>
      </c>
      <c r="E116">
        <v>2018</v>
      </c>
    </row>
    <row r="117" spans="1:5" x14ac:dyDescent="0.25">
      <c r="A117" t="s">
        <v>247</v>
      </c>
      <c r="B117" t="s">
        <v>85</v>
      </c>
      <c r="C117" t="s">
        <v>11</v>
      </c>
      <c r="D117">
        <v>4106000000</v>
      </c>
      <c r="E117">
        <v>2019</v>
      </c>
    </row>
    <row r="118" spans="1:5" x14ac:dyDescent="0.25">
      <c r="A118" t="s">
        <v>247</v>
      </c>
      <c r="B118" t="s">
        <v>85</v>
      </c>
      <c r="C118" t="s">
        <v>11</v>
      </c>
      <c r="D118">
        <v>4061000000</v>
      </c>
      <c r="E118">
        <v>2020</v>
      </c>
    </row>
    <row r="119" spans="1:5" x14ac:dyDescent="0.25">
      <c r="A119" t="s">
        <v>247</v>
      </c>
      <c r="B119" t="s">
        <v>85</v>
      </c>
      <c r="C119" t="s">
        <v>19</v>
      </c>
      <c r="D119">
        <v>365725000000</v>
      </c>
      <c r="E119">
        <v>2018</v>
      </c>
    </row>
    <row r="120" spans="1:5" x14ac:dyDescent="0.25">
      <c r="A120" t="s">
        <v>247</v>
      </c>
      <c r="B120" t="s">
        <v>85</v>
      </c>
      <c r="C120" t="s">
        <v>19</v>
      </c>
      <c r="D120">
        <v>338516000000</v>
      </c>
      <c r="E120">
        <v>2019</v>
      </c>
    </row>
    <row r="121" spans="1:5" x14ac:dyDescent="0.25">
      <c r="A121" t="s">
        <v>247</v>
      </c>
      <c r="B121" t="s">
        <v>85</v>
      </c>
      <c r="C121" t="s">
        <v>19</v>
      </c>
      <c r="D121">
        <v>323888000000</v>
      </c>
      <c r="E121">
        <v>2020</v>
      </c>
    </row>
    <row r="122" spans="1:5" x14ac:dyDescent="0.25">
      <c r="A122" t="s">
        <v>247</v>
      </c>
      <c r="B122" t="s">
        <v>85</v>
      </c>
      <c r="C122" t="s">
        <v>18</v>
      </c>
      <c r="D122">
        <v>258578000000</v>
      </c>
      <c r="E122">
        <v>2018</v>
      </c>
    </row>
    <row r="123" spans="1:5" x14ac:dyDescent="0.25">
      <c r="A123" t="s">
        <v>247</v>
      </c>
      <c r="B123" t="s">
        <v>85</v>
      </c>
      <c r="C123" t="s">
        <v>18</v>
      </c>
      <c r="D123">
        <v>248028000000</v>
      </c>
      <c r="E123">
        <v>2019</v>
      </c>
    </row>
    <row r="124" spans="1:5" x14ac:dyDescent="0.25">
      <c r="A124" t="s">
        <v>247</v>
      </c>
      <c r="B124" t="s">
        <v>85</v>
      </c>
      <c r="C124" t="s">
        <v>18</v>
      </c>
      <c r="D124">
        <v>258549000000</v>
      </c>
      <c r="E124">
        <v>2020</v>
      </c>
    </row>
    <row r="125" spans="1:5" x14ac:dyDescent="0.25">
      <c r="A125" t="s">
        <v>247</v>
      </c>
      <c r="B125" t="s">
        <v>85</v>
      </c>
      <c r="C125" t="s">
        <v>442</v>
      </c>
      <c r="D125">
        <v>8784000000</v>
      </c>
      <c r="E125">
        <v>2018</v>
      </c>
    </row>
    <row r="126" spans="1:5" x14ac:dyDescent="0.25">
      <c r="A126" t="s">
        <v>247</v>
      </c>
      <c r="B126" t="s">
        <v>85</v>
      </c>
      <c r="C126" t="s">
        <v>442</v>
      </c>
      <c r="D126">
        <v>10260000000</v>
      </c>
      <c r="E126">
        <v>2019</v>
      </c>
    </row>
    <row r="127" spans="1:5" x14ac:dyDescent="0.25">
      <c r="A127" t="s">
        <v>247</v>
      </c>
      <c r="B127" t="s">
        <v>85</v>
      </c>
      <c r="C127" t="s">
        <v>442</v>
      </c>
      <c r="D127">
        <v>8773000000</v>
      </c>
      <c r="E127">
        <v>2020</v>
      </c>
    </row>
    <row r="128" spans="1:5" x14ac:dyDescent="0.25">
      <c r="A128" t="s">
        <v>247</v>
      </c>
      <c r="B128" t="s">
        <v>85</v>
      </c>
      <c r="C128" t="s">
        <v>443</v>
      </c>
      <c r="D128">
        <v>170799000000</v>
      </c>
      <c r="E128">
        <v>2018</v>
      </c>
    </row>
    <row r="129" spans="1:5" x14ac:dyDescent="0.25">
      <c r="A129" t="s">
        <v>247</v>
      </c>
      <c r="B129" t="s">
        <v>85</v>
      </c>
      <c r="C129" t="s">
        <v>443</v>
      </c>
      <c r="D129">
        <v>105341000000</v>
      </c>
      <c r="E129">
        <v>2019</v>
      </c>
    </row>
    <row r="130" spans="1:5" x14ac:dyDescent="0.25">
      <c r="A130" t="s">
        <v>247</v>
      </c>
      <c r="B130" t="s">
        <v>85</v>
      </c>
      <c r="C130" t="s">
        <v>443</v>
      </c>
      <c r="D130">
        <v>100887000000</v>
      </c>
      <c r="E130">
        <v>2020</v>
      </c>
    </row>
    <row r="131" spans="1:5" x14ac:dyDescent="0.25">
      <c r="A131" t="s">
        <v>247</v>
      </c>
      <c r="B131" t="s">
        <v>85</v>
      </c>
      <c r="C131" t="s">
        <v>444</v>
      </c>
      <c r="D131">
        <v>432000000</v>
      </c>
      <c r="E131">
        <v>2018</v>
      </c>
    </row>
    <row r="132" spans="1:5" x14ac:dyDescent="0.25">
      <c r="A132" t="s">
        <v>247</v>
      </c>
      <c r="B132" t="s">
        <v>85</v>
      </c>
      <c r="C132" t="s">
        <v>444</v>
      </c>
      <c r="D132">
        <v>-7819000000</v>
      </c>
      <c r="E132">
        <v>2019</v>
      </c>
    </row>
    <row r="133" spans="1:5" x14ac:dyDescent="0.25">
      <c r="A133" t="s">
        <v>247</v>
      </c>
      <c r="B133" t="s">
        <v>85</v>
      </c>
      <c r="C133" t="s">
        <v>444</v>
      </c>
      <c r="D133">
        <v>2499000000</v>
      </c>
      <c r="E133">
        <v>2020</v>
      </c>
    </row>
    <row r="134" spans="1:5" x14ac:dyDescent="0.25">
      <c r="A134" t="s">
        <v>247</v>
      </c>
      <c r="B134" t="s">
        <v>85</v>
      </c>
      <c r="C134" t="s">
        <v>445</v>
      </c>
      <c r="D134">
        <v>0</v>
      </c>
      <c r="E134">
        <v>2018</v>
      </c>
    </row>
    <row r="135" spans="1:5" x14ac:dyDescent="0.25">
      <c r="A135" t="s">
        <v>247</v>
      </c>
      <c r="B135" t="s">
        <v>85</v>
      </c>
      <c r="C135" t="s">
        <v>445</v>
      </c>
      <c r="D135">
        <v>0</v>
      </c>
      <c r="E135">
        <v>2019</v>
      </c>
    </row>
    <row r="136" spans="1:5" x14ac:dyDescent="0.25">
      <c r="A136" t="s">
        <v>247</v>
      </c>
      <c r="B136" t="s">
        <v>85</v>
      </c>
      <c r="C136" t="s">
        <v>445</v>
      </c>
      <c r="D136">
        <v>0</v>
      </c>
      <c r="E136">
        <v>2020</v>
      </c>
    </row>
    <row r="137" spans="1:5" x14ac:dyDescent="0.25">
      <c r="A137" t="s">
        <v>247</v>
      </c>
      <c r="B137" t="s">
        <v>85</v>
      </c>
      <c r="C137" t="s">
        <v>446</v>
      </c>
      <c r="D137">
        <v>0</v>
      </c>
      <c r="E137">
        <v>2018</v>
      </c>
    </row>
    <row r="138" spans="1:5" x14ac:dyDescent="0.25">
      <c r="A138" t="s">
        <v>247</v>
      </c>
      <c r="B138" t="s">
        <v>85</v>
      </c>
      <c r="C138" t="s">
        <v>446</v>
      </c>
      <c r="D138">
        <v>0</v>
      </c>
      <c r="E138">
        <v>2019</v>
      </c>
    </row>
    <row r="139" spans="1:5" x14ac:dyDescent="0.25">
      <c r="A139" t="s">
        <v>247</v>
      </c>
      <c r="B139" t="s">
        <v>85</v>
      </c>
      <c r="C139" t="s">
        <v>446</v>
      </c>
      <c r="D139">
        <v>0</v>
      </c>
      <c r="E139">
        <v>2020</v>
      </c>
    </row>
    <row r="140" spans="1:5" x14ac:dyDescent="0.25">
      <c r="A140" t="s">
        <v>247</v>
      </c>
      <c r="B140" t="s">
        <v>85</v>
      </c>
      <c r="C140" t="s">
        <v>447</v>
      </c>
      <c r="D140">
        <v>-87876000000</v>
      </c>
      <c r="E140">
        <v>2018</v>
      </c>
    </row>
    <row r="141" spans="1:5" x14ac:dyDescent="0.25">
      <c r="A141" t="s">
        <v>247</v>
      </c>
      <c r="B141" t="s">
        <v>85</v>
      </c>
      <c r="C141" t="s">
        <v>447</v>
      </c>
      <c r="D141">
        <v>-90976000000</v>
      </c>
      <c r="E141">
        <v>2019</v>
      </c>
    </row>
    <row r="142" spans="1:5" x14ac:dyDescent="0.25">
      <c r="A142" t="s">
        <v>247</v>
      </c>
      <c r="B142" t="s">
        <v>85</v>
      </c>
      <c r="C142" t="s">
        <v>447</v>
      </c>
      <c r="D142">
        <v>-86820000000</v>
      </c>
      <c r="E142">
        <v>2020</v>
      </c>
    </row>
    <row r="143" spans="1:5" x14ac:dyDescent="0.25">
      <c r="A143" t="s">
        <v>247</v>
      </c>
      <c r="B143" t="s">
        <v>85</v>
      </c>
      <c r="C143" t="s">
        <v>448</v>
      </c>
      <c r="D143">
        <v>0</v>
      </c>
      <c r="E143">
        <v>2018</v>
      </c>
    </row>
    <row r="144" spans="1:5" x14ac:dyDescent="0.25">
      <c r="A144" t="s">
        <v>247</v>
      </c>
      <c r="B144" t="s">
        <v>85</v>
      </c>
      <c r="C144" t="s">
        <v>448</v>
      </c>
      <c r="D144">
        <v>0</v>
      </c>
      <c r="E144">
        <v>2019</v>
      </c>
    </row>
    <row r="145" spans="1:5" x14ac:dyDescent="0.25">
      <c r="A145" t="s">
        <v>247</v>
      </c>
      <c r="B145" t="s">
        <v>85</v>
      </c>
      <c r="C145" t="s">
        <v>448</v>
      </c>
      <c r="D145">
        <v>0</v>
      </c>
      <c r="E145">
        <v>2020</v>
      </c>
    </row>
    <row r="146" spans="1:5" x14ac:dyDescent="0.25">
      <c r="A146" t="s">
        <v>247</v>
      </c>
      <c r="B146" t="s">
        <v>85</v>
      </c>
      <c r="C146" t="s">
        <v>449</v>
      </c>
      <c r="D146">
        <v>16066000000</v>
      </c>
      <c r="E146">
        <v>2018</v>
      </c>
    </row>
    <row r="147" spans="1:5" x14ac:dyDescent="0.25">
      <c r="A147" t="s">
        <v>247</v>
      </c>
      <c r="B147" t="s">
        <v>85</v>
      </c>
      <c r="C147" t="s">
        <v>449</v>
      </c>
      <c r="D147">
        <v>45896000000</v>
      </c>
      <c r="E147">
        <v>2019</v>
      </c>
    </row>
    <row r="148" spans="1:5" x14ac:dyDescent="0.25">
      <c r="A148" t="s">
        <v>247</v>
      </c>
      <c r="B148" t="s">
        <v>85</v>
      </c>
      <c r="C148" t="s">
        <v>449</v>
      </c>
      <c r="D148">
        <v>-4289000000</v>
      </c>
      <c r="E148">
        <v>2020</v>
      </c>
    </row>
    <row r="149" spans="1:5" x14ac:dyDescent="0.25">
      <c r="A149" t="s">
        <v>247</v>
      </c>
      <c r="B149" t="s">
        <v>85</v>
      </c>
      <c r="C149" t="s">
        <v>450</v>
      </c>
      <c r="D149">
        <v>0</v>
      </c>
      <c r="E149">
        <v>2018</v>
      </c>
    </row>
    <row r="150" spans="1:5" x14ac:dyDescent="0.25">
      <c r="A150" t="s">
        <v>247</v>
      </c>
      <c r="B150" t="s">
        <v>85</v>
      </c>
      <c r="C150" t="s">
        <v>450</v>
      </c>
      <c r="D150">
        <v>0</v>
      </c>
      <c r="E150">
        <v>2019</v>
      </c>
    </row>
    <row r="151" spans="1:5" x14ac:dyDescent="0.25">
      <c r="A151" t="s">
        <v>247</v>
      </c>
      <c r="B151" t="s">
        <v>85</v>
      </c>
      <c r="C151" t="s">
        <v>450</v>
      </c>
      <c r="D151">
        <v>0</v>
      </c>
      <c r="E151">
        <v>2020</v>
      </c>
    </row>
    <row r="152" spans="1:5" x14ac:dyDescent="0.25">
      <c r="A152" t="s">
        <v>247</v>
      </c>
      <c r="B152" t="s">
        <v>85</v>
      </c>
      <c r="C152" t="s">
        <v>451</v>
      </c>
      <c r="D152">
        <v>-3022000000</v>
      </c>
      <c r="E152">
        <v>2018</v>
      </c>
    </row>
    <row r="153" spans="1:5" x14ac:dyDescent="0.25">
      <c r="A153" t="s">
        <v>247</v>
      </c>
      <c r="B153" t="s">
        <v>85</v>
      </c>
      <c r="C153" t="s">
        <v>451</v>
      </c>
      <c r="D153">
        <v>-3423000000</v>
      </c>
      <c r="E153">
        <v>2019</v>
      </c>
    </row>
    <row r="154" spans="1:5" x14ac:dyDescent="0.25">
      <c r="A154" t="s">
        <v>247</v>
      </c>
      <c r="B154" t="s">
        <v>85</v>
      </c>
      <c r="C154" t="s">
        <v>451</v>
      </c>
      <c r="D154">
        <v>-3002000000</v>
      </c>
      <c r="E154">
        <v>2020</v>
      </c>
    </row>
    <row r="155" spans="1:5" x14ac:dyDescent="0.25">
      <c r="A155" t="s">
        <v>247</v>
      </c>
      <c r="B155" t="s">
        <v>85</v>
      </c>
      <c r="C155" t="s">
        <v>452</v>
      </c>
      <c r="D155">
        <v>0</v>
      </c>
      <c r="E155">
        <v>2018</v>
      </c>
    </row>
    <row r="156" spans="1:5" x14ac:dyDescent="0.25">
      <c r="A156" t="s">
        <v>247</v>
      </c>
      <c r="B156" t="s">
        <v>85</v>
      </c>
      <c r="C156" t="s">
        <v>452</v>
      </c>
      <c r="D156">
        <v>0</v>
      </c>
      <c r="E156">
        <v>2019</v>
      </c>
    </row>
    <row r="157" spans="1:5" x14ac:dyDescent="0.25">
      <c r="A157" t="s">
        <v>247</v>
      </c>
      <c r="B157" t="s">
        <v>85</v>
      </c>
      <c r="C157" t="s">
        <v>452</v>
      </c>
      <c r="D157">
        <v>0</v>
      </c>
      <c r="E157">
        <v>2020</v>
      </c>
    </row>
    <row r="158" spans="1:5" x14ac:dyDescent="0.25">
      <c r="A158" t="s">
        <v>247</v>
      </c>
      <c r="B158" t="s">
        <v>85</v>
      </c>
      <c r="C158" t="s">
        <v>453</v>
      </c>
      <c r="D158">
        <v>0</v>
      </c>
      <c r="E158">
        <v>2018</v>
      </c>
    </row>
    <row r="159" spans="1:5" x14ac:dyDescent="0.25">
      <c r="A159" t="s">
        <v>247</v>
      </c>
      <c r="B159" t="s">
        <v>85</v>
      </c>
      <c r="C159" t="s">
        <v>453</v>
      </c>
      <c r="D159">
        <v>0</v>
      </c>
      <c r="E159">
        <v>2019</v>
      </c>
    </row>
    <row r="160" spans="1:5" x14ac:dyDescent="0.25">
      <c r="A160" t="s">
        <v>247</v>
      </c>
      <c r="B160" t="s">
        <v>85</v>
      </c>
      <c r="C160" t="s">
        <v>453</v>
      </c>
      <c r="D160">
        <v>0</v>
      </c>
      <c r="E160">
        <v>2020</v>
      </c>
    </row>
    <row r="161" spans="1:5" x14ac:dyDescent="0.25">
      <c r="A161" t="s">
        <v>247</v>
      </c>
      <c r="B161" t="s">
        <v>85</v>
      </c>
      <c r="C161" t="s">
        <v>454</v>
      </c>
      <c r="D161">
        <v>59531000000</v>
      </c>
      <c r="E161">
        <v>2018</v>
      </c>
    </row>
    <row r="162" spans="1:5" x14ac:dyDescent="0.25">
      <c r="A162" t="s">
        <v>247</v>
      </c>
      <c r="B162" t="s">
        <v>85</v>
      </c>
      <c r="C162" t="s">
        <v>454</v>
      </c>
      <c r="D162">
        <v>55256000000</v>
      </c>
      <c r="E162">
        <v>2019</v>
      </c>
    </row>
    <row r="163" spans="1:5" x14ac:dyDescent="0.25">
      <c r="A163" t="s">
        <v>247</v>
      </c>
      <c r="B163" t="s">
        <v>85</v>
      </c>
      <c r="C163" t="s">
        <v>454</v>
      </c>
      <c r="D163">
        <v>57411000000</v>
      </c>
      <c r="E163">
        <v>2020</v>
      </c>
    </row>
    <row r="164" spans="1:5" x14ac:dyDescent="0.25">
      <c r="A164" t="s">
        <v>247</v>
      </c>
      <c r="B164" t="s">
        <v>85</v>
      </c>
      <c r="C164" t="s">
        <v>24</v>
      </c>
      <c r="D164">
        <v>59531000000</v>
      </c>
      <c r="E164">
        <v>2018</v>
      </c>
    </row>
    <row r="165" spans="1:5" x14ac:dyDescent="0.25">
      <c r="A165" t="s">
        <v>247</v>
      </c>
      <c r="B165" t="s">
        <v>85</v>
      </c>
      <c r="C165" t="s">
        <v>24</v>
      </c>
      <c r="D165">
        <v>55256000000</v>
      </c>
      <c r="E165">
        <v>2019</v>
      </c>
    </row>
    <row r="166" spans="1:5" x14ac:dyDescent="0.25">
      <c r="A166" t="s">
        <v>247</v>
      </c>
      <c r="B166" t="s">
        <v>85</v>
      </c>
      <c r="C166" t="s">
        <v>24</v>
      </c>
      <c r="D166">
        <v>57411000000</v>
      </c>
      <c r="E166">
        <v>2020</v>
      </c>
    </row>
    <row r="167" spans="1:5" x14ac:dyDescent="0.25">
      <c r="A167" t="s">
        <v>247</v>
      </c>
      <c r="B167" t="s">
        <v>85</v>
      </c>
      <c r="C167" t="s">
        <v>455</v>
      </c>
      <c r="D167">
        <v>41304000000</v>
      </c>
      <c r="E167">
        <v>2018</v>
      </c>
    </row>
    <row r="168" spans="1:5" x14ac:dyDescent="0.25">
      <c r="A168" t="s">
        <v>247</v>
      </c>
      <c r="B168" t="s">
        <v>85</v>
      </c>
      <c r="C168" t="s">
        <v>455</v>
      </c>
      <c r="D168">
        <v>37378000000</v>
      </c>
      <c r="E168">
        <v>2019</v>
      </c>
    </row>
    <row r="169" spans="1:5" x14ac:dyDescent="0.25">
      <c r="A169" t="s">
        <v>247</v>
      </c>
      <c r="B169" t="s">
        <v>85</v>
      </c>
      <c r="C169" t="s">
        <v>455</v>
      </c>
      <c r="D169">
        <v>36766000000</v>
      </c>
      <c r="E169">
        <v>2020</v>
      </c>
    </row>
    <row r="170" spans="1:5" x14ac:dyDescent="0.25">
      <c r="A170" t="s">
        <v>247</v>
      </c>
      <c r="B170" t="s">
        <v>85</v>
      </c>
      <c r="C170" t="s">
        <v>14</v>
      </c>
      <c r="D170">
        <v>234386000000</v>
      </c>
      <c r="E170">
        <v>2018</v>
      </c>
    </row>
    <row r="171" spans="1:5" x14ac:dyDescent="0.25">
      <c r="A171" t="s">
        <v>247</v>
      </c>
      <c r="B171" t="s">
        <v>85</v>
      </c>
      <c r="C171" t="s">
        <v>14</v>
      </c>
      <c r="D171">
        <v>175697000000</v>
      </c>
      <c r="E171">
        <v>2019</v>
      </c>
    </row>
    <row r="172" spans="1:5" x14ac:dyDescent="0.25">
      <c r="A172" t="s">
        <v>247</v>
      </c>
      <c r="B172" t="s">
        <v>85</v>
      </c>
      <c r="C172" t="s">
        <v>14</v>
      </c>
      <c r="D172">
        <v>180175000000</v>
      </c>
      <c r="E172">
        <v>2020</v>
      </c>
    </row>
    <row r="173" spans="1:5" x14ac:dyDescent="0.25">
      <c r="A173" t="s">
        <v>247</v>
      </c>
      <c r="B173" t="s">
        <v>85</v>
      </c>
      <c r="C173" t="s">
        <v>17</v>
      </c>
      <c r="D173">
        <v>142649000000</v>
      </c>
      <c r="E173">
        <v>2018</v>
      </c>
    </row>
    <row r="174" spans="1:5" x14ac:dyDescent="0.25">
      <c r="A174" t="s">
        <v>247</v>
      </c>
      <c r="B174" t="s">
        <v>85</v>
      </c>
      <c r="C174" t="s">
        <v>17</v>
      </c>
      <c r="D174">
        <v>142310000000</v>
      </c>
      <c r="E174">
        <v>2019</v>
      </c>
    </row>
    <row r="175" spans="1:5" x14ac:dyDescent="0.25">
      <c r="A175" t="s">
        <v>247</v>
      </c>
      <c r="B175" t="s">
        <v>85</v>
      </c>
      <c r="C175" t="s">
        <v>17</v>
      </c>
      <c r="D175">
        <v>153157000000</v>
      </c>
      <c r="E175">
        <v>2020</v>
      </c>
    </row>
    <row r="176" spans="1:5" x14ac:dyDescent="0.25">
      <c r="A176" t="s">
        <v>247</v>
      </c>
      <c r="B176" t="s">
        <v>85</v>
      </c>
      <c r="C176" t="s">
        <v>456</v>
      </c>
      <c r="D176">
        <v>16705000000</v>
      </c>
      <c r="E176">
        <v>2018</v>
      </c>
    </row>
    <row r="177" spans="1:5" x14ac:dyDescent="0.25">
      <c r="A177" t="s">
        <v>247</v>
      </c>
      <c r="B177" t="s">
        <v>85</v>
      </c>
      <c r="C177" t="s">
        <v>456</v>
      </c>
      <c r="D177">
        <v>18245000000</v>
      </c>
      <c r="E177">
        <v>2019</v>
      </c>
    </row>
    <row r="178" spans="1:5" x14ac:dyDescent="0.25">
      <c r="A178" t="s">
        <v>247</v>
      </c>
      <c r="B178" t="s">
        <v>85</v>
      </c>
      <c r="C178" t="s">
        <v>456</v>
      </c>
      <c r="D178">
        <v>19916000000</v>
      </c>
      <c r="E178">
        <v>2020</v>
      </c>
    </row>
    <row r="179" spans="1:5" x14ac:dyDescent="0.25">
      <c r="A179" t="s">
        <v>247</v>
      </c>
      <c r="B179" t="s">
        <v>85</v>
      </c>
      <c r="C179" t="s">
        <v>457</v>
      </c>
      <c r="D179">
        <v>2005000000</v>
      </c>
      <c r="E179">
        <v>2018</v>
      </c>
    </row>
    <row r="180" spans="1:5" x14ac:dyDescent="0.25">
      <c r="A180" t="s">
        <v>247</v>
      </c>
      <c r="B180" t="s">
        <v>85</v>
      </c>
      <c r="C180" t="s">
        <v>457</v>
      </c>
      <c r="D180">
        <v>803000000</v>
      </c>
      <c r="E180">
        <v>2020</v>
      </c>
    </row>
    <row r="181" spans="1:5" x14ac:dyDescent="0.25">
      <c r="A181" t="s">
        <v>247</v>
      </c>
      <c r="B181" t="s">
        <v>85</v>
      </c>
      <c r="C181" t="s">
        <v>494</v>
      </c>
      <c r="D181">
        <v>0</v>
      </c>
      <c r="E181">
        <v>2019</v>
      </c>
    </row>
    <row r="182" spans="1:5" x14ac:dyDescent="0.25">
      <c r="A182" t="s">
        <v>247</v>
      </c>
      <c r="B182" t="s">
        <v>85</v>
      </c>
      <c r="C182" t="s">
        <v>458</v>
      </c>
      <c r="D182">
        <v>30941000000</v>
      </c>
      <c r="E182">
        <v>2018</v>
      </c>
    </row>
    <row r="183" spans="1:5" x14ac:dyDescent="0.25">
      <c r="A183" t="s">
        <v>247</v>
      </c>
      <c r="B183" t="s">
        <v>85</v>
      </c>
      <c r="C183" t="s">
        <v>458</v>
      </c>
      <c r="D183">
        <v>34462000000</v>
      </c>
      <c r="E183">
        <v>2019</v>
      </c>
    </row>
    <row r="184" spans="1:5" x14ac:dyDescent="0.25">
      <c r="A184" t="s">
        <v>247</v>
      </c>
      <c r="B184" t="s">
        <v>85</v>
      </c>
      <c r="C184" t="s">
        <v>458</v>
      </c>
      <c r="D184">
        <v>38668000000</v>
      </c>
      <c r="E184">
        <v>2020</v>
      </c>
    </row>
    <row r="185" spans="1:5" x14ac:dyDescent="0.25">
      <c r="A185" t="s">
        <v>247</v>
      </c>
      <c r="B185" t="s">
        <v>85</v>
      </c>
      <c r="C185" t="s">
        <v>459</v>
      </c>
      <c r="D185">
        <v>70898000000</v>
      </c>
      <c r="E185">
        <v>2018</v>
      </c>
    </row>
    <row r="186" spans="1:5" x14ac:dyDescent="0.25">
      <c r="A186" t="s">
        <v>247</v>
      </c>
      <c r="B186" t="s">
        <v>85</v>
      </c>
      <c r="C186" t="s">
        <v>459</v>
      </c>
      <c r="D186">
        <v>63930000000</v>
      </c>
      <c r="E186">
        <v>2019</v>
      </c>
    </row>
    <row r="187" spans="1:5" x14ac:dyDescent="0.25">
      <c r="A187" t="s">
        <v>247</v>
      </c>
      <c r="B187" t="s">
        <v>85</v>
      </c>
      <c r="C187" t="s">
        <v>459</v>
      </c>
      <c r="D187">
        <v>66288000000</v>
      </c>
      <c r="E187">
        <v>2020</v>
      </c>
    </row>
    <row r="188" spans="1:5" x14ac:dyDescent="0.25">
      <c r="A188" t="s">
        <v>247</v>
      </c>
      <c r="B188" t="s">
        <v>85</v>
      </c>
      <c r="C188" t="s">
        <v>460</v>
      </c>
      <c r="D188">
        <v>-175427000000</v>
      </c>
      <c r="E188">
        <v>2018</v>
      </c>
    </row>
    <row r="189" spans="1:5" x14ac:dyDescent="0.25">
      <c r="A189" t="s">
        <v>247</v>
      </c>
      <c r="B189" t="s">
        <v>85</v>
      </c>
      <c r="C189" t="s">
        <v>460</v>
      </c>
      <c r="D189">
        <v>-164954000000</v>
      </c>
      <c r="E189">
        <v>2019</v>
      </c>
    </row>
    <row r="190" spans="1:5" x14ac:dyDescent="0.25">
      <c r="A190" t="s">
        <v>247</v>
      </c>
      <c r="B190" t="s">
        <v>85</v>
      </c>
      <c r="C190" t="s">
        <v>460</v>
      </c>
      <c r="D190">
        <v>-176638000000</v>
      </c>
      <c r="E190">
        <v>2020</v>
      </c>
    </row>
    <row r="191" spans="1:5" x14ac:dyDescent="0.25">
      <c r="A191" t="s">
        <v>247</v>
      </c>
      <c r="B191" t="s">
        <v>85</v>
      </c>
      <c r="C191" t="s">
        <v>461</v>
      </c>
      <c r="D191">
        <v>60224000000</v>
      </c>
      <c r="E191">
        <v>2018</v>
      </c>
    </row>
    <row r="192" spans="1:5" x14ac:dyDescent="0.25">
      <c r="A192" t="s">
        <v>247</v>
      </c>
      <c r="B192" t="s">
        <v>85</v>
      </c>
      <c r="C192" t="s">
        <v>461</v>
      </c>
      <c r="D192">
        <v>114484000000</v>
      </c>
      <c r="E192">
        <v>2019</v>
      </c>
    </row>
    <row r="193" spans="1:5" x14ac:dyDescent="0.25">
      <c r="A193" t="s">
        <v>247</v>
      </c>
      <c r="B193" t="s">
        <v>85</v>
      </c>
      <c r="C193" t="s">
        <v>461</v>
      </c>
      <c r="D193">
        <v>8355000000</v>
      </c>
      <c r="E193">
        <v>2020</v>
      </c>
    </row>
    <row r="194" spans="1:5" x14ac:dyDescent="0.25">
      <c r="A194" t="s">
        <v>247</v>
      </c>
      <c r="B194" t="s">
        <v>85</v>
      </c>
      <c r="C194" t="s">
        <v>462</v>
      </c>
      <c r="D194">
        <v>-1956000000</v>
      </c>
      <c r="E194">
        <v>2018</v>
      </c>
    </row>
    <row r="195" spans="1:5" x14ac:dyDescent="0.25">
      <c r="A195" t="s">
        <v>247</v>
      </c>
      <c r="B195" t="s">
        <v>85</v>
      </c>
      <c r="C195" t="s">
        <v>462</v>
      </c>
      <c r="D195">
        <v>57488000000</v>
      </c>
      <c r="E195">
        <v>2019</v>
      </c>
    </row>
    <row r="196" spans="1:5" x14ac:dyDescent="0.25">
      <c r="A196" t="s">
        <v>247</v>
      </c>
      <c r="B196" t="s">
        <v>85</v>
      </c>
      <c r="C196" t="s">
        <v>462</v>
      </c>
      <c r="D196">
        <v>61195000000</v>
      </c>
      <c r="E196">
        <v>2020</v>
      </c>
    </row>
    <row r="197" spans="1:5" x14ac:dyDescent="0.25">
      <c r="A197" t="s">
        <v>247</v>
      </c>
      <c r="B197" t="s">
        <v>85</v>
      </c>
      <c r="C197" t="s">
        <v>463</v>
      </c>
      <c r="D197">
        <v>-3931000000</v>
      </c>
      <c r="E197">
        <v>2018</v>
      </c>
    </row>
    <row r="198" spans="1:5" x14ac:dyDescent="0.25">
      <c r="A198" t="s">
        <v>247</v>
      </c>
      <c r="B198" t="s">
        <v>85</v>
      </c>
      <c r="C198" t="s">
        <v>463</v>
      </c>
      <c r="D198">
        <v>3419000000</v>
      </c>
      <c r="E198">
        <v>2019</v>
      </c>
    </row>
    <row r="199" spans="1:5" x14ac:dyDescent="0.25">
      <c r="A199" t="s">
        <v>247</v>
      </c>
      <c r="B199" t="s">
        <v>85</v>
      </c>
      <c r="C199" t="s">
        <v>463</v>
      </c>
      <c r="D199">
        <v>1227000000</v>
      </c>
      <c r="E199">
        <v>2020</v>
      </c>
    </row>
    <row r="200" spans="1:5" x14ac:dyDescent="0.25">
      <c r="A200" t="s">
        <v>247</v>
      </c>
      <c r="B200" t="s">
        <v>85</v>
      </c>
      <c r="C200" t="s">
        <v>12</v>
      </c>
      <c r="D200">
        <v>78284000000</v>
      </c>
      <c r="E200">
        <v>2018</v>
      </c>
    </row>
    <row r="201" spans="1:5" x14ac:dyDescent="0.25">
      <c r="A201" t="s">
        <v>247</v>
      </c>
      <c r="B201" t="s">
        <v>85</v>
      </c>
      <c r="C201" t="s">
        <v>12</v>
      </c>
      <c r="D201">
        <v>86943000000</v>
      </c>
      <c r="E201">
        <v>2019</v>
      </c>
    </row>
    <row r="202" spans="1:5" x14ac:dyDescent="0.25">
      <c r="A202" t="s">
        <v>247</v>
      </c>
      <c r="B202" t="s">
        <v>85</v>
      </c>
      <c r="C202" t="s">
        <v>12</v>
      </c>
      <c r="D202">
        <v>85516000000</v>
      </c>
      <c r="E202">
        <v>2020</v>
      </c>
    </row>
    <row r="203" spans="1:5" x14ac:dyDescent="0.25">
      <c r="A203" t="s">
        <v>247</v>
      </c>
      <c r="B203" t="s">
        <v>85</v>
      </c>
      <c r="C203" t="s">
        <v>464</v>
      </c>
      <c r="D203">
        <v>39293000000</v>
      </c>
      <c r="E203">
        <v>2018</v>
      </c>
    </row>
    <row r="204" spans="1:5" x14ac:dyDescent="0.25">
      <c r="A204" t="s">
        <v>247</v>
      </c>
      <c r="B204" t="s">
        <v>85</v>
      </c>
      <c r="C204" t="s">
        <v>464</v>
      </c>
      <c r="D204">
        <v>43242000000</v>
      </c>
      <c r="E204">
        <v>2019</v>
      </c>
    </row>
    <row r="205" spans="1:5" x14ac:dyDescent="0.25">
      <c r="A205" t="s">
        <v>247</v>
      </c>
      <c r="B205" t="s">
        <v>85</v>
      </c>
      <c r="C205" t="s">
        <v>464</v>
      </c>
      <c r="D205">
        <v>49327000000</v>
      </c>
      <c r="E205">
        <v>2020</v>
      </c>
    </row>
    <row r="206" spans="1:5" x14ac:dyDescent="0.25">
      <c r="A206" t="s">
        <v>247</v>
      </c>
      <c r="B206" t="s">
        <v>85</v>
      </c>
      <c r="C206" t="s">
        <v>465</v>
      </c>
      <c r="D206">
        <v>22283000000</v>
      </c>
      <c r="E206">
        <v>2018</v>
      </c>
    </row>
    <row r="207" spans="1:5" x14ac:dyDescent="0.25">
      <c r="A207" t="s">
        <v>247</v>
      </c>
      <c r="B207" t="s">
        <v>85</v>
      </c>
      <c r="C207" t="s">
        <v>465</v>
      </c>
      <c r="D207">
        <v>32978000000</v>
      </c>
      <c r="E207">
        <v>2019</v>
      </c>
    </row>
    <row r="208" spans="1:5" x14ac:dyDescent="0.25">
      <c r="A208" t="s">
        <v>247</v>
      </c>
      <c r="B208" t="s">
        <v>85</v>
      </c>
      <c r="C208" t="s">
        <v>465</v>
      </c>
      <c r="D208">
        <v>42522000000</v>
      </c>
      <c r="E208">
        <v>2020</v>
      </c>
    </row>
    <row r="209" spans="1:5" x14ac:dyDescent="0.25">
      <c r="A209" t="s">
        <v>247</v>
      </c>
      <c r="B209" t="s">
        <v>85</v>
      </c>
      <c r="C209" t="s">
        <v>466</v>
      </c>
      <c r="D209">
        <v>48914000000</v>
      </c>
      <c r="E209">
        <v>2018</v>
      </c>
    </row>
    <row r="210" spans="1:5" x14ac:dyDescent="0.25">
      <c r="A210" t="s">
        <v>247</v>
      </c>
      <c r="B210" t="s">
        <v>85</v>
      </c>
      <c r="C210" t="s">
        <v>466</v>
      </c>
      <c r="D210">
        <v>50503000000</v>
      </c>
      <c r="E210">
        <v>2019</v>
      </c>
    </row>
    <row r="211" spans="1:5" x14ac:dyDescent="0.25">
      <c r="A211" t="s">
        <v>247</v>
      </c>
      <c r="B211" t="s">
        <v>85</v>
      </c>
      <c r="C211" t="s">
        <v>466</v>
      </c>
      <c r="D211">
        <v>54490000000</v>
      </c>
      <c r="E211">
        <v>2020</v>
      </c>
    </row>
    <row r="212" spans="1:5" x14ac:dyDescent="0.25">
      <c r="A212" t="s">
        <v>247</v>
      </c>
      <c r="B212" t="s">
        <v>85</v>
      </c>
      <c r="C212" t="s">
        <v>467</v>
      </c>
      <c r="D212">
        <v>0</v>
      </c>
      <c r="E212">
        <v>2018</v>
      </c>
    </row>
    <row r="213" spans="1:5" x14ac:dyDescent="0.25">
      <c r="A213" t="s">
        <v>247</v>
      </c>
      <c r="B213" t="s">
        <v>85</v>
      </c>
      <c r="C213" t="s">
        <v>467</v>
      </c>
      <c r="D213">
        <v>0</v>
      </c>
      <c r="E213">
        <v>2019</v>
      </c>
    </row>
    <row r="214" spans="1:5" x14ac:dyDescent="0.25">
      <c r="A214" t="s">
        <v>247</v>
      </c>
      <c r="B214" t="s">
        <v>85</v>
      </c>
      <c r="C214" t="s">
        <v>467</v>
      </c>
      <c r="D214">
        <v>0</v>
      </c>
      <c r="E214">
        <v>2020</v>
      </c>
    </row>
    <row r="215" spans="1:5" x14ac:dyDescent="0.25">
      <c r="A215" t="s">
        <v>247</v>
      </c>
      <c r="B215" t="s">
        <v>85</v>
      </c>
      <c r="C215" t="s">
        <v>468</v>
      </c>
      <c r="D215">
        <v>0</v>
      </c>
      <c r="E215">
        <v>2018</v>
      </c>
    </row>
    <row r="216" spans="1:5" x14ac:dyDescent="0.25">
      <c r="A216" t="s">
        <v>247</v>
      </c>
      <c r="B216" t="s">
        <v>85</v>
      </c>
      <c r="C216" t="s">
        <v>468</v>
      </c>
      <c r="D216">
        <v>0</v>
      </c>
      <c r="E216">
        <v>2019</v>
      </c>
    </row>
    <row r="217" spans="1:5" x14ac:dyDescent="0.25">
      <c r="A217" t="s">
        <v>247</v>
      </c>
      <c r="B217" t="s">
        <v>85</v>
      </c>
      <c r="C217" t="s">
        <v>468</v>
      </c>
      <c r="D217">
        <v>0</v>
      </c>
      <c r="E217">
        <v>2020</v>
      </c>
    </row>
    <row r="218" spans="1:5" x14ac:dyDescent="0.25">
      <c r="A218" t="s">
        <v>247</v>
      </c>
      <c r="B218" t="s">
        <v>85</v>
      </c>
      <c r="C218" t="s">
        <v>469</v>
      </c>
      <c r="D218">
        <v>13712000000</v>
      </c>
      <c r="E218">
        <v>2018</v>
      </c>
    </row>
    <row r="219" spans="1:5" x14ac:dyDescent="0.25">
      <c r="A219" t="s">
        <v>247</v>
      </c>
      <c r="B219" t="s">
        <v>85</v>
      </c>
      <c r="C219" t="s">
        <v>469</v>
      </c>
      <c r="D219">
        <v>14119000000</v>
      </c>
      <c r="E219">
        <v>2019</v>
      </c>
    </row>
    <row r="220" spans="1:5" x14ac:dyDescent="0.25">
      <c r="A220" t="s">
        <v>247</v>
      </c>
      <c r="B220" t="s">
        <v>85</v>
      </c>
      <c r="C220" t="s">
        <v>469</v>
      </c>
      <c r="D220">
        <v>14081000000</v>
      </c>
      <c r="E220">
        <v>2020</v>
      </c>
    </row>
    <row r="221" spans="1:5" x14ac:dyDescent="0.25">
      <c r="A221" t="s">
        <v>247</v>
      </c>
      <c r="B221" t="s">
        <v>85</v>
      </c>
      <c r="C221" t="s">
        <v>470</v>
      </c>
      <c r="D221">
        <v>73227000000</v>
      </c>
      <c r="E221">
        <v>2018</v>
      </c>
    </row>
    <row r="222" spans="1:5" x14ac:dyDescent="0.25">
      <c r="A222" t="s">
        <v>247</v>
      </c>
      <c r="B222" t="s">
        <v>85</v>
      </c>
      <c r="C222" t="s">
        <v>470</v>
      </c>
      <c r="D222">
        <v>40631000000</v>
      </c>
      <c r="E222">
        <v>2019</v>
      </c>
    </row>
    <row r="223" spans="1:5" x14ac:dyDescent="0.25">
      <c r="A223" t="s">
        <v>247</v>
      </c>
      <c r="B223" t="s">
        <v>85</v>
      </c>
      <c r="C223" t="s">
        <v>470</v>
      </c>
      <c r="D223">
        <v>115148000000</v>
      </c>
      <c r="E223">
        <v>2020</v>
      </c>
    </row>
    <row r="224" spans="1:5" x14ac:dyDescent="0.25">
      <c r="A224" t="s">
        <v>247</v>
      </c>
      <c r="B224" t="s">
        <v>85</v>
      </c>
      <c r="C224" t="s">
        <v>471</v>
      </c>
      <c r="D224">
        <v>0</v>
      </c>
      <c r="E224">
        <v>2018</v>
      </c>
    </row>
    <row r="225" spans="1:5" x14ac:dyDescent="0.25">
      <c r="A225" t="s">
        <v>247</v>
      </c>
      <c r="B225" t="s">
        <v>85</v>
      </c>
      <c r="C225" t="s">
        <v>471</v>
      </c>
      <c r="D225">
        <v>0</v>
      </c>
      <c r="E225">
        <v>2019</v>
      </c>
    </row>
    <row r="226" spans="1:5" x14ac:dyDescent="0.25">
      <c r="A226" t="s">
        <v>247</v>
      </c>
      <c r="B226" t="s">
        <v>85</v>
      </c>
      <c r="C226" t="s">
        <v>471</v>
      </c>
      <c r="D226">
        <v>0</v>
      </c>
      <c r="E226">
        <v>2020</v>
      </c>
    </row>
    <row r="227" spans="1:5" x14ac:dyDescent="0.25">
      <c r="A227" t="s">
        <v>247</v>
      </c>
      <c r="B227" t="s">
        <v>85</v>
      </c>
      <c r="C227" t="s">
        <v>472</v>
      </c>
      <c r="D227">
        <v>0</v>
      </c>
      <c r="E227">
        <v>2018</v>
      </c>
    </row>
    <row r="228" spans="1:5" x14ac:dyDescent="0.25">
      <c r="A228" t="s">
        <v>247</v>
      </c>
      <c r="B228" t="s">
        <v>85</v>
      </c>
      <c r="C228" t="s">
        <v>472</v>
      </c>
      <c r="D228">
        <v>0</v>
      </c>
      <c r="E228">
        <v>2019</v>
      </c>
    </row>
    <row r="229" spans="1:5" x14ac:dyDescent="0.25">
      <c r="A229" t="s">
        <v>247</v>
      </c>
      <c r="B229" t="s">
        <v>85</v>
      </c>
      <c r="C229" t="s">
        <v>472</v>
      </c>
      <c r="D229">
        <v>0</v>
      </c>
      <c r="E229">
        <v>2020</v>
      </c>
    </row>
    <row r="230" spans="1:5" x14ac:dyDescent="0.25">
      <c r="A230" t="s">
        <v>247</v>
      </c>
      <c r="B230" t="s">
        <v>85</v>
      </c>
      <c r="C230" t="s">
        <v>473</v>
      </c>
      <c r="D230">
        <v>0</v>
      </c>
      <c r="E230">
        <v>2018</v>
      </c>
    </row>
    <row r="231" spans="1:5" x14ac:dyDescent="0.25">
      <c r="A231" t="s">
        <v>247</v>
      </c>
      <c r="B231" t="s">
        <v>85</v>
      </c>
      <c r="C231" t="s">
        <v>473</v>
      </c>
      <c r="D231">
        <v>0</v>
      </c>
      <c r="E231">
        <v>2019</v>
      </c>
    </row>
    <row r="232" spans="1:5" x14ac:dyDescent="0.25">
      <c r="A232" t="s">
        <v>247</v>
      </c>
      <c r="B232" t="s">
        <v>85</v>
      </c>
      <c r="C232" t="s">
        <v>473</v>
      </c>
      <c r="D232">
        <v>0</v>
      </c>
      <c r="E232">
        <v>2020</v>
      </c>
    </row>
    <row r="233" spans="1:5" x14ac:dyDescent="0.25">
      <c r="A233" t="s">
        <v>247</v>
      </c>
      <c r="B233" t="s">
        <v>85</v>
      </c>
      <c r="C233" t="s">
        <v>474</v>
      </c>
      <c r="D233">
        <v>104072000000</v>
      </c>
      <c r="E233">
        <v>2018</v>
      </c>
    </row>
    <row r="234" spans="1:5" x14ac:dyDescent="0.25">
      <c r="A234" t="s">
        <v>247</v>
      </c>
      <c r="B234" t="s">
        <v>85</v>
      </c>
      <c r="C234" t="s">
        <v>474</v>
      </c>
      <c r="D234">
        <v>98724000000</v>
      </c>
      <c r="E234">
        <v>2019</v>
      </c>
    </row>
    <row r="235" spans="1:5" x14ac:dyDescent="0.25">
      <c r="A235" t="s">
        <v>247</v>
      </c>
      <c r="B235" t="s">
        <v>85</v>
      </c>
      <c r="C235" t="s">
        <v>474</v>
      </c>
      <c r="D235">
        <v>120483000000</v>
      </c>
      <c r="E235">
        <v>2020</v>
      </c>
    </row>
    <row r="236" spans="1:5" x14ac:dyDescent="0.25">
      <c r="A236" t="s">
        <v>247</v>
      </c>
      <c r="B236" t="s">
        <v>85</v>
      </c>
      <c r="C236" t="s">
        <v>475</v>
      </c>
      <c r="D236">
        <v>669000000</v>
      </c>
      <c r="E236">
        <v>2018</v>
      </c>
    </row>
    <row r="237" spans="1:5" x14ac:dyDescent="0.25">
      <c r="A237" t="s">
        <v>247</v>
      </c>
      <c r="B237" t="s">
        <v>85</v>
      </c>
      <c r="C237" t="s">
        <v>475</v>
      </c>
      <c r="D237">
        <v>781000000</v>
      </c>
      <c r="E237">
        <v>2019</v>
      </c>
    </row>
    <row r="238" spans="1:5" x14ac:dyDescent="0.25">
      <c r="A238" t="s">
        <v>247</v>
      </c>
      <c r="B238" t="s">
        <v>85</v>
      </c>
      <c r="C238" t="s">
        <v>475</v>
      </c>
      <c r="D238">
        <v>880000000</v>
      </c>
      <c r="E238">
        <v>2020</v>
      </c>
    </row>
    <row r="239" spans="1:5" x14ac:dyDescent="0.25">
      <c r="A239" t="s">
        <v>247</v>
      </c>
      <c r="B239" t="s">
        <v>85</v>
      </c>
      <c r="C239" t="s">
        <v>476</v>
      </c>
      <c r="D239">
        <v>0</v>
      </c>
      <c r="E239">
        <v>2018</v>
      </c>
    </row>
    <row r="240" spans="1:5" x14ac:dyDescent="0.25">
      <c r="A240" t="s">
        <v>247</v>
      </c>
      <c r="B240" t="s">
        <v>85</v>
      </c>
      <c r="C240" t="s">
        <v>476</v>
      </c>
      <c r="D240">
        <v>0</v>
      </c>
      <c r="E240">
        <v>2019</v>
      </c>
    </row>
    <row r="241" spans="1:5" x14ac:dyDescent="0.25">
      <c r="A241" t="s">
        <v>247</v>
      </c>
      <c r="B241" t="s">
        <v>85</v>
      </c>
      <c r="C241" t="s">
        <v>476</v>
      </c>
      <c r="D241">
        <v>0</v>
      </c>
      <c r="E241">
        <v>2020</v>
      </c>
    </row>
    <row r="242" spans="1:5" x14ac:dyDescent="0.25">
      <c r="A242" t="s">
        <v>247</v>
      </c>
      <c r="B242" t="s">
        <v>85</v>
      </c>
      <c r="C242" t="s">
        <v>477</v>
      </c>
      <c r="D242">
        <v>72738000000</v>
      </c>
      <c r="E242">
        <v>2018</v>
      </c>
    </row>
    <row r="243" spans="1:5" x14ac:dyDescent="0.25">
      <c r="A243" t="s">
        <v>247</v>
      </c>
      <c r="B243" t="s">
        <v>85</v>
      </c>
      <c r="C243" t="s">
        <v>477</v>
      </c>
      <c r="D243">
        <v>66897000000</v>
      </c>
      <c r="E243">
        <v>2019</v>
      </c>
    </row>
    <row r="244" spans="1:5" x14ac:dyDescent="0.25">
      <c r="A244" t="s">
        <v>247</v>
      </c>
      <c r="B244" t="s">
        <v>85</v>
      </c>
      <c r="C244" t="s">
        <v>477</v>
      </c>
      <c r="D244">
        <v>72358000000</v>
      </c>
      <c r="E244">
        <v>2020</v>
      </c>
    </row>
    <row r="245" spans="1:5" x14ac:dyDescent="0.25">
      <c r="A245" t="s">
        <v>247</v>
      </c>
      <c r="B245" t="s">
        <v>85</v>
      </c>
      <c r="C245" t="s">
        <v>478</v>
      </c>
      <c r="D245">
        <v>14236000000</v>
      </c>
      <c r="E245">
        <v>2018</v>
      </c>
    </row>
    <row r="246" spans="1:5" x14ac:dyDescent="0.25">
      <c r="A246" t="s">
        <v>247</v>
      </c>
      <c r="B246" t="s">
        <v>85</v>
      </c>
      <c r="C246" t="s">
        <v>478</v>
      </c>
      <c r="D246">
        <v>16217000000</v>
      </c>
      <c r="E246">
        <v>2019</v>
      </c>
    </row>
    <row r="247" spans="1:5" x14ac:dyDescent="0.25">
      <c r="A247" t="s">
        <v>247</v>
      </c>
      <c r="B247" t="s">
        <v>85</v>
      </c>
      <c r="C247" t="s">
        <v>478</v>
      </c>
      <c r="D247">
        <v>18752000000</v>
      </c>
      <c r="E247">
        <v>2020</v>
      </c>
    </row>
    <row r="248" spans="1:5" x14ac:dyDescent="0.25">
      <c r="A248" t="s">
        <v>247</v>
      </c>
      <c r="B248" t="s">
        <v>85</v>
      </c>
      <c r="C248" t="s">
        <v>479</v>
      </c>
      <c r="D248">
        <v>70400000000</v>
      </c>
      <c r="E248">
        <v>2018</v>
      </c>
    </row>
    <row r="249" spans="1:5" x14ac:dyDescent="0.25">
      <c r="A249" t="s">
        <v>247</v>
      </c>
      <c r="B249" t="s">
        <v>85</v>
      </c>
      <c r="C249" t="s">
        <v>479</v>
      </c>
      <c r="D249">
        <v>45898000000</v>
      </c>
      <c r="E249">
        <v>2019</v>
      </c>
    </row>
    <row r="250" spans="1:5" x14ac:dyDescent="0.25">
      <c r="A250" t="s">
        <v>247</v>
      </c>
      <c r="B250" t="s">
        <v>85</v>
      </c>
      <c r="C250" t="s">
        <v>479</v>
      </c>
      <c r="D250">
        <v>14966000000</v>
      </c>
      <c r="E250">
        <v>2020</v>
      </c>
    </row>
    <row r="251" spans="1:5" x14ac:dyDescent="0.25">
      <c r="A251" t="s">
        <v>247</v>
      </c>
      <c r="B251" t="s">
        <v>85</v>
      </c>
      <c r="C251" t="s">
        <v>480</v>
      </c>
      <c r="D251">
        <v>265595000000</v>
      </c>
      <c r="E251">
        <v>2018</v>
      </c>
    </row>
    <row r="252" spans="1:5" x14ac:dyDescent="0.25">
      <c r="A252" t="s">
        <v>247</v>
      </c>
      <c r="B252" t="s">
        <v>85</v>
      </c>
      <c r="C252" t="s">
        <v>480</v>
      </c>
      <c r="D252">
        <v>260174000000</v>
      </c>
      <c r="E252">
        <v>2019</v>
      </c>
    </row>
    <row r="253" spans="1:5" x14ac:dyDescent="0.25">
      <c r="A253" t="s">
        <v>247</v>
      </c>
      <c r="B253" t="s">
        <v>85</v>
      </c>
      <c r="C253" t="s">
        <v>480</v>
      </c>
      <c r="D253">
        <v>274515000000</v>
      </c>
      <c r="E253">
        <v>2020</v>
      </c>
    </row>
    <row r="254" spans="1:5" x14ac:dyDescent="0.25">
      <c r="A254" t="s">
        <v>247</v>
      </c>
      <c r="B254" t="s">
        <v>85</v>
      </c>
      <c r="C254" t="s">
        <v>481</v>
      </c>
      <c r="D254">
        <v>16705000000</v>
      </c>
      <c r="E254">
        <v>2018</v>
      </c>
    </row>
    <row r="255" spans="1:5" x14ac:dyDescent="0.25">
      <c r="A255" t="s">
        <v>247</v>
      </c>
      <c r="B255" t="s">
        <v>85</v>
      </c>
      <c r="C255" t="s">
        <v>481</v>
      </c>
      <c r="D255">
        <v>18245000000</v>
      </c>
      <c r="E255">
        <v>2019</v>
      </c>
    </row>
    <row r="256" spans="1:5" x14ac:dyDescent="0.25">
      <c r="A256" t="s">
        <v>247</v>
      </c>
      <c r="B256" t="s">
        <v>85</v>
      </c>
      <c r="C256" t="s">
        <v>481</v>
      </c>
      <c r="D256">
        <v>19916000000</v>
      </c>
      <c r="E256">
        <v>2020</v>
      </c>
    </row>
    <row r="257" spans="1:5" x14ac:dyDescent="0.25">
      <c r="A257" t="s">
        <v>247</v>
      </c>
      <c r="B257" t="s">
        <v>85</v>
      </c>
      <c r="C257" t="s">
        <v>482</v>
      </c>
      <c r="D257">
        <v>11964000000</v>
      </c>
      <c r="E257">
        <v>2018</v>
      </c>
    </row>
    <row r="258" spans="1:5" x14ac:dyDescent="0.25">
      <c r="A258" t="s">
        <v>247</v>
      </c>
      <c r="B258" t="s">
        <v>85</v>
      </c>
      <c r="C258" t="s">
        <v>482</v>
      </c>
      <c r="D258">
        <v>5980000000</v>
      </c>
      <c r="E258">
        <v>2019</v>
      </c>
    </row>
    <row r="259" spans="1:5" x14ac:dyDescent="0.25">
      <c r="A259" t="s">
        <v>247</v>
      </c>
      <c r="B259" t="s">
        <v>85</v>
      </c>
      <c r="C259" t="s">
        <v>482</v>
      </c>
      <c r="D259">
        <v>4996000000</v>
      </c>
      <c r="E259">
        <v>2020</v>
      </c>
    </row>
    <row r="260" spans="1:5" x14ac:dyDescent="0.25">
      <c r="A260" t="s">
        <v>247</v>
      </c>
      <c r="B260" t="s">
        <v>85</v>
      </c>
      <c r="C260" t="s">
        <v>483</v>
      </c>
      <c r="D260">
        <v>40388000000</v>
      </c>
      <c r="E260">
        <v>2018</v>
      </c>
    </row>
    <row r="261" spans="1:5" x14ac:dyDescent="0.25">
      <c r="A261" t="s">
        <v>247</v>
      </c>
      <c r="B261" t="s">
        <v>85</v>
      </c>
      <c r="C261" t="s">
        <v>483</v>
      </c>
      <c r="D261">
        <v>51713000000</v>
      </c>
      <c r="E261">
        <v>2019</v>
      </c>
    </row>
    <row r="262" spans="1:5" x14ac:dyDescent="0.25">
      <c r="A262" t="s">
        <v>247</v>
      </c>
      <c r="B262" t="s">
        <v>85</v>
      </c>
      <c r="C262" t="s">
        <v>483</v>
      </c>
      <c r="D262">
        <v>52927000000</v>
      </c>
      <c r="E262">
        <v>2020</v>
      </c>
    </row>
    <row r="263" spans="1:5" x14ac:dyDescent="0.25">
      <c r="A263" t="s">
        <v>247</v>
      </c>
      <c r="B263" t="s">
        <v>85</v>
      </c>
      <c r="C263" t="s">
        <v>484</v>
      </c>
      <c r="D263">
        <v>5340000000</v>
      </c>
      <c r="E263">
        <v>2018</v>
      </c>
    </row>
    <row r="264" spans="1:5" x14ac:dyDescent="0.25">
      <c r="A264" t="s">
        <v>247</v>
      </c>
      <c r="B264" t="s">
        <v>85</v>
      </c>
      <c r="C264" t="s">
        <v>484</v>
      </c>
      <c r="D264">
        <v>6068000000</v>
      </c>
      <c r="E264">
        <v>2019</v>
      </c>
    </row>
    <row r="265" spans="1:5" x14ac:dyDescent="0.25">
      <c r="A265" t="s">
        <v>247</v>
      </c>
      <c r="B265" t="s">
        <v>85</v>
      </c>
      <c r="C265" t="s">
        <v>484</v>
      </c>
      <c r="D265">
        <v>6829000000</v>
      </c>
      <c r="E265">
        <v>2020</v>
      </c>
    </row>
    <row r="266" spans="1:5" x14ac:dyDescent="0.25">
      <c r="A266" t="s">
        <v>247</v>
      </c>
      <c r="B266" t="s">
        <v>85</v>
      </c>
      <c r="C266" t="s">
        <v>485</v>
      </c>
      <c r="D266">
        <v>107147000000</v>
      </c>
      <c r="E266">
        <v>2018</v>
      </c>
    </row>
    <row r="267" spans="1:5" x14ac:dyDescent="0.25">
      <c r="A267" t="s">
        <v>247</v>
      </c>
      <c r="B267" t="s">
        <v>85</v>
      </c>
      <c r="C267" t="s">
        <v>485</v>
      </c>
      <c r="D267">
        <v>65339000000</v>
      </c>
      <c r="E267">
        <v>2020</v>
      </c>
    </row>
    <row r="268" spans="1:5" x14ac:dyDescent="0.25">
      <c r="A268" t="s">
        <v>247</v>
      </c>
      <c r="B268" t="s">
        <v>85</v>
      </c>
      <c r="C268" t="s">
        <v>495</v>
      </c>
      <c r="D268">
        <v>0</v>
      </c>
      <c r="E268">
        <v>2019</v>
      </c>
    </row>
    <row r="269" spans="1:5" x14ac:dyDescent="0.25">
      <c r="A269" t="s">
        <v>247</v>
      </c>
      <c r="B269" t="s">
        <v>85</v>
      </c>
      <c r="C269" t="s">
        <v>486</v>
      </c>
      <c r="D269">
        <v>5624000000</v>
      </c>
      <c r="E269">
        <v>2018</v>
      </c>
    </row>
    <row r="270" spans="1:5" x14ac:dyDescent="0.25">
      <c r="A270" t="s">
        <v>247</v>
      </c>
      <c r="B270" t="s">
        <v>85</v>
      </c>
      <c r="C270" t="s">
        <v>486</v>
      </c>
      <c r="D270">
        <v>24311000000</v>
      </c>
      <c r="E270">
        <v>2019</v>
      </c>
    </row>
    <row r="271" spans="1:5" x14ac:dyDescent="0.25">
      <c r="A271" t="s">
        <v>247</v>
      </c>
      <c r="B271" t="s">
        <v>85</v>
      </c>
      <c r="C271" t="s">
        <v>486</v>
      </c>
      <c r="D271">
        <v>-10435000000</v>
      </c>
      <c r="E271">
        <v>2020</v>
      </c>
    </row>
    <row r="272" spans="1:5" x14ac:dyDescent="0.25">
      <c r="A272" t="s">
        <v>249</v>
      </c>
      <c r="B272" t="s">
        <v>87</v>
      </c>
      <c r="C272" t="s">
        <v>411</v>
      </c>
      <c r="D272">
        <v>11931000000</v>
      </c>
      <c r="E272">
        <v>2018</v>
      </c>
    </row>
    <row r="273" spans="1:5" x14ac:dyDescent="0.25">
      <c r="A273" t="s">
        <v>249</v>
      </c>
      <c r="B273" t="s">
        <v>87</v>
      </c>
      <c r="C273" t="s">
        <v>411</v>
      </c>
      <c r="D273">
        <v>11832000000</v>
      </c>
      <c r="E273">
        <v>2019</v>
      </c>
    </row>
    <row r="274" spans="1:5" x14ac:dyDescent="0.25">
      <c r="A274" t="s">
        <v>249</v>
      </c>
      <c r="B274" t="s">
        <v>87</v>
      </c>
      <c r="C274" t="s">
        <v>411</v>
      </c>
      <c r="D274">
        <v>20159000000</v>
      </c>
      <c r="E274">
        <v>2020</v>
      </c>
    </row>
    <row r="275" spans="1:5" x14ac:dyDescent="0.25">
      <c r="A275" t="s">
        <v>249</v>
      </c>
      <c r="B275" t="s">
        <v>87</v>
      </c>
      <c r="C275" t="s">
        <v>10</v>
      </c>
      <c r="D275">
        <v>5384000000</v>
      </c>
      <c r="E275">
        <v>2018</v>
      </c>
    </row>
    <row r="276" spans="1:5" x14ac:dyDescent="0.25">
      <c r="A276" t="s">
        <v>249</v>
      </c>
      <c r="B276" t="s">
        <v>87</v>
      </c>
      <c r="C276" t="s">
        <v>10</v>
      </c>
      <c r="D276">
        <v>5428000000</v>
      </c>
      <c r="E276">
        <v>2019</v>
      </c>
    </row>
    <row r="277" spans="1:5" x14ac:dyDescent="0.25">
      <c r="A277" t="s">
        <v>249</v>
      </c>
      <c r="B277" t="s">
        <v>87</v>
      </c>
      <c r="C277" t="s">
        <v>10</v>
      </c>
      <c r="D277">
        <v>8822000000</v>
      </c>
      <c r="E277">
        <v>2020</v>
      </c>
    </row>
    <row r="278" spans="1:5" x14ac:dyDescent="0.25">
      <c r="A278" t="s">
        <v>249</v>
      </c>
      <c r="B278" t="s">
        <v>87</v>
      </c>
      <c r="C278" t="s">
        <v>412</v>
      </c>
      <c r="D278">
        <v>0</v>
      </c>
      <c r="E278">
        <v>2018</v>
      </c>
    </row>
    <row r="279" spans="1:5" x14ac:dyDescent="0.25">
      <c r="A279" t="s">
        <v>249</v>
      </c>
      <c r="B279" t="s">
        <v>87</v>
      </c>
      <c r="C279" t="s">
        <v>412</v>
      </c>
      <c r="D279">
        <v>0</v>
      </c>
      <c r="E279">
        <v>2019</v>
      </c>
    </row>
    <row r="280" spans="1:5" x14ac:dyDescent="0.25">
      <c r="A280" t="s">
        <v>249</v>
      </c>
      <c r="B280" t="s">
        <v>87</v>
      </c>
      <c r="C280" t="s">
        <v>412</v>
      </c>
      <c r="D280">
        <v>0</v>
      </c>
      <c r="E280">
        <v>2020</v>
      </c>
    </row>
    <row r="281" spans="1:5" x14ac:dyDescent="0.25">
      <c r="A281" t="s">
        <v>249</v>
      </c>
      <c r="B281" t="s">
        <v>87</v>
      </c>
      <c r="C281" t="s">
        <v>413</v>
      </c>
      <c r="D281">
        <v>794000000</v>
      </c>
      <c r="E281">
        <v>2018</v>
      </c>
    </row>
    <row r="282" spans="1:5" x14ac:dyDescent="0.25">
      <c r="A282" t="s">
        <v>249</v>
      </c>
      <c r="B282" t="s">
        <v>87</v>
      </c>
      <c r="C282" t="s">
        <v>413</v>
      </c>
      <c r="D282">
        <v>5703000000</v>
      </c>
      <c r="E282">
        <v>2019</v>
      </c>
    </row>
    <row r="283" spans="1:5" x14ac:dyDescent="0.25">
      <c r="A283" t="s">
        <v>249</v>
      </c>
      <c r="B283" t="s">
        <v>87</v>
      </c>
      <c r="C283" t="s">
        <v>413</v>
      </c>
      <c r="D283">
        <v>11484000000</v>
      </c>
      <c r="E283">
        <v>2020</v>
      </c>
    </row>
    <row r="284" spans="1:5" x14ac:dyDescent="0.25">
      <c r="A284" t="s">
        <v>249</v>
      </c>
      <c r="B284" t="s">
        <v>87</v>
      </c>
      <c r="C284" t="s">
        <v>15</v>
      </c>
      <c r="D284">
        <v>59352000000</v>
      </c>
      <c r="E284">
        <v>2018</v>
      </c>
    </row>
    <row r="285" spans="1:5" x14ac:dyDescent="0.25">
      <c r="A285" t="s">
        <v>249</v>
      </c>
      <c r="B285" t="s">
        <v>87</v>
      </c>
      <c r="C285" t="s">
        <v>15</v>
      </c>
      <c r="D285">
        <v>89115000000</v>
      </c>
      <c r="E285">
        <v>2019</v>
      </c>
    </row>
    <row r="286" spans="1:5" x14ac:dyDescent="0.25">
      <c r="A286" t="s">
        <v>249</v>
      </c>
      <c r="B286" t="s">
        <v>87</v>
      </c>
      <c r="C286" t="s">
        <v>15</v>
      </c>
      <c r="D286">
        <v>150565000000</v>
      </c>
      <c r="E286">
        <v>2020</v>
      </c>
    </row>
    <row r="287" spans="1:5" x14ac:dyDescent="0.25">
      <c r="A287" t="s">
        <v>249</v>
      </c>
      <c r="B287" t="s">
        <v>87</v>
      </c>
      <c r="C287" t="s">
        <v>414</v>
      </c>
      <c r="D287">
        <v>-638000000</v>
      </c>
      <c r="E287">
        <v>2018</v>
      </c>
    </row>
    <row r="288" spans="1:5" x14ac:dyDescent="0.25">
      <c r="A288" t="s">
        <v>249</v>
      </c>
      <c r="B288" t="s">
        <v>87</v>
      </c>
      <c r="C288" t="s">
        <v>414</v>
      </c>
      <c r="D288">
        <v>-552000000</v>
      </c>
      <c r="E288">
        <v>2019</v>
      </c>
    </row>
    <row r="289" spans="1:5" x14ac:dyDescent="0.25">
      <c r="A289" t="s">
        <v>249</v>
      </c>
      <c r="B289" t="s">
        <v>87</v>
      </c>
      <c r="C289" t="s">
        <v>414</v>
      </c>
      <c r="D289">
        <v>-798000000</v>
      </c>
      <c r="E289">
        <v>2020</v>
      </c>
    </row>
    <row r="290" spans="1:5" x14ac:dyDescent="0.25">
      <c r="A290" t="s">
        <v>249</v>
      </c>
      <c r="B290" t="s">
        <v>87</v>
      </c>
      <c r="C290" t="s">
        <v>415</v>
      </c>
      <c r="D290">
        <v>-14396000000</v>
      </c>
      <c r="E290">
        <v>2018</v>
      </c>
    </row>
    <row r="291" spans="1:5" x14ac:dyDescent="0.25">
      <c r="A291" t="s">
        <v>249</v>
      </c>
      <c r="B291" t="s">
        <v>87</v>
      </c>
      <c r="C291" t="s">
        <v>415</v>
      </c>
      <c r="D291">
        <v>18708000000</v>
      </c>
      <c r="E291">
        <v>2019</v>
      </c>
    </row>
    <row r="292" spans="1:5" x14ac:dyDescent="0.25">
      <c r="A292" t="s">
        <v>249</v>
      </c>
      <c r="B292" t="s">
        <v>87</v>
      </c>
      <c r="C292" t="s">
        <v>415</v>
      </c>
      <c r="D292">
        <v>-11501000000</v>
      </c>
      <c r="E292">
        <v>2020</v>
      </c>
    </row>
    <row r="293" spans="1:5" x14ac:dyDescent="0.25">
      <c r="A293" t="s">
        <v>249</v>
      </c>
      <c r="B293" t="s">
        <v>87</v>
      </c>
      <c r="C293" t="s">
        <v>416</v>
      </c>
      <c r="D293">
        <v>-1006000000</v>
      </c>
      <c r="E293">
        <v>2018</v>
      </c>
    </row>
    <row r="294" spans="1:5" x14ac:dyDescent="0.25">
      <c r="A294" t="s">
        <v>249</v>
      </c>
      <c r="B294" t="s">
        <v>87</v>
      </c>
      <c r="C294" t="s">
        <v>416</v>
      </c>
      <c r="D294">
        <v>596000000</v>
      </c>
      <c r="E294">
        <v>2019</v>
      </c>
    </row>
    <row r="295" spans="1:5" x14ac:dyDescent="0.25">
      <c r="A295" t="s">
        <v>249</v>
      </c>
      <c r="B295" t="s">
        <v>87</v>
      </c>
      <c r="C295" t="s">
        <v>416</v>
      </c>
      <c r="D295">
        <v>-37557000000</v>
      </c>
      <c r="E295">
        <v>2020</v>
      </c>
    </row>
    <row r="296" spans="1:5" x14ac:dyDescent="0.25">
      <c r="A296" t="s">
        <v>249</v>
      </c>
      <c r="B296" t="s">
        <v>87</v>
      </c>
      <c r="C296" t="s">
        <v>417</v>
      </c>
      <c r="D296">
        <v>13427000000</v>
      </c>
      <c r="E296">
        <v>2018</v>
      </c>
    </row>
    <row r="297" spans="1:5" x14ac:dyDescent="0.25">
      <c r="A297" t="s">
        <v>249</v>
      </c>
      <c r="B297" t="s">
        <v>87</v>
      </c>
      <c r="C297" t="s">
        <v>417</v>
      </c>
      <c r="D297">
        <v>13324000000</v>
      </c>
      <c r="E297">
        <v>2019</v>
      </c>
    </row>
    <row r="298" spans="1:5" x14ac:dyDescent="0.25">
      <c r="A298" t="s">
        <v>249</v>
      </c>
      <c r="B298" t="s">
        <v>87</v>
      </c>
      <c r="C298" t="s">
        <v>417</v>
      </c>
      <c r="D298">
        <v>17588000000</v>
      </c>
      <c r="E298">
        <v>2020</v>
      </c>
    </row>
    <row r="299" spans="1:5" x14ac:dyDescent="0.25">
      <c r="A299" t="s">
        <v>249</v>
      </c>
      <c r="B299" t="s">
        <v>87</v>
      </c>
      <c r="C299" t="s">
        <v>418</v>
      </c>
      <c r="D299">
        <v>7289000000</v>
      </c>
      <c r="E299">
        <v>2018</v>
      </c>
    </row>
    <row r="300" spans="1:5" x14ac:dyDescent="0.25">
      <c r="A300" t="s">
        <v>249</v>
      </c>
      <c r="B300" t="s">
        <v>87</v>
      </c>
      <c r="C300" t="s">
        <v>418</v>
      </c>
      <c r="D300">
        <v>39924000000</v>
      </c>
      <c r="E300">
        <v>2019</v>
      </c>
    </row>
    <row r="301" spans="1:5" x14ac:dyDescent="0.25">
      <c r="A301" t="s">
        <v>249</v>
      </c>
      <c r="B301" t="s">
        <v>87</v>
      </c>
      <c r="C301" t="s">
        <v>418</v>
      </c>
      <c r="D301">
        <v>8449000000</v>
      </c>
      <c r="E301">
        <v>2020</v>
      </c>
    </row>
    <row r="302" spans="1:5" x14ac:dyDescent="0.25">
      <c r="A302" t="s">
        <v>249</v>
      </c>
      <c r="B302" t="s">
        <v>87</v>
      </c>
      <c r="C302" t="s">
        <v>419</v>
      </c>
      <c r="D302">
        <v>591000000</v>
      </c>
      <c r="E302">
        <v>2018</v>
      </c>
    </row>
    <row r="303" spans="1:5" x14ac:dyDescent="0.25">
      <c r="A303" t="s">
        <v>249</v>
      </c>
      <c r="B303" t="s">
        <v>87</v>
      </c>
      <c r="C303" t="s">
        <v>419</v>
      </c>
      <c r="D303">
        <v>74000000</v>
      </c>
      <c r="E303">
        <v>2019</v>
      </c>
    </row>
    <row r="304" spans="1:5" x14ac:dyDescent="0.25">
      <c r="A304" t="s">
        <v>249</v>
      </c>
      <c r="B304" t="s">
        <v>87</v>
      </c>
      <c r="C304" t="s">
        <v>419</v>
      </c>
      <c r="D304">
        <v>929000000</v>
      </c>
      <c r="E304">
        <v>2020</v>
      </c>
    </row>
    <row r="305" spans="1:5" x14ac:dyDescent="0.25">
      <c r="A305" t="s">
        <v>249</v>
      </c>
      <c r="B305" t="s">
        <v>87</v>
      </c>
      <c r="C305" t="s">
        <v>420</v>
      </c>
      <c r="D305">
        <v>226000000</v>
      </c>
      <c r="E305">
        <v>2018</v>
      </c>
    </row>
    <row r="306" spans="1:5" x14ac:dyDescent="0.25">
      <c r="A306" t="s">
        <v>249</v>
      </c>
      <c r="B306" t="s">
        <v>87</v>
      </c>
      <c r="C306" t="s">
        <v>420</v>
      </c>
      <c r="D306">
        <v>231000000</v>
      </c>
      <c r="E306">
        <v>2019</v>
      </c>
    </row>
    <row r="307" spans="1:5" x14ac:dyDescent="0.25">
      <c r="A307" t="s">
        <v>249</v>
      </c>
      <c r="B307" t="s">
        <v>87</v>
      </c>
      <c r="C307" t="s">
        <v>420</v>
      </c>
      <c r="D307">
        <v>40000000</v>
      </c>
      <c r="E307">
        <v>2020</v>
      </c>
    </row>
    <row r="308" spans="1:5" x14ac:dyDescent="0.25">
      <c r="A308" t="s">
        <v>249</v>
      </c>
      <c r="B308" t="s">
        <v>87</v>
      </c>
      <c r="C308" t="s">
        <v>421</v>
      </c>
      <c r="D308">
        <v>734000000</v>
      </c>
      <c r="E308">
        <v>2018</v>
      </c>
    </row>
    <row r="309" spans="1:5" x14ac:dyDescent="0.25">
      <c r="A309" t="s">
        <v>249</v>
      </c>
      <c r="B309" t="s">
        <v>87</v>
      </c>
      <c r="C309" t="s">
        <v>421</v>
      </c>
      <c r="D309">
        <v>97000000</v>
      </c>
      <c r="E309">
        <v>2019</v>
      </c>
    </row>
    <row r="310" spans="1:5" x14ac:dyDescent="0.25">
      <c r="A310" t="s">
        <v>249</v>
      </c>
      <c r="B310" t="s">
        <v>87</v>
      </c>
      <c r="C310" t="s">
        <v>421</v>
      </c>
      <c r="D310">
        <v>1514000000</v>
      </c>
      <c r="E310">
        <v>2020</v>
      </c>
    </row>
    <row r="311" spans="1:5" x14ac:dyDescent="0.25">
      <c r="A311" t="s">
        <v>249</v>
      </c>
      <c r="B311" t="s">
        <v>87</v>
      </c>
      <c r="C311" t="s">
        <v>422</v>
      </c>
      <c r="D311">
        <v>-391000000</v>
      </c>
      <c r="E311">
        <v>2018</v>
      </c>
    </row>
    <row r="312" spans="1:5" x14ac:dyDescent="0.25">
      <c r="A312" t="s">
        <v>249</v>
      </c>
      <c r="B312" t="s">
        <v>87</v>
      </c>
      <c r="C312" t="s">
        <v>422</v>
      </c>
      <c r="D312">
        <v>1451000000</v>
      </c>
      <c r="E312">
        <v>2019</v>
      </c>
    </row>
    <row r="313" spans="1:5" x14ac:dyDescent="0.25">
      <c r="A313" t="s">
        <v>249</v>
      </c>
      <c r="B313" t="s">
        <v>87</v>
      </c>
      <c r="C313" t="s">
        <v>422</v>
      </c>
      <c r="D313">
        <v>-106000000</v>
      </c>
      <c r="E313">
        <v>2020</v>
      </c>
    </row>
    <row r="314" spans="1:5" x14ac:dyDescent="0.25">
      <c r="A314" t="s">
        <v>249</v>
      </c>
      <c r="B314" t="s">
        <v>87</v>
      </c>
      <c r="C314" t="s">
        <v>423</v>
      </c>
      <c r="D314">
        <v>24108000000</v>
      </c>
      <c r="E314">
        <v>2018</v>
      </c>
    </row>
    <row r="315" spans="1:5" x14ac:dyDescent="0.25">
      <c r="A315" t="s">
        <v>249</v>
      </c>
      <c r="B315" t="s">
        <v>87</v>
      </c>
      <c r="C315" t="s">
        <v>423</v>
      </c>
      <c r="D315">
        <v>24504000000</v>
      </c>
      <c r="E315">
        <v>2019</v>
      </c>
    </row>
    <row r="316" spans="1:5" x14ac:dyDescent="0.25">
      <c r="A316" t="s">
        <v>249</v>
      </c>
      <c r="B316" t="s">
        <v>87</v>
      </c>
      <c r="C316" t="s">
        <v>423</v>
      </c>
      <c r="D316">
        <v>2264000000</v>
      </c>
      <c r="E316">
        <v>2020</v>
      </c>
    </row>
    <row r="317" spans="1:5" x14ac:dyDescent="0.25">
      <c r="A317" t="s">
        <v>249</v>
      </c>
      <c r="B317" t="s">
        <v>87</v>
      </c>
      <c r="C317" t="s">
        <v>424</v>
      </c>
      <c r="D317">
        <v>0</v>
      </c>
      <c r="E317">
        <v>2018</v>
      </c>
    </row>
    <row r="318" spans="1:5" x14ac:dyDescent="0.25">
      <c r="A318" t="s">
        <v>249</v>
      </c>
      <c r="B318" t="s">
        <v>87</v>
      </c>
      <c r="C318" t="s">
        <v>424</v>
      </c>
      <c r="D318">
        <v>0</v>
      </c>
      <c r="E318">
        <v>2019</v>
      </c>
    </row>
    <row r="319" spans="1:5" x14ac:dyDescent="0.25">
      <c r="A319" t="s">
        <v>249</v>
      </c>
      <c r="B319" t="s">
        <v>87</v>
      </c>
      <c r="C319" t="s">
        <v>424</v>
      </c>
      <c r="D319">
        <v>6000000</v>
      </c>
      <c r="E319">
        <v>2020</v>
      </c>
    </row>
    <row r="320" spans="1:5" x14ac:dyDescent="0.25">
      <c r="A320" t="s">
        <v>249</v>
      </c>
      <c r="B320" t="s">
        <v>87</v>
      </c>
      <c r="C320" t="s">
        <v>425</v>
      </c>
      <c r="D320">
        <v>5934000000</v>
      </c>
      <c r="E320">
        <v>2018</v>
      </c>
    </row>
    <row r="321" spans="1:5" x14ac:dyDescent="0.25">
      <c r="A321" t="s">
        <v>249</v>
      </c>
      <c r="B321" t="s">
        <v>87</v>
      </c>
      <c r="C321" t="s">
        <v>425</v>
      </c>
      <c r="D321">
        <v>6766000000</v>
      </c>
      <c r="E321">
        <v>2019</v>
      </c>
    </row>
    <row r="322" spans="1:5" x14ac:dyDescent="0.25">
      <c r="A322" t="s">
        <v>249</v>
      </c>
      <c r="B322" t="s">
        <v>87</v>
      </c>
      <c r="C322" t="s">
        <v>425</v>
      </c>
      <c r="D322">
        <v>5095000000</v>
      </c>
      <c r="E322">
        <v>2020</v>
      </c>
    </row>
    <row r="323" spans="1:5" x14ac:dyDescent="0.25">
      <c r="A323" t="s">
        <v>249</v>
      </c>
      <c r="B323" t="s">
        <v>87</v>
      </c>
      <c r="C323" t="s">
        <v>426</v>
      </c>
      <c r="D323">
        <v>5934000000</v>
      </c>
      <c r="E323">
        <v>2018</v>
      </c>
    </row>
    <row r="324" spans="1:5" x14ac:dyDescent="0.25">
      <c r="A324" t="s">
        <v>249</v>
      </c>
      <c r="B324" t="s">
        <v>87</v>
      </c>
      <c r="C324" t="s">
        <v>426</v>
      </c>
      <c r="D324">
        <v>6766000000</v>
      </c>
      <c r="E324">
        <v>2019</v>
      </c>
    </row>
    <row r="325" spans="1:5" x14ac:dyDescent="0.25">
      <c r="A325" t="s">
        <v>249</v>
      </c>
      <c r="B325" t="s">
        <v>87</v>
      </c>
      <c r="C325" t="s">
        <v>426</v>
      </c>
      <c r="D325">
        <v>5101000000</v>
      </c>
      <c r="E325">
        <v>2020</v>
      </c>
    </row>
    <row r="326" spans="1:5" x14ac:dyDescent="0.25">
      <c r="A326" t="s">
        <v>249</v>
      </c>
      <c r="B326" t="s">
        <v>87</v>
      </c>
      <c r="C326" t="s">
        <v>21</v>
      </c>
      <c r="D326">
        <v>7718000000</v>
      </c>
      <c r="E326">
        <v>2018</v>
      </c>
    </row>
    <row r="327" spans="1:5" x14ac:dyDescent="0.25">
      <c r="A327" t="s">
        <v>249</v>
      </c>
      <c r="B327" t="s">
        <v>87</v>
      </c>
      <c r="C327" t="s">
        <v>21</v>
      </c>
      <c r="D327">
        <v>7439000000</v>
      </c>
      <c r="E327">
        <v>2019</v>
      </c>
    </row>
    <row r="328" spans="1:5" x14ac:dyDescent="0.25">
      <c r="A328" t="s">
        <v>249</v>
      </c>
      <c r="B328" t="s">
        <v>87</v>
      </c>
      <c r="C328" t="s">
        <v>21</v>
      </c>
      <c r="D328">
        <v>15387000000</v>
      </c>
      <c r="E328">
        <v>2020</v>
      </c>
    </row>
    <row r="329" spans="1:5" x14ac:dyDescent="0.25">
      <c r="A329" t="s">
        <v>249</v>
      </c>
      <c r="B329" t="s">
        <v>87</v>
      </c>
      <c r="C329" t="s">
        <v>427</v>
      </c>
      <c r="D329">
        <v>26370000000</v>
      </c>
      <c r="E329">
        <v>2018</v>
      </c>
    </row>
    <row r="330" spans="1:5" x14ac:dyDescent="0.25">
      <c r="A330" t="s">
        <v>249</v>
      </c>
      <c r="B330" t="s">
        <v>87</v>
      </c>
      <c r="C330" t="s">
        <v>427</v>
      </c>
      <c r="D330">
        <v>20283000000</v>
      </c>
      <c r="E330">
        <v>2019</v>
      </c>
    </row>
    <row r="331" spans="1:5" x14ac:dyDescent="0.25">
      <c r="A331" t="s">
        <v>249</v>
      </c>
      <c r="B331" t="s">
        <v>87</v>
      </c>
      <c r="C331" t="s">
        <v>427</v>
      </c>
      <c r="D331">
        <v>34441000000</v>
      </c>
      <c r="E331">
        <v>2020</v>
      </c>
    </row>
    <row r="332" spans="1:5" x14ac:dyDescent="0.25">
      <c r="A332" t="s">
        <v>249</v>
      </c>
      <c r="B332" t="s">
        <v>87</v>
      </c>
      <c r="C332" t="s">
        <v>13</v>
      </c>
      <c r="D332">
        <v>16945000000</v>
      </c>
      <c r="E332">
        <v>2018</v>
      </c>
    </row>
    <row r="333" spans="1:5" x14ac:dyDescent="0.25">
      <c r="A333" t="s">
        <v>249</v>
      </c>
      <c r="B333" t="s">
        <v>87</v>
      </c>
      <c r="C333" t="s">
        <v>13</v>
      </c>
      <c r="D333">
        <v>49519000000</v>
      </c>
      <c r="E333">
        <v>2019</v>
      </c>
    </row>
    <row r="334" spans="1:5" x14ac:dyDescent="0.25">
      <c r="A334" t="s">
        <v>249</v>
      </c>
      <c r="B334" t="s">
        <v>87</v>
      </c>
      <c r="C334" t="s">
        <v>13</v>
      </c>
      <c r="D334">
        <v>24173000000</v>
      </c>
      <c r="E334">
        <v>2020</v>
      </c>
    </row>
    <row r="335" spans="1:5" x14ac:dyDescent="0.25">
      <c r="A335" t="s">
        <v>249</v>
      </c>
      <c r="B335" t="s">
        <v>87</v>
      </c>
      <c r="C335" t="s">
        <v>16</v>
      </c>
      <c r="D335">
        <v>17239000000</v>
      </c>
      <c r="E335">
        <v>2018</v>
      </c>
    </row>
    <row r="336" spans="1:5" x14ac:dyDescent="0.25">
      <c r="A336" t="s">
        <v>249</v>
      </c>
      <c r="B336" t="s">
        <v>87</v>
      </c>
      <c r="C336" t="s">
        <v>16</v>
      </c>
      <c r="D336">
        <v>15585000000</v>
      </c>
      <c r="E336">
        <v>2019</v>
      </c>
    </row>
    <row r="337" spans="1:5" x14ac:dyDescent="0.25">
      <c r="A337" t="s">
        <v>249</v>
      </c>
      <c r="B337" t="s">
        <v>87</v>
      </c>
      <c r="C337" t="s">
        <v>16</v>
      </c>
      <c r="D337">
        <v>28661000000</v>
      </c>
      <c r="E337">
        <v>2020</v>
      </c>
    </row>
    <row r="338" spans="1:5" x14ac:dyDescent="0.25">
      <c r="A338" t="s">
        <v>249</v>
      </c>
      <c r="B338" t="s">
        <v>87</v>
      </c>
      <c r="C338" t="s">
        <v>428</v>
      </c>
      <c r="D338">
        <v>0</v>
      </c>
      <c r="E338">
        <v>2018</v>
      </c>
    </row>
    <row r="339" spans="1:5" x14ac:dyDescent="0.25">
      <c r="A339" t="s">
        <v>249</v>
      </c>
      <c r="B339" t="s">
        <v>87</v>
      </c>
      <c r="C339" t="s">
        <v>428</v>
      </c>
      <c r="D339">
        <v>0</v>
      </c>
      <c r="E339">
        <v>2020</v>
      </c>
    </row>
    <row r="340" spans="1:5" x14ac:dyDescent="0.25">
      <c r="A340" t="s">
        <v>249</v>
      </c>
      <c r="B340" t="s">
        <v>87</v>
      </c>
      <c r="C340" t="s">
        <v>429</v>
      </c>
      <c r="D340">
        <v>0</v>
      </c>
      <c r="E340">
        <v>2018</v>
      </c>
    </row>
    <row r="341" spans="1:5" x14ac:dyDescent="0.25">
      <c r="A341" t="s">
        <v>249</v>
      </c>
      <c r="B341" t="s">
        <v>87</v>
      </c>
      <c r="C341" t="s">
        <v>429</v>
      </c>
      <c r="D341">
        <v>0</v>
      </c>
      <c r="E341">
        <v>2019</v>
      </c>
    </row>
    <row r="342" spans="1:5" x14ac:dyDescent="0.25">
      <c r="A342" t="s">
        <v>249</v>
      </c>
      <c r="B342" t="s">
        <v>87</v>
      </c>
      <c r="C342" t="s">
        <v>429</v>
      </c>
      <c r="D342">
        <v>0</v>
      </c>
      <c r="E342">
        <v>2019</v>
      </c>
    </row>
    <row r="343" spans="1:5" x14ac:dyDescent="0.25">
      <c r="A343" t="s">
        <v>249</v>
      </c>
      <c r="B343" t="s">
        <v>87</v>
      </c>
      <c r="C343" t="s">
        <v>429</v>
      </c>
      <c r="D343">
        <v>0</v>
      </c>
      <c r="E343">
        <v>2020</v>
      </c>
    </row>
    <row r="344" spans="1:5" x14ac:dyDescent="0.25">
      <c r="A344" t="s">
        <v>249</v>
      </c>
      <c r="B344" t="s">
        <v>87</v>
      </c>
      <c r="C344" t="s">
        <v>430</v>
      </c>
      <c r="D344">
        <v>5197000000</v>
      </c>
      <c r="E344">
        <v>2018</v>
      </c>
    </row>
    <row r="345" spans="1:5" x14ac:dyDescent="0.25">
      <c r="A345" t="s">
        <v>249</v>
      </c>
      <c r="B345" t="s">
        <v>87</v>
      </c>
      <c r="C345" t="s">
        <v>430</v>
      </c>
      <c r="D345">
        <v>8426000000</v>
      </c>
      <c r="E345">
        <v>2019</v>
      </c>
    </row>
    <row r="346" spans="1:5" x14ac:dyDescent="0.25">
      <c r="A346" t="s">
        <v>249</v>
      </c>
      <c r="B346" t="s">
        <v>87</v>
      </c>
      <c r="C346" t="s">
        <v>430</v>
      </c>
      <c r="D346">
        <v>3398000000</v>
      </c>
      <c r="E346">
        <v>2020</v>
      </c>
    </row>
    <row r="347" spans="1:5" x14ac:dyDescent="0.25">
      <c r="A347" t="s">
        <v>249</v>
      </c>
      <c r="B347" t="s">
        <v>87</v>
      </c>
      <c r="C347" t="s">
        <v>431</v>
      </c>
      <c r="D347">
        <v>0</v>
      </c>
      <c r="E347">
        <v>2018</v>
      </c>
    </row>
    <row r="348" spans="1:5" x14ac:dyDescent="0.25">
      <c r="A348" t="s">
        <v>249</v>
      </c>
      <c r="B348" t="s">
        <v>87</v>
      </c>
      <c r="C348" t="s">
        <v>431</v>
      </c>
      <c r="D348">
        <v>0</v>
      </c>
      <c r="E348">
        <v>2019</v>
      </c>
    </row>
    <row r="349" spans="1:5" x14ac:dyDescent="0.25">
      <c r="A349" t="s">
        <v>249</v>
      </c>
      <c r="B349" t="s">
        <v>87</v>
      </c>
      <c r="C349" t="s">
        <v>431</v>
      </c>
      <c r="D349">
        <v>0</v>
      </c>
      <c r="E349">
        <v>2020</v>
      </c>
    </row>
    <row r="350" spans="1:5" x14ac:dyDescent="0.25">
      <c r="A350" t="s">
        <v>249</v>
      </c>
      <c r="B350" t="s">
        <v>87</v>
      </c>
      <c r="C350" t="s">
        <v>432</v>
      </c>
      <c r="D350">
        <v>43465</v>
      </c>
      <c r="E350">
        <v>2018</v>
      </c>
    </row>
    <row r="351" spans="1:5" x14ac:dyDescent="0.25">
      <c r="A351" t="s">
        <v>249</v>
      </c>
      <c r="B351" t="s">
        <v>87</v>
      </c>
      <c r="C351" t="s">
        <v>432</v>
      </c>
      <c r="D351">
        <v>43830</v>
      </c>
      <c r="E351">
        <v>2019</v>
      </c>
    </row>
    <row r="352" spans="1:5" x14ac:dyDescent="0.25">
      <c r="A352" t="s">
        <v>249</v>
      </c>
      <c r="B352" t="s">
        <v>87</v>
      </c>
      <c r="C352" t="s">
        <v>432</v>
      </c>
      <c r="D352">
        <v>44196</v>
      </c>
      <c r="E352">
        <v>2020</v>
      </c>
    </row>
    <row r="353" spans="1:5" x14ac:dyDescent="0.25">
      <c r="A353" t="s">
        <v>249</v>
      </c>
      <c r="B353" t="s">
        <v>87</v>
      </c>
      <c r="C353" t="s">
        <v>433</v>
      </c>
      <c r="D353">
        <v>0</v>
      </c>
      <c r="E353">
        <v>2018</v>
      </c>
    </row>
    <row r="354" spans="1:5" x14ac:dyDescent="0.25">
      <c r="A354" t="s">
        <v>249</v>
      </c>
      <c r="B354" t="s">
        <v>87</v>
      </c>
      <c r="C354" t="s">
        <v>433</v>
      </c>
      <c r="D354">
        <v>0</v>
      </c>
      <c r="E354">
        <v>2019</v>
      </c>
    </row>
    <row r="355" spans="1:5" x14ac:dyDescent="0.25">
      <c r="A355" t="s">
        <v>249</v>
      </c>
      <c r="B355" t="s">
        <v>87</v>
      </c>
      <c r="C355" t="s">
        <v>433</v>
      </c>
      <c r="D355">
        <v>21000000</v>
      </c>
      <c r="E355">
        <v>2020</v>
      </c>
    </row>
    <row r="356" spans="1:5" x14ac:dyDescent="0.25">
      <c r="A356" t="s">
        <v>249</v>
      </c>
      <c r="B356" t="s">
        <v>87</v>
      </c>
      <c r="C356" t="s">
        <v>434</v>
      </c>
      <c r="D356">
        <v>-8446000000</v>
      </c>
      <c r="E356">
        <v>2018</v>
      </c>
    </row>
    <row r="357" spans="1:5" x14ac:dyDescent="0.25">
      <c r="A357" t="s">
        <v>249</v>
      </c>
      <c r="B357" t="s">
        <v>87</v>
      </c>
      <c r="C357" t="s">
        <v>434</v>
      </c>
      <c r="D357">
        <v>-8172000000</v>
      </c>
      <c r="E357">
        <v>2019</v>
      </c>
    </row>
    <row r="358" spans="1:5" x14ac:dyDescent="0.25">
      <c r="A358" t="s">
        <v>249</v>
      </c>
      <c r="B358" t="s">
        <v>87</v>
      </c>
      <c r="C358" t="s">
        <v>434</v>
      </c>
      <c r="D358">
        <v>13076000000</v>
      </c>
      <c r="E358">
        <v>2020</v>
      </c>
    </row>
    <row r="359" spans="1:5" x14ac:dyDescent="0.25">
      <c r="A359" t="s">
        <v>249</v>
      </c>
      <c r="B359" t="s">
        <v>87</v>
      </c>
      <c r="C359" t="s">
        <v>435</v>
      </c>
      <c r="D359">
        <v>0</v>
      </c>
      <c r="E359">
        <v>2018</v>
      </c>
    </row>
    <row r="360" spans="1:5" x14ac:dyDescent="0.25">
      <c r="A360" t="s">
        <v>249</v>
      </c>
      <c r="B360" t="s">
        <v>87</v>
      </c>
      <c r="C360" t="s">
        <v>435</v>
      </c>
      <c r="D360">
        <v>0</v>
      </c>
      <c r="E360">
        <v>2019</v>
      </c>
    </row>
    <row r="361" spans="1:5" x14ac:dyDescent="0.25">
      <c r="A361" t="s">
        <v>249</v>
      </c>
      <c r="B361" t="s">
        <v>87</v>
      </c>
      <c r="C361" t="s">
        <v>435</v>
      </c>
      <c r="D361">
        <v>0</v>
      </c>
      <c r="E361">
        <v>2020</v>
      </c>
    </row>
    <row r="362" spans="1:5" x14ac:dyDescent="0.25">
      <c r="A362" t="s">
        <v>249</v>
      </c>
      <c r="B362" t="s">
        <v>87</v>
      </c>
      <c r="C362" t="s">
        <v>436</v>
      </c>
      <c r="D362">
        <v>15663000000</v>
      </c>
      <c r="E362">
        <v>2018</v>
      </c>
    </row>
    <row r="363" spans="1:5" x14ac:dyDescent="0.25">
      <c r="A363" t="s">
        <v>249</v>
      </c>
      <c r="B363" t="s">
        <v>87</v>
      </c>
      <c r="C363" t="s">
        <v>436</v>
      </c>
      <c r="D363">
        <v>15604000000</v>
      </c>
      <c r="E363">
        <v>2019</v>
      </c>
    </row>
    <row r="364" spans="1:5" x14ac:dyDescent="0.25">
      <c r="A364" t="s">
        <v>249</v>
      </c>
      <c r="B364" t="s">
        <v>87</v>
      </c>
      <c r="C364" t="s">
        <v>436</v>
      </c>
      <c r="D364">
        <v>33124000000</v>
      </c>
      <c r="E364">
        <v>2020</v>
      </c>
    </row>
    <row r="365" spans="1:5" x14ac:dyDescent="0.25">
      <c r="A365" t="s">
        <v>249</v>
      </c>
      <c r="B365" t="s">
        <v>87</v>
      </c>
      <c r="C365" t="s">
        <v>437</v>
      </c>
      <c r="D365">
        <v>25035000000</v>
      </c>
      <c r="E365">
        <v>2018</v>
      </c>
    </row>
    <row r="366" spans="1:5" x14ac:dyDescent="0.25">
      <c r="A366" t="s">
        <v>249</v>
      </c>
      <c r="B366" t="s">
        <v>87</v>
      </c>
      <c r="C366" t="s">
        <v>437</v>
      </c>
      <c r="D366">
        <v>25827000000</v>
      </c>
      <c r="E366">
        <v>2019</v>
      </c>
    </row>
    <row r="367" spans="1:5" x14ac:dyDescent="0.25">
      <c r="A367" t="s">
        <v>249</v>
      </c>
      <c r="B367" t="s">
        <v>87</v>
      </c>
      <c r="C367" t="s">
        <v>437</v>
      </c>
      <c r="D367">
        <v>30417000000</v>
      </c>
      <c r="E367">
        <v>2020</v>
      </c>
    </row>
    <row r="368" spans="1:5" x14ac:dyDescent="0.25">
      <c r="A368" t="s">
        <v>249</v>
      </c>
      <c r="B368" t="s">
        <v>87</v>
      </c>
      <c r="C368" t="s">
        <v>438</v>
      </c>
      <c r="D368">
        <v>5687000000</v>
      </c>
      <c r="E368">
        <v>2018</v>
      </c>
    </row>
    <row r="369" spans="1:5" x14ac:dyDescent="0.25">
      <c r="A369" t="s">
        <v>249</v>
      </c>
      <c r="B369" t="s">
        <v>87</v>
      </c>
      <c r="C369" t="s">
        <v>438</v>
      </c>
      <c r="D369">
        <v>7882000000</v>
      </c>
      <c r="E369">
        <v>2019</v>
      </c>
    </row>
    <row r="370" spans="1:5" x14ac:dyDescent="0.25">
      <c r="A370" t="s">
        <v>249</v>
      </c>
      <c r="B370" t="s">
        <v>87</v>
      </c>
      <c r="C370" t="s">
        <v>438</v>
      </c>
      <c r="D370">
        <v>4622000000</v>
      </c>
      <c r="E370">
        <v>2020</v>
      </c>
    </row>
    <row r="371" spans="1:5" x14ac:dyDescent="0.25">
      <c r="A371" t="s">
        <v>249</v>
      </c>
      <c r="B371" t="s">
        <v>87</v>
      </c>
      <c r="C371" t="s">
        <v>439</v>
      </c>
      <c r="D371">
        <v>0</v>
      </c>
      <c r="E371">
        <v>2018</v>
      </c>
    </row>
    <row r="372" spans="1:5" x14ac:dyDescent="0.25">
      <c r="A372" t="s">
        <v>249</v>
      </c>
      <c r="B372" t="s">
        <v>87</v>
      </c>
      <c r="C372" t="s">
        <v>439</v>
      </c>
      <c r="D372">
        <v>0</v>
      </c>
      <c r="E372">
        <v>2019</v>
      </c>
    </row>
    <row r="373" spans="1:5" x14ac:dyDescent="0.25">
      <c r="A373" t="s">
        <v>249</v>
      </c>
      <c r="B373" t="s">
        <v>87</v>
      </c>
      <c r="C373" t="s">
        <v>439</v>
      </c>
      <c r="D373">
        <v>0</v>
      </c>
      <c r="E373">
        <v>2020</v>
      </c>
    </row>
    <row r="374" spans="1:5" x14ac:dyDescent="0.25">
      <c r="A374" t="s">
        <v>249</v>
      </c>
      <c r="B374" t="s">
        <v>87</v>
      </c>
      <c r="C374" t="s">
        <v>23</v>
      </c>
      <c r="D374">
        <v>-490000000</v>
      </c>
      <c r="E374">
        <v>2018</v>
      </c>
    </row>
    <row r="375" spans="1:5" x14ac:dyDescent="0.25">
      <c r="A375" t="s">
        <v>249</v>
      </c>
      <c r="B375" t="s">
        <v>87</v>
      </c>
      <c r="C375" t="s">
        <v>23</v>
      </c>
      <c r="D375">
        <v>544000000</v>
      </c>
      <c r="E375">
        <v>2019</v>
      </c>
    </row>
    <row r="376" spans="1:5" x14ac:dyDescent="0.25">
      <c r="A376" t="s">
        <v>249</v>
      </c>
      <c r="B376" t="s">
        <v>87</v>
      </c>
      <c r="C376" t="s">
        <v>23</v>
      </c>
      <c r="D376">
        <v>-1224000000</v>
      </c>
      <c r="E376">
        <v>2020</v>
      </c>
    </row>
    <row r="377" spans="1:5" x14ac:dyDescent="0.25">
      <c r="A377" t="s">
        <v>249</v>
      </c>
      <c r="B377" t="s">
        <v>87</v>
      </c>
      <c r="C377" t="s">
        <v>440</v>
      </c>
      <c r="D377">
        <v>21233000000</v>
      </c>
      <c r="E377">
        <v>2018</v>
      </c>
    </row>
    <row r="378" spans="1:5" x14ac:dyDescent="0.25">
      <c r="A378" t="s">
        <v>249</v>
      </c>
      <c r="B378" t="s">
        <v>87</v>
      </c>
      <c r="C378" t="s">
        <v>440</v>
      </c>
      <c r="D378">
        <v>18649000000</v>
      </c>
      <c r="E378">
        <v>2019</v>
      </c>
    </row>
    <row r="379" spans="1:5" x14ac:dyDescent="0.25">
      <c r="A379" t="s">
        <v>249</v>
      </c>
      <c r="B379" t="s">
        <v>87</v>
      </c>
      <c r="C379" t="s">
        <v>440</v>
      </c>
      <c r="D379">
        <v>82876000000</v>
      </c>
      <c r="E379">
        <v>2020</v>
      </c>
    </row>
    <row r="380" spans="1:5" x14ac:dyDescent="0.25">
      <c r="A380" t="s">
        <v>249</v>
      </c>
      <c r="B380" t="s">
        <v>87</v>
      </c>
      <c r="C380" t="s">
        <v>22</v>
      </c>
      <c r="D380">
        <v>-1144000000</v>
      </c>
      <c r="E380">
        <v>2018</v>
      </c>
    </row>
    <row r="381" spans="1:5" x14ac:dyDescent="0.25">
      <c r="A381" t="s">
        <v>249</v>
      </c>
      <c r="B381" t="s">
        <v>87</v>
      </c>
      <c r="C381" t="s">
        <v>22</v>
      </c>
      <c r="D381">
        <v>-1509000000</v>
      </c>
      <c r="E381">
        <v>2019</v>
      </c>
    </row>
    <row r="382" spans="1:5" x14ac:dyDescent="0.25">
      <c r="A382" t="s">
        <v>249</v>
      </c>
      <c r="B382" t="s">
        <v>87</v>
      </c>
      <c r="C382" t="s">
        <v>22</v>
      </c>
      <c r="D382">
        <v>-2280000000</v>
      </c>
      <c r="E382">
        <v>2020</v>
      </c>
    </row>
    <row r="383" spans="1:5" x14ac:dyDescent="0.25">
      <c r="A383" t="s">
        <v>249</v>
      </c>
      <c r="B383" t="s">
        <v>87</v>
      </c>
      <c r="C383" t="s">
        <v>441</v>
      </c>
      <c r="D383">
        <v>1215000000</v>
      </c>
      <c r="E383">
        <v>2018</v>
      </c>
    </row>
    <row r="384" spans="1:5" x14ac:dyDescent="0.25">
      <c r="A384" t="s">
        <v>249</v>
      </c>
      <c r="B384" t="s">
        <v>87</v>
      </c>
      <c r="C384" t="s">
        <v>441</v>
      </c>
      <c r="D384">
        <v>1794000000</v>
      </c>
      <c r="E384">
        <v>2019</v>
      </c>
    </row>
    <row r="385" spans="1:5" x14ac:dyDescent="0.25">
      <c r="A385" t="s">
        <v>249</v>
      </c>
      <c r="B385" t="s">
        <v>87</v>
      </c>
      <c r="C385" t="s">
        <v>441</v>
      </c>
      <c r="D385">
        <v>2619000000</v>
      </c>
      <c r="E385">
        <v>2020</v>
      </c>
    </row>
    <row r="386" spans="1:5" x14ac:dyDescent="0.25">
      <c r="A386" t="s">
        <v>249</v>
      </c>
      <c r="B386" t="s">
        <v>87</v>
      </c>
      <c r="C386" t="s">
        <v>11</v>
      </c>
      <c r="D386">
        <v>1605000000</v>
      </c>
      <c r="E386">
        <v>2018</v>
      </c>
    </row>
    <row r="387" spans="1:5" x14ac:dyDescent="0.25">
      <c r="A387" t="s">
        <v>249</v>
      </c>
      <c r="B387" t="s">
        <v>87</v>
      </c>
      <c r="C387" t="s">
        <v>11</v>
      </c>
      <c r="D387">
        <v>1813000000</v>
      </c>
      <c r="E387">
        <v>2019</v>
      </c>
    </row>
    <row r="388" spans="1:5" x14ac:dyDescent="0.25">
      <c r="A388" t="s">
        <v>249</v>
      </c>
      <c r="B388" t="s">
        <v>87</v>
      </c>
      <c r="C388" t="s">
        <v>11</v>
      </c>
      <c r="D388">
        <v>3310000000</v>
      </c>
      <c r="E388">
        <v>2020</v>
      </c>
    </row>
    <row r="389" spans="1:5" x14ac:dyDescent="0.25">
      <c r="A389" t="s">
        <v>249</v>
      </c>
      <c r="B389" t="s">
        <v>87</v>
      </c>
      <c r="C389" t="s">
        <v>19</v>
      </c>
      <c r="D389">
        <v>59352000000</v>
      </c>
      <c r="E389">
        <v>2018</v>
      </c>
    </row>
    <row r="390" spans="1:5" x14ac:dyDescent="0.25">
      <c r="A390" t="s">
        <v>249</v>
      </c>
      <c r="B390" t="s">
        <v>87</v>
      </c>
      <c r="C390" t="s">
        <v>19</v>
      </c>
      <c r="D390">
        <v>89115000000</v>
      </c>
      <c r="E390">
        <v>2019</v>
      </c>
    </row>
    <row r="391" spans="1:5" x14ac:dyDescent="0.25">
      <c r="A391" t="s">
        <v>249</v>
      </c>
      <c r="B391" t="s">
        <v>87</v>
      </c>
      <c r="C391" t="s">
        <v>19</v>
      </c>
      <c r="D391">
        <v>150565000000</v>
      </c>
      <c r="E391">
        <v>2020</v>
      </c>
    </row>
    <row r="392" spans="1:5" x14ac:dyDescent="0.25">
      <c r="A392" t="s">
        <v>249</v>
      </c>
      <c r="B392" t="s">
        <v>87</v>
      </c>
      <c r="C392" t="s">
        <v>18</v>
      </c>
      <c r="D392">
        <v>67798000000</v>
      </c>
      <c r="E392">
        <v>2018</v>
      </c>
    </row>
    <row r="393" spans="1:5" x14ac:dyDescent="0.25">
      <c r="A393" t="s">
        <v>249</v>
      </c>
      <c r="B393" t="s">
        <v>87</v>
      </c>
      <c r="C393" t="s">
        <v>18</v>
      </c>
      <c r="D393">
        <v>97287000000</v>
      </c>
      <c r="E393">
        <v>2019</v>
      </c>
    </row>
    <row r="394" spans="1:5" x14ac:dyDescent="0.25">
      <c r="A394" t="s">
        <v>249</v>
      </c>
      <c r="B394" t="s">
        <v>87</v>
      </c>
      <c r="C394" t="s">
        <v>18</v>
      </c>
      <c r="D394">
        <v>137468000000</v>
      </c>
      <c r="E394">
        <v>2020</v>
      </c>
    </row>
    <row r="395" spans="1:5" x14ac:dyDescent="0.25">
      <c r="A395" t="s">
        <v>249</v>
      </c>
      <c r="B395" t="s">
        <v>87</v>
      </c>
      <c r="C395" t="s">
        <v>442</v>
      </c>
      <c r="D395">
        <v>1609000000</v>
      </c>
      <c r="E395">
        <v>2018</v>
      </c>
    </row>
    <row r="396" spans="1:5" x14ac:dyDescent="0.25">
      <c r="A396" t="s">
        <v>249</v>
      </c>
      <c r="B396" t="s">
        <v>87</v>
      </c>
      <c r="C396" t="s">
        <v>442</v>
      </c>
      <c r="D396">
        <v>3753000000</v>
      </c>
      <c r="E396">
        <v>2019</v>
      </c>
    </row>
    <row r="397" spans="1:5" x14ac:dyDescent="0.25">
      <c r="A397" t="s">
        <v>249</v>
      </c>
      <c r="B397" t="s">
        <v>87</v>
      </c>
      <c r="C397" t="s">
        <v>442</v>
      </c>
      <c r="D397">
        <v>8468000000</v>
      </c>
      <c r="E397">
        <v>2020</v>
      </c>
    </row>
    <row r="398" spans="1:5" x14ac:dyDescent="0.25">
      <c r="A398" t="s">
        <v>249</v>
      </c>
      <c r="B398" t="s">
        <v>87</v>
      </c>
      <c r="C398" t="s">
        <v>443</v>
      </c>
      <c r="D398">
        <v>1420000000</v>
      </c>
      <c r="E398">
        <v>2018</v>
      </c>
    </row>
    <row r="399" spans="1:5" x14ac:dyDescent="0.25">
      <c r="A399" t="s">
        <v>249</v>
      </c>
      <c r="B399" t="s">
        <v>87</v>
      </c>
      <c r="C399" t="s">
        <v>443</v>
      </c>
      <c r="D399">
        <v>93000000</v>
      </c>
      <c r="E399">
        <v>2019</v>
      </c>
    </row>
    <row r="400" spans="1:5" x14ac:dyDescent="0.25">
      <c r="A400" t="s">
        <v>249</v>
      </c>
      <c r="B400" t="s">
        <v>87</v>
      </c>
      <c r="C400" t="s">
        <v>443</v>
      </c>
      <c r="D400">
        <v>293000000</v>
      </c>
      <c r="E400">
        <v>2020</v>
      </c>
    </row>
    <row r="401" spans="1:5" x14ac:dyDescent="0.25">
      <c r="A401" t="s">
        <v>249</v>
      </c>
      <c r="B401" t="s">
        <v>87</v>
      </c>
      <c r="C401" t="s">
        <v>444</v>
      </c>
      <c r="D401">
        <v>3229000000</v>
      </c>
      <c r="E401">
        <v>2018</v>
      </c>
    </row>
    <row r="402" spans="1:5" x14ac:dyDescent="0.25">
      <c r="A402" t="s">
        <v>249</v>
      </c>
      <c r="B402" t="s">
        <v>87</v>
      </c>
      <c r="C402" t="s">
        <v>444</v>
      </c>
      <c r="D402">
        <v>26247000000</v>
      </c>
      <c r="E402">
        <v>2019</v>
      </c>
    </row>
    <row r="403" spans="1:5" x14ac:dyDescent="0.25">
      <c r="A403" t="s">
        <v>249</v>
      </c>
      <c r="B403" t="s">
        <v>87</v>
      </c>
      <c r="C403" t="s">
        <v>444</v>
      </c>
      <c r="D403">
        <v>-2683000000</v>
      </c>
      <c r="E403">
        <v>2020</v>
      </c>
    </row>
    <row r="404" spans="1:5" x14ac:dyDescent="0.25">
      <c r="A404" t="s">
        <v>249</v>
      </c>
      <c r="B404" t="s">
        <v>87</v>
      </c>
      <c r="C404" t="s">
        <v>445</v>
      </c>
      <c r="D404">
        <v>12421000000</v>
      </c>
      <c r="E404">
        <v>2018</v>
      </c>
    </row>
    <row r="405" spans="1:5" x14ac:dyDescent="0.25">
      <c r="A405" t="s">
        <v>249</v>
      </c>
      <c r="B405" t="s">
        <v>87</v>
      </c>
      <c r="C405" t="s">
        <v>445</v>
      </c>
      <c r="D405">
        <v>0</v>
      </c>
      <c r="E405">
        <v>2019</v>
      </c>
    </row>
    <row r="406" spans="1:5" x14ac:dyDescent="0.25">
      <c r="A406" t="s">
        <v>249</v>
      </c>
      <c r="B406" t="s">
        <v>87</v>
      </c>
      <c r="C406" t="s">
        <v>445</v>
      </c>
      <c r="D406">
        <v>0</v>
      </c>
      <c r="E406">
        <v>2020</v>
      </c>
    </row>
    <row r="407" spans="1:5" x14ac:dyDescent="0.25">
      <c r="A407" t="s">
        <v>249</v>
      </c>
      <c r="B407" t="s">
        <v>87</v>
      </c>
      <c r="C407" t="s">
        <v>446</v>
      </c>
      <c r="D407">
        <v>0</v>
      </c>
      <c r="E407">
        <v>2018</v>
      </c>
    </row>
    <row r="408" spans="1:5" x14ac:dyDescent="0.25">
      <c r="A408" t="s">
        <v>249</v>
      </c>
      <c r="B408" t="s">
        <v>87</v>
      </c>
      <c r="C408" t="s">
        <v>446</v>
      </c>
      <c r="D408">
        <v>0</v>
      </c>
      <c r="E408">
        <v>2019</v>
      </c>
    </row>
    <row r="409" spans="1:5" x14ac:dyDescent="0.25">
      <c r="A409" t="s">
        <v>249</v>
      </c>
      <c r="B409" t="s">
        <v>87</v>
      </c>
      <c r="C409" t="s">
        <v>446</v>
      </c>
      <c r="D409">
        <v>0</v>
      </c>
      <c r="E409">
        <v>2020</v>
      </c>
    </row>
    <row r="410" spans="1:5" x14ac:dyDescent="0.25">
      <c r="A410" t="s">
        <v>249</v>
      </c>
      <c r="B410" t="s">
        <v>87</v>
      </c>
      <c r="C410" t="s">
        <v>447</v>
      </c>
      <c r="D410">
        <v>-14396000000</v>
      </c>
      <c r="E410">
        <v>2018</v>
      </c>
    </row>
    <row r="411" spans="1:5" x14ac:dyDescent="0.25">
      <c r="A411" t="s">
        <v>249</v>
      </c>
      <c r="B411" t="s">
        <v>87</v>
      </c>
      <c r="C411" t="s">
        <v>447</v>
      </c>
      <c r="D411">
        <v>18708000000</v>
      </c>
      <c r="E411">
        <v>2019</v>
      </c>
    </row>
    <row r="412" spans="1:5" x14ac:dyDescent="0.25">
      <c r="A412" t="s">
        <v>249</v>
      </c>
      <c r="B412" t="s">
        <v>87</v>
      </c>
      <c r="C412" t="s">
        <v>447</v>
      </c>
      <c r="D412">
        <v>-11501000000</v>
      </c>
      <c r="E412">
        <v>2020</v>
      </c>
    </row>
    <row r="413" spans="1:5" x14ac:dyDescent="0.25">
      <c r="A413" t="s">
        <v>249</v>
      </c>
      <c r="B413" t="s">
        <v>87</v>
      </c>
      <c r="C413" t="s">
        <v>448</v>
      </c>
      <c r="D413">
        <v>0</v>
      </c>
      <c r="E413">
        <v>2018</v>
      </c>
    </row>
    <row r="414" spans="1:5" x14ac:dyDescent="0.25">
      <c r="A414" t="s">
        <v>249</v>
      </c>
      <c r="B414" t="s">
        <v>87</v>
      </c>
      <c r="C414" t="s">
        <v>448</v>
      </c>
      <c r="D414">
        <v>0</v>
      </c>
      <c r="E414">
        <v>2019</v>
      </c>
    </row>
    <row r="415" spans="1:5" x14ac:dyDescent="0.25">
      <c r="A415" t="s">
        <v>249</v>
      </c>
      <c r="B415" t="s">
        <v>87</v>
      </c>
      <c r="C415" t="s">
        <v>448</v>
      </c>
      <c r="D415">
        <v>0</v>
      </c>
      <c r="E415">
        <v>2020</v>
      </c>
    </row>
    <row r="416" spans="1:5" x14ac:dyDescent="0.25">
      <c r="A416" t="s">
        <v>249</v>
      </c>
      <c r="B416" t="s">
        <v>87</v>
      </c>
      <c r="C416" t="s">
        <v>449</v>
      </c>
      <c r="D416">
        <v>-1006000000</v>
      </c>
      <c r="E416">
        <v>2018</v>
      </c>
    </row>
    <row r="417" spans="1:5" x14ac:dyDescent="0.25">
      <c r="A417" t="s">
        <v>249</v>
      </c>
      <c r="B417" t="s">
        <v>87</v>
      </c>
      <c r="C417" t="s">
        <v>449</v>
      </c>
      <c r="D417">
        <v>596000000</v>
      </c>
      <c r="E417">
        <v>2019</v>
      </c>
    </row>
    <row r="418" spans="1:5" x14ac:dyDescent="0.25">
      <c r="A418" t="s">
        <v>249</v>
      </c>
      <c r="B418" t="s">
        <v>87</v>
      </c>
      <c r="C418" t="s">
        <v>449</v>
      </c>
      <c r="D418">
        <v>-37557000000</v>
      </c>
      <c r="E418">
        <v>2020</v>
      </c>
    </row>
    <row r="419" spans="1:5" x14ac:dyDescent="0.25">
      <c r="A419" t="s">
        <v>249</v>
      </c>
      <c r="B419" t="s">
        <v>87</v>
      </c>
      <c r="C419" t="s">
        <v>450</v>
      </c>
      <c r="D419">
        <v>0</v>
      </c>
      <c r="E419">
        <v>2018</v>
      </c>
    </row>
    <row r="420" spans="1:5" x14ac:dyDescent="0.25">
      <c r="A420" t="s">
        <v>249</v>
      </c>
      <c r="B420" t="s">
        <v>87</v>
      </c>
      <c r="C420" t="s">
        <v>450</v>
      </c>
      <c r="D420">
        <v>0</v>
      </c>
      <c r="E420">
        <v>2019</v>
      </c>
    </row>
    <row r="421" spans="1:5" x14ac:dyDescent="0.25">
      <c r="A421" t="s">
        <v>249</v>
      </c>
      <c r="B421" t="s">
        <v>87</v>
      </c>
      <c r="C421" t="s">
        <v>450</v>
      </c>
      <c r="D421">
        <v>0</v>
      </c>
      <c r="E421">
        <v>2020</v>
      </c>
    </row>
    <row r="422" spans="1:5" x14ac:dyDescent="0.25">
      <c r="A422" t="s">
        <v>249</v>
      </c>
      <c r="B422" t="s">
        <v>87</v>
      </c>
      <c r="C422" t="s">
        <v>451</v>
      </c>
      <c r="D422">
        <v>13427000000</v>
      </c>
      <c r="E422">
        <v>2018</v>
      </c>
    </row>
    <row r="423" spans="1:5" x14ac:dyDescent="0.25">
      <c r="A423" t="s">
        <v>249</v>
      </c>
      <c r="B423" t="s">
        <v>87</v>
      </c>
      <c r="C423" t="s">
        <v>451</v>
      </c>
      <c r="D423">
        <v>-3241000000</v>
      </c>
      <c r="E423">
        <v>2019</v>
      </c>
    </row>
    <row r="424" spans="1:5" x14ac:dyDescent="0.25">
      <c r="A424" t="s">
        <v>249</v>
      </c>
      <c r="B424" t="s">
        <v>87</v>
      </c>
      <c r="C424" t="s">
        <v>451</v>
      </c>
      <c r="D424">
        <v>-4293000000</v>
      </c>
      <c r="E424">
        <v>2020</v>
      </c>
    </row>
    <row r="425" spans="1:5" x14ac:dyDescent="0.25">
      <c r="A425" t="s">
        <v>249</v>
      </c>
      <c r="B425" t="s">
        <v>87</v>
      </c>
      <c r="C425" t="s">
        <v>452</v>
      </c>
      <c r="D425">
        <v>0</v>
      </c>
      <c r="E425">
        <v>2018</v>
      </c>
    </row>
    <row r="426" spans="1:5" x14ac:dyDescent="0.25">
      <c r="A426" t="s">
        <v>249</v>
      </c>
      <c r="B426" t="s">
        <v>87</v>
      </c>
      <c r="C426" t="s">
        <v>452</v>
      </c>
      <c r="D426">
        <v>0</v>
      </c>
      <c r="E426">
        <v>2019</v>
      </c>
    </row>
    <row r="427" spans="1:5" x14ac:dyDescent="0.25">
      <c r="A427" t="s">
        <v>249</v>
      </c>
      <c r="B427" t="s">
        <v>87</v>
      </c>
      <c r="C427" t="s">
        <v>452</v>
      </c>
      <c r="D427">
        <v>0</v>
      </c>
      <c r="E427">
        <v>2020</v>
      </c>
    </row>
    <row r="428" spans="1:5" x14ac:dyDescent="0.25">
      <c r="A428" t="s">
        <v>249</v>
      </c>
      <c r="B428" t="s">
        <v>87</v>
      </c>
      <c r="C428" t="s">
        <v>453</v>
      </c>
      <c r="D428">
        <v>0</v>
      </c>
      <c r="E428">
        <v>2018</v>
      </c>
    </row>
    <row r="429" spans="1:5" x14ac:dyDescent="0.25">
      <c r="A429" t="s">
        <v>249</v>
      </c>
      <c r="B429" t="s">
        <v>87</v>
      </c>
      <c r="C429" t="s">
        <v>453</v>
      </c>
      <c r="D429">
        <v>0</v>
      </c>
      <c r="E429">
        <v>2019</v>
      </c>
    </row>
    <row r="430" spans="1:5" x14ac:dyDescent="0.25">
      <c r="A430" t="s">
        <v>249</v>
      </c>
      <c r="B430" t="s">
        <v>87</v>
      </c>
      <c r="C430" t="s">
        <v>453</v>
      </c>
      <c r="D430">
        <v>6000000</v>
      </c>
      <c r="E430">
        <v>2020</v>
      </c>
    </row>
    <row r="431" spans="1:5" x14ac:dyDescent="0.25">
      <c r="A431" t="s">
        <v>249</v>
      </c>
      <c r="B431" t="s">
        <v>87</v>
      </c>
      <c r="C431" t="s">
        <v>454</v>
      </c>
      <c r="D431">
        <v>5687000000</v>
      </c>
      <c r="E431">
        <v>2018</v>
      </c>
    </row>
    <row r="432" spans="1:5" x14ac:dyDescent="0.25">
      <c r="A432" t="s">
        <v>249</v>
      </c>
      <c r="B432" t="s">
        <v>87</v>
      </c>
      <c r="C432" t="s">
        <v>454</v>
      </c>
      <c r="D432">
        <v>7882000000</v>
      </c>
      <c r="E432">
        <v>2019</v>
      </c>
    </row>
    <row r="433" spans="1:5" x14ac:dyDescent="0.25">
      <c r="A433" t="s">
        <v>249</v>
      </c>
      <c r="B433" t="s">
        <v>87</v>
      </c>
      <c r="C433" t="s">
        <v>454</v>
      </c>
      <c r="D433">
        <v>4616000000</v>
      </c>
      <c r="E433">
        <v>2020</v>
      </c>
    </row>
    <row r="434" spans="1:5" x14ac:dyDescent="0.25">
      <c r="A434" t="s">
        <v>249</v>
      </c>
      <c r="B434" t="s">
        <v>87</v>
      </c>
      <c r="C434" t="s">
        <v>24</v>
      </c>
      <c r="D434">
        <v>5687000000</v>
      </c>
      <c r="E434">
        <v>2018</v>
      </c>
    </row>
    <row r="435" spans="1:5" x14ac:dyDescent="0.25">
      <c r="A435" t="s">
        <v>249</v>
      </c>
      <c r="B435" t="s">
        <v>87</v>
      </c>
      <c r="C435" t="s">
        <v>24</v>
      </c>
      <c r="D435">
        <v>7882000000</v>
      </c>
      <c r="E435">
        <v>2019</v>
      </c>
    </row>
    <row r="436" spans="1:5" x14ac:dyDescent="0.25">
      <c r="A436" t="s">
        <v>249</v>
      </c>
      <c r="B436" t="s">
        <v>87</v>
      </c>
      <c r="C436" t="s">
        <v>24</v>
      </c>
      <c r="D436">
        <v>4622000000</v>
      </c>
      <c r="E436">
        <v>2020</v>
      </c>
    </row>
    <row r="437" spans="1:5" x14ac:dyDescent="0.25">
      <c r="A437" t="s">
        <v>249</v>
      </c>
      <c r="B437" t="s">
        <v>87</v>
      </c>
      <c r="C437" t="s">
        <v>455</v>
      </c>
      <c r="D437">
        <v>2883000000</v>
      </c>
      <c r="E437">
        <v>2018</v>
      </c>
    </row>
    <row r="438" spans="1:5" x14ac:dyDescent="0.25">
      <c r="A438" t="s">
        <v>249</v>
      </c>
      <c r="B438" t="s">
        <v>87</v>
      </c>
      <c r="C438" t="s">
        <v>455</v>
      </c>
      <c r="D438">
        <v>2962000000</v>
      </c>
      <c r="E438">
        <v>2019</v>
      </c>
    </row>
    <row r="439" spans="1:5" x14ac:dyDescent="0.25">
      <c r="A439" t="s">
        <v>249</v>
      </c>
      <c r="B439" t="s">
        <v>87</v>
      </c>
      <c r="C439" t="s">
        <v>455</v>
      </c>
      <c r="D439">
        <v>5248000000</v>
      </c>
      <c r="E439">
        <v>2020</v>
      </c>
    </row>
    <row r="440" spans="1:5" x14ac:dyDescent="0.25">
      <c r="A440" t="s">
        <v>249</v>
      </c>
      <c r="B440" t="s">
        <v>87</v>
      </c>
      <c r="C440" t="s">
        <v>14</v>
      </c>
      <c r="D440">
        <v>42407000000</v>
      </c>
      <c r="E440">
        <v>2018</v>
      </c>
    </row>
    <row r="441" spans="1:5" x14ac:dyDescent="0.25">
      <c r="A441" t="s">
        <v>249</v>
      </c>
      <c r="B441" t="s">
        <v>87</v>
      </c>
      <c r="C441" t="s">
        <v>14</v>
      </c>
      <c r="D441">
        <v>39596000000</v>
      </c>
      <c r="E441">
        <v>2019</v>
      </c>
    </row>
    <row r="442" spans="1:5" x14ac:dyDescent="0.25">
      <c r="A442" t="s">
        <v>249</v>
      </c>
      <c r="B442" t="s">
        <v>87</v>
      </c>
      <c r="C442" t="s">
        <v>14</v>
      </c>
      <c r="D442">
        <v>126392000000</v>
      </c>
      <c r="E442">
        <v>2020</v>
      </c>
    </row>
    <row r="443" spans="1:5" x14ac:dyDescent="0.25">
      <c r="A443" t="s">
        <v>249</v>
      </c>
      <c r="B443" t="s">
        <v>87</v>
      </c>
      <c r="C443" t="s">
        <v>17</v>
      </c>
      <c r="D443">
        <v>49492000000</v>
      </c>
      <c r="E443">
        <v>2018</v>
      </c>
    </row>
    <row r="444" spans="1:5" x14ac:dyDescent="0.25">
      <c r="A444" t="s">
        <v>249</v>
      </c>
      <c r="B444" t="s">
        <v>87</v>
      </c>
      <c r="C444" t="s">
        <v>17</v>
      </c>
      <c r="D444">
        <v>81702000000</v>
      </c>
      <c r="E444">
        <v>2019</v>
      </c>
    </row>
    <row r="445" spans="1:5" x14ac:dyDescent="0.25">
      <c r="A445" t="s">
        <v>249</v>
      </c>
      <c r="B445" t="s">
        <v>87</v>
      </c>
      <c r="C445" t="s">
        <v>17</v>
      </c>
      <c r="D445">
        <v>108807000000</v>
      </c>
      <c r="E445">
        <v>2020</v>
      </c>
    </row>
    <row r="446" spans="1:5" x14ac:dyDescent="0.25">
      <c r="A446" t="s">
        <v>249</v>
      </c>
      <c r="B446" t="s">
        <v>87</v>
      </c>
      <c r="C446" t="s">
        <v>456</v>
      </c>
      <c r="D446">
        <v>7399000000</v>
      </c>
      <c r="E446">
        <v>2018</v>
      </c>
    </row>
    <row r="447" spans="1:5" x14ac:dyDescent="0.25">
      <c r="A447" t="s">
        <v>249</v>
      </c>
      <c r="B447" t="s">
        <v>87</v>
      </c>
      <c r="C447" t="s">
        <v>456</v>
      </c>
      <c r="D447">
        <v>6942000000</v>
      </c>
      <c r="E447">
        <v>2019</v>
      </c>
    </row>
    <row r="448" spans="1:5" x14ac:dyDescent="0.25">
      <c r="A448" t="s">
        <v>249</v>
      </c>
      <c r="B448" t="s">
        <v>87</v>
      </c>
      <c r="C448" t="s">
        <v>456</v>
      </c>
      <c r="D448">
        <v>11299000000</v>
      </c>
      <c r="E448">
        <v>2020</v>
      </c>
    </row>
    <row r="449" spans="1:5" x14ac:dyDescent="0.25">
      <c r="A449" t="s">
        <v>249</v>
      </c>
      <c r="B449" t="s">
        <v>87</v>
      </c>
      <c r="C449" t="s">
        <v>457</v>
      </c>
      <c r="D449">
        <v>0</v>
      </c>
      <c r="E449">
        <v>2018</v>
      </c>
    </row>
    <row r="450" spans="1:5" x14ac:dyDescent="0.25">
      <c r="A450" t="s">
        <v>249</v>
      </c>
      <c r="B450" t="s">
        <v>87</v>
      </c>
      <c r="C450" t="s">
        <v>457</v>
      </c>
      <c r="D450">
        <v>0</v>
      </c>
      <c r="E450">
        <v>2020</v>
      </c>
    </row>
    <row r="451" spans="1:5" x14ac:dyDescent="0.25">
      <c r="A451" t="s">
        <v>249</v>
      </c>
      <c r="B451" t="s">
        <v>87</v>
      </c>
      <c r="C451" t="s">
        <v>494</v>
      </c>
      <c r="D451">
        <v>0</v>
      </c>
      <c r="E451">
        <v>2019</v>
      </c>
    </row>
    <row r="452" spans="1:5" x14ac:dyDescent="0.25">
      <c r="A452" t="s">
        <v>249</v>
      </c>
      <c r="B452" t="s">
        <v>87</v>
      </c>
      <c r="C452" t="s">
        <v>458</v>
      </c>
      <c r="D452">
        <v>26370000000</v>
      </c>
      <c r="E452">
        <v>2018</v>
      </c>
    </row>
    <row r="453" spans="1:5" x14ac:dyDescent="0.25">
      <c r="A453" t="s">
        <v>249</v>
      </c>
      <c r="B453" t="s">
        <v>87</v>
      </c>
      <c r="C453" t="s">
        <v>458</v>
      </c>
      <c r="D453">
        <v>20283000000</v>
      </c>
      <c r="E453">
        <v>2019</v>
      </c>
    </row>
    <row r="454" spans="1:5" x14ac:dyDescent="0.25">
      <c r="A454" t="s">
        <v>249</v>
      </c>
      <c r="B454" t="s">
        <v>87</v>
      </c>
      <c r="C454" t="s">
        <v>458</v>
      </c>
      <c r="D454">
        <v>34441000000</v>
      </c>
      <c r="E454">
        <v>2020</v>
      </c>
    </row>
    <row r="455" spans="1:5" x14ac:dyDescent="0.25">
      <c r="A455" t="s">
        <v>249</v>
      </c>
      <c r="B455" t="s">
        <v>87</v>
      </c>
      <c r="C455" t="s">
        <v>459</v>
      </c>
      <c r="D455">
        <v>6383000000</v>
      </c>
      <c r="E455">
        <v>2018</v>
      </c>
    </row>
    <row r="456" spans="1:5" x14ac:dyDescent="0.25">
      <c r="A456" t="s">
        <v>249</v>
      </c>
      <c r="B456" t="s">
        <v>87</v>
      </c>
      <c r="C456" t="s">
        <v>459</v>
      </c>
      <c r="D456">
        <v>12983000000</v>
      </c>
      <c r="E456">
        <v>2019</v>
      </c>
    </row>
    <row r="457" spans="1:5" x14ac:dyDescent="0.25">
      <c r="A457" t="s">
        <v>249</v>
      </c>
      <c r="B457" t="s">
        <v>87</v>
      </c>
      <c r="C457" t="s">
        <v>459</v>
      </c>
      <c r="D457">
        <v>11363000000</v>
      </c>
      <c r="E457">
        <v>2020</v>
      </c>
    </row>
    <row r="458" spans="1:5" x14ac:dyDescent="0.25">
      <c r="A458" t="s">
        <v>249</v>
      </c>
      <c r="B458" t="s">
        <v>87</v>
      </c>
      <c r="C458" t="s">
        <v>460</v>
      </c>
      <c r="D458">
        <v>-35253000000</v>
      </c>
      <c r="E458">
        <v>2018</v>
      </c>
    </row>
    <row r="459" spans="1:5" x14ac:dyDescent="0.25">
      <c r="A459" t="s">
        <v>249</v>
      </c>
      <c r="B459" t="s">
        <v>87</v>
      </c>
      <c r="C459" t="s">
        <v>460</v>
      </c>
      <c r="D459">
        <v>-14549000000</v>
      </c>
      <c r="E459">
        <v>2019</v>
      </c>
    </row>
    <row r="460" spans="1:5" x14ac:dyDescent="0.25">
      <c r="A460" t="s">
        <v>249</v>
      </c>
      <c r="B460" t="s">
        <v>87</v>
      </c>
      <c r="C460" t="s">
        <v>460</v>
      </c>
      <c r="D460">
        <v>-17716000000</v>
      </c>
      <c r="E460">
        <v>2020</v>
      </c>
    </row>
    <row r="461" spans="1:5" x14ac:dyDescent="0.25">
      <c r="A461" t="s">
        <v>249</v>
      </c>
      <c r="B461" t="s">
        <v>87</v>
      </c>
      <c r="C461" t="s">
        <v>461</v>
      </c>
      <c r="D461">
        <v>-736000000</v>
      </c>
      <c r="E461">
        <v>2018</v>
      </c>
    </row>
    <row r="462" spans="1:5" x14ac:dyDescent="0.25">
      <c r="A462" t="s">
        <v>249</v>
      </c>
      <c r="B462" t="s">
        <v>87</v>
      </c>
      <c r="C462" t="s">
        <v>461</v>
      </c>
      <c r="D462">
        <v>2129000000</v>
      </c>
      <c r="E462">
        <v>2019</v>
      </c>
    </row>
    <row r="463" spans="1:5" x14ac:dyDescent="0.25">
      <c r="A463" t="s">
        <v>249</v>
      </c>
      <c r="B463" t="s">
        <v>87</v>
      </c>
      <c r="C463" t="s">
        <v>461</v>
      </c>
      <c r="D463">
        <v>-36645000000</v>
      </c>
      <c r="E463">
        <v>2020</v>
      </c>
    </row>
    <row r="464" spans="1:5" x14ac:dyDescent="0.25">
      <c r="A464" t="s">
        <v>249</v>
      </c>
      <c r="B464" t="s">
        <v>87</v>
      </c>
      <c r="C464" t="s">
        <v>462</v>
      </c>
      <c r="D464">
        <v>8475000000</v>
      </c>
      <c r="E464">
        <v>2018</v>
      </c>
    </row>
    <row r="465" spans="1:5" x14ac:dyDescent="0.25">
      <c r="A465" t="s">
        <v>249</v>
      </c>
      <c r="B465" t="s">
        <v>87</v>
      </c>
      <c r="C465" t="s">
        <v>462</v>
      </c>
      <c r="D465">
        <v>8681000000</v>
      </c>
      <c r="E465">
        <v>2019</v>
      </c>
    </row>
    <row r="466" spans="1:5" x14ac:dyDescent="0.25">
      <c r="A466" t="s">
        <v>249</v>
      </c>
      <c r="B466" t="s">
        <v>87</v>
      </c>
      <c r="C466" t="s">
        <v>462</v>
      </c>
      <c r="D466">
        <v>5262000000</v>
      </c>
      <c r="E466">
        <v>2020</v>
      </c>
    </row>
    <row r="467" spans="1:5" x14ac:dyDescent="0.25">
      <c r="A467" t="s">
        <v>249</v>
      </c>
      <c r="B467" t="s">
        <v>87</v>
      </c>
      <c r="C467" t="s">
        <v>463</v>
      </c>
      <c r="D467">
        <v>247000000</v>
      </c>
      <c r="E467">
        <v>2018</v>
      </c>
    </row>
    <row r="468" spans="1:5" x14ac:dyDescent="0.25">
      <c r="A468" t="s">
        <v>249</v>
      </c>
      <c r="B468" t="s">
        <v>87</v>
      </c>
      <c r="C468" t="s">
        <v>463</v>
      </c>
      <c r="D468">
        <v>-1116000000</v>
      </c>
      <c r="E468">
        <v>2019</v>
      </c>
    </row>
    <row r="469" spans="1:5" x14ac:dyDescent="0.25">
      <c r="A469" t="s">
        <v>249</v>
      </c>
      <c r="B469" t="s">
        <v>87</v>
      </c>
      <c r="C469" t="s">
        <v>463</v>
      </c>
      <c r="D469">
        <v>479000000</v>
      </c>
      <c r="E469">
        <v>2020</v>
      </c>
    </row>
    <row r="470" spans="1:5" x14ac:dyDescent="0.25">
      <c r="A470" t="s">
        <v>249</v>
      </c>
      <c r="B470" t="s">
        <v>87</v>
      </c>
      <c r="C470" t="s">
        <v>12</v>
      </c>
      <c r="D470">
        <v>2667000000</v>
      </c>
      <c r="E470">
        <v>2018</v>
      </c>
    </row>
    <row r="471" spans="1:5" x14ac:dyDescent="0.25">
      <c r="A471" t="s">
        <v>249</v>
      </c>
      <c r="B471" t="s">
        <v>87</v>
      </c>
      <c r="C471" t="s">
        <v>12</v>
      </c>
      <c r="D471">
        <v>2354000000</v>
      </c>
      <c r="E471">
        <v>2019</v>
      </c>
    </row>
    <row r="472" spans="1:5" x14ac:dyDescent="0.25">
      <c r="A472" t="s">
        <v>249</v>
      </c>
      <c r="B472" t="s">
        <v>87</v>
      </c>
      <c r="C472" t="s">
        <v>12</v>
      </c>
      <c r="D472">
        <v>3592000000</v>
      </c>
      <c r="E472">
        <v>2020</v>
      </c>
    </row>
    <row r="473" spans="1:5" x14ac:dyDescent="0.25">
      <c r="A473" t="s">
        <v>249</v>
      </c>
      <c r="B473" t="s">
        <v>87</v>
      </c>
      <c r="C473" t="s">
        <v>464</v>
      </c>
      <c r="D473">
        <v>0</v>
      </c>
      <c r="E473">
        <v>2018</v>
      </c>
    </row>
    <row r="474" spans="1:5" x14ac:dyDescent="0.25">
      <c r="A474" t="s">
        <v>249</v>
      </c>
      <c r="B474" t="s">
        <v>87</v>
      </c>
      <c r="C474" t="s">
        <v>464</v>
      </c>
      <c r="D474">
        <v>0</v>
      </c>
      <c r="E474">
        <v>2019</v>
      </c>
    </row>
    <row r="475" spans="1:5" x14ac:dyDescent="0.25">
      <c r="A475" t="s">
        <v>249</v>
      </c>
      <c r="B475" t="s">
        <v>87</v>
      </c>
      <c r="C475" t="s">
        <v>464</v>
      </c>
      <c r="D475">
        <v>0</v>
      </c>
      <c r="E475">
        <v>2020</v>
      </c>
    </row>
    <row r="476" spans="1:5" x14ac:dyDescent="0.25">
      <c r="A476" t="s">
        <v>249</v>
      </c>
      <c r="B476" t="s">
        <v>87</v>
      </c>
      <c r="C476" t="s">
        <v>465</v>
      </c>
      <c r="D476">
        <v>1208000000</v>
      </c>
      <c r="E476">
        <v>2018</v>
      </c>
    </row>
    <row r="477" spans="1:5" x14ac:dyDescent="0.25">
      <c r="A477" t="s">
        <v>249</v>
      </c>
      <c r="B477" t="s">
        <v>87</v>
      </c>
      <c r="C477" t="s">
        <v>465</v>
      </c>
      <c r="D477">
        <v>2288000000</v>
      </c>
      <c r="E477">
        <v>2019</v>
      </c>
    </row>
    <row r="478" spans="1:5" x14ac:dyDescent="0.25">
      <c r="A478" t="s">
        <v>249</v>
      </c>
      <c r="B478" t="s">
        <v>87</v>
      </c>
      <c r="C478" t="s">
        <v>465</v>
      </c>
      <c r="D478">
        <v>4851000000</v>
      </c>
      <c r="E478">
        <v>2020</v>
      </c>
    </row>
    <row r="479" spans="1:5" x14ac:dyDescent="0.25">
      <c r="A479" t="s">
        <v>249</v>
      </c>
      <c r="B479" t="s">
        <v>87</v>
      </c>
      <c r="C479" t="s">
        <v>466</v>
      </c>
      <c r="D479">
        <v>14490000000</v>
      </c>
      <c r="E479">
        <v>2018</v>
      </c>
    </row>
    <row r="480" spans="1:5" x14ac:dyDescent="0.25">
      <c r="A480" t="s">
        <v>249</v>
      </c>
      <c r="B480" t="s">
        <v>87</v>
      </c>
      <c r="C480" t="s">
        <v>466</v>
      </c>
      <c r="D480">
        <v>18727000000</v>
      </c>
      <c r="E480">
        <v>2019</v>
      </c>
    </row>
    <row r="481" spans="1:5" x14ac:dyDescent="0.25">
      <c r="A481" t="s">
        <v>249</v>
      </c>
      <c r="B481" t="s">
        <v>87</v>
      </c>
      <c r="C481" t="s">
        <v>466</v>
      </c>
      <c r="D481">
        <v>31253000000</v>
      </c>
      <c r="E481">
        <v>2020</v>
      </c>
    </row>
    <row r="482" spans="1:5" x14ac:dyDescent="0.25">
      <c r="A482" t="s">
        <v>249</v>
      </c>
      <c r="B482" t="s">
        <v>87</v>
      </c>
      <c r="C482" t="s">
        <v>467</v>
      </c>
      <c r="D482">
        <v>8642000000</v>
      </c>
      <c r="E482">
        <v>2018</v>
      </c>
    </row>
    <row r="483" spans="1:5" x14ac:dyDescent="0.25">
      <c r="A483" t="s">
        <v>249</v>
      </c>
      <c r="B483" t="s">
        <v>87</v>
      </c>
      <c r="C483" t="s">
        <v>467</v>
      </c>
      <c r="D483">
        <v>6934000000</v>
      </c>
      <c r="E483">
        <v>2019</v>
      </c>
    </row>
    <row r="484" spans="1:5" x14ac:dyDescent="0.25">
      <c r="A484" t="s">
        <v>249</v>
      </c>
      <c r="B484" t="s">
        <v>87</v>
      </c>
      <c r="C484" t="s">
        <v>467</v>
      </c>
      <c r="D484">
        <v>16585000000</v>
      </c>
      <c r="E484">
        <v>2020</v>
      </c>
    </row>
    <row r="485" spans="1:5" x14ac:dyDescent="0.25">
      <c r="A485" t="s">
        <v>249</v>
      </c>
      <c r="B485" t="s">
        <v>87</v>
      </c>
      <c r="C485" t="s">
        <v>468</v>
      </c>
      <c r="D485">
        <v>-500000000</v>
      </c>
      <c r="E485">
        <v>2018</v>
      </c>
    </row>
    <row r="486" spans="1:5" x14ac:dyDescent="0.25">
      <c r="A486" t="s">
        <v>249</v>
      </c>
      <c r="B486" t="s">
        <v>87</v>
      </c>
      <c r="C486" t="s">
        <v>468</v>
      </c>
      <c r="D486">
        <v>890000000</v>
      </c>
      <c r="E486">
        <v>2019</v>
      </c>
    </row>
    <row r="487" spans="1:5" x14ac:dyDescent="0.25">
      <c r="A487" t="s">
        <v>249</v>
      </c>
      <c r="B487" t="s">
        <v>87</v>
      </c>
      <c r="C487" t="s">
        <v>468</v>
      </c>
      <c r="D487">
        <v>0</v>
      </c>
      <c r="E487">
        <v>2020</v>
      </c>
    </row>
    <row r="488" spans="1:5" x14ac:dyDescent="0.25">
      <c r="A488" t="s">
        <v>249</v>
      </c>
      <c r="B488" t="s">
        <v>87</v>
      </c>
      <c r="C488" t="s">
        <v>469</v>
      </c>
      <c r="D488">
        <v>5580000000</v>
      </c>
      <c r="E488">
        <v>2018</v>
      </c>
    </row>
    <row r="489" spans="1:5" x14ac:dyDescent="0.25">
      <c r="A489" t="s">
        <v>249</v>
      </c>
      <c r="B489" t="s">
        <v>87</v>
      </c>
      <c r="C489" t="s">
        <v>469</v>
      </c>
      <c r="D489">
        <v>6366000000</v>
      </c>
      <c r="E489">
        <v>2019</v>
      </c>
    </row>
    <row r="490" spans="1:5" x14ac:dyDescent="0.25">
      <c r="A490" t="s">
        <v>249</v>
      </c>
      <c r="B490" t="s">
        <v>87</v>
      </c>
      <c r="C490" t="s">
        <v>469</v>
      </c>
      <c r="D490">
        <v>7716000000</v>
      </c>
      <c r="E490">
        <v>2020</v>
      </c>
    </row>
    <row r="491" spans="1:5" x14ac:dyDescent="0.25">
      <c r="A491" t="s">
        <v>249</v>
      </c>
      <c r="B491" t="s">
        <v>87</v>
      </c>
      <c r="C491" t="s">
        <v>470</v>
      </c>
      <c r="D491">
        <v>2528000000</v>
      </c>
      <c r="E491">
        <v>2018</v>
      </c>
    </row>
    <row r="492" spans="1:5" x14ac:dyDescent="0.25">
      <c r="A492" t="s">
        <v>249</v>
      </c>
      <c r="B492" t="s">
        <v>87</v>
      </c>
      <c r="C492" t="s">
        <v>470</v>
      </c>
      <c r="D492">
        <v>1718000000</v>
      </c>
      <c r="E492">
        <v>2019</v>
      </c>
    </row>
    <row r="493" spans="1:5" x14ac:dyDescent="0.25">
      <c r="A493" t="s">
        <v>249</v>
      </c>
      <c r="B493" t="s">
        <v>87</v>
      </c>
      <c r="C493" t="s">
        <v>470</v>
      </c>
      <c r="D493">
        <v>1411000000</v>
      </c>
      <c r="E493">
        <v>2020</v>
      </c>
    </row>
    <row r="494" spans="1:5" x14ac:dyDescent="0.25">
      <c r="A494" t="s">
        <v>249</v>
      </c>
      <c r="B494" t="s">
        <v>87</v>
      </c>
      <c r="C494" t="s">
        <v>471</v>
      </c>
      <c r="D494">
        <v>0</v>
      </c>
      <c r="E494">
        <v>2018</v>
      </c>
    </row>
    <row r="495" spans="1:5" x14ac:dyDescent="0.25">
      <c r="A495" t="s">
        <v>249</v>
      </c>
      <c r="B495" t="s">
        <v>87</v>
      </c>
      <c r="C495" t="s">
        <v>471</v>
      </c>
      <c r="D495">
        <v>0</v>
      </c>
      <c r="E495">
        <v>2019</v>
      </c>
    </row>
    <row r="496" spans="1:5" x14ac:dyDescent="0.25">
      <c r="A496" t="s">
        <v>249</v>
      </c>
      <c r="B496" t="s">
        <v>87</v>
      </c>
      <c r="C496" t="s">
        <v>471</v>
      </c>
      <c r="D496">
        <v>0</v>
      </c>
      <c r="E496">
        <v>2020</v>
      </c>
    </row>
    <row r="497" spans="1:5" x14ac:dyDescent="0.25">
      <c r="A497" t="s">
        <v>249</v>
      </c>
      <c r="B497" t="s">
        <v>87</v>
      </c>
      <c r="C497" t="s">
        <v>472</v>
      </c>
      <c r="D497">
        <v>0</v>
      </c>
      <c r="E497">
        <v>2018</v>
      </c>
    </row>
    <row r="498" spans="1:5" x14ac:dyDescent="0.25">
      <c r="A498" t="s">
        <v>249</v>
      </c>
      <c r="B498" t="s">
        <v>87</v>
      </c>
      <c r="C498" t="s">
        <v>472</v>
      </c>
      <c r="D498">
        <v>0</v>
      </c>
      <c r="E498">
        <v>2019</v>
      </c>
    </row>
    <row r="499" spans="1:5" x14ac:dyDescent="0.25">
      <c r="A499" t="s">
        <v>249</v>
      </c>
      <c r="B499" t="s">
        <v>87</v>
      </c>
      <c r="C499" t="s">
        <v>472</v>
      </c>
      <c r="D499">
        <v>0</v>
      </c>
      <c r="E499">
        <v>2020</v>
      </c>
    </row>
    <row r="500" spans="1:5" x14ac:dyDescent="0.25">
      <c r="A500" t="s">
        <v>249</v>
      </c>
      <c r="B500" t="s">
        <v>87</v>
      </c>
      <c r="C500" t="s">
        <v>473</v>
      </c>
      <c r="D500">
        <v>0</v>
      </c>
      <c r="E500">
        <v>2018</v>
      </c>
    </row>
    <row r="501" spans="1:5" x14ac:dyDescent="0.25">
      <c r="A501" t="s">
        <v>249</v>
      </c>
      <c r="B501" t="s">
        <v>87</v>
      </c>
      <c r="C501" t="s">
        <v>473</v>
      </c>
      <c r="D501">
        <v>0</v>
      </c>
      <c r="E501">
        <v>2019</v>
      </c>
    </row>
    <row r="502" spans="1:5" x14ac:dyDescent="0.25">
      <c r="A502" t="s">
        <v>249</v>
      </c>
      <c r="B502" t="s">
        <v>87</v>
      </c>
      <c r="C502" t="s">
        <v>473</v>
      </c>
      <c r="D502">
        <v>0</v>
      </c>
      <c r="E502">
        <v>2020</v>
      </c>
    </row>
    <row r="503" spans="1:5" x14ac:dyDescent="0.25">
      <c r="A503" t="s">
        <v>249</v>
      </c>
      <c r="B503" t="s">
        <v>87</v>
      </c>
      <c r="C503" t="s">
        <v>474</v>
      </c>
      <c r="D503">
        <v>2160000000</v>
      </c>
      <c r="E503">
        <v>2018</v>
      </c>
    </row>
    <row r="504" spans="1:5" x14ac:dyDescent="0.25">
      <c r="A504" t="s">
        <v>249</v>
      </c>
      <c r="B504" t="s">
        <v>87</v>
      </c>
      <c r="C504" t="s">
        <v>474</v>
      </c>
      <c r="D504">
        <v>2699000000</v>
      </c>
      <c r="E504">
        <v>2019</v>
      </c>
    </row>
    <row r="505" spans="1:5" x14ac:dyDescent="0.25">
      <c r="A505" t="s">
        <v>249</v>
      </c>
      <c r="B505" t="s">
        <v>87</v>
      </c>
      <c r="C505" t="s">
        <v>474</v>
      </c>
      <c r="D505">
        <v>1525000000</v>
      </c>
      <c r="E505">
        <v>2020</v>
      </c>
    </row>
    <row r="506" spans="1:5" x14ac:dyDescent="0.25">
      <c r="A506" t="s">
        <v>249</v>
      </c>
      <c r="B506" t="s">
        <v>87</v>
      </c>
      <c r="C506" t="s">
        <v>475</v>
      </c>
      <c r="D506">
        <v>73000000</v>
      </c>
      <c r="E506">
        <v>2018</v>
      </c>
    </row>
    <row r="507" spans="1:5" x14ac:dyDescent="0.25">
      <c r="A507" t="s">
        <v>249</v>
      </c>
      <c r="B507" t="s">
        <v>87</v>
      </c>
      <c r="C507" t="s">
        <v>475</v>
      </c>
      <c r="D507">
        <v>8000000</v>
      </c>
      <c r="E507">
        <v>2019</v>
      </c>
    </row>
    <row r="508" spans="1:5" x14ac:dyDescent="0.25">
      <c r="A508" t="s">
        <v>249</v>
      </c>
      <c r="B508" t="s">
        <v>87</v>
      </c>
      <c r="C508" t="s">
        <v>475</v>
      </c>
      <c r="D508">
        <v>209000000</v>
      </c>
      <c r="E508">
        <v>2020</v>
      </c>
    </row>
    <row r="509" spans="1:5" x14ac:dyDescent="0.25">
      <c r="A509" t="s">
        <v>249</v>
      </c>
      <c r="B509" t="s">
        <v>87</v>
      </c>
      <c r="C509" t="s">
        <v>476</v>
      </c>
      <c r="D509">
        <v>0</v>
      </c>
      <c r="E509">
        <v>2018</v>
      </c>
    </row>
    <row r="510" spans="1:5" x14ac:dyDescent="0.25">
      <c r="A510" t="s">
        <v>249</v>
      </c>
      <c r="B510" t="s">
        <v>87</v>
      </c>
      <c r="C510" t="s">
        <v>476</v>
      </c>
      <c r="D510">
        <v>0</v>
      </c>
      <c r="E510">
        <v>2019</v>
      </c>
    </row>
    <row r="511" spans="1:5" x14ac:dyDescent="0.25">
      <c r="A511" t="s">
        <v>249</v>
      </c>
      <c r="B511" t="s">
        <v>87</v>
      </c>
      <c r="C511" t="s">
        <v>476</v>
      </c>
      <c r="D511">
        <v>0</v>
      </c>
      <c r="E511">
        <v>2020</v>
      </c>
    </row>
    <row r="512" spans="1:5" x14ac:dyDescent="0.25">
      <c r="A512" t="s">
        <v>249</v>
      </c>
      <c r="B512" t="s">
        <v>87</v>
      </c>
      <c r="C512" t="s">
        <v>477</v>
      </c>
      <c r="D512">
        <v>12014000000</v>
      </c>
      <c r="E512">
        <v>2018</v>
      </c>
    </row>
    <row r="513" spans="1:5" x14ac:dyDescent="0.25">
      <c r="A513" t="s">
        <v>249</v>
      </c>
      <c r="B513" t="s">
        <v>87</v>
      </c>
      <c r="C513" t="s">
        <v>477</v>
      </c>
      <c r="D513">
        <v>629000000</v>
      </c>
      <c r="E513">
        <v>2019</v>
      </c>
    </row>
    <row r="514" spans="1:5" x14ac:dyDescent="0.25">
      <c r="A514" t="s">
        <v>249</v>
      </c>
      <c r="B514" t="s">
        <v>87</v>
      </c>
      <c r="C514" t="s">
        <v>477</v>
      </c>
      <c r="D514">
        <v>978000000</v>
      </c>
      <c r="E514">
        <v>2020</v>
      </c>
    </row>
    <row r="515" spans="1:5" x14ac:dyDescent="0.25">
      <c r="A515" t="s">
        <v>249</v>
      </c>
      <c r="B515" t="s">
        <v>87</v>
      </c>
      <c r="C515" t="s">
        <v>478</v>
      </c>
      <c r="D515">
        <v>10329000000</v>
      </c>
      <c r="E515">
        <v>2018</v>
      </c>
    </row>
    <row r="516" spans="1:5" x14ac:dyDescent="0.25">
      <c r="A516" t="s">
        <v>249</v>
      </c>
      <c r="B516" t="s">
        <v>87</v>
      </c>
      <c r="C516" t="s">
        <v>478</v>
      </c>
      <c r="D516">
        <v>6407000000</v>
      </c>
      <c r="E516">
        <v>2019</v>
      </c>
    </row>
    <row r="517" spans="1:5" x14ac:dyDescent="0.25">
      <c r="A517" t="s">
        <v>249</v>
      </c>
      <c r="B517" t="s">
        <v>87</v>
      </c>
      <c r="C517" t="s">
        <v>478</v>
      </c>
      <c r="D517">
        <v>6557000000</v>
      </c>
      <c r="E517">
        <v>2020</v>
      </c>
    </row>
    <row r="518" spans="1:5" x14ac:dyDescent="0.25">
      <c r="A518" t="s">
        <v>249</v>
      </c>
      <c r="B518" t="s">
        <v>87</v>
      </c>
      <c r="C518" t="s">
        <v>479</v>
      </c>
      <c r="D518">
        <v>3368000000</v>
      </c>
      <c r="E518">
        <v>2018</v>
      </c>
    </row>
    <row r="519" spans="1:5" x14ac:dyDescent="0.25">
      <c r="A519" t="s">
        <v>249</v>
      </c>
      <c r="B519" t="s">
        <v>87</v>
      </c>
      <c r="C519" t="s">
        <v>479</v>
      </c>
      <c r="D519">
        <v>4717000000</v>
      </c>
      <c r="E519">
        <v>2019</v>
      </c>
    </row>
    <row r="520" spans="1:5" x14ac:dyDescent="0.25">
      <c r="A520" t="s">
        <v>249</v>
      </c>
      <c r="B520" t="s">
        <v>87</v>
      </c>
      <c r="C520" t="s">
        <v>479</v>
      </c>
      <c r="D520">
        <v>1055000000</v>
      </c>
      <c r="E520">
        <v>2020</v>
      </c>
    </row>
    <row r="521" spans="1:5" x14ac:dyDescent="0.25">
      <c r="A521" t="s">
        <v>249</v>
      </c>
      <c r="B521" t="s">
        <v>87</v>
      </c>
      <c r="C521" t="s">
        <v>480</v>
      </c>
      <c r="D521">
        <v>32753000000</v>
      </c>
      <c r="E521">
        <v>2018</v>
      </c>
    </row>
    <row r="522" spans="1:5" x14ac:dyDescent="0.25">
      <c r="A522" t="s">
        <v>249</v>
      </c>
      <c r="B522" t="s">
        <v>87</v>
      </c>
      <c r="C522" t="s">
        <v>480</v>
      </c>
      <c r="D522">
        <v>33266000000</v>
      </c>
      <c r="E522">
        <v>2019</v>
      </c>
    </row>
    <row r="523" spans="1:5" x14ac:dyDescent="0.25">
      <c r="A523" t="s">
        <v>249</v>
      </c>
      <c r="B523" t="s">
        <v>87</v>
      </c>
      <c r="C523" t="s">
        <v>480</v>
      </c>
      <c r="D523">
        <v>45804000000</v>
      </c>
      <c r="E523">
        <v>2020</v>
      </c>
    </row>
    <row r="524" spans="1:5" x14ac:dyDescent="0.25">
      <c r="A524" t="s">
        <v>249</v>
      </c>
      <c r="B524" t="s">
        <v>87</v>
      </c>
      <c r="C524" t="s">
        <v>481</v>
      </c>
      <c r="D524">
        <v>7399000000</v>
      </c>
      <c r="E524">
        <v>2018</v>
      </c>
    </row>
    <row r="525" spans="1:5" x14ac:dyDescent="0.25">
      <c r="A525" t="s">
        <v>249</v>
      </c>
      <c r="B525" t="s">
        <v>87</v>
      </c>
      <c r="C525" t="s">
        <v>481</v>
      </c>
      <c r="D525">
        <v>6942000000</v>
      </c>
      <c r="E525">
        <v>2019</v>
      </c>
    </row>
    <row r="526" spans="1:5" x14ac:dyDescent="0.25">
      <c r="A526" t="s">
        <v>249</v>
      </c>
      <c r="B526" t="s">
        <v>87</v>
      </c>
      <c r="C526" t="s">
        <v>481</v>
      </c>
      <c r="D526">
        <v>11299000000</v>
      </c>
      <c r="E526">
        <v>2020</v>
      </c>
    </row>
    <row r="527" spans="1:5" x14ac:dyDescent="0.25">
      <c r="A527" t="s">
        <v>249</v>
      </c>
      <c r="B527" t="s">
        <v>87</v>
      </c>
      <c r="C527" t="s">
        <v>482</v>
      </c>
      <c r="D527">
        <v>3699000000</v>
      </c>
      <c r="E527">
        <v>2018</v>
      </c>
    </row>
    <row r="528" spans="1:5" x14ac:dyDescent="0.25">
      <c r="A528" t="s">
        <v>249</v>
      </c>
      <c r="B528" t="s">
        <v>87</v>
      </c>
      <c r="C528" t="s">
        <v>482</v>
      </c>
      <c r="D528">
        <v>0</v>
      </c>
      <c r="E528">
        <v>2019</v>
      </c>
    </row>
    <row r="529" spans="1:5" x14ac:dyDescent="0.25">
      <c r="A529" t="s">
        <v>249</v>
      </c>
      <c r="B529" t="s">
        <v>87</v>
      </c>
      <c r="C529" t="s">
        <v>482</v>
      </c>
      <c r="D529">
        <v>34000000</v>
      </c>
      <c r="E529">
        <v>2020</v>
      </c>
    </row>
    <row r="530" spans="1:5" x14ac:dyDescent="0.25">
      <c r="A530" t="s">
        <v>249</v>
      </c>
      <c r="B530" t="s">
        <v>87</v>
      </c>
      <c r="C530" t="s">
        <v>483</v>
      </c>
      <c r="D530">
        <v>772000000</v>
      </c>
      <c r="E530">
        <v>2018</v>
      </c>
    </row>
    <row r="531" spans="1:5" x14ac:dyDescent="0.25">
      <c r="A531" t="s">
        <v>249</v>
      </c>
      <c r="B531" t="s">
        <v>87</v>
      </c>
      <c r="C531" t="s">
        <v>483</v>
      </c>
      <c r="D531">
        <v>0</v>
      </c>
      <c r="E531">
        <v>2019</v>
      </c>
    </row>
    <row r="532" spans="1:5" x14ac:dyDescent="0.25">
      <c r="A532" t="s">
        <v>249</v>
      </c>
      <c r="B532" t="s">
        <v>87</v>
      </c>
      <c r="C532" t="s">
        <v>483</v>
      </c>
      <c r="D532">
        <v>30000000</v>
      </c>
      <c r="E532">
        <v>2020</v>
      </c>
    </row>
    <row r="533" spans="1:5" x14ac:dyDescent="0.25">
      <c r="A533" t="s">
        <v>249</v>
      </c>
      <c r="B533" t="s">
        <v>87</v>
      </c>
      <c r="C533" t="s">
        <v>484</v>
      </c>
      <c r="D533">
        <v>421000000</v>
      </c>
      <c r="E533">
        <v>2018</v>
      </c>
    </row>
    <row r="534" spans="1:5" x14ac:dyDescent="0.25">
      <c r="A534" t="s">
        <v>249</v>
      </c>
      <c r="B534" t="s">
        <v>87</v>
      </c>
      <c r="C534" t="s">
        <v>484</v>
      </c>
      <c r="D534">
        <v>430000000</v>
      </c>
      <c r="E534">
        <v>2019</v>
      </c>
    </row>
    <row r="535" spans="1:5" x14ac:dyDescent="0.25">
      <c r="A535" t="s">
        <v>249</v>
      </c>
      <c r="B535" t="s">
        <v>87</v>
      </c>
      <c r="C535" t="s">
        <v>484</v>
      </c>
      <c r="D535">
        <v>753000000</v>
      </c>
      <c r="E535">
        <v>2020</v>
      </c>
    </row>
    <row r="536" spans="1:5" x14ac:dyDescent="0.25">
      <c r="A536" t="s">
        <v>249</v>
      </c>
      <c r="B536" t="s">
        <v>87</v>
      </c>
      <c r="C536" t="s">
        <v>485</v>
      </c>
      <c r="D536">
        <v>-8446000000</v>
      </c>
      <c r="E536">
        <v>2018</v>
      </c>
    </row>
    <row r="537" spans="1:5" x14ac:dyDescent="0.25">
      <c r="A537" t="s">
        <v>249</v>
      </c>
      <c r="B537" t="s">
        <v>87</v>
      </c>
      <c r="C537" t="s">
        <v>485</v>
      </c>
      <c r="D537">
        <v>13076000000</v>
      </c>
      <c r="E537">
        <v>2020</v>
      </c>
    </row>
    <row r="538" spans="1:5" x14ac:dyDescent="0.25">
      <c r="A538" t="s">
        <v>249</v>
      </c>
      <c r="B538" t="s">
        <v>87</v>
      </c>
      <c r="C538" t="s">
        <v>495</v>
      </c>
      <c r="D538">
        <v>0</v>
      </c>
      <c r="E538">
        <v>2019</v>
      </c>
    </row>
    <row r="539" spans="1:5" x14ac:dyDescent="0.25">
      <c r="A539" t="s">
        <v>249</v>
      </c>
      <c r="B539" t="s">
        <v>87</v>
      </c>
      <c r="C539" t="s">
        <v>486</v>
      </c>
      <c r="D539">
        <v>-2014000000</v>
      </c>
      <c r="E539">
        <v>2018</v>
      </c>
    </row>
    <row r="540" spans="1:5" x14ac:dyDescent="0.25">
      <c r="A540" t="s">
        <v>249</v>
      </c>
      <c r="B540" t="s">
        <v>87</v>
      </c>
      <c r="C540" t="s">
        <v>486</v>
      </c>
      <c r="D540">
        <v>32635000000</v>
      </c>
      <c r="E540">
        <v>2019</v>
      </c>
    </row>
    <row r="541" spans="1:5" x14ac:dyDescent="0.25">
      <c r="A541" t="s">
        <v>249</v>
      </c>
      <c r="B541" t="s">
        <v>87</v>
      </c>
      <c r="C541" t="s">
        <v>486</v>
      </c>
      <c r="D541">
        <v>-31475000000</v>
      </c>
      <c r="E541">
        <v>2020</v>
      </c>
    </row>
    <row r="542" spans="1:5" x14ac:dyDescent="0.25">
      <c r="A542" t="s">
        <v>251</v>
      </c>
      <c r="B542" t="s">
        <v>89</v>
      </c>
      <c r="C542" t="s">
        <v>411</v>
      </c>
      <c r="D542">
        <v>12585000000</v>
      </c>
      <c r="E542">
        <v>2018</v>
      </c>
    </row>
    <row r="543" spans="1:5" x14ac:dyDescent="0.25">
      <c r="A543" t="s">
        <v>251</v>
      </c>
      <c r="B543" t="s">
        <v>89</v>
      </c>
      <c r="C543" t="s">
        <v>411</v>
      </c>
      <c r="D543">
        <v>9385000000</v>
      </c>
      <c r="E543">
        <v>2019</v>
      </c>
    </row>
    <row r="544" spans="1:5" x14ac:dyDescent="0.25">
      <c r="A544" t="s">
        <v>251</v>
      </c>
      <c r="B544" t="s">
        <v>89</v>
      </c>
      <c r="C544" t="s">
        <v>411</v>
      </c>
      <c r="D544">
        <v>11687000000</v>
      </c>
      <c r="E544">
        <v>2020</v>
      </c>
    </row>
    <row r="545" spans="1:5" x14ac:dyDescent="0.25">
      <c r="A545" t="s">
        <v>251</v>
      </c>
      <c r="B545" t="s">
        <v>89</v>
      </c>
      <c r="C545" t="s">
        <v>10</v>
      </c>
      <c r="D545">
        <v>5182000000</v>
      </c>
      <c r="E545">
        <v>2018</v>
      </c>
    </row>
    <row r="546" spans="1:5" x14ac:dyDescent="0.25">
      <c r="A546" t="s">
        <v>251</v>
      </c>
      <c r="B546" t="s">
        <v>89</v>
      </c>
      <c r="C546" t="s">
        <v>10</v>
      </c>
      <c r="D546">
        <v>5425000000</v>
      </c>
      <c r="E546">
        <v>2019</v>
      </c>
    </row>
    <row r="547" spans="1:5" x14ac:dyDescent="0.25">
      <c r="A547" t="s">
        <v>251</v>
      </c>
      <c r="B547" t="s">
        <v>89</v>
      </c>
      <c r="C547" t="s">
        <v>10</v>
      </c>
      <c r="D547">
        <v>6414000000</v>
      </c>
      <c r="E547">
        <v>2020</v>
      </c>
    </row>
    <row r="548" spans="1:5" x14ac:dyDescent="0.25">
      <c r="A548" t="s">
        <v>251</v>
      </c>
      <c r="B548" t="s">
        <v>89</v>
      </c>
      <c r="C548" t="s">
        <v>412</v>
      </c>
      <c r="D548">
        <v>0</v>
      </c>
      <c r="E548">
        <v>2018</v>
      </c>
    </row>
    <row r="549" spans="1:5" x14ac:dyDescent="0.25">
      <c r="A549" t="s">
        <v>251</v>
      </c>
      <c r="B549" t="s">
        <v>89</v>
      </c>
      <c r="C549" t="s">
        <v>412</v>
      </c>
      <c r="D549">
        <v>0</v>
      </c>
      <c r="E549">
        <v>2019</v>
      </c>
    </row>
    <row r="550" spans="1:5" x14ac:dyDescent="0.25">
      <c r="A550" t="s">
        <v>251</v>
      </c>
      <c r="B550" t="s">
        <v>89</v>
      </c>
      <c r="C550" t="s">
        <v>412</v>
      </c>
      <c r="D550">
        <v>0</v>
      </c>
      <c r="E550">
        <v>2020</v>
      </c>
    </row>
    <row r="551" spans="1:5" x14ac:dyDescent="0.25">
      <c r="A551" t="s">
        <v>251</v>
      </c>
      <c r="B551" t="s">
        <v>89</v>
      </c>
      <c r="C551" t="s">
        <v>413</v>
      </c>
      <c r="D551">
        <v>3755000000</v>
      </c>
      <c r="E551">
        <v>2018</v>
      </c>
    </row>
    <row r="552" spans="1:5" x14ac:dyDescent="0.25">
      <c r="A552" t="s">
        <v>251</v>
      </c>
      <c r="B552" t="s">
        <v>89</v>
      </c>
      <c r="C552" t="s">
        <v>413</v>
      </c>
      <c r="D552">
        <v>3533000000</v>
      </c>
      <c r="E552">
        <v>2019</v>
      </c>
    </row>
    <row r="553" spans="1:5" x14ac:dyDescent="0.25">
      <c r="A553" t="s">
        <v>251</v>
      </c>
      <c r="B553" t="s">
        <v>89</v>
      </c>
      <c r="C553" t="s">
        <v>413</v>
      </c>
      <c r="D553">
        <v>3873000000</v>
      </c>
      <c r="E553">
        <v>2020</v>
      </c>
    </row>
    <row r="554" spans="1:5" x14ac:dyDescent="0.25">
      <c r="A554" t="s">
        <v>251</v>
      </c>
      <c r="B554" t="s">
        <v>89</v>
      </c>
      <c r="C554" t="s">
        <v>15</v>
      </c>
      <c r="D554">
        <v>67173000000</v>
      </c>
      <c r="E554">
        <v>2018</v>
      </c>
    </row>
    <row r="555" spans="1:5" x14ac:dyDescent="0.25">
      <c r="A555" t="s">
        <v>251</v>
      </c>
      <c r="B555" t="s">
        <v>89</v>
      </c>
      <c r="C555" t="s">
        <v>15</v>
      </c>
      <c r="D555">
        <v>67887000000</v>
      </c>
      <c r="E555">
        <v>2019</v>
      </c>
    </row>
    <row r="556" spans="1:5" x14ac:dyDescent="0.25">
      <c r="A556" t="s">
        <v>251</v>
      </c>
      <c r="B556" t="s">
        <v>89</v>
      </c>
      <c r="C556" t="s">
        <v>15</v>
      </c>
      <c r="D556">
        <v>72548000000</v>
      </c>
      <c r="E556">
        <v>2020</v>
      </c>
    </row>
    <row r="557" spans="1:5" x14ac:dyDescent="0.25">
      <c r="A557" t="s">
        <v>251</v>
      </c>
      <c r="B557" t="s">
        <v>89</v>
      </c>
      <c r="C557" t="s">
        <v>414</v>
      </c>
      <c r="D557">
        <v>-1394000000</v>
      </c>
      <c r="E557">
        <v>2018</v>
      </c>
    </row>
    <row r="558" spans="1:5" x14ac:dyDescent="0.25">
      <c r="A558" t="s">
        <v>251</v>
      </c>
      <c r="B558" t="s">
        <v>89</v>
      </c>
      <c r="C558" t="s">
        <v>414</v>
      </c>
      <c r="D558">
        <v>-1638000000</v>
      </c>
      <c r="E558">
        <v>2019</v>
      </c>
    </row>
    <row r="559" spans="1:5" x14ac:dyDescent="0.25">
      <c r="A559" t="s">
        <v>251</v>
      </c>
      <c r="B559" t="s">
        <v>89</v>
      </c>
      <c r="C559" t="s">
        <v>414</v>
      </c>
      <c r="D559">
        <v>-2177000000</v>
      </c>
      <c r="E559">
        <v>2020</v>
      </c>
    </row>
    <row r="560" spans="1:5" x14ac:dyDescent="0.25">
      <c r="A560" t="s">
        <v>251</v>
      </c>
      <c r="B560" t="s">
        <v>89</v>
      </c>
      <c r="C560" t="s">
        <v>415</v>
      </c>
      <c r="D560">
        <v>-10391000000</v>
      </c>
      <c r="E560">
        <v>2018</v>
      </c>
    </row>
    <row r="561" spans="1:5" x14ac:dyDescent="0.25">
      <c r="A561" t="s">
        <v>251</v>
      </c>
      <c r="B561" t="s">
        <v>89</v>
      </c>
      <c r="C561" t="s">
        <v>415</v>
      </c>
      <c r="D561">
        <v>-4289000000</v>
      </c>
      <c r="E561">
        <v>2019</v>
      </c>
    </row>
    <row r="562" spans="1:5" x14ac:dyDescent="0.25">
      <c r="A562" t="s">
        <v>251</v>
      </c>
      <c r="B562" t="s">
        <v>89</v>
      </c>
      <c r="C562" t="s">
        <v>415</v>
      </c>
      <c r="D562">
        <v>-2779000000</v>
      </c>
      <c r="E562">
        <v>2020</v>
      </c>
    </row>
    <row r="563" spans="1:5" x14ac:dyDescent="0.25">
      <c r="A563" t="s">
        <v>251</v>
      </c>
      <c r="B563" t="s">
        <v>89</v>
      </c>
      <c r="C563" t="s">
        <v>416</v>
      </c>
      <c r="D563">
        <v>-1356000000</v>
      </c>
      <c r="E563">
        <v>2018</v>
      </c>
    </row>
    <row r="564" spans="1:5" x14ac:dyDescent="0.25">
      <c r="A564" t="s">
        <v>251</v>
      </c>
      <c r="B564" t="s">
        <v>89</v>
      </c>
      <c r="C564" t="s">
        <v>416</v>
      </c>
      <c r="D564">
        <v>-1815000000</v>
      </c>
      <c r="E564">
        <v>2019</v>
      </c>
    </row>
    <row r="565" spans="1:5" x14ac:dyDescent="0.25">
      <c r="A565" t="s">
        <v>251</v>
      </c>
      <c r="B565" t="s">
        <v>89</v>
      </c>
      <c r="C565" t="s">
        <v>416</v>
      </c>
      <c r="D565">
        <v>-2215000000</v>
      </c>
      <c r="E565">
        <v>2020</v>
      </c>
    </row>
    <row r="566" spans="1:5" x14ac:dyDescent="0.25">
      <c r="A566" t="s">
        <v>251</v>
      </c>
      <c r="B566" t="s">
        <v>89</v>
      </c>
      <c r="C566" t="s">
        <v>417</v>
      </c>
      <c r="D566">
        <v>6300000000</v>
      </c>
      <c r="E566">
        <v>2018</v>
      </c>
    </row>
    <row r="567" spans="1:5" x14ac:dyDescent="0.25">
      <c r="A567" t="s">
        <v>251</v>
      </c>
      <c r="B567" t="s">
        <v>89</v>
      </c>
      <c r="C567" t="s">
        <v>417</v>
      </c>
      <c r="D567">
        <v>6136000000</v>
      </c>
      <c r="E567">
        <v>2019</v>
      </c>
    </row>
    <row r="568" spans="1:5" x14ac:dyDescent="0.25">
      <c r="A568" t="s">
        <v>251</v>
      </c>
      <c r="B568" t="s">
        <v>89</v>
      </c>
      <c r="C568" t="s">
        <v>417</v>
      </c>
      <c r="D568">
        <v>7901000000</v>
      </c>
      <c r="E568">
        <v>2020</v>
      </c>
    </row>
    <row r="569" spans="1:5" x14ac:dyDescent="0.25">
      <c r="A569" t="s">
        <v>251</v>
      </c>
      <c r="B569" t="s">
        <v>89</v>
      </c>
      <c r="C569" t="s">
        <v>418</v>
      </c>
      <c r="D569">
        <v>3844000000</v>
      </c>
      <c r="E569">
        <v>2018</v>
      </c>
    </row>
    <row r="570" spans="1:5" x14ac:dyDescent="0.25">
      <c r="A570" t="s">
        <v>251</v>
      </c>
      <c r="B570" t="s">
        <v>89</v>
      </c>
      <c r="C570" t="s">
        <v>418</v>
      </c>
      <c r="D570">
        <v>3860000000</v>
      </c>
      <c r="E570">
        <v>2019</v>
      </c>
    </row>
    <row r="571" spans="1:5" x14ac:dyDescent="0.25">
      <c r="A571" t="s">
        <v>251</v>
      </c>
      <c r="B571" t="s">
        <v>89</v>
      </c>
      <c r="C571" t="s">
        <v>418</v>
      </c>
      <c r="D571">
        <v>6838000000</v>
      </c>
      <c r="E571">
        <v>2020</v>
      </c>
    </row>
    <row r="572" spans="1:5" x14ac:dyDescent="0.25">
      <c r="A572" t="s">
        <v>251</v>
      </c>
      <c r="B572" t="s">
        <v>89</v>
      </c>
      <c r="C572" t="s">
        <v>419</v>
      </c>
      <c r="D572">
        <v>190000000</v>
      </c>
      <c r="E572">
        <v>2018</v>
      </c>
    </row>
    <row r="573" spans="1:5" x14ac:dyDescent="0.25">
      <c r="A573" t="s">
        <v>251</v>
      </c>
      <c r="B573" t="s">
        <v>89</v>
      </c>
      <c r="C573" t="s">
        <v>419</v>
      </c>
      <c r="D573">
        <v>275000000</v>
      </c>
      <c r="E573">
        <v>2019</v>
      </c>
    </row>
    <row r="574" spans="1:5" x14ac:dyDescent="0.25">
      <c r="A574" t="s">
        <v>251</v>
      </c>
      <c r="B574" t="s">
        <v>89</v>
      </c>
      <c r="C574" t="s">
        <v>419</v>
      </c>
      <c r="D574">
        <v>924000000</v>
      </c>
      <c r="E574">
        <v>2020</v>
      </c>
    </row>
    <row r="575" spans="1:5" x14ac:dyDescent="0.25">
      <c r="A575" t="s">
        <v>251</v>
      </c>
      <c r="B575" t="s">
        <v>89</v>
      </c>
      <c r="C575" t="s">
        <v>420</v>
      </c>
      <c r="D575">
        <v>514000000</v>
      </c>
      <c r="E575">
        <v>2018</v>
      </c>
    </row>
    <row r="576" spans="1:5" x14ac:dyDescent="0.25">
      <c r="A576" t="s">
        <v>251</v>
      </c>
      <c r="B576" t="s">
        <v>89</v>
      </c>
      <c r="C576" t="s">
        <v>420</v>
      </c>
      <c r="D576">
        <v>593000000</v>
      </c>
      <c r="E576">
        <v>2019</v>
      </c>
    </row>
    <row r="577" spans="1:5" x14ac:dyDescent="0.25">
      <c r="A577" t="s">
        <v>251</v>
      </c>
      <c r="B577" t="s">
        <v>89</v>
      </c>
      <c r="C577" t="s">
        <v>420</v>
      </c>
      <c r="D577">
        <v>493000000</v>
      </c>
      <c r="E577">
        <v>2020</v>
      </c>
    </row>
    <row r="578" spans="1:5" x14ac:dyDescent="0.25">
      <c r="A578" t="s">
        <v>251</v>
      </c>
      <c r="B578" t="s">
        <v>89</v>
      </c>
      <c r="C578" t="s">
        <v>421</v>
      </c>
      <c r="D578">
        <v>533000000</v>
      </c>
      <c r="E578">
        <v>2018</v>
      </c>
    </row>
    <row r="579" spans="1:5" x14ac:dyDescent="0.25">
      <c r="A579" t="s">
        <v>251</v>
      </c>
      <c r="B579" t="s">
        <v>89</v>
      </c>
      <c r="C579" t="s">
        <v>421</v>
      </c>
      <c r="D579">
        <v>-325000000</v>
      </c>
      <c r="E579">
        <v>2019</v>
      </c>
    </row>
    <row r="580" spans="1:5" x14ac:dyDescent="0.25">
      <c r="A580" t="s">
        <v>251</v>
      </c>
      <c r="B580" t="s">
        <v>89</v>
      </c>
      <c r="C580" t="s">
        <v>421</v>
      </c>
      <c r="D580">
        <v>1152000000</v>
      </c>
      <c r="E580">
        <v>2020</v>
      </c>
    </row>
    <row r="581" spans="1:5" x14ac:dyDescent="0.25">
      <c r="A581" t="s">
        <v>251</v>
      </c>
      <c r="B581" t="s">
        <v>89</v>
      </c>
      <c r="C581" t="s">
        <v>422</v>
      </c>
      <c r="D581">
        <v>148000000</v>
      </c>
      <c r="E581">
        <v>2018</v>
      </c>
    </row>
    <row r="582" spans="1:5" x14ac:dyDescent="0.25">
      <c r="A582" t="s">
        <v>251</v>
      </c>
      <c r="B582" t="s">
        <v>89</v>
      </c>
      <c r="C582" t="s">
        <v>422</v>
      </c>
      <c r="D582">
        <v>1331000000</v>
      </c>
      <c r="E582">
        <v>2019</v>
      </c>
    </row>
    <row r="583" spans="1:5" x14ac:dyDescent="0.25">
      <c r="A583" t="s">
        <v>251</v>
      </c>
      <c r="B583" t="s">
        <v>89</v>
      </c>
      <c r="C583" t="s">
        <v>422</v>
      </c>
      <c r="D583">
        <v>892000000</v>
      </c>
      <c r="E583">
        <v>2020</v>
      </c>
    </row>
    <row r="584" spans="1:5" x14ac:dyDescent="0.25">
      <c r="A584" t="s">
        <v>251</v>
      </c>
      <c r="B584" t="s">
        <v>89</v>
      </c>
      <c r="C584" t="s">
        <v>423</v>
      </c>
      <c r="D584">
        <v>23512000000</v>
      </c>
      <c r="E584">
        <v>2018</v>
      </c>
    </row>
    <row r="585" spans="1:5" x14ac:dyDescent="0.25">
      <c r="A585" t="s">
        <v>251</v>
      </c>
      <c r="B585" t="s">
        <v>89</v>
      </c>
      <c r="C585" t="s">
        <v>423</v>
      </c>
      <c r="D585">
        <v>23853000000</v>
      </c>
      <c r="E585">
        <v>2019</v>
      </c>
    </row>
    <row r="586" spans="1:5" x14ac:dyDescent="0.25">
      <c r="A586" t="s">
        <v>251</v>
      </c>
      <c r="B586" t="s">
        <v>89</v>
      </c>
      <c r="C586" t="s">
        <v>423</v>
      </c>
      <c r="D586">
        <v>24145000000</v>
      </c>
      <c r="E586">
        <v>2020</v>
      </c>
    </row>
    <row r="587" spans="1:5" x14ac:dyDescent="0.25">
      <c r="A587" t="s">
        <v>251</v>
      </c>
      <c r="B587" t="s">
        <v>89</v>
      </c>
      <c r="C587" t="s">
        <v>424</v>
      </c>
      <c r="D587">
        <v>0</v>
      </c>
      <c r="E587">
        <v>2018</v>
      </c>
    </row>
    <row r="588" spans="1:5" x14ac:dyDescent="0.25">
      <c r="A588" t="s">
        <v>251</v>
      </c>
      <c r="B588" t="s">
        <v>89</v>
      </c>
      <c r="C588" t="s">
        <v>424</v>
      </c>
      <c r="D588">
        <v>0</v>
      </c>
      <c r="E588">
        <v>2019</v>
      </c>
    </row>
    <row r="589" spans="1:5" x14ac:dyDescent="0.25">
      <c r="A589" t="s">
        <v>251</v>
      </c>
      <c r="B589" t="s">
        <v>89</v>
      </c>
      <c r="C589" t="s">
        <v>424</v>
      </c>
      <c r="D589">
        <v>0</v>
      </c>
      <c r="E589">
        <v>2020</v>
      </c>
    </row>
    <row r="590" spans="1:5" x14ac:dyDescent="0.25">
      <c r="A590" t="s">
        <v>251</v>
      </c>
      <c r="B590" t="s">
        <v>89</v>
      </c>
      <c r="C590" t="s">
        <v>425</v>
      </c>
      <c r="D590">
        <v>1176000000</v>
      </c>
      <c r="E590">
        <v>2018</v>
      </c>
    </row>
    <row r="591" spans="1:5" x14ac:dyDescent="0.25">
      <c r="A591" t="s">
        <v>251</v>
      </c>
      <c r="B591" t="s">
        <v>89</v>
      </c>
      <c r="C591" t="s">
        <v>425</v>
      </c>
      <c r="D591">
        <v>2808000000</v>
      </c>
      <c r="E591">
        <v>2019</v>
      </c>
    </row>
    <row r="592" spans="1:5" x14ac:dyDescent="0.25">
      <c r="A592" t="s">
        <v>251</v>
      </c>
      <c r="B592" t="s">
        <v>89</v>
      </c>
      <c r="C592" t="s">
        <v>425</v>
      </c>
      <c r="D592">
        <v>4014000000</v>
      </c>
      <c r="E592">
        <v>2020</v>
      </c>
    </row>
    <row r="593" spans="1:5" x14ac:dyDescent="0.25">
      <c r="A593" t="s">
        <v>251</v>
      </c>
      <c r="B593" t="s">
        <v>89</v>
      </c>
      <c r="C593" t="s">
        <v>426</v>
      </c>
      <c r="D593">
        <v>-97000000</v>
      </c>
      <c r="E593">
        <v>2018</v>
      </c>
    </row>
    <row r="594" spans="1:5" x14ac:dyDescent="0.25">
      <c r="A594" t="s">
        <v>251</v>
      </c>
      <c r="B594" t="s">
        <v>89</v>
      </c>
      <c r="C594" t="s">
        <v>426</v>
      </c>
      <c r="D594">
        <v>255000000</v>
      </c>
      <c r="E594">
        <v>2019</v>
      </c>
    </row>
    <row r="595" spans="1:5" x14ac:dyDescent="0.25">
      <c r="A595" t="s">
        <v>251</v>
      </c>
      <c r="B595" t="s">
        <v>89</v>
      </c>
      <c r="C595" t="s">
        <v>426</v>
      </c>
      <c r="D595">
        <v>166000000</v>
      </c>
      <c r="E595">
        <v>2020</v>
      </c>
    </row>
    <row r="596" spans="1:5" x14ac:dyDescent="0.25">
      <c r="A596" t="s">
        <v>251</v>
      </c>
      <c r="B596" t="s">
        <v>89</v>
      </c>
      <c r="C596" t="s">
        <v>21</v>
      </c>
      <c r="D596">
        <v>12706000000</v>
      </c>
      <c r="E596">
        <v>2018</v>
      </c>
    </row>
    <row r="597" spans="1:5" x14ac:dyDescent="0.25">
      <c r="A597" t="s">
        <v>251</v>
      </c>
      <c r="B597" t="s">
        <v>89</v>
      </c>
      <c r="C597" t="s">
        <v>21</v>
      </c>
      <c r="D597">
        <v>13231000000</v>
      </c>
      <c r="E597">
        <v>2019</v>
      </c>
    </row>
    <row r="598" spans="1:5" x14ac:dyDescent="0.25">
      <c r="A598" t="s">
        <v>251</v>
      </c>
      <c r="B598" t="s">
        <v>89</v>
      </c>
      <c r="C598" t="s">
        <v>21</v>
      </c>
      <c r="D598">
        <v>15003000000</v>
      </c>
      <c r="E598">
        <v>2020</v>
      </c>
    </row>
    <row r="599" spans="1:5" x14ac:dyDescent="0.25">
      <c r="A599" t="s">
        <v>251</v>
      </c>
      <c r="B599" t="s">
        <v>89</v>
      </c>
      <c r="C599" t="s">
        <v>427</v>
      </c>
      <c r="D599">
        <v>26928000000</v>
      </c>
      <c r="E599">
        <v>2018</v>
      </c>
    </row>
    <row r="600" spans="1:5" x14ac:dyDescent="0.25">
      <c r="A600" t="s">
        <v>251</v>
      </c>
      <c r="B600" t="s">
        <v>89</v>
      </c>
      <c r="C600" t="s">
        <v>427</v>
      </c>
      <c r="D600">
        <v>27372000000</v>
      </c>
      <c r="E600">
        <v>2019</v>
      </c>
    </row>
    <row r="601" spans="1:5" x14ac:dyDescent="0.25">
      <c r="A601" t="s">
        <v>251</v>
      </c>
      <c r="B601" t="s">
        <v>89</v>
      </c>
      <c r="C601" t="s">
        <v>427</v>
      </c>
      <c r="D601">
        <v>29251000000</v>
      </c>
      <c r="E601">
        <v>2020</v>
      </c>
    </row>
    <row r="602" spans="1:5" x14ac:dyDescent="0.25">
      <c r="A602" t="s">
        <v>251</v>
      </c>
      <c r="B602" t="s">
        <v>89</v>
      </c>
      <c r="C602" t="s">
        <v>13</v>
      </c>
      <c r="D602">
        <v>14632000000</v>
      </c>
      <c r="E602">
        <v>2018</v>
      </c>
    </row>
    <row r="603" spans="1:5" x14ac:dyDescent="0.25">
      <c r="A603" t="s">
        <v>251</v>
      </c>
      <c r="B603" t="s">
        <v>89</v>
      </c>
      <c r="C603" t="s">
        <v>13</v>
      </c>
      <c r="D603">
        <v>15667000000</v>
      </c>
      <c r="E603">
        <v>2019</v>
      </c>
    </row>
    <row r="604" spans="1:5" x14ac:dyDescent="0.25">
      <c r="A604" t="s">
        <v>251</v>
      </c>
      <c r="B604" t="s">
        <v>89</v>
      </c>
      <c r="C604" t="s">
        <v>13</v>
      </c>
      <c r="D604">
        <v>20441000000</v>
      </c>
      <c r="E604">
        <v>2020</v>
      </c>
    </row>
    <row r="605" spans="1:5" x14ac:dyDescent="0.25">
      <c r="A605" t="s">
        <v>251</v>
      </c>
      <c r="B605" t="s">
        <v>89</v>
      </c>
      <c r="C605" t="s">
        <v>16</v>
      </c>
      <c r="D605">
        <v>9012000000</v>
      </c>
      <c r="E605">
        <v>2018</v>
      </c>
    </row>
    <row r="606" spans="1:5" x14ac:dyDescent="0.25">
      <c r="A606" t="s">
        <v>251</v>
      </c>
      <c r="B606" t="s">
        <v>89</v>
      </c>
      <c r="C606" t="s">
        <v>16</v>
      </c>
      <c r="D606">
        <v>10863000000</v>
      </c>
      <c r="E606">
        <v>2019</v>
      </c>
    </row>
    <row r="607" spans="1:5" x14ac:dyDescent="0.25">
      <c r="A607" t="s">
        <v>251</v>
      </c>
      <c r="B607" t="s">
        <v>89</v>
      </c>
      <c r="C607" t="s">
        <v>16</v>
      </c>
      <c r="D607">
        <v>11907000000</v>
      </c>
      <c r="E607">
        <v>2020</v>
      </c>
    </row>
    <row r="608" spans="1:5" x14ac:dyDescent="0.25">
      <c r="A608" t="s">
        <v>251</v>
      </c>
      <c r="B608" t="s">
        <v>89</v>
      </c>
      <c r="C608" t="s">
        <v>428</v>
      </c>
      <c r="D608">
        <v>0</v>
      </c>
      <c r="E608">
        <v>2018</v>
      </c>
    </row>
    <row r="609" spans="1:5" x14ac:dyDescent="0.25">
      <c r="A609" t="s">
        <v>251</v>
      </c>
      <c r="B609" t="s">
        <v>89</v>
      </c>
      <c r="C609" t="s">
        <v>428</v>
      </c>
      <c r="D609">
        <v>0</v>
      </c>
      <c r="E609">
        <v>2020</v>
      </c>
    </row>
    <row r="610" spans="1:5" x14ac:dyDescent="0.25">
      <c r="A610" t="s">
        <v>251</v>
      </c>
      <c r="B610" t="s">
        <v>89</v>
      </c>
      <c r="C610" t="s">
        <v>429</v>
      </c>
      <c r="D610">
        <v>0</v>
      </c>
      <c r="E610">
        <v>2018</v>
      </c>
    </row>
    <row r="611" spans="1:5" x14ac:dyDescent="0.25">
      <c r="A611" t="s">
        <v>251</v>
      </c>
      <c r="B611" t="s">
        <v>89</v>
      </c>
      <c r="C611" t="s">
        <v>429</v>
      </c>
      <c r="D611">
        <v>0</v>
      </c>
      <c r="E611">
        <v>2019</v>
      </c>
    </row>
    <row r="612" spans="1:5" x14ac:dyDescent="0.25">
      <c r="A612" t="s">
        <v>251</v>
      </c>
      <c r="B612" t="s">
        <v>89</v>
      </c>
      <c r="C612" t="s">
        <v>429</v>
      </c>
      <c r="D612">
        <v>0</v>
      </c>
      <c r="E612">
        <v>2019</v>
      </c>
    </row>
    <row r="613" spans="1:5" x14ac:dyDescent="0.25">
      <c r="A613" t="s">
        <v>251</v>
      </c>
      <c r="B613" t="s">
        <v>89</v>
      </c>
      <c r="C613" t="s">
        <v>429</v>
      </c>
      <c r="D613">
        <v>0</v>
      </c>
      <c r="E613">
        <v>2020</v>
      </c>
    </row>
    <row r="614" spans="1:5" x14ac:dyDescent="0.25">
      <c r="A614" t="s">
        <v>251</v>
      </c>
      <c r="B614" t="s">
        <v>89</v>
      </c>
      <c r="C614" t="s">
        <v>430</v>
      </c>
      <c r="D614">
        <v>2873000000</v>
      </c>
      <c r="E614">
        <v>2018</v>
      </c>
    </row>
    <row r="615" spans="1:5" x14ac:dyDescent="0.25">
      <c r="A615" t="s">
        <v>251</v>
      </c>
      <c r="B615" t="s">
        <v>89</v>
      </c>
      <c r="C615" t="s">
        <v>430</v>
      </c>
      <c r="D615">
        <v>4077000000</v>
      </c>
      <c r="E615">
        <v>2019</v>
      </c>
    </row>
    <row r="616" spans="1:5" x14ac:dyDescent="0.25">
      <c r="A616" t="s">
        <v>251</v>
      </c>
      <c r="B616" t="s">
        <v>89</v>
      </c>
      <c r="C616" t="s">
        <v>430</v>
      </c>
      <c r="D616">
        <v>4968000000</v>
      </c>
      <c r="E616">
        <v>2020</v>
      </c>
    </row>
    <row r="617" spans="1:5" x14ac:dyDescent="0.25">
      <c r="A617" t="s">
        <v>251</v>
      </c>
      <c r="B617" t="s">
        <v>89</v>
      </c>
      <c r="C617" t="s">
        <v>431</v>
      </c>
      <c r="D617">
        <v>0</v>
      </c>
      <c r="E617">
        <v>2018</v>
      </c>
    </row>
    <row r="618" spans="1:5" x14ac:dyDescent="0.25">
      <c r="A618" t="s">
        <v>251</v>
      </c>
      <c r="B618" t="s">
        <v>89</v>
      </c>
      <c r="C618" t="s">
        <v>431</v>
      </c>
      <c r="D618">
        <v>0</v>
      </c>
      <c r="E618">
        <v>2019</v>
      </c>
    </row>
    <row r="619" spans="1:5" x14ac:dyDescent="0.25">
      <c r="A619" t="s">
        <v>251</v>
      </c>
      <c r="B619" t="s">
        <v>89</v>
      </c>
      <c r="C619" t="s">
        <v>431</v>
      </c>
      <c r="D619">
        <v>0</v>
      </c>
      <c r="E619">
        <v>2020</v>
      </c>
    </row>
    <row r="620" spans="1:5" x14ac:dyDescent="0.25">
      <c r="A620" t="s">
        <v>251</v>
      </c>
      <c r="B620" t="s">
        <v>89</v>
      </c>
      <c r="C620" t="s">
        <v>432</v>
      </c>
      <c r="D620">
        <v>43465</v>
      </c>
      <c r="E620">
        <v>2018</v>
      </c>
    </row>
    <row r="621" spans="1:5" x14ac:dyDescent="0.25">
      <c r="A621" t="s">
        <v>251</v>
      </c>
      <c r="B621" t="s">
        <v>89</v>
      </c>
      <c r="C621" t="s">
        <v>432</v>
      </c>
      <c r="D621">
        <v>43830</v>
      </c>
      <c r="E621">
        <v>2019</v>
      </c>
    </row>
    <row r="622" spans="1:5" x14ac:dyDescent="0.25">
      <c r="A622" t="s">
        <v>251</v>
      </c>
      <c r="B622" t="s">
        <v>89</v>
      </c>
      <c r="C622" t="s">
        <v>432</v>
      </c>
      <c r="D622">
        <v>44196</v>
      </c>
      <c r="E622">
        <v>2020</v>
      </c>
    </row>
    <row r="623" spans="1:5" x14ac:dyDescent="0.25">
      <c r="A623" t="s">
        <v>251</v>
      </c>
      <c r="B623" t="s">
        <v>89</v>
      </c>
      <c r="C623" t="s">
        <v>433</v>
      </c>
      <c r="D623">
        <v>198000000</v>
      </c>
      <c r="E623">
        <v>2018</v>
      </c>
    </row>
    <row r="624" spans="1:5" x14ac:dyDescent="0.25">
      <c r="A624" t="s">
        <v>251</v>
      </c>
      <c r="B624" t="s">
        <v>89</v>
      </c>
      <c r="C624" t="s">
        <v>433</v>
      </c>
      <c r="D624">
        <v>213000000</v>
      </c>
      <c r="E624">
        <v>2019</v>
      </c>
    </row>
    <row r="625" spans="1:5" x14ac:dyDescent="0.25">
      <c r="A625" t="s">
        <v>251</v>
      </c>
      <c r="B625" t="s">
        <v>89</v>
      </c>
      <c r="C625" t="s">
        <v>433</v>
      </c>
      <c r="D625">
        <v>219000000</v>
      </c>
      <c r="E625">
        <v>2020</v>
      </c>
    </row>
    <row r="626" spans="1:5" x14ac:dyDescent="0.25">
      <c r="A626" t="s">
        <v>251</v>
      </c>
      <c r="B626" t="s">
        <v>89</v>
      </c>
      <c r="C626" t="s">
        <v>434</v>
      </c>
      <c r="D626">
        <v>30524000000</v>
      </c>
      <c r="E626">
        <v>2018</v>
      </c>
    </row>
    <row r="627" spans="1:5" x14ac:dyDescent="0.25">
      <c r="A627" t="s">
        <v>251</v>
      </c>
      <c r="B627" t="s">
        <v>89</v>
      </c>
      <c r="C627" t="s">
        <v>434</v>
      </c>
      <c r="D627">
        <v>31088000000</v>
      </c>
      <c r="E627">
        <v>2019</v>
      </c>
    </row>
    <row r="628" spans="1:5" x14ac:dyDescent="0.25">
      <c r="A628" t="s">
        <v>251</v>
      </c>
      <c r="B628" t="s">
        <v>89</v>
      </c>
      <c r="C628" t="s">
        <v>434</v>
      </c>
      <c r="D628">
        <v>32784000000</v>
      </c>
      <c r="E628">
        <v>2020</v>
      </c>
    </row>
    <row r="629" spans="1:5" x14ac:dyDescent="0.25">
      <c r="A629" t="s">
        <v>251</v>
      </c>
      <c r="B629" t="s">
        <v>89</v>
      </c>
      <c r="C629" t="s">
        <v>435</v>
      </c>
      <c r="D629">
        <v>0</v>
      </c>
      <c r="E629">
        <v>2018</v>
      </c>
    </row>
    <row r="630" spans="1:5" x14ac:dyDescent="0.25">
      <c r="A630" t="s">
        <v>251</v>
      </c>
      <c r="B630" t="s">
        <v>89</v>
      </c>
      <c r="C630" t="s">
        <v>435</v>
      </c>
      <c r="D630">
        <v>0</v>
      </c>
      <c r="E630">
        <v>2019</v>
      </c>
    </row>
    <row r="631" spans="1:5" x14ac:dyDescent="0.25">
      <c r="A631" t="s">
        <v>251</v>
      </c>
      <c r="B631" t="s">
        <v>89</v>
      </c>
      <c r="C631" t="s">
        <v>435</v>
      </c>
      <c r="D631">
        <v>0</v>
      </c>
      <c r="E631">
        <v>2020</v>
      </c>
    </row>
    <row r="632" spans="1:5" x14ac:dyDescent="0.25">
      <c r="A632" t="s">
        <v>251</v>
      </c>
      <c r="B632" t="s">
        <v>89</v>
      </c>
      <c r="C632" t="s">
        <v>436</v>
      </c>
      <c r="D632">
        <v>23254000000</v>
      </c>
      <c r="E632">
        <v>2018</v>
      </c>
    </row>
    <row r="633" spans="1:5" x14ac:dyDescent="0.25">
      <c r="A633" t="s">
        <v>251</v>
      </c>
      <c r="B633" t="s">
        <v>89</v>
      </c>
      <c r="C633" t="s">
        <v>436</v>
      </c>
      <c r="D633">
        <v>23195000000</v>
      </c>
      <c r="E633">
        <v>2019</v>
      </c>
    </row>
    <row r="634" spans="1:5" x14ac:dyDescent="0.25">
      <c r="A634" t="s">
        <v>251</v>
      </c>
      <c r="B634" t="s">
        <v>89</v>
      </c>
      <c r="C634" t="s">
        <v>436</v>
      </c>
      <c r="D634">
        <v>23744000000</v>
      </c>
      <c r="E634">
        <v>2020</v>
      </c>
    </row>
    <row r="635" spans="1:5" x14ac:dyDescent="0.25">
      <c r="A635" t="s">
        <v>251</v>
      </c>
      <c r="B635" t="s">
        <v>89</v>
      </c>
      <c r="C635" t="s">
        <v>437</v>
      </c>
      <c r="D635">
        <v>17872000000</v>
      </c>
      <c r="E635">
        <v>2018</v>
      </c>
    </row>
    <row r="636" spans="1:5" x14ac:dyDescent="0.25">
      <c r="A636" t="s">
        <v>251</v>
      </c>
      <c r="B636" t="s">
        <v>89</v>
      </c>
      <c r="C636" t="s">
        <v>437</v>
      </c>
      <c r="D636">
        <v>18673000000</v>
      </c>
      <c r="E636">
        <v>2019</v>
      </c>
    </row>
    <row r="637" spans="1:5" x14ac:dyDescent="0.25">
      <c r="A637" t="s">
        <v>251</v>
      </c>
      <c r="B637" t="s">
        <v>89</v>
      </c>
      <c r="C637" t="s">
        <v>437</v>
      </c>
      <c r="D637">
        <v>19605000000</v>
      </c>
      <c r="E637">
        <v>2020</v>
      </c>
    </row>
    <row r="638" spans="1:5" x14ac:dyDescent="0.25">
      <c r="A638" t="s">
        <v>251</v>
      </c>
      <c r="B638" t="s">
        <v>89</v>
      </c>
      <c r="C638" t="s">
        <v>438</v>
      </c>
      <c r="D638">
        <v>2334000000</v>
      </c>
      <c r="E638">
        <v>2018</v>
      </c>
    </row>
    <row r="639" spans="1:5" x14ac:dyDescent="0.25">
      <c r="A639" t="s">
        <v>251</v>
      </c>
      <c r="B639" t="s">
        <v>89</v>
      </c>
      <c r="C639" t="s">
        <v>438</v>
      </c>
      <c r="D639">
        <v>3687000000</v>
      </c>
      <c r="E639">
        <v>2019</v>
      </c>
    </row>
    <row r="640" spans="1:5" x14ac:dyDescent="0.25">
      <c r="A640" t="s">
        <v>251</v>
      </c>
      <c r="B640" t="s">
        <v>89</v>
      </c>
      <c r="C640" t="s">
        <v>438</v>
      </c>
      <c r="D640">
        <v>4471000000</v>
      </c>
      <c r="E640">
        <v>2020</v>
      </c>
    </row>
    <row r="641" spans="1:5" x14ac:dyDescent="0.25">
      <c r="A641" t="s">
        <v>251</v>
      </c>
      <c r="B641" t="s">
        <v>89</v>
      </c>
      <c r="C641" t="s">
        <v>439</v>
      </c>
      <c r="D641">
        <v>34000000</v>
      </c>
      <c r="E641">
        <v>2018</v>
      </c>
    </row>
    <row r="642" spans="1:5" x14ac:dyDescent="0.25">
      <c r="A642" t="s">
        <v>251</v>
      </c>
      <c r="B642" t="s">
        <v>89</v>
      </c>
      <c r="C642" t="s">
        <v>439</v>
      </c>
      <c r="D642">
        <v>0</v>
      </c>
      <c r="E642">
        <v>2019</v>
      </c>
    </row>
    <row r="643" spans="1:5" x14ac:dyDescent="0.25">
      <c r="A643" t="s">
        <v>251</v>
      </c>
      <c r="B643" t="s">
        <v>89</v>
      </c>
      <c r="C643" t="s">
        <v>439</v>
      </c>
      <c r="D643">
        <v>24000000</v>
      </c>
      <c r="E643">
        <v>2020</v>
      </c>
    </row>
    <row r="644" spans="1:5" x14ac:dyDescent="0.25">
      <c r="A644" t="s">
        <v>251</v>
      </c>
      <c r="B644" t="s">
        <v>89</v>
      </c>
      <c r="C644" t="s">
        <v>23</v>
      </c>
      <c r="D644">
        <v>539000000</v>
      </c>
      <c r="E644">
        <v>2018</v>
      </c>
    </row>
    <row r="645" spans="1:5" x14ac:dyDescent="0.25">
      <c r="A645" t="s">
        <v>251</v>
      </c>
      <c r="B645" t="s">
        <v>89</v>
      </c>
      <c r="C645" t="s">
        <v>23</v>
      </c>
      <c r="D645">
        <v>390000000</v>
      </c>
      <c r="E645">
        <v>2019</v>
      </c>
    </row>
    <row r="646" spans="1:5" x14ac:dyDescent="0.25">
      <c r="A646" t="s">
        <v>251</v>
      </c>
      <c r="B646" t="s">
        <v>89</v>
      </c>
      <c r="C646" t="s">
        <v>23</v>
      </c>
      <c r="D646">
        <v>497000000</v>
      </c>
      <c r="E646">
        <v>2020</v>
      </c>
    </row>
    <row r="647" spans="1:5" x14ac:dyDescent="0.25">
      <c r="A647" t="s">
        <v>251</v>
      </c>
      <c r="B647" t="s">
        <v>89</v>
      </c>
      <c r="C647" t="s">
        <v>440</v>
      </c>
      <c r="D647">
        <v>18942000000</v>
      </c>
      <c r="E647">
        <v>2018</v>
      </c>
    </row>
    <row r="648" spans="1:5" x14ac:dyDescent="0.25">
      <c r="A648" t="s">
        <v>251</v>
      </c>
      <c r="B648" t="s">
        <v>89</v>
      </c>
      <c r="C648" t="s">
        <v>440</v>
      </c>
      <c r="D648">
        <v>17025000000</v>
      </c>
      <c r="E648">
        <v>2019</v>
      </c>
    </row>
    <row r="649" spans="1:5" x14ac:dyDescent="0.25">
      <c r="A649" t="s">
        <v>251</v>
      </c>
      <c r="B649" t="s">
        <v>89</v>
      </c>
      <c r="C649" t="s">
        <v>440</v>
      </c>
      <c r="D649">
        <v>14784000000</v>
      </c>
      <c r="E649">
        <v>2020</v>
      </c>
    </row>
    <row r="650" spans="1:5" x14ac:dyDescent="0.25">
      <c r="A650" t="s">
        <v>251</v>
      </c>
      <c r="B650" t="s">
        <v>89</v>
      </c>
      <c r="C650" t="s">
        <v>22</v>
      </c>
      <c r="D650">
        <v>826000000</v>
      </c>
      <c r="E650">
        <v>2018</v>
      </c>
    </row>
    <row r="651" spans="1:5" x14ac:dyDescent="0.25">
      <c r="A651" t="s">
        <v>251</v>
      </c>
      <c r="B651" t="s">
        <v>89</v>
      </c>
      <c r="C651" t="s">
        <v>22</v>
      </c>
      <c r="D651">
        <v>670000000</v>
      </c>
      <c r="E651">
        <v>2019</v>
      </c>
    </row>
    <row r="652" spans="1:5" x14ac:dyDescent="0.25">
      <c r="A652" t="s">
        <v>251</v>
      </c>
      <c r="B652" t="s">
        <v>89</v>
      </c>
      <c r="C652" t="s">
        <v>22</v>
      </c>
      <c r="D652">
        <v>546000000</v>
      </c>
      <c r="E652">
        <v>2020</v>
      </c>
    </row>
    <row r="653" spans="1:5" x14ac:dyDescent="0.25">
      <c r="A653" t="s">
        <v>251</v>
      </c>
      <c r="B653" t="s">
        <v>89</v>
      </c>
      <c r="C653" t="s">
        <v>441</v>
      </c>
      <c r="D653">
        <v>845000000</v>
      </c>
      <c r="E653">
        <v>2018</v>
      </c>
    </row>
    <row r="654" spans="1:5" x14ac:dyDescent="0.25">
      <c r="A654" t="s">
        <v>251</v>
      </c>
      <c r="B654" t="s">
        <v>89</v>
      </c>
      <c r="C654" t="s">
        <v>441</v>
      </c>
      <c r="D654">
        <v>677000000</v>
      </c>
      <c r="E654">
        <v>2019</v>
      </c>
    </row>
    <row r="655" spans="1:5" x14ac:dyDescent="0.25">
      <c r="A655" t="s">
        <v>251</v>
      </c>
      <c r="B655" t="s">
        <v>89</v>
      </c>
      <c r="C655" t="s">
        <v>441</v>
      </c>
      <c r="D655">
        <v>549000000</v>
      </c>
      <c r="E655">
        <v>2020</v>
      </c>
    </row>
    <row r="656" spans="1:5" x14ac:dyDescent="0.25">
      <c r="A656" t="s">
        <v>251</v>
      </c>
      <c r="B656" t="s">
        <v>89</v>
      </c>
      <c r="C656" t="s">
        <v>11</v>
      </c>
      <c r="D656">
        <v>3796000000</v>
      </c>
      <c r="E656">
        <v>2018</v>
      </c>
    </row>
    <row r="657" spans="1:5" x14ac:dyDescent="0.25">
      <c r="A657" t="s">
        <v>251</v>
      </c>
      <c r="B657" t="s">
        <v>89</v>
      </c>
      <c r="C657" t="s">
        <v>11</v>
      </c>
      <c r="D657">
        <v>4316000000</v>
      </c>
      <c r="E657">
        <v>2019</v>
      </c>
    </row>
    <row r="658" spans="1:5" x14ac:dyDescent="0.25">
      <c r="A658" t="s">
        <v>251</v>
      </c>
      <c r="B658" t="s">
        <v>89</v>
      </c>
      <c r="C658" t="s">
        <v>11</v>
      </c>
      <c r="D658">
        <v>5012000000</v>
      </c>
      <c r="E658">
        <v>2020</v>
      </c>
    </row>
    <row r="659" spans="1:5" x14ac:dyDescent="0.25">
      <c r="A659" t="s">
        <v>251</v>
      </c>
      <c r="B659" t="s">
        <v>89</v>
      </c>
      <c r="C659" t="s">
        <v>19</v>
      </c>
      <c r="D659">
        <v>67173000000</v>
      </c>
      <c r="E659">
        <v>2018</v>
      </c>
    </row>
    <row r="660" spans="1:5" x14ac:dyDescent="0.25">
      <c r="A660" t="s">
        <v>251</v>
      </c>
      <c r="B660" t="s">
        <v>89</v>
      </c>
      <c r="C660" t="s">
        <v>19</v>
      </c>
      <c r="D660">
        <v>67887000000</v>
      </c>
      <c r="E660">
        <v>2019</v>
      </c>
    </row>
    <row r="661" spans="1:5" x14ac:dyDescent="0.25">
      <c r="A661" t="s">
        <v>251</v>
      </c>
      <c r="B661" t="s">
        <v>89</v>
      </c>
      <c r="C661" t="s">
        <v>19</v>
      </c>
      <c r="D661">
        <v>72548000000</v>
      </c>
      <c r="E661">
        <v>2020</v>
      </c>
    </row>
    <row r="662" spans="1:5" x14ac:dyDescent="0.25">
      <c r="A662" t="s">
        <v>251</v>
      </c>
      <c r="B662" t="s">
        <v>89</v>
      </c>
      <c r="C662" t="s">
        <v>18</v>
      </c>
      <c r="D662">
        <v>36451000000</v>
      </c>
      <c r="E662">
        <v>2018</v>
      </c>
    </row>
    <row r="663" spans="1:5" x14ac:dyDescent="0.25">
      <c r="A663" t="s">
        <v>251</v>
      </c>
      <c r="B663" t="s">
        <v>89</v>
      </c>
      <c r="C663" t="s">
        <v>18</v>
      </c>
      <c r="D663">
        <v>36586000000</v>
      </c>
      <c r="E663">
        <v>2019</v>
      </c>
    </row>
    <row r="664" spans="1:5" x14ac:dyDescent="0.25">
      <c r="A664" t="s">
        <v>251</v>
      </c>
      <c r="B664" t="s">
        <v>89</v>
      </c>
      <c r="C664" t="s">
        <v>18</v>
      </c>
      <c r="D664">
        <v>39545000000</v>
      </c>
      <c r="E664">
        <v>2020</v>
      </c>
    </row>
    <row r="665" spans="1:5" x14ac:dyDescent="0.25">
      <c r="A665" t="s">
        <v>251</v>
      </c>
      <c r="B665" t="s">
        <v>89</v>
      </c>
      <c r="C665" t="s">
        <v>442</v>
      </c>
      <c r="D665">
        <v>7000000</v>
      </c>
      <c r="E665">
        <v>2018</v>
      </c>
    </row>
    <row r="666" spans="1:5" x14ac:dyDescent="0.25">
      <c r="A666" t="s">
        <v>251</v>
      </c>
      <c r="B666" t="s">
        <v>89</v>
      </c>
      <c r="C666" t="s">
        <v>442</v>
      </c>
      <c r="D666">
        <v>1277000000</v>
      </c>
      <c r="E666">
        <v>2019</v>
      </c>
    </row>
    <row r="667" spans="1:5" x14ac:dyDescent="0.25">
      <c r="A667" t="s">
        <v>251</v>
      </c>
      <c r="B667" t="s">
        <v>89</v>
      </c>
      <c r="C667" t="s">
        <v>442</v>
      </c>
      <c r="D667">
        <v>7000000</v>
      </c>
      <c r="E667">
        <v>2020</v>
      </c>
    </row>
    <row r="668" spans="1:5" x14ac:dyDescent="0.25">
      <c r="A668" t="s">
        <v>251</v>
      </c>
      <c r="B668" t="s">
        <v>89</v>
      </c>
      <c r="C668" t="s">
        <v>443</v>
      </c>
      <c r="D668">
        <v>897000000</v>
      </c>
      <c r="E668">
        <v>2018</v>
      </c>
    </row>
    <row r="669" spans="1:5" x14ac:dyDescent="0.25">
      <c r="A669" t="s">
        <v>251</v>
      </c>
      <c r="B669" t="s">
        <v>89</v>
      </c>
      <c r="C669" t="s">
        <v>443</v>
      </c>
      <c r="D669">
        <v>883000000</v>
      </c>
      <c r="E669">
        <v>2019</v>
      </c>
    </row>
    <row r="670" spans="1:5" x14ac:dyDescent="0.25">
      <c r="A670" t="s">
        <v>251</v>
      </c>
      <c r="B670" t="s">
        <v>89</v>
      </c>
      <c r="C670" t="s">
        <v>443</v>
      </c>
      <c r="D670">
        <v>821000000</v>
      </c>
      <c r="E670">
        <v>2020</v>
      </c>
    </row>
    <row r="671" spans="1:5" x14ac:dyDescent="0.25">
      <c r="A671" t="s">
        <v>251</v>
      </c>
      <c r="B671" t="s">
        <v>89</v>
      </c>
      <c r="C671" t="s">
        <v>444</v>
      </c>
      <c r="D671">
        <v>-8450000000</v>
      </c>
      <c r="E671">
        <v>2018</v>
      </c>
    </row>
    <row r="672" spans="1:5" x14ac:dyDescent="0.25">
      <c r="A672" t="s">
        <v>251</v>
      </c>
      <c r="B672" t="s">
        <v>89</v>
      </c>
      <c r="C672" t="s">
        <v>444</v>
      </c>
      <c r="D672">
        <v>-1599000000</v>
      </c>
      <c r="E672">
        <v>2019</v>
      </c>
    </row>
    <row r="673" spans="1:5" x14ac:dyDescent="0.25">
      <c r="A673" t="s">
        <v>251</v>
      </c>
      <c r="B673" t="s">
        <v>89</v>
      </c>
      <c r="C673" t="s">
        <v>444</v>
      </c>
      <c r="D673">
        <v>-50000000</v>
      </c>
      <c r="E673">
        <v>2020</v>
      </c>
    </row>
    <row r="674" spans="1:5" x14ac:dyDescent="0.25">
      <c r="A674" t="s">
        <v>251</v>
      </c>
      <c r="B674" t="s">
        <v>89</v>
      </c>
      <c r="C674" t="s">
        <v>445</v>
      </c>
      <c r="D674">
        <v>0</v>
      </c>
      <c r="E674">
        <v>2018</v>
      </c>
    </row>
    <row r="675" spans="1:5" x14ac:dyDescent="0.25">
      <c r="A675" t="s">
        <v>251</v>
      </c>
      <c r="B675" t="s">
        <v>89</v>
      </c>
      <c r="C675" t="s">
        <v>445</v>
      </c>
      <c r="D675">
        <v>0</v>
      </c>
      <c r="E675">
        <v>2019</v>
      </c>
    </row>
    <row r="676" spans="1:5" x14ac:dyDescent="0.25">
      <c r="A676" t="s">
        <v>251</v>
      </c>
      <c r="B676" t="s">
        <v>89</v>
      </c>
      <c r="C676" t="s">
        <v>445</v>
      </c>
      <c r="D676">
        <v>0</v>
      </c>
      <c r="E676">
        <v>2020</v>
      </c>
    </row>
    <row r="677" spans="1:5" x14ac:dyDescent="0.25">
      <c r="A677" t="s">
        <v>251</v>
      </c>
      <c r="B677" t="s">
        <v>89</v>
      </c>
      <c r="C677" t="s">
        <v>446</v>
      </c>
      <c r="D677">
        <v>0</v>
      </c>
      <c r="E677">
        <v>2018</v>
      </c>
    </row>
    <row r="678" spans="1:5" x14ac:dyDescent="0.25">
      <c r="A678" t="s">
        <v>251</v>
      </c>
      <c r="B678" t="s">
        <v>89</v>
      </c>
      <c r="C678" t="s">
        <v>446</v>
      </c>
      <c r="D678">
        <v>0</v>
      </c>
      <c r="E678">
        <v>2019</v>
      </c>
    </row>
    <row r="679" spans="1:5" x14ac:dyDescent="0.25">
      <c r="A679" t="s">
        <v>251</v>
      </c>
      <c r="B679" t="s">
        <v>89</v>
      </c>
      <c r="C679" t="s">
        <v>446</v>
      </c>
      <c r="D679">
        <v>0</v>
      </c>
      <c r="E679">
        <v>2020</v>
      </c>
    </row>
    <row r="680" spans="1:5" x14ac:dyDescent="0.25">
      <c r="A680" t="s">
        <v>251</v>
      </c>
      <c r="B680" t="s">
        <v>89</v>
      </c>
      <c r="C680" t="s">
        <v>447</v>
      </c>
      <c r="D680">
        <v>-10365000000</v>
      </c>
      <c r="E680">
        <v>2018</v>
      </c>
    </row>
    <row r="681" spans="1:5" x14ac:dyDescent="0.25">
      <c r="A681" t="s">
        <v>251</v>
      </c>
      <c r="B681" t="s">
        <v>89</v>
      </c>
      <c r="C681" t="s">
        <v>447</v>
      </c>
      <c r="D681">
        <v>-4289000000</v>
      </c>
      <c r="E681">
        <v>2019</v>
      </c>
    </row>
    <row r="682" spans="1:5" x14ac:dyDescent="0.25">
      <c r="A682" t="s">
        <v>251</v>
      </c>
      <c r="B682" t="s">
        <v>89</v>
      </c>
      <c r="C682" t="s">
        <v>447</v>
      </c>
      <c r="D682">
        <v>-2779000000</v>
      </c>
      <c r="E682">
        <v>2020</v>
      </c>
    </row>
    <row r="683" spans="1:5" x14ac:dyDescent="0.25">
      <c r="A683" t="s">
        <v>251</v>
      </c>
      <c r="B683" t="s">
        <v>89</v>
      </c>
      <c r="C683" t="s">
        <v>448</v>
      </c>
      <c r="D683">
        <v>0</v>
      </c>
      <c r="E683">
        <v>2018</v>
      </c>
    </row>
    <row r="684" spans="1:5" x14ac:dyDescent="0.25">
      <c r="A684" t="s">
        <v>251</v>
      </c>
      <c r="B684" t="s">
        <v>89</v>
      </c>
      <c r="C684" t="s">
        <v>448</v>
      </c>
      <c r="D684">
        <v>0</v>
      </c>
      <c r="E684">
        <v>2019</v>
      </c>
    </row>
    <row r="685" spans="1:5" x14ac:dyDescent="0.25">
      <c r="A685" t="s">
        <v>251</v>
      </c>
      <c r="B685" t="s">
        <v>89</v>
      </c>
      <c r="C685" t="s">
        <v>448</v>
      </c>
      <c r="D685">
        <v>0</v>
      </c>
      <c r="E685">
        <v>2020</v>
      </c>
    </row>
    <row r="686" spans="1:5" x14ac:dyDescent="0.25">
      <c r="A686" t="s">
        <v>251</v>
      </c>
      <c r="B686" t="s">
        <v>89</v>
      </c>
      <c r="C686" t="s">
        <v>449</v>
      </c>
      <c r="D686">
        <v>-1350000000</v>
      </c>
      <c r="E686">
        <v>2018</v>
      </c>
    </row>
    <row r="687" spans="1:5" x14ac:dyDescent="0.25">
      <c r="A687" t="s">
        <v>251</v>
      </c>
      <c r="B687" t="s">
        <v>89</v>
      </c>
      <c r="C687" t="s">
        <v>449</v>
      </c>
      <c r="D687">
        <v>-1693000000</v>
      </c>
      <c r="E687">
        <v>2019</v>
      </c>
    </row>
    <row r="688" spans="1:5" x14ac:dyDescent="0.25">
      <c r="A688" t="s">
        <v>251</v>
      </c>
      <c r="B688" t="s">
        <v>89</v>
      </c>
      <c r="C688" t="s">
        <v>449</v>
      </c>
      <c r="D688">
        <v>-2231000000</v>
      </c>
      <c r="E688">
        <v>2020</v>
      </c>
    </row>
    <row r="689" spans="1:5" x14ac:dyDescent="0.25">
      <c r="A689" t="s">
        <v>251</v>
      </c>
      <c r="B689" t="s">
        <v>89</v>
      </c>
      <c r="C689" t="s">
        <v>450</v>
      </c>
      <c r="D689">
        <v>0</v>
      </c>
      <c r="E689">
        <v>2018</v>
      </c>
    </row>
    <row r="690" spans="1:5" x14ac:dyDescent="0.25">
      <c r="A690" t="s">
        <v>251</v>
      </c>
      <c r="B690" t="s">
        <v>89</v>
      </c>
      <c r="C690" t="s">
        <v>450</v>
      </c>
      <c r="D690">
        <v>0</v>
      </c>
      <c r="E690">
        <v>2019</v>
      </c>
    </row>
    <row r="691" spans="1:5" x14ac:dyDescent="0.25">
      <c r="A691" t="s">
        <v>251</v>
      </c>
      <c r="B691" t="s">
        <v>89</v>
      </c>
      <c r="C691" t="s">
        <v>450</v>
      </c>
      <c r="D691">
        <v>0</v>
      </c>
      <c r="E691">
        <v>2020</v>
      </c>
    </row>
    <row r="692" spans="1:5" x14ac:dyDescent="0.25">
      <c r="A692" t="s">
        <v>251</v>
      </c>
      <c r="B692" t="s">
        <v>89</v>
      </c>
      <c r="C692" t="s">
        <v>451</v>
      </c>
      <c r="D692">
        <v>-845000000</v>
      </c>
      <c r="E692">
        <v>2018</v>
      </c>
    </row>
    <row r="693" spans="1:5" x14ac:dyDescent="0.25">
      <c r="A693" t="s">
        <v>251</v>
      </c>
      <c r="B693" t="s">
        <v>89</v>
      </c>
      <c r="C693" t="s">
        <v>451</v>
      </c>
      <c r="D693">
        <v>-677000000</v>
      </c>
      <c r="E693">
        <v>2019</v>
      </c>
    </row>
    <row r="694" spans="1:5" x14ac:dyDescent="0.25">
      <c r="A694" t="s">
        <v>251</v>
      </c>
      <c r="B694" t="s">
        <v>89</v>
      </c>
      <c r="C694" t="s">
        <v>451</v>
      </c>
      <c r="D694">
        <v>-549000000</v>
      </c>
      <c r="E694">
        <v>2020</v>
      </c>
    </row>
    <row r="695" spans="1:5" x14ac:dyDescent="0.25">
      <c r="A695" t="s">
        <v>251</v>
      </c>
      <c r="B695" t="s">
        <v>89</v>
      </c>
      <c r="C695" t="s">
        <v>452</v>
      </c>
      <c r="D695">
        <v>0</v>
      </c>
      <c r="E695">
        <v>2018</v>
      </c>
    </row>
    <row r="696" spans="1:5" x14ac:dyDescent="0.25">
      <c r="A696" t="s">
        <v>251</v>
      </c>
      <c r="B696" t="s">
        <v>89</v>
      </c>
      <c r="C696" t="s">
        <v>452</v>
      </c>
      <c r="D696">
        <v>0</v>
      </c>
      <c r="E696">
        <v>2019</v>
      </c>
    </row>
    <row r="697" spans="1:5" x14ac:dyDescent="0.25">
      <c r="A697" t="s">
        <v>251</v>
      </c>
      <c r="B697" t="s">
        <v>89</v>
      </c>
      <c r="C697" t="s">
        <v>452</v>
      </c>
      <c r="D697">
        <v>0</v>
      </c>
      <c r="E697">
        <v>2020</v>
      </c>
    </row>
    <row r="698" spans="1:5" x14ac:dyDescent="0.25">
      <c r="A698" t="s">
        <v>251</v>
      </c>
      <c r="B698" t="s">
        <v>89</v>
      </c>
      <c r="C698" t="s">
        <v>453</v>
      </c>
      <c r="D698">
        <v>0</v>
      </c>
      <c r="E698">
        <v>2018</v>
      </c>
    </row>
    <row r="699" spans="1:5" x14ac:dyDescent="0.25">
      <c r="A699" t="s">
        <v>251</v>
      </c>
      <c r="B699" t="s">
        <v>89</v>
      </c>
      <c r="C699" t="s">
        <v>453</v>
      </c>
      <c r="D699">
        <v>0</v>
      </c>
      <c r="E699">
        <v>2019</v>
      </c>
    </row>
    <row r="700" spans="1:5" x14ac:dyDescent="0.25">
      <c r="A700" t="s">
        <v>251</v>
      </c>
      <c r="B700" t="s">
        <v>89</v>
      </c>
      <c r="C700" t="s">
        <v>453</v>
      </c>
      <c r="D700">
        <v>0</v>
      </c>
      <c r="E700">
        <v>2020</v>
      </c>
    </row>
    <row r="701" spans="1:5" x14ac:dyDescent="0.25">
      <c r="A701" t="s">
        <v>251</v>
      </c>
      <c r="B701" t="s">
        <v>89</v>
      </c>
      <c r="C701" t="s">
        <v>454</v>
      </c>
      <c r="D701">
        <v>2368000000</v>
      </c>
      <c r="E701">
        <v>2018</v>
      </c>
    </row>
    <row r="702" spans="1:5" x14ac:dyDescent="0.25">
      <c r="A702" t="s">
        <v>251</v>
      </c>
      <c r="B702" t="s">
        <v>89</v>
      </c>
      <c r="C702" t="s">
        <v>454</v>
      </c>
      <c r="D702">
        <v>3687000000</v>
      </c>
      <c r="E702">
        <v>2019</v>
      </c>
    </row>
    <row r="703" spans="1:5" x14ac:dyDescent="0.25">
      <c r="A703" t="s">
        <v>251</v>
      </c>
      <c r="B703" t="s">
        <v>89</v>
      </c>
      <c r="C703" t="s">
        <v>454</v>
      </c>
      <c r="D703">
        <v>4495000000</v>
      </c>
      <c r="E703">
        <v>2020</v>
      </c>
    </row>
    <row r="704" spans="1:5" x14ac:dyDescent="0.25">
      <c r="A704" t="s">
        <v>251</v>
      </c>
      <c r="B704" t="s">
        <v>89</v>
      </c>
      <c r="C704" t="s">
        <v>24</v>
      </c>
      <c r="D704">
        <v>2368000000</v>
      </c>
      <c r="E704">
        <v>2018</v>
      </c>
    </row>
    <row r="705" spans="1:5" x14ac:dyDescent="0.25">
      <c r="A705" t="s">
        <v>251</v>
      </c>
      <c r="B705" t="s">
        <v>89</v>
      </c>
      <c r="C705" t="s">
        <v>24</v>
      </c>
      <c r="D705">
        <v>3687000000</v>
      </c>
      <c r="E705">
        <v>2019</v>
      </c>
    </row>
    <row r="706" spans="1:5" x14ac:dyDescent="0.25">
      <c r="A706" t="s">
        <v>251</v>
      </c>
      <c r="B706" t="s">
        <v>89</v>
      </c>
      <c r="C706" t="s">
        <v>24</v>
      </c>
      <c r="D706">
        <v>4495000000</v>
      </c>
      <c r="E706">
        <v>2020</v>
      </c>
    </row>
    <row r="707" spans="1:5" x14ac:dyDescent="0.25">
      <c r="A707" t="s">
        <v>251</v>
      </c>
      <c r="B707" t="s">
        <v>89</v>
      </c>
      <c r="C707" t="s">
        <v>455</v>
      </c>
      <c r="D707">
        <v>7563000000</v>
      </c>
      <c r="E707">
        <v>2018</v>
      </c>
    </row>
    <row r="708" spans="1:5" x14ac:dyDescent="0.25">
      <c r="A708" t="s">
        <v>251</v>
      </c>
      <c r="B708" t="s">
        <v>89</v>
      </c>
      <c r="C708" t="s">
        <v>455</v>
      </c>
      <c r="D708">
        <v>8038000000</v>
      </c>
      <c r="E708">
        <v>2019</v>
      </c>
    </row>
    <row r="709" spans="1:5" x14ac:dyDescent="0.25">
      <c r="A709" t="s">
        <v>251</v>
      </c>
      <c r="B709" t="s">
        <v>89</v>
      </c>
      <c r="C709" t="s">
        <v>455</v>
      </c>
      <c r="D709">
        <v>9029000000</v>
      </c>
      <c r="E709">
        <v>2020</v>
      </c>
    </row>
    <row r="710" spans="1:5" x14ac:dyDescent="0.25">
      <c r="A710" t="s">
        <v>251</v>
      </c>
      <c r="B710" t="s">
        <v>89</v>
      </c>
      <c r="C710" t="s">
        <v>14</v>
      </c>
      <c r="D710">
        <v>52541000000</v>
      </c>
      <c r="E710">
        <v>2018</v>
      </c>
    </row>
    <row r="711" spans="1:5" x14ac:dyDescent="0.25">
      <c r="A711" t="s">
        <v>251</v>
      </c>
      <c r="B711" t="s">
        <v>89</v>
      </c>
      <c r="C711" t="s">
        <v>14</v>
      </c>
      <c r="D711">
        <v>52220000000</v>
      </c>
      <c r="E711">
        <v>2019</v>
      </c>
    </row>
    <row r="712" spans="1:5" x14ac:dyDescent="0.25">
      <c r="A712" t="s">
        <v>251</v>
      </c>
      <c r="B712" t="s">
        <v>89</v>
      </c>
      <c r="C712" t="s">
        <v>14</v>
      </c>
      <c r="D712">
        <v>52107000000</v>
      </c>
      <c r="E712">
        <v>2020</v>
      </c>
    </row>
    <row r="713" spans="1:5" x14ac:dyDescent="0.25">
      <c r="A713" t="s">
        <v>251</v>
      </c>
      <c r="B713" t="s">
        <v>89</v>
      </c>
      <c r="C713" t="s">
        <v>17</v>
      </c>
      <c r="D713">
        <v>19359000000</v>
      </c>
      <c r="E713">
        <v>2018</v>
      </c>
    </row>
    <row r="714" spans="1:5" x14ac:dyDescent="0.25">
      <c r="A714" t="s">
        <v>251</v>
      </c>
      <c r="B714" t="s">
        <v>89</v>
      </c>
      <c r="C714" t="s">
        <v>17</v>
      </c>
      <c r="D714">
        <v>16661000000</v>
      </c>
      <c r="E714">
        <v>2019</v>
      </c>
    </row>
    <row r="715" spans="1:5" x14ac:dyDescent="0.25">
      <c r="A715" t="s">
        <v>251</v>
      </c>
      <c r="B715" t="s">
        <v>89</v>
      </c>
      <c r="C715" t="s">
        <v>17</v>
      </c>
      <c r="D715">
        <v>18527000000</v>
      </c>
      <c r="E715">
        <v>2020</v>
      </c>
    </row>
    <row r="716" spans="1:5" x14ac:dyDescent="0.25">
      <c r="A716" t="s">
        <v>251</v>
      </c>
      <c r="B716" t="s">
        <v>89</v>
      </c>
      <c r="C716" t="s">
        <v>456</v>
      </c>
      <c r="D716">
        <v>9744000000</v>
      </c>
      <c r="E716">
        <v>2018</v>
      </c>
    </row>
    <row r="717" spans="1:5" x14ac:dyDescent="0.25">
      <c r="A717" t="s">
        <v>251</v>
      </c>
      <c r="B717" t="s">
        <v>89</v>
      </c>
      <c r="C717" t="s">
        <v>456</v>
      </c>
      <c r="D717">
        <v>9765000000</v>
      </c>
      <c r="E717">
        <v>2019</v>
      </c>
    </row>
    <row r="718" spans="1:5" x14ac:dyDescent="0.25">
      <c r="A718" t="s">
        <v>251</v>
      </c>
      <c r="B718" t="s">
        <v>89</v>
      </c>
      <c r="C718" t="s">
        <v>456</v>
      </c>
      <c r="D718">
        <v>9696000000</v>
      </c>
      <c r="E718">
        <v>2020</v>
      </c>
    </row>
    <row r="719" spans="1:5" x14ac:dyDescent="0.25">
      <c r="A719" t="s">
        <v>251</v>
      </c>
      <c r="B719" t="s">
        <v>89</v>
      </c>
      <c r="C719" t="s">
        <v>457</v>
      </c>
      <c r="D719">
        <v>0</v>
      </c>
      <c r="E719">
        <v>2018</v>
      </c>
    </row>
    <row r="720" spans="1:5" x14ac:dyDescent="0.25">
      <c r="A720" t="s">
        <v>251</v>
      </c>
      <c r="B720" t="s">
        <v>89</v>
      </c>
      <c r="C720" t="s">
        <v>457</v>
      </c>
      <c r="D720">
        <v>0</v>
      </c>
      <c r="E720">
        <v>2020</v>
      </c>
    </row>
    <row r="721" spans="1:5" x14ac:dyDescent="0.25">
      <c r="A721" t="s">
        <v>251</v>
      </c>
      <c r="B721" t="s">
        <v>89</v>
      </c>
      <c r="C721" t="s">
        <v>494</v>
      </c>
      <c r="D721">
        <v>0</v>
      </c>
      <c r="E721">
        <v>2019</v>
      </c>
    </row>
    <row r="722" spans="1:5" x14ac:dyDescent="0.25">
      <c r="A722" t="s">
        <v>251</v>
      </c>
      <c r="B722" t="s">
        <v>89</v>
      </c>
      <c r="C722" t="s">
        <v>458</v>
      </c>
      <c r="D722">
        <v>26928000000</v>
      </c>
      <c r="E722">
        <v>2018</v>
      </c>
    </row>
    <row r="723" spans="1:5" x14ac:dyDescent="0.25">
      <c r="A723" t="s">
        <v>251</v>
      </c>
      <c r="B723" t="s">
        <v>89</v>
      </c>
      <c r="C723" t="s">
        <v>458</v>
      </c>
      <c r="D723">
        <v>27372000000</v>
      </c>
      <c r="E723">
        <v>2019</v>
      </c>
    </row>
    <row r="724" spans="1:5" x14ac:dyDescent="0.25">
      <c r="A724" t="s">
        <v>251</v>
      </c>
      <c r="B724" t="s">
        <v>89</v>
      </c>
      <c r="C724" t="s">
        <v>458</v>
      </c>
      <c r="D724">
        <v>29251000000</v>
      </c>
      <c r="E724">
        <v>2020</v>
      </c>
    </row>
    <row r="725" spans="1:5" x14ac:dyDescent="0.25">
      <c r="A725" t="s">
        <v>251</v>
      </c>
      <c r="B725" t="s">
        <v>89</v>
      </c>
      <c r="C725" t="s">
        <v>459</v>
      </c>
      <c r="D725">
        <v>3650000000</v>
      </c>
      <c r="E725">
        <v>2018</v>
      </c>
    </row>
    <row r="726" spans="1:5" x14ac:dyDescent="0.25">
      <c r="A726" t="s">
        <v>251</v>
      </c>
      <c r="B726" t="s">
        <v>89</v>
      </c>
      <c r="C726" t="s">
        <v>459</v>
      </c>
      <c r="D726">
        <v>4532000000</v>
      </c>
      <c r="E726">
        <v>2019</v>
      </c>
    </row>
    <row r="727" spans="1:5" x14ac:dyDescent="0.25">
      <c r="A727" t="s">
        <v>251</v>
      </c>
      <c r="B727" t="s">
        <v>89</v>
      </c>
      <c r="C727" t="s">
        <v>459</v>
      </c>
      <c r="D727">
        <v>5357000000</v>
      </c>
      <c r="E727">
        <v>2020</v>
      </c>
    </row>
    <row r="728" spans="1:5" x14ac:dyDescent="0.25">
      <c r="A728" t="s">
        <v>251</v>
      </c>
      <c r="B728" t="s">
        <v>89</v>
      </c>
      <c r="C728" t="s">
        <v>460</v>
      </c>
      <c r="D728">
        <v>-4424000000</v>
      </c>
      <c r="E728">
        <v>2018</v>
      </c>
    </row>
    <row r="729" spans="1:5" x14ac:dyDescent="0.25">
      <c r="A729" t="s">
        <v>251</v>
      </c>
      <c r="B729" t="s">
        <v>89</v>
      </c>
      <c r="C729" t="s">
        <v>460</v>
      </c>
      <c r="D729">
        <v>-5976000000</v>
      </c>
      <c r="E729">
        <v>2019</v>
      </c>
    </row>
    <row r="730" spans="1:5" x14ac:dyDescent="0.25">
      <c r="A730" t="s">
        <v>251</v>
      </c>
      <c r="B730" t="s">
        <v>89</v>
      </c>
      <c r="C730" t="s">
        <v>460</v>
      </c>
      <c r="D730">
        <v>-5937000000</v>
      </c>
      <c r="E730">
        <v>2020</v>
      </c>
    </row>
    <row r="731" spans="1:5" x14ac:dyDescent="0.25">
      <c r="A731" t="s">
        <v>251</v>
      </c>
      <c r="B731" t="s">
        <v>89</v>
      </c>
      <c r="C731" t="s">
        <v>461</v>
      </c>
      <c r="D731">
        <v>-20000000</v>
      </c>
      <c r="E731">
        <v>2018</v>
      </c>
    </row>
    <row r="732" spans="1:5" x14ac:dyDescent="0.25">
      <c r="A732" t="s">
        <v>251</v>
      </c>
      <c r="B732" t="s">
        <v>89</v>
      </c>
      <c r="C732" t="s">
        <v>461</v>
      </c>
      <c r="D732">
        <v>-259000000</v>
      </c>
      <c r="E732">
        <v>2019</v>
      </c>
    </row>
    <row r="733" spans="1:5" x14ac:dyDescent="0.25">
      <c r="A733" t="s">
        <v>251</v>
      </c>
      <c r="B733" t="s">
        <v>89</v>
      </c>
      <c r="C733" t="s">
        <v>461</v>
      </c>
      <c r="D733">
        <v>-111000000</v>
      </c>
      <c r="E733">
        <v>2020</v>
      </c>
    </row>
    <row r="734" spans="1:5" x14ac:dyDescent="0.25">
      <c r="A734" t="s">
        <v>251</v>
      </c>
      <c r="B734" t="s">
        <v>89</v>
      </c>
      <c r="C734" t="s">
        <v>462</v>
      </c>
      <c r="D734">
        <v>463000000</v>
      </c>
      <c r="E734">
        <v>2018</v>
      </c>
    </row>
    <row r="735" spans="1:5" x14ac:dyDescent="0.25">
      <c r="A735" t="s">
        <v>251</v>
      </c>
      <c r="B735" t="s">
        <v>89</v>
      </c>
      <c r="C735" t="s">
        <v>462</v>
      </c>
      <c r="D735">
        <v>1383000000</v>
      </c>
      <c r="E735">
        <v>2019</v>
      </c>
    </row>
    <row r="736" spans="1:5" x14ac:dyDescent="0.25">
      <c r="A736" t="s">
        <v>251</v>
      </c>
      <c r="B736" t="s">
        <v>89</v>
      </c>
      <c r="C736" t="s">
        <v>462</v>
      </c>
      <c r="D736">
        <v>910000000</v>
      </c>
      <c r="E736">
        <v>2020</v>
      </c>
    </row>
    <row r="737" spans="1:5" x14ac:dyDescent="0.25">
      <c r="A737" t="s">
        <v>251</v>
      </c>
      <c r="B737" t="s">
        <v>89</v>
      </c>
      <c r="C737" t="s">
        <v>463</v>
      </c>
      <c r="D737">
        <v>-97000000</v>
      </c>
      <c r="E737">
        <v>2018</v>
      </c>
    </row>
    <row r="738" spans="1:5" x14ac:dyDescent="0.25">
      <c r="A738" t="s">
        <v>251</v>
      </c>
      <c r="B738" t="s">
        <v>89</v>
      </c>
      <c r="C738" t="s">
        <v>463</v>
      </c>
      <c r="D738">
        <v>255000000</v>
      </c>
      <c r="E738">
        <v>2019</v>
      </c>
    </row>
    <row r="739" spans="1:5" x14ac:dyDescent="0.25">
      <c r="A739" t="s">
        <v>251</v>
      </c>
      <c r="B739" t="s">
        <v>89</v>
      </c>
      <c r="C739" t="s">
        <v>463</v>
      </c>
      <c r="D739">
        <v>166000000</v>
      </c>
      <c r="E739">
        <v>2020</v>
      </c>
    </row>
    <row r="740" spans="1:5" x14ac:dyDescent="0.25">
      <c r="A740" t="s">
        <v>251</v>
      </c>
      <c r="B740" t="s">
        <v>89</v>
      </c>
      <c r="C740" t="s">
        <v>12</v>
      </c>
      <c r="D740">
        <v>1810000000</v>
      </c>
      <c r="E740">
        <v>2018</v>
      </c>
    </row>
    <row r="741" spans="1:5" x14ac:dyDescent="0.25">
      <c r="A741" t="s">
        <v>251</v>
      </c>
      <c r="B741" t="s">
        <v>89</v>
      </c>
      <c r="C741" t="s">
        <v>12</v>
      </c>
      <c r="D741">
        <v>2066000000</v>
      </c>
      <c r="E741">
        <v>2019</v>
      </c>
    </row>
    <row r="742" spans="1:5" x14ac:dyDescent="0.25">
      <c r="A742" t="s">
        <v>251</v>
      </c>
      <c r="B742" t="s">
        <v>89</v>
      </c>
      <c r="C742" t="s">
        <v>12</v>
      </c>
      <c r="D742">
        <v>2177000000</v>
      </c>
      <c r="E742">
        <v>2020</v>
      </c>
    </row>
    <row r="743" spans="1:5" x14ac:dyDescent="0.25">
      <c r="A743" t="s">
        <v>251</v>
      </c>
      <c r="B743" t="s">
        <v>89</v>
      </c>
      <c r="C743" t="s">
        <v>464</v>
      </c>
      <c r="D743">
        <v>-3780000000</v>
      </c>
      <c r="E743">
        <v>2018</v>
      </c>
    </row>
    <row r="744" spans="1:5" x14ac:dyDescent="0.25">
      <c r="A744" t="s">
        <v>251</v>
      </c>
      <c r="B744" t="s">
        <v>89</v>
      </c>
      <c r="C744" t="s">
        <v>464</v>
      </c>
      <c r="D744">
        <v>0</v>
      </c>
      <c r="E744">
        <v>2019</v>
      </c>
    </row>
    <row r="745" spans="1:5" x14ac:dyDescent="0.25">
      <c r="A745" t="s">
        <v>251</v>
      </c>
      <c r="B745" t="s">
        <v>89</v>
      </c>
      <c r="C745" t="s">
        <v>464</v>
      </c>
      <c r="D745">
        <v>0</v>
      </c>
      <c r="E745">
        <v>2020</v>
      </c>
    </row>
    <row r="746" spans="1:5" x14ac:dyDescent="0.25">
      <c r="A746" t="s">
        <v>251</v>
      </c>
      <c r="B746" t="s">
        <v>89</v>
      </c>
      <c r="C746" t="s">
        <v>465</v>
      </c>
      <c r="D746">
        <v>67173000000</v>
      </c>
      <c r="E746">
        <v>2018</v>
      </c>
    </row>
    <row r="747" spans="1:5" x14ac:dyDescent="0.25">
      <c r="A747" t="s">
        <v>251</v>
      </c>
      <c r="B747" t="s">
        <v>89</v>
      </c>
      <c r="C747" t="s">
        <v>465</v>
      </c>
      <c r="D747">
        <v>3079000000</v>
      </c>
      <c r="E747">
        <v>2019</v>
      </c>
    </row>
    <row r="748" spans="1:5" x14ac:dyDescent="0.25">
      <c r="A748" t="s">
        <v>251</v>
      </c>
      <c r="B748" t="s">
        <v>89</v>
      </c>
      <c r="C748" t="s">
        <v>465</v>
      </c>
      <c r="D748">
        <v>3729000000</v>
      </c>
      <c r="E748">
        <v>2020</v>
      </c>
    </row>
    <row r="749" spans="1:5" x14ac:dyDescent="0.25">
      <c r="A749" t="s">
        <v>251</v>
      </c>
      <c r="B749" t="s">
        <v>89</v>
      </c>
      <c r="C749" t="s">
        <v>466</v>
      </c>
      <c r="D749">
        <v>0</v>
      </c>
      <c r="E749">
        <v>2018</v>
      </c>
    </row>
    <row r="750" spans="1:5" x14ac:dyDescent="0.25">
      <c r="A750" t="s">
        <v>251</v>
      </c>
      <c r="B750" t="s">
        <v>89</v>
      </c>
      <c r="C750" t="s">
        <v>466</v>
      </c>
      <c r="D750">
        <v>0</v>
      </c>
      <c r="E750">
        <v>2019</v>
      </c>
    </row>
    <row r="751" spans="1:5" x14ac:dyDescent="0.25">
      <c r="A751" t="s">
        <v>251</v>
      </c>
      <c r="B751" t="s">
        <v>89</v>
      </c>
      <c r="C751" t="s">
        <v>466</v>
      </c>
      <c r="D751">
        <v>0</v>
      </c>
      <c r="E751">
        <v>2020</v>
      </c>
    </row>
    <row r="752" spans="1:5" x14ac:dyDescent="0.25">
      <c r="A752" t="s">
        <v>251</v>
      </c>
      <c r="B752" t="s">
        <v>89</v>
      </c>
      <c r="C752" t="s">
        <v>467</v>
      </c>
      <c r="D752">
        <v>14884000000</v>
      </c>
      <c r="E752">
        <v>2018</v>
      </c>
    </row>
    <row r="753" spans="1:5" x14ac:dyDescent="0.25">
      <c r="A753" t="s">
        <v>251</v>
      </c>
      <c r="B753" t="s">
        <v>89</v>
      </c>
      <c r="C753" t="s">
        <v>467</v>
      </c>
      <c r="D753">
        <v>15167000000</v>
      </c>
      <c r="E753">
        <v>2019</v>
      </c>
    </row>
    <row r="754" spans="1:5" x14ac:dyDescent="0.25">
      <c r="A754" t="s">
        <v>251</v>
      </c>
      <c r="B754" t="s">
        <v>89</v>
      </c>
      <c r="C754" t="s">
        <v>467</v>
      </c>
      <c r="D754">
        <v>17135000000</v>
      </c>
      <c r="E754">
        <v>2020</v>
      </c>
    </row>
    <row r="755" spans="1:5" x14ac:dyDescent="0.25">
      <c r="A755" t="s">
        <v>251</v>
      </c>
      <c r="B755" t="s">
        <v>89</v>
      </c>
      <c r="C755" t="s">
        <v>468</v>
      </c>
      <c r="D755">
        <v>0</v>
      </c>
      <c r="E755">
        <v>2018</v>
      </c>
    </row>
    <row r="756" spans="1:5" x14ac:dyDescent="0.25">
      <c r="A756" t="s">
        <v>251</v>
      </c>
      <c r="B756" t="s">
        <v>89</v>
      </c>
      <c r="C756" t="s">
        <v>468</v>
      </c>
      <c r="D756">
        <v>0</v>
      </c>
      <c r="E756">
        <v>2019</v>
      </c>
    </row>
    <row r="757" spans="1:5" x14ac:dyDescent="0.25">
      <c r="A757" t="s">
        <v>251</v>
      </c>
      <c r="B757" t="s">
        <v>89</v>
      </c>
      <c r="C757" t="s">
        <v>468</v>
      </c>
      <c r="D757">
        <v>0</v>
      </c>
      <c r="E757">
        <v>2020</v>
      </c>
    </row>
    <row r="758" spans="1:5" x14ac:dyDescent="0.25">
      <c r="A758" t="s">
        <v>251</v>
      </c>
      <c r="B758" t="s">
        <v>89</v>
      </c>
      <c r="C758" t="s">
        <v>469</v>
      </c>
      <c r="D758">
        <v>1974000000</v>
      </c>
      <c r="E758">
        <v>2018</v>
      </c>
    </row>
    <row r="759" spans="1:5" x14ac:dyDescent="0.25">
      <c r="A759" t="s">
        <v>251</v>
      </c>
      <c r="B759" t="s">
        <v>89</v>
      </c>
      <c r="C759" t="s">
        <v>469</v>
      </c>
      <c r="D759">
        <v>2270000000</v>
      </c>
      <c r="E759">
        <v>2019</v>
      </c>
    </row>
    <row r="760" spans="1:5" x14ac:dyDescent="0.25">
      <c r="A760" t="s">
        <v>251</v>
      </c>
      <c r="B760" t="s">
        <v>89</v>
      </c>
      <c r="C760" t="s">
        <v>469</v>
      </c>
      <c r="D760">
        <v>2560000000</v>
      </c>
      <c r="E760">
        <v>2020</v>
      </c>
    </row>
    <row r="761" spans="1:5" x14ac:dyDescent="0.25">
      <c r="A761" t="s">
        <v>251</v>
      </c>
      <c r="B761" t="s">
        <v>89</v>
      </c>
      <c r="C761" t="s">
        <v>470</v>
      </c>
      <c r="D761">
        <v>131000000</v>
      </c>
      <c r="E761">
        <v>2018</v>
      </c>
    </row>
    <row r="762" spans="1:5" x14ac:dyDescent="0.25">
      <c r="A762" t="s">
        <v>251</v>
      </c>
      <c r="B762" t="s">
        <v>89</v>
      </c>
      <c r="C762" t="s">
        <v>470</v>
      </c>
      <c r="D762">
        <v>103000000</v>
      </c>
      <c r="E762">
        <v>2019</v>
      </c>
    </row>
    <row r="763" spans="1:5" x14ac:dyDescent="0.25">
      <c r="A763" t="s">
        <v>251</v>
      </c>
      <c r="B763" t="s">
        <v>89</v>
      </c>
      <c r="C763" t="s">
        <v>470</v>
      </c>
      <c r="D763">
        <v>83000000</v>
      </c>
      <c r="E763">
        <v>2020</v>
      </c>
    </row>
    <row r="764" spans="1:5" x14ac:dyDescent="0.25">
      <c r="A764" t="s">
        <v>251</v>
      </c>
      <c r="B764" t="s">
        <v>89</v>
      </c>
      <c r="C764" t="s">
        <v>471</v>
      </c>
      <c r="D764">
        <v>0</v>
      </c>
      <c r="E764">
        <v>2018</v>
      </c>
    </row>
    <row r="765" spans="1:5" x14ac:dyDescent="0.25">
      <c r="A765" t="s">
        <v>251</v>
      </c>
      <c r="B765" t="s">
        <v>89</v>
      </c>
      <c r="C765" t="s">
        <v>471</v>
      </c>
      <c r="D765">
        <v>0</v>
      </c>
      <c r="E765">
        <v>2019</v>
      </c>
    </row>
    <row r="766" spans="1:5" x14ac:dyDescent="0.25">
      <c r="A766" t="s">
        <v>251</v>
      </c>
      <c r="B766" t="s">
        <v>89</v>
      </c>
      <c r="C766" t="s">
        <v>471</v>
      </c>
      <c r="D766">
        <v>0</v>
      </c>
      <c r="E766">
        <v>2020</v>
      </c>
    </row>
    <row r="767" spans="1:5" x14ac:dyDescent="0.25">
      <c r="A767" t="s">
        <v>251</v>
      </c>
      <c r="B767" t="s">
        <v>89</v>
      </c>
      <c r="C767" t="s">
        <v>472</v>
      </c>
      <c r="D767">
        <v>0</v>
      </c>
      <c r="E767">
        <v>2018</v>
      </c>
    </row>
    <row r="768" spans="1:5" x14ac:dyDescent="0.25">
      <c r="A768" t="s">
        <v>251</v>
      </c>
      <c r="B768" t="s">
        <v>89</v>
      </c>
      <c r="C768" t="s">
        <v>472</v>
      </c>
      <c r="D768">
        <v>0</v>
      </c>
      <c r="E768">
        <v>2019</v>
      </c>
    </row>
    <row r="769" spans="1:5" x14ac:dyDescent="0.25">
      <c r="A769" t="s">
        <v>251</v>
      </c>
      <c r="B769" t="s">
        <v>89</v>
      </c>
      <c r="C769" t="s">
        <v>472</v>
      </c>
      <c r="D769">
        <v>0</v>
      </c>
      <c r="E769">
        <v>2020</v>
      </c>
    </row>
    <row r="770" spans="1:5" x14ac:dyDescent="0.25">
      <c r="A770" t="s">
        <v>251</v>
      </c>
      <c r="B770" t="s">
        <v>89</v>
      </c>
      <c r="C770" t="s">
        <v>473</v>
      </c>
      <c r="D770">
        <v>0</v>
      </c>
      <c r="E770">
        <v>2018</v>
      </c>
    </row>
    <row r="771" spans="1:5" x14ac:dyDescent="0.25">
      <c r="A771" t="s">
        <v>251</v>
      </c>
      <c r="B771" t="s">
        <v>89</v>
      </c>
      <c r="C771" t="s">
        <v>473</v>
      </c>
      <c r="D771">
        <v>0</v>
      </c>
      <c r="E771">
        <v>2019</v>
      </c>
    </row>
    <row r="772" spans="1:5" x14ac:dyDescent="0.25">
      <c r="A772" t="s">
        <v>251</v>
      </c>
      <c r="B772" t="s">
        <v>89</v>
      </c>
      <c r="C772" t="s">
        <v>473</v>
      </c>
      <c r="D772">
        <v>0</v>
      </c>
      <c r="E772">
        <v>2020</v>
      </c>
    </row>
    <row r="773" spans="1:5" x14ac:dyDescent="0.25">
      <c r="A773" t="s">
        <v>251</v>
      </c>
      <c r="B773" t="s">
        <v>89</v>
      </c>
      <c r="C773" t="s">
        <v>474</v>
      </c>
      <c r="D773">
        <v>73000000</v>
      </c>
      <c r="E773">
        <v>2018</v>
      </c>
    </row>
    <row r="774" spans="1:5" x14ac:dyDescent="0.25">
      <c r="A774" t="s">
        <v>251</v>
      </c>
      <c r="B774" t="s">
        <v>89</v>
      </c>
      <c r="C774" t="s">
        <v>474</v>
      </c>
      <c r="D774">
        <v>21000000</v>
      </c>
      <c r="E774">
        <v>2019</v>
      </c>
    </row>
    <row r="775" spans="1:5" x14ac:dyDescent="0.25">
      <c r="A775" t="s">
        <v>251</v>
      </c>
      <c r="B775" t="s">
        <v>89</v>
      </c>
      <c r="C775" t="s">
        <v>474</v>
      </c>
      <c r="D775">
        <v>10000000</v>
      </c>
      <c r="E775">
        <v>2020</v>
      </c>
    </row>
    <row r="776" spans="1:5" x14ac:dyDescent="0.25">
      <c r="A776" t="s">
        <v>251</v>
      </c>
      <c r="B776" t="s">
        <v>89</v>
      </c>
      <c r="C776" t="s">
        <v>475</v>
      </c>
      <c r="D776">
        <v>271000000</v>
      </c>
      <c r="E776">
        <v>2018</v>
      </c>
    </row>
    <row r="777" spans="1:5" x14ac:dyDescent="0.25">
      <c r="A777" t="s">
        <v>251</v>
      </c>
      <c r="B777" t="s">
        <v>89</v>
      </c>
      <c r="C777" t="s">
        <v>475</v>
      </c>
      <c r="D777">
        <v>298000000</v>
      </c>
      <c r="E777">
        <v>2019</v>
      </c>
    </row>
    <row r="778" spans="1:5" x14ac:dyDescent="0.25">
      <c r="A778" t="s">
        <v>251</v>
      </c>
      <c r="B778" t="s">
        <v>89</v>
      </c>
      <c r="C778" t="s">
        <v>475</v>
      </c>
      <c r="D778">
        <v>245000000</v>
      </c>
      <c r="E778">
        <v>2020</v>
      </c>
    </row>
    <row r="779" spans="1:5" x14ac:dyDescent="0.25">
      <c r="A779" t="s">
        <v>251</v>
      </c>
      <c r="B779" t="s">
        <v>89</v>
      </c>
      <c r="C779" t="s">
        <v>476</v>
      </c>
      <c r="D779">
        <v>0</v>
      </c>
      <c r="E779">
        <v>2018</v>
      </c>
    </row>
    <row r="780" spans="1:5" x14ac:dyDescent="0.25">
      <c r="A780" t="s">
        <v>251</v>
      </c>
      <c r="B780" t="s">
        <v>89</v>
      </c>
      <c r="C780" t="s">
        <v>476</v>
      </c>
      <c r="D780">
        <v>0</v>
      </c>
      <c r="E780">
        <v>2019</v>
      </c>
    </row>
    <row r="781" spans="1:5" x14ac:dyDescent="0.25">
      <c r="A781" t="s">
        <v>251</v>
      </c>
      <c r="B781" t="s">
        <v>89</v>
      </c>
      <c r="C781" t="s">
        <v>476</v>
      </c>
      <c r="D781">
        <v>0</v>
      </c>
      <c r="E781">
        <v>2020</v>
      </c>
    </row>
    <row r="782" spans="1:5" x14ac:dyDescent="0.25">
      <c r="A782" t="s">
        <v>251</v>
      </c>
      <c r="B782" t="s">
        <v>89</v>
      </c>
      <c r="C782" t="s">
        <v>477</v>
      </c>
      <c r="D782">
        <v>238000000</v>
      </c>
      <c r="E782">
        <v>2018</v>
      </c>
    </row>
    <row r="783" spans="1:5" x14ac:dyDescent="0.25">
      <c r="A783" t="s">
        <v>251</v>
      </c>
      <c r="B783" t="s">
        <v>89</v>
      </c>
      <c r="C783" t="s">
        <v>477</v>
      </c>
      <c r="D783">
        <v>718000000</v>
      </c>
      <c r="E783">
        <v>2019</v>
      </c>
    </row>
    <row r="784" spans="1:5" x14ac:dyDescent="0.25">
      <c r="A784" t="s">
        <v>251</v>
      </c>
      <c r="B784" t="s">
        <v>89</v>
      </c>
      <c r="C784" t="s">
        <v>477</v>
      </c>
      <c r="D784">
        <v>403000000</v>
      </c>
      <c r="E784">
        <v>2020</v>
      </c>
    </row>
    <row r="785" spans="1:5" x14ac:dyDescent="0.25">
      <c r="A785" t="s">
        <v>251</v>
      </c>
      <c r="B785" t="s">
        <v>89</v>
      </c>
      <c r="C785" t="s">
        <v>478</v>
      </c>
      <c r="D785">
        <v>2300000000</v>
      </c>
      <c r="E785">
        <v>2018</v>
      </c>
    </row>
    <row r="786" spans="1:5" x14ac:dyDescent="0.25">
      <c r="A786" t="s">
        <v>251</v>
      </c>
      <c r="B786" t="s">
        <v>89</v>
      </c>
      <c r="C786" t="s">
        <v>478</v>
      </c>
      <c r="D786">
        <v>2440000000</v>
      </c>
      <c r="E786">
        <v>2019</v>
      </c>
    </row>
    <row r="787" spans="1:5" x14ac:dyDescent="0.25">
      <c r="A787" t="s">
        <v>251</v>
      </c>
      <c r="B787" t="s">
        <v>89</v>
      </c>
      <c r="C787" t="s">
        <v>478</v>
      </c>
      <c r="D787">
        <v>2420000000</v>
      </c>
      <c r="E787">
        <v>2020</v>
      </c>
    </row>
    <row r="788" spans="1:5" x14ac:dyDescent="0.25">
      <c r="A788" t="s">
        <v>251</v>
      </c>
      <c r="B788" t="s">
        <v>89</v>
      </c>
      <c r="C788" t="s">
        <v>479</v>
      </c>
      <c r="D788">
        <v>24560000000</v>
      </c>
      <c r="E788">
        <v>2018</v>
      </c>
    </row>
    <row r="789" spans="1:5" x14ac:dyDescent="0.25">
      <c r="A789" t="s">
        <v>251</v>
      </c>
      <c r="B789" t="s">
        <v>89</v>
      </c>
      <c r="C789" t="s">
        <v>479</v>
      </c>
      <c r="D789">
        <v>25847000000</v>
      </c>
      <c r="E789">
        <v>2019</v>
      </c>
    </row>
    <row r="790" spans="1:5" x14ac:dyDescent="0.25">
      <c r="A790" t="s">
        <v>251</v>
      </c>
      <c r="B790" t="s">
        <v>89</v>
      </c>
      <c r="C790" t="s">
        <v>479</v>
      </c>
      <c r="D790">
        <v>27627000000</v>
      </c>
      <c r="E790">
        <v>2020</v>
      </c>
    </row>
    <row r="791" spans="1:5" x14ac:dyDescent="0.25">
      <c r="A791" t="s">
        <v>251</v>
      </c>
      <c r="B791" t="s">
        <v>89</v>
      </c>
      <c r="C791" t="s">
        <v>480</v>
      </c>
      <c r="D791">
        <v>30578000000</v>
      </c>
      <c r="E791">
        <v>2018</v>
      </c>
    </row>
    <row r="792" spans="1:5" x14ac:dyDescent="0.25">
      <c r="A792" t="s">
        <v>251</v>
      </c>
      <c r="B792" t="s">
        <v>89</v>
      </c>
      <c r="C792" t="s">
        <v>480</v>
      </c>
      <c r="D792">
        <v>31904000000</v>
      </c>
      <c r="E792">
        <v>2019</v>
      </c>
    </row>
    <row r="793" spans="1:5" x14ac:dyDescent="0.25">
      <c r="A793" t="s">
        <v>251</v>
      </c>
      <c r="B793" t="s">
        <v>89</v>
      </c>
      <c r="C793" t="s">
        <v>480</v>
      </c>
      <c r="D793">
        <v>34608000000</v>
      </c>
      <c r="E793">
        <v>2020</v>
      </c>
    </row>
    <row r="794" spans="1:5" x14ac:dyDescent="0.25">
      <c r="A794" t="s">
        <v>251</v>
      </c>
      <c r="B794" t="s">
        <v>89</v>
      </c>
      <c r="C794" t="s">
        <v>481</v>
      </c>
      <c r="D794">
        <v>9744000000</v>
      </c>
      <c r="E794">
        <v>2018</v>
      </c>
    </row>
    <row r="795" spans="1:5" x14ac:dyDescent="0.25">
      <c r="A795" t="s">
        <v>251</v>
      </c>
      <c r="B795" t="s">
        <v>89</v>
      </c>
      <c r="C795" t="s">
        <v>481</v>
      </c>
      <c r="D795">
        <v>9765000000</v>
      </c>
      <c r="E795">
        <v>2019</v>
      </c>
    </row>
    <row r="796" spans="1:5" x14ac:dyDescent="0.25">
      <c r="A796" t="s">
        <v>251</v>
      </c>
      <c r="B796" t="s">
        <v>89</v>
      </c>
      <c r="C796" t="s">
        <v>481</v>
      </c>
      <c r="D796">
        <v>9696000000</v>
      </c>
      <c r="E796">
        <v>2020</v>
      </c>
    </row>
    <row r="797" spans="1:5" x14ac:dyDescent="0.25">
      <c r="A797" t="s">
        <v>251</v>
      </c>
      <c r="B797" t="s">
        <v>89</v>
      </c>
      <c r="C797" t="s">
        <v>482</v>
      </c>
      <c r="D797">
        <v>200000000</v>
      </c>
      <c r="E797">
        <v>2018</v>
      </c>
    </row>
    <row r="798" spans="1:5" x14ac:dyDescent="0.25">
      <c r="A798" t="s">
        <v>251</v>
      </c>
      <c r="B798" t="s">
        <v>89</v>
      </c>
      <c r="C798" t="s">
        <v>482</v>
      </c>
      <c r="D798">
        <v>201000000</v>
      </c>
      <c r="E798">
        <v>2019</v>
      </c>
    </row>
    <row r="799" spans="1:5" x14ac:dyDescent="0.25">
      <c r="A799" t="s">
        <v>251</v>
      </c>
      <c r="B799" t="s">
        <v>89</v>
      </c>
      <c r="C799" t="s">
        <v>482</v>
      </c>
      <c r="D799">
        <v>213000000</v>
      </c>
      <c r="E799">
        <v>2020</v>
      </c>
    </row>
    <row r="800" spans="1:5" x14ac:dyDescent="0.25">
      <c r="A800" t="s">
        <v>251</v>
      </c>
      <c r="B800" t="s">
        <v>89</v>
      </c>
      <c r="C800" t="s">
        <v>483</v>
      </c>
      <c r="D800">
        <v>242000000</v>
      </c>
      <c r="E800">
        <v>2018</v>
      </c>
    </row>
    <row r="801" spans="1:5" x14ac:dyDescent="0.25">
      <c r="A801" t="s">
        <v>251</v>
      </c>
      <c r="B801" t="s">
        <v>89</v>
      </c>
      <c r="C801" t="s">
        <v>483</v>
      </c>
      <c r="D801">
        <v>280000000</v>
      </c>
      <c r="E801">
        <v>2019</v>
      </c>
    </row>
    <row r="802" spans="1:5" x14ac:dyDescent="0.25">
      <c r="A802" t="s">
        <v>251</v>
      </c>
      <c r="B802" t="s">
        <v>89</v>
      </c>
      <c r="C802" t="s">
        <v>483</v>
      </c>
      <c r="D802">
        <v>310000000</v>
      </c>
      <c r="E802">
        <v>2020</v>
      </c>
    </row>
    <row r="803" spans="1:5" x14ac:dyDescent="0.25">
      <c r="A803" t="s">
        <v>251</v>
      </c>
      <c r="B803" t="s">
        <v>89</v>
      </c>
      <c r="C803" t="s">
        <v>484</v>
      </c>
      <c r="D803">
        <v>477000000</v>
      </c>
      <c r="E803">
        <v>2018</v>
      </c>
    </row>
    <row r="804" spans="1:5" x14ac:dyDescent="0.25">
      <c r="A804" t="s">
        <v>251</v>
      </c>
      <c r="B804" t="s">
        <v>89</v>
      </c>
      <c r="C804" t="s">
        <v>484</v>
      </c>
      <c r="D804">
        <v>519000000</v>
      </c>
      <c r="E804">
        <v>2019</v>
      </c>
    </row>
    <row r="805" spans="1:5" x14ac:dyDescent="0.25">
      <c r="A805" t="s">
        <v>251</v>
      </c>
      <c r="B805" t="s">
        <v>89</v>
      </c>
      <c r="C805" t="s">
        <v>484</v>
      </c>
      <c r="D805">
        <v>546000000</v>
      </c>
      <c r="E805">
        <v>2020</v>
      </c>
    </row>
    <row r="806" spans="1:5" x14ac:dyDescent="0.25">
      <c r="A806" t="s">
        <v>251</v>
      </c>
      <c r="B806" t="s">
        <v>89</v>
      </c>
      <c r="C806" t="s">
        <v>485</v>
      </c>
      <c r="D806">
        <v>30524000000</v>
      </c>
      <c r="E806">
        <v>2018</v>
      </c>
    </row>
    <row r="807" spans="1:5" x14ac:dyDescent="0.25">
      <c r="A807" t="s">
        <v>251</v>
      </c>
      <c r="B807" t="s">
        <v>89</v>
      </c>
      <c r="C807" t="s">
        <v>485</v>
      </c>
      <c r="D807">
        <v>32784000000</v>
      </c>
      <c r="E807">
        <v>2020</v>
      </c>
    </row>
    <row r="808" spans="1:5" x14ac:dyDescent="0.25">
      <c r="A808" t="s">
        <v>251</v>
      </c>
      <c r="B808" t="s">
        <v>89</v>
      </c>
      <c r="C808" t="s">
        <v>495</v>
      </c>
      <c r="D808">
        <v>0</v>
      </c>
      <c r="E808">
        <v>2019</v>
      </c>
    </row>
    <row r="809" spans="1:5" x14ac:dyDescent="0.25">
      <c r="A809" t="s">
        <v>251</v>
      </c>
      <c r="B809" t="s">
        <v>89</v>
      </c>
      <c r="C809" t="s">
        <v>486</v>
      </c>
      <c r="D809">
        <v>-5447000000</v>
      </c>
      <c r="E809">
        <v>2018</v>
      </c>
    </row>
    <row r="810" spans="1:5" x14ac:dyDescent="0.25">
      <c r="A810" t="s">
        <v>251</v>
      </c>
      <c r="B810" t="s">
        <v>89</v>
      </c>
      <c r="C810" t="s">
        <v>486</v>
      </c>
      <c r="D810">
        <v>32000000</v>
      </c>
      <c r="E810">
        <v>2019</v>
      </c>
    </row>
    <row r="811" spans="1:5" x14ac:dyDescent="0.25">
      <c r="A811" t="s">
        <v>251</v>
      </c>
      <c r="B811" t="s">
        <v>89</v>
      </c>
      <c r="C811" t="s">
        <v>486</v>
      </c>
      <c r="D811">
        <v>2907000000</v>
      </c>
      <c r="E811">
        <v>2020</v>
      </c>
    </row>
    <row r="812" spans="1:5" x14ac:dyDescent="0.25">
      <c r="A812" t="s">
        <v>253</v>
      </c>
      <c r="B812" t="s">
        <v>91</v>
      </c>
      <c r="C812" t="s">
        <v>411</v>
      </c>
      <c r="D812">
        <v>6415859000</v>
      </c>
      <c r="E812">
        <v>2018</v>
      </c>
    </row>
    <row r="813" spans="1:5" x14ac:dyDescent="0.25">
      <c r="A813" t="s">
        <v>253</v>
      </c>
      <c r="B813" t="s">
        <v>91</v>
      </c>
      <c r="C813" t="s">
        <v>411</v>
      </c>
      <c r="D813">
        <v>7361899000</v>
      </c>
      <c r="E813">
        <v>2019</v>
      </c>
    </row>
    <row r="814" spans="1:5" x14ac:dyDescent="0.25">
      <c r="A814" t="s">
        <v>253</v>
      </c>
      <c r="B814" t="s">
        <v>91</v>
      </c>
      <c r="C814" t="s">
        <v>411</v>
      </c>
      <c r="D814">
        <v>7549775000</v>
      </c>
      <c r="E814">
        <v>2020</v>
      </c>
    </row>
    <row r="815" spans="1:5" x14ac:dyDescent="0.25">
      <c r="A815" t="s">
        <v>253</v>
      </c>
      <c r="B815" t="s">
        <v>91</v>
      </c>
      <c r="C815" t="s">
        <v>10</v>
      </c>
      <c r="D815">
        <v>4996454000</v>
      </c>
      <c r="E815">
        <v>2018</v>
      </c>
    </row>
    <row r="816" spans="1:5" x14ac:dyDescent="0.25">
      <c r="A816" t="s">
        <v>253</v>
      </c>
      <c r="B816" t="s">
        <v>91</v>
      </c>
      <c r="C816" t="s">
        <v>10</v>
      </c>
      <c r="D816">
        <v>0</v>
      </c>
      <c r="E816">
        <v>2019</v>
      </c>
    </row>
    <row r="817" spans="1:5" x14ac:dyDescent="0.25">
      <c r="A817" t="s">
        <v>253</v>
      </c>
      <c r="B817" t="s">
        <v>91</v>
      </c>
      <c r="C817" t="s">
        <v>10</v>
      </c>
      <c r="D817">
        <v>0</v>
      </c>
      <c r="E817">
        <v>2020</v>
      </c>
    </row>
    <row r="818" spans="1:5" x14ac:dyDescent="0.25">
      <c r="A818" t="s">
        <v>253</v>
      </c>
      <c r="B818" t="s">
        <v>91</v>
      </c>
      <c r="C818" t="s">
        <v>412</v>
      </c>
      <c r="D818">
        <v>4870764000</v>
      </c>
      <c r="E818">
        <v>2018</v>
      </c>
    </row>
    <row r="819" spans="1:5" x14ac:dyDescent="0.25">
      <c r="A819" t="s">
        <v>253</v>
      </c>
      <c r="B819" t="s">
        <v>91</v>
      </c>
      <c r="C819" t="s">
        <v>412</v>
      </c>
      <c r="D819">
        <v>5804448000</v>
      </c>
      <c r="E819">
        <v>2019</v>
      </c>
    </row>
    <row r="820" spans="1:5" x14ac:dyDescent="0.25">
      <c r="A820" t="s">
        <v>253</v>
      </c>
      <c r="B820" t="s">
        <v>91</v>
      </c>
      <c r="C820" t="s">
        <v>412</v>
      </c>
      <c r="D820">
        <v>7167227000</v>
      </c>
      <c r="E820">
        <v>2020</v>
      </c>
    </row>
    <row r="821" spans="1:5" x14ac:dyDescent="0.25">
      <c r="A821" t="s">
        <v>253</v>
      </c>
      <c r="B821" t="s">
        <v>91</v>
      </c>
      <c r="C821" t="s">
        <v>413</v>
      </c>
      <c r="D821">
        <v>984517000</v>
      </c>
      <c r="E821">
        <v>2018</v>
      </c>
    </row>
    <row r="822" spans="1:5" x14ac:dyDescent="0.25">
      <c r="A822" t="s">
        <v>253</v>
      </c>
      <c r="B822" t="s">
        <v>91</v>
      </c>
      <c r="C822" t="s">
        <v>413</v>
      </c>
      <c r="D822">
        <v>1005731000</v>
      </c>
      <c r="E822">
        <v>2019</v>
      </c>
    </row>
    <row r="823" spans="1:5" x14ac:dyDescent="0.25">
      <c r="A823" t="s">
        <v>253</v>
      </c>
      <c r="B823" t="s">
        <v>91</v>
      </c>
      <c r="C823" t="s">
        <v>413</v>
      </c>
      <c r="D823">
        <v>953939000</v>
      </c>
      <c r="E823">
        <v>2020</v>
      </c>
    </row>
    <row r="824" spans="1:5" x14ac:dyDescent="0.25">
      <c r="A824" t="s">
        <v>253</v>
      </c>
      <c r="B824" t="s">
        <v>91</v>
      </c>
      <c r="C824" t="s">
        <v>15</v>
      </c>
      <c r="D824">
        <v>24449083000</v>
      </c>
      <c r="E824">
        <v>2018</v>
      </c>
    </row>
    <row r="825" spans="1:5" x14ac:dyDescent="0.25">
      <c r="A825" t="s">
        <v>253</v>
      </c>
      <c r="B825" t="s">
        <v>91</v>
      </c>
      <c r="C825" t="s">
        <v>15</v>
      </c>
      <c r="D825">
        <v>29789880000</v>
      </c>
      <c r="E825">
        <v>2019</v>
      </c>
    </row>
    <row r="826" spans="1:5" x14ac:dyDescent="0.25">
      <c r="A826" t="s">
        <v>253</v>
      </c>
      <c r="B826" t="s">
        <v>91</v>
      </c>
      <c r="C826" t="s">
        <v>15</v>
      </c>
      <c r="D826">
        <v>37078593000</v>
      </c>
      <c r="E826">
        <v>2020</v>
      </c>
    </row>
    <row r="827" spans="1:5" x14ac:dyDescent="0.25">
      <c r="A827" t="s">
        <v>253</v>
      </c>
      <c r="B827" t="s">
        <v>91</v>
      </c>
      <c r="C827" t="s">
        <v>414</v>
      </c>
      <c r="D827">
        <v>-619187000</v>
      </c>
      <c r="E827">
        <v>2018</v>
      </c>
    </row>
    <row r="828" spans="1:5" x14ac:dyDescent="0.25">
      <c r="A828" t="s">
        <v>253</v>
      </c>
      <c r="B828" t="s">
        <v>91</v>
      </c>
      <c r="C828" t="s">
        <v>414</v>
      </c>
      <c r="D828">
        <v>-599009000</v>
      </c>
      <c r="E828">
        <v>2019</v>
      </c>
    </row>
    <row r="829" spans="1:5" x14ac:dyDescent="0.25">
      <c r="A829" t="s">
        <v>253</v>
      </c>
      <c r="B829" t="s">
        <v>91</v>
      </c>
      <c r="C829" t="s">
        <v>414</v>
      </c>
      <c r="D829">
        <v>-599132000</v>
      </c>
      <c r="E829">
        <v>2020</v>
      </c>
    </row>
    <row r="830" spans="1:5" x14ac:dyDescent="0.25">
      <c r="A830" t="s">
        <v>253</v>
      </c>
      <c r="B830" t="s">
        <v>91</v>
      </c>
      <c r="C830" t="s">
        <v>415</v>
      </c>
      <c r="D830">
        <v>-3709028000</v>
      </c>
      <c r="E830">
        <v>2018</v>
      </c>
    </row>
    <row r="831" spans="1:5" x14ac:dyDescent="0.25">
      <c r="A831" t="s">
        <v>253</v>
      </c>
      <c r="B831" t="s">
        <v>91</v>
      </c>
      <c r="C831" t="s">
        <v>415</v>
      </c>
      <c r="D831">
        <v>-3767171000</v>
      </c>
      <c r="E831">
        <v>2019</v>
      </c>
    </row>
    <row r="832" spans="1:5" x14ac:dyDescent="0.25">
      <c r="A832" t="s">
        <v>253</v>
      </c>
      <c r="B832" t="s">
        <v>91</v>
      </c>
      <c r="C832" t="s">
        <v>415</v>
      </c>
      <c r="D832">
        <v>-4049092000</v>
      </c>
      <c r="E832">
        <v>2020</v>
      </c>
    </row>
    <row r="833" spans="1:5" x14ac:dyDescent="0.25">
      <c r="A833" t="s">
        <v>253</v>
      </c>
      <c r="B833" t="s">
        <v>91</v>
      </c>
      <c r="C833" t="s">
        <v>416</v>
      </c>
      <c r="D833">
        <v>-1249604000</v>
      </c>
      <c r="E833">
        <v>2018</v>
      </c>
    </row>
    <row r="834" spans="1:5" x14ac:dyDescent="0.25">
      <c r="A834" t="s">
        <v>253</v>
      </c>
      <c r="B834" t="s">
        <v>91</v>
      </c>
      <c r="C834" t="s">
        <v>416</v>
      </c>
      <c r="D834">
        <v>-1755576000</v>
      </c>
      <c r="E834">
        <v>2019</v>
      </c>
    </row>
    <row r="835" spans="1:5" x14ac:dyDescent="0.25">
      <c r="A835" t="s">
        <v>253</v>
      </c>
      <c r="B835" t="s">
        <v>91</v>
      </c>
      <c r="C835" t="s">
        <v>416</v>
      </c>
      <c r="D835">
        <v>-1894519000</v>
      </c>
      <c r="E835">
        <v>2020</v>
      </c>
    </row>
    <row r="836" spans="1:5" x14ac:dyDescent="0.25">
      <c r="A836" t="s">
        <v>253</v>
      </c>
      <c r="B836" t="s">
        <v>91</v>
      </c>
      <c r="C836" t="s">
        <v>417</v>
      </c>
      <c r="D836">
        <v>6026691000</v>
      </c>
      <c r="E836">
        <v>2018</v>
      </c>
    </row>
    <row r="837" spans="1:5" x14ac:dyDescent="0.25">
      <c r="A837" t="s">
        <v>253</v>
      </c>
      <c r="B837" t="s">
        <v>91</v>
      </c>
      <c r="C837" t="s">
        <v>417</v>
      </c>
      <c r="D837">
        <v>6626953000</v>
      </c>
      <c r="E837">
        <v>2019</v>
      </c>
    </row>
    <row r="838" spans="1:5" x14ac:dyDescent="0.25">
      <c r="A838" t="s">
        <v>253</v>
      </c>
      <c r="B838" t="s">
        <v>91</v>
      </c>
      <c r="C838" t="s">
        <v>417</v>
      </c>
      <c r="D838">
        <v>8215152000</v>
      </c>
      <c r="E838">
        <v>2020</v>
      </c>
    </row>
    <row r="839" spans="1:5" x14ac:dyDescent="0.25">
      <c r="A839" t="s">
        <v>253</v>
      </c>
      <c r="B839" t="s">
        <v>91</v>
      </c>
      <c r="C839" t="s">
        <v>418</v>
      </c>
      <c r="D839">
        <v>5061360000</v>
      </c>
      <c r="E839">
        <v>2018</v>
      </c>
    </row>
    <row r="840" spans="1:5" x14ac:dyDescent="0.25">
      <c r="A840" t="s">
        <v>253</v>
      </c>
      <c r="B840" t="s">
        <v>91</v>
      </c>
      <c r="C840" t="s">
        <v>418</v>
      </c>
      <c r="D840">
        <v>6126853000</v>
      </c>
      <c r="E840">
        <v>2019</v>
      </c>
    </row>
    <row r="841" spans="1:5" x14ac:dyDescent="0.25">
      <c r="A841" t="s">
        <v>253</v>
      </c>
      <c r="B841" t="s">
        <v>91</v>
      </c>
      <c r="C841" t="s">
        <v>418</v>
      </c>
      <c r="D841">
        <v>8415330000</v>
      </c>
      <c r="E841">
        <v>2020</v>
      </c>
    </row>
    <row r="842" spans="1:5" x14ac:dyDescent="0.25">
      <c r="A842" t="s">
        <v>253</v>
      </c>
      <c r="B842" t="s">
        <v>91</v>
      </c>
      <c r="C842" t="s">
        <v>419</v>
      </c>
      <c r="D842">
        <v>710804000</v>
      </c>
      <c r="E842">
        <v>2018</v>
      </c>
    </row>
    <row r="843" spans="1:5" x14ac:dyDescent="0.25">
      <c r="A843" t="s">
        <v>253</v>
      </c>
      <c r="B843" t="s">
        <v>91</v>
      </c>
      <c r="C843" t="s">
        <v>419</v>
      </c>
      <c r="D843">
        <v>526297000</v>
      </c>
      <c r="E843">
        <v>2019</v>
      </c>
    </row>
    <row r="844" spans="1:5" x14ac:dyDescent="0.25">
      <c r="A844" t="s">
        <v>253</v>
      </c>
      <c r="B844" t="s">
        <v>91</v>
      </c>
      <c r="C844" t="s">
        <v>419</v>
      </c>
      <c r="D844">
        <v>-721500000</v>
      </c>
      <c r="E844">
        <v>2020</v>
      </c>
    </row>
    <row r="845" spans="1:5" x14ac:dyDescent="0.25">
      <c r="A845" t="s">
        <v>253</v>
      </c>
      <c r="B845" t="s">
        <v>91</v>
      </c>
      <c r="C845" t="s">
        <v>420</v>
      </c>
      <c r="D845">
        <v>0</v>
      </c>
      <c r="E845">
        <v>2018</v>
      </c>
    </row>
    <row r="846" spans="1:5" x14ac:dyDescent="0.25">
      <c r="A846" t="s">
        <v>253</v>
      </c>
      <c r="B846" t="s">
        <v>91</v>
      </c>
      <c r="C846" t="s">
        <v>420</v>
      </c>
      <c r="D846">
        <v>0</v>
      </c>
      <c r="E846">
        <v>2019</v>
      </c>
    </row>
    <row r="847" spans="1:5" x14ac:dyDescent="0.25">
      <c r="A847" t="s">
        <v>253</v>
      </c>
      <c r="B847" t="s">
        <v>91</v>
      </c>
      <c r="C847" t="s">
        <v>420</v>
      </c>
      <c r="D847">
        <v>0</v>
      </c>
      <c r="E847">
        <v>2020</v>
      </c>
    </row>
    <row r="848" spans="1:5" x14ac:dyDescent="0.25">
      <c r="A848" t="s">
        <v>253</v>
      </c>
      <c r="B848" t="s">
        <v>91</v>
      </c>
      <c r="C848" t="s">
        <v>421</v>
      </c>
      <c r="D848">
        <v>850857000</v>
      </c>
      <c r="E848">
        <v>2018</v>
      </c>
    </row>
    <row r="849" spans="1:5" x14ac:dyDescent="0.25">
      <c r="A849" t="s">
        <v>253</v>
      </c>
      <c r="B849" t="s">
        <v>91</v>
      </c>
      <c r="C849" t="s">
        <v>421</v>
      </c>
      <c r="D849">
        <v>736628000</v>
      </c>
      <c r="E849">
        <v>2019</v>
      </c>
    </row>
    <row r="850" spans="1:5" x14ac:dyDescent="0.25">
      <c r="A850" t="s">
        <v>253</v>
      </c>
      <c r="B850" t="s">
        <v>91</v>
      </c>
      <c r="C850" t="s">
        <v>421</v>
      </c>
      <c r="D850">
        <v>-322400000</v>
      </c>
      <c r="E850">
        <v>2020</v>
      </c>
    </row>
    <row r="851" spans="1:5" x14ac:dyDescent="0.25">
      <c r="A851" t="s">
        <v>253</v>
      </c>
      <c r="B851" t="s">
        <v>91</v>
      </c>
      <c r="C851" t="s">
        <v>422</v>
      </c>
      <c r="D851">
        <v>276049000</v>
      </c>
      <c r="E851">
        <v>2018</v>
      </c>
    </row>
    <row r="852" spans="1:5" x14ac:dyDescent="0.25">
      <c r="A852" t="s">
        <v>253</v>
      </c>
      <c r="B852" t="s">
        <v>91</v>
      </c>
      <c r="C852" t="s">
        <v>422</v>
      </c>
      <c r="D852">
        <v>375846000</v>
      </c>
      <c r="E852">
        <v>2019</v>
      </c>
    </row>
    <row r="853" spans="1:5" x14ac:dyDescent="0.25">
      <c r="A853" t="s">
        <v>253</v>
      </c>
      <c r="B853" t="s">
        <v>91</v>
      </c>
      <c r="C853" t="s">
        <v>422</v>
      </c>
      <c r="D853">
        <v>-66569000</v>
      </c>
      <c r="E853">
        <v>2020</v>
      </c>
    </row>
    <row r="854" spans="1:5" x14ac:dyDescent="0.25">
      <c r="A854" t="s">
        <v>253</v>
      </c>
      <c r="B854" t="s">
        <v>91</v>
      </c>
      <c r="C854" t="s">
        <v>423</v>
      </c>
      <c r="D854">
        <v>72000</v>
      </c>
      <c r="E854">
        <v>2018</v>
      </c>
    </row>
    <row r="855" spans="1:5" x14ac:dyDescent="0.25">
      <c r="A855" t="s">
        <v>253</v>
      </c>
      <c r="B855" t="s">
        <v>91</v>
      </c>
      <c r="C855" t="s">
        <v>423</v>
      </c>
      <c r="D855">
        <v>72000</v>
      </c>
      <c r="E855">
        <v>2019</v>
      </c>
    </row>
    <row r="856" spans="1:5" x14ac:dyDescent="0.25">
      <c r="A856" t="s">
        <v>253</v>
      </c>
      <c r="B856" t="s">
        <v>91</v>
      </c>
      <c r="C856" t="s">
        <v>423</v>
      </c>
      <c r="D856">
        <v>72000</v>
      </c>
      <c r="E856">
        <v>2020</v>
      </c>
    </row>
    <row r="857" spans="1:5" x14ac:dyDescent="0.25">
      <c r="A857" t="s">
        <v>253</v>
      </c>
      <c r="B857" t="s">
        <v>91</v>
      </c>
      <c r="C857" t="s">
        <v>424</v>
      </c>
      <c r="D857">
        <v>152454000</v>
      </c>
      <c r="E857">
        <v>2018</v>
      </c>
    </row>
    <row r="858" spans="1:5" x14ac:dyDescent="0.25">
      <c r="A858" t="s">
        <v>253</v>
      </c>
      <c r="B858" t="s">
        <v>91</v>
      </c>
      <c r="C858" t="s">
        <v>424</v>
      </c>
      <c r="D858">
        <v>60380000</v>
      </c>
      <c r="E858">
        <v>2019</v>
      </c>
    </row>
    <row r="859" spans="1:5" x14ac:dyDescent="0.25">
      <c r="A859" t="s">
        <v>253</v>
      </c>
      <c r="B859" t="s">
        <v>91</v>
      </c>
      <c r="C859" t="s">
        <v>424</v>
      </c>
      <c r="D859">
        <v>85717000</v>
      </c>
      <c r="E859">
        <v>2020</v>
      </c>
    </row>
    <row r="860" spans="1:5" x14ac:dyDescent="0.25">
      <c r="A860" t="s">
        <v>253</v>
      </c>
      <c r="B860" t="s">
        <v>91</v>
      </c>
      <c r="C860" t="s">
        <v>425</v>
      </c>
      <c r="D860">
        <v>3578520000</v>
      </c>
      <c r="E860">
        <v>2018</v>
      </c>
    </row>
    <row r="861" spans="1:5" x14ac:dyDescent="0.25">
      <c r="A861" t="s">
        <v>253</v>
      </c>
      <c r="B861" t="s">
        <v>91</v>
      </c>
      <c r="C861" t="s">
        <v>425</v>
      </c>
      <c r="D861">
        <v>4514706000</v>
      </c>
      <c r="E861">
        <v>2019</v>
      </c>
    </row>
    <row r="862" spans="1:5" x14ac:dyDescent="0.25">
      <c r="A862" t="s">
        <v>253</v>
      </c>
      <c r="B862" t="s">
        <v>91</v>
      </c>
      <c r="C862" t="s">
        <v>425</v>
      </c>
      <c r="D862">
        <v>5386579000</v>
      </c>
      <c r="E862">
        <v>2020</v>
      </c>
    </row>
    <row r="863" spans="1:5" x14ac:dyDescent="0.25">
      <c r="A863" t="s">
        <v>253</v>
      </c>
      <c r="B863" t="s">
        <v>91</v>
      </c>
      <c r="C863" t="s">
        <v>426</v>
      </c>
      <c r="D863">
        <v>3730974000</v>
      </c>
      <c r="E863">
        <v>2018</v>
      </c>
    </row>
    <row r="864" spans="1:5" x14ac:dyDescent="0.25">
      <c r="A864" t="s">
        <v>253</v>
      </c>
      <c r="B864" t="s">
        <v>91</v>
      </c>
      <c r="C864" t="s">
        <v>426</v>
      </c>
      <c r="D864">
        <v>4575086000</v>
      </c>
      <c r="E864">
        <v>2019</v>
      </c>
    </row>
    <row r="865" spans="1:5" x14ac:dyDescent="0.25">
      <c r="A865" t="s">
        <v>253</v>
      </c>
      <c r="B865" t="s">
        <v>91</v>
      </c>
      <c r="C865" t="s">
        <v>426</v>
      </c>
      <c r="D865">
        <v>5472296000</v>
      </c>
      <c r="E865">
        <v>2020</v>
      </c>
    </row>
    <row r="866" spans="1:5" x14ac:dyDescent="0.25">
      <c r="A866" t="s">
        <v>253</v>
      </c>
      <c r="B866" t="s">
        <v>91</v>
      </c>
      <c r="C866" t="s">
        <v>21</v>
      </c>
      <c r="D866">
        <v>28499170000</v>
      </c>
      <c r="E866">
        <v>2018</v>
      </c>
    </row>
    <row r="867" spans="1:5" x14ac:dyDescent="0.25">
      <c r="A867" t="s">
        <v>253</v>
      </c>
      <c r="B867" t="s">
        <v>91</v>
      </c>
      <c r="C867" t="s">
        <v>21</v>
      </c>
      <c r="D867">
        <v>29900325000</v>
      </c>
      <c r="E867">
        <v>2019</v>
      </c>
    </row>
    <row r="868" spans="1:5" x14ac:dyDescent="0.25">
      <c r="A868" t="s">
        <v>253</v>
      </c>
      <c r="B868" t="s">
        <v>91</v>
      </c>
      <c r="C868" t="s">
        <v>21</v>
      </c>
      <c r="D868">
        <v>30350881000</v>
      </c>
      <c r="E868">
        <v>2020</v>
      </c>
    </row>
    <row r="869" spans="1:5" x14ac:dyDescent="0.25">
      <c r="A869" t="s">
        <v>253</v>
      </c>
      <c r="B869" t="s">
        <v>91</v>
      </c>
      <c r="C869" t="s">
        <v>427</v>
      </c>
      <c r="D869">
        <v>35093755000</v>
      </c>
      <c r="E869">
        <v>2018</v>
      </c>
    </row>
    <row r="870" spans="1:5" x14ac:dyDescent="0.25">
      <c r="A870" t="s">
        <v>253</v>
      </c>
      <c r="B870" t="s">
        <v>91</v>
      </c>
      <c r="C870" t="s">
        <v>427</v>
      </c>
      <c r="D870">
        <v>36909939000</v>
      </c>
      <c r="E870">
        <v>2019</v>
      </c>
    </row>
    <row r="871" spans="1:5" x14ac:dyDescent="0.25">
      <c r="A871" t="s">
        <v>253</v>
      </c>
      <c r="B871" t="s">
        <v>91</v>
      </c>
      <c r="C871" t="s">
        <v>427</v>
      </c>
      <c r="D871">
        <v>37813395000</v>
      </c>
      <c r="E871">
        <v>2020</v>
      </c>
    </row>
    <row r="872" spans="1:5" x14ac:dyDescent="0.25">
      <c r="A872" t="s">
        <v>253</v>
      </c>
      <c r="B872" t="s">
        <v>91</v>
      </c>
      <c r="C872" t="s">
        <v>13</v>
      </c>
      <c r="D872">
        <v>13585559000</v>
      </c>
      <c r="E872">
        <v>2018</v>
      </c>
    </row>
    <row r="873" spans="1:5" x14ac:dyDescent="0.25">
      <c r="A873" t="s">
        <v>253</v>
      </c>
      <c r="B873" t="s">
        <v>91</v>
      </c>
      <c r="C873" t="s">
        <v>13</v>
      </c>
      <c r="D873">
        <v>15450601000</v>
      </c>
      <c r="E873">
        <v>2019</v>
      </c>
    </row>
    <row r="874" spans="1:5" x14ac:dyDescent="0.25">
      <c r="A874" t="s">
        <v>253</v>
      </c>
      <c r="B874" t="s">
        <v>91</v>
      </c>
      <c r="C874" t="s">
        <v>13</v>
      </c>
      <c r="D874">
        <v>17749756000</v>
      </c>
      <c r="E874">
        <v>2020</v>
      </c>
    </row>
    <row r="875" spans="1:5" x14ac:dyDescent="0.25">
      <c r="A875" t="s">
        <v>253</v>
      </c>
      <c r="B875" t="s">
        <v>91</v>
      </c>
      <c r="C875" t="s">
        <v>16</v>
      </c>
      <c r="D875">
        <v>10151751000</v>
      </c>
      <c r="E875">
        <v>2018</v>
      </c>
    </row>
    <row r="876" spans="1:5" x14ac:dyDescent="0.25">
      <c r="A876" t="s">
        <v>253</v>
      </c>
      <c r="B876" t="s">
        <v>91</v>
      </c>
      <c r="C876" t="s">
        <v>16</v>
      </c>
      <c r="D876">
        <v>11061896000</v>
      </c>
      <c r="E876">
        <v>2019</v>
      </c>
    </row>
    <row r="877" spans="1:5" x14ac:dyDescent="0.25">
      <c r="A877" t="s">
        <v>253</v>
      </c>
      <c r="B877" t="s">
        <v>91</v>
      </c>
      <c r="C877" t="s">
        <v>16</v>
      </c>
      <c r="D877">
        <v>12662590000</v>
      </c>
      <c r="E877">
        <v>2020</v>
      </c>
    </row>
    <row r="878" spans="1:5" x14ac:dyDescent="0.25">
      <c r="A878" t="s">
        <v>253</v>
      </c>
      <c r="B878" t="s">
        <v>91</v>
      </c>
      <c r="C878" t="s">
        <v>428</v>
      </c>
      <c r="D878">
        <v>926776000</v>
      </c>
      <c r="E878">
        <v>2018</v>
      </c>
    </row>
    <row r="879" spans="1:5" x14ac:dyDescent="0.25">
      <c r="A879" t="s">
        <v>253</v>
      </c>
      <c r="B879" t="s">
        <v>91</v>
      </c>
      <c r="C879" t="s">
        <v>428</v>
      </c>
      <c r="D879">
        <v>1022399000</v>
      </c>
      <c r="E879">
        <v>2020</v>
      </c>
    </row>
    <row r="880" spans="1:5" x14ac:dyDescent="0.25">
      <c r="A880" t="s">
        <v>253</v>
      </c>
      <c r="B880" t="s">
        <v>91</v>
      </c>
      <c r="C880" t="s">
        <v>429</v>
      </c>
      <c r="D880">
        <v>926776000</v>
      </c>
      <c r="E880">
        <v>2018</v>
      </c>
    </row>
    <row r="881" spans="1:5" x14ac:dyDescent="0.25">
      <c r="A881" t="s">
        <v>253</v>
      </c>
      <c r="B881" t="s">
        <v>91</v>
      </c>
      <c r="C881" t="s">
        <v>429</v>
      </c>
      <c r="D881">
        <v>892760000</v>
      </c>
      <c r="E881">
        <v>2019</v>
      </c>
    </row>
    <row r="882" spans="1:5" x14ac:dyDescent="0.25">
      <c r="A882" t="s">
        <v>253</v>
      </c>
      <c r="B882" t="s">
        <v>91</v>
      </c>
      <c r="C882" t="s">
        <v>429</v>
      </c>
      <c r="D882">
        <v>892760000</v>
      </c>
      <c r="E882">
        <v>2019</v>
      </c>
    </row>
    <row r="883" spans="1:5" x14ac:dyDescent="0.25">
      <c r="A883" t="s">
        <v>253</v>
      </c>
      <c r="B883" t="s">
        <v>91</v>
      </c>
      <c r="C883" t="s">
        <v>429</v>
      </c>
      <c r="D883">
        <v>1022399000</v>
      </c>
      <c r="E883">
        <v>2020</v>
      </c>
    </row>
    <row r="884" spans="1:5" x14ac:dyDescent="0.25">
      <c r="A884" t="s">
        <v>253</v>
      </c>
      <c r="B884" t="s">
        <v>91</v>
      </c>
      <c r="C884" t="s">
        <v>430</v>
      </c>
      <c r="D884">
        <v>5808093000</v>
      </c>
      <c r="E884">
        <v>2018</v>
      </c>
    </row>
    <row r="885" spans="1:5" x14ac:dyDescent="0.25">
      <c r="A885" t="s">
        <v>253</v>
      </c>
      <c r="B885" t="s">
        <v>91</v>
      </c>
      <c r="C885" t="s">
        <v>430</v>
      </c>
      <c r="D885">
        <v>6251797000</v>
      </c>
      <c r="E885">
        <v>2019</v>
      </c>
    </row>
    <row r="886" spans="1:5" x14ac:dyDescent="0.25">
      <c r="A886" t="s">
        <v>253</v>
      </c>
      <c r="B886" t="s">
        <v>91</v>
      </c>
      <c r="C886" t="s">
        <v>430</v>
      </c>
      <c r="D886">
        <v>6774331000</v>
      </c>
      <c r="E886">
        <v>2020</v>
      </c>
    </row>
    <row r="887" spans="1:5" x14ac:dyDescent="0.25">
      <c r="A887" t="s">
        <v>253</v>
      </c>
      <c r="B887" t="s">
        <v>91</v>
      </c>
      <c r="C887" t="s">
        <v>431</v>
      </c>
      <c r="D887">
        <v>0</v>
      </c>
      <c r="E887">
        <v>2018</v>
      </c>
    </row>
    <row r="888" spans="1:5" x14ac:dyDescent="0.25">
      <c r="A888" t="s">
        <v>253</v>
      </c>
      <c r="B888" t="s">
        <v>91</v>
      </c>
      <c r="C888" t="s">
        <v>431</v>
      </c>
      <c r="D888">
        <v>0</v>
      </c>
      <c r="E888">
        <v>2019</v>
      </c>
    </row>
    <row r="889" spans="1:5" x14ac:dyDescent="0.25">
      <c r="A889" t="s">
        <v>253</v>
      </c>
      <c r="B889" t="s">
        <v>91</v>
      </c>
      <c r="C889" t="s">
        <v>431</v>
      </c>
      <c r="D889">
        <v>0</v>
      </c>
      <c r="E889">
        <v>2020</v>
      </c>
    </row>
    <row r="890" spans="1:5" x14ac:dyDescent="0.25">
      <c r="A890" t="s">
        <v>253</v>
      </c>
      <c r="B890" t="s">
        <v>91</v>
      </c>
      <c r="C890" t="s">
        <v>432</v>
      </c>
      <c r="D890">
        <v>43343</v>
      </c>
      <c r="E890">
        <v>2018</v>
      </c>
    </row>
    <row r="891" spans="1:5" x14ac:dyDescent="0.25">
      <c r="A891" t="s">
        <v>253</v>
      </c>
      <c r="B891" t="s">
        <v>91</v>
      </c>
      <c r="C891" t="s">
        <v>432</v>
      </c>
      <c r="D891">
        <v>43708</v>
      </c>
      <c r="E891">
        <v>2019</v>
      </c>
    </row>
    <row r="892" spans="1:5" x14ac:dyDescent="0.25">
      <c r="A892" t="s">
        <v>253</v>
      </c>
      <c r="B892" t="s">
        <v>91</v>
      </c>
      <c r="C892" t="s">
        <v>432</v>
      </c>
      <c r="D892">
        <v>44074</v>
      </c>
      <c r="E892">
        <v>2020</v>
      </c>
    </row>
    <row r="893" spans="1:5" x14ac:dyDescent="0.25">
      <c r="A893" t="s">
        <v>253</v>
      </c>
      <c r="B893" t="s">
        <v>91</v>
      </c>
      <c r="C893" t="s">
        <v>433</v>
      </c>
      <c r="D893">
        <v>359835000</v>
      </c>
      <c r="E893">
        <v>2018</v>
      </c>
    </row>
    <row r="894" spans="1:5" x14ac:dyDescent="0.25">
      <c r="A894" t="s">
        <v>253</v>
      </c>
      <c r="B894" t="s">
        <v>91</v>
      </c>
      <c r="C894" t="s">
        <v>433</v>
      </c>
      <c r="D894">
        <v>418683000</v>
      </c>
      <c r="E894">
        <v>2019</v>
      </c>
    </row>
    <row r="895" spans="1:5" x14ac:dyDescent="0.25">
      <c r="A895" t="s">
        <v>253</v>
      </c>
      <c r="B895" t="s">
        <v>91</v>
      </c>
      <c r="C895" t="s">
        <v>433</v>
      </c>
      <c r="D895">
        <v>498637000</v>
      </c>
      <c r="E895">
        <v>2020</v>
      </c>
    </row>
    <row r="896" spans="1:5" x14ac:dyDescent="0.25">
      <c r="A896" t="s">
        <v>253</v>
      </c>
      <c r="B896" t="s">
        <v>91</v>
      </c>
      <c r="C896" t="s">
        <v>434</v>
      </c>
      <c r="D896">
        <v>10364753000</v>
      </c>
      <c r="E896">
        <v>2018</v>
      </c>
    </row>
    <row r="897" spans="1:5" x14ac:dyDescent="0.25">
      <c r="A897" t="s">
        <v>253</v>
      </c>
      <c r="B897" t="s">
        <v>91</v>
      </c>
      <c r="C897" t="s">
        <v>434</v>
      </c>
      <c r="D897">
        <v>14409008000</v>
      </c>
      <c r="E897">
        <v>2019</v>
      </c>
    </row>
    <row r="898" spans="1:5" x14ac:dyDescent="0.25">
      <c r="A898" t="s">
        <v>253</v>
      </c>
      <c r="B898" t="s">
        <v>91</v>
      </c>
      <c r="C898" t="s">
        <v>434</v>
      </c>
      <c r="D898">
        <v>17000536000</v>
      </c>
      <c r="E898">
        <v>2020</v>
      </c>
    </row>
    <row r="899" spans="1:5" x14ac:dyDescent="0.25">
      <c r="A899" t="s">
        <v>253</v>
      </c>
      <c r="B899" t="s">
        <v>91</v>
      </c>
      <c r="C899" t="s">
        <v>435</v>
      </c>
      <c r="D899">
        <v>0</v>
      </c>
      <c r="E899">
        <v>2018</v>
      </c>
    </row>
    <row r="900" spans="1:5" x14ac:dyDescent="0.25">
      <c r="A900" t="s">
        <v>253</v>
      </c>
      <c r="B900" t="s">
        <v>91</v>
      </c>
      <c r="C900" t="s">
        <v>435</v>
      </c>
      <c r="D900">
        <v>0</v>
      </c>
      <c r="E900">
        <v>2019</v>
      </c>
    </row>
    <row r="901" spans="1:5" x14ac:dyDescent="0.25">
      <c r="A901" t="s">
        <v>253</v>
      </c>
      <c r="B901" t="s">
        <v>91</v>
      </c>
      <c r="C901" t="s">
        <v>435</v>
      </c>
      <c r="D901">
        <v>0</v>
      </c>
      <c r="E901">
        <v>2020</v>
      </c>
    </row>
    <row r="902" spans="1:5" x14ac:dyDescent="0.25">
      <c r="A902" t="s">
        <v>253</v>
      </c>
      <c r="B902" t="s">
        <v>91</v>
      </c>
      <c r="C902" t="s">
        <v>436</v>
      </c>
      <c r="D902">
        <v>5383012000</v>
      </c>
      <c r="E902">
        <v>2018</v>
      </c>
    </row>
    <row r="903" spans="1:5" x14ac:dyDescent="0.25">
      <c r="A903" t="s">
        <v>253</v>
      </c>
      <c r="B903" t="s">
        <v>91</v>
      </c>
      <c r="C903" t="s">
        <v>436</v>
      </c>
      <c r="D903">
        <v>6205550000</v>
      </c>
      <c r="E903">
        <v>2019</v>
      </c>
    </row>
    <row r="904" spans="1:5" x14ac:dyDescent="0.25">
      <c r="A904" t="s">
        <v>253</v>
      </c>
      <c r="B904" t="s">
        <v>91</v>
      </c>
      <c r="C904" t="s">
        <v>436</v>
      </c>
      <c r="D904">
        <v>7709820000</v>
      </c>
      <c r="E904">
        <v>2020</v>
      </c>
    </row>
    <row r="905" spans="1:5" x14ac:dyDescent="0.25">
      <c r="A905" t="s">
        <v>253</v>
      </c>
      <c r="B905" t="s">
        <v>91</v>
      </c>
      <c r="C905" t="s">
        <v>437</v>
      </c>
      <c r="D905">
        <v>12493364000</v>
      </c>
      <c r="E905">
        <v>2018</v>
      </c>
    </row>
    <row r="906" spans="1:5" x14ac:dyDescent="0.25">
      <c r="A906" t="s">
        <v>253</v>
      </c>
      <c r="B906" t="s">
        <v>91</v>
      </c>
      <c r="C906" t="s">
        <v>437</v>
      </c>
      <c r="D906">
        <v>13314688000</v>
      </c>
      <c r="E906">
        <v>2019</v>
      </c>
    </row>
    <row r="907" spans="1:5" x14ac:dyDescent="0.25">
      <c r="A907" t="s">
        <v>253</v>
      </c>
      <c r="B907" t="s">
        <v>91</v>
      </c>
      <c r="C907" t="s">
        <v>437</v>
      </c>
      <c r="D907">
        <v>13976158000</v>
      </c>
      <c r="E907">
        <v>2020</v>
      </c>
    </row>
    <row r="908" spans="1:5" x14ac:dyDescent="0.25">
      <c r="A908" t="s">
        <v>253</v>
      </c>
      <c r="B908" t="s">
        <v>91</v>
      </c>
      <c r="C908" t="s">
        <v>438</v>
      </c>
      <c r="D908">
        <v>4214594000</v>
      </c>
      <c r="E908">
        <v>2018</v>
      </c>
    </row>
    <row r="909" spans="1:5" x14ac:dyDescent="0.25">
      <c r="A909" t="s">
        <v>253</v>
      </c>
      <c r="B909" t="s">
        <v>91</v>
      </c>
      <c r="C909" t="s">
        <v>438</v>
      </c>
      <c r="D909">
        <v>4846241000</v>
      </c>
      <c r="E909">
        <v>2019</v>
      </c>
    </row>
    <row r="910" spans="1:5" x14ac:dyDescent="0.25">
      <c r="A910" t="s">
        <v>253</v>
      </c>
      <c r="B910" t="s">
        <v>91</v>
      </c>
      <c r="C910" t="s">
        <v>438</v>
      </c>
      <c r="D910">
        <v>5185313000</v>
      </c>
      <c r="E910">
        <v>2020</v>
      </c>
    </row>
    <row r="911" spans="1:5" x14ac:dyDescent="0.25">
      <c r="A911" t="s">
        <v>253</v>
      </c>
      <c r="B911" t="s">
        <v>91</v>
      </c>
      <c r="C911" t="s">
        <v>439</v>
      </c>
      <c r="D911">
        <v>0</v>
      </c>
      <c r="E911">
        <v>2018</v>
      </c>
    </row>
    <row r="912" spans="1:5" x14ac:dyDescent="0.25">
      <c r="A912" t="s">
        <v>253</v>
      </c>
      <c r="B912" t="s">
        <v>91</v>
      </c>
      <c r="C912" t="s">
        <v>439</v>
      </c>
      <c r="D912">
        <v>0</v>
      </c>
      <c r="E912">
        <v>2019</v>
      </c>
    </row>
    <row r="913" spans="1:5" x14ac:dyDescent="0.25">
      <c r="A913" t="s">
        <v>253</v>
      </c>
      <c r="B913" t="s">
        <v>91</v>
      </c>
      <c r="C913" t="s">
        <v>439</v>
      </c>
      <c r="D913">
        <v>0</v>
      </c>
      <c r="E913">
        <v>2020</v>
      </c>
    </row>
    <row r="914" spans="1:5" x14ac:dyDescent="0.25">
      <c r="A914" t="s">
        <v>253</v>
      </c>
      <c r="B914" t="s">
        <v>91</v>
      </c>
      <c r="C914" t="s">
        <v>23</v>
      </c>
      <c r="D914">
        <v>1593499000</v>
      </c>
      <c r="E914">
        <v>2018</v>
      </c>
    </row>
    <row r="915" spans="1:5" x14ac:dyDescent="0.25">
      <c r="A915" t="s">
        <v>253</v>
      </c>
      <c r="B915" t="s">
        <v>91</v>
      </c>
      <c r="C915" t="s">
        <v>23</v>
      </c>
      <c r="D915">
        <v>1405556000</v>
      </c>
      <c r="E915">
        <v>2019</v>
      </c>
    </row>
    <row r="916" spans="1:5" x14ac:dyDescent="0.25">
      <c r="A916" t="s">
        <v>253</v>
      </c>
      <c r="B916" t="s">
        <v>91</v>
      </c>
      <c r="C916" t="s">
        <v>23</v>
      </c>
      <c r="D916">
        <v>1589018000</v>
      </c>
      <c r="E916">
        <v>2020</v>
      </c>
    </row>
    <row r="917" spans="1:5" x14ac:dyDescent="0.25">
      <c r="A917" t="s">
        <v>253</v>
      </c>
      <c r="B917" t="s">
        <v>91</v>
      </c>
      <c r="C917" t="s">
        <v>440</v>
      </c>
      <c r="D917">
        <v>0</v>
      </c>
      <c r="E917">
        <v>2018</v>
      </c>
    </row>
    <row r="918" spans="1:5" x14ac:dyDescent="0.25">
      <c r="A918" t="s">
        <v>253</v>
      </c>
      <c r="B918" t="s">
        <v>91</v>
      </c>
      <c r="C918" t="s">
        <v>440</v>
      </c>
      <c r="D918">
        <v>0</v>
      </c>
      <c r="E918">
        <v>2019</v>
      </c>
    </row>
    <row r="919" spans="1:5" x14ac:dyDescent="0.25">
      <c r="A919" t="s">
        <v>253</v>
      </c>
      <c r="B919" t="s">
        <v>91</v>
      </c>
      <c r="C919" t="s">
        <v>440</v>
      </c>
      <c r="D919">
        <v>0</v>
      </c>
      <c r="E919">
        <v>2020</v>
      </c>
    </row>
    <row r="920" spans="1:5" x14ac:dyDescent="0.25">
      <c r="A920" t="s">
        <v>253</v>
      </c>
      <c r="B920" t="s">
        <v>91</v>
      </c>
      <c r="C920" t="s">
        <v>22</v>
      </c>
      <c r="D920">
        <v>19539000</v>
      </c>
      <c r="E920">
        <v>2018</v>
      </c>
    </row>
    <row r="921" spans="1:5" x14ac:dyDescent="0.25">
      <c r="A921" t="s">
        <v>253</v>
      </c>
      <c r="B921" t="s">
        <v>91</v>
      </c>
      <c r="C921" t="s">
        <v>22</v>
      </c>
      <c r="D921">
        <v>22963000</v>
      </c>
      <c r="E921">
        <v>2019</v>
      </c>
    </row>
    <row r="922" spans="1:5" x14ac:dyDescent="0.25">
      <c r="A922" t="s">
        <v>253</v>
      </c>
      <c r="B922" t="s">
        <v>91</v>
      </c>
      <c r="C922" t="s">
        <v>22</v>
      </c>
      <c r="D922">
        <v>33071000</v>
      </c>
      <c r="E922">
        <v>2020</v>
      </c>
    </row>
    <row r="923" spans="1:5" x14ac:dyDescent="0.25">
      <c r="A923" t="s">
        <v>253</v>
      </c>
      <c r="B923" t="s">
        <v>91</v>
      </c>
      <c r="C923" t="s">
        <v>441</v>
      </c>
      <c r="D923">
        <v>19673000</v>
      </c>
      <c r="E923">
        <v>2018</v>
      </c>
    </row>
    <row r="924" spans="1:5" x14ac:dyDescent="0.25">
      <c r="A924" t="s">
        <v>253</v>
      </c>
      <c r="B924" t="s">
        <v>91</v>
      </c>
      <c r="C924" t="s">
        <v>441</v>
      </c>
      <c r="D924">
        <v>22624000</v>
      </c>
      <c r="E924">
        <v>2019</v>
      </c>
    </row>
    <row r="925" spans="1:5" x14ac:dyDescent="0.25">
      <c r="A925" t="s">
        <v>253</v>
      </c>
      <c r="B925" t="s">
        <v>91</v>
      </c>
      <c r="C925" t="s">
        <v>441</v>
      </c>
      <c r="D925">
        <v>28493000</v>
      </c>
      <c r="E925">
        <v>2020</v>
      </c>
    </row>
    <row r="926" spans="1:5" x14ac:dyDescent="0.25">
      <c r="A926" t="s">
        <v>253</v>
      </c>
      <c r="B926" t="s">
        <v>91</v>
      </c>
      <c r="C926" t="s">
        <v>11</v>
      </c>
      <c r="D926">
        <v>0</v>
      </c>
      <c r="E926">
        <v>2018</v>
      </c>
    </row>
    <row r="927" spans="1:5" x14ac:dyDescent="0.25">
      <c r="A927" t="s">
        <v>253</v>
      </c>
      <c r="B927" t="s">
        <v>91</v>
      </c>
      <c r="C927" t="s">
        <v>11</v>
      </c>
      <c r="D927">
        <v>0</v>
      </c>
      <c r="E927">
        <v>2019</v>
      </c>
    </row>
    <row r="928" spans="1:5" x14ac:dyDescent="0.25">
      <c r="A928" t="s">
        <v>253</v>
      </c>
      <c r="B928" t="s">
        <v>91</v>
      </c>
      <c r="C928" t="s">
        <v>11</v>
      </c>
      <c r="D928">
        <v>0</v>
      </c>
      <c r="E928">
        <v>2020</v>
      </c>
    </row>
    <row r="929" spans="1:5" x14ac:dyDescent="0.25">
      <c r="A929" t="s">
        <v>253</v>
      </c>
      <c r="B929" t="s">
        <v>91</v>
      </c>
      <c r="C929" t="s">
        <v>19</v>
      </c>
      <c r="D929">
        <v>24449083000</v>
      </c>
      <c r="E929">
        <v>2018</v>
      </c>
    </row>
    <row r="930" spans="1:5" x14ac:dyDescent="0.25">
      <c r="A930" t="s">
        <v>253</v>
      </c>
      <c r="B930" t="s">
        <v>91</v>
      </c>
      <c r="C930" t="s">
        <v>19</v>
      </c>
      <c r="D930">
        <v>29789880000</v>
      </c>
      <c r="E930">
        <v>2019</v>
      </c>
    </row>
    <row r="931" spans="1:5" x14ac:dyDescent="0.25">
      <c r="A931" t="s">
        <v>253</v>
      </c>
      <c r="B931" t="s">
        <v>91</v>
      </c>
      <c r="C931" t="s">
        <v>19</v>
      </c>
      <c r="D931">
        <v>37078593000</v>
      </c>
      <c r="E931">
        <v>2020</v>
      </c>
    </row>
    <row r="932" spans="1:5" x14ac:dyDescent="0.25">
      <c r="A932" t="s">
        <v>253</v>
      </c>
      <c r="B932" t="s">
        <v>91</v>
      </c>
      <c r="C932" t="s">
        <v>18</v>
      </c>
      <c r="D932">
        <v>13724495000</v>
      </c>
      <c r="E932">
        <v>2018</v>
      </c>
    </row>
    <row r="933" spans="1:5" x14ac:dyDescent="0.25">
      <c r="A933" t="s">
        <v>253</v>
      </c>
      <c r="B933" t="s">
        <v>91</v>
      </c>
      <c r="C933" t="s">
        <v>18</v>
      </c>
      <c r="D933">
        <v>14962189000</v>
      </c>
      <c r="E933">
        <v>2019</v>
      </c>
    </row>
    <row r="934" spans="1:5" x14ac:dyDescent="0.25">
      <c r="A934" t="s">
        <v>253</v>
      </c>
      <c r="B934" t="s">
        <v>91</v>
      </c>
      <c r="C934" t="s">
        <v>18</v>
      </c>
      <c r="D934">
        <v>19579420000</v>
      </c>
      <c r="E934">
        <v>2020</v>
      </c>
    </row>
    <row r="935" spans="1:5" x14ac:dyDescent="0.25">
      <c r="A935" t="s">
        <v>253</v>
      </c>
      <c r="B935" t="s">
        <v>91</v>
      </c>
      <c r="C935" t="s">
        <v>442</v>
      </c>
      <c r="D935">
        <v>0</v>
      </c>
      <c r="E935">
        <v>2018</v>
      </c>
    </row>
    <row r="936" spans="1:5" x14ac:dyDescent="0.25">
      <c r="A936" t="s">
        <v>253</v>
      </c>
      <c r="B936" t="s">
        <v>91</v>
      </c>
      <c r="C936" t="s">
        <v>442</v>
      </c>
      <c r="D936">
        <v>0</v>
      </c>
      <c r="E936">
        <v>2019</v>
      </c>
    </row>
    <row r="937" spans="1:5" x14ac:dyDescent="0.25">
      <c r="A937" t="s">
        <v>253</v>
      </c>
      <c r="B937" t="s">
        <v>91</v>
      </c>
      <c r="C937" t="s">
        <v>442</v>
      </c>
      <c r="D937">
        <v>738642000</v>
      </c>
      <c r="E937">
        <v>2020</v>
      </c>
    </row>
    <row r="938" spans="1:5" x14ac:dyDescent="0.25">
      <c r="A938" t="s">
        <v>253</v>
      </c>
      <c r="B938" t="s">
        <v>91</v>
      </c>
      <c r="C938" t="s">
        <v>443</v>
      </c>
      <c r="D938">
        <v>215532000</v>
      </c>
      <c r="E938">
        <v>2018</v>
      </c>
    </row>
    <row r="939" spans="1:5" x14ac:dyDescent="0.25">
      <c r="A939" t="s">
        <v>253</v>
      </c>
      <c r="B939" t="s">
        <v>91</v>
      </c>
      <c r="C939" t="s">
        <v>443</v>
      </c>
      <c r="D939">
        <v>240313000</v>
      </c>
      <c r="E939">
        <v>2019</v>
      </c>
    </row>
    <row r="940" spans="1:5" x14ac:dyDescent="0.25">
      <c r="A940" t="s">
        <v>253</v>
      </c>
      <c r="B940" t="s">
        <v>91</v>
      </c>
      <c r="C940" t="s">
        <v>443</v>
      </c>
      <c r="D940">
        <v>324514000</v>
      </c>
      <c r="E940">
        <v>2020</v>
      </c>
    </row>
    <row r="941" spans="1:5" x14ac:dyDescent="0.25">
      <c r="A941" t="s">
        <v>253</v>
      </c>
      <c r="B941" t="s">
        <v>91</v>
      </c>
      <c r="C941" t="s">
        <v>444</v>
      </c>
      <c r="D941">
        <v>-4195000</v>
      </c>
      <c r="E941">
        <v>2018</v>
      </c>
    </row>
    <row r="942" spans="1:5" x14ac:dyDescent="0.25">
      <c r="A942" t="s">
        <v>253</v>
      </c>
      <c r="B942" t="s">
        <v>91</v>
      </c>
      <c r="C942" t="s">
        <v>444</v>
      </c>
      <c r="D942">
        <v>-4772000</v>
      </c>
      <c r="E942">
        <v>2019</v>
      </c>
    </row>
    <row r="943" spans="1:5" x14ac:dyDescent="0.25">
      <c r="A943" t="s">
        <v>253</v>
      </c>
      <c r="B943" t="s">
        <v>91</v>
      </c>
      <c r="C943" t="s">
        <v>444</v>
      </c>
      <c r="D943">
        <v>-6719000</v>
      </c>
      <c r="E943">
        <v>2020</v>
      </c>
    </row>
    <row r="944" spans="1:5" x14ac:dyDescent="0.25">
      <c r="A944" t="s">
        <v>253</v>
      </c>
      <c r="B944" t="s">
        <v>91</v>
      </c>
      <c r="C944" t="s">
        <v>445</v>
      </c>
      <c r="D944">
        <v>0</v>
      </c>
      <c r="E944">
        <v>2018</v>
      </c>
    </row>
    <row r="945" spans="1:5" x14ac:dyDescent="0.25">
      <c r="A945" t="s">
        <v>253</v>
      </c>
      <c r="B945" t="s">
        <v>91</v>
      </c>
      <c r="C945" t="s">
        <v>445</v>
      </c>
      <c r="D945">
        <v>0</v>
      </c>
      <c r="E945">
        <v>2019</v>
      </c>
    </row>
    <row r="946" spans="1:5" x14ac:dyDescent="0.25">
      <c r="A946" t="s">
        <v>253</v>
      </c>
      <c r="B946" t="s">
        <v>91</v>
      </c>
      <c r="C946" t="s">
        <v>445</v>
      </c>
      <c r="D946">
        <v>0</v>
      </c>
      <c r="E946">
        <v>2020</v>
      </c>
    </row>
    <row r="947" spans="1:5" x14ac:dyDescent="0.25">
      <c r="A947" t="s">
        <v>253</v>
      </c>
      <c r="B947" t="s">
        <v>91</v>
      </c>
      <c r="C947" t="s">
        <v>446</v>
      </c>
      <c r="D947">
        <v>0</v>
      </c>
      <c r="E947">
        <v>2018</v>
      </c>
    </row>
    <row r="948" spans="1:5" x14ac:dyDescent="0.25">
      <c r="A948" t="s">
        <v>253</v>
      </c>
      <c r="B948" t="s">
        <v>91</v>
      </c>
      <c r="C948" t="s">
        <v>446</v>
      </c>
      <c r="D948">
        <v>0</v>
      </c>
      <c r="E948">
        <v>2019</v>
      </c>
    </row>
    <row r="949" spans="1:5" x14ac:dyDescent="0.25">
      <c r="A949" t="s">
        <v>253</v>
      </c>
      <c r="B949" t="s">
        <v>91</v>
      </c>
      <c r="C949" t="s">
        <v>446</v>
      </c>
      <c r="D949">
        <v>0</v>
      </c>
      <c r="E949">
        <v>2020</v>
      </c>
    </row>
    <row r="950" spans="1:5" x14ac:dyDescent="0.25">
      <c r="A950" t="s">
        <v>253</v>
      </c>
      <c r="B950" t="s">
        <v>91</v>
      </c>
      <c r="C950" t="s">
        <v>447</v>
      </c>
      <c r="D950">
        <v>-3709028000</v>
      </c>
      <c r="E950">
        <v>2018</v>
      </c>
    </row>
    <row r="951" spans="1:5" x14ac:dyDescent="0.25">
      <c r="A951" t="s">
        <v>253</v>
      </c>
      <c r="B951" t="s">
        <v>91</v>
      </c>
      <c r="C951" t="s">
        <v>447</v>
      </c>
      <c r="D951">
        <v>-3767171000</v>
      </c>
      <c r="E951">
        <v>2019</v>
      </c>
    </row>
    <row r="952" spans="1:5" x14ac:dyDescent="0.25">
      <c r="A952" t="s">
        <v>253</v>
      </c>
      <c r="B952" t="s">
        <v>91</v>
      </c>
      <c r="C952" t="s">
        <v>447</v>
      </c>
      <c r="D952">
        <v>-4049092000</v>
      </c>
      <c r="E952">
        <v>2020</v>
      </c>
    </row>
    <row r="953" spans="1:5" x14ac:dyDescent="0.25">
      <c r="A953" t="s">
        <v>253</v>
      </c>
      <c r="B953" t="s">
        <v>91</v>
      </c>
      <c r="C953" t="s">
        <v>448</v>
      </c>
      <c r="D953">
        <v>0</v>
      </c>
      <c r="E953">
        <v>2018</v>
      </c>
    </row>
    <row r="954" spans="1:5" x14ac:dyDescent="0.25">
      <c r="A954" t="s">
        <v>253</v>
      </c>
      <c r="B954" t="s">
        <v>91</v>
      </c>
      <c r="C954" t="s">
        <v>448</v>
      </c>
      <c r="D954">
        <v>0</v>
      </c>
      <c r="E954">
        <v>2019</v>
      </c>
    </row>
    <row r="955" spans="1:5" x14ac:dyDescent="0.25">
      <c r="A955" t="s">
        <v>253</v>
      </c>
      <c r="B955" t="s">
        <v>91</v>
      </c>
      <c r="C955" t="s">
        <v>448</v>
      </c>
      <c r="D955">
        <v>0</v>
      </c>
      <c r="E955">
        <v>2020</v>
      </c>
    </row>
    <row r="956" spans="1:5" x14ac:dyDescent="0.25">
      <c r="A956" t="s">
        <v>253</v>
      </c>
      <c r="B956" t="s">
        <v>91</v>
      </c>
      <c r="C956" t="s">
        <v>449</v>
      </c>
      <c r="D956">
        <v>-1249604000</v>
      </c>
      <c r="E956">
        <v>2018</v>
      </c>
    </row>
    <row r="957" spans="1:5" x14ac:dyDescent="0.25">
      <c r="A957" t="s">
        <v>253</v>
      </c>
      <c r="B957" t="s">
        <v>91</v>
      </c>
      <c r="C957" t="s">
        <v>449</v>
      </c>
      <c r="D957">
        <v>-1755576000</v>
      </c>
      <c r="E957">
        <v>2019</v>
      </c>
    </row>
    <row r="958" spans="1:5" x14ac:dyDescent="0.25">
      <c r="A958" t="s">
        <v>253</v>
      </c>
      <c r="B958" t="s">
        <v>91</v>
      </c>
      <c r="C958" t="s">
        <v>449</v>
      </c>
      <c r="D958">
        <v>-1894519000</v>
      </c>
      <c r="E958">
        <v>2020</v>
      </c>
    </row>
    <row r="959" spans="1:5" x14ac:dyDescent="0.25">
      <c r="A959" t="s">
        <v>253</v>
      </c>
      <c r="B959" t="s">
        <v>91</v>
      </c>
      <c r="C959" t="s">
        <v>450</v>
      </c>
      <c r="D959">
        <v>0</v>
      </c>
      <c r="E959">
        <v>2018</v>
      </c>
    </row>
    <row r="960" spans="1:5" x14ac:dyDescent="0.25">
      <c r="A960" t="s">
        <v>253</v>
      </c>
      <c r="B960" t="s">
        <v>91</v>
      </c>
      <c r="C960" t="s">
        <v>450</v>
      </c>
      <c r="D960">
        <v>0</v>
      </c>
      <c r="E960">
        <v>2019</v>
      </c>
    </row>
    <row r="961" spans="1:5" x14ac:dyDescent="0.25">
      <c r="A961" t="s">
        <v>253</v>
      </c>
      <c r="B961" t="s">
        <v>91</v>
      </c>
      <c r="C961" t="s">
        <v>450</v>
      </c>
      <c r="D961">
        <v>0</v>
      </c>
      <c r="E961">
        <v>2020</v>
      </c>
    </row>
    <row r="962" spans="1:5" x14ac:dyDescent="0.25">
      <c r="A962" t="s">
        <v>253</v>
      </c>
      <c r="B962" t="s">
        <v>91</v>
      </c>
      <c r="C962" t="s">
        <v>451</v>
      </c>
      <c r="D962">
        <v>-1373244000</v>
      </c>
      <c r="E962">
        <v>2018</v>
      </c>
    </row>
    <row r="963" spans="1:5" x14ac:dyDescent="0.25">
      <c r="A963" t="s">
        <v>253</v>
      </c>
      <c r="B963" t="s">
        <v>91</v>
      </c>
      <c r="C963" t="s">
        <v>451</v>
      </c>
      <c r="D963">
        <v>-1609897000</v>
      </c>
      <c r="E963">
        <v>2019</v>
      </c>
    </row>
    <row r="964" spans="1:5" x14ac:dyDescent="0.25">
      <c r="A964" t="s">
        <v>253</v>
      </c>
      <c r="B964" t="s">
        <v>91</v>
      </c>
      <c r="C964" t="s">
        <v>451</v>
      </c>
      <c r="D964">
        <v>-1360030000</v>
      </c>
      <c r="E964">
        <v>2020</v>
      </c>
    </row>
    <row r="965" spans="1:5" x14ac:dyDescent="0.25">
      <c r="A965" t="s">
        <v>253</v>
      </c>
      <c r="B965" t="s">
        <v>91</v>
      </c>
      <c r="C965" t="s">
        <v>452</v>
      </c>
      <c r="D965">
        <v>0</v>
      </c>
      <c r="E965">
        <v>2018</v>
      </c>
    </row>
    <row r="966" spans="1:5" x14ac:dyDescent="0.25">
      <c r="A966" t="s">
        <v>253</v>
      </c>
      <c r="B966" t="s">
        <v>91</v>
      </c>
      <c r="C966" t="s">
        <v>452</v>
      </c>
      <c r="D966">
        <v>0</v>
      </c>
      <c r="E966">
        <v>2019</v>
      </c>
    </row>
    <row r="967" spans="1:5" x14ac:dyDescent="0.25">
      <c r="A967" t="s">
        <v>253</v>
      </c>
      <c r="B967" t="s">
        <v>91</v>
      </c>
      <c r="C967" t="s">
        <v>452</v>
      </c>
      <c r="D967">
        <v>0</v>
      </c>
      <c r="E967">
        <v>2020</v>
      </c>
    </row>
    <row r="968" spans="1:5" x14ac:dyDescent="0.25">
      <c r="A968" t="s">
        <v>253</v>
      </c>
      <c r="B968" t="s">
        <v>91</v>
      </c>
      <c r="C968" t="s">
        <v>453</v>
      </c>
      <c r="D968">
        <v>-328933000</v>
      </c>
      <c r="E968">
        <v>2018</v>
      </c>
    </row>
    <row r="969" spans="1:5" x14ac:dyDescent="0.25">
      <c r="A969" t="s">
        <v>253</v>
      </c>
      <c r="B969" t="s">
        <v>91</v>
      </c>
      <c r="C969" t="s">
        <v>453</v>
      </c>
      <c r="D969">
        <v>-204026000</v>
      </c>
      <c r="E969">
        <v>2019</v>
      </c>
    </row>
    <row r="970" spans="1:5" x14ac:dyDescent="0.25">
      <c r="A970" t="s">
        <v>253</v>
      </c>
      <c r="B970" t="s">
        <v>91</v>
      </c>
      <c r="C970" t="s">
        <v>453</v>
      </c>
      <c r="D970">
        <v>364457000</v>
      </c>
      <c r="E970">
        <v>2020</v>
      </c>
    </row>
    <row r="971" spans="1:5" x14ac:dyDescent="0.25">
      <c r="A971" t="s">
        <v>253</v>
      </c>
      <c r="B971" t="s">
        <v>91</v>
      </c>
      <c r="C971" t="s">
        <v>454</v>
      </c>
      <c r="D971">
        <v>4059907000</v>
      </c>
      <c r="E971">
        <v>2018</v>
      </c>
    </row>
    <row r="972" spans="1:5" x14ac:dyDescent="0.25">
      <c r="A972" t="s">
        <v>253</v>
      </c>
      <c r="B972" t="s">
        <v>91</v>
      </c>
      <c r="C972" t="s">
        <v>454</v>
      </c>
      <c r="D972">
        <v>4779112000</v>
      </c>
      <c r="E972">
        <v>2019</v>
      </c>
    </row>
    <row r="973" spans="1:5" x14ac:dyDescent="0.25">
      <c r="A973" t="s">
        <v>253</v>
      </c>
      <c r="B973" t="s">
        <v>91</v>
      </c>
      <c r="C973" t="s">
        <v>454</v>
      </c>
      <c r="D973">
        <v>5107839000</v>
      </c>
      <c r="E973">
        <v>2020</v>
      </c>
    </row>
    <row r="974" spans="1:5" x14ac:dyDescent="0.25">
      <c r="A974" t="s">
        <v>253</v>
      </c>
      <c r="B974" t="s">
        <v>91</v>
      </c>
      <c r="C974" t="s">
        <v>24</v>
      </c>
      <c r="D974">
        <v>3730974000</v>
      </c>
      <c r="E974">
        <v>2018</v>
      </c>
    </row>
    <row r="975" spans="1:5" x14ac:dyDescent="0.25">
      <c r="A975" t="s">
        <v>253</v>
      </c>
      <c r="B975" t="s">
        <v>91</v>
      </c>
      <c r="C975" t="s">
        <v>24</v>
      </c>
      <c r="D975">
        <v>4575086000</v>
      </c>
      <c r="E975">
        <v>2019</v>
      </c>
    </row>
    <row r="976" spans="1:5" x14ac:dyDescent="0.25">
      <c r="A976" t="s">
        <v>253</v>
      </c>
      <c r="B976" t="s">
        <v>91</v>
      </c>
      <c r="C976" t="s">
        <v>24</v>
      </c>
      <c r="D976">
        <v>5472296000</v>
      </c>
      <c r="E976">
        <v>2020</v>
      </c>
    </row>
    <row r="977" spans="1:5" x14ac:dyDescent="0.25">
      <c r="A977" t="s">
        <v>253</v>
      </c>
      <c r="B977" t="s">
        <v>91</v>
      </c>
      <c r="C977" t="s">
        <v>455</v>
      </c>
      <c r="D977">
        <v>1264020000</v>
      </c>
      <c r="E977">
        <v>2018</v>
      </c>
    </row>
    <row r="978" spans="1:5" x14ac:dyDescent="0.25">
      <c r="A978" t="s">
        <v>253</v>
      </c>
      <c r="B978" t="s">
        <v>91</v>
      </c>
      <c r="C978" t="s">
        <v>455</v>
      </c>
      <c r="D978">
        <v>1391166000</v>
      </c>
      <c r="E978">
        <v>2019</v>
      </c>
    </row>
    <row r="979" spans="1:5" x14ac:dyDescent="0.25">
      <c r="A979" t="s">
        <v>253</v>
      </c>
      <c r="B979" t="s">
        <v>91</v>
      </c>
      <c r="C979" t="s">
        <v>455</v>
      </c>
      <c r="D979">
        <v>1545568000</v>
      </c>
      <c r="E979">
        <v>2020</v>
      </c>
    </row>
    <row r="980" spans="1:5" x14ac:dyDescent="0.25">
      <c r="A980" t="s">
        <v>253</v>
      </c>
      <c r="B980" t="s">
        <v>91</v>
      </c>
      <c r="C980" t="s">
        <v>14</v>
      </c>
      <c r="D980">
        <v>10863524000</v>
      </c>
      <c r="E980">
        <v>2018</v>
      </c>
    </row>
    <row r="981" spans="1:5" x14ac:dyDescent="0.25">
      <c r="A981" t="s">
        <v>253</v>
      </c>
      <c r="B981" t="s">
        <v>91</v>
      </c>
      <c r="C981" t="s">
        <v>14</v>
      </c>
      <c r="D981">
        <v>14339279000</v>
      </c>
      <c r="E981">
        <v>2019</v>
      </c>
    </row>
    <row r="982" spans="1:5" x14ac:dyDescent="0.25">
      <c r="A982" t="s">
        <v>253</v>
      </c>
      <c r="B982" t="s">
        <v>91</v>
      </c>
      <c r="C982" t="s">
        <v>14</v>
      </c>
      <c r="D982">
        <v>19328837000</v>
      </c>
      <c r="E982">
        <v>2020</v>
      </c>
    </row>
    <row r="983" spans="1:5" x14ac:dyDescent="0.25">
      <c r="A983" t="s">
        <v>253</v>
      </c>
      <c r="B983" t="s">
        <v>91</v>
      </c>
      <c r="C983" t="s">
        <v>17</v>
      </c>
      <c r="D983">
        <v>3572744000</v>
      </c>
      <c r="E983">
        <v>2018</v>
      </c>
    </row>
    <row r="984" spans="1:5" x14ac:dyDescent="0.25">
      <c r="A984" t="s">
        <v>253</v>
      </c>
      <c r="B984" t="s">
        <v>91</v>
      </c>
      <c r="C984" t="s">
        <v>17</v>
      </c>
      <c r="D984">
        <v>3900293000</v>
      </c>
      <c r="E984">
        <v>2019</v>
      </c>
    </row>
    <row r="985" spans="1:5" x14ac:dyDescent="0.25">
      <c r="A985" t="s">
        <v>253</v>
      </c>
      <c r="B985" t="s">
        <v>91</v>
      </c>
      <c r="C985" t="s">
        <v>17</v>
      </c>
      <c r="D985">
        <v>6916830000</v>
      </c>
      <c r="E985">
        <v>2020</v>
      </c>
    </row>
    <row r="986" spans="1:5" x14ac:dyDescent="0.25">
      <c r="A986" t="s">
        <v>253</v>
      </c>
      <c r="B986" t="s">
        <v>91</v>
      </c>
      <c r="C986" t="s">
        <v>456</v>
      </c>
      <c r="D986">
        <v>0</v>
      </c>
      <c r="E986">
        <v>2018</v>
      </c>
    </row>
    <row r="987" spans="1:5" x14ac:dyDescent="0.25">
      <c r="A987" t="s">
        <v>253</v>
      </c>
      <c r="B987" t="s">
        <v>91</v>
      </c>
      <c r="C987" t="s">
        <v>456</v>
      </c>
      <c r="D987">
        <v>0</v>
      </c>
      <c r="E987">
        <v>2019</v>
      </c>
    </row>
    <row r="988" spans="1:5" x14ac:dyDescent="0.25">
      <c r="A988" t="s">
        <v>253</v>
      </c>
      <c r="B988" t="s">
        <v>91</v>
      </c>
      <c r="C988" t="s">
        <v>456</v>
      </c>
      <c r="D988">
        <v>0</v>
      </c>
      <c r="E988">
        <v>2020</v>
      </c>
    </row>
    <row r="989" spans="1:5" x14ac:dyDescent="0.25">
      <c r="A989" t="s">
        <v>253</v>
      </c>
      <c r="B989" t="s">
        <v>91</v>
      </c>
      <c r="C989" t="s">
        <v>457</v>
      </c>
      <c r="D989">
        <v>0</v>
      </c>
      <c r="E989">
        <v>2018</v>
      </c>
    </row>
    <row r="990" spans="1:5" x14ac:dyDescent="0.25">
      <c r="A990" t="s">
        <v>253</v>
      </c>
      <c r="B990" t="s">
        <v>91</v>
      </c>
      <c r="C990" t="s">
        <v>457</v>
      </c>
      <c r="D990">
        <v>0</v>
      </c>
      <c r="E990">
        <v>2020</v>
      </c>
    </row>
    <row r="991" spans="1:5" x14ac:dyDescent="0.25">
      <c r="A991" t="s">
        <v>253</v>
      </c>
      <c r="B991" t="s">
        <v>91</v>
      </c>
      <c r="C991" t="s">
        <v>494</v>
      </c>
      <c r="D991">
        <v>0</v>
      </c>
      <c r="E991">
        <v>2019</v>
      </c>
    </row>
    <row r="992" spans="1:5" x14ac:dyDescent="0.25">
      <c r="A992" t="s">
        <v>253</v>
      </c>
      <c r="B992" t="s">
        <v>91</v>
      </c>
      <c r="C992" t="s">
        <v>458</v>
      </c>
      <c r="D992">
        <v>35093755000</v>
      </c>
      <c r="E992">
        <v>2018</v>
      </c>
    </row>
    <row r="993" spans="1:5" x14ac:dyDescent="0.25">
      <c r="A993" t="s">
        <v>253</v>
      </c>
      <c r="B993" t="s">
        <v>91</v>
      </c>
      <c r="C993" t="s">
        <v>458</v>
      </c>
      <c r="D993">
        <v>36909939000</v>
      </c>
      <c r="E993">
        <v>2019</v>
      </c>
    </row>
    <row r="994" spans="1:5" x14ac:dyDescent="0.25">
      <c r="A994" t="s">
        <v>253</v>
      </c>
      <c r="B994" t="s">
        <v>91</v>
      </c>
      <c r="C994" t="s">
        <v>458</v>
      </c>
      <c r="D994">
        <v>37813395000</v>
      </c>
      <c r="E994">
        <v>2020</v>
      </c>
    </row>
    <row r="995" spans="1:5" x14ac:dyDescent="0.25">
      <c r="A995" t="s">
        <v>253</v>
      </c>
      <c r="B995" t="s">
        <v>91</v>
      </c>
      <c r="C995" t="s">
        <v>459</v>
      </c>
      <c r="D995">
        <v>5898779000</v>
      </c>
      <c r="E995">
        <v>2018</v>
      </c>
    </row>
    <row r="996" spans="1:5" x14ac:dyDescent="0.25">
      <c r="A996" t="s">
        <v>253</v>
      </c>
      <c r="B996" t="s">
        <v>91</v>
      </c>
      <c r="C996" t="s">
        <v>459</v>
      </c>
      <c r="D996">
        <v>6305074000</v>
      </c>
      <c r="E996">
        <v>2019</v>
      </c>
    </row>
    <row r="997" spans="1:5" x14ac:dyDescent="0.25">
      <c r="A997" t="s">
        <v>253</v>
      </c>
      <c r="B997" t="s">
        <v>91</v>
      </c>
      <c r="C997" t="s">
        <v>459</v>
      </c>
      <c r="D997">
        <v>6513644000</v>
      </c>
      <c r="E997">
        <v>2020</v>
      </c>
    </row>
    <row r="998" spans="1:5" x14ac:dyDescent="0.25">
      <c r="A998" t="s">
        <v>253</v>
      </c>
      <c r="B998" t="s">
        <v>91</v>
      </c>
      <c r="C998" t="s">
        <v>460</v>
      </c>
      <c r="D998">
        <v>-8672238000</v>
      </c>
      <c r="E998">
        <v>2018</v>
      </c>
    </row>
    <row r="999" spans="1:5" x14ac:dyDescent="0.25">
      <c r="A999" t="s">
        <v>253</v>
      </c>
      <c r="B999" t="s">
        <v>91</v>
      </c>
      <c r="C999" t="s">
        <v>460</v>
      </c>
      <c r="D999">
        <v>-9127598000</v>
      </c>
      <c r="E999">
        <v>2019</v>
      </c>
    </row>
    <row r="1000" spans="1:5" x14ac:dyDescent="0.25">
      <c r="A1000" t="s">
        <v>253</v>
      </c>
      <c r="B1000" t="s">
        <v>91</v>
      </c>
      <c r="C1000" t="s">
        <v>460</v>
      </c>
      <c r="D1000">
        <v>-9968197000</v>
      </c>
      <c r="E1000">
        <v>2020</v>
      </c>
    </row>
    <row r="1001" spans="1:5" x14ac:dyDescent="0.25">
      <c r="A1001" t="s">
        <v>253</v>
      </c>
      <c r="B1001" t="s">
        <v>91</v>
      </c>
      <c r="C1001" t="s">
        <v>461</v>
      </c>
      <c r="D1001">
        <v>-650614000</v>
      </c>
      <c r="E1001">
        <v>2018</v>
      </c>
    </row>
    <row r="1002" spans="1:5" x14ac:dyDescent="0.25">
      <c r="A1002" t="s">
        <v>253</v>
      </c>
      <c r="B1002" t="s">
        <v>91</v>
      </c>
      <c r="C1002" t="s">
        <v>461</v>
      </c>
      <c r="D1002">
        <v>-1184518000</v>
      </c>
      <c r="E1002">
        <v>2019</v>
      </c>
    </row>
    <row r="1003" spans="1:5" x14ac:dyDescent="0.25">
      <c r="A1003" t="s">
        <v>253</v>
      </c>
      <c r="B1003" t="s">
        <v>91</v>
      </c>
      <c r="C1003" t="s">
        <v>461</v>
      </c>
      <c r="D1003">
        <v>-1525780000</v>
      </c>
      <c r="E1003">
        <v>2020</v>
      </c>
    </row>
    <row r="1004" spans="1:5" x14ac:dyDescent="0.25">
      <c r="A1004" t="s">
        <v>253</v>
      </c>
      <c r="B1004" t="s">
        <v>91</v>
      </c>
      <c r="C1004" t="s">
        <v>462</v>
      </c>
      <c r="D1004">
        <v>2541673000</v>
      </c>
      <c r="E1004">
        <v>2018</v>
      </c>
    </row>
    <row r="1005" spans="1:5" x14ac:dyDescent="0.25">
      <c r="A1005" t="s">
        <v>253</v>
      </c>
      <c r="B1005" t="s">
        <v>91</v>
      </c>
      <c r="C1005" t="s">
        <v>462</v>
      </c>
      <c r="D1005">
        <v>3355391000</v>
      </c>
      <c r="E1005">
        <v>2019</v>
      </c>
    </row>
    <row r="1006" spans="1:5" x14ac:dyDescent="0.25">
      <c r="A1006" t="s">
        <v>253</v>
      </c>
      <c r="B1006" t="s">
        <v>91</v>
      </c>
      <c r="C1006" t="s">
        <v>462</v>
      </c>
      <c r="D1006">
        <v>6259629000</v>
      </c>
      <c r="E1006">
        <v>2020</v>
      </c>
    </row>
    <row r="1007" spans="1:5" x14ac:dyDescent="0.25">
      <c r="A1007" t="s">
        <v>253</v>
      </c>
      <c r="B1007" t="s">
        <v>91</v>
      </c>
      <c r="C1007" t="s">
        <v>463</v>
      </c>
      <c r="D1007">
        <v>-282742000</v>
      </c>
      <c r="E1007">
        <v>2018</v>
      </c>
    </row>
    <row r="1008" spans="1:5" x14ac:dyDescent="0.25">
      <c r="A1008" t="s">
        <v>253</v>
      </c>
      <c r="B1008" t="s">
        <v>91</v>
      </c>
      <c r="C1008" t="s">
        <v>463</v>
      </c>
      <c r="D1008">
        <v>-387409000</v>
      </c>
      <c r="E1008">
        <v>2019</v>
      </c>
    </row>
    <row r="1009" spans="1:5" x14ac:dyDescent="0.25">
      <c r="A1009" t="s">
        <v>253</v>
      </c>
      <c r="B1009" t="s">
        <v>91</v>
      </c>
      <c r="C1009" t="s">
        <v>463</v>
      </c>
      <c r="D1009">
        <v>254019000</v>
      </c>
      <c r="E1009">
        <v>2020</v>
      </c>
    </row>
    <row r="1010" spans="1:5" x14ac:dyDescent="0.25">
      <c r="A1010" t="s">
        <v>253</v>
      </c>
      <c r="B1010" t="s">
        <v>91</v>
      </c>
      <c r="C1010" t="s">
        <v>12</v>
      </c>
      <c r="D1010">
        <v>13539901000</v>
      </c>
      <c r="E1010">
        <v>2018</v>
      </c>
    </row>
    <row r="1011" spans="1:5" x14ac:dyDescent="0.25">
      <c r="A1011" t="s">
        <v>253</v>
      </c>
      <c r="B1011" t="s">
        <v>91</v>
      </c>
      <c r="C1011" t="s">
        <v>12</v>
      </c>
      <c r="D1011">
        <v>9323748000</v>
      </c>
      <c r="E1011">
        <v>2019</v>
      </c>
    </row>
    <row r="1012" spans="1:5" x14ac:dyDescent="0.25">
      <c r="A1012" t="s">
        <v>253</v>
      </c>
      <c r="B1012" t="s">
        <v>91</v>
      </c>
      <c r="C1012" t="s">
        <v>12</v>
      </c>
      <c r="D1012">
        <v>9334426000</v>
      </c>
      <c r="E1012">
        <v>2020</v>
      </c>
    </row>
    <row r="1013" spans="1:5" x14ac:dyDescent="0.25">
      <c r="A1013" t="s">
        <v>253</v>
      </c>
      <c r="B1013" t="s">
        <v>91</v>
      </c>
      <c r="C1013" t="s">
        <v>464</v>
      </c>
      <c r="D1013">
        <v>3730555000</v>
      </c>
      <c r="E1013">
        <v>2018</v>
      </c>
    </row>
    <row r="1014" spans="1:5" x14ac:dyDescent="0.25">
      <c r="A1014" t="s">
        <v>253</v>
      </c>
      <c r="B1014" t="s">
        <v>91</v>
      </c>
      <c r="C1014" t="s">
        <v>464</v>
      </c>
      <c r="D1014">
        <v>3693586000</v>
      </c>
      <c r="E1014">
        <v>2019</v>
      </c>
    </row>
    <row r="1015" spans="1:5" x14ac:dyDescent="0.25">
      <c r="A1015" t="s">
        <v>253</v>
      </c>
      <c r="B1015" t="s">
        <v>91</v>
      </c>
      <c r="C1015" t="s">
        <v>464</v>
      </c>
      <c r="D1015">
        <v>5104995000</v>
      </c>
      <c r="E1015">
        <v>2020</v>
      </c>
    </row>
    <row r="1016" spans="1:5" x14ac:dyDescent="0.25">
      <c r="A1016" t="s">
        <v>253</v>
      </c>
      <c r="B1016" t="s">
        <v>91</v>
      </c>
      <c r="C1016" t="s">
        <v>465</v>
      </c>
      <c r="D1016">
        <v>4000960000</v>
      </c>
      <c r="E1016">
        <v>2018</v>
      </c>
    </row>
    <row r="1017" spans="1:5" x14ac:dyDescent="0.25">
      <c r="A1017" t="s">
        <v>253</v>
      </c>
      <c r="B1017" t="s">
        <v>91</v>
      </c>
      <c r="C1017" t="s">
        <v>465</v>
      </c>
      <c r="D1017">
        <v>6502250000</v>
      </c>
      <c r="E1017">
        <v>2019</v>
      </c>
    </row>
    <row r="1018" spans="1:5" x14ac:dyDescent="0.25">
      <c r="A1018" t="s">
        <v>253</v>
      </c>
      <c r="B1018" t="s">
        <v>91</v>
      </c>
      <c r="C1018" t="s">
        <v>465</v>
      </c>
      <c r="D1018">
        <v>9748935000</v>
      </c>
      <c r="E1018">
        <v>2020</v>
      </c>
    </row>
    <row r="1019" spans="1:5" x14ac:dyDescent="0.25">
      <c r="A1019" t="s">
        <v>253</v>
      </c>
      <c r="B1019" t="s">
        <v>91</v>
      </c>
      <c r="C1019" t="s">
        <v>466</v>
      </c>
      <c r="D1019">
        <v>2596232000</v>
      </c>
      <c r="E1019">
        <v>2018</v>
      </c>
    </row>
    <row r="1020" spans="1:5" x14ac:dyDescent="0.25">
      <c r="A1020" t="s">
        <v>253</v>
      </c>
      <c r="B1020" t="s">
        <v>91</v>
      </c>
      <c r="C1020" t="s">
        <v>466</v>
      </c>
      <c r="D1020">
        <v>2991358000</v>
      </c>
      <c r="E1020">
        <v>2019</v>
      </c>
    </row>
    <row r="1021" spans="1:5" x14ac:dyDescent="0.25">
      <c r="A1021" t="s">
        <v>253</v>
      </c>
      <c r="B1021" t="s">
        <v>91</v>
      </c>
      <c r="C1021" t="s">
        <v>466</v>
      </c>
      <c r="D1021">
        <v>5932083000</v>
      </c>
      <c r="E1021">
        <v>2020</v>
      </c>
    </row>
    <row r="1022" spans="1:5" x14ac:dyDescent="0.25">
      <c r="A1022" t="s">
        <v>253</v>
      </c>
      <c r="B1022" t="s">
        <v>91</v>
      </c>
      <c r="C1022" t="s">
        <v>467</v>
      </c>
      <c r="D1022">
        <v>28499170000</v>
      </c>
      <c r="E1022">
        <v>2018</v>
      </c>
    </row>
    <row r="1023" spans="1:5" x14ac:dyDescent="0.25">
      <c r="A1023" t="s">
        <v>253</v>
      </c>
      <c r="B1023" t="s">
        <v>91</v>
      </c>
      <c r="C1023" t="s">
        <v>467</v>
      </c>
      <c r="D1023">
        <v>29900325000</v>
      </c>
      <c r="E1023">
        <v>2019</v>
      </c>
    </row>
    <row r="1024" spans="1:5" x14ac:dyDescent="0.25">
      <c r="A1024" t="s">
        <v>253</v>
      </c>
      <c r="B1024" t="s">
        <v>91</v>
      </c>
      <c r="C1024" t="s">
        <v>467</v>
      </c>
      <c r="D1024">
        <v>30350881000</v>
      </c>
      <c r="E1024">
        <v>2020</v>
      </c>
    </row>
    <row r="1025" spans="1:5" x14ac:dyDescent="0.25">
      <c r="A1025" t="s">
        <v>253</v>
      </c>
      <c r="B1025" t="s">
        <v>91</v>
      </c>
      <c r="C1025" t="s">
        <v>468</v>
      </c>
      <c r="D1025">
        <v>0</v>
      </c>
      <c r="E1025">
        <v>2018</v>
      </c>
    </row>
    <row r="1026" spans="1:5" x14ac:dyDescent="0.25">
      <c r="A1026" t="s">
        <v>253</v>
      </c>
      <c r="B1026" t="s">
        <v>91</v>
      </c>
      <c r="C1026" t="s">
        <v>468</v>
      </c>
      <c r="D1026">
        <v>0</v>
      </c>
      <c r="E1026">
        <v>2019</v>
      </c>
    </row>
    <row r="1027" spans="1:5" x14ac:dyDescent="0.25">
      <c r="A1027" t="s">
        <v>253</v>
      </c>
      <c r="B1027" t="s">
        <v>91</v>
      </c>
      <c r="C1027" t="s">
        <v>468</v>
      </c>
      <c r="D1027">
        <v>0</v>
      </c>
      <c r="E1027">
        <v>2020</v>
      </c>
    </row>
    <row r="1028" spans="1:5" x14ac:dyDescent="0.25">
      <c r="A1028" t="s">
        <v>253</v>
      </c>
      <c r="B1028" t="s">
        <v>91</v>
      </c>
      <c r="C1028" t="s">
        <v>469</v>
      </c>
      <c r="D1028">
        <v>1708724000</v>
      </c>
      <c r="E1028">
        <v>2018</v>
      </c>
    </row>
    <row r="1029" spans="1:5" x14ac:dyDescent="0.25">
      <c r="A1029" t="s">
        <v>253</v>
      </c>
      <c r="B1029" t="s">
        <v>91</v>
      </c>
      <c r="C1029" t="s">
        <v>469</v>
      </c>
      <c r="D1029">
        <v>1864353000</v>
      </c>
      <c r="E1029">
        <v>2019</v>
      </c>
    </row>
    <row r="1030" spans="1:5" x14ac:dyDescent="0.25">
      <c r="A1030" t="s">
        <v>253</v>
      </c>
      <c r="B1030" t="s">
        <v>91</v>
      </c>
      <c r="C1030" t="s">
        <v>469</v>
      </c>
      <c r="D1030">
        <v>2037733000</v>
      </c>
      <c r="E1030">
        <v>2020</v>
      </c>
    </row>
    <row r="1031" spans="1:5" x14ac:dyDescent="0.25">
      <c r="A1031" t="s">
        <v>253</v>
      </c>
      <c r="B1031" t="s">
        <v>91</v>
      </c>
      <c r="C1031" t="s">
        <v>470</v>
      </c>
      <c r="D1031">
        <v>0</v>
      </c>
      <c r="E1031">
        <v>2018</v>
      </c>
    </row>
    <row r="1032" spans="1:5" x14ac:dyDescent="0.25">
      <c r="A1032" t="s">
        <v>253</v>
      </c>
      <c r="B1032" t="s">
        <v>91</v>
      </c>
      <c r="C1032" t="s">
        <v>470</v>
      </c>
      <c r="D1032">
        <v>0</v>
      </c>
      <c r="E1032">
        <v>2019</v>
      </c>
    </row>
    <row r="1033" spans="1:5" x14ac:dyDescent="0.25">
      <c r="A1033" t="s">
        <v>253</v>
      </c>
      <c r="B1033" t="s">
        <v>91</v>
      </c>
      <c r="C1033" t="s">
        <v>470</v>
      </c>
      <c r="D1033">
        <v>0</v>
      </c>
      <c r="E1033">
        <v>2020</v>
      </c>
    </row>
    <row r="1034" spans="1:5" x14ac:dyDescent="0.25">
      <c r="A1034" t="s">
        <v>253</v>
      </c>
      <c r="B1034" t="s">
        <v>91</v>
      </c>
      <c r="C1034" t="s">
        <v>471</v>
      </c>
      <c r="D1034">
        <v>0</v>
      </c>
      <c r="E1034">
        <v>2018</v>
      </c>
    </row>
    <row r="1035" spans="1:5" x14ac:dyDescent="0.25">
      <c r="A1035" t="s">
        <v>253</v>
      </c>
      <c r="B1035" t="s">
        <v>91</v>
      </c>
      <c r="C1035" t="s">
        <v>471</v>
      </c>
      <c r="D1035">
        <v>0</v>
      </c>
      <c r="E1035">
        <v>2019</v>
      </c>
    </row>
    <row r="1036" spans="1:5" x14ac:dyDescent="0.25">
      <c r="A1036" t="s">
        <v>253</v>
      </c>
      <c r="B1036" t="s">
        <v>91</v>
      </c>
      <c r="C1036" t="s">
        <v>471</v>
      </c>
      <c r="D1036">
        <v>0</v>
      </c>
      <c r="E1036">
        <v>2020</v>
      </c>
    </row>
    <row r="1037" spans="1:5" x14ac:dyDescent="0.25">
      <c r="A1037" t="s">
        <v>253</v>
      </c>
      <c r="B1037" t="s">
        <v>91</v>
      </c>
      <c r="C1037" t="s">
        <v>472</v>
      </c>
      <c r="D1037">
        <v>0</v>
      </c>
      <c r="E1037">
        <v>2018</v>
      </c>
    </row>
    <row r="1038" spans="1:5" x14ac:dyDescent="0.25">
      <c r="A1038" t="s">
        <v>253</v>
      </c>
      <c r="B1038" t="s">
        <v>91</v>
      </c>
      <c r="C1038" t="s">
        <v>472</v>
      </c>
      <c r="D1038">
        <v>0</v>
      </c>
      <c r="E1038">
        <v>2019</v>
      </c>
    </row>
    <row r="1039" spans="1:5" x14ac:dyDescent="0.25">
      <c r="A1039" t="s">
        <v>253</v>
      </c>
      <c r="B1039" t="s">
        <v>91</v>
      </c>
      <c r="C1039" t="s">
        <v>472</v>
      </c>
      <c r="D1039">
        <v>0</v>
      </c>
      <c r="E1039">
        <v>2020</v>
      </c>
    </row>
    <row r="1040" spans="1:5" x14ac:dyDescent="0.25">
      <c r="A1040" t="s">
        <v>253</v>
      </c>
      <c r="B1040" t="s">
        <v>91</v>
      </c>
      <c r="C1040" t="s">
        <v>473</v>
      </c>
      <c r="D1040">
        <v>0</v>
      </c>
      <c r="E1040">
        <v>2018</v>
      </c>
    </row>
    <row r="1041" spans="1:5" x14ac:dyDescent="0.25">
      <c r="A1041" t="s">
        <v>253</v>
      </c>
      <c r="B1041" t="s">
        <v>91</v>
      </c>
      <c r="C1041" t="s">
        <v>473</v>
      </c>
      <c r="D1041">
        <v>0</v>
      </c>
      <c r="E1041">
        <v>2019</v>
      </c>
    </row>
    <row r="1042" spans="1:5" x14ac:dyDescent="0.25">
      <c r="A1042" t="s">
        <v>253</v>
      </c>
      <c r="B1042" t="s">
        <v>91</v>
      </c>
      <c r="C1042" t="s">
        <v>473</v>
      </c>
      <c r="D1042">
        <v>0</v>
      </c>
      <c r="E1042">
        <v>2020</v>
      </c>
    </row>
    <row r="1043" spans="1:5" x14ac:dyDescent="0.25">
      <c r="A1043" t="s">
        <v>253</v>
      </c>
      <c r="B1043" t="s">
        <v>91</v>
      </c>
      <c r="C1043" t="s">
        <v>474</v>
      </c>
      <c r="D1043">
        <v>0</v>
      </c>
      <c r="E1043">
        <v>2018</v>
      </c>
    </row>
    <row r="1044" spans="1:5" x14ac:dyDescent="0.25">
      <c r="A1044" t="s">
        <v>253</v>
      </c>
      <c r="B1044" t="s">
        <v>91</v>
      </c>
      <c r="C1044" t="s">
        <v>474</v>
      </c>
      <c r="D1044">
        <v>0</v>
      </c>
      <c r="E1044">
        <v>2019</v>
      </c>
    </row>
    <row r="1045" spans="1:5" x14ac:dyDescent="0.25">
      <c r="A1045" t="s">
        <v>253</v>
      </c>
      <c r="B1045" t="s">
        <v>91</v>
      </c>
      <c r="C1045" t="s">
        <v>474</v>
      </c>
      <c r="D1045">
        <v>0</v>
      </c>
      <c r="E1045">
        <v>2020</v>
      </c>
    </row>
    <row r="1046" spans="1:5" x14ac:dyDescent="0.25">
      <c r="A1046" t="s">
        <v>253</v>
      </c>
      <c r="B1046" t="s">
        <v>91</v>
      </c>
      <c r="C1046" t="s">
        <v>475</v>
      </c>
      <c r="D1046">
        <v>753146000</v>
      </c>
      <c r="E1046">
        <v>2018</v>
      </c>
    </row>
    <row r="1047" spans="1:5" x14ac:dyDescent="0.25">
      <c r="A1047" t="s">
        <v>253</v>
      </c>
      <c r="B1047" t="s">
        <v>91</v>
      </c>
      <c r="C1047" t="s">
        <v>475</v>
      </c>
      <c r="D1047">
        <v>848445000</v>
      </c>
      <c r="E1047">
        <v>2019</v>
      </c>
    </row>
    <row r="1048" spans="1:5" x14ac:dyDescent="0.25">
      <c r="A1048" t="s">
        <v>253</v>
      </c>
      <c r="B1048" t="s">
        <v>91</v>
      </c>
      <c r="C1048" t="s">
        <v>475</v>
      </c>
      <c r="D1048">
        <v>955308000</v>
      </c>
      <c r="E1048">
        <v>2020</v>
      </c>
    </row>
    <row r="1049" spans="1:5" x14ac:dyDescent="0.25">
      <c r="A1049" t="s">
        <v>253</v>
      </c>
      <c r="B1049" t="s">
        <v>91</v>
      </c>
      <c r="C1049" t="s">
        <v>476</v>
      </c>
      <c r="D1049">
        <v>0</v>
      </c>
      <c r="E1049">
        <v>2018</v>
      </c>
    </row>
    <row r="1050" spans="1:5" x14ac:dyDescent="0.25">
      <c r="A1050" t="s">
        <v>253</v>
      </c>
      <c r="B1050" t="s">
        <v>91</v>
      </c>
      <c r="C1050" t="s">
        <v>476</v>
      </c>
      <c r="D1050">
        <v>0</v>
      </c>
      <c r="E1050">
        <v>2019</v>
      </c>
    </row>
    <row r="1051" spans="1:5" x14ac:dyDescent="0.25">
      <c r="A1051" t="s">
        <v>253</v>
      </c>
      <c r="B1051" t="s">
        <v>91</v>
      </c>
      <c r="C1051" t="s">
        <v>476</v>
      </c>
      <c r="D1051">
        <v>0</v>
      </c>
      <c r="E1051">
        <v>2020</v>
      </c>
    </row>
    <row r="1052" spans="1:5" x14ac:dyDescent="0.25">
      <c r="A1052" t="s">
        <v>253</v>
      </c>
      <c r="B1052" t="s">
        <v>91</v>
      </c>
      <c r="C1052" t="s">
        <v>477</v>
      </c>
      <c r="D1052">
        <v>2639094000</v>
      </c>
      <c r="E1052">
        <v>2018</v>
      </c>
    </row>
    <row r="1053" spans="1:5" x14ac:dyDescent="0.25">
      <c r="A1053" t="s">
        <v>253</v>
      </c>
      <c r="B1053" t="s">
        <v>91</v>
      </c>
      <c r="C1053" t="s">
        <v>477</v>
      </c>
      <c r="D1053">
        <v>2691114000</v>
      </c>
      <c r="E1053">
        <v>2019</v>
      </c>
    </row>
    <row r="1054" spans="1:5" x14ac:dyDescent="0.25">
      <c r="A1054" t="s">
        <v>253</v>
      </c>
      <c r="B1054" t="s">
        <v>91</v>
      </c>
      <c r="C1054" t="s">
        <v>477</v>
      </c>
      <c r="D1054">
        <v>2915847000</v>
      </c>
      <c r="E1054">
        <v>2020</v>
      </c>
    </row>
    <row r="1055" spans="1:5" x14ac:dyDescent="0.25">
      <c r="A1055" t="s">
        <v>253</v>
      </c>
      <c r="B1055" t="s">
        <v>91</v>
      </c>
      <c r="C1055" t="s">
        <v>478</v>
      </c>
      <c r="D1055">
        <v>0</v>
      </c>
      <c r="E1055">
        <v>2018</v>
      </c>
    </row>
    <row r="1056" spans="1:5" x14ac:dyDescent="0.25">
      <c r="A1056" t="s">
        <v>253</v>
      </c>
      <c r="B1056" t="s">
        <v>91</v>
      </c>
      <c r="C1056" t="s">
        <v>478</v>
      </c>
      <c r="D1056">
        <v>0</v>
      </c>
      <c r="E1056">
        <v>2019</v>
      </c>
    </row>
    <row r="1057" spans="1:5" x14ac:dyDescent="0.25">
      <c r="A1057" t="s">
        <v>253</v>
      </c>
      <c r="B1057" t="s">
        <v>91</v>
      </c>
      <c r="C1057" t="s">
        <v>478</v>
      </c>
      <c r="D1057">
        <v>0</v>
      </c>
      <c r="E1057">
        <v>2020</v>
      </c>
    </row>
    <row r="1058" spans="1:5" x14ac:dyDescent="0.25">
      <c r="A1058" t="s">
        <v>253</v>
      </c>
      <c r="B1058" t="s">
        <v>91</v>
      </c>
      <c r="C1058" t="s">
        <v>479</v>
      </c>
      <c r="D1058">
        <v>7952413000</v>
      </c>
      <c r="E1058">
        <v>2018</v>
      </c>
    </row>
    <row r="1059" spans="1:5" x14ac:dyDescent="0.25">
      <c r="A1059" t="s">
        <v>253</v>
      </c>
      <c r="B1059" t="s">
        <v>91</v>
      </c>
      <c r="C1059" t="s">
        <v>479</v>
      </c>
      <c r="D1059">
        <v>10421538000</v>
      </c>
      <c r="E1059">
        <v>2019</v>
      </c>
    </row>
    <row r="1060" spans="1:5" x14ac:dyDescent="0.25">
      <c r="A1060" t="s">
        <v>253</v>
      </c>
      <c r="B1060" t="s">
        <v>91</v>
      </c>
      <c r="C1060" t="s">
        <v>479</v>
      </c>
      <c r="D1060">
        <v>12375533000</v>
      </c>
      <c r="E1060">
        <v>2020</v>
      </c>
    </row>
    <row r="1061" spans="1:5" x14ac:dyDescent="0.25">
      <c r="A1061" t="s">
        <v>253</v>
      </c>
      <c r="B1061" t="s">
        <v>91</v>
      </c>
      <c r="C1061" t="s">
        <v>480</v>
      </c>
      <c r="D1061">
        <v>40992534000</v>
      </c>
      <c r="E1061">
        <v>2018</v>
      </c>
    </row>
    <row r="1062" spans="1:5" x14ac:dyDescent="0.25">
      <c r="A1062" t="s">
        <v>253</v>
      </c>
      <c r="B1062" t="s">
        <v>91</v>
      </c>
      <c r="C1062" t="s">
        <v>480</v>
      </c>
      <c r="D1062">
        <v>43215013000</v>
      </c>
      <c r="E1062">
        <v>2019</v>
      </c>
    </row>
    <row r="1063" spans="1:5" x14ac:dyDescent="0.25">
      <c r="A1063" t="s">
        <v>253</v>
      </c>
      <c r="B1063" t="s">
        <v>91</v>
      </c>
      <c r="C1063" t="s">
        <v>480</v>
      </c>
      <c r="D1063">
        <v>44327039000</v>
      </c>
      <c r="E1063">
        <v>2020</v>
      </c>
    </row>
    <row r="1064" spans="1:5" x14ac:dyDescent="0.25">
      <c r="A1064" t="s">
        <v>253</v>
      </c>
      <c r="B1064" t="s">
        <v>91</v>
      </c>
      <c r="C1064" t="s">
        <v>481</v>
      </c>
      <c r="D1064">
        <v>6594585000</v>
      </c>
      <c r="E1064">
        <v>2018</v>
      </c>
    </row>
    <row r="1065" spans="1:5" x14ac:dyDescent="0.25">
      <c r="A1065" t="s">
        <v>253</v>
      </c>
      <c r="B1065" t="s">
        <v>91</v>
      </c>
      <c r="C1065" t="s">
        <v>481</v>
      </c>
      <c r="D1065">
        <v>7009614000</v>
      </c>
      <c r="E1065">
        <v>2019</v>
      </c>
    </row>
    <row r="1066" spans="1:5" x14ac:dyDescent="0.25">
      <c r="A1066" t="s">
        <v>253</v>
      </c>
      <c r="B1066" t="s">
        <v>91</v>
      </c>
      <c r="C1066" t="s">
        <v>481</v>
      </c>
      <c r="D1066">
        <v>7462514000</v>
      </c>
      <c r="E1066">
        <v>2020</v>
      </c>
    </row>
    <row r="1067" spans="1:5" x14ac:dyDescent="0.25">
      <c r="A1067" t="s">
        <v>253</v>
      </c>
      <c r="B1067" t="s">
        <v>91</v>
      </c>
      <c r="C1067" t="s">
        <v>482</v>
      </c>
      <c r="D1067">
        <v>0</v>
      </c>
      <c r="E1067">
        <v>2018</v>
      </c>
    </row>
    <row r="1068" spans="1:5" x14ac:dyDescent="0.25">
      <c r="A1068" t="s">
        <v>253</v>
      </c>
      <c r="B1068" t="s">
        <v>91</v>
      </c>
      <c r="C1068" t="s">
        <v>482</v>
      </c>
      <c r="D1068">
        <v>0</v>
      </c>
      <c r="E1068">
        <v>2019</v>
      </c>
    </row>
    <row r="1069" spans="1:5" x14ac:dyDescent="0.25">
      <c r="A1069" t="s">
        <v>253</v>
      </c>
      <c r="B1069" t="s">
        <v>91</v>
      </c>
      <c r="C1069" t="s">
        <v>482</v>
      </c>
      <c r="D1069">
        <v>0</v>
      </c>
      <c r="E1069">
        <v>2020</v>
      </c>
    </row>
    <row r="1070" spans="1:5" x14ac:dyDescent="0.25">
      <c r="A1070" t="s">
        <v>253</v>
      </c>
      <c r="B1070" t="s">
        <v>91</v>
      </c>
      <c r="C1070" t="s">
        <v>483</v>
      </c>
      <c r="D1070">
        <v>3192000</v>
      </c>
      <c r="E1070">
        <v>2018</v>
      </c>
    </row>
    <row r="1071" spans="1:5" x14ac:dyDescent="0.25">
      <c r="A1071" t="s">
        <v>253</v>
      </c>
      <c r="B1071" t="s">
        <v>91</v>
      </c>
      <c r="C1071" t="s">
        <v>483</v>
      </c>
      <c r="D1071">
        <v>3313000</v>
      </c>
      <c r="E1071">
        <v>2019</v>
      </c>
    </row>
    <row r="1072" spans="1:5" x14ac:dyDescent="0.25">
      <c r="A1072" t="s">
        <v>253</v>
      </c>
      <c r="B1072" t="s">
        <v>91</v>
      </c>
      <c r="C1072" t="s">
        <v>483</v>
      </c>
      <c r="D1072">
        <v>94309000</v>
      </c>
      <c r="E1072">
        <v>2020</v>
      </c>
    </row>
    <row r="1073" spans="1:5" x14ac:dyDescent="0.25">
      <c r="A1073" t="s">
        <v>253</v>
      </c>
      <c r="B1073" t="s">
        <v>91</v>
      </c>
      <c r="C1073" t="s">
        <v>484</v>
      </c>
      <c r="D1073">
        <v>976908000</v>
      </c>
      <c r="E1073">
        <v>2018</v>
      </c>
    </row>
    <row r="1074" spans="1:5" x14ac:dyDescent="0.25">
      <c r="A1074" t="s">
        <v>253</v>
      </c>
      <c r="B1074" t="s">
        <v>91</v>
      </c>
      <c r="C1074" t="s">
        <v>484</v>
      </c>
      <c r="D1074">
        <v>1093253000</v>
      </c>
      <c r="E1074">
        <v>2019</v>
      </c>
    </row>
    <row r="1075" spans="1:5" x14ac:dyDescent="0.25">
      <c r="A1075" t="s">
        <v>253</v>
      </c>
      <c r="B1075" t="s">
        <v>91</v>
      </c>
      <c r="C1075" t="s">
        <v>484</v>
      </c>
      <c r="D1075">
        <v>1197806000</v>
      </c>
      <c r="E1075">
        <v>2020</v>
      </c>
    </row>
    <row r="1076" spans="1:5" x14ac:dyDescent="0.25">
      <c r="A1076" t="s">
        <v>253</v>
      </c>
      <c r="B1076" t="s">
        <v>91</v>
      </c>
      <c r="C1076" t="s">
        <v>485</v>
      </c>
      <c r="D1076">
        <v>10364753000</v>
      </c>
      <c r="E1076">
        <v>2018</v>
      </c>
    </row>
    <row r="1077" spans="1:5" x14ac:dyDescent="0.25">
      <c r="A1077" t="s">
        <v>253</v>
      </c>
      <c r="B1077" t="s">
        <v>91</v>
      </c>
      <c r="C1077" t="s">
        <v>485</v>
      </c>
      <c r="D1077">
        <v>17000536000</v>
      </c>
      <c r="E1077">
        <v>2020</v>
      </c>
    </row>
    <row r="1078" spans="1:5" x14ac:dyDescent="0.25">
      <c r="A1078" t="s">
        <v>253</v>
      </c>
      <c r="B1078" t="s">
        <v>91</v>
      </c>
      <c r="C1078" t="s">
        <v>495</v>
      </c>
      <c r="D1078">
        <v>0</v>
      </c>
      <c r="E1078">
        <v>2019</v>
      </c>
    </row>
    <row r="1079" spans="1:5" x14ac:dyDescent="0.25">
      <c r="A1079" t="s">
        <v>253</v>
      </c>
      <c r="B1079" t="s">
        <v>91</v>
      </c>
      <c r="C1079" t="s">
        <v>486</v>
      </c>
      <c r="D1079">
        <v>934500000</v>
      </c>
      <c r="E1079">
        <v>2018</v>
      </c>
    </row>
    <row r="1080" spans="1:5" x14ac:dyDescent="0.25">
      <c r="A1080" t="s">
        <v>253</v>
      </c>
      <c r="B1080" t="s">
        <v>91</v>
      </c>
      <c r="C1080" t="s">
        <v>486</v>
      </c>
      <c r="D1080">
        <v>1065493000</v>
      </c>
      <c r="E1080">
        <v>2019</v>
      </c>
    </row>
    <row r="1081" spans="1:5" x14ac:dyDescent="0.25">
      <c r="A1081" t="s">
        <v>253</v>
      </c>
      <c r="B1081" t="s">
        <v>91</v>
      </c>
      <c r="C1081" t="s">
        <v>486</v>
      </c>
      <c r="D1081">
        <v>2288477000</v>
      </c>
      <c r="E1081">
        <v>2020</v>
      </c>
    </row>
    <row r="1082" spans="1:5" x14ac:dyDescent="0.25">
      <c r="A1082" t="s">
        <v>255</v>
      </c>
      <c r="B1082" t="s">
        <v>93</v>
      </c>
      <c r="C1082" t="s">
        <v>411</v>
      </c>
      <c r="D1082">
        <v>0</v>
      </c>
      <c r="E1082">
        <v>2018</v>
      </c>
    </row>
    <row r="1083" spans="1:5" x14ac:dyDescent="0.25">
      <c r="A1083" t="s">
        <v>255</v>
      </c>
      <c r="B1083" t="s">
        <v>93</v>
      </c>
      <c r="C1083" t="s">
        <v>411</v>
      </c>
      <c r="D1083">
        <v>0</v>
      </c>
      <c r="E1083">
        <v>2019</v>
      </c>
    </row>
    <row r="1084" spans="1:5" x14ac:dyDescent="0.25">
      <c r="A1084" t="s">
        <v>255</v>
      </c>
      <c r="B1084" t="s">
        <v>93</v>
      </c>
      <c r="C1084" t="s">
        <v>411</v>
      </c>
      <c r="D1084">
        <v>0</v>
      </c>
      <c r="E1084">
        <v>2020</v>
      </c>
    </row>
    <row r="1085" spans="1:5" x14ac:dyDescent="0.25">
      <c r="A1085" t="s">
        <v>255</v>
      </c>
      <c r="B1085" t="s">
        <v>93</v>
      </c>
      <c r="C1085" t="s">
        <v>10</v>
      </c>
      <c r="D1085">
        <v>43135000000</v>
      </c>
      <c r="E1085">
        <v>2018</v>
      </c>
    </row>
    <row r="1086" spans="1:5" x14ac:dyDescent="0.25">
      <c r="A1086" t="s">
        <v>255</v>
      </c>
      <c r="B1086" t="s">
        <v>93</v>
      </c>
      <c r="C1086" t="s">
        <v>10</v>
      </c>
      <c r="D1086">
        <v>46984000000</v>
      </c>
      <c r="E1086">
        <v>2019</v>
      </c>
    </row>
    <row r="1087" spans="1:5" x14ac:dyDescent="0.25">
      <c r="A1087" t="s">
        <v>255</v>
      </c>
      <c r="B1087" t="s">
        <v>93</v>
      </c>
      <c r="C1087" t="s">
        <v>10</v>
      </c>
      <c r="D1087">
        <v>45562000000</v>
      </c>
      <c r="E1087">
        <v>2020</v>
      </c>
    </row>
    <row r="1088" spans="1:5" x14ac:dyDescent="0.25">
      <c r="A1088" t="s">
        <v>255</v>
      </c>
      <c r="B1088" t="s">
        <v>93</v>
      </c>
      <c r="C1088" t="s">
        <v>412</v>
      </c>
      <c r="D1088">
        <v>0</v>
      </c>
      <c r="E1088">
        <v>2018</v>
      </c>
    </row>
    <row r="1089" spans="1:5" x14ac:dyDescent="0.25">
      <c r="A1089" t="s">
        <v>255</v>
      </c>
      <c r="B1089" t="s">
        <v>93</v>
      </c>
      <c r="C1089" t="s">
        <v>412</v>
      </c>
      <c r="D1089">
        <v>0</v>
      </c>
      <c r="E1089">
        <v>2019</v>
      </c>
    </row>
    <row r="1090" spans="1:5" x14ac:dyDescent="0.25">
      <c r="A1090" t="s">
        <v>255</v>
      </c>
      <c r="B1090" t="s">
        <v>93</v>
      </c>
      <c r="C1090" t="s">
        <v>412</v>
      </c>
      <c r="D1090">
        <v>0</v>
      </c>
      <c r="E1090">
        <v>2020</v>
      </c>
    </row>
    <row r="1091" spans="1:5" x14ac:dyDescent="0.25">
      <c r="A1091" t="s">
        <v>255</v>
      </c>
      <c r="B1091" t="s">
        <v>93</v>
      </c>
      <c r="C1091" t="s">
        <v>413</v>
      </c>
      <c r="D1091">
        <v>571000000</v>
      </c>
      <c r="E1091">
        <v>2018</v>
      </c>
    </row>
    <row r="1092" spans="1:5" x14ac:dyDescent="0.25">
      <c r="A1092" t="s">
        <v>255</v>
      </c>
      <c r="B1092" t="s">
        <v>93</v>
      </c>
      <c r="C1092" t="s">
        <v>413</v>
      </c>
      <c r="D1092">
        <v>-640000000</v>
      </c>
      <c r="E1092">
        <v>2019</v>
      </c>
    </row>
    <row r="1093" spans="1:5" x14ac:dyDescent="0.25">
      <c r="A1093" t="s">
        <v>255</v>
      </c>
      <c r="B1093" t="s">
        <v>93</v>
      </c>
      <c r="C1093" t="s">
        <v>413</v>
      </c>
      <c r="D1093">
        <v>8146000000</v>
      </c>
      <c r="E1093">
        <v>2020</v>
      </c>
    </row>
    <row r="1094" spans="1:5" x14ac:dyDescent="0.25">
      <c r="A1094" t="s">
        <v>255</v>
      </c>
      <c r="B1094" t="s">
        <v>93</v>
      </c>
      <c r="C1094" t="s">
        <v>15</v>
      </c>
      <c r="D1094">
        <v>491984000000</v>
      </c>
      <c r="E1094">
        <v>2018</v>
      </c>
    </row>
    <row r="1095" spans="1:5" x14ac:dyDescent="0.25">
      <c r="A1095" t="s">
        <v>255</v>
      </c>
      <c r="B1095" t="s">
        <v>93</v>
      </c>
      <c r="C1095" t="s">
        <v>15</v>
      </c>
      <c r="D1095">
        <v>525064000000</v>
      </c>
      <c r="E1095">
        <v>2019</v>
      </c>
    </row>
    <row r="1096" spans="1:5" x14ac:dyDescent="0.25">
      <c r="A1096" t="s">
        <v>255</v>
      </c>
      <c r="B1096" t="s">
        <v>93</v>
      </c>
      <c r="C1096" t="s">
        <v>15</v>
      </c>
      <c r="D1096">
        <v>586481000000</v>
      </c>
      <c r="E1096">
        <v>2020</v>
      </c>
    </row>
    <row r="1097" spans="1:5" x14ac:dyDescent="0.25">
      <c r="A1097" t="s">
        <v>255</v>
      </c>
      <c r="B1097" t="s">
        <v>93</v>
      </c>
      <c r="C1097" t="s">
        <v>414</v>
      </c>
      <c r="D1097">
        <v>0</v>
      </c>
      <c r="E1097">
        <v>2018</v>
      </c>
    </row>
    <row r="1098" spans="1:5" x14ac:dyDescent="0.25">
      <c r="A1098" t="s">
        <v>255</v>
      </c>
      <c r="B1098" t="s">
        <v>93</v>
      </c>
      <c r="C1098" t="s">
        <v>414</v>
      </c>
      <c r="D1098">
        <v>0</v>
      </c>
      <c r="E1098">
        <v>2019</v>
      </c>
    </row>
    <row r="1099" spans="1:5" x14ac:dyDescent="0.25">
      <c r="A1099" t="s">
        <v>255</v>
      </c>
      <c r="B1099" t="s">
        <v>93</v>
      </c>
      <c r="C1099" t="s">
        <v>414</v>
      </c>
      <c r="D1099">
        <v>0</v>
      </c>
      <c r="E1099">
        <v>2020</v>
      </c>
    </row>
    <row r="1100" spans="1:5" x14ac:dyDescent="0.25">
      <c r="A1100" t="s">
        <v>255</v>
      </c>
      <c r="B1100" t="s">
        <v>93</v>
      </c>
      <c r="C1100" t="s">
        <v>415</v>
      </c>
      <c r="D1100">
        <v>1249000000</v>
      </c>
      <c r="E1100">
        <v>2018</v>
      </c>
    </row>
    <row r="1101" spans="1:5" x14ac:dyDescent="0.25">
      <c r="A1101" t="s">
        <v>255</v>
      </c>
      <c r="B1101" t="s">
        <v>93</v>
      </c>
      <c r="C1101" t="s">
        <v>415</v>
      </c>
      <c r="D1101">
        <v>7258000000</v>
      </c>
      <c r="E1101">
        <v>2019</v>
      </c>
    </row>
    <row r="1102" spans="1:5" x14ac:dyDescent="0.25">
      <c r="A1102" t="s">
        <v>255</v>
      </c>
      <c r="B1102" t="s">
        <v>93</v>
      </c>
      <c r="C1102" t="s">
        <v>415</v>
      </c>
      <c r="D1102">
        <v>5058000000</v>
      </c>
      <c r="E1102">
        <v>2020</v>
      </c>
    </row>
    <row r="1103" spans="1:5" x14ac:dyDescent="0.25">
      <c r="A1103" t="s">
        <v>255</v>
      </c>
      <c r="B1103" t="s">
        <v>93</v>
      </c>
      <c r="C1103" t="s">
        <v>416</v>
      </c>
      <c r="D1103">
        <v>-223000000</v>
      </c>
      <c r="E1103">
        <v>2018</v>
      </c>
    </row>
    <row r="1104" spans="1:5" x14ac:dyDescent="0.25">
      <c r="A1104" t="s">
        <v>255</v>
      </c>
      <c r="B1104" t="s">
        <v>93</v>
      </c>
      <c r="C1104" t="s">
        <v>416</v>
      </c>
      <c r="D1104">
        <v>-5475000000</v>
      </c>
      <c r="E1104">
        <v>2019</v>
      </c>
    </row>
    <row r="1105" spans="1:5" x14ac:dyDescent="0.25">
      <c r="A1105" t="s">
        <v>255</v>
      </c>
      <c r="B1105" t="s">
        <v>93</v>
      </c>
      <c r="C1105" t="s">
        <v>416</v>
      </c>
      <c r="D1105">
        <v>-6202000000</v>
      </c>
      <c r="E1105">
        <v>2020</v>
      </c>
    </row>
    <row r="1106" spans="1:5" x14ac:dyDescent="0.25">
      <c r="A1106" t="s">
        <v>255</v>
      </c>
      <c r="B1106" t="s">
        <v>93</v>
      </c>
      <c r="C1106" t="s">
        <v>417</v>
      </c>
      <c r="D1106">
        <v>-394000000</v>
      </c>
      <c r="E1106">
        <v>2018</v>
      </c>
    </row>
    <row r="1107" spans="1:5" x14ac:dyDescent="0.25">
      <c r="A1107" t="s">
        <v>255</v>
      </c>
      <c r="B1107" t="s">
        <v>93</v>
      </c>
      <c r="C1107" t="s">
        <v>417</v>
      </c>
      <c r="D1107">
        <v>-1807000000</v>
      </c>
      <c r="E1107">
        <v>2019</v>
      </c>
    </row>
    <row r="1108" spans="1:5" x14ac:dyDescent="0.25">
      <c r="A1108" t="s">
        <v>255</v>
      </c>
      <c r="B1108" t="s">
        <v>93</v>
      </c>
      <c r="C1108" t="s">
        <v>417</v>
      </c>
      <c r="D1108">
        <v>1038000000</v>
      </c>
      <c r="E1108">
        <v>2020</v>
      </c>
    </row>
    <row r="1109" spans="1:5" x14ac:dyDescent="0.25">
      <c r="A1109" t="s">
        <v>255</v>
      </c>
      <c r="B1109" t="s">
        <v>93</v>
      </c>
      <c r="C1109" t="s">
        <v>418</v>
      </c>
      <c r="D1109">
        <v>0</v>
      </c>
      <c r="E1109">
        <v>2018</v>
      </c>
    </row>
    <row r="1110" spans="1:5" x14ac:dyDescent="0.25">
      <c r="A1110" t="s">
        <v>255</v>
      </c>
      <c r="B1110" t="s">
        <v>93</v>
      </c>
      <c r="C1110" t="s">
        <v>418</v>
      </c>
      <c r="D1110">
        <v>0</v>
      </c>
      <c r="E1110">
        <v>2019</v>
      </c>
    </row>
    <row r="1111" spans="1:5" x14ac:dyDescent="0.25">
      <c r="A1111" t="s">
        <v>255</v>
      </c>
      <c r="B1111" t="s">
        <v>93</v>
      </c>
      <c r="C1111" t="s">
        <v>418</v>
      </c>
      <c r="D1111">
        <v>0</v>
      </c>
      <c r="E1111">
        <v>2020</v>
      </c>
    </row>
    <row r="1112" spans="1:5" x14ac:dyDescent="0.25">
      <c r="A1112" t="s">
        <v>255</v>
      </c>
      <c r="B1112" t="s">
        <v>93</v>
      </c>
      <c r="C1112" t="s">
        <v>419</v>
      </c>
      <c r="D1112">
        <v>0</v>
      </c>
      <c r="E1112">
        <v>2018</v>
      </c>
    </row>
    <row r="1113" spans="1:5" x14ac:dyDescent="0.25">
      <c r="A1113" t="s">
        <v>255</v>
      </c>
      <c r="B1113" t="s">
        <v>93</v>
      </c>
      <c r="C1113" t="s">
        <v>419</v>
      </c>
      <c r="D1113">
        <v>0</v>
      </c>
      <c r="E1113">
        <v>2019</v>
      </c>
    </row>
    <row r="1114" spans="1:5" x14ac:dyDescent="0.25">
      <c r="A1114" t="s">
        <v>255</v>
      </c>
      <c r="B1114" t="s">
        <v>93</v>
      </c>
      <c r="C1114" t="s">
        <v>419</v>
      </c>
      <c r="D1114">
        <v>0</v>
      </c>
      <c r="E1114">
        <v>2020</v>
      </c>
    </row>
    <row r="1115" spans="1:5" x14ac:dyDescent="0.25">
      <c r="A1115" t="s">
        <v>255</v>
      </c>
      <c r="B1115" t="s">
        <v>93</v>
      </c>
      <c r="C1115" t="s">
        <v>420</v>
      </c>
      <c r="D1115">
        <v>0</v>
      </c>
      <c r="E1115">
        <v>2018</v>
      </c>
    </row>
    <row r="1116" spans="1:5" x14ac:dyDescent="0.25">
      <c r="A1116" t="s">
        <v>255</v>
      </c>
      <c r="B1116" t="s">
        <v>93</v>
      </c>
      <c r="C1116" t="s">
        <v>420</v>
      </c>
      <c r="D1116">
        <v>0</v>
      </c>
      <c r="E1116">
        <v>2019</v>
      </c>
    </row>
    <row r="1117" spans="1:5" x14ac:dyDescent="0.25">
      <c r="A1117" t="s">
        <v>255</v>
      </c>
      <c r="B1117" t="s">
        <v>93</v>
      </c>
      <c r="C1117" t="s">
        <v>420</v>
      </c>
      <c r="D1117">
        <v>0</v>
      </c>
      <c r="E1117">
        <v>2020</v>
      </c>
    </row>
    <row r="1118" spans="1:5" x14ac:dyDescent="0.25">
      <c r="A1118" t="s">
        <v>255</v>
      </c>
      <c r="B1118" t="s">
        <v>93</v>
      </c>
      <c r="C1118" t="s">
        <v>421</v>
      </c>
      <c r="D1118">
        <v>1239000000</v>
      </c>
      <c r="E1118">
        <v>2018</v>
      </c>
    </row>
    <row r="1119" spans="1:5" x14ac:dyDescent="0.25">
      <c r="A1119" t="s">
        <v>255</v>
      </c>
      <c r="B1119" t="s">
        <v>93</v>
      </c>
      <c r="C1119" t="s">
        <v>421</v>
      </c>
      <c r="D1119">
        <v>-4590000000</v>
      </c>
      <c r="E1119">
        <v>2019</v>
      </c>
    </row>
    <row r="1120" spans="1:5" x14ac:dyDescent="0.25">
      <c r="A1120" t="s">
        <v>255</v>
      </c>
      <c r="B1120" t="s">
        <v>93</v>
      </c>
      <c r="C1120" t="s">
        <v>421</v>
      </c>
      <c r="D1120">
        <v>461000000</v>
      </c>
      <c r="E1120">
        <v>2020</v>
      </c>
    </row>
    <row r="1121" spans="1:5" x14ac:dyDescent="0.25">
      <c r="A1121" t="s">
        <v>255</v>
      </c>
      <c r="B1121" t="s">
        <v>93</v>
      </c>
      <c r="C1121" t="s">
        <v>422</v>
      </c>
      <c r="D1121">
        <v>4126000000</v>
      </c>
      <c r="E1121">
        <v>2018</v>
      </c>
    </row>
    <row r="1122" spans="1:5" x14ac:dyDescent="0.25">
      <c r="A1122" t="s">
        <v>255</v>
      </c>
      <c r="B1122" t="s">
        <v>93</v>
      </c>
      <c r="C1122" t="s">
        <v>422</v>
      </c>
      <c r="D1122">
        <v>10998000000</v>
      </c>
      <c r="E1122">
        <v>2019</v>
      </c>
    </row>
    <row r="1123" spans="1:5" x14ac:dyDescent="0.25">
      <c r="A1123" t="s">
        <v>255</v>
      </c>
      <c r="B1123" t="s">
        <v>93</v>
      </c>
      <c r="C1123" t="s">
        <v>422</v>
      </c>
      <c r="D1123">
        <v>3675000000</v>
      </c>
      <c r="E1123">
        <v>2020</v>
      </c>
    </row>
    <row r="1124" spans="1:5" x14ac:dyDescent="0.25">
      <c r="A1124" t="s">
        <v>255</v>
      </c>
      <c r="B1124" t="s">
        <v>93</v>
      </c>
      <c r="C1124" t="s">
        <v>423</v>
      </c>
      <c r="D1124">
        <v>4766000000</v>
      </c>
      <c r="E1124">
        <v>2018</v>
      </c>
    </row>
    <row r="1125" spans="1:5" x14ac:dyDescent="0.25">
      <c r="A1125" t="s">
        <v>255</v>
      </c>
      <c r="B1125" t="s">
        <v>93</v>
      </c>
      <c r="C1125" t="s">
        <v>423</v>
      </c>
      <c r="D1125">
        <v>4766000000</v>
      </c>
      <c r="E1125">
        <v>2019</v>
      </c>
    </row>
    <row r="1126" spans="1:5" x14ac:dyDescent="0.25">
      <c r="A1126" t="s">
        <v>255</v>
      </c>
      <c r="B1126" t="s">
        <v>93</v>
      </c>
      <c r="C1126" t="s">
        <v>423</v>
      </c>
      <c r="D1126">
        <v>4766000000</v>
      </c>
      <c r="E1126">
        <v>2020</v>
      </c>
    </row>
    <row r="1127" spans="1:5" x14ac:dyDescent="0.25">
      <c r="A1127" t="s">
        <v>255</v>
      </c>
      <c r="B1127" t="s">
        <v>93</v>
      </c>
      <c r="C1127" t="s">
        <v>424</v>
      </c>
      <c r="D1127">
        <v>76000000</v>
      </c>
      <c r="E1127">
        <v>2018</v>
      </c>
    </row>
    <row r="1128" spans="1:5" x14ac:dyDescent="0.25">
      <c r="A1128" t="s">
        <v>255</v>
      </c>
      <c r="B1128" t="s">
        <v>93</v>
      </c>
      <c r="C1128" t="s">
        <v>424</v>
      </c>
      <c r="D1128">
        <v>841000000</v>
      </c>
      <c r="E1128">
        <v>2019</v>
      </c>
    </row>
    <row r="1129" spans="1:5" x14ac:dyDescent="0.25">
      <c r="A1129" t="s">
        <v>255</v>
      </c>
      <c r="B1129" t="s">
        <v>93</v>
      </c>
      <c r="C1129" t="s">
        <v>424</v>
      </c>
      <c r="D1129">
        <v>99000000</v>
      </c>
      <c r="E1129">
        <v>2020</v>
      </c>
    </row>
    <row r="1130" spans="1:5" x14ac:dyDescent="0.25">
      <c r="A1130" t="s">
        <v>255</v>
      </c>
      <c r="B1130" t="s">
        <v>93</v>
      </c>
      <c r="C1130" t="s">
        <v>425</v>
      </c>
      <c r="D1130">
        <v>-6308000000</v>
      </c>
      <c r="E1130">
        <v>2018</v>
      </c>
    </row>
    <row r="1131" spans="1:5" x14ac:dyDescent="0.25">
      <c r="A1131" t="s">
        <v>255</v>
      </c>
      <c r="B1131" t="s">
        <v>93</v>
      </c>
      <c r="C1131" t="s">
        <v>425</v>
      </c>
      <c r="D1131">
        <v>9743000000</v>
      </c>
      <c r="E1131">
        <v>2019</v>
      </c>
    </row>
    <row r="1132" spans="1:5" x14ac:dyDescent="0.25">
      <c r="A1132" t="s">
        <v>255</v>
      </c>
      <c r="B1132" t="s">
        <v>93</v>
      </c>
      <c r="C1132" t="s">
        <v>425</v>
      </c>
      <c r="D1132">
        <v>2585000000</v>
      </c>
      <c r="E1132">
        <v>2020</v>
      </c>
    </row>
    <row r="1133" spans="1:5" x14ac:dyDescent="0.25">
      <c r="A1133" t="s">
        <v>255</v>
      </c>
      <c r="B1133" t="s">
        <v>93</v>
      </c>
      <c r="C1133" t="s">
        <v>426</v>
      </c>
      <c r="D1133">
        <v>-6232000000</v>
      </c>
      <c r="E1133">
        <v>2018</v>
      </c>
    </row>
    <row r="1134" spans="1:5" x14ac:dyDescent="0.25">
      <c r="A1134" t="s">
        <v>255</v>
      </c>
      <c r="B1134" t="s">
        <v>93</v>
      </c>
      <c r="C1134" t="s">
        <v>426</v>
      </c>
      <c r="D1134">
        <v>10584000000</v>
      </c>
      <c r="E1134">
        <v>2019</v>
      </c>
    </row>
    <row r="1135" spans="1:5" x14ac:dyDescent="0.25">
      <c r="A1135" t="s">
        <v>255</v>
      </c>
      <c r="B1135" t="s">
        <v>93</v>
      </c>
      <c r="C1135" t="s">
        <v>426</v>
      </c>
      <c r="D1135">
        <v>2684000000</v>
      </c>
      <c r="E1135">
        <v>2020</v>
      </c>
    </row>
    <row r="1136" spans="1:5" x14ac:dyDescent="0.25">
      <c r="A1136" t="s">
        <v>255</v>
      </c>
      <c r="B1136" t="s">
        <v>93</v>
      </c>
      <c r="C1136" t="s">
        <v>21</v>
      </c>
      <c r="D1136">
        <v>36552000000</v>
      </c>
      <c r="E1136">
        <v>2018</v>
      </c>
    </row>
    <row r="1137" spans="1:5" x14ac:dyDescent="0.25">
      <c r="A1137" t="s">
        <v>255</v>
      </c>
      <c r="B1137" t="s">
        <v>93</v>
      </c>
      <c r="C1137" t="s">
        <v>21</v>
      </c>
      <c r="D1137">
        <v>34398000000</v>
      </c>
      <c r="E1137">
        <v>2019</v>
      </c>
    </row>
    <row r="1138" spans="1:5" x14ac:dyDescent="0.25">
      <c r="A1138" t="s">
        <v>255</v>
      </c>
      <c r="B1138" t="s">
        <v>93</v>
      </c>
      <c r="C1138" t="s">
        <v>21</v>
      </c>
      <c r="D1138">
        <v>32639000000</v>
      </c>
      <c r="E1138">
        <v>2020</v>
      </c>
    </row>
    <row r="1139" spans="1:5" x14ac:dyDescent="0.25">
      <c r="A1139" t="s">
        <v>255</v>
      </c>
      <c r="B1139" t="s">
        <v>93</v>
      </c>
      <c r="C1139" t="s">
        <v>427</v>
      </c>
      <c r="D1139">
        <v>47132000000</v>
      </c>
      <c r="E1139">
        <v>2018</v>
      </c>
    </row>
    <row r="1140" spans="1:5" x14ac:dyDescent="0.25">
      <c r="A1140" t="s">
        <v>255</v>
      </c>
      <c r="B1140" t="s">
        <v>93</v>
      </c>
      <c r="C1140" t="s">
        <v>427</v>
      </c>
      <c r="D1140">
        <v>44459000000</v>
      </c>
      <c r="E1140">
        <v>2019</v>
      </c>
    </row>
    <row r="1141" spans="1:5" x14ac:dyDescent="0.25">
      <c r="A1141" t="s">
        <v>255</v>
      </c>
      <c r="B1141" t="s">
        <v>93</v>
      </c>
      <c r="C1141" t="s">
        <v>427</v>
      </c>
      <c r="D1141">
        <v>51029000000</v>
      </c>
      <c r="E1141">
        <v>2020</v>
      </c>
    </row>
    <row r="1142" spans="1:5" x14ac:dyDescent="0.25">
      <c r="A1142" t="s">
        <v>255</v>
      </c>
      <c r="B1142" t="s">
        <v>93</v>
      </c>
      <c r="C1142" t="s">
        <v>13</v>
      </c>
      <c r="D1142">
        <v>11604000000</v>
      </c>
      <c r="E1142">
        <v>2018</v>
      </c>
    </row>
    <row r="1143" spans="1:5" x14ac:dyDescent="0.25">
      <c r="A1143" t="s">
        <v>255</v>
      </c>
      <c r="B1143" t="s">
        <v>93</v>
      </c>
      <c r="C1143" t="s">
        <v>13</v>
      </c>
      <c r="D1143">
        <v>0</v>
      </c>
      <c r="E1143">
        <v>2019</v>
      </c>
    </row>
    <row r="1144" spans="1:5" x14ac:dyDescent="0.25">
      <c r="A1144" t="s">
        <v>255</v>
      </c>
      <c r="B1144" t="s">
        <v>93</v>
      </c>
      <c r="C1144" t="s">
        <v>13</v>
      </c>
      <c r="D1144">
        <v>0</v>
      </c>
      <c r="E1144">
        <v>2020</v>
      </c>
    </row>
    <row r="1145" spans="1:5" x14ac:dyDescent="0.25">
      <c r="A1145" t="s">
        <v>255</v>
      </c>
      <c r="B1145" t="s">
        <v>93</v>
      </c>
      <c r="C1145" t="s">
        <v>16</v>
      </c>
      <c r="D1145">
        <v>0</v>
      </c>
      <c r="E1145">
        <v>2018</v>
      </c>
    </row>
    <row r="1146" spans="1:5" x14ac:dyDescent="0.25">
      <c r="A1146" t="s">
        <v>255</v>
      </c>
      <c r="B1146" t="s">
        <v>93</v>
      </c>
      <c r="C1146" t="s">
        <v>16</v>
      </c>
      <c r="D1146">
        <v>0</v>
      </c>
      <c r="E1146">
        <v>2019</v>
      </c>
    </row>
    <row r="1147" spans="1:5" x14ac:dyDescent="0.25">
      <c r="A1147" t="s">
        <v>255</v>
      </c>
      <c r="B1147" t="s">
        <v>93</v>
      </c>
      <c r="C1147" t="s">
        <v>16</v>
      </c>
      <c r="D1147">
        <v>0</v>
      </c>
      <c r="E1147">
        <v>2020</v>
      </c>
    </row>
    <row r="1148" spans="1:5" x14ac:dyDescent="0.25">
      <c r="A1148" t="s">
        <v>255</v>
      </c>
      <c r="B1148" t="s">
        <v>93</v>
      </c>
      <c r="C1148" t="s">
        <v>428</v>
      </c>
      <c r="D1148">
        <v>0</v>
      </c>
      <c r="E1148">
        <v>2018</v>
      </c>
    </row>
    <row r="1149" spans="1:5" x14ac:dyDescent="0.25">
      <c r="A1149" t="s">
        <v>255</v>
      </c>
      <c r="B1149" t="s">
        <v>93</v>
      </c>
      <c r="C1149" t="s">
        <v>428</v>
      </c>
      <c r="D1149">
        <v>0</v>
      </c>
      <c r="E1149">
        <v>2020</v>
      </c>
    </row>
    <row r="1150" spans="1:5" x14ac:dyDescent="0.25">
      <c r="A1150" t="s">
        <v>255</v>
      </c>
      <c r="B1150" t="s">
        <v>93</v>
      </c>
      <c r="C1150" t="s">
        <v>429</v>
      </c>
      <c r="D1150">
        <v>0</v>
      </c>
      <c r="E1150">
        <v>2018</v>
      </c>
    </row>
    <row r="1151" spans="1:5" x14ac:dyDescent="0.25">
      <c r="A1151" t="s">
        <v>255</v>
      </c>
      <c r="B1151" t="s">
        <v>93</v>
      </c>
      <c r="C1151" t="s">
        <v>429</v>
      </c>
      <c r="D1151">
        <v>0</v>
      </c>
      <c r="E1151">
        <v>2019</v>
      </c>
    </row>
    <row r="1152" spans="1:5" x14ac:dyDescent="0.25">
      <c r="A1152" t="s">
        <v>255</v>
      </c>
      <c r="B1152" t="s">
        <v>93</v>
      </c>
      <c r="C1152" t="s">
        <v>429</v>
      </c>
      <c r="D1152">
        <v>0</v>
      </c>
      <c r="E1152">
        <v>2019</v>
      </c>
    </row>
    <row r="1153" spans="1:5" x14ac:dyDescent="0.25">
      <c r="A1153" t="s">
        <v>255</v>
      </c>
      <c r="B1153" t="s">
        <v>93</v>
      </c>
      <c r="C1153" t="s">
        <v>429</v>
      </c>
      <c r="D1153">
        <v>0</v>
      </c>
      <c r="E1153">
        <v>2020</v>
      </c>
    </row>
    <row r="1154" spans="1:5" x14ac:dyDescent="0.25">
      <c r="A1154" t="s">
        <v>255</v>
      </c>
      <c r="B1154" t="s">
        <v>93</v>
      </c>
      <c r="C1154" t="s">
        <v>430</v>
      </c>
      <c r="D1154">
        <v>257000000</v>
      </c>
      <c r="E1154">
        <v>2018</v>
      </c>
    </row>
    <row r="1155" spans="1:5" x14ac:dyDescent="0.25">
      <c r="A1155" t="s">
        <v>255</v>
      </c>
      <c r="B1155" t="s">
        <v>93</v>
      </c>
      <c r="C1155" t="s">
        <v>430</v>
      </c>
      <c r="D1155">
        <v>5287000000</v>
      </c>
      <c r="E1155">
        <v>2019</v>
      </c>
    </row>
    <row r="1156" spans="1:5" x14ac:dyDescent="0.25">
      <c r="A1156" t="s">
        <v>255</v>
      </c>
      <c r="B1156" t="s">
        <v>93</v>
      </c>
      <c r="C1156" t="s">
        <v>430</v>
      </c>
      <c r="D1156">
        <v>-7293000000</v>
      </c>
      <c r="E1156">
        <v>2020</v>
      </c>
    </row>
    <row r="1157" spans="1:5" x14ac:dyDescent="0.25">
      <c r="A1157" t="s">
        <v>255</v>
      </c>
      <c r="B1157" t="s">
        <v>93</v>
      </c>
      <c r="C1157" t="s">
        <v>431</v>
      </c>
      <c r="D1157">
        <v>0</v>
      </c>
      <c r="E1157">
        <v>2018</v>
      </c>
    </row>
    <row r="1158" spans="1:5" x14ac:dyDescent="0.25">
      <c r="A1158" t="s">
        <v>255</v>
      </c>
      <c r="B1158" t="s">
        <v>93</v>
      </c>
      <c r="C1158" t="s">
        <v>431</v>
      </c>
      <c r="D1158">
        <v>0</v>
      </c>
      <c r="E1158">
        <v>2019</v>
      </c>
    </row>
    <row r="1159" spans="1:5" x14ac:dyDescent="0.25">
      <c r="A1159" t="s">
        <v>255</v>
      </c>
      <c r="B1159" t="s">
        <v>93</v>
      </c>
      <c r="C1159" t="s">
        <v>431</v>
      </c>
      <c r="D1159">
        <v>0</v>
      </c>
      <c r="E1159">
        <v>2020</v>
      </c>
    </row>
    <row r="1160" spans="1:5" x14ac:dyDescent="0.25">
      <c r="A1160" t="s">
        <v>255</v>
      </c>
      <c r="B1160" t="s">
        <v>93</v>
      </c>
      <c r="C1160" t="s">
        <v>432</v>
      </c>
      <c r="D1160">
        <v>43465</v>
      </c>
      <c r="E1160">
        <v>2018</v>
      </c>
    </row>
    <row r="1161" spans="1:5" x14ac:dyDescent="0.25">
      <c r="A1161" t="s">
        <v>255</v>
      </c>
      <c r="B1161" t="s">
        <v>93</v>
      </c>
      <c r="C1161" t="s">
        <v>432</v>
      </c>
      <c r="D1161">
        <v>43830</v>
      </c>
      <c r="E1161">
        <v>2019</v>
      </c>
    </row>
    <row r="1162" spans="1:5" x14ac:dyDescent="0.25">
      <c r="A1162" t="s">
        <v>255</v>
      </c>
      <c r="B1162" t="s">
        <v>93</v>
      </c>
      <c r="C1162" t="s">
        <v>432</v>
      </c>
      <c r="D1162">
        <v>44196</v>
      </c>
      <c r="E1162">
        <v>2020</v>
      </c>
    </row>
    <row r="1163" spans="1:5" x14ac:dyDescent="0.25">
      <c r="A1163" t="s">
        <v>255</v>
      </c>
      <c r="B1163" t="s">
        <v>93</v>
      </c>
      <c r="C1163" t="s">
        <v>433</v>
      </c>
      <c r="D1163">
        <v>948000000</v>
      </c>
      <c r="E1163">
        <v>2018</v>
      </c>
    </row>
    <row r="1164" spans="1:5" x14ac:dyDescent="0.25">
      <c r="A1164" t="s">
        <v>255</v>
      </c>
      <c r="B1164" t="s">
        <v>93</v>
      </c>
      <c r="C1164" t="s">
        <v>433</v>
      </c>
      <c r="D1164">
        <v>1752000000</v>
      </c>
      <c r="E1164">
        <v>2019</v>
      </c>
    </row>
    <row r="1165" spans="1:5" x14ac:dyDescent="0.25">
      <c r="A1165" t="s">
        <v>255</v>
      </c>
      <c r="B1165" t="s">
        <v>93</v>
      </c>
      <c r="C1165" t="s">
        <v>433</v>
      </c>
      <c r="D1165">
        <v>837000000</v>
      </c>
      <c r="E1165">
        <v>2020</v>
      </c>
    </row>
    <row r="1166" spans="1:5" x14ac:dyDescent="0.25">
      <c r="A1166" t="s">
        <v>255</v>
      </c>
      <c r="B1166" t="s">
        <v>93</v>
      </c>
      <c r="C1166" t="s">
        <v>434</v>
      </c>
      <c r="D1166">
        <v>56361000000</v>
      </c>
      <c r="E1166">
        <v>2018</v>
      </c>
    </row>
    <row r="1167" spans="1:5" x14ac:dyDescent="0.25">
      <c r="A1167" t="s">
        <v>255</v>
      </c>
      <c r="B1167" t="s">
        <v>93</v>
      </c>
      <c r="C1167" t="s">
        <v>434</v>
      </c>
      <c r="D1167">
        <v>65675000000</v>
      </c>
      <c r="E1167">
        <v>2019</v>
      </c>
    </row>
    <row r="1168" spans="1:5" x14ac:dyDescent="0.25">
      <c r="A1168" t="s">
        <v>255</v>
      </c>
      <c r="B1168" t="s">
        <v>93</v>
      </c>
      <c r="C1168" t="s">
        <v>434</v>
      </c>
      <c r="D1168">
        <v>66362000000</v>
      </c>
      <c r="E1168">
        <v>2020</v>
      </c>
    </row>
    <row r="1169" spans="1:5" x14ac:dyDescent="0.25">
      <c r="A1169" t="s">
        <v>255</v>
      </c>
      <c r="B1169" t="s">
        <v>93</v>
      </c>
      <c r="C1169" t="s">
        <v>435</v>
      </c>
      <c r="D1169">
        <v>0</v>
      </c>
      <c r="E1169">
        <v>2018</v>
      </c>
    </row>
    <row r="1170" spans="1:5" x14ac:dyDescent="0.25">
      <c r="A1170" t="s">
        <v>255</v>
      </c>
      <c r="B1170" t="s">
        <v>93</v>
      </c>
      <c r="C1170" t="s">
        <v>435</v>
      </c>
      <c r="D1170">
        <v>0</v>
      </c>
      <c r="E1170">
        <v>2019</v>
      </c>
    </row>
    <row r="1171" spans="1:5" x14ac:dyDescent="0.25">
      <c r="A1171" t="s">
        <v>255</v>
      </c>
      <c r="B1171" t="s">
        <v>93</v>
      </c>
      <c r="C1171" t="s">
        <v>435</v>
      </c>
      <c r="D1171">
        <v>0</v>
      </c>
      <c r="E1171">
        <v>2020</v>
      </c>
    </row>
    <row r="1172" spans="1:5" x14ac:dyDescent="0.25">
      <c r="A1172" t="s">
        <v>255</v>
      </c>
      <c r="B1172" t="s">
        <v>93</v>
      </c>
      <c r="C1172" t="s">
        <v>436</v>
      </c>
      <c r="D1172">
        <v>0</v>
      </c>
      <c r="E1172">
        <v>2018</v>
      </c>
    </row>
    <row r="1173" spans="1:5" x14ac:dyDescent="0.25">
      <c r="A1173" t="s">
        <v>255</v>
      </c>
      <c r="B1173" t="s">
        <v>93</v>
      </c>
      <c r="C1173" t="s">
        <v>436</v>
      </c>
      <c r="D1173">
        <v>0</v>
      </c>
      <c r="E1173">
        <v>2019</v>
      </c>
    </row>
    <row r="1174" spans="1:5" x14ac:dyDescent="0.25">
      <c r="A1174" t="s">
        <v>255</v>
      </c>
      <c r="B1174" t="s">
        <v>93</v>
      </c>
      <c r="C1174" t="s">
        <v>436</v>
      </c>
      <c r="D1174">
        <v>0</v>
      </c>
      <c r="E1174">
        <v>2020</v>
      </c>
    </row>
    <row r="1175" spans="1:5" x14ac:dyDescent="0.25">
      <c r="A1175" t="s">
        <v>255</v>
      </c>
      <c r="B1175" t="s">
        <v>93</v>
      </c>
      <c r="C1175" t="s">
        <v>437</v>
      </c>
      <c r="D1175">
        <v>10837000000</v>
      </c>
      <c r="E1175">
        <v>2018</v>
      </c>
    </row>
    <row r="1176" spans="1:5" x14ac:dyDescent="0.25">
      <c r="A1176" t="s">
        <v>255</v>
      </c>
      <c r="B1176" t="s">
        <v>93</v>
      </c>
      <c r="C1176" t="s">
        <v>437</v>
      </c>
      <c r="D1176">
        <v>15348000000</v>
      </c>
      <c r="E1176">
        <v>2019</v>
      </c>
    </row>
    <row r="1177" spans="1:5" x14ac:dyDescent="0.25">
      <c r="A1177" t="s">
        <v>255</v>
      </c>
      <c r="B1177" t="s">
        <v>93</v>
      </c>
      <c r="C1177" t="s">
        <v>437</v>
      </c>
      <c r="D1177">
        <v>11097000000</v>
      </c>
      <c r="E1177">
        <v>2020</v>
      </c>
    </row>
    <row r="1178" spans="1:5" x14ac:dyDescent="0.25">
      <c r="A1178" t="s">
        <v>255</v>
      </c>
      <c r="B1178" t="s">
        <v>93</v>
      </c>
      <c r="C1178" t="s">
        <v>438</v>
      </c>
      <c r="D1178">
        <v>103000000</v>
      </c>
      <c r="E1178">
        <v>2018</v>
      </c>
    </row>
    <row r="1179" spans="1:5" x14ac:dyDescent="0.25">
      <c r="A1179" t="s">
        <v>255</v>
      </c>
      <c r="B1179" t="s">
        <v>93</v>
      </c>
      <c r="C1179" t="s">
        <v>438</v>
      </c>
      <c r="D1179">
        <v>4121000000</v>
      </c>
      <c r="E1179">
        <v>2019</v>
      </c>
    </row>
    <row r="1180" spans="1:5" x14ac:dyDescent="0.25">
      <c r="A1180" t="s">
        <v>255</v>
      </c>
      <c r="B1180" t="s">
        <v>93</v>
      </c>
      <c r="C1180" t="s">
        <v>438</v>
      </c>
      <c r="D1180">
        <v>-5833000000</v>
      </c>
      <c r="E1180">
        <v>2020</v>
      </c>
    </row>
    <row r="1181" spans="1:5" x14ac:dyDescent="0.25">
      <c r="A1181" t="s">
        <v>255</v>
      </c>
      <c r="B1181" t="s">
        <v>93</v>
      </c>
      <c r="C1181" t="s">
        <v>439</v>
      </c>
      <c r="D1181">
        <v>-42000000</v>
      </c>
      <c r="E1181">
        <v>2018</v>
      </c>
    </row>
    <row r="1182" spans="1:5" x14ac:dyDescent="0.25">
      <c r="A1182" t="s">
        <v>255</v>
      </c>
      <c r="B1182" t="s">
        <v>93</v>
      </c>
      <c r="C1182" t="s">
        <v>439</v>
      </c>
      <c r="D1182">
        <v>48000000</v>
      </c>
      <c r="E1182">
        <v>2019</v>
      </c>
    </row>
    <row r="1183" spans="1:5" x14ac:dyDescent="0.25">
      <c r="A1183" t="s">
        <v>255</v>
      </c>
      <c r="B1183" t="s">
        <v>93</v>
      </c>
      <c r="C1183" t="s">
        <v>439</v>
      </c>
      <c r="D1183">
        <v>4000000</v>
      </c>
      <c r="E1183">
        <v>2020</v>
      </c>
    </row>
    <row r="1184" spans="1:5" x14ac:dyDescent="0.25">
      <c r="A1184" t="s">
        <v>255</v>
      </c>
      <c r="B1184" t="s">
        <v>93</v>
      </c>
      <c r="C1184" t="s">
        <v>23</v>
      </c>
      <c r="D1184">
        <v>154000000</v>
      </c>
      <c r="E1184">
        <v>2018</v>
      </c>
    </row>
    <row r="1185" spans="1:5" x14ac:dyDescent="0.25">
      <c r="A1185" t="s">
        <v>255</v>
      </c>
      <c r="B1185" t="s">
        <v>93</v>
      </c>
      <c r="C1185" t="s">
        <v>23</v>
      </c>
      <c r="D1185">
        <v>1166000000</v>
      </c>
      <c r="E1185">
        <v>2019</v>
      </c>
    </row>
    <row r="1186" spans="1:5" x14ac:dyDescent="0.25">
      <c r="A1186" t="s">
        <v>255</v>
      </c>
      <c r="B1186" t="s">
        <v>93</v>
      </c>
      <c r="C1186" t="s">
        <v>23</v>
      </c>
      <c r="D1186">
        <v>-1460000000</v>
      </c>
      <c r="E1186">
        <v>2020</v>
      </c>
    </row>
    <row r="1187" spans="1:5" x14ac:dyDescent="0.25">
      <c r="A1187" t="s">
        <v>255</v>
      </c>
      <c r="B1187" t="s">
        <v>93</v>
      </c>
      <c r="C1187" t="s">
        <v>440</v>
      </c>
      <c r="D1187">
        <v>0</v>
      </c>
      <c r="E1187">
        <v>2018</v>
      </c>
    </row>
    <row r="1188" spans="1:5" x14ac:dyDescent="0.25">
      <c r="A1188" t="s">
        <v>255</v>
      </c>
      <c r="B1188" t="s">
        <v>93</v>
      </c>
      <c r="C1188" t="s">
        <v>440</v>
      </c>
      <c r="D1188">
        <v>0</v>
      </c>
      <c r="E1188">
        <v>2019</v>
      </c>
    </row>
    <row r="1189" spans="1:5" x14ac:dyDescent="0.25">
      <c r="A1189" t="s">
        <v>255</v>
      </c>
      <c r="B1189" t="s">
        <v>93</v>
      </c>
      <c r="C1189" t="s">
        <v>440</v>
      </c>
      <c r="D1189">
        <v>0</v>
      </c>
      <c r="E1189">
        <v>2020</v>
      </c>
    </row>
    <row r="1190" spans="1:5" x14ac:dyDescent="0.25">
      <c r="A1190" t="s">
        <v>255</v>
      </c>
      <c r="B1190" t="s">
        <v>93</v>
      </c>
      <c r="C1190" t="s">
        <v>22</v>
      </c>
      <c r="D1190">
        <v>1316000000</v>
      </c>
      <c r="E1190">
        <v>2018</v>
      </c>
    </row>
    <row r="1191" spans="1:5" x14ac:dyDescent="0.25">
      <c r="A1191" t="s">
        <v>255</v>
      </c>
      <c r="B1191" t="s">
        <v>93</v>
      </c>
      <c r="C1191" t="s">
        <v>22</v>
      </c>
      <c r="D1191">
        <v>1449000000</v>
      </c>
      <c r="E1191">
        <v>2019</v>
      </c>
    </row>
    <row r="1192" spans="1:5" x14ac:dyDescent="0.25">
      <c r="A1192" t="s">
        <v>255</v>
      </c>
      <c r="B1192" t="s">
        <v>93</v>
      </c>
      <c r="C1192" t="s">
        <v>22</v>
      </c>
      <c r="D1192">
        <v>1469000000</v>
      </c>
      <c r="E1192">
        <v>2020</v>
      </c>
    </row>
    <row r="1193" spans="1:5" x14ac:dyDescent="0.25">
      <c r="A1193" t="s">
        <v>255</v>
      </c>
      <c r="B1193" t="s">
        <v>93</v>
      </c>
      <c r="C1193" t="s">
        <v>441</v>
      </c>
      <c r="D1193">
        <v>1312000000</v>
      </c>
      <c r="E1193">
        <v>2018</v>
      </c>
    </row>
    <row r="1194" spans="1:5" x14ac:dyDescent="0.25">
      <c r="A1194" t="s">
        <v>255</v>
      </c>
      <c r="B1194" t="s">
        <v>93</v>
      </c>
      <c r="C1194" t="s">
        <v>441</v>
      </c>
      <c r="D1194">
        <v>1326000000</v>
      </c>
      <c r="E1194">
        <v>2019</v>
      </c>
    </row>
    <row r="1195" spans="1:5" x14ac:dyDescent="0.25">
      <c r="A1195" t="s">
        <v>255</v>
      </c>
      <c r="B1195" t="s">
        <v>93</v>
      </c>
      <c r="C1195" t="s">
        <v>441</v>
      </c>
      <c r="D1195">
        <v>1147000000</v>
      </c>
      <c r="E1195">
        <v>2020</v>
      </c>
    </row>
    <row r="1196" spans="1:5" x14ac:dyDescent="0.25">
      <c r="A1196" t="s">
        <v>255</v>
      </c>
      <c r="B1196" t="s">
        <v>93</v>
      </c>
      <c r="C1196" t="s">
        <v>11</v>
      </c>
      <c r="D1196">
        <v>0</v>
      </c>
      <c r="E1196">
        <v>2018</v>
      </c>
    </row>
    <row r="1197" spans="1:5" x14ac:dyDescent="0.25">
      <c r="A1197" t="s">
        <v>255</v>
      </c>
      <c r="B1197" t="s">
        <v>93</v>
      </c>
      <c r="C1197" t="s">
        <v>11</v>
      </c>
      <c r="D1197">
        <v>0</v>
      </c>
      <c r="E1197">
        <v>2019</v>
      </c>
    </row>
    <row r="1198" spans="1:5" x14ac:dyDescent="0.25">
      <c r="A1198" t="s">
        <v>255</v>
      </c>
      <c r="B1198" t="s">
        <v>93</v>
      </c>
      <c r="C1198" t="s">
        <v>11</v>
      </c>
      <c r="D1198">
        <v>0</v>
      </c>
      <c r="E1198">
        <v>2020</v>
      </c>
    </row>
    <row r="1199" spans="1:5" x14ac:dyDescent="0.25">
      <c r="A1199" t="s">
        <v>255</v>
      </c>
      <c r="B1199" t="s">
        <v>93</v>
      </c>
      <c r="C1199" t="s">
        <v>19</v>
      </c>
      <c r="D1199">
        <v>491984000000</v>
      </c>
      <c r="E1199">
        <v>2018</v>
      </c>
    </row>
    <row r="1200" spans="1:5" x14ac:dyDescent="0.25">
      <c r="A1200" t="s">
        <v>255</v>
      </c>
      <c r="B1200" t="s">
        <v>93</v>
      </c>
      <c r="C1200" t="s">
        <v>19</v>
      </c>
      <c r="D1200">
        <v>525064000000</v>
      </c>
      <c r="E1200">
        <v>2019</v>
      </c>
    </row>
    <row r="1201" spans="1:5" x14ac:dyDescent="0.25">
      <c r="A1201" t="s">
        <v>255</v>
      </c>
      <c r="B1201" t="s">
        <v>93</v>
      </c>
      <c r="C1201" t="s">
        <v>19</v>
      </c>
      <c r="D1201">
        <v>586481000000</v>
      </c>
      <c r="E1201">
        <v>2020</v>
      </c>
    </row>
    <row r="1202" spans="1:5" x14ac:dyDescent="0.25">
      <c r="A1202" t="s">
        <v>255</v>
      </c>
      <c r="B1202" t="s">
        <v>93</v>
      </c>
      <c r="C1202" t="s">
        <v>18</v>
      </c>
      <c r="D1202">
        <v>434675000000</v>
      </c>
      <c r="E1202">
        <v>2018</v>
      </c>
    </row>
    <row r="1203" spans="1:5" x14ac:dyDescent="0.25">
      <c r="A1203" t="s">
        <v>255</v>
      </c>
      <c r="B1203" t="s">
        <v>93</v>
      </c>
      <c r="C1203" t="s">
        <v>18</v>
      </c>
      <c r="D1203">
        <v>457637000000</v>
      </c>
      <c r="E1203">
        <v>2019</v>
      </c>
    </row>
    <row r="1204" spans="1:5" x14ac:dyDescent="0.25">
      <c r="A1204" t="s">
        <v>255</v>
      </c>
      <c r="B1204" t="s">
        <v>93</v>
      </c>
      <c r="C1204" t="s">
        <v>18</v>
      </c>
      <c r="D1204">
        <v>519282000000</v>
      </c>
      <c r="E1204">
        <v>2020</v>
      </c>
    </row>
    <row r="1205" spans="1:5" x14ac:dyDescent="0.25">
      <c r="A1205" t="s">
        <v>255</v>
      </c>
      <c r="B1205" t="s">
        <v>93</v>
      </c>
      <c r="C1205" t="s">
        <v>442</v>
      </c>
      <c r="D1205">
        <v>0</v>
      </c>
      <c r="E1205">
        <v>2018</v>
      </c>
    </row>
    <row r="1206" spans="1:5" x14ac:dyDescent="0.25">
      <c r="A1206" t="s">
        <v>255</v>
      </c>
      <c r="B1206" t="s">
        <v>93</v>
      </c>
      <c r="C1206" t="s">
        <v>442</v>
      </c>
      <c r="D1206">
        <v>0</v>
      </c>
      <c r="E1206">
        <v>2019</v>
      </c>
    </row>
    <row r="1207" spans="1:5" x14ac:dyDescent="0.25">
      <c r="A1207" t="s">
        <v>255</v>
      </c>
      <c r="B1207" t="s">
        <v>93</v>
      </c>
      <c r="C1207" t="s">
        <v>442</v>
      </c>
      <c r="D1207">
        <v>0</v>
      </c>
      <c r="E1207">
        <v>2020</v>
      </c>
    </row>
    <row r="1208" spans="1:5" x14ac:dyDescent="0.25">
      <c r="A1208" t="s">
        <v>255</v>
      </c>
      <c r="B1208" t="s">
        <v>93</v>
      </c>
      <c r="C1208" t="s">
        <v>443</v>
      </c>
      <c r="D1208">
        <v>304535000000</v>
      </c>
      <c r="E1208">
        <v>2018</v>
      </c>
    </row>
    <row r="1209" spans="1:5" x14ac:dyDescent="0.25">
      <c r="A1209" t="s">
        <v>255</v>
      </c>
      <c r="B1209" t="s">
        <v>93</v>
      </c>
      <c r="C1209" t="s">
        <v>443</v>
      </c>
      <c r="D1209">
        <v>316862000000</v>
      </c>
      <c r="E1209">
        <v>2019</v>
      </c>
    </row>
    <row r="1210" spans="1:5" x14ac:dyDescent="0.25">
      <c r="A1210" t="s">
        <v>255</v>
      </c>
      <c r="B1210" t="s">
        <v>93</v>
      </c>
      <c r="C1210" t="s">
        <v>443</v>
      </c>
      <c r="D1210">
        <v>336118000000</v>
      </c>
      <c r="E1210">
        <v>2020</v>
      </c>
    </row>
    <row r="1211" spans="1:5" x14ac:dyDescent="0.25">
      <c r="A1211" t="s">
        <v>255</v>
      </c>
      <c r="B1211" t="s">
        <v>93</v>
      </c>
      <c r="C1211" t="s">
        <v>444</v>
      </c>
      <c r="D1211">
        <v>6634000000</v>
      </c>
      <c r="E1211">
        <v>2018</v>
      </c>
    </row>
    <row r="1212" spans="1:5" x14ac:dyDescent="0.25">
      <c r="A1212" t="s">
        <v>255</v>
      </c>
      <c r="B1212" t="s">
        <v>93</v>
      </c>
      <c r="C1212" t="s">
        <v>444</v>
      </c>
      <c r="D1212">
        <v>5630000000</v>
      </c>
      <c r="E1212">
        <v>2019</v>
      </c>
    </row>
    <row r="1213" spans="1:5" x14ac:dyDescent="0.25">
      <c r="A1213" t="s">
        <v>255</v>
      </c>
      <c r="B1213" t="s">
        <v>93</v>
      </c>
      <c r="C1213" t="s">
        <v>444</v>
      </c>
      <c r="D1213">
        <v>4531000000</v>
      </c>
      <c r="E1213">
        <v>2020</v>
      </c>
    </row>
    <row r="1214" spans="1:5" x14ac:dyDescent="0.25">
      <c r="A1214" t="s">
        <v>255</v>
      </c>
      <c r="B1214" t="s">
        <v>93</v>
      </c>
      <c r="C1214" t="s">
        <v>445</v>
      </c>
      <c r="D1214">
        <v>0</v>
      </c>
      <c r="E1214">
        <v>2018</v>
      </c>
    </row>
    <row r="1215" spans="1:5" x14ac:dyDescent="0.25">
      <c r="A1215" t="s">
        <v>255</v>
      </c>
      <c r="B1215" t="s">
        <v>93</v>
      </c>
      <c r="C1215" t="s">
        <v>445</v>
      </c>
      <c r="D1215">
        <v>0</v>
      </c>
      <c r="E1215">
        <v>2019</v>
      </c>
    </row>
    <row r="1216" spans="1:5" x14ac:dyDescent="0.25">
      <c r="A1216" t="s">
        <v>255</v>
      </c>
      <c r="B1216" t="s">
        <v>93</v>
      </c>
      <c r="C1216" t="s">
        <v>445</v>
      </c>
      <c r="D1216">
        <v>0</v>
      </c>
      <c r="E1216">
        <v>2020</v>
      </c>
    </row>
    <row r="1217" spans="1:5" x14ac:dyDescent="0.25">
      <c r="A1217" t="s">
        <v>255</v>
      </c>
      <c r="B1217" t="s">
        <v>93</v>
      </c>
      <c r="C1217" t="s">
        <v>446</v>
      </c>
      <c r="D1217">
        <v>0</v>
      </c>
      <c r="E1217">
        <v>2018</v>
      </c>
    </row>
    <row r="1218" spans="1:5" x14ac:dyDescent="0.25">
      <c r="A1218" t="s">
        <v>255</v>
      </c>
      <c r="B1218" t="s">
        <v>93</v>
      </c>
      <c r="C1218" t="s">
        <v>446</v>
      </c>
      <c r="D1218">
        <v>0</v>
      </c>
      <c r="E1218">
        <v>2019</v>
      </c>
    </row>
    <row r="1219" spans="1:5" x14ac:dyDescent="0.25">
      <c r="A1219" t="s">
        <v>255</v>
      </c>
      <c r="B1219" t="s">
        <v>93</v>
      </c>
      <c r="C1219" t="s">
        <v>446</v>
      </c>
      <c r="D1219">
        <v>0</v>
      </c>
      <c r="E1219">
        <v>2020</v>
      </c>
    </row>
    <row r="1220" spans="1:5" x14ac:dyDescent="0.25">
      <c r="A1220" t="s">
        <v>255</v>
      </c>
      <c r="B1220" t="s">
        <v>93</v>
      </c>
      <c r="C1220" t="s">
        <v>447</v>
      </c>
      <c r="D1220">
        <v>187000000</v>
      </c>
      <c r="E1220">
        <v>2018</v>
      </c>
    </row>
    <row r="1221" spans="1:5" x14ac:dyDescent="0.25">
      <c r="A1221" t="s">
        <v>255</v>
      </c>
      <c r="B1221" t="s">
        <v>93</v>
      </c>
      <c r="C1221" t="s">
        <v>447</v>
      </c>
      <c r="D1221">
        <v>6579000000</v>
      </c>
      <c r="E1221">
        <v>2019</v>
      </c>
    </row>
    <row r="1222" spans="1:5" x14ac:dyDescent="0.25">
      <c r="A1222" t="s">
        <v>255</v>
      </c>
      <c r="B1222" t="s">
        <v>93</v>
      </c>
      <c r="C1222" t="s">
        <v>447</v>
      </c>
      <c r="D1222">
        <v>3440000000</v>
      </c>
      <c r="E1222">
        <v>2020</v>
      </c>
    </row>
    <row r="1223" spans="1:5" x14ac:dyDescent="0.25">
      <c r="A1223" t="s">
        <v>255</v>
      </c>
      <c r="B1223" t="s">
        <v>93</v>
      </c>
      <c r="C1223" t="s">
        <v>448</v>
      </c>
      <c r="D1223">
        <v>0</v>
      </c>
      <c r="E1223">
        <v>2018</v>
      </c>
    </row>
    <row r="1224" spans="1:5" x14ac:dyDescent="0.25">
      <c r="A1224" t="s">
        <v>255</v>
      </c>
      <c r="B1224" t="s">
        <v>93</v>
      </c>
      <c r="C1224" t="s">
        <v>448</v>
      </c>
      <c r="D1224">
        <v>0</v>
      </c>
      <c r="E1224">
        <v>2019</v>
      </c>
    </row>
    <row r="1225" spans="1:5" x14ac:dyDescent="0.25">
      <c r="A1225" t="s">
        <v>255</v>
      </c>
      <c r="B1225" t="s">
        <v>93</v>
      </c>
      <c r="C1225" t="s">
        <v>448</v>
      </c>
      <c r="D1225">
        <v>0</v>
      </c>
      <c r="E1225">
        <v>2020</v>
      </c>
    </row>
    <row r="1226" spans="1:5" x14ac:dyDescent="0.25">
      <c r="A1226" t="s">
        <v>255</v>
      </c>
      <c r="B1226" t="s">
        <v>93</v>
      </c>
      <c r="C1226" t="s">
        <v>449</v>
      </c>
      <c r="D1226">
        <v>19478000000</v>
      </c>
      <c r="E1226">
        <v>2018</v>
      </c>
    </row>
    <row r="1227" spans="1:5" x14ac:dyDescent="0.25">
      <c r="A1227" t="s">
        <v>255</v>
      </c>
      <c r="B1227" t="s">
        <v>93</v>
      </c>
      <c r="C1227" t="s">
        <v>449</v>
      </c>
      <c r="D1227">
        <v>26194000000</v>
      </c>
      <c r="E1227">
        <v>2019</v>
      </c>
    </row>
    <row r="1228" spans="1:5" x14ac:dyDescent="0.25">
      <c r="A1228" t="s">
        <v>255</v>
      </c>
      <c r="B1228" t="s">
        <v>93</v>
      </c>
      <c r="C1228" t="s">
        <v>449</v>
      </c>
      <c r="D1228">
        <v>29556000000</v>
      </c>
      <c r="E1228">
        <v>2020</v>
      </c>
    </row>
    <row r="1229" spans="1:5" x14ac:dyDescent="0.25">
      <c r="A1229" t="s">
        <v>255</v>
      </c>
      <c r="B1229" t="s">
        <v>93</v>
      </c>
      <c r="C1229" t="s">
        <v>450</v>
      </c>
      <c r="D1229">
        <v>0</v>
      </c>
      <c r="E1229">
        <v>2018</v>
      </c>
    </row>
    <row r="1230" spans="1:5" x14ac:dyDescent="0.25">
      <c r="A1230" t="s">
        <v>255</v>
      </c>
      <c r="B1230" t="s">
        <v>93</v>
      </c>
      <c r="C1230" t="s">
        <v>450</v>
      </c>
      <c r="D1230">
        <v>0</v>
      </c>
      <c r="E1230">
        <v>2019</v>
      </c>
    </row>
    <row r="1231" spans="1:5" x14ac:dyDescent="0.25">
      <c r="A1231" t="s">
        <v>255</v>
      </c>
      <c r="B1231" t="s">
        <v>93</v>
      </c>
      <c r="C1231" t="s">
        <v>450</v>
      </c>
      <c r="D1231">
        <v>0</v>
      </c>
      <c r="E1231">
        <v>2020</v>
      </c>
    </row>
    <row r="1232" spans="1:5" x14ac:dyDescent="0.25">
      <c r="A1232" t="s">
        <v>255</v>
      </c>
      <c r="B1232" t="s">
        <v>93</v>
      </c>
      <c r="C1232" t="s">
        <v>451</v>
      </c>
      <c r="D1232">
        <v>-1312000000</v>
      </c>
      <c r="E1232">
        <v>2018</v>
      </c>
    </row>
    <row r="1233" spans="1:5" x14ac:dyDescent="0.25">
      <c r="A1233" t="s">
        <v>255</v>
      </c>
      <c r="B1233" t="s">
        <v>93</v>
      </c>
      <c r="C1233" t="s">
        <v>451</v>
      </c>
      <c r="D1233">
        <v>-1326000000</v>
      </c>
      <c r="E1233">
        <v>2019</v>
      </c>
    </row>
    <row r="1234" spans="1:5" x14ac:dyDescent="0.25">
      <c r="A1234" t="s">
        <v>255</v>
      </c>
      <c r="B1234" t="s">
        <v>93</v>
      </c>
      <c r="C1234" t="s">
        <v>451</v>
      </c>
      <c r="D1234">
        <v>-1147000000</v>
      </c>
      <c r="E1234">
        <v>2020</v>
      </c>
    </row>
    <row r="1235" spans="1:5" x14ac:dyDescent="0.25">
      <c r="A1235" t="s">
        <v>255</v>
      </c>
      <c r="B1235" t="s">
        <v>93</v>
      </c>
      <c r="C1235" t="s">
        <v>452</v>
      </c>
      <c r="D1235">
        <v>0</v>
      </c>
      <c r="E1235">
        <v>2018</v>
      </c>
    </row>
    <row r="1236" spans="1:5" x14ac:dyDescent="0.25">
      <c r="A1236" t="s">
        <v>255</v>
      </c>
      <c r="B1236" t="s">
        <v>93</v>
      </c>
      <c r="C1236" t="s">
        <v>452</v>
      </c>
      <c r="D1236">
        <v>0</v>
      </c>
      <c r="E1236">
        <v>2019</v>
      </c>
    </row>
    <row r="1237" spans="1:5" x14ac:dyDescent="0.25">
      <c r="A1237" t="s">
        <v>255</v>
      </c>
      <c r="B1237" t="s">
        <v>93</v>
      </c>
      <c r="C1237" t="s">
        <v>452</v>
      </c>
      <c r="D1237">
        <v>0</v>
      </c>
      <c r="E1237">
        <v>2020</v>
      </c>
    </row>
    <row r="1238" spans="1:5" x14ac:dyDescent="0.25">
      <c r="A1238" t="s">
        <v>255</v>
      </c>
      <c r="B1238" t="s">
        <v>93</v>
      </c>
      <c r="C1238" t="s">
        <v>453</v>
      </c>
      <c r="D1238">
        <v>67000000</v>
      </c>
      <c r="E1238">
        <v>2018</v>
      </c>
    </row>
    <row r="1239" spans="1:5" x14ac:dyDescent="0.25">
      <c r="A1239" t="s">
        <v>255</v>
      </c>
      <c r="B1239" t="s">
        <v>93</v>
      </c>
      <c r="C1239" t="s">
        <v>453</v>
      </c>
      <c r="D1239">
        <v>821000000</v>
      </c>
      <c r="E1239">
        <v>2019</v>
      </c>
    </row>
    <row r="1240" spans="1:5" x14ac:dyDescent="0.25">
      <c r="A1240" t="s">
        <v>255</v>
      </c>
      <c r="B1240" t="s">
        <v>93</v>
      </c>
      <c r="C1240" t="s">
        <v>453</v>
      </c>
      <c r="D1240">
        <v>115000000</v>
      </c>
      <c r="E1240">
        <v>2020</v>
      </c>
    </row>
    <row r="1241" spans="1:5" x14ac:dyDescent="0.25">
      <c r="A1241" t="s">
        <v>255</v>
      </c>
      <c r="B1241" t="s">
        <v>93</v>
      </c>
      <c r="C1241" t="s">
        <v>454</v>
      </c>
      <c r="D1241">
        <v>-6000000</v>
      </c>
      <c r="E1241">
        <v>2018</v>
      </c>
    </row>
    <row r="1242" spans="1:5" x14ac:dyDescent="0.25">
      <c r="A1242" t="s">
        <v>255</v>
      </c>
      <c r="B1242" t="s">
        <v>93</v>
      </c>
      <c r="C1242" t="s">
        <v>454</v>
      </c>
      <c r="D1242">
        <v>3348000000</v>
      </c>
      <c r="E1242">
        <v>2019</v>
      </c>
    </row>
    <row r="1243" spans="1:5" x14ac:dyDescent="0.25">
      <c r="A1243" t="s">
        <v>255</v>
      </c>
      <c r="B1243" t="s">
        <v>93</v>
      </c>
      <c r="C1243" t="s">
        <v>454</v>
      </c>
      <c r="D1243">
        <v>-5944000000</v>
      </c>
      <c r="E1243">
        <v>2020</v>
      </c>
    </row>
    <row r="1244" spans="1:5" x14ac:dyDescent="0.25">
      <c r="A1244" t="s">
        <v>255</v>
      </c>
      <c r="B1244" t="s">
        <v>93</v>
      </c>
      <c r="C1244" t="s">
        <v>24</v>
      </c>
      <c r="D1244">
        <v>61000000</v>
      </c>
      <c r="E1244">
        <v>2018</v>
      </c>
    </row>
    <row r="1245" spans="1:5" x14ac:dyDescent="0.25">
      <c r="A1245" t="s">
        <v>255</v>
      </c>
      <c r="B1245" t="s">
        <v>93</v>
      </c>
      <c r="C1245" t="s">
        <v>24</v>
      </c>
      <c r="D1245">
        <v>4169000000</v>
      </c>
      <c r="E1245">
        <v>2019</v>
      </c>
    </row>
    <row r="1246" spans="1:5" x14ac:dyDescent="0.25">
      <c r="A1246" t="s">
        <v>255</v>
      </c>
      <c r="B1246" t="s">
        <v>93</v>
      </c>
      <c r="C1246" t="s">
        <v>24</v>
      </c>
      <c r="D1246">
        <v>-5829000000</v>
      </c>
      <c r="E1246">
        <v>2020</v>
      </c>
    </row>
    <row r="1247" spans="1:5" x14ac:dyDescent="0.25">
      <c r="A1247" t="s">
        <v>255</v>
      </c>
      <c r="B1247" t="s">
        <v>93</v>
      </c>
      <c r="C1247" t="s">
        <v>455</v>
      </c>
      <c r="D1247">
        <v>0</v>
      </c>
      <c r="E1247">
        <v>2018</v>
      </c>
    </row>
    <row r="1248" spans="1:5" x14ac:dyDescent="0.25">
      <c r="A1248" t="s">
        <v>255</v>
      </c>
      <c r="B1248" t="s">
        <v>93</v>
      </c>
      <c r="C1248" t="s">
        <v>455</v>
      </c>
      <c r="D1248">
        <v>0</v>
      </c>
      <c r="E1248">
        <v>2019</v>
      </c>
    </row>
    <row r="1249" spans="1:5" x14ac:dyDescent="0.25">
      <c r="A1249" t="s">
        <v>255</v>
      </c>
      <c r="B1249" t="s">
        <v>93</v>
      </c>
      <c r="C1249" t="s">
        <v>455</v>
      </c>
      <c r="D1249">
        <v>0</v>
      </c>
      <c r="E1249">
        <v>2020</v>
      </c>
    </row>
    <row r="1250" spans="1:5" x14ac:dyDescent="0.25">
      <c r="A1250" t="s">
        <v>255</v>
      </c>
      <c r="B1250" t="s">
        <v>93</v>
      </c>
      <c r="C1250" t="s">
        <v>14</v>
      </c>
      <c r="D1250">
        <v>479437000000</v>
      </c>
      <c r="E1250">
        <v>2018</v>
      </c>
    </row>
    <row r="1251" spans="1:5" x14ac:dyDescent="0.25">
      <c r="A1251" t="s">
        <v>255</v>
      </c>
      <c r="B1251" t="s">
        <v>93</v>
      </c>
      <c r="C1251" t="s">
        <v>14</v>
      </c>
      <c r="D1251">
        <v>501455000000</v>
      </c>
      <c r="E1251">
        <v>2019</v>
      </c>
    </row>
    <row r="1252" spans="1:5" x14ac:dyDescent="0.25">
      <c r="A1252" t="s">
        <v>255</v>
      </c>
      <c r="B1252" t="s">
        <v>93</v>
      </c>
      <c r="C1252" t="s">
        <v>14</v>
      </c>
      <c r="D1252">
        <v>559104000000</v>
      </c>
      <c r="E1252">
        <v>2020</v>
      </c>
    </row>
    <row r="1253" spans="1:5" x14ac:dyDescent="0.25">
      <c r="A1253" t="s">
        <v>255</v>
      </c>
      <c r="B1253" t="s">
        <v>93</v>
      </c>
      <c r="C1253" t="s">
        <v>17</v>
      </c>
      <c r="D1253">
        <v>434675000000</v>
      </c>
      <c r="E1253">
        <v>2018</v>
      </c>
    </row>
    <row r="1254" spans="1:5" x14ac:dyDescent="0.25">
      <c r="A1254" t="s">
        <v>255</v>
      </c>
      <c r="B1254" t="s">
        <v>93</v>
      </c>
      <c r="C1254" t="s">
        <v>17</v>
      </c>
      <c r="D1254">
        <v>457637000000</v>
      </c>
      <c r="E1254">
        <v>2019</v>
      </c>
    </row>
    <row r="1255" spans="1:5" x14ac:dyDescent="0.25">
      <c r="A1255" t="s">
        <v>255</v>
      </c>
      <c r="B1255" t="s">
        <v>93</v>
      </c>
      <c r="C1255" t="s">
        <v>17</v>
      </c>
      <c r="D1255">
        <v>519282000000</v>
      </c>
      <c r="E1255">
        <v>2020</v>
      </c>
    </row>
    <row r="1256" spans="1:5" x14ac:dyDescent="0.25">
      <c r="A1256" t="s">
        <v>255</v>
      </c>
      <c r="B1256" t="s">
        <v>93</v>
      </c>
      <c r="C1256" t="s">
        <v>456</v>
      </c>
      <c r="D1256">
        <v>36714000000</v>
      </c>
      <c r="E1256">
        <v>2018</v>
      </c>
    </row>
    <row r="1257" spans="1:5" x14ac:dyDescent="0.25">
      <c r="A1257" t="s">
        <v>255</v>
      </c>
      <c r="B1257" t="s">
        <v>93</v>
      </c>
      <c r="C1257" t="s">
        <v>456</v>
      </c>
      <c r="D1257">
        <v>33939000000</v>
      </c>
      <c r="E1257">
        <v>2019</v>
      </c>
    </row>
    <row r="1258" spans="1:5" x14ac:dyDescent="0.25">
      <c r="A1258" t="s">
        <v>255</v>
      </c>
      <c r="B1258" t="s">
        <v>93</v>
      </c>
      <c r="C1258" t="s">
        <v>456</v>
      </c>
      <c r="D1258">
        <v>33202000000</v>
      </c>
      <c r="E1258">
        <v>2020</v>
      </c>
    </row>
    <row r="1259" spans="1:5" x14ac:dyDescent="0.25">
      <c r="A1259" t="s">
        <v>255</v>
      </c>
      <c r="B1259" t="s">
        <v>93</v>
      </c>
      <c r="C1259" t="s">
        <v>457</v>
      </c>
      <c r="D1259">
        <v>0</v>
      </c>
      <c r="E1259">
        <v>2018</v>
      </c>
    </row>
    <row r="1260" spans="1:5" x14ac:dyDescent="0.25">
      <c r="A1260" t="s">
        <v>255</v>
      </c>
      <c r="B1260" t="s">
        <v>93</v>
      </c>
      <c r="C1260" t="s">
        <v>457</v>
      </c>
      <c r="D1260">
        <v>0</v>
      </c>
      <c r="E1260">
        <v>2020</v>
      </c>
    </row>
    <row r="1261" spans="1:5" x14ac:dyDescent="0.25">
      <c r="A1261" t="s">
        <v>255</v>
      </c>
      <c r="B1261" t="s">
        <v>93</v>
      </c>
      <c r="C1261" t="s">
        <v>494</v>
      </c>
      <c r="D1261">
        <v>0</v>
      </c>
      <c r="E1261">
        <v>2019</v>
      </c>
    </row>
    <row r="1262" spans="1:5" x14ac:dyDescent="0.25">
      <c r="A1262" t="s">
        <v>255</v>
      </c>
      <c r="B1262" t="s">
        <v>93</v>
      </c>
      <c r="C1262" t="s">
        <v>458</v>
      </c>
      <c r="D1262">
        <v>9302000000</v>
      </c>
      <c r="E1262">
        <v>2018</v>
      </c>
    </row>
    <row r="1263" spans="1:5" x14ac:dyDescent="0.25">
      <c r="A1263" t="s">
        <v>255</v>
      </c>
      <c r="B1263" t="s">
        <v>93</v>
      </c>
      <c r="C1263" t="s">
        <v>458</v>
      </c>
      <c r="D1263">
        <v>8537000000</v>
      </c>
      <c r="E1263">
        <v>2019</v>
      </c>
    </row>
    <row r="1264" spans="1:5" x14ac:dyDescent="0.25">
      <c r="A1264" t="s">
        <v>255</v>
      </c>
      <c r="B1264" t="s">
        <v>93</v>
      </c>
      <c r="C1264" t="s">
        <v>458</v>
      </c>
      <c r="D1264">
        <v>8396000000</v>
      </c>
      <c r="E1264">
        <v>2020</v>
      </c>
    </row>
    <row r="1265" spans="1:5" x14ac:dyDescent="0.25">
      <c r="A1265" t="s">
        <v>255</v>
      </c>
      <c r="B1265" t="s">
        <v>93</v>
      </c>
      <c r="C1265" t="s">
        <v>459</v>
      </c>
      <c r="D1265">
        <v>1535000000</v>
      </c>
      <c r="E1265">
        <v>2018</v>
      </c>
    </row>
    <row r="1266" spans="1:5" x14ac:dyDescent="0.25">
      <c r="A1266" t="s">
        <v>255</v>
      </c>
      <c r="B1266" t="s">
        <v>93</v>
      </c>
      <c r="C1266" t="s">
        <v>459</v>
      </c>
      <c r="D1266">
        <v>6811000000</v>
      </c>
      <c r="E1266">
        <v>2019</v>
      </c>
    </row>
    <row r="1267" spans="1:5" x14ac:dyDescent="0.25">
      <c r="A1267" t="s">
        <v>255</v>
      </c>
      <c r="B1267" t="s">
        <v>93</v>
      </c>
      <c r="C1267" t="s">
        <v>459</v>
      </c>
      <c r="D1267">
        <v>2701000000</v>
      </c>
      <c r="E1267">
        <v>2020</v>
      </c>
    </row>
    <row r="1268" spans="1:5" x14ac:dyDescent="0.25">
      <c r="A1268" t="s">
        <v>255</v>
      </c>
      <c r="B1268" t="s">
        <v>93</v>
      </c>
      <c r="C1268" t="s">
        <v>460</v>
      </c>
      <c r="D1268">
        <v>-8262000000</v>
      </c>
      <c r="E1268">
        <v>2018</v>
      </c>
    </row>
    <row r="1269" spans="1:5" x14ac:dyDescent="0.25">
      <c r="A1269" t="s">
        <v>255</v>
      </c>
      <c r="B1269" t="s">
        <v>93</v>
      </c>
      <c r="C1269" t="s">
        <v>460</v>
      </c>
      <c r="D1269">
        <v>7000000</v>
      </c>
      <c r="E1269">
        <v>2019</v>
      </c>
    </row>
    <row r="1270" spans="1:5" x14ac:dyDescent="0.25">
      <c r="A1270" t="s">
        <v>255</v>
      </c>
      <c r="B1270" t="s">
        <v>93</v>
      </c>
      <c r="C1270" t="s">
        <v>460</v>
      </c>
      <c r="D1270">
        <v>-1105000000</v>
      </c>
      <c r="E1270">
        <v>2020</v>
      </c>
    </row>
    <row r="1271" spans="1:5" x14ac:dyDescent="0.25">
      <c r="A1271" t="s">
        <v>255</v>
      </c>
      <c r="B1271" t="s">
        <v>93</v>
      </c>
      <c r="C1271" t="s">
        <v>461</v>
      </c>
      <c r="D1271">
        <v>24762000000</v>
      </c>
      <c r="E1271">
        <v>2018</v>
      </c>
    </row>
    <row r="1272" spans="1:5" x14ac:dyDescent="0.25">
      <c r="A1272" t="s">
        <v>255</v>
      </c>
      <c r="B1272" t="s">
        <v>93</v>
      </c>
      <c r="C1272" t="s">
        <v>461</v>
      </c>
      <c r="D1272">
        <v>19214000000</v>
      </c>
      <c r="E1272">
        <v>2019</v>
      </c>
    </row>
    <row r="1273" spans="1:5" x14ac:dyDescent="0.25">
      <c r="A1273" t="s">
        <v>255</v>
      </c>
      <c r="B1273" t="s">
        <v>93</v>
      </c>
      <c r="C1273" t="s">
        <v>461</v>
      </c>
      <c r="D1273">
        <v>21175000000</v>
      </c>
      <c r="E1273">
        <v>2020</v>
      </c>
    </row>
    <row r="1274" spans="1:5" x14ac:dyDescent="0.25">
      <c r="A1274" t="s">
        <v>255</v>
      </c>
      <c r="B1274" t="s">
        <v>93</v>
      </c>
      <c r="C1274" t="s">
        <v>462</v>
      </c>
      <c r="D1274">
        <v>-8307000000</v>
      </c>
      <c r="E1274">
        <v>2018</v>
      </c>
    </row>
    <row r="1275" spans="1:5" x14ac:dyDescent="0.25">
      <c r="A1275" t="s">
        <v>255</v>
      </c>
      <c r="B1275" t="s">
        <v>93</v>
      </c>
      <c r="C1275" t="s">
        <v>462</v>
      </c>
      <c r="D1275">
        <v>-3549000000</v>
      </c>
      <c r="E1275">
        <v>2019</v>
      </c>
    </row>
    <row r="1276" spans="1:5" x14ac:dyDescent="0.25">
      <c r="A1276" t="s">
        <v>255</v>
      </c>
      <c r="B1276" t="s">
        <v>93</v>
      </c>
      <c r="C1276" t="s">
        <v>462</v>
      </c>
      <c r="D1276">
        <v>-4690000000</v>
      </c>
      <c r="E1276">
        <v>2020</v>
      </c>
    </row>
    <row r="1277" spans="1:5" x14ac:dyDescent="0.25">
      <c r="A1277" t="s">
        <v>255</v>
      </c>
      <c r="B1277" t="s">
        <v>93</v>
      </c>
      <c r="C1277" t="s">
        <v>463</v>
      </c>
      <c r="D1277">
        <v>-6293000000</v>
      </c>
      <c r="E1277">
        <v>2018</v>
      </c>
    </row>
    <row r="1278" spans="1:5" x14ac:dyDescent="0.25">
      <c r="A1278" t="s">
        <v>255</v>
      </c>
      <c r="B1278" t="s">
        <v>93</v>
      </c>
      <c r="C1278" t="s">
        <v>463</v>
      </c>
      <c r="D1278">
        <v>6415000000</v>
      </c>
      <c r="E1278">
        <v>2019</v>
      </c>
    </row>
    <row r="1279" spans="1:5" x14ac:dyDescent="0.25">
      <c r="A1279" t="s">
        <v>255</v>
      </c>
      <c r="B1279" t="s">
        <v>93</v>
      </c>
      <c r="C1279" t="s">
        <v>463</v>
      </c>
      <c r="D1279">
        <v>8513000000</v>
      </c>
      <c r="E1279">
        <v>2020</v>
      </c>
    </row>
    <row r="1280" spans="1:5" x14ac:dyDescent="0.25">
      <c r="A1280" t="s">
        <v>255</v>
      </c>
      <c r="B1280" t="s">
        <v>93</v>
      </c>
      <c r="C1280" t="s">
        <v>12</v>
      </c>
      <c r="D1280">
        <v>0</v>
      </c>
      <c r="E1280">
        <v>2018</v>
      </c>
    </row>
    <row r="1281" spans="1:5" x14ac:dyDescent="0.25">
      <c r="A1281" t="s">
        <v>255</v>
      </c>
      <c r="B1281" t="s">
        <v>93</v>
      </c>
      <c r="C1281" t="s">
        <v>12</v>
      </c>
      <c r="D1281">
        <v>0</v>
      </c>
      <c r="E1281">
        <v>2019</v>
      </c>
    </row>
    <row r="1282" spans="1:5" x14ac:dyDescent="0.25">
      <c r="A1282" t="s">
        <v>255</v>
      </c>
      <c r="B1282" t="s">
        <v>93</v>
      </c>
      <c r="C1282" t="s">
        <v>12</v>
      </c>
      <c r="D1282">
        <v>0</v>
      </c>
      <c r="E1282">
        <v>2020</v>
      </c>
    </row>
    <row r="1283" spans="1:5" x14ac:dyDescent="0.25">
      <c r="A1283" t="s">
        <v>255</v>
      </c>
      <c r="B1283" t="s">
        <v>93</v>
      </c>
      <c r="C1283" t="s">
        <v>464</v>
      </c>
      <c r="D1283">
        <v>0</v>
      </c>
      <c r="E1283">
        <v>2018</v>
      </c>
    </row>
    <row r="1284" spans="1:5" x14ac:dyDescent="0.25">
      <c r="A1284" t="s">
        <v>255</v>
      </c>
      <c r="B1284" t="s">
        <v>93</v>
      </c>
      <c r="C1284" t="s">
        <v>464</v>
      </c>
      <c r="D1284">
        <v>0</v>
      </c>
      <c r="E1284">
        <v>2019</v>
      </c>
    </row>
    <row r="1285" spans="1:5" x14ac:dyDescent="0.25">
      <c r="A1285" t="s">
        <v>255</v>
      </c>
      <c r="B1285" t="s">
        <v>93</v>
      </c>
      <c r="C1285" t="s">
        <v>464</v>
      </c>
      <c r="D1285">
        <v>0</v>
      </c>
      <c r="E1285">
        <v>2020</v>
      </c>
    </row>
    <row r="1286" spans="1:5" x14ac:dyDescent="0.25">
      <c r="A1286" t="s">
        <v>255</v>
      </c>
      <c r="B1286" t="s">
        <v>93</v>
      </c>
      <c r="C1286" t="s">
        <v>465</v>
      </c>
      <c r="D1286">
        <v>177193000000</v>
      </c>
      <c r="E1286">
        <v>2018</v>
      </c>
    </row>
    <row r="1287" spans="1:5" x14ac:dyDescent="0.25">
      <c r="A1287" t="s">
        <v>255</v>
      </c>
      <c r="B1287" t="s">
        <v>93</v>
      </c>
      <c r="C1287" t="s">
        <v>465</v>
      </c>
      <c r="D1287">
        <v>0</v>
      </c>
      <c r="E1287">
        <v>2019</v>
      </c>
    </row>
    <row r="1288" spans="1:5" x14ac:dyDescent="0.25">
      <c r="A1288" t="s">
        <v>255</v>
      </c>
      <c r="B1288" t="s">
        <v>93</v>
      </c>
      <c r="C1288" t="s">
        <v>465</v>
      </c>
      <c r="D1288">
        <v>0</v>
      </c>
      <c r="E1288">
        <v>2020</v>
      </c>
    </row>
    <row r="1289" spans="1:5" x14ac:dyDescent="0.25">
      <c r="A1289" t="s">
        <v>255</v>
      </c>
      <c r="B1289" t="s">
        <v>93</v>
      </c>
      <c r="C1289" t="s">
        <v>466</v>
      </c>
      <c r="D1289">
        <v>400135000000</v>
      </c>
      <c r="E1289">
        <v>2018</v>
      </c>
    </row>
    <row r="1290" spans="1:5" x14ac:dyDescent="0.25">
      <c r="A1290" t="s">
        <v>255</v>
      </c>
      <c r="B1290" t="s">
        <v>93</v>
      </c>
      <c r="C1290" t="s">
        <v>466</v>
      </c>
      <c r="D1290">
        <v>422287000000</v>
      </c>
      <c r="E1290">
        <v>2019</v>
      </c>
    </row>
    <row r="1291" spans="1:5" x14ac:dyDescent="0.25">
      <c r="A1291" t="s">
        <v>255</v>
      </c>
      <c r="B1291" t="s">
        <v>93</v>
      </c>
      <c r="C1291" t="s">
        <v>466</v>
      </c>
      <c r="D1291">
        <v>481748000000</v>
      </c>
      <c r="E1291">
        <v>2020</v>
      </c>
    </row>
    <row r="1292" spans="1:5" x14ac:dyDescent="0.25">
      <c r="A1292" t="s">
        <v>255</v>
      </c>
      <c r="B1292" t="s">
        <v>93</v>
      </c>
      <c r="C1292" t="s">
        <v>467</v>
      </c>
      <c r="D1292">
        <v>0</v>
      </c>
      <c r="E1292">
        <v>2018</v>
      </c>
    </row>
    <row r="1293" spans="1:5" x14ac:dyDescent="0.25">
      <c r="A1293" t="s">
        <v>255</v>
      </c>
      <c r="B1293" t="s">
        <v>93</v>
      </c>
      <c r="C1293" t="s">
        <v>467</v>
      </c>
      <c r="D1293">
        <v>0</v>
      </c>
      <c r="E1293">
        <v>2019</v>
      </c>
    </row>
    <row r="1294" spans="1:5" x14ac:dyDescent="0.25">
      <c r="A1294" t="s">
        <v>255</v>
      </c>
      <c r="B1294" t="s">
        <v>93</v>
      </c>
      <c r="C1294" t="s">
        <v>467</v>
      </c>
      <c r="D1294">
        <v>95000000</v>
      </c>
      <c r="E1294">
        <v>2020</v>
      </c>
    </row>
    <row r="1295" spans="1:5" x14ac:dyDescent="0.25">
      <c r="A1295" t="s">
        <v>255</v>
      </c>
      <c r="B1295" t="s">
        <v>93</v>
      </c>
      <c r="C1295" t="s">
        <v>468</v>
      </c>
      <c r="D1295">
        <v>0</v>
      </c>
      <c r="E1295">
        <v>2018</v>
      </c>
    </row>
    <row r="1296" spans="1:5" x14ac:dyDescent="0.25">
      <c r="A1296" t="s">
        <v>255</v>
      </c>
      <c r="B1296" t="s">
        <v>93</v>
      </c>
      <c r="C1296" t="s">
        <v>468</v>
      </c>
      <c r="D1296">
        <v>0</v>
      </c>
      <c r="E1296">
        <v>2019</v>
      </c>
    </row>
    <row r="1297" spans="1:5" x14ac:dyDescent="0.25">
      <c r="A1297" t="s">
        <v>255</v>
      </c>
      <c r="B1297" t="s">
        <v>93</v>
      </c>
      <c r="C1297" t="s">
        <v>468</v>
      </c>
      <c r="D1297">
        <v>0</v>
      </c>
      <c r="E1297">
        <v>2020</v>
      </c>
    </row>
    <row r="1298" spans="1:5" x14ac:dyDescent="0.25">
      <c r="A1298" t="s">
        <v>255</v>
      </c>
      <c r="B1298" t="s">
        <v>93</v>
      </c>
      <c r="C1298" t="s">
        <v>469</v>
      </c>
      <c r="D1298">
        <v>1138000000</v>
      </c>
      <c r="E1298">
        <v>2018</v>
      </c>
    </row>
    <row r="1299" spans="1:5" x14ac:dyDescent="0.25">
      <c r="A1299" t="s">
        <v>255</v>
      </c>
      <c r="B1299" t="s">
        <v>93</v>
      </c>
      <c r="C1299" t="s">
        <v>469</v>
      </c>
      <c r="D1299">
        <v>1136000000</v>
      </c>
      <c r="E1299">
        <v>2019</v>
      </c>
    </row>
    <row r="1300" spans="1:5" x14ac:dyDescent="0.25">
      <c r="A1300" t="s">
        <v>255</v>
      </c>
      <c r="B1300" t="s">
        <v>93</v>
      </c>
      <c r="C1300" t="s">
        <v>469</v>
      </c>
      <c r="D1300">
        <v>1132000000</v>
      </c>
      <c r="E1300">
        <v>2020</v>
      </c>
    </row>
    <row r="1301" spans="1:5" x14ac:dyDescent="0.25">
      <c r="A1301" t="s">
        <v>255</v>
      </c>
      <c r="B1301" t="s">
        <v>93</v>
      </c>
      <c r="C1301" t="s">
        <v>470</v>
      </c>
      <c r="D1301">
        <v>4157000000</v>
      </c>
      <c r="E1301">
        <v>2018</v>
      </c>
    </row>
    <row r="1302" spans="1:5" x14ac:dyDescent="0.25">
      <c r="A1302" t="s">
        <v>255</v>
      </c>
      <c r="B1302" t="s">
        <v>93</v>
      </c>
      <c r="C1302" t="s">
        <v>470</v>
      </c>
      <c r="D1302">
        <v>4984000000</v>
      </c>
      <c r="E1302">
        <v>2019</v>
      </c>
    </row>
    <row r="1303" spans="1:5" x14ac:dyDescent="0.25">
      <c r="A1303" t="s">
        <v>255</v>
      </c>
      <c r="B1303" t="s">
        <v>93</v>
      </c>
      <c r="C1303" t="s">
        <v>470</v>
      </c>
      <c r="D1303">
        <v>4139000000</v>
      </c>
      <c r="E1303">
        <v>2020</v>
      </c>
    </row>
    <row r="1304" spans="1:5" x14ac:dyDescent="0.25">
      <c r="A1304" t="s">
        <v>255</v>
      </c>
      <c r="B1304" t="s">
        <v>93</v>
      </c>
      <c r="C1304" t="s">
        <v>471</v>
      </c>
      <c r="D1304">
        <v>0</v>
      </c>
      <c r="E1304">
        <v>2018</v>
      </c>
    </row>
    <row r="1305" spans="1:5" x14ac:dyDescent="0.25">
      <c r="A1305" t="s">
        <v>255</v>
      </c>
      <c r="B1305" t="s">
        <v>93</v>
      </c>
      <c r="C1305" t="s">
        <v>471</v>
      </c>
      <c r="D1305">
        <v>0</v>
      </c>
      <c r="E1305">
        <v>2019</v>
      </c>
    </row>
    <row r="1306" spans="1:5" x14ac:dyDescent="0.25">
      <c r="A1306" t="s">
        <v>255</v>
      </c>
      <c r="B1306" t="s">
        <v>93</v>
      </c>
      <c r="C1306" t="s">
        <v>471</v>
      </c>
      <c r="D1306">
        <v>0</v>
      </c>
      <c r="E1306">
        <v>2020</v>
      </c>
    </row>
    <row r="1307" spans="1:5" x14ac:dyDescent="0.25">
      <c r="A1307" t="s">
        <v>255</v>
      </c>
      <c r="B1307" t="s">
        <v>93</v>
      </c>
      <c r="C1307" t="s">
        <v>472</v>
      </c>
      <c r="D1307">
        <v>0</v>
      </c>
      <c r="E1307">
        <v>2018</v>
      </c>
    </row>
    <row r="1308" spans="1:5" x14ac:dyDescent="0.25">
      <c r="A1308" t="s">
        <v>255</v>
      </c>
      <c r="B1308" t="s">
        <v>93</v>
      </c>
      <c r="C1308" t="s">
        <v>472</v>
      </c>
      <c r="D1308">
        <v>22000000</v>
      </c>
      <c r="E1308">
        <v>2019</v>
      </c>
    </row>
    <row r="1309" spans="1:5" x14ac:dyDescent="0.25">
      <c r="A1309" t="s">
        <v>255</v>
      </c>
      <c r="B1309" t="s">
        <v>93</v>
      </c>
      <c r="C1309" t="s">
        <v>472</v>
      </c>
      <c r="D1309">
        <v>29000000</v>
      </c>
      <c r="E1309">
        <v>2020</v>
      </c>
    </row>
    <row r="1310" spans="1:5" x14ac:dyDescent="0.25">
      <c r="A1310" t="s">
        <v>255</v>
      </c>
      <c r="B1310" t="s">
        <v>93</v>
      </c>
      <c r="C1310" t="s">
        <v>473</v>
      </c>
      <c r="D1310">
        <v>0</v>
      </c>
      <c r="E1310">
        <v>2018</v>
      </c>
    </row>
    <row r="1311" spans="1:5" x14ac:dyDescent="0.25">
      <c r="A1311" t="s">
        <v>255</v>
      </c>
      <c r="B1311" t="s">
        <v>93</v>
      </c>
      <c r="C1311" t="s">
        <v>473</v>
      </c>
      <c r="D1311">
        <v>485000000</v>
      </c>
      <c r="E1311">
        <v>2019</v>
      </c>
    </row>
    <row r="1312" spans="1:5" x14ac:dyDescent="0.25">
      <c r="A1312" t="s">
        <v>255</v>
      </c>
      <c r="B1312" t="s">
        <v>93</v>
      </c>
      <c r="C1312" t="s">
        <v>473</v>
      </c>
      <c r="D1312">
        <v>485000000</v>
      </c>
      <c r="E1312">
        <v>2020</v>
      </c>
    </row>
    <row r="1313" spans="1:5" x14ac:dyDescent="0.25">
      <c r="A1313" t="s">
        <v>255</v>
      </c>
      <c r="B1313" t="s">
        <v>93</v>
      </c>
      <c r="C1313" t="s">
        <v>474</v>
      </c>
      <c r="D1313">
        <v>29142000000</v>
      </c>
      <c r="E1313">
        <v>2018</v>
      </c>
    </row>
    <row r="1314" spans="1:5" x14ac:dyDescent="0.25">
      <c r="A1314" t="s">
        <v>255</v>
      </c>
      <c r="B1314" t="s">
        <v>93</v>
      </c>
      <c r="C1314" t="s">
        <v>474</v>
      </c>
      <c r="D1314">
        <v>29673000000</v>
      </c>
      <c r="E1314">
        <v>2019</v>
      </c>
    </row>
    <row r="1315" spans="1:5" x14ac:dyDescent="0.25">
      <c r="A1315" t="s">
        <v>255</v>
      </c>
      <c r="B1315" t="s">
        <v>93</v>
      </c>
      <c r="C1315" t="s">
        <v>474</v>
      </c>
      <c r="D1315">
        <v>31516000000</v>
      </c>
      <c r="E1315">
        <v>2020</v>
      </c>
    </row>
    <row r="1316" spans="1:5" x14ac:dyDescent="0.25">
      <c r="A1316" t="s">
        <v>255</v>
      </c>
      <c r="B1316" t="s">
        <v>93</v>
      </c>
      <c r="C1316" t="s">
        <v>475</v>
      </c>
      <c r="D1316">
        <v>0</v>
      </c>
      <c r="E1316">
        <v>2018</v>
      </c>
    </row>
    <row r="1317" spans="1:5" x14ac:dyDescent="0.25">
      <c r="A1317" t="s">
        <v>255</v>
      </c>
      <c r="B1317" t="s">
        <v>93</v>
      </c>
      <c r="C1317" t="s">
        <v>475</v>
      </c>
      <c r="D1317">
        <v>485000000</v>
      </c>
      <c r="E1317">
        <v>2019</v>
      </c>
    </row>
    <row r="1318" spans="1:5" x14ac:dyDescent="0.25">
      <c r="A1318" t="s">
        <v>255</v>
      </c>
      <c r="B1318" t="s">
        <v>93</v>
      </c>
      <c r="C1318" t="s">
        <v>475</v>
      </c>
      <c r="D1318">
        <v>0</v>
      </c>
      <c r="E1318">
        <v>2020</v>
      </c>
    </row>
    <row r="1319" spans="1:5" x14ac:dyDescent="0.25">
      <c r="A1319" t="s">
        <v>255</v>
      </c>
      <c r="B1319" t="s">
        <v>93</v>
      </c>
      <c r="C1319" t="s">
        <v>476</v>
      </c>
      <c r="D1319">
        <v>0</v>
      </c>
      <c r="E1319">
        <v>2018</v>
      </c>
    </row>
    <row r="1320" spans="1:5" x14ac:dyDescent="0.25">
      <c r="A1320" t="s">
        <v>255</v>
      </c>
      <c r="B1320" t="s">
        <v>93</v>
      </c>
      <c r="C1320" t="s">
        <v>476</v>
      </c>
      <c r="D1320">
        <v>0</v>
      </c>
      <c r="E1320">
        <v>2019</v>
      </c>
    </row>
    <row r="1321" spans="1:5" x14ac:dyDescent="0.25">
      <c r="A1321" t="s">
        <v>255</v>
      </c>
      <c r="B1321" t="s">
        <v>93</v>
      </c>
      <c r="C1321" t="s">
        <v>476</v>
      </c>
      <c r="D1321">
        <v>0</v>
      </c>
      <c r="E1321">
        <v>2020</v>
      </c>
    </row>
    <row r="1322" spans="1:5" x14ac:dyDescent="0.25">
      <c r="A1322" t="s">
        <v>255</v>
      </c>
      <c r="B1322" t="s">
        <v>93</v>
      </c>
      <c r="C1322" t="s">
        <v>477</v>
      </c>
      <c r="D1322">
        <v>1739000000</v>
      </c>
      <c r="E1322">
        <v>2018</v>
      </c>
    </row>
    <row r="1323" spans="1:5" x14ac:dyDescent="0.25">
      <c r="A1323" t="s">
        <v>255</v>
      </c>
      <c r="B1323" t="s">
        <v>93</v>
      </c>
      <c r="C1323" t="s">
        <v>477</v>
      </c>
      <c r="D1323">
        <v>0</v>
      </c>
      <c r="E1323">
        <v>2019</v>
      </c>
    </row>
    <row r="1324" spans="1:5" x14ac:dyDescent="0.25">
      <c r="A1324" t="s">
        <v>255</v>
      </c>
      <c r="B1324" t="s">
        <v>93</v>
      </c>
      <c r="C1324" t="s">
        <v>477</v>
      </c>
      <c r="D1324">
        <v>500000000</v>
      </c>
      <c r="E1324">
        <v>2020</v>
      </c>
    </row>
    <row r="1325" spans="1:5" x14ac:dyDescent="0.25">
      <c r="A1325" t="s">
        <v>255</v>
      </c>
      <c r="B1325" t="s">
        <v>93</v>
      </c>
      <c r="C1325" t="s">
        <v>478</v>
      </c>
      <c r="D1325">
        <v>0</v>
      </c>
      <c r="E1325">
        <v>2018</v>
      </c>
    </row>
    <row r="1326" spans="1:5" x14ac:dyDescent="0.25">
      <c r="A1326" t="s">
        <v>255</v>
      </c>
      <c r="B1326" t="s">
        <v>93</v>
      </c>
      <c r="C1326" t="s">
        <v>478</v>
      </c>
      <c r="D1326">
        <v>0</v>
      </c>
      <c r="E1326">
        <v>2019</v>
      </c>
    </row>
    <row r="1327" spans="1:5" x14ac:dyDescent="0.25">
      <c r="A1327" t="s">
        <v>255</v>
      </c>
      <c r="B1327" t="s">
        <v>93</v>
      </c>
      <c r="C1327" t="s">
        <v>478</v>
      </c>
      <c r="D1327">
        <v>0</v>
      </c>
      <c r="E1327">
        <v>2020</v>
      </c>
    </row>
    <row r="1328" spans="1:5" x14ac:dyDescent="0.25">
      <c r="A1328" t="s">
        <v>255</v>
      </c>
      <c r="B1328" t="s">
        <v>93</v>
      </c>
      <c r="C1328" t="s">
        <v>479</v>
      </c>
      <c r="D1328">
        <v>20884000000</v>
      </c>
      <c r="E1328">
        <v>2018</v>
      </c>
    </row>
    <row r="1329" spans="1:5" x14ac:dyDescent="0.25">
      <c r="A1329" t="s">
        <v>255</v>
      </c>
      <c r="B1329" t="s">
        <v>93</v>
      </c>
      <c r="C1329" t="s">
        <v>479</v>
      </c>
      <c r="D1329">
        <v>23084000000</v>
      </c>
      <c r="E1329">
        <v>2019</v>
      </c>
    </row>
    <row r="1330" spans="1:5" x14ac:dyDescent="0.25">
      <c r="A1330" t="s">
        <v>255</v>
      </c>
      <c r="B1330" t="s">
        <v>93</v>
      </c>
      <c r="C1330" t="s">
        <v>479</v>
      </c>
      <c r="D1330">
        <v>15504000000</v>
      </c>
      <c r="E1330">
        <v>2020</v>
      </c>
    </row>
    <row r="1331" spans="1:5" x14ac:dyDescent="0.25">
      <c r="A1331" t="s">
        <v>255</v>
      </c>
      <c r="B1331" t="s">
        <v>93</v>
      </c>
      <c r="C1331" t="s">
        <v>480</v>
      </c>
      <c r="D1331">
        <v>47389000000</v>
      </c>
      <c r="E1331">
        <v>2018</v>
      </c>
    </row>
    <row r="1332" spans="1:5" x14ac:dyDescent="0.25">
      <c r="A1332" t="s">
        <v>255</v>
      </c>
      <c r="B1332" t="s">
        <v>93</v>
      </c>
      <c r="C1332" t="s">
        <v>480</v>
      </c>
      <c r="D1332">
        <v>49746000000</v>
      </c>
      <c r="E1332">
        <v>2019</v>
      </c>
    </row>
    <row r="1333" spans="1:5" x14ac:dyDescent="0.25">
      <c r="A1333" t="s">
        <v>255</v>
      </c>
      <c r="B1333" t="s">
        <v>93</v>
      </c>
      <c r="C1333" t="s">
        <v>480</v>
      </c>
      <c r="D1333">
        <v>43736000000</v>
      </c>
      <c r="E1333">
        <v>2020</v>
      </c>
    </row>
    <row r="1334" spans="1:5" x14ac:dyDescent="0.25">
      <c r="A1334" t="s">
        <v>255</v>
      </c>
      <c r="B1334" t="s">
        <v>93</v>
      </c>
      <c r="C1334" t="s">
        <v>481</v>
      </c>
      <c r="D1334">
        <v>9302000000</v>
      </c>
      <c r="E1334">
        <v>2018</v>
      </c>
    </row>
    <row r="1335" spans="1:5" x14ac:dyDescent="0.25">
      <c r="A1335" t="s">
        <v>255</v>
      </c>
      <c r="B1335" t="s">
        <v>93</v>
      </c>
      <c r="C1335" t="s">
        <v>481</v>
      </c>
      <c r="D1335">
        <v>8537000000</v>
      </c>
      <c r="E1335">
        <v>2019</v>
      </c>
    </row>
    <row r="1336" spans="1:5" x14ac:dyDescent="0.25">
      <c r="A1336" t="s">
        <v>255</v>
      </c>
      <c r="B1336" t="s">
        <v>93</v>
      </c>
      <c r="C1336" t="s">
        <v>481</v>
      </c>
      <c r="D1336">
        <v>8396000000</v>
      </c>
      <c r="E1336">
        <v>2020</v>
      </c>
    </row>
    <row r="1337" spans="1:5" x14ac:dyDescent="0.25">
      <c r="A1337" t="s">
        <v>255</v>
      </c>
      <c r="B1337" t="s">
        <v>93</v>
      </c>
      <c r="C1337" t="s">
        <v>482</v>
      </c>
      <c r="D1337">
        <v>0</v>
      </c>
      <c r="E1337">
        <v>2018</v>
      </c>
    </row>
    <row r="1338" spans="1:5" x14ac:dyDescent="0.25">
      <c r="A1338" t="s">
        <v>255</v>
      </c>
      <c r="B1338" t="s">
        <v>93</v>
      </c>
      <c r="C1338" t="s">
        <v>482</v>
      </c>
      <c r="D1338">
        <v>0</v>
      </c>
      <c r="E1338">
        <v>2019</v>
      </c>
    </row>
    <row r="1339" spans="1:5" x14ac:dyDescent="0.25">
      <c r="A1339" t="s">
        <v>255</v>
      </c>
      <c r="B1339" t="s">
        <v>93</v>
      </c>
      <c r="C1339" t="s">
        <v>482</v>
      </c>
      <c r="D1339">
        <v>0</v>
      </c>
      <c r="E1339">
        <v>2020</v>
      </c>
    </row>
    <row r="1340" spans="1:5" x14ac:dyDescent="0.25">
      <c r="A1340" t="s">
        <v>255</v>
      </c>
      <c r="B1340" t="s">
        <v>93</v>
      </c>
      <c r="C1340" t="s">
        <v>483</v>
      </c>
      <c r="D1340">
        <v>9674000000</v>
      </c>
      <c r="E1340">
        <v>2018</v>
      </c>
    </row>
    <row r="1341" spans="1:5" x14ac:dyDescent="0.25">
      <c r="A1341" t="s">
        <v>255</v>
      </c>
      <c r="B1341" t="s">
        <v>93</v>
      </c>
      <c r="C1341" t="s">
        <v>483</v>
      </c>
      <c r="D1341">
        <v>20753000000</v>
      </c>
      <c r="E1341">
        <v>2019</v>
      </c>
    </row>
    <row r="1342" spans="1:5" x14ac:dyDescent="0.25">
      <c r="A1342" t="s">
        <v>255</v>
      </c>
      <c r="B1342" t="s">
        <v>93</v>
      </c>
      <c r="C1342" t="s">
        <v>483</v>
      </c>
      <c r="D1342">
        <v>24550000000</v>
      </c>
      <c r="E1342">
        <v>2020</v>
      </c>
    </row>
    <row r="1343" spans="1:5" x14ac:dyDescent="0.25">
      <c r="A1343" t="s">
        <v>255</v>
      </c>
      <c r="B1343" t="s">
        <v>93</v>
      </c>
      <c r="C1343" t="s">
        <v>484</v>
      </c>
      <c r="D1343">
        <v>0</v>
      </c>
      <c r="E1343">
        <v>2018</v>
      </c>
    </row>
    <row r="1344" spans="1:5" x14ac:dyDescent="0.25">
      <c r="A1344" t="s">
        <v>255</v>
      </c>
      <c r="B1344" t="s">
        <v>93</v>
      </c>
      <c r="C1344" t="s">
        <v>484</v>
      </c>
      <c r="D1344">
        <v>0</v>
      </c>
      <c r="E1344">
        <v>2019</v>
      </c>
    </row>
    <row r="1345" spans="1:5" x14ac:dyDescent="0.25">
      <c r="A1345" t="s">
        <v>255</v>
      </c>
      <c r="B1345" t="s">
        <v>93</v>
      </c>
      <c r="C1345" t="s">
        <v>484</v>
      </c>
      <c r="D1345">
        <v>0</v>
      </c>
      <c r="E1345">
        <v>2020</v>
      </c>
    </row>
    <row r="1346" spans="1:5" x14ac:dyDescent="0.25">
      <c r="A1346" t="s">
        <v>255</v>
      </c>
      <c r="B1346" t="s">
        <v>93</v>
      </c>
      <c r="C1346" t="s">
        <v>485</v>
      </c>
      <c r="D1346">
        <v>56361000000</v>
      </c>
      <c r="E1346">
        <v>2018</v>
      </c>
    </row>
    <row r="1347" spans="1:5" x14ac:dyDescent="0.25">
      <c r="A1347" t="s">
        <v>255</v>
      </c>
      <c r="B1347" t="s">
        <v>93</v>
      </c>
      <c r="C1347" t="s">
        <v>485</v>
      </c>
      <c r="D1347">
        <v>66362000000</v>
      </c>
      <c r="E1347">
        <v>2020</v>
      </c>
    </row>
    <row r="1348" spans="1:5" x14ac:dyDescent="0.25">
      <c r="A1348" t="s">
        <v>255</v>
      </c>
      <c r="B1348" t="s">
        <v>93</v>
      </c>
      <c r="C1348" t="s">
        <v>495</v>
      </c>
      <c r="D1348">
        <v>0</v>
      </c>
      <c r="E1348">
        <v>2019</v>
      </c>
    </row>
    <row r="1349" spans="1:5" x14ac:dyDescent="0.25">
      <c r="A1349" t="s">
        <v>255</v>
      </c>
      <c r="B1349" t="s">
        <v>93</v>
      </c>
      <c r="C1349" t="s">
        <v>486</v>
      </c>
      <c r="D1349">
        <v>632000000</v>
      </c>
      <c r="E1349">
        <v>2018</v>
      </c>
    </row>
    <row r="1350" spans="1:5" x14ac:dyDescent="0.25">
      <c r="A1350" t="s">
        <v>255</v>
      </c>
      <c r="B1350" t="s">
        <v>93</v>
      </c>
      <c r="C1350" t="s">
        <v>486</v>
      </c>
      <c r="D1350">
        <v>-24000000</v>
      </c>
      <c r="E1350">
        <v>2019</v>
      </c>
    </row>
    <row r="1351" spans="1:5" x14ac:dyDescent="0.25">
      <c r="A1351" t="s">
        <v>255</v>
      </c>
      <c r="B1351" t="s">
        <v>93</v>
      </c>
      <c r="C1351" t="s">
        <v>486</v>
      </c>
      <c r="D1351">
        <v>-106000000</v>
      </c>
      <c r="E1351">
        <v>2020</v>
      </c>
    </row>
    <row r="1352" spans="1:5" x14ac:dyDescent="0.25">
      <c r="A1352" t="s">
        <v>257</v>
      </c>
      <c r="B1352" t="s">
        <v>95</v>
      </c>
      <c r="C1352" t="s">
        <v>411</v>
      </c>
      <c r="D1352">
        <v>0</v>
      </c>
      <c r="E1352">
        <v>2018</v>
      </c>
    </row>
    <row r="1353" spans="1:5" x14ac:dyDescent="0.25">
      <c r="A1353" t="s">
        <v>257</v>
      </c>
      <c r="B1353" t="s">
        <v>95</v>
      </c>
      <c r="C1353" t="s">
        <v>411</v>
      </c>
      <c r="D1353">
        <v>0</v>
      </c>
      <c r="E1353">
        <v>2019</v>
      </c>
    </row>
    <row r="1354" spans="1:5" x14ac:dyDescent="0.25">
      <c r="A1354" t="s">
        <v>257</v>
      </c>
      <c r="B1354" t="s">
        <v>95</v>
      </c>
      <c r="C1354" t="s">
        <v>411</v>
      </c>
      <c r="D1354">
        <v>0</v>
      </c>
      <c r="E1354">
        <v>2020</v>
      </c>
    </row>
    <row r="1355" spans="1:5" x14ac:dyDescent="0.25">
      <c r="A1355" t="s">
        <v>257</v>
      </c>
      <c r="B1355" t="s">
        <v>95</v>
      </c>
      <c r="C1355" t="s">
        <v>10</v>
      </c>
      <c r="D1355">
        <v>15719000000</v>
      </c>
      <c r="E1355">
        <v>2018</v>
      </c>
    </row>
    <row r="1356" spans="1:5" x14ac:dyDescent="0.25">
      <c r="A1356" t="s">
        <v>257</v>
      </c>
      <c r="B1356" t="s">
        <v>95</v>
      </c>
      <c r="C1356" t="s">
        <v>10</v>
      </c>
      <c r="D1356">
        <v>15921000000</v>
      </c>
      <c r="E1356">
        <v>2019</v>
      </c>
    </row>
    <row r="1357" spans="1:5" x14ac:dyDescent="0.25">
      <c r="A1357" t="s">
        <v>257</v>
      </c>
      <c r="B1357" t="s">
        <v>95</v>
      </c>
      <c r="C1357" t="s">
        <v>10</v>
      </c>
      <c r="D1357">
        <v>0</v>
      </c>
      <c r="E1357">
        <v>2020</v>
      </c>
    </row>
    <row r="1358" spans="1:5" x14ac:dyDescent="0.25">
      <c r="A1358" t="s">
        <v>257</v>
      </c>
      <c r="B1358" t="s">
        <v>95</v>
      </c>
      <c r="C1358" t="s">
        <v>412</v>
      </c>
      <c r="D1358">
        <v>0</v>
      </c>
      <c r="E1358">
        <v>2018</v>
      </c>
    </row>
    <row r="1359" spans="1:5" x14ac:dyDescent="0.25">
      <c r="A1359" t="s">
        <v>257</v>
      </c>
      <c r="B1359" t="s">
        <v>95</v>
      </c>
      <c r="C1359" t="s">
        <v>412</v>
      </c>
      <c r="D1359">
        <v>0</v>
      </c>
      <c r="E1359">
        <v>2019</v>
      </c>
    </row>
    <row r="1360" spans="1:5" x14ac:dyDescent="0.25">
      <c r="A1360" t="s">
        <v>257</v>
      </c>
      <c r="B1360" t="s">
        <v>95</v>
      </c>
      <c r="C1360" t="s">
        <v>412</v>
      </c>
      <c r="D1360">
        <v>0</v>
      </c>
      <c r="E1360">
        <v>2020</v>
      </c>
    </row>
    <row r="1361" spans="1:5" x14ac:dyDescent="0.25">
      <c r="A1361" t="s">
        <v>257</v>
      </c>
      <c r="B1361" t="s">
        <v>95</v>
      </c>
      <c r="C1361" t="s">
        <v>413</v>
      </c>
      <c r="D1361">
        <v>0</v>
      </c>
      <c r="E1361">
        <v>2018</v>
      </c>
    </row>
    <row r="1362" spans="1:5" x14ac:dyDescent="0.25">
      <c r="A1362" t="s">
        <v>257</v>
      </c>
      <c r="B1362" t="s">
        <v>95</v>
      </c>
      <c r="C1362" t="s">
        <v>413</v>
      </c>
      <c r="D1362">
        <v>0</v>
      </c>
      <c r="E1362">
        <v>2019</v>
      </c>
    </row>
    <row r="1363" spans="1:5" x14ac:dyDescent="0.25">
      <c r="A1363" t="s">
        <v>257</v>
      </c>
      <c r="B1363" t="s">
        <v>95</v>
      </c>
      <c r="C1363" t="s">
        <v>413</v>
      </c>
      <c r="D1363">
        <v>0</v>
      </c>
      <c r="E1363">
        <v>2020</v>
      </c>
    </row>
    <row r="1364" spans="1:5" x14ac:dyDescent="0.25">
      <c r="A1364" t="s">
        <v>257</v>
      </c>
      <c r="B1364" t="s">
        <v>95</v>
      </c>
      <c r="C1364" t="s">
        <v>15</v>
      </c>
      <c r="D1364">
        <v>112249000000</v>
      </c>
      <c r="E1364">
        <v>2018</v>
      </c>
    </row>
    <row r="1365" spans="1:5" x14ac:dyDescent="0.25">
      <c r="A1365" t="s">
        <v>257</v>
      </c>
      <c r="B1365" t="s">
        <v>95</v>
      </c>
      <c r="C1365" t="s">
        <v>15</v>
      </c>
      <c r="D1365">
        <v>119950000000</v>
      </c>
      <c r="E1365">
        <v>2019</v>
      </c>
    </row>
    <row r="1366" spans="1:5" x14ac:dyDescent="0.25">
      <c r="A1366" t="s">
        <v>257</v>
      </c>
      <c r="B1366" t="s">
        <v>95</v>
      </c>
      <c r="C1366" t="s">
        <v>15</v>
      </c>
      <c r="D1366">
        <v>125987000000</v>
      </c>
      <c r="E1366">
        <v>2020</v>
      </c>
    </row>
    <row r="1367" spans="1:5" x14ac:dyDescent="0.25">
      <c r="A1367" t="s">
        <v>257</v>
      </c>
      <c r="B1367" t="s">
        <v>95</v>
      </c>
      <c r="C1367" t="s">
        <v>414</v>
      </c>
      <c r="D1367">
        <v>-277000000</v>
      </c>
      <c r="E1367">
        <v>2018</v>
      </c>
    </row>
    <row r="1368" spans="1:5" x14ac:dyDescent="0.25">
      <c r="A1368" t="s">
        <v>257</v>
      </c>
      <c r="B1368" t="s">
        <v>95</v>
      </c>
      <c r="C1368" t="s">
        <v>414</v>
      </c>
      <c r="D1368">
        <v>-433000000</v>
      </c>
      <c r="E1368">
        <v>2019</v>
      </c>
    </row>
    <row r="1369" spans="1:5" x14ac:dyDescent="0.25">
      <c r="A1369" t="s">
        <v>257</v>
      </c>
      <c r="B1369" t="s">
        <v>95</v>
      </c>
      <c r="C1369" t="s">
        <v>414</v>
      </c>
      <c r="D1369">
        <v>-308000000</v>
      </c>
      <c r="E1369">
        <v>2020</v>
      </c>
    </row>
    <row r="1370" spans="1:5" x14ac:dyDescent="0.25">
      <c r="A1370" t="s">
        <v>257</v>
      </c>
      <c r="B1370" t="s">
        <v>95</v>
      </c>
      <c r="C1370" t="s">
        <v>415</v>
      </c>
      <c r="D1370">
        <v>-3574000000</v>
      </c>
      <c r="E1370">
        <v>2018</v>
      </c>
    </row>
    <row r="1371" spans="1:5" x14ac:dyDescent="0.25">
      <c r="A1371" t="s">
        <v>257</v>
      </c>
      <c r="B1371" t="s">
        <v>95</v>
      </c>
      <c r="C1371" t="s">
        <v>415</v>
      </c>
      <c r="D1371">
        <v>-2483000000</v>
      </c>
      <c r="E1371">
        <v>2019</v>
      </c>
    </row>
    <row r="1372" spans="1:5" x14ac:dyDescent="0.25">
      <c r="A1372" t="s">
        <v>257</v>
      </c>
      <c r="B1372" t="s">
        <v>95</v>
      </c>
      <c r="C1372" t="s">
        <v>415</v>
      </c>
      <c r="D1372">
        <v>-2011000000</v>
      </c>
      <c r="E1372">
        <v>2020</v>
      </c>
    </row>
    <row r="1373" spans="1:5" x14ac:dyDescent="0.25">
      <c r="A1373" t="s">
        <v>257</v>
      </c>
      <c r="B1373" t="s">
        <v>95</v>
      </c>
      <c r="C1373" t="s">
        <v>416</v>
      </c>
      <c r="D1373">
        <v>-1719000000</v>
      </c>
      <c r="E1373">
        <v>2018</v>
      </c>
    </row>
    <row r="1374" spans="1:5" x14ac:dyDescent="0.25">
      <c r="A1374" t="s">
        <v>257</v>
      </c>
      <c r="B1374" t="s">
        <v>95</v>
      </c>
      <c r="C1374" t="s">
        <v>416</v>
      </c>
      <c r="D1374">
        <v>-2807000000</v>
      </c>
      <c r="E1374">
        <v>2019</v>
      </c>
    </row>
    <row r="1375" spans="1:5" x14ac:dyDescent="0.25">
      <c r="A1375" t="s">
        <v>257</v>
      </c>
      <c r="B1375" t="s">
        <v>95</v>
      </c>
      <c r="C1375" t="s">
        <v>416</v>
      </c>
      <c r="D1375">
        <v>-3441000000</v>
      </c>
      <c r="E1375">
        <v>2020</v>
      </c>
    </row>
    <row r="1376" spans="1:5" x14ac:dyDescent="0.25">
      <c r="A1376" t="s">
        <v>257</v>
      </c>
      <c r="B1376" t="s">
        <v>95</v>
      </c>
      <c r="C1376" t="s">
        <v>417</v>
      </c>
      <c r="D1376">
        <v>5175000000</v>
      </c>
      <c r="E1376">
        <v>2018</v>
      </c>
    </row>
    <row r="1377" spans="1:5" x14ac:dyDescent="0.25">
      <c r="A1377" t="s">
        <v>257</v>
      </c>
      <c r="B1377" t="s">
        <v>95</v>
      </c>
      <c r="C1377" t="s">
        <v>417</v>
      </c>
      <c r="D1377">
        <v>5129000000</v>
      </c>
      <c r="E1377">
        <v>2019</v>
      </c>
    </row>
    <row r="1378" spans="1:5" x14ac:dyDescent="0.25">
      <c r="A1378" t="s">
        <v>257</v>
      </c>
      <c r="B1378" t="s">
        <v>95</v>
      </c>
      <c r="C1378" t="s">
        <v>417</v>
      </c>
      <c r="D1378">
        <v>5491000000</v>
      </c>
      <c r="E1378">
        <v>2020</v>
      </c>
    </row>
    <row r="1379" spans="1:5" x14ac:dyDescent="0.25">
      <c r="A1379" t="s">
        <v>257</v>
      </c>
      <c r="B1379" t="s">
        <v>95</v>
      </c>
      <c r="C1379" t="s">
        <v>418</v>
      </c>
      <c r="D1379">
        <v>0</v>
      </c>
      <c r="E1379">
        <v>2018</v>
      </c>
    </row>
    <row r="1380" spans="1:5" x14ac:dyDescent="0.25">
      <c r="A1380" t="s">
        <v>257</v>
      </c>
      <c r="B1380" t="s">
        <v>95</v>
      </c>
      <c r="C1380" t="s">
        <v>418</v>
      </c>
      <c r="D1380">
        <v>0</v>
      </c>
      <c r="E1380">
        <v>2019</v>
      </c>
    </row>
    <row r="1381" spans="1:5" x14ac:dyDescent="0.25">
      <c r="A1381" t="s">
        <v>257</v>
      </c>
      <c r="B1381" t="s">
        <v>95</v>
      </c>
      <c r="C1381" t="s">
        <v>418</v>
      </c>
      <c r="D1381">
        <v>0</v>
      </c>
      <c r="E1381">
        <v>2020</v>
      </c>
    </row>
    <row r="1382" spans="1:5" x14ac:dyDescent="0.25">
      <c r="A1382" t="s">
        <v>257</v>
      </c>
      <c r="B1382" t="s">
        <v>95</v>
      </c>
      <c r="C1382" t="s">
        <v>419</v>
      </c>
      <c r="D1382">
        <v>0</v>
      </c>
      <c r="E1382">
        <v>2018</v>
      </c>
    </row>
    <row r="1383" spans="1:5" x14ac:dyDescent="0.25">
      <c r="A1383" t="s">
        <v>257</v>
      </c>
      <c r="B1383" t="s">
        <v>95</v>
      </c>
      <c r="C1383" t="s">
        <v>419</v>
      </c>
      <c r="D1383">
        <v>0</v>
      </c>
      <c r="E1383">
        <v>2019</v>
      </c>
    </row>
    <row r="1384" spans="1:5" x14ac:dyDescent="0.25">
      <c r="A1384" t="s">
        <v>257</v>
      </c>
      <c r="B1384" t="s">
        <v>95</v>
      </c>
      <c r="C1384" t="s">
        <v>419</v>
      </c>
      <c r="D1384">
        <v>0</v>
      </c>
      <c r="E1384">
        <v>2020</v>
      </c>
    </row>
    <row r="1385" spans="1:5" x14ac:dyDescent="0.25">
      <c r="A1385" t="s">
        <v>257</v>
      </c>
      <c r="B1385" t="s">
        <v>95</v>
      </c>
      <c r="C1385" t="s">
        <v>420</v>
      </c>
      <c r="D1385">
        <v>0</v>
      </c>
      <c r="E1385">
        <v>2018</v>
      </c>
    </row>
    <row r="1386" spans="1:5" x14ac:dyDescent="0.25">
      <c r="A1386" t="s">
        <v>257</v>
      </c>
      <c r="B1386" t="s">
        <v>95</v>
      </c>
      <c r="C1386" t="s">
        <v>420</v>
      </c>
      <c r="D1386">
        <v>0</v>
      </c>
      <c r="E1386">
        <v>2019</v>
      </c>
    </row>
    <row r="1387" spans="1:5" x14ac:dyDescent="0.25">
      <c r="A1387" t="s">
        <v>257</v>
      </c>
      <c r="B1387" t="s">
        <v>95</v>
      </c>
      <c r="C1387" t="s">
        <v>420</v>
      </c>
      <c r="D1387">
        <v>0</v>
      </c>
      <c r="E1387">
        <v>2020</v>
      </c>
    </row>
    <row r="1388" spans="1:5" x14ac:dyDescent="0.25">
      <c r="A1388" t="s">
        <v>257</v>
      </c>
      <c r="B1388" t="s">
        <v>95</v>
      </c>
      <c r="C1388" t="s">
        <v>421</v>
      </c>
      <c r="D1388">
        <v>1384000000</v>
      </c>
      <c r="E1388">
        <v>2018</v>
      </c>
    </row>
    <row r="1389" spans="1:5" x14ac:dyDescent="0.25">
      <c r="A1389" t="s">
        <v>257</v>
      </c>
      <c r="B1389" t="s">
        <v>95</v>
      </c>
      <c r="C1389" t="s">
        <v>421</v>
      </c>
      <c r="D1389">
        <v>293000000</v>
      </c>
      <c r="E1389">
        <v>2019</v>
      </c>
    </row>
    <row r="1390" spans="1:5" x14ac:dyDescent="0.25">
      <c r="A1390" t="s">
        <v>257</v>
      </c>
      <c r="B1390" t="s">
        <v>95</v>
      </c>
      <c r="C1390" t="s">
        <v>421</v>
      </c>
      <c r="D1390">
        <v>-84000000</v>
      </c>
      <c r="E1390">
        <v>2020</v>
      </c>
    </row>
    <row r="1391" spans="1:5" x14ac:dyDescent="0.25">
      <c r="A1391" t="s">
        <v>257</v>
      </c>
      <c r="B1391" t="s">
        <v>95</v>
      </c>
      <c r="C1391" t="s">
        <v>422</v>
      </c>
      <c r="D1391">
        <v>-511000000</v>
      </c>
      <c r="E1391">
        <v>2018</v>
      </c>
    </row>
    <row r="1392" spans="1:5" x14ac:dyDescent="0.25">
      <c r="A1392" t="s">
        <v>257</v>
      </c>
      <c r="B1392" t="s">
        <v>95</v>
      </c>
      <c r="C1392" t="s">
        <v>422</v>
      </c>
      <c r="D1392">
        <v>-666000000</v>
      </c>
      <c r="E1392">
        <v>2019</v>
      </c>
    </row>
    <row r="1393" spans="1:5" x14ac:dyDescent="0.25">
      <c r="A1393" t="s">
        <v>257</v>
      </c>
      <c r="B1393" t="s">
        <v>95</v>
      </c>
      <c r="C1393" t="s">
        <v>422</v>
      </c>
      <c r="D1393">
        <v>-2000000</v>
      </c>
      <c r="E1393">
        <v>2020</v>
      </c>
    </row>
    <row r="1394" spans="1:5" x14ac:dyDescent="0.25">
      <c r="A1394" t="s">
        <v>257</v>
      </c>
      <c r="B1394" t="s">
        <v>95</v>
      </c>
      <c r="C1394" t="s">
        <v>423</v>
      </c>
      <c r="D1394">
        <v>9000000</v>
      </c>
      <c r="E1394">
        <v>2018</v>
      </c>
    </row>
    <row r="1395" spans="1:5" x14ac:dyDescent="0.25">
      <c r="A1395" t="s">
        <v>257</v>
      </c>
      <c r="B1395" t="s">
        <v>95</v>
      </c>
      <c r="C1395" t="s">
        <v>423</v>
      </c>
      <c r="D1395">
        <v>9000000</v>
      </c>
      <c r="E1395">
        <v>2019</v>
      </c>
    </row>
    <row r="1396" spans="1:5" x14ac:dyDescent="0.25">
      <c r="A1396" t="s">
        <v>257</v>
      </c>
      <c r="B1396" t="s">
        <v>95</v>
      </c>
      <c r="C1396" t="s">
        <v>423</v>
      </c>
      <c r="D1396">
        <v>9000000</v>
      </c>
      <c r="E1396">
        <v>2020</v>
      </c>
    </row>
    <row r="1397" spans="1:5" x14ac:dyDescent="0.25">
      <c r="A1397" t="s">
        <v>257</v>
      </c>
      <c r="B1397" t="s">
        <v>95</v>
      </c>
      <c r="C1397" t="s">
        <v>424</v>
      </c>
      <c r="D1397">
        <v>0</v>
      </c>
      <c r="E1397">
        <v>2018</v>
      </c>
    </row>
    <row r="1398" spans="1:5" x14ac:dyDescent="0.25">
      <c r="A1398" t="s">
        <v>257</v>
      </c>
      <c r="B1398" t="s">
        <v>95</v>
      </c>
      <c r="C1398" t="s">
        <v>424</v>
      </c>
      <c r="D1398">
        <v>0</v>
      </c>
      <c r="E1398">
        <v>2019</v>
      </c>
    </row>
    <row r="1399" spans="1:5" x14ac:dyDescent="0.25">
      <c r="A1399" t="s">
        <v>257</v>
      </c>
      <c r="B1399" t="s">
        <v>95</v>
      </c>
      <c r="C1399" t="s">
        <v>424</v>
      </c>
      <c r="D1399">
        <v>0</v>
      </c>
      <c r="E1399">
        <v>2020</v>
      </c>
    </row>
    <row r="1400" spans="1:5" x14ac:dyDescent="0.25">
      <c r="A1400" t="s">
        <v>257</v>
      </c>
      <c r="B1400" t="s">
        <v>95</v>
      </c>
      <c r="C1400" t="s">
        <v>425</v>
      </c>
      <c r="D1400">
        <v>1299000000</v>
      </c>
      <c r="E1400">
        <v>2018</v>
      </c>
    </row>
    <row r="1401" spans="1:5" x14ac:dyDescent="0.25">
      <c r="A1401" t="s">
        <v>257</v>
      </c>
      <c r="B1401" t="s">
        <v>95</v>
      </c>
      <c r="C1401" t="s">
        <v>425</v>
      </c>
      <c r="D1401">
        <v>6679000000</v>
      </c>
      <c r="E1401">
        <v>2019</v>
      </c>
    </row>
    <row r="1402" spans="1:5" x14ac:dyDescent="0.25">
      <c r="A1402" t="s">
        <v>257</v>
      </c>
      <c r="B1402" t="s">
        <v>95</v>
      </c>
      <c r="C1402" t="s">
        <v>425</v>
      </c>
      <c r="D1402">
        <v>6930000000</v>
      </c>
      <c r="E1402">
        <v>2020</v>
      </c>
    </row>
    <row r="1403" spans="1:5" x14ac:dyDescent="0.25">
      <c r="A1403" t="s">
        <v>257</v>
      </c>
      <c r="B1403" t="s">
        <v>95</v>
      </c>
      <c r="C1403" t="s">
        <v>426</v>
      </c>
      <c r="D1403">
        <v>1299000000</v>
      </c>
      <c r="E1403">
        <v>2018</v>
      </c>
    </row>
    <row r="1404" spans="1:5" x14ac:dyDescent="0.25">
      <c r="A1404" t="s">
        <v>257</v>
      </c>
      <c r="B1404" t="s">
        <v>95</v>
      </c>
      <c r="C1404" t="s">
        <v>426</v>
      </c>
      <c r="D1404">
        <v>6679000000</v>
      </c>
      <c r="E1404">
        <v>2019</v>
      </c>
    </row>
    <row r="1405" spans="1:5" x14ac:dyDescent="0.25">
      <c r="A1405" t="s">
        <v>257</v>
      </c>
      <c r="B1405" t="s">
        <v>95</v>
      </c>
      <c r="C1405" t="s">
        <v>426</v>
      </c>
      <c r="D1405">
        <v>6930000000</v>
      </c>
      <c r="E1405">
        <v>2020</v>
      </c>
    </row>
    <row r="1406" spans="1:5" x14ac:dyDescent="0.25">
      <c r="A1406" t="s">
        <v>257</v>
      </c>
      <c r="B1406" t="s">
        <v>95</v>
      </c>
      <c r="C1406" t="s">
        <v>21</v>
      </c>
      <c r="D1406">
        <v>25405000000</v>
      </c>
      <c r="E1406">
        <v>2018</v>
      </c>
    </row>
    <row r="1407" spans="1:5" x14ac:dyDescent="0.25">
      <c r="A1407" t="s">
        <v>257</v>
      </c>
      <c r="B1407" t="s">
        <v>95</v>
      </c>
      <c r="C1407" t="s">
        <v>21</v>
      </c>
      <c r="D1407">
        <v>26655000000</v>
      </c>
      <c r="E1407">
        <v>2019</v>
      </c>
    </row>
    <row r="1408" spans="1:5" x14ac:dyDescent="0.25">
      <c r="A1408" t="s">
        <v>257</v>
      </c>
      <c r="B1408" t="s">
        <v>95</v>
      </c>
      <c r="C1408" t="s">
        <v>21</v>
      </c>
      <c r="D1408">
        <v>24882000000</v>
      </c>
      <c r="E1408">
        <v>2020</v>
      </c>
    </row>
    <row r="1409" spans="1:5" x14ac:dyDescent="0.25">
      <c r="A1409" t="s">
        <v>257</v>
      </c>
      <c r="B1409" t="s">
        <v>95</v>
      </c>
      <c r="C1409" t="s">
        <v>427</v>
      </c>
      <c r="D1409">
        <v>37193000000</v>
      </c>
      <c r="E1409">
        <v>2018</v>
      </c>
    </row>
    <row r="1410" spans="1:5" x14ac:dyDescent="0.25">
      <c r="A1410" t="s">
        <v>257</v>
      </c>
      <c r="B1410" t="s">
        <v>95</v>
      </c>
      <c r="C1410" t="s">
        <v>427</v>
      </c>
      <c r="D1410">
        <v>38592000000</v>
      </c>
      <c r="E1410">
        <v>2019</v>
      </c>
    </row>
    <row r="1411" spans="1:5" x14ac:dyDescent="0.25">
      <c r="A1411" t="s">
        <v>257</v>
      </c>
      <c r="B1411" t="s">
        <v>95</v>
      </c>
      <c r="C1411" t="s">
        <v>427</v>
      </c>
      <c r="D1411">
        <v>37836000000</v>
      </c>
      <c r="E1411">
        <v>2020</v>
      </c>
    </row>
    <row r="1412" spans="1:5" x14ac:dyDescent="0.25">
      <c r="A1412" t="s">
        <v>257</v>
      </c>
      <c r="B1412" t="s">
        <v>95</v>
      </c>
      <c r="C1412" t="s">
        <v>13</v>
      </c>
      <c r="D1412">
        <v>0</v>
      </c>
      <c r="E1412">
        <v>2018</v>
      </c>
    </row>
    <row r="1413" spans="1:5" x14ac:dyDescent="0.25">
      <c r="A1413" t="s">
        <v>257</v>
      </c>
      <c r="B1413" t="s">
        <v>95</v>
      </c>
      <c r="C1413" t="s">
        <v>13</v>
      </c>
      <c r="D1413">
        <v>12756000000</v>
      </c>
      <c r="E1413">
        <v>2019</v>
      </c>
    </row>
    <row r="1414" spans="1:5" x14ac:dyDescent="0.25">
      <c r="A1414" t="s">
        <v>257</v>
      </c>
      <c r="B1414" t="s">
        <v>95</v>
      </c>
      <c r="C1414" t="s">
        <v>13</v>
      </c>
      <c r="D1414">
        <v>10103000000</v>
      </c>
      <c r="E1414">
        <v>2020</v>
      </c>
    </row>
    <row r="1415" spans="1:5" x14ac:dyDescent="0.25">
      <c r="A1415" t="s">
        <v>257</v>
      </c>
      <c r="B1415" t="s">
        <v>95</v>
      </c>
      <c r="C1415" t="s">
        <v>16</v>
      </c>
      <c r="D1415">
        <v>0</v>
      </c>
      <c r="E1415">
        <v>2018</v>
      </c>
    </row>
    <row r="1416" spans="1:5" x14ac:dyDescent="0.25">
      <c r="A1416" t="s">
        <v>257</v>
      </c>
      <c r="B1416" t="s">
        <v>95</v>
      </c>
      <c r="C1416" t="s">
        <v>16</v>
      </c>
      <c r="D1416">
        <v>0</v>
      </c>
      <c r="E1416">
        <v>2019</v>
      </c>
    </row>
    <row r="1417" spans="1:5" x14ac:dyDescent="0.25">
      <c r="A1417" t="s">
        <v>257</v>
      </c>
      <c r="B1417" t="s">
        <v>95</v>
      </c>
      <c r="C1417" t="s">
        <v>16</v>
      </c>
      <c r="D1417">
        <v>0</v>
      </c>
      <c r="E1417">
        <v>2020</v>
      </c>
    </row>
    <row r="1418" spans="1:5" x14ac:dyDescent="0.25">
      <c r="A1418" t="s">
        <v>257</v>
      </c>
      <c r="B1418" t="s">
        <v>95</v>
      </c>
      <c r="C1418" t="s">
        <v>428</v>
      </c>
      <c r="D1418">
        <v>0</v>
      </c>
      <c r="E1418">
        <v>2018</v>
      </c>
    </row>
    <row r="1419" spans="1:5" x14ac:dyDescent="0.25">
      <c r="A1419" t="s">
        <v>257</v>
      </c>
      <c r="B1419" t="s">
        <v>95</v>
      </c>
      <c r="C1419" t="s">
        <v>428</v>
      </c>
      <c r="D1419">
        <v>0</v>
      </c>
      <c r="E1419">
        <v>2020</v>
      </c>
    </row>
    <row r="1420" spans="1:5" x14ac:dyDescent="0.25">
      <c r="A1420" t="s">
        <v>257</v>
      </c>
      <c r="B1420" t="s">
        <v>95</v>
      </c>
      <c r="C1420" t="s">
        <v>429</v>
      </c>
      <c r="D1420">
        <v>0</v>
      </c>
      <c r="E1420">
        <v>2018</v>
      </c>
    </row>
    <row r="1421" spans="1:5" x14ac:dyDescent="0.25">
      <c r="A1421" t="s">
        <v>257</v>
      </c>
      <c r="B1421" t="s">
        <v>95</v>
      </c>
      <c r="C1421" t="s">
        <v>429</v>
      </c>
      <c r="D1421">
        <v>0</v>
      </c>
      <c r="E1421">
        <v>2019</v>
      </c>
    </row>
    <row r="1422" spans="1:5" x14ac:dyDescent="0.25">
      <c r="A1422" t="s">
        <v>257</v>
      </c>
      <c r="B1422" t="s">
        <v>95</v>
      </c>
      <c r="C1422" t="s">
        <v>429</v>
      </c>
      <c r="D1422">
        <v>0</v>
      </c>
      <c r="E1422">
        <v>2019</v>
      </c>
    </row>
    <row r="1423" spans="1:5" x14ac:dyDescent="0.25">
      <c r="A1423" t="s">
        <v>257</v>
      </c>
      <c r="B1423" t="s">
        <v>95</v>
      </c>
      <c r="C1423" t="s">
        <v>429</v>
      </c>
      <c r="D1423">
        <v>0</v>
      </c>
      <c r="E1423">
        <v>2020</v>
      </c>
    </row>
    <row r="1424" spans="1:5" x14ac:dyDescent="0.25">
      <c r="A1424" t="s">
        <v>257</v>
      </c>
      <c r="B1424" t="s">
        <v>95</v>
      </c>
      <c r="C1424" t="s">
        <v>430</v>
      </c>
      <c r="D1424">
        <v>33069000000</v>
      </c>
      <c r="E1424">
        <v>2018</v>
      </c>
    </row>
    <row r="1425" spans="1:5" x14ac:dyDescent="0.25">
      <c r="A1425" t="s">
        <v>257</v>
      </c>
      <c r="B1425" t="s">
        <v>95</v>
      </c>
      <c r="C1425" t="s">
        <v>430</v>
      </c>
      <c r="D1425">
        <v>37751000000</v>
      </c>
      <c r="E1425">
        <v>2019</v>
      </c>
    </row>
    <row r="1426" spans="1:5" x14ac:dyDescent="0.25">
      <c r="A1426" t="s">
        <v>257</v>
      </c>
      <c r="B1426" t="s">
        <v>95</v>
      </c>
      <c r="C1426" t="s">
        <v>430</v>
      </c>
      <c r="D1426">
        <v>37730000000</v>
      </c>
      <c r="E1426">
        <v>2020</v>
      </c>
    </row>
    <row r="1427" spans="1:5" x14ac:dyDescent="0.25">
      <c r="A1427" t="s">
        <v>257</v>
      </c>
      <c r="B1427" t="s">
        <v>95</v>
      </c>
      <c r="C1427" t="s">
        <v>431</v>
      </c>
      <c r="D1427">
        <v>0</v>
      </c>
      <c r="E1427">
        <v>2018</v>
      </c>
    </row>
    <row r="1428" spans="1:5" x14ac:dyDescent="0.25">
      <c r="A1428" t="s">
        <v>257</v>
      </c>
      <c r="B1428" t="s">
        <v>95</v>
      </c>
      <c r="C1428" t="s">
        <v>431</v>
      </c>
      <c r="D1428">
        <v>0</v>
      </c>
      <c r="E1428">
        <v>2019</v>
      </c>
    </row>
    <row r="1429" spans="1:5" x14ac:dyDescent="0.25">
      <c r="A1429" t="s">
        <v>257</v>
      </c>
      <c r="B1429" t="s">
        <v>95</v>
      </c>
      <c r="C1429" t="s">
        <v>431</v>
      </c>
      <c r="D1429">
        <v>0</v>
      </c>
      <c r="E1429">
        <v>2020</v>
      </c>
    </row>
    <row r="1430" spans="1:5" x14ac:dyDescent="0.25">
      <c r="A1430" t="s">
        <v>257</v>
      </c>
      <c r="B1430" t="s">
        <v>95</v>
      </c>
      <c r="C1430" t="s">
        <v>432</v>
      </c>
      <c r="D1430">
        <v>43465</v>
      </c>
      <c r="E1430">
        <v>2018</v>
      </c>
    </row>
    <row r="1431" spans="1:5" x14ac:dyDescent="0.25">
      <c r="A1431" t="s">
        <v>257</v>
      </c>
      <c r="B1431" t="s">
        <v>95</v>
      </c>
      <c r="C1431" t="s">
        <v>432</v>
      </c>
      <c r="D1431">
        <v>43830</v>
      </c>
      <c r="E1431">
        <v>2019</v>
      </c>
    </row>
    <row r="1432" spans="1:5" x14ac:dyDescent="0.25">
      <c r="A1432" t="s">
        <v>257</v>
      </c>
      <c r="B1432" t="s">
        <v>95</v>
      </c>
      <c r="C1432" t="s">
        <v>432</v>
      </c>
      <c r="D1432">
        <v>44196</v>
      </c>
      <c r="E1432">
        <v>2020</v>
      </c>
    </row>
    <row r="1433" spans="1:5" x14ac:dyDescent="0.25">
      <c r="A1433" t="s">
        <v>257</v>
      </c>
      <c r="B1433" t="s">
        <v>95</v>
      </c>
      <c r="C1433" t="s">
        <v>433</v>
      </c>
      <c r="D1433">
        <v>0</v>
      </c>
      <c r="E1433">
        <v>2018</v>
      </c>
    </row>
    <row r="1434" spans="1:5" x14ac:dyDescent="0.25">
      <c r="A1434" t="s">
        <v>257</v>
      </c>
      <c r="B1434" t="s">
        <v>95</v>
      </c>
      <c r="C1434" t="s">
        <v>433</v>
      </c>
      <c r="D1434">
        <v>0</v>
      </c>
      <c r="E1434">
        <v>2019</v>
      </c>
    </row>
    <row r="1435" spans="1:5" x14ac:dyDescent="0.25">
      <c r="A1435" t="s">
        <v>257</v>
      </c>
      <c r="B1435" t="s">
        <v>95</v>
      </c>
      <c r="C1435" t="s">
        <v>433</v>
      </c>
      <c r="D1435">
        <v>0</v>
      </c>
      <c r="E1435">
        <v>2020</v>
      </c>
    </row>
    <row r="1436" spans="1:5" x14ac:dyDescent="0.25">
      <c r="A1436" t="s">
        <v>257</v>
      </c>
      <c r="B1436" t="s">
        <v>95</v>
      </c>
      <c r="C1436" t="s">
        <v>434</v>
      </c>
      <c r="D1436">
        <v>21312000000</v>
      </c>
      <c r="E1436">
        <v>2018</v>
      </c>
    </row>
    <row r="1437" spans="1:5" x14ac:dyDescent="0.25">
      <c r="A1437" t="s">
        <v>257</v>
      </c>
      <c r="B1437" t="s">
        <v>95</v>
      </c>
      <c r="C1437" t="s">
        <v>434</v>
      </c>
      <c r="D1437">
        <v>25998000000</v>
      </c>
      <c r="E1437">
        <v>2019</v>
      </c>
    </row>
    <row r="1438" spans="1:5" x14ac:dyDescent="0.25">
      <c r="A1438" t="s">
        <v>257</v>
      </c>
      <c r="B1438" t="s">
        <v>95</v>
      </c>
      <c r="C1438" t="s">
        <v>434</v>
      </c>
      <c r="D1438">
        <v>30217000000</v>
      </c>
      <c r="E1438">
        <v>2020</v>
      </c>
    </row>
    <row r="1439" spans="1:5" x14ac:dyDescent="0.25">
      <c r="A1439" t="s">
        <v>257</v>
      </c>
      <c r="B1439" t="s">
        <v>95</v>
      </c>
      <c r="C1439" t="s">
        <v>435</v>
      </c>
      <c r="D1439">
        <v>0</v>
      </c>
      <c r="E1439">
        <v>2018</v>
      </c>
    </row>
    <row r="1440" spans="1:5" x14ac:dyDescent="0.25">
      <c r="A1440" t="s">
        <v>257</v>
      </c>
      <c r="B1440" t="s">
        <v>95</v>
      </c>
      <c r="C1440" t="s">
        <v>435</v>
      </c>
      <c r="D1440">
        <v>0</v>
      </c>
      <c r="E1440">
        <v>2019</v>
      </c>
    </row>
    <row r="1441" spans="1:5" x14ac:dyDescent="0.25">
      <c r="A1441" t="s">
        <v>257</v>
      </c>
      <c r="B1441" t="s">
        <v>95</v>
      </c>
      <c r="C1441" t="s">
        <v>435</v>
      </c>
      <c r="D1441">
        <v>0</v>
      </c>
      <c r="E1441">
        <v>2020</v>
      </c>
    </row>
    <row r="1442" spans="1:5" x14ac:dyDescent="0.25">
      <c r="A1442" t="s">
        <v>257</v>
      </c>
      <c r="B1442" t="s">
        <v>95</v>
      </c>
      <c r="C1442" t="s">
        <v>436</v>
      </c>
      <c r="D1442">
        <v>2530000000</v>
      </c>
      <c r="E1442">
        <v>2018</v>
      </c>
    </row>
    <row r="1443" spans="1:5" x14ac:dyDescent="0.25">
      <c r="A1443" t="s">
        <v>257</v>
      </c>
      <c r="B1443" t="s">
        <v>95</v>
      </c>
      <c r="C1443" t="s">
        <v>436</v>
      </c>
      <c r="D1443">
        <v>2545000000</v>
      </c>
      <c r="E1443">
        <v>2019</v>
      </c>
    </row>
    <row r="1444" spans="1:5" x14ac:dyDescent="0.25">
      <c r="A1444" t="s">
        <v>257</v>
      </c>
      <c r="B1444" t="s">
        <v>95</v>
      </c>
      <c r="C1444" t="s">
        <v>436</v>
      </c>
      <c r="D1444">
        <v>2544000000</v>
      </c>
      <c r="E1444">
        <v>2020</v>
      </c>
    </row>
    <row r="1445" spans="1:5" x14ac:dyDescent="0.25">
      <c r="A1445" t="s">
        <v>257</v>
      </c>
      <c r="B1445" t="s">
        <v>95</v>
      </c>
      <c r="C1445" t="s">
        <v>437</v>
      </c>
      <c r="D1445">
        <v>14410000000</v>
      </c>
      <c r="E1445">
        <v>2018</v>
      </c>
    </row>
    <row r="1446" spans="1:5" x14ac:dyDescent="0.25">
      <c r="A1446" t="s">
        <v>257</v>
      </c>
      <c r="B1446" t="s">
        <v>95</v>
      </c>
      <c r="C1446" t="s">
        <v>437</v>
      </c>
      <c r="D1446">
        <v>18020000000</v>
      </c>
      <c r="E1446">
        <v>2019</v>
      </c>
    </row>
    <row r="1447" spans="1:5" x14ac:dyDescent="0.25">
      <c r="A1447" t="s">
        <v>257</v>
      </c>
      <c r="B1447" t="s">
        <v>95</v>
      </c>
      <c r="C1447" t="s">
        <v>437</v>
      </c>
      <c r="D1447">
        <v>19909000000</v>
      </c>
      <c r="E1447">
        <v>2020</v>
      </c>
    </row>
    <row r="1448" spans="1:5" x14ac:dyDescent="0.25">
      <c r="A1448" t="s">
        <v>257</v>
      </c>
      <c r="B1448" t="s">
        <v>95</v>
      </c>
      <c r="C1448" t="s">
        <v>438</v>
      </c>
      <c r="D1448">
        <v>32601000000</v>
      </c>
      <c r="E1448">
        <v>2018</v>
      </c>
    </row>
    <row r="1449" spans="1:5" x14ac:dyDescent="0.25">
      <c r="A1449" t="s">
        <v>257</v>
      </c>
      <c r="B1449" t="s">
        <v>95</v>
      </c>
      <c r="C1449" t="s">
        <v>438</v>
      </c>
      <c r="D1449">
        <v>36509000000</v>
      </c>
      <c r="E1449">
        <v>2019</v>
      </c>
    </row>
    <row r="1450" spans="1:5" x14ac:dyDescent="0.25">
      <c r="A1450" t="s">
        <v>257</v>
      </c>
      <c r="B1450" t="s">
        <v>95</v>
      </c>
      <c r="C1450" t="s">
        <v>438</v>
      </c>
      <c r="D1450">
        <v>36347000000</v>
      </c>
      <c r="E1450">
        <v>2020</v>
      </c>
    </row>
    <row r="1451" spans="1:5" x14ac:dyDescent="0.25">
      <c r="A1451" t="s">
        <v>257</v>
      </c>
      <c r="B1451" t="s">
        <v>95</v>
      </c>
      <c r="C1451" t="s">
        <v>439</v>
      </c>
      <c r="D1451">
        <v>0</v>
      </c>
      <c r="E1451">
        <v>2018</v>
      </c>
    </row>
    <row r="1452" spans="1:5" x14ac:dyDescent="0.25">
      <c r="A1452" t="s">
        <v>257</v>
      </c>
      <c r="B1452" t="s">
        <v>95</v>
      </c>
      <c r="C1452" t="s">
        <v>439</v>
      </c>
      <c r="D1452">
        <v>0</v>
      </c>
      <c r="E1452">
        <v>2019</v>
      </c>
    </row>
    <row r="1453" spans="1:5" x14ac:dyDescent="0.25">
      <c r="A1453" t="s">
        <v>257</v>
      </c>
      <c r="B1453" t="s">
        <v>95</v>
      </c>
      <c r="C1453" t="s">
        <v>439</v>
      </c>
      <c r="D1453">
        <v>0</v>
      </c>
      <c r="E1453">
        <v>2020</v>
      </c>
    </row>
    <row r="1454" spans="1:5" x14ac:dyDescent="0.25">
      <c r="A1454" t="s">
        <v>257</v>
      </c>
      <c r="B1454" t="s">
        <v>95</v>
      </c>
      <c r="C1454" t="s">
        <v>23</v>
      </c>
      <c r="D1454">
        <v>468000000</v>
      </c>
      <c r="E1454">
        <v>2018</v>
      </c>
    </row>
    <row r="1455" spans="1:5" x14ac:dyDescent="0.25">
      <c r="A1455" t="s">
        <v>257</v>
      </c>
      <c r="B1455" t="s">
        <v>95</v>
      </c>
      <c r="C1455" t="s">
        <v>23</v>
      </c>
      <c r="D1455">
        <v>1242000000</v>
      </c>
      <c r="E1455">
        <v>2019</v>
      </c>
    </row>
    <row r="1456" spans="1:5" x14ac:dyDescent="0.25">
      <c r="A1456" t="s">
        <v>257</v>
      </c>
      <c r="B1456" t="s">
        <v>95</v>
      </c>
      <c r="C1456" t="s">
        <v>23</v>
      </c>
      <c r="D1456">
        <v>1383000000</v>
      </c>
      <c r="E1456">
        <v>2020</v>
      </c>
    </row>
    <row r="1457" spans="1:5" x14ac:dyDescent="0.25">
      <c r="A1457" t="s">
        <v>257</v>
      </c>
      <c r="B1457" t="s">
        <v>95</v>
      </c>
      <c r="C1457" t="s">
        <v>440</v>
      </c>
      <c r="D1457">
        <v>0</v>
      </c>
      <c r="E1457">
        <v>2018</v>
      </c>
    </row>
    <row r="1458" spans="1:5" x14ac:dyDescent="0.25">
      <c r="A1458" t="s">
        <v>257</v>
      </c>
      <c r="B1458" t="s">
        <v>95</v>
      </c>
      <c r="C1458" t="s">
        <v>440</v>
      </c>
      <c r="D1458">
        <v>0</v>
      </c>
      <c r="E1458">
        <v>2019</v>
      </c>
    </row>
    <row r="1459" spans="1:5" x14ac:dyDescent="0.25">
      <c r="A1459" t="s">
        <v>257</v>
      </c>
      <c r="B1459" t="s">
        <v>95</v>
      </c>
      <c r="C1459" t="s">
        <v>440</v>
      </c>
      <c r="D1459">
        <v>0</v>
      </c>
      <c r="E1459">
        <v>2020</v>
      </c>
    </row>
    <row r="1460" spans="1:5" x14ac:dyDescent="0.25">
      <c r="A1460" t="s">
        <v>257</v>
      </c>
      <c r="B1460" t="s">
        <v>95</v>
      </c>
      <c r="C1460" t="s">
        <v>22</v>
      </c>
      <c r="D1460">
        <v>332000000</v>
      </c>
      <c r="E1460">
        <v>2018</v>
      </c>
    </row>
    <row r="1461" spans="1:5" x14ac:dyDescent="0.25">
      <c r="A1461" t="s">
        <v>257</v>
      </c>
      <c r="B1461" t="s">
        <v>95</v>
      </c>
      <c r="C1461" t="s">
        <v>22</v>
      </c>
      <c r="D1461">
        <v>327000000</v>
      </c>
      <c r="E1461">
        <v>2019</v>
      </c>
    </row>
    <row r="1462" spans="1:5" x14ac:dyDescent="0.25">
      <c r="A1462" t="s">
        <v>257</v>
      </c>
      <c r="B1462" t="s">
        <v>95</v>
      </c>
      <c r="C1462" t="s">
        <v>22</v>
      </c>
      <c r="D1462">
        <v>318000000</v>
      </c>
      <c r="E1462">
        <v>2020</v>
      </c>
    </row>
    <row r="1463" spans="1:5" x14ac:dyDescent="0.25">
      <c r="A1463" t="s">
        <v>257</v>
      </c>
      <c r="B1463" t="s">
        <v>95</v>
      </c>
      <c r="C1463" t="s">
        <v>441</v>
      </c>
      <c r="D1463">
        <v>0</v>
      </c>
      <c r="E1463">
        <v>2018</v>
      </c>
    </row>
    <row r="1464" spans="1:5" x14ac:dyDescent="0.25">
      <c r="A1464" t="s">
        <v>257</v>
      </c>
      <c r="B1464" t="s">
        <v>95</v>
      </c>
      <c r="C1464" t="s">
        <v>441</v>
      </c>
      <c r="D1464">
        <v>0</v>
      </c>
      <c r="E1464">
        <v>2019</v>
      </c>
    </row>
    <row r="1465" spans="1:5" x14ac:dyDescent="0.25">
      <c r="A1465" t="s">
        <v>257</v>
      </c>
      <c r="B1465" t="s">
        <v>95</v>
      </c>
      <c r="C1465" t="s">
        <v>441</v>
      </c>
      <c r="D1465">
        <v>0</v>
      </c>
      <c r="E1465">
        <v>2020</v>
      </c>
    </row>
    <row r="1466" spans="1:5" x14ac:dyDescent="0.25">
      <c r="A1466" t="s">
        <v>257</v>
      </c>
      <c r="B1466" t="s">
        <v>95</v>
      </c>
      <c r="C1466" t="s">
        <v>11</v>
      </c>
      <c r="D1466">
        <v>0</v>
      </c>
      <c r="E1466">
        <v>2018</v>
      </c>
    </row>
    <row r="1467" spans="1:5" x14ac:dyDescent="0.25">
      <c r="A1467" t="s">
        <v>257</v>
      </c>
      <c r="B1467" t="s">
        <v>95</v>
      </c>
      <c r="C1467" t="s">
        <v>11</v>
      </c>
      <c r="D1467">
        <v>0</v>
      </c>
      <c r="E1467">
        <v>2019</v>
      </c>
    </row>
    <row r="1468" spans="1:5" x14ac:dyDescent="0.25">
      <c r="A1468" t="s">
        <v>257</v>
      </c>
      <c r="B1468" t="s">
        <v>95</v>
      </c>
      <c r="C1468" t="s">
        <v>11</v>
      </c>
      <c r="D1468">
        <v>0</v>
      </c>
      <c r="E1468">
        <v>2020</v>
      </c>
    </row>
    <row r="1469" spans="1:5" x14ac:dyDescent="0.25">
      <c r="A1469" t="s">
        <v>257</v>
      </c>
      <c r="B1469" t="s">
        <v>95</v>
      </c>
      <c r="C1469" t="s">
        <v>19</v>
      </c>
      <c r="D1469">
        <v>112249000000</v>
      </c>
      <c r="E1469">
        <v>2018</v>
      </c>
    </row>
    <row r="1470" spans="1:5" x14ac:dyDescent="0.25">
      <c r="A1470" t="s">
        <v>257</v>
      </c>
      <c r="B1470" t="s">
        <v>95</v>
      </c>
      <c r="C1470" t="s">
        <v>19</v>
      </c>
      <c r="D1470">
        <v>119950000000</v>
      </c>
      <c r="E1470">
        <v>2019</v>
      </c>
    </row>
    <row r="1471" spans="1:5" x14ac:dyDescent="0.25">
      <c r="A1471" t="s">
        <v>257</v>
      </c>
      <c r="B1471" t="s">
        <v>95</v>
      </c>
      <c r="C1471" t="s">
        <v>19</v>
      </c>
      <c r="D1471">
        <v>125987000000</v>
      </c>
      <c r="E1471">
        <v>2020</v>
      </c>
    </row>
    <row r="1472" spans="1:5" x14ac:dyDescent="0.25">
      <c r="A1472" t="s">
        <v>257</v>
      </c>
      <c r="B1472" t="s">
        <v>95</v>
      </c>
      <c r="C1472" t="s">
        <v>18</v>
      </c>
      <c r="D1472">
        <v>90937000000</v>
      </c>
      <c r="E1472">
        <v>2018</v>
      </c>
    </row>
    <row r="1473" spans="1:5" x14ac:dyDescent="0.25">
      <c r="A1473" t="s">
        <v>257</v>
      </c>
      <c r="B1473" t="s">
        <v>95</v>
      </c>
      <c r="C1473" t="s">
        <v>18</v>
      </c>
      <c r="D1473">
        <v>93952000000</v>
      </c>
      <c r="E1473">
        <v>2019</v>
      </c>
    </row>
    <row r="1474" spans="1:5" x14ac:dyDescent="0.25">
      <c r="A1474" t="s">
        <v>257</v>
      </c>
      <c r="B1474" t="s">
        <v>95</v>
      </c>
      <c r="C1474" t="s">
        <v>18</v>
      </c>
      <c r="D1474">
        <v>95770000000</v>
      </c>
      <c r="E1474">
        <v>2020</v>
      </c>
    </row>
    <row r="1475" spans="1:5" x14ac:dyDescent="0.25">
      <c r="A1475" t="s">
        <v>257</v>
      </c>
      <c r="B1475" t="s">
        <v>95</v>
      </c>
      <c r="C1475" t="s">
        <v>442</v>
      </c>
      <c r="D1475">
        <v>0</v>
      </c>
      <c r="E1475">
        <v>2018</v>
      </c>
    </row>
    <row r="1476" spans="1:5" x14ac:dyDescent="0.25">
      <c r="A1476" t="s">
        <v>257</v>
      </c>
      <c r="B1476" t="s">
        <v>95</v>
      </c>
      <c r="C1476" t="s">
        <v>442</v>
      </c>
      <c r="D1476">
        <v>0</v>
      </c>
      <c r="E1476">
        <v>2019</v>
      </c>
    </row>
    <row r="1477" spans="1:5" x14ac:dyDescent="0.25">
      <c r="A1477" t="s">
        <v>257</v>
      </c>
      <c r="B1477" t="s">
        <v>95</v>
      </c>
      <c r="C1477" t="s">
        <v>442</v>
      </c>
      <c r="D1477">
        <v>0</v>
      </c>
      <c r="E1477">
        <v>2020</v>
      </c>
    </row>
    <row r="1478" spans="1:5" x14ac:dyDescent="0.25">
      <c r="A1478" t="s">
        <v>257</v>
      </c>
      <c r="B1478" t="s">
        <v>95</v>
      </c>
      <c r="C1478" t="s">
        <v>443</v>
      </c>
      <c r="D1478">
        <v>7505000000</v>
      </c>
      <c r="E1478">
        <v>2018</v>
      </c>
    </row>
    <row r="1479" spans="1:5" x14ac:dyDescent="0.25">
      <c r="A1479" t="s">
        <v>257</v>
      </c>
      <c r="B1479" t="s">
        <v>95</v>
      </c>
      <c r="C1479" t="s">
        <v>443</v>
      </c>
      <c r="D1479">
        <v>8078000000</v>
      </c>
      <c r="E1479">
        <v>2019</v>
      </c>
    </row>
    <row r="1480" spans="1:5" x14ac:dyDescent="0.25">
      <c r="A1480" t="s">
        <v>257</v>
      </c>
      <c r="B1480" t="s">
        <v>95</v>
      </c>
      <c r="C1480" t="s">
        <v>443</v>
      </c>
      <c r="D1480">
        <v>7609000000</v>
      </c>
      <c r="E1480">
        <v>2020</v>
      </c>
    </row>
    <row r="1481" spans="1:5" x14ac:dyDescent="0.25">
      <c r="A1481" t="s">
        <v>257</v>
      </c>
      <c r="B1481" t="s">
        <v>95</v>
      </c>
      <c r="C1481" t="s">
        <v>444</v>
      </c>
      <c r="D1481">
        <v>-859000000</v>
      </c>
      <c r="E1481">
        <v>2018</v>
      </c>
    </row>
    <row r="1482" spans="1:5" x14ac:dyDescent="0.25">
      <c r="A1482" t="s">
        <v>257</v>
      </c>
      <c r="B1482" t="s">
        <v>95</v>
      </c>
      <c r="C1482" t="s">
        <v>444</v>
      </c>
      <c r="D1482">
        <v>-492000000</v>
      </c>
      <c r="E1482">
        <v>2019</v>
      </c>
    </row>
    <row r="1483" spans="1:5" x14ac:dyDescent="0.25">
      <c r="A1483" t="s">
        <v>257</v>
      </c>
      <c r="B1483" t="s">
        <v>95</v>
      </c>
      <c r="C1483" t="s">
        <v>444</v>
      </c>
      <c r="D1483">
        <v>686000000</v>
      </c>
      <c r="E1483">
        <v>2020</v>
      </c>
    </row>
    <row r="1484" spans="1:5" x14ac:dyDescent="0.25">
      <c r="A1484" t="s">
        <v>257</v>
      </c>
      <c r="B1484" t="s">
        <v>95</v>
      </c>
      <c r="C1484" t="s">
        <v>445</v>
      </c>
      <c r="D1484">
        <v>0</v>
      </c>
      <c r="E1484">
        <v>2018</v>
      </c>
    </row>
    <row r="1485" spans="1:5" x14ac:dyDescent="0.25">
      <c r="A1485" t="s">
        <v>257</v>
      </c>
      <c r="B1485" t="s">
        <v>95</v>
      </c>
      <c r="C1485" t="s">
        <v>445</v>
      </c>
      <c r="D1485">
        <v>0</v>
      </c>
      <c r="E1485">
        <v>2019</v>
      </c>
    </row>
    <row r="1486" spans="1:5" x14ac:dyDescent="0.25">
      <c r="A1486" t="s">
        <v>257</v>
      </c>
      <c r="B1486" t="s">
        <v>95</v>
      </c>
      <c r="C1486" t="s">
        <v>445</v>
      </c>
      <c r="D1486">
        <v>0</v>
      </c>
      <c r="E1486">
        <v>2020</v>
      </c>
    </row>
    <row r="1487" spans="1:5" x14ac:dyDescent="0.25">
      <c r="A1487" t="s">
        <v>257</v>
      </c>
      <c r="B1487" t="s">
        <v>95</v>
      </c>
      <c r="C1487" t="s">
        <v>446</v>
      </c>
      <c r="D1487">
        <v>0</v>
      </c>
      <c r="E1487">
        <v>2018</v>
      </c>
    </row>
    <row r="1488" spans="1:5" x14ac:dyDescent="0.25">
      <c r="A1488" t="s">
        <v>257</v>
      </c>
      <c r="B1488" t="s">
        <v>95</v>
      </c>
      <c r="C1488" t="s">
        <v>446</v>
      </c>
      <c r="D1488">
        <v>0</v>
      </c>
      <c r="E1488">
        <v>2019</v>
      </c>
    </row>
    <row r="1489" spans="1:5" x14ac:dyDescent="0.25">
      <c r="A1489" t="s">
        <v>257</v>
      </c>
      <c r="B1489" t="s">
        <v>95</v>
      </c>
      <c r="C1489" t="s">
        <v>446</v>
      </c>
      <c r="D1489">
        <v>0</v>
      </c>
      <c r="E1489">
        <v>2020</v>
      </c>
    </row>
    <row r="1490" spans="1:5" x14ac:dyDescent="0.25">
      <c r="A1490" t="s">
        <v>257</v>
      </c>
      <c r="B1490" t="s">
        <v>95</v>
      </c>
      <c r="C1490" t="s">
        <v>447</v>
      </c>
      <c r="D1490">
        <v>-3574000000</v>
      </c>
      <c r="E1490">
        <v>2018</v>
      </c>
    </row>
    <row r="1491" spans="1:5" x14ac:dyDescent="0.25">
      <c r="A1491" t="s">
        <v>257</v>
      </c>
      <c r="B1491" t="s">
        <v>95</v>
      </c>
      <c r="C1491" t="s">
        <v>447</v>
      </c>
      <c r="D1491">
        <v>-2483000000</v>
      </c>
      <c r="E1491">
        <v>2019</v>
      </c>
    </row>
    <row r="1492" spans="1:5" x14ac:dyDescent="0.25">
      <c r="A1492" t="s">
        <v>257</v>
      </c>
      <c r="B1492" t="s">
        <v>95</v>
      </c>
      <c r="C1492" t="s">
        <v>447</v>
      </c>
      <c r="D1492">
        <v>-2011000000</v>
      </c>
      <c r="E1492">
        <v>2020</v>
      </c>
    </row>
    <row r="1493" spans="1:5" x14ac:dyDescent="0.25">
      <c r="A1493" t="s">
        <v>257</v>
      </c>
      <c r="B1493" t="s">
        <v>95</v>
      </c>
      <c r="C1493" t="s">
        <v>448</v>
      </c>
      <c r="D1493">
        <v>0</v>
      </c>
      <c r="E1493">
        <v>2018</v>
      </c>
    </row>
    <row r="1494" spans="1:5" x14ac:dyDescent="0.25">
      <c r="A1494" t="s">
        <v>257</v>
      </c>
      <c r="B1494" t="s">
        <v>95</v>
      </c>
      <c r="C1494" t="s">
        <v>448</v>
      </c>
      <c r="D1494">
        <v>0</v>
      </c>
      <c r="E1494">
        <v>2019</v>
      </c>
    </row>
    <row r="1495" spans="1:5" x14ac:dyDescent="0.25">
      <c r="A1495" t="s">
        <v>257</v>
      </c>
      <c r="B1495" t="s">
        <v>95</v>
      </c>
      <c r="C1495" t="s">
        <v>448</v>
      </c>
      <c r="D1495">
        <v>0</v>
      </c>
      <c r="E1495">
        <v>2020</v>
      </c>
    </row>
    <row r="1496" spans="1:5" x14ac:dyDescent="0.25">
      <c r="A1496" t="s">
        <v>257</v>
      </c>
      <c r="B1496" t="s">
        <v>95</v>
      </c>
      <c r="C1496" t="s">
        <v>449</v>
      </c>
      <c r="D1496">
        <v>-1346000000</v>
      </c>
      <c r="E1496">
        <v>2018</v>
      </c>
    </row>
    <row r="1497" spans="1:5" x14ac:dyDescent="0.25">
      <c r="A1497" t="s">
        <v>257</v>
      </c>
      <c r="B1497" t="s">
        <v>95</v>
      </c>
      <c r="C1497" t="s">
        <v>449</v>
      </c>
      <c r="D1497">
        <v>-16000000</v>
      </c>
      <c r="E1497">
        <v>2019</v>
      </c>
    </row>
    <row r="1498" spans="1:5" x14ac:dyDescent="0.25">
      <c r="A1498" t="s">
        <v>257</v>
      </c>
      <c r="B1498" t="s">
        <v>95</v>
      </c>
      <c r="C1498" t="s">
        <v>449</v>
      </c>
      <c r="D1498">
        <v>-3981000000</v>
      </c>
      <c r="E1498">
        <v>2020</v>
      </c>
    </row>
    <row r="1499" spans="1:5" x14ac:dyDescent="0.25">
      <c r="A1499" t="s">
        <v>257</v>
      </c>
      <c r="B1499" t="s">
        <v>95</v>
      </c>
      <c r="C1499" t="s">
        <v>450</v>
      </c>
      <c r="D1499">
        <v>0</v>
      </c>
      <c r="E1499">
        <v>2018</v>
      </c>
    </row>
    <row r="1500" spans="1:5" x14ac:dyDescent="0.25">
      <c r="A1500" t="s">
        <v>257</v>
      </c>
      <c r="B1500" t="s">
        <v>95</v>
      </c>
      <c r="C1500" t="s">
        <v>450</v>
      </c>
      <c r="D1500">
        <v>0</v>
      </c>
      <c r="E1500">
        <v>2019</v>
      </c>
    </row>
    <row r="1501" spans="1:5" x14ac:dyDescent="0.25">
      <c r="A1501" t="s">
        <v>257</v>
      </c>
      <c r="B1501" t="s">
        <v>95</v>
      </c>
      <c r="C1501" t="s">
        <v>450</v>
      </c>
      <c r="D1501">
        <v>0</v>
      </c>
      <c r="E1501">
        <v>2020</v>
      </c>
    </row>
    <row r="1502" spans="1:5" x14ac:dyDescent="0.25">
      <c r="A1502" t="s">
        <v>257</v>
      </c>
      <c r="B1502" t="s">
        <v>95</v>
      </c>
      <c r="C1502" t="s">
        <v>451</v>
      </c>
      <c r="D1502">
        <v>0</v>
      </c>
      <c r="E1502">
        <v>2018</v>
      </c>
    </row>
    <row r="1503" spans="1:5" x14ac:dyDescent="0.25">
      <c r="A1503" t="s">
        <v>257</v>
      </c>
      <c r="B1503" t="s">
        <v>95</v>
      </c>
      <c r="C1503" t="s">
        <v>451</v>
      </c>
      <c r="D1503">
        <v>0</v>
      </c>
      <c r="E1503">
        <v>2019</v>
      </c>
    </row>
    <row r="1504" spans="1:5" x14ac:dyDescent="0.25">
      <c r="A1504" t="s">
        <v>257</v>
      </c>
      <c r="B1504" t="s">
        <v>95</v>
      </c>
      <c r="C1504" t="s">
        <v>451</v>
      </c>
      <c r="D1504">
        <v>0</v>
      </c>
      <c r="E1504">
        <v>2020</v>
      </c>
    </row>
    <row r="1505" spans="1:5" x14ac:dyDescent="0.25">
      <c r="A1505" t="s">
        <v>257</v>
      </c>
      <c r="B1505" t="s">
        <v>95</v>
      </c>
      <c r="C1505" t="s">
        <v>452</v>
      </c>
      <c r="D1505">
        <v>0</v>
      </c>
      <c r="E1505">
        <v>2018</v>
      </c>
    </row>
    <row r="1506" spans="1:5" x14ac:dyDescent="0.25">
      <c r="A1506" t="s">
        <v>257</v>
      </c>
      <c r="B1506" t="s">
        <v>95</v>
      </c>
      <c r="C1506" t="s">
        <v>452</v>
      </c>
      <c r="D1506">
        <v>0</v>
      </c>
      <c r="E1506">
        <v>2019</v>
      </c>
    </row>
    <row r="1507" spans="1:5" x14ac:dyDescent="0.25">
      <c r="A1507" t="s">
        <v>257</v>
      </c>
      <c r="B1507" t="s">
        <v>95</v>
      </c>
      <c r="C1507" t="s">
        <v>452</v>
      </c>
      <c r="D1507">
        <v>0</v>
      </c>
      <c r="E1507">
        <v>2020</v>
      </c>
    </row>
    <row r="1508" spans="1:5" x14ac:dyDescent="0.25">
      <c r="A1508" t="s">
        <v>257</v>
      </c>
      <c r="B1508" t="s">
        <v>95</v>
      </c>
      <c r="C1508" t="s">
        <v>453</v>
      </c>
      <c r="D1508">
        <v>0</v>
      </c>
      <c r="E1508">
        <v>2018</v>
      </c>
    </row>
    <row r="1509" spans="1:5" x14ac:dyDescent="0.25">
      <c r="A1509" t="s">
        <v>257</v>
      </c>
      <c r="B1509" t="s">
        <v>95</v>
      </c>
      <c r="C1509" t="s">
        <v>453</v>
      </c>
      <c r="D1509">
        <v>0</v>
      </c>
      <c r="E1509">
        <v>2019</v>
      </c>
    </row>
    <row r="1510" spans="1:5" x14ac:dyDescent="0.25">
      <c r="A1510" t="s">
        <v>257</v>
      </c>
      <c r="B1510" t="s">
        <v>95</v>
      </c>
      <c r="C1510" t="s">
        <v>453</v>
      </c>
      <c r="D1510">
        <v>0</v>
      </c>
      <c r="E1510">
        <v>2020</v>
      </c>
    </row>
    <row r="1511" spans="1:5" x14ac:dyDescent="0.25">
      <c r="A1511" t="s">
        <v>257</v>
      </c>
      <c r="B1511" t="s">
        <v>95</v>
      </c>
      <c r="C1511" t="s">
        <v>454</v>
      </c>
      <c r="D1511">
        <v>2160000000</v>
      </c>
      <c r="E1511">
        <v>2018</v>
      </c>
    </row>
    <row r="1512" spans="1:5" x14ac:dyDescent="0.25">
      <c r="A1512" t="s">
        <v>257</v>
      </c>
      <c r="B1512" t="s">
        <v>95</v>
      </c>
      <c r="C1512" t="s">
        <v>454</v>
      </c>
      <c r="D1512">
        <v>4847000000</v>
      </c>
      <c r="E1512">
        <v>2019</v>
      </c>
    </row>
    <row r="1513" spans="1:5" x14ac:dyDescent="0.25">
      <c r="A1513" t="s">
        <v>257</v>
      </c>
      <c r="B1513" t="s">
        <v>95</v>
      </c>
      <c r="C1513" t="s">
        <v>454</v>
      </c>
      <c r="D1513">
        <v>5576000000</v>
      </c>
      <c r="E1513">
        <v>2020</v>
      </c>
    </row>
    <row r="1514" spans="1:5" x14ac:dyDescent="0.25">
      <c r="A1514" t="s">
        <v>257</v>
      </c>
      <c r="B1514" t="s">
        <v>95</v>
      </c>
      <c r="C1514" t="s">
        <v>24</v>
      </c>
      <c r="D1514">
        <v>2160000000</v>
      </c>
      <c r="E1514">
        <v>2018</v>
      </c>
    </row>
    <row r="1515" spans="1:5" x14ac:dyDescent="0.25">
      <c r="A1515" t="s">
        <v>257</v>
      </c>
      <c r="B1515" t="s">
        <v>95</v>
      </c>
      <c r="C1515" t="s">
        <v>24</v>
      </c>
      <c r="D1515">
        <v>4847000000</v>
      </c>
      <c r="E1515">
        <v>2019</v>
      </c>
    </row>
    <row r="1516" spans="1:5" x14ac:dyDescent="0.25">
      <c r="A1516" t="s">
        <v>257</v>
      </c>
      <c r="B1516" t="s">
        <v>95</v>
      </c>
      <c r="C1516" t="s">
        <v>24</v>
      </c>
      <c r="D1516">
        <v>5576000000</v>
      </c>
      <c r="E1516">
        <v>2020</v>
      </c>
    </row>
    <row r="1517" spans="1:5" x14ac:dyDescent="0.25">
      <c r="A1517" t="s">
        <v>257</v>
      </c>
      <c r="B1517" t="s">
        <v>95</v>
      </c>
      <c r="C1517" t="s">
        <v>455</v>
      </c>
      <c r="D1517">
        <v>1045000000</v>
      </c>
      <c r="E1517">
        <v>2018</v>
      </c>
    </row>
    <row r="1518" spans="1:5" x14ac:dyDescent="0.25">
      <c r="A1518" t="s">
        <v>257</v>
      </c>
      <c r="B1518" t="s">
        <v>95</v>
      </c>
      <c r="C1518" t="s">
        <v>455</v>
      </c>
      <c r="D1518">
        <v>1145000000</v>
      </c>
      <c r="E1518">
        <v>2019</v>
      </c>
    </row>
    <row r="1519" spans="1:5" x14ac:dyDescent="0.25">
      <c r="A1519" t="s">
        <v>257</v>
      </c>
      <c r="B1519" t="s">
        <v>95</v>
      </c>
      <c r="C1519" t="s">
        <v>455</v>
      </c>
      <c r="D1519">
        <v>1057000000</v>
      </c>
      <c r="E1519">
        <v>2020</v>
      </c>
    </row>
    <row r="1520" spans="1:5" x14ac:dyDescent="0.25">
      <c r="A1520" t="s">
        <v>257</v>
      </c>
      <c r="B1520" t="s">
        <v>95</v>
      </c>
      <c r="C1520" t="s">
        <v>14</v>
      </c>
      <c r="D1520">
        <v>103687000000</v>
      </c>
      <c r="E1520">
        <v>2018</v>
      </c>
    </row>
    <row r="1521" spans="1:5" x14ac:dyDescent="0.25">
      <c r="A1521" t="s">
        <v>257</v>
      </c>
      <c r="B1521" t="s">
        <v>95</v>
      </c>
      <c r="C1521" t="s">
        <v>14</v>
      </c>
      <c r="D1521">
        <v>107194000000</v>
      </c>
      <c r="E1521">
        <v>2019</v>
      </c>
    </row>
    <row r="1522" spans="1:5" x14ac:dyDescent="0.25">
      <c r="A1522" t="s">
        <v>257</v>
      </c>
      <c r="B1522" t="s">
        <v>95</v>
      </c>
      <c r="C1522" t="s">
        <v>14</v>
      </c>
      <c r="D1522">
        <v>113100000000</v>
      </c>
      <c r="E1522">
        <v>2020</v>
      </c>
    </row>
    <row r="1523" spans="1:5" x14ac:dyDescent="0.25">
      <c r="A1523" t="s">
        <v>257</v>
      </c>
      <c r="B1523" t="s">
        <v>95</v>
      </c>
      <c r="C1523" t="s">
        <v>17</v>
      </c>
      <c r="D1523">
        <v>90937000000</v>
      </c>
      <c r="E1523">
        <v>2018</v>
      </c>
    </row>
    <row r="1524" spans="1:5" x14ac:dyDescent="0.25">
      <c r="A1524" t="s">
        <v>257</v>
      </c>
      <c r="B1524" t="s">
        <v>95</v>
      </c>
      <c r="C1524" t="s">
        <v>17</v>
      </c>
      <c r="D1524">
        <v>93952000000</v>
      </c>
      <c r="E1524">
        <v>2019</v>
      </c>
    </row>
    <row r="1525" spans="1:5" x14ac:dyDescent="0.25">
      <c r="A1525" t="s">
        <v>257</v>
      </c>
      <c r="B1525" t="s">
        <v>95</v>
      </c>
      <c r="C1525" t="s">
        <v>17</v>
      </c>
      <c r="D1525">
        <v>95770000000</v>
      </c>
      <c r="E1525">
        <v>2020</v>
      </c>
    </row>
    <row r="1526" spans="1:5" x14ac:dyDescent="0.25">
      <c r="A1526" t="s">
        <v>257</v>
      </c>
      <c r="B1526" t="s">
        <v>95</v>
      </c>
      <c r="C1526" t="s">
        <v>456</v>
      </c>
      <c r="D1526">
        <v>0</v>
      </c>
      <c r="E1526">
        <v>2018</v>
      </c>
    </row>
    <row r="1527" spans="1:5" x14ac:dyDescent="0.25">
      <c r="A1527" t="s">
        <v>257</v>
      </c>
      <c r="B1527" t="s">
        <v>95</v>
      </c>
      <c r="C1527" t="s">
        <v>456</v>
      </c>
      <c r="D1527">
        <v>0</v>
      </c>
      <c r="E1527">
        <v>2019</v>
      </c>
    </row>
    <row r="1528" spans="1:5" x14ac:dyDescent="0.25">
      <c r="A1528" t="s">
        <v>257</v>
      </c>
      <c r="B1528" t="s">
        <v>95</v>
      </c>
      <c r="C1528" t="s">
        <v>456</v>
      </c>
      <c r="D1528">
        <v>0</v>
      </c>
      <c r="E1528">
        <v>2020</v>
      </c>
    </row>
    <row r="1529" spans="1:5" x14ac:dyDescent="0.25">
      <c r="A1529" t="s">
        <v>257</v>
      </c>
      <c r="B1529" t="s">
        <v>95</v>
      </c>
      <c r="C1529" t="s">
        <v>457</v>
      </c>
      <c r="D1529">
        <v>0</v>
      </c>
      <c r="E1529">
        <v>2018</v>
      </c>
    </row>
    <row r="1530" spans="1:5" x14ac:dyDescent="0.25">
      <c r="A1530" t="s">
        <v>257</v>
      </c>
      <c r="B1530" t="s">
        <v>95</v>
      </c>
      <c r="C1530" t="s">
        <v>457</v>
      </c>
      <c r="D1530">
        <v>0</v>
      </c>
      <c r="E1530">
        <v>2020</v>
      </c>
    </row>
    <row r="1531" spans="1:5" x14ac:dyDescent="0.25">
      <c r="A1531" t="s">
        <v>257</v>
      </c>
      <c r="B1531" t="s">
        <v>95</v>
      </c>
      <c r="C1531" t="s">
        <v>494</v>
      </c>
      <c r="D1531">
        <v>0</v>
      </c>
      <c r="E1531">
        <v>2019</v>
      </c>
    </row>
    <row r="1532" spans="1:5" x14ac:dyDescent="0.25">
      <c r="A1532" t="s">
        <v>257</v>
      </c>
      <c r="B1532" t="s">
        <v>95</v>
      </c>
      <c r="C1532" t="s">
        <v>458</v>
      </c>
      <c r="D1532">
        <v>5766000000</v>
      </c>
      <c r="E1532">
        <v>2018</v>
      </c>
    </row>
    <row r="1533" spans="1:5" x14ac:dyDescent="0.25">
      <c r="A1533" t="s">
        <v>257</v>
      </c>
      <c r="B1533" t="s">
        <v>95</v>
      </c>
      <c r="C1533" t="s">
        <v>458</v>
      </c>
      <c r="D1533">
        <v>5963000000</v>
      </c>
      <c r="E1533">
        <v>2019</v>
      </c>
    </row>
    <row r="1534" spans="1:5" x14ac:dyDescent="0.25">
      <c r="A1534" t="s">
        <v>257</v>
      </c>
      <c r="B1534" t="s">
        <v>95</v>
      </c>
      <c r="C1534" t="s">
        <v>458</v>
      </c>
      <c r="D1534">
        <v>6109000000</v>
      </c>
      <c r="E1534">
        <v>2020</v>
      </c>
    </row>
    <row r="1535" spans="1:5" x14ac:dyDescent="0.25">
      <c r="A1535" t="s">
        <v>257</v>
      </c>
      <c r="B1535" t="s">
        <v>95</v>
      </c>
      <c r="C1535" t="s">
        <v>459</v>
      </c>
      <c r="D1535">
        <v>33395000000</v>
      </c>
      <c r="E1535">
        <v>2018</v>
      </c>
    </row>
    <row r="1536" spans="1:5" x14ac:dyDescent="0.25">
      <c r="A1536" t="s">
        <v>257</v>
      </c>
      <c r="B1536" t="s">
        <v>95</v>
      </c>
      <c r="C1536" t="s">
        <v>459</v>
      </c>
      <c r="D1536">
        <v>38072000000</v>
      </c>
      <c r="E1536">
        <v>2019</v>
      </c>
    </row>
    <row r="1537" spans="1:5" x14ac:dyDescent="0.25">
      <c r="A1537" t="s">
        <v>257</v>
      </c>
      <c r="B1537" t="s">
        <v>95</v>
      </c>
      <c r="C1537" t="s">
        <v>459</v>
      </c>
      <c r="D1537">
        <v>38044000000</v>
      </c>
      <c r="E1537">
        <v>2020</v>
      </c>
    </row>
    <row r="1538" spans="1:5" x14ac:dyDescent="0.25">
      <c r="A1538" t="s">
        <v>257</v>
      </c>
      <c r="B1538" t="s">
        <v>95</v>
      </c>
      <c r="C1538" t="s">
        <v>460</v>
      </c>
      <c r="D1538">
        <v>-6396000000</v>
      </c>
      <c r="E1538">
        <v>2018</v>
      </c>
    </row>
    <row r="1539" spans="1:5" x14ac:dyDescent="0.25">
      <c r="A1539" t="s">
        <v>257</v>
      </c>
      <c r="B1539" t="s">
        <v>95</v>
      </c>
      <c r="C1539" t="s">
        <v>460</v>
      </c>
      <c r="D1539">
        <v>-6047000000</v>
      </c>
      <c r="E1539">
        <v>2019</v>
      </c>
    </row>
    <row r="1540" spans="1:5" x14ac:dyDescent="0.25">
      <c r="A1540" t="s">
        <v>257</v>
      </c>
      <c r="B1540" t="s">
        <v>95</v>
      </c>
      <c r="C1540" t="s">
        <v>460</v>
      </c>
      <c r="D1540">
        <v>-5273000000</v>
      </c>
      <c r="E1540">
        <v>2020</v>
      </c>
    </row>
    <row r="1541" spans="1:5" x14ac:dyDescent="0.25">
      <c r="A1541" t="s">
        <v>257</v>
      </c>
      <c r="B1541" t="s">
        <v>95</v>
      </c>
      <c r="C1541" t="s">
        <v>461</v>
      </c>
      <c r="D1541">
        <v>-1596000000</v>
      </c>
      <c r="E1541">
        <v>2018</v>
      </c>
    </row>
    <row r="1542" spans="1:5" x14ac:dyDescent="0.25">
      <c r="A1542" t="s">
        <v>257</v>
      </c>
      <c r="B1542" t="s">
        <v>95</v>
      </c>
      <c r="C1542" t="s">
        <v>461</v>
      </c>
      <c r="D1542">
        <v>-1381000000</v>
      </c>
      <c r="E1542">
        <v>2019</v>
      </c>
    </row>
    <row r="1543" spans="1:5" x14ac:dyDescent="0.25">
      <c r="A1543" t="s">
        <v>257</v>
      </c>
      <c r="B1543" t="s">
        <v>95</v>
      </c>
      <c r="C1543" t="s">
        <v>461</v>
      </c>
      <c r="D1543">
        <v>-6891000000</v>
      </c>
      <c r="E1543">
        <v>2020</v>
      </c>
    </row>
    <row r="1544" spans="1:5" x14ac:dyDescent="0.25">
      <c r="A1544" t="s">
        <v>257</v>
      </c>
      <c r="B1544" t="s">
        <v>95</v>
      </c>
      <c r="C1544" t="s">
        <v>462</v>
      </c>
      <c r="D1544">
        <v>3207000000</v>
      </c>
      <c r="E1544">
        <v>2018</v>
      </c>
    </row>
    <row r="1545" spans="1:5" x14ac:dyDescent="0.25">
      <c r="A1545" t="s">
        <v>257</v>
      </c>
      <c r="B1545" t="s">
        <v>95</v>
      </c>
      <c r="C1545" t="s">
        <v>462</v>
      </c>
      <c r="D1545">
        <v>4069000000</v>
      </c>
      <c r="E1545">
        <v>2019</v>
      </c>
    </row>
    <row r="1546" spans="1:5" x14ac:dyDescent="0.25">
      <c r="A1546" t="s">
        <v>257</v>
      </c>
      <c r="B1546" t="s">
        <v>95</v>
      </c>
      <c r="C1546" t="s">
        <v>462</v>
      </c>
      <c r="D1546">
        <v>4826000000</v>
      </c>
      <c r="E1546">
        <v>2020</v>
      </c>
    </row>
    <row r="1547" spans="1:5" x14ac:dyDescent="0.25">
      <c r="A1547" t="s">
        <v>257</v>
      </c>
      <c r="B1547" t="s">
        <v>95</v>
      </c>
      <c r="C1547" t="s">
        <v>463</v>
      </c>
      <c r="D1547">
        <v>-107000000</v>
      </c>
      <c r="E1547">
        <v>2018</v>
      </c>
    </row>
    <row r="1548" spans="1:5" x14ac:dyDescent="0.25">
      <c r="A1548" t="s">
        <v>257</v>
      </c>
      <c r="B1548" t="s">
        <v>95</v>
      </c>
      <c r="C1548" t="s">
        <v>463</v>
      </c>
      <c r="D1548">
        <v>-57000000</v>
      </c>
      <c r="E1548">
        <v>2019</v>
      </c>
    </row>
    <row r="1549" spans="1:5" x14ac:dyDescent="0.25">
      <c r="A1549" t="s">
        <v>257</v>
      </c>
      <c r="B1549" t="s">
        <v>95</v>
      </c>
      <c r="C1549" t="s">
        <v>463</v>
      </c>
      <c r="D1549">
        <v>61000000</v>
      </c>
      <c r="E1549">
        <v>2020</v>
      </c>
    </row>
    <row r="1550" spans="1:5" x14ac:dyDescent="0.25">
      <c r="A1550" t="s">
        <v>257</v>
      </c>
      <c r="B1550" t="s">
        <v>95</v>
      </c>
      <c r="C1550" t="s">
        <v>12</v>
      </c>
      <c r="D1550">
        <v>-12119000000</v>
      </c>
      <c r="E1550">
        <v>2018</v>
      </c>
    </row>
    <row r="1551" spans="1:5" x14ac:dyDescent="0.25">
      <c r="A1551" t="s">
        <v>257</v>
      </c>
      <c r="B1551" t="s">
        <v>95</v>
      </c>
      <c r="C1551" t="s">
        <v>12</v>
      </c>
      <c r="D1551">
        <v>12418000000</v>
      </c>
      <c r="E1551">
        <v>2019</v>
      </c>
    </row>
    <row r="1552" spans="1:5" x14ac:dyDescent="0.25">
      <c r="A1552" t="s">
        <v>257</v>
      </c>
      <c r="B1552" t="s">
        <v>95</v>
      </c>
      <c r="C1552" t="s">
        <v>12</v>
      </c>
      <c r="D1552">
        <v>9556000000</v>
      </c>
      <c r="E1552">
        <v>2020</v>
      </c>
    </row>
    <row r="1553" spans="1:5" x14ac:dyDescent="0.25">
      <c r="A1553" t="s">
        <v>257</v>
      </c>
      <c r="B1553" t="s">
        <v>95</v>
      </c>
      <c r="C1553" t="s">
        <v>464</v>
      </c>
      <c r="D1553">
        <v>0</v>
      </c>
      <c r="E1553">
        <v>2018</v>
      </c>
    </row>
    <row r="1554" spans="1:5" x14ac:dyDescent="0.25">
      <c r="A1554" t="s">
        <v>257</v>
      </c>
      <c r="B1554" t="s">
        <v>95</v>
      </c>
      <c r="C1554" t="s">
        <v>464</v>
      </c>
      <c r="D1554">
        <v>0</v>
      </c>
      <c r="E1554">
        <v>2019</v>
      </c>
    </row>
    <row r="1555" spans="1:5" x14ac:dyDescent="0.25">
      <c r="A1555" t="s">
        <v>257</v>
      </c>
      <c r="B1555" t="s">
        <v>95</v>
      </c>
      <c r="C1555" t="s">
        <v>464</v>
      </c>
      <c r="D1555">
        <v>0</v>
      </c>
      <c r="E1555">
        <v>2020</v>
      </c>
    </row>
    <row r="1556" spans="1:5" x14ac:dyDescent="0.25">
      <c r="A1556" t="s">
        <v>257</v>
      </c>
      <c r="B1556" t="s">
        <v>95</v>
      </c>
      <c r="C1556" t="s">
        <v>465</v>
      </c>
      <c r="D1556">
        <v>100136000000</v>
      </c>
      <c r="E1556">
        <v>2018</v>
      </c>
    </row>
    <row r="1557" spans="1:5" x14ac:dyDescent="0.25">
      <c r="A1557" t="s">
        <v>257</v>
      </c>
      <c r="B1557" t="s">
        <v>95</v>
      </c>
      <c r="C1557" t="s">
        <v>465</v>
      </c>
      <c r="D1557">
        <v>95426000000</v>
      </c>
      <c r="E1557">
        <v>2019</v>
      </c>
    </row>
    <row r="1558" spans="1:5" x14ac:dyDescent="0.25">
      <c r="A1558" t="s">
        <v>257</v>
      </c>
      <c r="B1558" t="s">
        <v>95</v>
      </c>
      <c r="C1558" t="s">
        <v>465</v>
      </c>
      <c r="D1558">
        <v>100578000000</v>
      </c>
      <c r="E1558">
        <v>2020</v>
      </c>
    </row>
    <row r="1559" spans="1:5" x14ac:dyDescent="0.25">
      <c r="A1559" t="s">
        <v>257</v>
      </c>
      <c r="B1559" t="s">
        <v>95</v>
      </c>
      <c r="C1559" t="s">
        <v>466</v>
      </c>
      <c r="D1559">
        <v>84061000000</v>
      </c>
      <c r="E1559">
        <v>2018</v>
      </c>
    </row>
    <row r="1560" spans="1:5" x14ac:dyDescent="0.25">
      <c r="A1560" t="s">
        <v>257</v>
      </c>
      <c r="B1560" t="s">
        <v>95</v>
      </c>
      <c r="C1560" t="s">
        <v>466</v>
      </c>
      <c r="D1560">
        <v>86167000000</v>
      </c>
      <c r="E1560">
        <v>2019</v>
      </c>
    </row>
    <row r="1561" spans="1:5" x14ac:dyDescent="0.25">
      <c r="A1561" t="s">
        <v>257</v>
      </c>
      <c r="B1561" t="s">
        <v>95</v>
      </c>
      <c r="C1561" t="s">
        <v>466</v>
      </c>
      <c r="D1561">
        <v>86590000000</v>
      </c>
      <c r="E1561">
        <v>2020</v>
      </c>
    </row>
    <row r="1562" spans="1:5" x14ac:dyDescent="0.25">
      <c r="A1562" t="s">
        <v>257</v>
      </c>
      <c r="B1562" t="s">
        <v>95</v>
      </c>
      <c r="C1562" t="s">
        <v>467</v>
      </c>
      <c r="D1562">
        <v>67000000</v>
      </c>
      <c r="E1562">
        <v>2018</v>
      </c>
    </row>
    <row r="1563" spans="1:5" x14ac:dyDescent="0.25">
      <c r="A1563" t="s">
        <v>257</v>
      </c>
      <c r="B1563" t="s">
        <v>95</v>
      </c>
      <c r="C1563" t="s">
        <v>467</v>
      </c>
      <c r="D1563">
        <v>147000000</v>
      </c>
      <c r="E1563">
        <v>2019</v>
      </c>
    </row>
    <row r="1564" spans="1:5" x14ac:dyDescent="0.25">
      <c r="A1564" t="s">
        <v>257</v>
      </c>
      <c r="B1564" t="s">
        <v>95</v>
      </c>
      <c r="C1564" t="s">
        <v>467</v>
      </c>
      <c r="D1564">
        <v>259000000</v>
      </c>
      <c r="E1564">
        <v>2020</v>
      </c>
    </row>
    <row r="1565" spans="1:5" x14ac:dyDescent="0.25">
      <c r="A1565" t="s">
        <v>257</v>
      </c>
      <c r="B1565" t="s">
        <v>95</v>
      </c>
      <c r="C1565" t="s">
        <v>468</v>
      </c>
      <c r="D1565">
        <v>0</v>
      </c>
      <c r="E1565">
        <v>2018</v>
      </c>
    </row>
    <row r="1566" spans="1:5" x14ac:dyDescent="0.25">
      <c r="A1566" t="s">
        <v>257</v>
      </c>
      <c r="B1566" t="s">
        <v>95</v>
      </c>
      <c r="C1566" t="s">
        <v>468</v>
      </c>
      <c r="D1566">
        <v>0</v>
      </c>
      <c r="E1566">
        <v>2019</v>
      </c>
    </row>
    <row r="1567" spans="1:5" x14ac:dyDescent="0.25">
      <c r="A1567" t="s">
        <v>257</v>
      </c>
      <c r="B1567" t="s">
        <v>95</v>
      </c>
      <c r="C1567" t="s">
        <v>468</v>
      </c>
      <c r="D1567">
        <v>0</v>
      </c>
      <c r="E1567">
        <v>2020</v>
      </c>
    </row>
    <row r="1568" spans="1:5" x14ac:dyDescent="0.25">
      <c r="A1568" t="s">
        <v>257</v>
      </c>
      <c r="B1568" t="s">
        <v>95</v>
      </c>
      <c r="C1568" t="s">
        <v>469</v>
      </c>
      <c r="D1568">
        <v>748000000</v>
      </c>
      <c r="E1568">
        <v>2018</v>
      </c>
    </row>
    <row r="1569" spans="1:5" x14ac:dyDescent="0.25">
      <c r="A1569" t="s">
        <v>257</v>
      </c>
      <c r="B1569" t="s">
        <v>95</v>
      </c>
      <c r="C1569" t="s">
        <v>469</v>
      </c>
      <c r="D1569">
        <v>787000000</v>
      </c>
      <c r="E1569">
        <v>2019</v>
      </c>
    </row>
    <row r="1570" spans="1:5" x14ac:dyDescent="0.25">
      <c r="A1570" t="s">
        <v>257</v>
      </c>
      <c r="B1570" t="s">
        <v>95</v>
      </c>
      <c r="C1570" t="s">
        <v>469</v>
      </c>
      <c r="D1570">
        <v>776000000</v>
      </c>
      <c r="E1570">
        <v>2020</v>
      </c>
    </row>
    <row r="1571" spans="1:5" x14ac:dyDescent="0.25">
      <c r="A1571" t="s">
        <v>257</v>
      </c>
      <c r="B1571" t="s">
        <v>95</v>
      </c>
      <c r="C1571" t="s">
        <v>470</v>
      </c>
      <c r="D1571">
        <v>37824000000</v>
      </c>
      <c r="E1571">
        <v>2018</v>
      </c>
    </row>
    <row r="1572" spans="1:5" x14ac:dyDescent="0.25">
      <c r="A1572" t="s">
        <v>257</v>
      </c>
      <c r="B1572" t="s">
        <v>95</v>
      </c>
      <c r="C1572" t="s">
        <v>470</v>
      </c>
      <c r="D1572">
        <v>31983000000</v>
      </c>
      <c r="E1572">
        <v>2019</v>
      </c>
    </row>
    <row r="1573" spans="1:5" x14ac:dyDescent="0.25">
      <c r="A1573" t="s">
        <v>257</v>
      </c>
      <c r="B1573" t="s">
        <v>95</v>
      </c>
      <c r="C1573" t="s">
        <v>470</v>
      </c>
      <c r="D1573">
        <v>38492000000</v>
      </c>
      <c r="E1573">
        <v>2020</v>
      </c>
    </row>
    <row r="1574" spans="1:5" x14ac:dyDescent="0.25">
      <c r="A1574" t="s">
        <v>257</v>
      </c>
      <c r="B1574" t="s">
        <v>95</v>
      </c>
      <c r="C1574" t="s">
        <v>471</v>
      </c>
      <c r="D1574">
        <v>0</v>
      </c>
      <c r="E1574">
        <v>2018</v>
      </c>
    </row>
    <row r="1575" spans="1:5" x14ac:dyDescent="0.25">
      <c r="A1575" t="s">
        <v>257</v>
      </c>
      <c r="B1575" t="s">
        <v>95</v>
      </c>
      <c r="C1575" t="s">
        <v>471</v>
      </c>
      <c r="D1575">
        <v>0</v>
      </c>
      <c r="E1575">
        <v>2019</v>
      </c>
    </row>
    <row r="1576" spans="1:5" x14ac:dyDescent="0.25">
      <c r="A1576" t="s">
        <v>257</v>
      </c>
      <c r="B1576" t="s">
        <v>95</v>
      </c>
      <c r="C1576" t="s">
        <v>471</v>
      </c>
      <c r="D1576">
        <v>0</v>
      </c>
      <c r="E1576">
        <v>2020</v>
      </c>
    </row>
    <row r="1577" spans="1:5" x14ac:dyDescent="0.25">
      <c r="A1577" t="s">
        <v>257</v>
      </c>
      <c r="B1577" t="s">
        <v>95</v>
      </c>
      <c r="C1577" t="s">
        <v>472</v>
      </c>
      <c r="D1577">
        <v>148000000</v>
      </c>
      <c r="E1577">
        <v>2018</v>
      </c>
    </row>
    <row r="1578" spans="1:5" x14ac:dyDescent="0.25">
      <c r="A1578" t="s">
        <v>257</v>
      </c>
      <c r="B1578" t="s">
        <v>95</v>
      </c>
      <c r="C1578" t="s">
        <v>472</v>
      </c>
      <c r="D1578">
        <v>169000000</v>
      </c>
      <c r="E1578">
        <v>2019</v>
      </c>
    </row>
    <row r="1579" spans="1:5" x14ac:dyDescent="0.25">
      <c r="A1579" t="s">
        <v>257</v>
      </c>
      <c r="B1579" t="s">
        <v>95</v>
      </c>
      <c r="C1579" t="s">
        <v>472</v>
      </c>
      <c r="D1579">
        <v>115000000</v>
      </c>
      <c r="E1579">
        <v>2020</v>
      </c>
    </row>
    <row r="1580" spans="1:5" x14ac:dyDescent="0.25">
      <c r="A1580" t="s">
        <v>257</v>
      </c>
      <c r="B1580" t="s">
        <v>95</v>
      </c>
      <c r="C1580" t="s">
        <v>473</v>
      </c>
      <c r="D1580">
        <v>1995000000</v>
      </c>
      <c r="E1580">
        <v>2018</v>
      </c>
    </row>
    <row r="1581" spans="1:5" x14ac:dyDescent="0.25">
      <c r="A1581" t="s">
        <v>257</v>
      </c>
      <c r="B1581" t="s">
        <v>95</v>
      </c>
      <c r="C1581" t="s">
        <v>473</v>
      </c>
      <c r="D1581">
        <v>2313000000</v>
      </c>
      <c r="E1581">
        <v>2019</v>
      </c>
    </row>
    <row r="1582" spans="1:5" x14ac:dyDescent="0.25">
      <c r="A1582" t="s">
        <v>257</v>
      </c>
      <c r="B1582" t="s">
        <v>95</v>
      </c>
      <c r="C1582" t="s">
        <v>473</v>
      </c>
      <c r="D1582">
        <v>2025000000</v>
      </c>
      <c r="E1582">
        <v>2020</v>
      </c>
    </row>
    <row r="1583" spans="1:5" x14ac:dyDescent="0.25">
      <c r="A1583" t="s">
        <v>257</v>
      </c>
      <c r="B1583" t="s">
        <v>95</v>
      </c>
      <c r="C1583" t="s">
        <v>474</v>
      </c>
      <c r="D1583">
        <v>37670000000</v>
      </c>
      <c r="E1583">
        <v>2018</v>
      </c>
    </row>
    <row r="1584" spans="1:5" x14ac:dyDescent="0.25">
      <c r="A1584" t="s">
        <v>257</v>
      </c>
      <c r="B1584" t="s">
        <v>95</v>
      </c>
      <c r="C1584" t="s">
        <v>474</v>
      </c>
      <c r="D1584">
        <v>32976000000</v>
      </c>
      <c r="E1584">
        <v>2019</v>
      </c>
    </row>
    <row r="1585" spans="1:5" x14ac:dyDescent="0.25">
      <c r="A1585" t="s">
        <v>257</v>
      </c>
      <c r="B1585" t="s">
        <v>95</v>
      </c>
      <c r="C1585" t="s">
        <v>474</v>
      </c>
      <c r="D1585">
        <v>34734000000</v>
      </c>
      <c r="E1585">
        <v>2020</v>
      </c>
    </row>
    <row r="1586" spans="1:5" x14ac:dyDescent="0.25">
      <c r="A1586" t="s">
        <v>257</v>
      </c>
      <c r="B1586" t="s">
        <v>95</v>
      </c>
      <c r="C1586" t="s">
        <v>475</v>
      </c>
      <c r="D1586">
        <v>630000000</v>
      </c>
      <c r="E1586">
        <v>2018</v>
      </c>
    </row>
    <row r="1587" spans="1:5" x14ac:dyDescent="0.25">
      <c r="A1587" t="s">
        <v>257</v>
      </c>
      <c r="B1587" t="s">
        <v>95</v>
      </c>
      <c r="C1587" t="s">
        <v>475</v>
      </c>
      <c r="D1587">
        <v>1534000000</v>
      </c>
      <c r="E1587">
        <v>2019</v>
      </c>
    </row>
    <row r="1588" spans="1:5" x14ac:dyDescent="0.25">
      <c r="A1588" t="s">
        <v>257</v>
      </c>
      <c r="B1588" t="s">
        <v>95</v>
      </c>
      <c r="C1588" t="s">
        <v>475</v>
      </c>
      <c r="D1588">
        <v>63000000</v>
      </c>
      <c r="E1588">
        <v>2020</v>
      </c>
    </row>
    <row r="1589" spans="1:5" x14ac:dyDescent="0.25">
      <c r="A1589" t="s">
        <v>257</v>
      </c>
      <c r="B1589" t="s">
        <v>95</v>
      </c>
      <c r="C1589" t="s">
        <v>476</v>
      </c>
      <c r="D1589">
        <v>0</v>
      </c>
      <c r="E1589">
        <v>2018</v>
      </c>
    </row>
    <row r="1590" spans="1:5" x14ac:dyDescent="0.25">
      <c r="A1590" t="s">
        <v>257</v>
      </c>
      <c r="B1590" t="s">
        <v>95</v>
      </c>
      <c r="C1590" t="s">
        <v>476</v>
      </c>
      <c r="D1590">
        <v>0</v>
      </c>
      <c r="E1590">
        <v>2019</v>
      </c>
    </row>
    <row r="1591" spans="1:5" x14ac:dyDescent="0.25">
      <c r="A1591" t="s">
        <v>257</v>
      </c>
      <c r="B1591" t="s">
        <v>95</v>
      </c>
      <c r="C1591" t="s">
        <v>476</v>
      </c>
      <c r="D1591">
        <v>0</v>
      </c>
      <c r="E1591">
        <v>2020</v>
      </c>
    </row>
    <row r="1592" spans="1:5" x14ac:dyDescent="0.25">
      <c r="A1592" t="s">
        <v>257</v>
      </c>
      <c r="B1592" t="s">
        <v>95</v>
      </c>
      <c r="C1592" t="s">
        <v>477</v>
      </c>
      <c r="D1592">
        <v>2303000000</v>
      </c>
      <c r="E1592">
        <v>2018</v>
      </c>
    </row>
    <row r="1593" spans="1:5" x14ac:dyDescent="0.25">
      <c r="A1593" t="s">
        <v>257</v>
      </c>
      <c r="B1593" t="s">
        <v>95</v>
      </c>
      <c r="C1593" t="s">
        <v>477</v>
      </c>
      <c r="D1593">
        <v>1735000000</v>
      </c>
      <c r="E1593">
        <v>2019</v>
      </c>
    </row>
    <row r="1594" spans="1:5" x14ac:dyDescent="0.25">
      <c r="A1594" t="s">
        <v>257</v>
      </c>
      <c r="B1594" t="s">
        <v>95</v>
      </c>
      <c r="C1594" t="s">
        <v>477</v>
      </c>
      <c r="D1594">
        <v>1737000000</v>
      </c>
      <c r="E1594">
        <v>2020</v>
      </c>
    </row>
    <row r="1595" spans="1:5" x14ac:dyDescent="0.25">
      <c r="A1595" t="s">
        <v>257</v>
      </c>
      <c r="B1595" t="s">
        <v>95</v>
      </c>
      <c r="C1595" t="s">
        <v>478</v>
      </c>
      <c r="D1595">
        <v>0</v>
      </c>
      <c r="E1595">
        <v>2018</v>
      </c>
    </row>
    <row r="1596" spans="1:5" x14ac:dyDescent="0.25">
      <c r="A1596" t="s">
        <v>257</v>
      </c>
      <c r="B1596" t="s">
        <v>95</v>
      </c>
      <c r="C1596" t="s">
        <v>478</v>
      </c>
      <c r="D1596">
        <v>0</v>
      </c>
      <c r="E1596">
        <v>2019</v>
      </c>
    </row>
    <row r="1597" spans="1:5" x14ac:dyDescent="0.25">
      <c r="A1597" t="s">
        <v>257</v>
      </c>
      <c r="B1597" t="s">
        <v>95</v>
      </c>
      <c r="C1597" t="s">
        <v>478</v>
      </c>
      <c r="D1597">
        <v>0</v>
      </c>
      <c r="E1597">
        <v>2020</v>
      </c>
    </row>
    <row r="1598" spans="1:5" x14ac:dyDescent="0.25">
      <c r="A1598" t="s">
        <v>257</v>
      </c>
      <c r="B1598" t="s">
        <v>95</v>
      </c>
      <c r="C1598" t="s">
        <v>479</v>
      </c>
      <c r="D1598">
        <v>44033000000</v>
      </c>
      <c r="E1598">
        <v>2018</v>
      </c>
    </row>
    <row r="1599" spans="1:5" x14ac:dyDescent="0.25">
      <c r="A1599" t="s">
        <v>257</v>
      </c>
      <c r="B1599" t="s">
        <v>95</v>
      </c>
      <c r="C1599" t="s">
        <v>479</v>
      </c>
      <c r="D1599">
        <v>48074000000</v>
      </c>
      <c r="E1599">
        <v>2019</v>
      </c>
    </row>
    <row r="1600" spans="1:5" x14ac:dyDescent="0.25">
      <c r="A1600" t="s">
        <v>257</v>
      </c>
      <c r="B1600" t="s">
        <v>95</v>
      </c>
      <c r="C1600" t="s">
        <v>479</v>
      </c>
      <c r="D1600">
        <v>52767000000</v>
      </c>
      <c r="E1600">
        <v>2020</v>
      </c>
    </row>
    <row r="1601" spans="1:5" x14ac:dyDescent="0.25">
      <c r="A1601" t="s">
        <v>257</v>
      </c>
      <c r="B1601" t="s">
        <v>95</v>
      </c>
      <c r="C1601" t="s">
        <v>480</v>
      </c>
      <c r="D1601">
        <v>39815000000</v>
      </c>
      <c r="E1601">
        <v>2018</v>
      </c>
    </row>
    <row r="1602" spans="1:5" x14ac:dyDescent="0.25">
      <c r="A1602" t="s">
        <v>257</v>
      </c>
      <c r="B1602" t="s">
        <v>95</v>
      </c>
      <c r="C1602" t="s">
        <v>480</v>
      </c>
      <c r="D1602">
        <v>44675000000</v>
      </c>
      <c r="E1602">
        <v>2019</v>
      </c>
    </row>
    <row r="1603" spans="1:5" x14ac:dyDescent="0.25">
      <c r="A1603" t="s">
        <v>257</v>
      </c>
      <c r="B1603" t="s">
        <v>95</v>
      </c>
      <c r="C1603" t="s">
        <v>480</v>
      </c>
      <c r="D1603">
        <v>44791000000</v>
      </c>
      <c r="E1603">
        <v>2020</v>
      </c>
    </row>
    <row r="1604" spans="1:5" x14ac:dyDescent="0.25">
      <c r="A1604" t="s">
        <v>257</v>
      </c>
      <c r="B1604" t="s">
        <v>95</v>
      </c>
      <c r="C1604" t="s">
        <v>481</v>
      </c>
      <c r="D1604">
        <v>5594000000</v>
      </c>
      <c r="E1604">
        <v>2018</v>
      </c>
    </row>
    <row r="1605" spans="1:5" x14ac:dyDescent="0.25">
      <c r="A1605" t="s">
        <v>257</v>
      </c>
      <c r="B1605" t="s">
        <v>95</v>
      </c>
      <c r="C1605" t="s">
        <v>481</v>
      </c>
      <c r="D1605">
        <v>5690000000</v>
      </c>
      <c r="E1605">
        <v>2019</v>
      </c>
    </row>
    <row r="1606" spans="1:5" x14ac:dyDescent="0.25">
      <c r="A1606" t="s">
        <v>257</v>
      </c>
      <c r="B1606" t="s">
        <v>95</v>
      </c>
      <c r="C1606" t="s">
        <v>481</v>
      </c>
      <c r="D1606">
        <v>5732000000</v>
      </c>
      <c r="E1606">
        <v>2020</v>
      </c>
    </row>
    <row r="1607" spans="1:5" x14ac:dyDescent="0.25">
      <c r="A1607" t="s">
        <v>257</v>
      </c>
      <c r="B1607" t="s">
        <v>95</v>
      </c>
      <c r="C1607" t="s">
        <v>482</v>
      </c>
      <c r="D1607">
        <v>0</v>
      </c>
      <c r="E1607">
        <v>2018</v>
      </c>
    </row>
    <row r="1608" spans="1:5" x14ac:dyDescent="0.25">
      <c r="A1608" t="s">
        <v>257</v>
      </c>
      <c r="B1608" t="s">
        <v>95</v>
      </c>
      <c r="C1608" t="s">
        <v>482</v>
      </c>
      <c r="D1608">
        <v>0</v>
      </c>
      <c r="E1608">
        <v>2019</v>
      </c>
    </row>
    <row r="1609" spans="1:5" x14ac:dyDescent="0.25">
      <c r="A1609" t="s">
        <v>257</v>
      </c>
      <c r="B1609" t="s">
        <v>95</v>
      </c>
      <c r="C1609" t="s">
        <v>482</v>
      </c>
      <c r="D1609">
        <v>0</v>
      </c>
      <c r="E1609">
        <v>2020</v>
      </c>
    </row>
    <row r="1610" spans="1:5" x14ac:dyDescent="0.25">
      <c r="A1610" t="s">
        <v>257</v>
      </c>
      <c r="B1610" t="s">
        <v>95</v>
      </c>
      <c r="C1610" t="s">
        <v>483</v>
      </c>
      <c r="D1610">
        <v>3027000000</v>
      </c>
      <c r="E1610">
        <v>2018</v>
      </c>
    </row>
    <row r="1611" spans="1:5" x14ac:dyDescent="0.25">
      <c r="A1611" t="s">
        <v>257</v>
      </c>
      <c r="B1611" t="s">
        <v>95</v>
      </c>
      <c r="C1611" t="s">
        <v>483</v>
      </c>
      <c r="D1611">
        <v>4260000000</v>
      </c>
      <c r="E1611">
        <v>2019</v>
      </c>
    </row>
    <row r="1612" spans="1:5" x14ac:dyDescent="0.25">
      <c r="A1612" t="s">
        <v>257</v>
      </c>
      <c r="B1612" t="s">
        <v>95</v>
      </c>
      <c r="C1612" t="s">
        <v>483</v>
      </c>
      <c r="D1612">
        <v>7800000000</v>
      </c>
      <c r="E1612">
        <v>2020</v>
      </c>
    </row>
    <row r="1613" spans="1:5" x14ac:dyDescent="0.25">
      <c r="A1613" t="s">
        <v>257</v>
      </c>
      <c r="B1613" t="s">
        <v>95</v>
      </c>
      <c r="C1613" t="s">
        <v>484</v>
      </c>
      <c r="D1613">
        <v>0</v>
      </c>
      <c r="E1613">
        <v>2018</v>
      </c>
    </row>
    <row r="1614" spans="1:5" x14ac:dyDescent="0.25">
      <c r="A1614" t="s">
        <v>257</v>
      </c>
      <c r="B1614" t="s">
        <v>95</v>
      </c>
      <c r="C1614" t="s">
        <v>484</v>
      </c>
      <c r="D1614">
        <v>0</v>
      </c>
      <c r="E1614">
        <v>2019</v>
      </c>
    </row>
    <row r="1615" spans="1:5" x14ac:dyDescent="0.25">
      <c r="A1615" t="s">
        <v>257</v>
      </c>
      <c r="B1615" t="s">
        <v>95</v>
      </c>
      <c r="C1615" t="s">
        <v>484</v>
      </c>
      <c r="D1615">
        <v>0</v>
      </c>
      <c r="E1615">
        <v>2020</v>
      </c>
    </row>
    <row r="1616" spans="1:5" x14ac:dyDescent="0.25">
      <c r="A1616" t="s">
        <v>257</v>
      </c>
      <c r="B1616" t="s">
        <v>95</v>
      </c>
      <c r="C1616" t="s">
        <v>485</v>
      </c>
      <c r="D1616">
        <v>21312000000</v>
      </c>
      <c r="E1616">
        <v>2018</v>
      </c>
    </row>
    <row r="1617" spans="1:5" x14ac:dyDescent="0.25">
      <c r="A1617" t="s">
        <v>257</v>
      </c>
      <c r="B1617" t="s">
        <v>95</v>
      </c>
      <c r="C1617" t="s">
        <v>485</v>
      </c>
      <c r="D1617">
        <v>30217000000</v>
      </c>
      <c r="E1617">
        <v>2020</v>
      </c>
    </row>
    <row r="1618" spans="1:5" x14ac:dyDescent="0.25">
      <c r="A1618" t="s">
        <v>257</v>
      </c>
      <c r="B1618" t="s">
        <v>95</v>
      </c>
      <c r="C1618" t="s">
        <v>495</v>
      </c>
      <c r="D1618">
        <v>0</v>
      </c>
      <c r="E1618">
        <v>2019</v>
      </c>
    </row>
    <row r="1619" spans="1:5" x14ac:dyDescent="0.25">
      <c r="A1619" t="s">
        <v>257</v>
      </c>
      <c r="B1619" t="s">
        <v>95</v>
      </c>
      <c r="C1619" t="s">
        <v>486</v>
      </c>
      <c r="D1619">
        <v>-118000000</v>
      </c>
      <c r="E1619">
        <v>2018</v>
      </c>
    </row>
    <row r="1620" spans="1:5" x14ac:dyDescent="0.25">
      <c r="A1620" t="s">
        <v>257</v>
      </c>
      <c r="B1620" t="s">
        <v>95</v>
      </c>
      <c r="C1620" t="s">
        <v>486</v>
      </c>
      <c r="D1620">
        <v>-161000000</v>
      </c>
      <c r="E1620">
        <v>2019</v>
      </c>
    </row>
    <row r="1621" spans="1:5" x14ac:dyDescent="0.25">
      <c r="A1621" t="s">
        <v>257</v>
      </c>
      <c r="B1621" t="s">
        <v>95</v>
      </c>
      <c r="C1621" t="s">
        <v>486</v>
      </c>
      <c r="D1621">
        <v>39000000</v>
      </c>
      <c r="E1621">
        <v>2020</v>
      </c>
    </row>
    <row r="1622" spans="1:5" x14ac:dyDescent="0.25">
      <c r="A1622" t="s">
        <v>259</v>
      </c>
      <c r="B1622" t="s">
        <v>97</v>
      </c>
      <c r="C1622" t="s">
        <v>411</v>
      </c>
      <c r="D1622">
        <v>9069000000</v>
      </c>
      <c r="E1622">
        <v>2018</v>
      </c>
    </row>
    <row r="1623" spans="1:5" x14ac:dyDescent="0.25">
      <c r="A1623" t="s">
        <v>259</v>
      </c>
      <c r="B1623" t="s">
        <v>97</v>
      </c>
      <c r="C1623" t="s">
        <v>411</v>
      </c>
      <c r="D1623">
        <v>9882000000</v>
      </c>
      <c r="E1623">
        <v>2019</v>
      </c>
    </row>
    <row r="1624" spans="1:5" x14ac:dyDescent="0.25">
      <c r="A1624" t="s">
        <v>259</v>
      </c>
      <c r="B1624" t="s">
        <v>97</v>
      </c>
      <c r="C1624" t="s">
        <v>411</v>
      </c>
      <c r="D1624">
        <v>11562000000</v>
      </c>
      <c r="E1624">
        <v>2020</v>
      </c>
    </row>
    <row r="1625" spans="1:5" x14ac:dyDescent="0.25">
      <c r="A1625" t="s">
        <v>259</v>
      </c>
      <c r="B1625" t="s">
        <v>97</v>
      </c>
      <c r="C1625" t="s">
        <v>10</v>
      </c>
      <c r="D1625">
        <v>3580000000</v>
      </c>
      <c r="E1625">
        <v>2018</v>
      </c>
    </row>
    <row r="1626" spans="1:5" x14ac:dyDescent="0.25">
      <c r="A1626" t="s">
        <v>259</v>
      </c>
      <c r="B1626" t="s">
        <v>97</v>
      </c>
      <c r="C1626" t="s">
        <v>10</v>
      </c>
      <c r="D1626">
        <v>4057000000</v>
      </c>
      <c r="E1626">
        <v>2019</v>
      </c>
    </row>
    <row r="1627" spans="1:5" x14ac:dyDescent="0.25">
      <c r="A1627" t="s">
        <v>259</v>
      </c>
      <c r="B1627" t="s">
        <v>97</v>
      </c>
      <c r="C1627" t="s">
        <v>10</v>
      </c>
      <c r="D1627">
        <v>4525000000</v>
      </c>
      <c r="E1627">
        <v>2020</v>
      </c>
    </row>
    <row r="1628" spans="1:5" x14ac:dyDescent="0.25">
      <c r="A1628" t="s">
        <v>259</v>
      </c>
      <c r="B1628" t="s">
        <v>97</v>
      </c>
      <c r="C1628" t="s">
        <v>412</v>
      </c>
      <c r="D1628">
        <v>0</v>
      </c>
      <c r="E1628">
        <v>2018</v>
      </c>
    </row>
    <row r="1629" spans="1:5" x14ac:dyDescent="0.25">
      <c r="A1629" t="s">
        <v>259</v>
      </c>
      <c r="B1629" t="s">
        <v>97</v>
      </c>
      <c r="C1629" t="s">
        <v>412</v>
      </c>
      <c r="D1629">
        <v>0</v>
      </c>
      <c r="E1629">
        <v>2019</v>
      </c>
    </row>
    <row r="1630" spans="1:5" x14ac:dyDescent="0.25">
      <c r="A1630" t="s">
        <v>259</v>
      </c>
      <c r="B1630" t="s">
        <v>97</v>
      </c>
      <c r="C1630" t="s">
        <v>412</v>
      </c>
      <c r="D1630">
        <v>0</v>
      </c>
      <c r="E1630">
        <v>2020</v>
      </c>
    </row>
    <row r="1631" spans="1:5" x14ac:dyDescent="0.25">
      <c r="A1631" t="s">
        <v>259</v>
      </c>
      <c r="B1631" t="s">
        <v>97</v>
      </c>
      <c r="C1631" t="s">
        <v>413</v>
      </c>
      <c r="D1631">
        <v>2280000000</v>
      </c>
      <c r="E1631">
        <v>2018</v>
      </c>
    </row>
    <row r="1632" spans="1:5" x14ac:dyDescent="0.25">
      <c r="A1632" t="s">
        <v>259</v>
      </c>
      <c r="B1632" t="s">
        <v>97</v>
      </c>
      <c r="C1632" t="s">
        <v>413</v>
      </c>
      <c r="D1632">
        <v>2039000000</v>
      </c>
      <c r="E1632">
        <v>2019</v>
      </c>
    </row>
    <row r="1633" spans="1:5" x14ac:dyDescent="0.25">
      <c r="A1633" t="s">
        <v>259</v>
      </c>
      <c r="B1633" t="s">
        <v>97</v>
      </c>
      <c r="C1633" t="s">
        <v>413</v>
      </c>
      <c r="D1633">
        <v>3449000000</v>
      </c>
      <c r="E1633">
        <v>2020</v>
      </c>
    </row>
    <row r="1634" spans="1:5" x14ac:dyDescent="0.25">
      <c r="A1634" t="s">
        <v>259</v>
      </c>
      <c r="B1634" t="s">
        <v>97</v>
      </c>
      <c r="C1634" t="s">
        <v>15</v>
      </c>
      <c r="D1634">
        <v>66416000000</v>
      </c>
      <c r="E1634">
        <v>2018</v>
      </c>
    </row>
    <row r="1635" spans="1:5" x14ac:dyDescent="0.25">
      <c r="A1635" t="s">
        <v>259</v>
      </c>
      <c r="B1635" t="s">
        <v>97</v>
      </c>
      <c r="C1635" t="s">
        <v>15</v>
      </c>
      <c r="D1635">
        <v>59707000000</v>
      </c>
      <c r="E1635">
        <v>2019</v>
      </c>
    </row>
    <row r="1636" spans="1:5" x14ac:dyDescent="0.25">
      <c r="A1636" t="s">
        <v>259</v>
      </c>
      <c r="B1636" t="s">
        <v>97</v>
      </c>
      <c r="C1636" t="s">
        <v>15</v>
      </c>
      <c r="D1636">
        <v>62948000000</v>
      </c>
      <c r="E1636">
        <v>2020</v>
      </c>
    </row>
    <row r="1637" spans="1:5" x14ac:dyDescent="0.25">
      <c r="A1637" t="s">
        <v>259</v>
      </c>
      <c r="B1637" t="s">
        <v>97</v>
      </c>
      <c r="C1637" t="s">
        <v>414</v>
      </c>
      <c r="D1637">
        <v>-738000000</v>
      </c>
      <c r="E1637">
        <v>2018</v>
      </c>
    </row>
    <row r="1638" spans="1:5" x14ac:dyDescent="0.25">
      <c r="A1638" t="s">
        <v>259</v>
      </c>
      <c r="B1638" t="s">
        <v>97</v>
      </c>
      <c r="C1638" t="s">
        <v>414</v>
      </c>
      <c r="D1638">
        <v>-618000000</v>
      </c>
      <c r="E1638">
        <v>2019</v>
      </c>
    </row>
    <row r="1639" spans="1:5" x14ac:dyDescent="0.25">
      <c r="A1639" t="s">
        <v>259</v>
      </c>
      <c r="B1639" t="s">
        <v>97</v>
      </c>
      <c r="C1639" t="s">
        <v>414</v>
      </c>
      <c r="D1639">
        <v>-608000000</v>
      </c>
      <c r="E1639">
        <v>2020</v>
      </c>
    </row>
    <row r="1640" spans="1:5" x14ac:dyDescent="0.25">
      <c r="A1640" t="s">
        <v>259</v>
      </c>
      <c r="B1640" t="s">
        <v>97</v>
      </c>
      <c r="C1640" t="s">
        <v>415</v>
      </c>
      <c r="D1640">
        <v>-22490000000</v>
      </c>
      <c r="E1640">
        <v>2018</v>
      </c>
    </row>
    <row r="1641" spans="1:5" x14ac:dyDescent="0.25">
      <c r="A1641" t="s">
        <v>259</v>
      </c>
      <c r="B1641" t="s">
        <v>97</v>
      </c>
      <c r="C1641" t="s">
        <v>415</v>
      </c>
      <c r="D1641">
        <v>-15767000000</v>
      </c>
      <c r="E1641">
        <v>2019</v>
      </c>
    </row>
    <row r="1642" spans="1:5" x14ac:dyDescent="0.25">
      <c r="A1642" t="s">
        <v>259</v>
      </c>
      <c r="B1642" t="s">
        <v>97</v>
      </c>
      <c r="C1642" t="s">
        <v>415</v>
      </c>
      <c r="D1642">
        <v>-4867000000</v>
      </c>
      <c r="E1642">
        <v>2020</v>
      </c>
    </row>
    <row r="1643" spans="1:5" x14ac:dyDescent="0.25">
      <c r="A1643" t="s">
        <v>259</v>
      </c>
      <c r="B1643" t="s">
        <v>97</v>
      </c>
      <c r="C1643" t="s">
        <v>416</v>
      </c>
      <c r="D1643">
        <v>14339000000</v>
      </c>
      <c r="E1643">
        <v>2018</v>
      </c>
    </row>
    <row r="1644" spans="1:5" x14ac:dyDescent="0.25">
      <c r="A1644" t="s">
        <v>259</v>
      </c>
      <c r="B1644" t="s">
        <v>97</v>
      </c>
      <c r="C1644" t="s">
        <v>416</v>
      </c>
      <c r="D1644">
        <v>5709000000</v>
      </c>
      <c r="E1644">
        <v>2019</v>
      </c>
    </row>
    <row r="1645" spans="1:5" x14ac:dyDescent="0.25">
      <c r="A1645" t="s">
        <v>259</v>
      </c>
      <c r="B1645" t="s">
        <v>97</v>
      </c>
      <c r="C1645" t="s">
        <v>416</v>
      </c>
      <c r="D1645">
        <v>-5401000000</v>
      </c>
      <c r="E1645">
        <v>2020</v>
      </c>
    </row>
    <row r="1646" spans="1:5" x14ac:dyDescent="0.25">
      <c r="A1646" t="s">
        <v>259</v>
      </c>
      <c r="B1646" t="s">
        <v>97</v>
      </c>
      <c r="C1646" t="s">
        <v>417</v>
      </c>
      <c r="D1646">
        <v>11296000000</v>
      </c>
      <c r="E1646">
        <v>2018</v>
      </c>
    </row>
    <row r="1647" spans="1:5" x14ac:dyDescent="0.25">
      <c r="A1647" t="s">
        <v>259</v>
      </c>
      <c r="B1647" t="s">
        <v>97</v>
      </c>
      <c r="C1647" t="s">
        <v>417</v>
      </c>
      <c r="D1647">
        <v>9150000000</v>
      </c>
      <c r="E1647">
        <v>2019</v>
      </c>
    </row>
    <row r="1648" spans="1:5" x14ac:dyDescent="0.25">
      <c r="A1648" t="s">
        <v>259</v>
      </c>
      <c r="B1648" t="s">
        <v>97</v>
      </c>
      <c r="C1648" t="s">
        <v>417</v>
      </c>
      <c r="D1648">
        <v>10497000000</v>
      </c>
      <c r="E1648">
        <v>2020</v>
      </c>
    </row>
    <row r="1649" spans="1:5" x14ac:dyDescent="0.25">
      <c r="A1649" t="s">
        <v>259</v>
      </c>
      <c r="B1649" t="s">
        <v>97</v>
      </c>
      <c r="C1649" t="s">
        <v>418</v>
      </c>
      <c r="D1649">
        <v>6945000000</v>
      </c>
      <c r="E1649">
        <v>2018</v>
      </c>
    </row>
    <row r="1650" spans="1:5" x14ac:dyDescent="0.25">
      <c r="A1650" t="s">
        <v>259</v>
      </c>
      <c r="B1650" t="s">
        <v>97</v>
      </c>
      <c r="C1650" t="s">
        <v>418</v>
      </c>
      <c r="D1650">
        <v>6037000000</v>
      </c>
      <c r="E1650">
        <v>2019</v>
      </c>
    </row>
    <row r="1651" spans="1:5" x14ac:dyDescent="0.25">
      <c r="A1651" t="s">
        <v>259</v>
      </c>
      <c r="B1651" t="s">
        <v>97</v>
      </c>
      <c r="C1651" t="s">
        <v>418</v>
      </c>
      <c r="D1651">
        <v>6266000000</v>
      </c>
      <c r="E1651">
        <v>2020</v>
      </c>
    </row>
    <row r="1652" spans="1:5" x14ac:dyDescent="0.25">
      <c r="A1652" t="s">
        <v>259</v>
      </c>
      <c r="B1652" t="s">
        <v>97</v>
      </c>
      <c r="C1652" t="s">
        <v>419</v>
      </c>
      <c r="D1652">
        <v>378000000</v>
      </c>
      <c r="E1652">
        <v>2018</v>
      </c>
    </row>
    <row r="1653" spans="1:5" x14ac:dyDescent="0.25">
      <c r="A1653" t="s">
        <v>259</v>
      </c>
      <c r="B1653" t="s">
        <v>97</v>
      </c>
      <c r="C1653" t="s">
        <v>419</v>
      </c>
      <c r="D1653">
        <v>504000000</v>
      </c>
      <c r="E1653">
        <v>2019</v>
      </c>
    </row>
    <row r="1654" spans="1:5" x14ac:dyDescent="0.25">
      <c r="A1654" t="s">
        <v>259</v>
      </c>
      <c r="B1654" t="s">
        <v>97</v>
      </c>
      <c r="C1654" t="s">
        <v>419</v>
      </c>
      <c r="D1654">
        <v>427000000</v>
      </c>
      <c r="E1654">
        <v>2020</v>
      </c>
    </row>
    <row r="1655" spans="1:5" x14ac:dyDescent="0.25">
      <c r="A1655" t="s">
        <v>259</v>
      </c>
      <c r="B1655" t="s">
        <v>97</v>
      </c>
      <c r="C1655" t="s">
        <v>420</v>
      </c>
      <c r="D1655">
        <v>3000000</v>
      </c>
      <c r="E1655">
        <v>2018</v>
      </c>
    </row>
    <row r="1656" spans="1:5" x14ac:dyDescent="0.25">
      <c r="A1656" t="s">
        <v>259</v>
      </c>
      <c r="B1656" t="s">
        <v>97</v>
      </c>
      <c r="C1656" t="s">
        <v>420</v>
      </c>
      <c r="D1656">
        <v>66000000</v>
      </c>
      <c r="E1656">
        <v>2019</v>
      </c>
    </row>
    <row r="1657" spans="1:5" x14ac:dyDescent="0.25">
      <c r="A1657" t="s">
        <v>259</v>
      </c>
      <c r="B1657" t="s">
        <v>97</v>
      </c>
      <c r="C1657" t="s">
        <v>420</v>
      </c>
      <c r="D1657">
        <v>215000000</v>
      </c>
      <c r="E1657">
        <v>2020</v>
      </c>
    </row>
    <row r="1658" spans="1:5" x14ac:dyDescent="0.25">
      <c r="A1658" t="s">
        <v>259</v>
      </c>
      <c r="B1658" t="s">
        <v>97</v>
      </c>
      <c r="C1658" t="s">
        <v>421</v>
      </c>
      <c r="D1658">
        <v>710000000</v>
      </c>
      <c r="E1658">
        <v>2018</v>
      </c>
    </row>
    <row r="1659" spans="1:5" x14ac:dyDescent="0.25">
      <c r="A1659" t="s">
        <v>259</v>
      </c>
      <c r="B1659" t="s">
        <v>97</v>
      </c>
      <c r="C1659" t="s">
        <v>421</v>
      </c>
      <c r="D1659">
        <v>-25000000</v>
      </c>
      <c r="E1659">
        <v>2019</v>
      </c>
    </row>
    <row r="1660" spans="1:5" x14ac:dyDescent="0.25">
      <c r="A1660" t="s">
        <v>259</v>
      </c>
      <c r="B1660" t="s">
        <v>97</v>
      </c>
      <c r="C1660" t="s">
        <v>421</v>
      </c>
      <c r="D1660">
        <v>779000000</v>
      </c>
      <c r="E1660">
        <v>2020</v>
      </c>
    </row>
    <row r="1661" spans="1:5" x14ac:dyDescent="0.25">
      <c r="A1661" t="s">
        <v>259</v>
      </c>
      <c r="B1661" t="s">
        <v>97</v>
      </c>
      <c r="C1661" t="s">
        <v>422</v>
      </c>
      <c r="D1661">
        <v>-364000000</v>
      </c>
      <c r="E1661">
        <v>2018</v>
      </c>
    </row>
    <row r="1662" spans="1:5" x14ac:dyDescent="0.25">
      <c r="A1662" t="s">
        <v>259</v>
      </c>
      <c r="B1662" t="s">
        <v>97</v>
      </c>
      <c r="C1662" t="s">
        <v>422</v>
      </c>
      <c r="D1662">
        <v>585000000</v>
      </c>
      <c r="E1662">
        <v>2019</v>
      </c>
    </row>
    <row r="1663" spans="1:5" x14ac:dyDescent="0.25">
      <c r="A1663" t="s">
        <v>259</v>
      </c>
      <c r="B1663" t="s">
        <v>97</v>
      </c>
      <c r="C1663" t="s">
        <v>422</v>
      </c>
      <c r="D1663">
        <v>-266000000</v>
      </c>
      <c r="E1663">
        <v>2020</v>
      </c>
    </row>
    <row r="1664" spans="1:5" x14ac:dyDescent="0.25">
      <c r="A1664" t="s">
        <v>259</v>
      </c>
      <c r="B1664" t="s">
        <v>97</v>
      </c>
      <c r="C1664" t="s">
        <v>423</v>
      </c>
      <c r="D1664">
        <v>31246000000</v>
      </c>
      <c r="E1664">
        <v>2018</v>
      </c>
    </row>
    <row r="1665" spans="1:5" x14ac:dyDescent="0.25">
      <c r="A1665" t="s">
        <v>259</v>
      </c>
      <c r="B1665" t="s">
        <v>97</v>
      </c>
      <c r="C1665" t="s">
        <v>423</v>
      </c>
      <c r="D1665">
        <v>31531000000</v>
      </c>
      <c r="E1665">
        <v>2019</v>
      </c>
    </row>
    <row r="1666" spans="1:5" x14ac:dyDescent="0.25">
      <c r="A1666" t="s">
        <v>259</v>
      </c>
      <c r="B1666" t="s">
        <v>97</v>
      </c>
      <c r="C1666" t="s">
        <v>423</v>
      </c>
      <c r="D1666">
        <v>31802000000</v>
      </c>
      <c r="E1666">
        <v>2020</v>
      </c>
    </row>
    <row r="1667" spans="1:5" x14ac:dyDescent="0.25">
      <c r="A1667" t="s">
        <v>259</v>
      </c>
      <c r="B1667" t="s">
        <v>97</v>
      </c>
      <c r="C1667" t="s">
        <v>424</v>
      </c>
      <c r="D1667">
        <v>0</v>
      </c>
      <c r="E1667">
        <v>2018</v>
      </c>
    </row>
    <row r="1668" spans="1:5" x14ac:dyDescent="0.25">
      <c r="A1668" t="s">
        <v>259</v>
      </c>
      <c r="B1668" t="s">
        <v>97</v>
      </c>
      <c r="C1668" t="s">
        <v>424</v>
      </c>
      <c r="D1668">
        <v>0</v>
      </c>
      <c r="E1668">
        <v>2019</v>
      </c>
    </row>
    <row r="1669" spans="1:5" x14ac:dyDescent="0.25">
      <c r="A1669" t="s">
        <v>259</v>
      </c>
      <c r="B1669" t="s">
        <v>97</v>
      </c>
      <c r="C1669" t="s">
        <v>424</v>
      </c>
      <c r="D1669">
        <v>0</v>
      </c>
      <c r="E1669">
        <v>2020</v>
      </c>
    </row>
    <row r="1670" spans="1:5" x14ac:dyDescent="0.25">
      <c r="A1670" t="s">
        <v>259</v>
      </c>
      <c r="B1670" t="s">
        <v>97</v>
      </c>
      <c r="C1670" t="s">
        <v>425</v>
      </c>
      <c r="D1670">
        <v>8313000000</v>
      </c>
      <c r="E1670">
        <v>2018</v>
      </c>
    </row>
    <row r="1671" spans="1:5" x14ac:dyDescent="0.25">
      <c r="A1671" t="s">
        <v>259</v>
      </c>
      <c r="B1671" t="s">
        <v>97</v>
      </c>
      <c r="C1671" t="s">
        <v>425</v>
      </c>
      <c r="D1671">
        <v>8083000000</v>
      </c>
      <c r="E1671">
        <v>2019</v>
      </c>
    </row>
    <row r="1672" spans="1:5" x14ac:dyDescent="0.25">
      <c r="A1672" t="s">
        <v>259</v>
      </c>
      <c r="B1672" t="s">
        <v>97</v>
      </c>
      <c r="C1672" t="s">
        <v>425</v>
      </c>
      <c r="D1672">
        <v>6807000000</v>
      </c>
      <c r="E1672">
        <v>2020</v>
      </c>
    </row>
    <row r="1673" spans="1:5" x14ac:dyDescent="0.25">
      <c r="A1673" t="s">
        <v>259</v>
      </c>
      <c r="B1673" t="s">
        <v>97</v>
      </c>
      <c r="C1673" t="s">
        <v>426</v>
      </c>
      <c r="D1673">
        <v>8313000000</v>
      </c>
      <c r="E1673">
        <v>2018</v>
      </c>
    </row>
    <row r="1674" spans="1:5" x14ac:dyDescent="0.25">
      <c r="A1674" t="s">
        <v>259</v>
      </c>
      <c r="B1674" t="s">
        <v>97</v>
      </c>
      <c r="C1674" t="s">
        <v>426</v>
      </c>
      <c r="D1674">
        <v>8083000000</v>
      </c>
      <c r="E1674">
        <v>2019</v>
      </c>
    </row>
    <row r="1675" spans="1:5" x14ac:dyDescent="0.25">
      <c r="A1675" t="s">
        <v>259</v>
      </c>
      <c r="B1675" t="s">
        <v>97</v>
      </c>
      <c r="C1675" t="s">
        <v>426</v>
      </c>
      <c r="D1675">
        <v>6807000000</v>
      </c>
      <c r="E1675">
        <v>2020</v>
      </c>
    </row>
    <row r="1676" spans="1:5" x14ac:dyDescent="0.25">
      <c r="A1676" t="s">
        <v>259</v>
      </c>
      <c r="B1676" t="s">
        <v>97</v>
      </c>
      <c r="C1676" t="s">
        <v>21</v>
      </c>
      <c r="D1676">
        <v>4101000000</v>
      </c>
      <c r="E1676">
        <v>2018</v>
      </c>
    </row>
    <row r="1677" spans="1:5" x14ac:dyDescent="0.25">
      <c r="A1677" t="s">
        <v>259</v>
      </c>
      <c r="B1677" t="s">
        <v>97</v>
      </c>
      <c r="C1677" t="s">
        <v>21</v>
      </c>
      <c r="D1677">
        <v>4356000000</v>
      </c>
      <c r="E1677">
        <v>2019</v>
      </c>
    </row>
    <row r="1678" spans="1:5" x14ac:dyDescent="0.25">
      <c r="A1678" t="s">
        <v>259</v>
      </c>
      <c r="B1678" t="s">
        <v>97</v>
      </c>
      <c r="C1678" t="s">
        <v>21</v>
      </c>
      <c r="D1678">
        <v>6159000000</v>
      </c>
      <c r="E1678">
        <v>2020</v>
      </c>
    </row>
    <row r="1679" spans="1:5" x14ac:dyDescent="0.25">
      <c r="A1679" t="s">
        <v>259</v>
      </c>
      <c r="B1679" t="s">
        <v>97</v>
      </c>
      <c r="C1679" t="s">
        <v>427</v>
      </c>
      <c r="D1679">
        <v>13484000000</v>
      </c>
      <c r="E1679">
        <v>2018</v>
      </c>
    </row>
    <row r="1680" spans="1:5" x14ac:dyDescent="0.25">
      <c r="A1680" t="s">
        <v>259</v>
      </c>
      <c r="B1680" t="s">
        <v>97</v>
      </c>
      <c r="C1680" t="s">
        <v>427</v>
      </c>
      <c r="D1680">
        <v>13688000000</v>
      </c>
      <c r="E1680">
        <v>2019</v>
      </c>
    </row>
    <row r="1681" spans="1:5" x14ac:dyDescent="0.25">
      <c r="A1681" t="s">
        <v>259</v>
      </c>
      <c r="B1681" t="s">
        <v>97</v>
      </c>
      <c r="C1681" t="s">
        <v>427</v>
      </c>
      <c r="D1681">
        <v>16285000000</v>
      </c>
      <c r="E1681">
        <v>2020</v>
      </c>
    </row>
    <row r="1682" spans="1:5" x14ac:dyDescent="0.25">
      <c r="A1682" t="s">
        <v>259</v>
      </c>
      <c r="B1682" t="s">
        <v>97</v>
      </c>
      <c r="C1682" t="s">
        <v>13</v>
      </c>
      <c r="D1682">
        <v>37618000000</v>
      </c>
      <c r="E1682">
        <v>2018</v>
      </c>
    </row>
    <row r="1683" spans="1:5" x14ac:dyDescent="0.25">
      <c r="A1683" t="s">
        <v>259</v>
      </c>
      <c r="B1683" t="s">
        <v>97</v>
      </c>
      <c r="C1683" t="s">
        <v>13</v>
      </c>
      <c r="D1683">
        <v>18440000000</v>
      </c>
      <c r="E1683">
        <v>2019</v>
      </c>
    </row>
    <row r="1684" spans="1:5" x14ac:dyDescent="0.25">
      <c r="A1684" t="s">
        <v>259</v>
      </c>
      <c r="B1684" t="s">
        <v>97</v>
      </c>
      <c r="C1684" t="s">
        <v>13</v>
      </c>
      <c r="D1684">
        <v>21144000000</v>
      </c>
      <c r="E1684">
        <v>2020</v>
      </c>
    </row>
    <row r="1685" spans="1:5" x14ac:dyDescent="0.25">
      <c r="A1685" t="s">
        <v>259</v>
      </c>
      <c r="B1685" t="s">
        <v>97</v>
      </c>
      <c r="C1685" t="s">
        <v>16</v>
      </c>
      <c r="D1685">
        <v>13488000000</v>
      </c>
      <c r="E1685">
        <v>2018</v>
      </c>
    </row>
    <row r="1686" spans="1:5" x14ac:dyDescent="0.25">
      <c r="A1686" t="s">
        <v>259</v>
      </c>
      <c r="B1686" t="s">
        <v>97</v>
      </c>
      <c r="C1686" t="s">
        <v>16</v>
      </c>
      <c r="D1686">
        <v>12835000000</v>
      </c>
      <c r="E1686">
        <v>2019</v>
      </c>
    </row>
    <row r="1687" spans="1:5" x14ac:dyDescent="0.25">
      <c r="A1687" t="s">
        <v>259</v>
      </c>
      <c r="B1687" t="s">
        <v>97</v>
      </c>
      <c r="C1687" t="s">
        <v>16</v>
      </c>
      <c r="D1687">
        <v>11653000000</v>
      </c>
      <c r="E1687">
        <v>2020</v>
      </c>
    </row>
    <row r="1688" spans="1:5" x14ac:dyDescent="0.25">
      <c r="A1688" t="s">
        <v>259</v>
      </c>
      <c r="B1688" t="s">
        <v>97</v>
      </c>
      <c r="C1688" t="s">
        <v>428</v>
      </c>
      <c r="D1688">
        <v>1946000000</v>
      </c>
      <c r="E1688">
        <v>2018</v>
      </c>
    </row>
    <row r="1689" spans="1:5" x14ac:dyDescent="0.25">
      <c r="A1689" t="s">
        <v>259</v>
      </c>
      <c r="B1689" t="s">
        <v>97</v>
      </c>
      <c r="C1689" t="s">
        <v>428</v>
      </c>
      <c r="D1689">
        <v>3601000000</v>
      </c>
      <c r="E1689">
        <v>2020</v>
      </c>
    </row>
    <row r="1690" spans="1:5" x14ac:dyDescent="0.25">
      <c r="A1690" t="s">
        <v>259</v>
      </c>
      <c r="B1690" t="s">
        <v>97</v>
      </c>
      <c r="C1690" t="s">
        <v>429</v>
      </c>
      <c r="D1690">
        <v>1946000000</v>
      </c>
      <c r="E1690">
        <v>2018</v>
      </c>
    </row>
    <row r="1691" spans="1:5" x14ac:dyDescent="0.25">
      <c r="A1691" t="s">
        <v>259</v>
      </c>
      <c r="B1691" t="s">
        <v>97</v>
      </c>
      <c r="C1691" t="s">
        <v>429</v>
      </c>
      <c r="D1691">
        <v>2206000000</v>
      </c>
      <c r="E1691">
        <v>2019</v>
      </c>
    </row>
    <row r="1692" spans="1:5" x14ac:dyDescent="0.25">
      <c r="A1692" t="s">
        <v>259</v>
      </c>
      <c r="B1692" t="s">
        <v>97</v>
      </c>
      <c r="C1692" t="s">
        <v>429</v>
      </c>
      <c r="D1692">
        <v>2206000000</v>
      </c>
      <c r="E1692">
        <v>2019</v>
      </c>
    </row>
    <row r="1693" spans="1:5" x14ac:dyDescent="0.25">
      <c r="A1693" t="s">
        <v>259</v>
      </c>
      <c r="B1693" t="s">
        <v>97</v>
      </c>
      <c r="C1693" t="s">
        <v>429</v>
      </c>
      <c r="D1693">
        <v>3601000000</v>
      </c>
      <c r="E1693">
        <v>2020</v>
      </c>
    </row>
    <row r="1694" spans="1:5" x14ac:dyDescent="0.25">
      <c r="A1694" t="s">
        <v>259</v>
      </c>
      <c r="B1694" t="s">
        <v>97</v>
      </c>
      <c r="C1694" t="s">
        <v>430</v>
      </c>
      <c r="D1694">
        <v>9545000000</v>
      </c>
      <c r="E1694">
        <v>2018</v>
      </c>
    </row>
    <row r="1695" spans="1:5" x14ac:dyDescent="0.25">
      <c r="A1695" t="s">
        <v>259</v>
      </c>
      <c r="B1695" t="s">
        <v>97</v>
      </c>
      <c r="C1695" t="s">
        <v>430</v>
      </c>
      <c r="D1695">
        <v>9138000000</v>
      </c>
      <c r="E1695">
        <v>2019</v>
      </c>
    </row>
    <row r="1696" spans="1:5" x14ac:dyDescent="0.25">
      <c r="A1696" t="s">
        <v>259</v>
      </c>
      <c r="B1696" t="s">
        <v>97</v>
      </c>
      <c r="C1696" t="s">
        <v>430</v>
      </c>
      <c r="D1696">
        <v>8133000000</v>
      </c>
      <c r="E1696">
        <v>2020</v>
      </c>
    </row>
    <row r="1697" spans="1:5" x14ac:dyDescent="0.25">
      <c r="A1697" t="s">
        <v>259</v>
      </c>
      <c r="B1697" t="s">
        <v>97</v>
      </c>
      <c r="C1697" t="s">
        <v>431</v>
      </c>
      <c r="D1697">
        <v>0</v>
      </c>
      <c r="E1697">
        <v>2018</v>
      </c>
    </row>
    <row r="1698" spans="1:5" x14ac:dyDescent="0.25">
      <c r="A1698" t="s">
        <v>259</v>
      </c>
      <c r="B1698" t="s">
        <v>97</v>
      </c>
      <c r="C1698" t="s">
        <v>431</v>
      </c>
      <c r="D1698">
        <v>0</v>
      </c>
      <c r="E1698">
        <v>2019</v>
      </c>
    </row>
    <row r="1699" spans="1:5" x14ac:dyDescent="0.25">
      <c r="A1699" t="s">
        <v>259</v>
      </c>
      <c r="B1699" t="s">
        <v>97</v>
      </c>
      <c r="C1699" t="s">
        <v>431</v>
      </c>
      <c r="D1699">
        <v>0</v>
      </c>
      <c r="E1699">
        <v>2020</v>
      </c>
    </row>
    <row r="1700" spans="1:5" x14ac:dyDescent="0.25">
      <c r="A1700" t="s">
        <v>259</v>
      </c>
      <c r="B1700" t="s">
        <v>97</v>
      </c>
      <c r="C1700" t="s">
        <v>432</v>
      </c>
      <c r="D1700">
        <v>43465</v>
      </c>
      <c r="E1700">
        <v>2018</v>
      </c>
    </row>
    <row r="1701" spans="1:5" x14ac:dyDescent="0.25">
      <c r="A1701" t="s">
        <v>259</v>
      </c>
      <c r="B1701" t="s">
        <v>97</v>
      </c>
      <c r="C1701" t="s">
        <v>432</v>
      </c>
      <c r="D1701">
        <v>43830</v>
      </c>
      <c r="E1701">
        <v>2019</v>
      </c>
    </row>
    <row r="1702" spans="1:5" x14ac:dyDescent="0.25">
      <c r="A1702" t="s">
        <v>259</v>
      </c>
      <c r="B1702" t="s">
        <v>97</v>
      </c>
      <c r="C1702" t="s">
        <v>432</v>
      </c>
      <c r="D1702">
        <v>44196</v>
      </c>
      <c r="E1702">
        <v>2020</v>
      </c>
    </row>
    <row r="1703" spans="1:5" x14ac:dyDescent="0.25">
      <c r="A1703" t="s">
        <v>259</v>
      </c>
      <c r="B1703" t="s">
        <v>97</v>
      </c>
      <c r="C1703" t="s">
        <v>433</v>
      </c>
      <c r="D1703">
        <v>0</v>
      </c>
      <c r="E1703">
        <v>2018</v>
      </c>
    </row>
    <row r="1704" spans="1:5" x14ac:dyDescent="0.25">
      <c r="A1704" t="s">
        <v>259</v>
      </c>
      <c r="B1704" t="s">
        <v>97</v>
      </c>
      <c r="C1704" t="s">
        <v>433</v>
      </c>
      <c r="D1704">
        <v>0</v>
      </c>
      <c r="E1704">
        <v>2019</v>
      </c>
    </row>
    <row r="1705" spans="1:5" x14ac:dyDescent="0.25">
      <c r="A1705" t="s">
        <v>259</v>
      </c>
      <c r="B1705" t="s">
        <v>97</v>
      </c>
      <c r="C1705" t="s">
        <v>433</v>
      </c>
      <c r="D1705">
        <v>0</v>
      </c>
      <c r="E1705">
        <v>2020</v>
      </c>
    </row>
    <row r="1706" spans="1:5" x14ac:dyDescent="0.25">
      <c r="A1706" t="s">
        <v>259</v>
      </c>
      <c r="B1706" t="s">
        <v>97</v>
      </c>
      <c r="C1706" t="s">
        <v>434</v>
      </c>
      <c r="D1706">
        <v>12500000000</v>
      </c>
      <c r="E1706">
        <v>2018</v>
      </c>
    </row>
    <row r="1707" spans="1:5" x14ac:dyDescent="0.25">
      <c r="A1707" t="s">
        <v>259</v>
      </c>
      <c r="B1707" t="s">
        <v>97</v>
      </c>
      <c r="C1707" t="s">
        <v>434</v>
      </c>
      <c r="D1707">
        <v>9673000000</v>
      </c>
      <c r="E1707">
        <v>2019</v>
      </c>
    </row>
    <row r="1708" spans="1:5" x14ac:dyDescent="0.25">
      <c r="A1708" t="s">
        <v>259</v>
      </c>
      <c r="B1708" t="s">
        <v>97</v>
      </c>
      <c r="C1708" t="s">
        <v>434</v>
      </c>
      <c r="D1708">
        <v>9409000000</v>
      </c>
      <c r="E1708">
        <v>2020</v>
      </c>
    </row>
    <row r="1709" spans="1:5" x14ac:dyDescent="0.25">
      <c r="A1709" t="s">
        <v>259</v>
      </c>
      <c r="B1709" t="s">
        <v>97</v>
      </c>
      <c r="C1709" t="s">
        <v>435</v>
      </c>
      <c r="D1709">
        <v>0</v>
      </c>
      <c r="E1709">
        <v>2018</v>
      </c>
    </row>
    <row r="1710" spans="1:5" x14ac:dyDescent="0.25">
      <c r="A1710" t="s">
        <v>259</v>
      </c>
      <c r="B1710" t="s">
        <v>97</v>
      </c>
      <c r="C1710" t="s">
        <v>435</v>
      </c>
      <c r="D1710">
        <v>0</v>
      </c>
      <c r="E1710">
        <v>2019</v>
      </c>
    </row>
    <row r="1711" spans="1:5" x14ac:dyDescent="0.25">
      <c r="A1711" t="s">
        <v>259</v>
      </c>
      <c r="B1711" t="s">
        <v>97</v>
      </c>
      <c r="C1711" t="s">
        <v>435</v>
      </c>
      <c r="D1711">
        <v>0</v>
      </c>
      <c r="E1711">
        <v>2020</v>
      </c>
    </row>
    <row r="1712" spans="1:5" x14ac:dyDescent="0.25">
      <c r="A1712" t="s">
        <v>259</v>
      </c>
      <c r="B1712" t="s">
        <v>97</v>
      </c>
      <c r="C1712" t="s">
        <v>436</v>
      </c>
      <c r="D1712">
        <v>14699000000</v>
      </c>
      <c r="E1712">
        <v>2018</v>
      </c>
    </row>
    <row r="1713" spans="1:5" x14ac:dyDescent="0.25">
      <c r="A1713" t="s">
        <v>259</v>
      </c>
      <c r="B1713" t="s">
        <v>97</v>
      </c>
      <c r="C1713" t="s">
        <v>436</v>
      </c>
      <c r="D1713">
        <v>14703000000</v>
      </c>
      <c r="E1713">
        <v>2019</v>
      </c>
    </row>
    <row r="1714" spans="1:5" x14ac:dyDescent="0.25">
      <c r="A1714" t="s">
        <v>259</v>
      </c>
      <c r="B1714" t="s">
        <v>97</v>
      </c>
      <c r="C1714" t="s">
        <v>436</v>
      </c>
      <c r="D1714">
        <v>14689000000</v>
      </c>
      <c r="E1714">
        <v>2020</v>
      </c>
    </row>
    <row r="1715" spans="1:5" x14ac:dyDescent="0.25">
      <c r="A1715" t="s">
        <v>259</v>
      </c>
      <c r="B1715" t="s">
        <v>97</v>
      </c>
      <c r="C1715" t="s">
        <v>437</v>
      </c>
      <c r="D1715">
        <v>19646000000</v>
      </c>
      <c r="E1715">
        <v>2018</v>
      </c>
    </row>
    <row r="1716" spans="1:5" x14ac:dyDescent="0.25">
      <c r="A1716" t="s">
        <v>259</v>
      </c>
      <c r="B1716" t="s">
        <v>97</v>
      </c>
      <c r="C1716" t="s">
        <v>437</v>
      </c>
      <c r="D1716">
        <v>19006000000</v>
      </c>
      <c r="E1716">
        <v>2019</v>
      </c>
    </row>
    <row r="1717" spans="1:5" x14ac:dyDescent="0.25">
      <c r="A1717" t="s">
        <v>259</v>
      </c>
      <c r="B1717" t="s">
        <v>97</v>
      </c>
      <c r="C1717" t="s">
        <v>437</v>
      </c>
      <c r="D1717">
        <v>19265000000</v>
      </c>
      <c r="E1717">
        <v>2020</v>
      </c>
    </row>
    <row r="1718" spans="1:5" x14ac:dyDescent="0.25">
      <c r="A1718" t="s">
        <v>259</v>
      </c>
      <c r="B1718" t="s">
        <v>97</v>
      </c>
      <c r="C1718" t="s">
        <v>438</v>
      </c>
      <c r="D1718">
        <v>8394000000</v>
      </c>
      <c r="E1718">
        <v>2018</v>
      </c>
    </row>
    <row r="1719" spans="1:5" x14ac:dyDescent="0.25">
      <c r="A1719" t="s">
        <v>259</v>
      </c>
      <c r="B1719" t="s">
        <v>97</v>
      </c>
      <c r="C1719" t="s">
        <v>438</v>
      </c>
      <c r="D1719">
        <v>7842000000</v>
      </c>
      <c r="E1719">
        <v>2019</v>
      </c>
    </row>
    <row r="1720" spans="1:5" x14ac:dyDescent="0.25">
      <c r="A1720" t="s">
        <v>259</v>
      </c>
      <c r="B1720" t="s">
        <v>97</v>
      </c>
      <c r="C1720" t="s">
        <v>438</v>
      </c>
      <c r="D1720">
        <v>7264000000</v>
      </c>
      <c r="E1720">
        <v>2020</v>
      </c>
    </row>
    <row r="1721" spans="1:5" x14ac:dyDescent="0.25">
      <c r="A1721" t="s">
        <v>259</v>
      </c>
      <c r="B1721" t="s">
        <v>97</v>
      </c>
      <c r="C1721" t="s">
        <v>439</v>
      </c>
      <c r="D1721">
        <v>0</v>
      </c>
      <c r="E1721">
        <v>2018</v>
      </c>
    </row>
    <row r="1722" spans="1:5" x14ac:dyDescent="0.25">
      <c r="A1722" t="s">
        <v>259</v>
      </c>
      <c r="B1722" t="s">
        <v>97</v>
      </c>
      <c r="C1722" t="s">
        <v>439</v>
      </c>
      <c r="D1722">
        <v>0</v>
      </c>
      <c r="E1722">
        <v>2019</v>
      </c>
    </row>
    <row r="1723" spans="1:5" x14ac:dyDescent="0.25">
      <c r="A1723" t="s">
        <v>259</v>
      </c>
      <c r="B1723" t="s">
        <v>97</v>
      </c>
      <c r="C1723" t="s">
        <v>439</v>
      </c>
      <c r="D1723">
        <v>0</v>
      </c>
      <c r="E1723">
        <v>2020</v>
      </c>
    </row>
    <row r="1724" spans="1:5" x14ac:dyDescent="0.25">
      <c r="A1724" t="s">
        <v>259</v>
      </c>
      <c r="B1724" t="s">
        <v>97</v>
      </c>
      <c r="C1724" t="s">
        <v>23</v>
      </c>
      <c r="D1724">
        <v>1151000000</v>
      </c>
      <c r="E1724">
        <v>2018</v>
      </c>
    </row>
    <row r="1725" spans="1:5" x14ac:dyDescent="0.25">
      <c r="A1725" t="s">
        <v>259</v>
      </c>
      <c r="B1725" t="s">
        <v>97</v>
      </c>
      <c r="C1725" t="s">
        <v>23</v>
      </c>
      <c r="D1725">
        <v>1296000000</v>
      </c>
      <c r="E1725">
        <v>2019</v>
      </c>
    </row>
    <row r="1726" spans="1:5" x14ac:dyDescent="0.25">
      <c r="A1726" t="s">
        <v>259</v>
      </c>
      <c r="B1726" t="s">
        <v>97</v>
      </c>
      <c r="C1726" t="s">
        <v>23</v>
      </c>
      <c r="D1726">
        <v>869000000</v>
      </c>
      <c r="E1726">
        <v>2020</v>
      </c>
    </row>
    <row r="1727" spans="1:5" x14ac:dyDescent="0.25">
      <c r="A1727" t="s">
        <v>259</v>
      </c>
      <c r="B1727" t="s">
        <v>97</v>
      </c>
      <c r="C1727" t="s">
        <v>440</v>
      </c>
      <c r="D1727">
        <v>7443000000</v>
      </c>
      <c r="E1727">
        <v>2018</v>
      </c>
    </row>
    <row r="1728" spans="1:5" x14ac:dyDescent="0.25">
      <c r="A1728" t="s">
        <v>259</v>
      </c>
      <c r="B1728" t="s">
        <v>97</v>
      </c>
      <c r="C1728" t="s">
        <v>440</v>
      </c>
      <c r="D1728">
        <v>19413000000</v>
      </c>
      <c r="E1728">
        <v>2019</v>
      </c>
    </row>
    <row r="1729" spans="1:5" x14ac:dyDescent="0.25">
      <c r="A1729" t="s">
        <v>259</v>
      </c>
      <c r="B1729" t="s">
        <v>97</v>
      </c>
      <c r="C1729" t="s">
        <v>440</v>
      </c>
      <c r="D1729">
        <v>16587000000</v>
      </c>
      <c r="E1729">
        <v>2020</v>
      </c>
    </row>
    <row r="1730" spans="1:5" x14ac:dyDescent="0.25">
      <c r="A1730" t="s">
        <v>259</v>
      </c>
      <c r="B1730" t="s">
        <v>97</v>
      </c>
      <c r="C1730" t="s">
        <v>22</v>
      </c>
      <c r="D1730">
        <v>1392000000</v>
      </c>
      <c r="E1730">
        <v>2018</v>
      </c>
    </row>
    <row r="1731" spans="1:5" x14ac:dyDescent="0.25">
      <c r="A1731" t="s">
        <v>259</v>
      </c>
      <c r="B1731" t="s">
        <v>97</v>
      </c>
      <c r="C1731" t="s">
        <v>22</v>
      </c>
      <c r="D1731">
        <v>1289000000</v>
      </c>
      <c r="E1731">
        <v>2019</v>
      </c>
    </row>
    <row r="1732" spans="1:5" x14ac:dyDescent="0.25">
      <c r="A1732" t="s">
        <v>259</v>
      </c>
      <c r="B1732" t="s">
        <v>97</v>
      </c>
      <c r="C1732" t="s">
        <v>22</v>
      </c>
      <c r="D1732">
        <v>1262000000</v>
      </c>
      <c r="E1732">
        <v>2020</v>
      </c>
    </row>
    <row r="1733" spans="1:5" x14ac:dyDescent="0.25">
      <c r="A1733" t="s">
        <v>259</v>
      </c>
      <c r="B1733" t="s">
        <v>97</v>
      </c>
      <c r="C1733" t="s">
        <v>441</v>
      </c>
      <c r="D1733">
        <v>0</v>
      </c>
      <c r="E1733">
        <v>2018</v>
      </c>
    </row>
    <row r="1734" spans="1:5" x14ac:dyDescent="0.25">
      <c r="A1734" t="s">
        <v>259</v>
      </c>
      <c r="B1734" t="s">
        <v>97</v>
      </c>
      <c r="C1734" t="s">
        <v>441</v>
      </c>
      <c r="D1734">
        <v>0</v>
      </c>
      <c r="E1734">
        <v>2019</v>
      </c>
    </row>
    <row r="1735" spans="1:5" x14ac:dyDescent="0.25">
      <c r="A1735" t="s">
        <v>259</v>
      </c>
      <c r="B1735" t="s">
        <v>97</v>
      </c>
      <c r="C1735" t="s">
        <v>441</v>
      </c>
      <c r="D1735">
        <v>0</v>
      </c>
      <c r="E1735">
        <v>2020</v>
      </c>
    </row>
    <row r="1736" spans="1:5" x14ac:dyDescent="0.25">
      <c r="A1736" t="s">
        <v>259</v>
      </c>
      <c r="B1736" t="s">
        <v>97</v>
      </c>
      <c r="C1736" t="s">
        <v>11</v>
      </c>
      <c r="D1736">
        <v>2940000000</v>
      </c>
      <c r="E1736">
        <v>2018</v>
      </c>
    </row>
    <row r="1737" spans="1:5" x14ac:dyDescent="0.25">
      <c r="A1737" t="s">
        <v>259</v>
      </c>
      <c r="B1737" t="s">
        <v>97</v>
      </c>
      <c r="C1737" t="s">
        <v>11</v>
      </c>
      <c r="D1737">
        <v>3584000000</v>
      </c>
      <c r="E1737">
        <v>2019</v>
      </c>
    </row>
    <row r="1738" spans="1:5" x14ac:dyDescent="0.25">
      <c r="A1738" t="s">
        <v>259</v>
      </c>
      <c r="B1738" t="s">
        <v>97</v>
      </c>
      <c r="C1738" t="s">
        <v>11</v>
      </c>
      <c r="D1738">
        <v>3893000000</v>
      </c>
      <c r="E1738">
        <v>2020</v>
      </c>
    </row>
    <row r="1739" spans="1:5" x14ac:dyDescent="0.25">
      <c r="A1739" t="s">
        <v>259</v>
      </c>
      <c r="B1739" t="s">
        <v>97</v>
      </c>
      <c r="C1739" t="s">
        <v>19</v>
      </c>
      <c r="D1739">
        <v>66416000000</v>
      </c>
      <c r="E1739">
        <v>2018</v>
      </c>
    </row>
    <row r="1740" spans="1:5" x14ac:dyDescent="0.25">
      <c r="A1740" t="s">
        <v>259</v>
      </c>
      <c r="B1740" t="s">
        <v>97</v>
      </c>
      <c r="C1740" t="s">
        <v>19</v>
      </c>
      <c r="D1740">
        <v>59707000000</v>
      </c>
      <c r="E1740">
        <v>2019</v>
      </c>
    </row>
    <row r="1741" spans="1:5" x14ac:dyDescent="0.25">
      <c r="A1741" t="s">
        <v>259</v>
      </c>
      <c r="B1741" t="s">
        <v>97</v>
      </c>
      <c r="C1741" t="s">
        <v>19</v>
      </c>
      <c r="D1741">
        <v>62948000000</v>
      </c>
      <c r="E1741">
        <v>2020</v>
      </c>
    </row>
    <row r="1742" spans="1:5" x14ac:dyDescent="0.25">
      <c r="A1742" t="s">
        <v>259</v>
      </c>
      <c r="B1742" t="s">
        <v>97</v>
      </c>
      <c r="C1742" t="s">
        <v>18</v>
      </c>
      <c r="D1742">
        <v>53916000000</v>
      </c>
      <c r="E1742">
        <v>2018</v>
      </c>
    </row>
    <row r="1743" spans="1:5" x14ac:dyDescent="0.25">
      <c r="A1743" t="s">
        <v>259</v>
      </c>
      <c r="B1743" t="s">
        <v>97</v>
      </c>
      <c r="C1743" t="s">
        <v>18</v>
      </c>
      <c r="D1743">
        <v>50034000000</v>
      </c>
      <c r="E1743">
        <v>2019</v>
      </c>
    </row>
    <row r="1744" spans="1:5" x14ac:dyDescent="0.25">
      <c r="A1744" t="s">
        <v>259</v>
      </c>
      <c r="B1744" t="s">
        <v>97</v>
      </c>
      <c r="C1744" t="s">
        <v>18</v>
      </c>
      <c r="D1744">
        <v>53539000000</v>
      </c>
      <c r="E1744">
        <v>2020</v>
      </c>
    </row>
    <row r="1745" spans="1:5" x14ac:dyDescent="0.25">
      <c r="A1745" t="s">
        <v>259</v>
      </c>
      <c r="B1745" t="s">
        <v>97</v>
      </c>
      <c r="C1745" t="s">
        <v>442</v>
      </c>
      <c r="D1745">
        <v>4419000000</v>
      </c>
      <c r="E1745">
        <v>2018</v>
      </c>
    </row>
    <row r="1746" spans="1:5" x14ac:dyDescent="0.25">
      <c r="A1746" t="s">
        <v>259</v>
      </c>
      <c r="B1746" t="s">
        <v>97</v>
      </c>
      <c r="C1746" t="s">
        <v>442</v>
      </c>
      <c r="D1746">
        <v>2953000000</v>
      </c>
      <c r="E1746">
        <v>2019</v>
      </c>
    </row>
    <row r="1747" spans="1:5" x14ac:dyDescent="0.25">
      <c r="A1747" t="s">
        <v>259</v>
      </c>
      <c r="B1747" t="s">
        <v>97</v>
      </c>
      <c r="C1747" t="s">
        <v>442</v>
      </c>
      <c r="D1747">
        <v>91000000</v>
      </c>
      <c r="E1747">
        <v>2020</v>
      </c>
    </row>
    <row r="1748" spans="1:5" x14ac:dyDescent="0.25">
      <c r="A1748" t="s">
        <v>259</v>
      </c>
      <c r="B1748" t="s">
        <v>97</v>
      </c>
      <c r="C1748" t="s">
        <v>443</v>
      </c>
      <c r="D1748">
        <v>0</v>
      </c>
      <c r="E1748">
        <v>2018</v>
      </c>
    </row>
    <row r="1749" spans="1:5" x14ac:dyDescent="0.25">
      <c r="A1749" t="s">
        <v>259</v>
      </c>
      <c r="B1749" t="s">
        <v>97</v>
      </c>
      <c r="C1749" t="s">
        <v>443</v>
      </c>
      <c r="D1749">
        <v>0</v>
      </c>
      <c r="E1749">
        <v>2019</v>
      </c>
    </row>
    <row r="1750" spans="1:5" x14ac:dyDescent="0.25">
      <c r="A1750" t="s">
        <v>259</v>
      </c>
      <c r="B1750" t="s">
        <v>97</v>
      </c>
      <c r="C1750" t="s">
        <v>443</v>
      </c>
      <c r="D1750">
        <v>0</v>
      </c>
      <c r="E1750">
        <v>2020</v>
      </c>
    </row>
    <row r="1751" spans="1:5" x14ac:dyDescent="0.25">
      <c r="A1751" t="s">
        <v>259</v>
      </c>
      <c r="B1751" t="s">
        <v>97</v>
      </c>
      <c r="C1751" t="s">
        <v>444</v>
      </c>
      <c r="D1751">
        <v>-1121000000</v>
      </c>
      <c r="E1751">
        <v>2018</v>
      </c>
    </row>
    <row r="1752" spans="1:5" x14ac:dyDescent="0.25">
      <c r="A1752" t="s">
        <v>259</v>
      </c>
      <c r="B1752" t="s">
        <v>97</v>
      </c>
      <c r="C1752" t="s">
        <v>444</v>
      </c>
      <c r="D1752">
        <v>-4514000000</v>
      </c>
      <c r="E1752">
        <v>2019</v>
      </c>
    </row>
    <row r="1753" spans="1:5" x14ac:dyDescent="0.25">
      <c r="A1753" t="s">
        <v>259</v>
      </c>
      <c r="B1753" t="s">
        <v>97</v>
      </c>
      <c r="C1753" t="s">
        <v>444</v>
      </c>
      <c r="D1753">
        <v>2464000000</v>
      </c>
      <c r="E1753">
        <v>2020</v>
      </c>
    </row>
    <row r="1754" spans="1:5" x14ac:dyDescent="0.25">
      <c r="A1754" t="s">
        <v>259</v>
      </c>
      <c r="B1754" t="s">
        <v>97</v>
      </c>
      <c r="C1754" t="s">
        <v>445</v>
      </c>
      <c r="D1754">
        <v>0</v>
      </c>
      <c r="E1754">
        <v>2018</v>
      </c>
    </row>
    <row r="1755" spans="1:5" x14ac:dyDescent="0.25">
      <c r="A1755" t="s">
        <v>259</v>
      </c>
      <c r="B1755" t="s">
        <v>97</v>
      </c>
      <c r="C1755" t="s">
        <v>445</v>
      </c>
      <c r="D1755">
        <v>0</v>
      </c>
      <c r="E1755">
        <v>2019</v>
      </c>
    </row>
    <row r="1756" spans="1:5" x14ac:dyDescent="0.25">
      <c r="A1756" t="s">
        <v>259</v>
      </c>
      <c r="B1756" t="s">
        <v>97</v>
      </c>
      <c r="C1756" t="s">
        <v>445</v>
      </c>
      <c r="D1756">
        <v>0</v>
      </c>
      <c r="E1756">
        <v>2020</v>
      </c>
    </row>
    <row r="1757" spans="1:5" x14ac:dyDescent="0.25">
      <c r="A1757" t="s">
        <v>259</v>
      </c>
      <c r="B1757" t="s">
        <v>97</v>
      </c>
      <c r="C1757" t="s">
        <v>446</v>
      </c>
      <c r="D1757">
        <v>0</v>
      </c>
      <c r="E1757">
        <v>2018</v>
      </c>
    </row>
    <row r="1758" spans="1:5" x14ac:dyDescent="0.25">
      <c r="A1758" t="s">
        <v>259</v>
      </c>
      <c r="B1758" t="s">
        <v>97</v>
      </c>
      <c r="C1758" t="s">
        <v>446</v>
      </c>
      <c r="D1758">
        <v>0</v>
      </c>
      <c r="E1758">
        <v>2019</v>
      </c>
    </row>
    <row r="1759" spans="1:5" x14ac:dyDescent="0.25">
      <c r="A1759" t="s">
        <v>259</v>
      </c>
      <c r="B1759" t="s">
        <v>97</v>
      </c>
      <c r="C1759" t="s">
        <v>446</v>
      </c>
      <c r="D1759">
        <v>0</v>
      </c>
      <c r="E1759">
        <v>2020</v>
      </c>
    </row>
    <row r="1760" spans="1:5" x14ac:dyDescent="0.25">
      <c r="A1760" t="s">
        <v>259</v>
      </c>
      <c r="B1760" t="s">
        <v>97</v>
      </c>
      <c r="C1760" t="s">
        <v>447</v>
      </c>
      <c r="D1760">
        <v>-22490000000</v>
      </c>
      <c r="E1760">
        <v>2018</v>
      </c>
    </row>
    <row r="1761" spans="1:5" x14ac:dyDescent="0.25">
      <c r="A1761" t="s">
        <v>259</v>
      </c>
      <c r="B1761" t="s">
        <v>97</v>
      </c>
      <c r="C1761" t="s">
        <v>447</v>
      </c>
      <c r="D1761">
        <v>-15767000000</v>
      </c>
      <c r="E1761">
        <v>2019</v>
      </c>
    </row>
    <row r="1762" spans="1:5" x14ac:dyDescent="0.25">
      <c r="A1762" t="s">
        <v>259</v>
      </c>
      <c r="B1762" t="s">
        <v>97</v>
      </c>
      <c r="C1762" t="s">
        <v>447</v>
      </c>
      <c r="D1762">
        <v>-4867000000</v>
      </c>
      <c r="E1762">
        <v>2020</v>
      </c>
    </row>
    <row r="1763" spans="1:5" x14ac:dyDescent="0.25">
      <c r="A1763" t="s">
        <v>259</v>
      </c>
      <c r="B1763" t="s">
        <v>97</v>
      </c>
      <c r="C1763" t="s">
        <v>448</v>
      </c>
      <c r="D1763">
        <v>0</v>
      </c>
      <c r="E1763">
        <v>2018</v>
      </c>
    </row>
    <row r="1764" spans="1:5" x14ac:dyDescent="0.25">
      <c r="A1764" t="s">
        <v>259</v>
      </c>
      <c r="B1764" t="s">
        <v>97</v>
      </c>
      <c r="C1764" t="s">
        <v>448</v>
      </c>
      <c r="D1764">
        <v>0</v>
      </c>
      <c r="E1764">
        <v>2019</v>
      </c>
    </row>
    <row r="1765" spans="1:5" x14ac:dyDescent="0.25">
      <c r="A1765" t="s">
        <v>259</v>
      </c>
      <c r="B1765" t="s">
        <v>97</v>
      </c>
      <c r="C1765" t="s">
        <v>448</v>
      </c>
      <c r="D1765">
        <v>0</v>
      </c>
      <c r="E1765">
        <v>2020</v>
      </c>
    </row>
    <row r="1766" spans="1:5" x14ac:dyDescent="0.25">
      <c r="A1766" t="s">
        <v>259</v>
      </c>
      <c r="B1766" t="s">
        <v>97</v>
      </c>
      <c r="C1766" t="s">
        <v>449</v>
      </c>
      <c r="D1766">
        <v>14339000000</v>
      </c>
      <c r="E1766">
        <v>2018</v>
      </c>
    </row>
    <row r="1767" spans="1:5" x14ac:dyDescent="0.25">
      <c r="A1767" t="s">
        <v>259</v>
      </c>
      <c r="B1767" t="s">
        <v>97</v>
      </c>
      <c r="C1767" t="s">
        <v>449</v>
      </c>
      <c r="D1767">
        <v>5709000000</v>
      </c>
      <c r="E1767">
        <v>2019</v>
      </c>
    </row>
    <row r="1768" spans="1:5" x14ac:dyDescent="0.25">
      <c r="A1768" t="s">
        <v>259</v>
      </c>
      <c r="B1768" t="s">
        <v>97</v>
      </c>
      <c r="C1768" t="s">
        <v>449</v>
      </c>
      <c r="D1768">
        <v>-5401000000</v>
      </c>
      <c r="E1768">
        <v>2020</v>
      </c>
    </row>
    <row r="1769" spans="1:5" x14ac:dyDescent="0.25">
      <c r="A1769" t="s">
        <v>259</v>
      </c>
      <c r="B1769" t="s">
        <v>97</v>
      </c>
      <c r="C1769" t="s">
        <v>450</v>
      </c>
      <c r="D1769">
        <v>0</v>
      </c>
      <c r="E1769">
        <v>2018</v>
      </c>
    </row>
    <row r="1770" spans="1:5" x14ac:dyDescent="0.25">
      <c r="A1770" t="s">
        <v>259</v>
      </c>
      <c r="B1770" t="s">
        <v>97</v>
      </c>
      <c r="C1770" t="s">
        <v>450</v>
      </c>
      <c r="D1770">
        <v>0</v>
      </c>
      <c r="E1770">
        <v>2019</v>
      </c>
    </row>
    <row r="1771" spans="1:5" x14ac:dyDescent="0.25">
      <c r="A1771" t="s">
        <v>259</v>
      </c>
      <c r="B1771" t="s">
        <v>97</v>
      </c>
      <c r="C1771" t="s">
        <v>450</v>
      </c>
      <c r="D1771">
        <v>0</v>
      </c>
      <c r="E1771">
        <v>2020</v>
      </c>
    </row>
    <row r="1772" spans="1:5" x14ac:dyDescent="0.25">
      <c r="A1772" t="s">
        <v>259</v>
      </c>
      <c r="B1772" t="s">
        <v>97</v>
      </c>
      <c r="C1772" t="s">
        <v>451</v>
      </c>
      <c r="D1772">
        <v>0</v>
      </c>
      <c r="E1772">
        <v>2018</v>
      </c>
    </row>
    <row r="1773" spans="1:5" x14ac:dyDescent="0.25">
      <c r="A1773" t="s">
        <v>259</v>
      </c>
      <c r="B1773" t="s">
        <v>97</v>
      </c>
      <c r="C1773" t="s">
        <v>451</v>
      </c>
      <c r="D1773">
        <v>0</v>
      </c>
      <c r="E1773">
        <v>2019</v>
      </c>
    </row>
    <row r="1774" spans="1:5" x14ac:dyDescent="0.25">
      <c r="A1774" t="s">
        <v>259</v>
      </c>
      <c r="B1774" t="s">
        <v>97</v>
      </c>
      <c r="C1774" t="s">
        <v>451</v>
      </c>
      <c r="D1774">
        <v>0</v>
      </c>
      <c r="E1774">
        <v>2020</v>
      </c>
    </row>
    <row r="1775" spans="1:5" x14ac:dyDescent="0.25">
      <c r="A1775" t="s">
        <v>259</v>
      </c>
      <c r="B1775" t="s">
        <v>97</v>
      </c>
      <c r="C1775" t="s">
        <v>452</v>
      </c>
      <c r="D1775">
        <v>0</v>
      </c>
      <c r="E1775">
        <v>2018</v>
      </c>
    </row>
    <row r="1776" spans="1:5" x14ac:dyDescent="0.25">
      <c r="A1776" t="s">
        <v>259</v>
      </c>
      <c r="B1776" t="s">
        <v>97</v>
      </c>
      <c r="C1776" t="s">
        <v>452</v>
      </c>
      <c r="D1776">
        <v>0</v>
      </c>
      <c r="E1776">
        <v>2019</v>
      </c>
    </row>
    <row r="1777" spans="1:5" x14ac:dyDescent="0.25">
      <c r="A1777" t="s">
        <v>259</v>
      </c>
      <c r="B1777" t="s">
        <v>97</v>
      </c>
      <c r="C1777" t="s">
        <v>452</v>
      </c>
      <c r="D1777">
        <v>0</v>
      </c>
      <c r="E1777">
        <v>2020</v>
      </c>
    </row>
    <row r="1778" spans="1:5" x14ac:dyDescent="0.25">
      <c r="A1778" t="s">
        <v>259</v>
      </c>
      <c r="B1778" t="s">
        <v>97</v>
      </c>
      <c r="C1778" t="s">
        <v>453</v>
      </c>
      <c r="D1778">
        <v>0</v>
      </c>
      <c r="E1778">
        <v>2018</v>
      </c>
    </row>
    <row r="1779" spans="1:5" x14ac:dyDescent="0.25">
      <c r="A1779" t="s">
        <v>259</v>
      </c>
      <c r="B1779" t="s">
        <v>97</v>
      </c>
      <c r="C1779" t="s">
        <v>453</v>
      </c>
      <c r="D1779">
        <v>0</v>
      </c>
      <c r="E1779">
        <v>2019</v>
      </c>
    </row>
    <row r="1780" spans="1:5" x14ac:dyDescent="0.25">
      <c r="A1780" t="s">
        <v>259</v>
      </c>
      <c r="B1780" t="s">
        <v>97</v>
      </c>
      <c r="C1780" t="s">
        <v>453</v>
      </c>
      <c r="D1780">
        <v>0</v>
      </c>
      <c r="E1780">
        <v>2020</v>
      </c>
    </row>
    <row r="1781" spans="1:5" x14ac:dyDescent="0.25">
      <c r="A1781" t="s">
        <v>259</v>
      </c>
      <c r="B1781" t="s">
        <v>97</v>
      </c>
      <c r="C1781" t="s">
        <v>454</v>
      </c>
      <c r="D1781">
        <v>8394000000</v>
      </c>
      <c r="E1781">
        <v>2018</v>
      </c>
    </row>
    <row r="1782" spans="1:5" x14ac:dyDescent="0.25">
      <c r="A1782" t="s">
        <v>259</v>
      </c>
      <c r="B1782" t="s">
        <v>97</v>
      </c>
      <c r="C1782" t="s">
        <v>454</v>
      </c>
      <c r="D1782">
        <v>7842000000</v>
      </c>
      <c r="E1782">
        <v>2019</v>
      </c>
    </row>
    <row r="1783" spans="1:5" x14ac:dyDescent="0.25">
      <c r="A1783" t="s">
        <v>259</v>
      </c>
      <c r="B1783" t="s">
        <v>97</v>
      </c>
      <c r="C1783" t="s">
        <v>454</v>
      </c>
      <c r="D1783">
        <v>7264000000</v>
      </c>
      <c r="E1783">
        <v>2020</v>
      </c>
    </row>
    <row r="1784" spans="1:5" x14ac:dyDescent="0.25">
      <c r="A1784" t="s">
        <v>259</v>
      </c>
      <c r="B1784" t="s">
        <v>97</v>
      </c>
      <c r="C1784" t="s">
        <v>24</v>
      </c>
      <c r="D1784">
        <v>8394000000</v>
      </c>
      <c r="E1784">
        <v>2018</v>
      </c>
    </row>
    <row r="1785" spans="1:5" x14ac:dyDescent="0.25">
      <c r="A1785" t="s">
        <v>259</v>
      </c>
      <c r="B1785" t="s">
        <v>97</v>
      </c>
      <c r="C1785" t="s">
        <v>24</v>
      </c>
      <c r="D1785">
        <v>7842000000</v>
      </c>
      <c r="E1785">
        <v>2019</v>
      </c>
    </row>
    <row r="1786" spans="1:5" x14ac:dyDescent="0.25">
      <c r="A1786" t="s">
        <v>259</v>
      </c>
      <c r="B1786" t="s">
        <v>97</v>
      </c>
      <c r="C1786" t="s">
        <v>24</v>
      </c>
      <c r="D1786">
        <v>7264000000</v>
      </c>
      <c r="E1786">
        <v>2020</v>
      </c>
    </row>
    <row r="1787" spans="1:5" x14ac:dyDescent="0.25">
      <c r="A1787" t="s">
        <v>259</v>
      </c>
      <c r="B1787" t="s">
        <v>97</v>
      </c>
      <c r="C1787" t="s">
        <v>455</v>
      </c>
      <c r="D1787">
        <v>4958000000</v>
      </c>
      <c r="E1787">
        <v>2018</v>
      </c>
    </row>
    <row r="1788" spans="1:5" x14ac:dyDescent="0.25">
      <c r="A1788" t="s">
        <v>259</v>
      </c>
      <c r="B1788" t="s">
        <v>97</v>
      </c>
      <c r="C1788" t="s">
        <v>455</v>
      </c>
      <c r="D1788">
        <v>4928000000</v>
      </c>
      <c r="E1788">
        <v>2019</v>
      </c>
    </row>
    <row r="1789" spans="1:5" x14ac:dyDescent="0.25">
      <c r="A1789" t="s">
        <v>259</v>
      </c>
      <c r="B1789" t="s">
        <v>97</v>
      </c>
      <c r="C1789" t="s">
        <v>455</v>
      </c>
      <c r="D1789">
        <v>4889000000</v>
      </c>
      <c r="E1789">
        <v>2020</v>
      </c>
    </row>
    <row r="1790" spans="1:5" x14ac:dyDescent="0.25">
      <c r="A1790" t="s">
        <v>259</v>
      </c>
      <c r="B1790" t="s">
        <v>97</v>
      </c>
      <c r="C1790" t="s">
        <v>14</v>
      </c>
      <c r="D1790">
        <v>28798000000</v>
      </c>
      <c r="E1790">
        <v>2018</v>
      </c>
    </row>
    <row r="1791" spans="1:5" x14ac:dyDescent="0.25">
      <c r="A1791" t="s">
        <v>259</v>
      </c>
      <c r="B1791" t="s">
        <v>97</v>
      </c>
      <c r="C1791" t="s">
        <v>14</v>
      </c>
      <c r="D1791">
        <v>41267000000</v>
      </c>
      <c r="E1791">
        <v>2019</v>
      </c>
    </row>
    <row r="1792" spans="1:5" x14ac:dyDescent="0.25">
      <c r="A1792" t="s">
        <v>259</v>
      </c>
      <c r="B1792" t="s">
        <v>97</v>
      </c>
      <c r="C1792" t="s">
        <v>14</v>
      </c>
      <c r="D1792">
        <v>41804000000</v>
      </c>
      <c r="E1792">
        <v>2020</v>
      </c>
    </row>
    <row r="1793" spans="1:5" x14ac:dyDescent="0.25">
      <c r="A1793" t="s">
        <v>259</v>
      </c>
      <c r="B1793" t="s">
        <v>97</v>
      </c>
      <c r="C1793" t="s">
        <v>17</v>
      </c>
      <c r="D1793">
        <v>39564000000</v>
      </c>
      <c r="E1793">
        <v>2018</v>
      </c>
    </row>
    <row r="1794" spans="1:5" x14ac:dyDescent="0.25">
      <c r="A1794" t="s">
        <v>259</v>
      </c>
      <c r="B1794" t="s">
        <v>97</v>
      </c>
      <c r="C1794" t="s">
        <v>17</v>
      </c>
      <c r="D1794">
        <v>37199000000</v>
      </c>
      <c r="E1794">
        <v>2019</v>
      </c>
    </row>
    <row r="1795" spans="1:5" x14ac:dyDescent="0.25">
      <c r="A1795" t="s">
        <v>259</v>
      </c>
      <c r="B1795" t="s">
        <v>97</v>
      </c>
      <c r="C1795" t="s">
        <v>17</v>
      </c>
      <c r="D1795">
        <v>41886000000</v>
      </c>
      <c r="E1795">
        <v>2020</v>
      </c>
    </row>
    <row r="1796" spans="1:5" x14ac:dyDescent="0.25">
      <c r="A1796" t="s">
        <v>259</v>
      </c>
      <c r="B1796" t="s">
        <v>97</v>
      </c>
      <c r="C1796" t="s">
        <v>456</v>
      </c>
      <c r="D1796">
        <v>5332000000</v>
      </c>
      <c r="E1796">
        <v>2018</v>
      </c>
    </row>
    <row r="1797" spans="1:5" x14ac:dyDescent="0.25">
      <c r="A1797" t="s">
        <v>259</v>
      </c>
      <c r="B1797" t="s">
        <v>97</v>
      </c>
      <c r="C1797" t="s">
        <v>456</v>
      </c>
      <c r="D1797">
        <v>5150000000</v>
      </c>
      <c r="E1797">
        <v>2019</v>
      </c>
    </row>
    <row r="1798" spans="1:5" x14ac:dyDescent="0.25">
      <c r="A1798" t="s">
        <v>259</v>
      </c>
      <c r="B1798" t="s">
        <v>97</v>
      </c>
      <c r="C1798" t="s">
        <v>456</v>
      </c>
      <c r="D1798">
        <v>5730000000</v>
      </c>
      <c r="E1798">
        <v>2020</v>
      </c>
    </row>
    <row r="1799" spans="1:5" x14ac:dyDescent="0.25">
      <c r="A1799" t="s">
        <v>259</v>
      </c>
      <c r="B1799" t="s">
        <v>97</v>
      </c>
      <c r="C1799" t="s">
        <v>457</v>
      </c>
      <c r="D1799">
        <v>674000000</v>
      </c>
      <c r="E1799">
        <v>2018</v>
      </c>
    </row>
    <row r="1800" spans="1:5" x14ac:dyDescent="0.25">
      <c r="A1800" t="s">
        <v>259</v>
      </c>
      <c r="B1800" t="s">
        <v>97</v>
      </c>
      <c r="C1800" t="s">
        <v>457</v>
      </c>
      <c r="D1800">
        <v>256000000</v>
      </c>
      <c r="E1800">
        <v>2020</v>
      </c>
    </row>
    <row r="1801" spans="1:5" x14ac:dyDescent="0.25">
      <c r="A1801" t="s">
        <v>259</v>
      </c>
      <c r="B1801" t="s">
        <v>97</v>
      </c>
      <c r="C1801" t="s">
        <v>494</v>
      </c>
      <c r="D1801">
        <v>0</v>
      </c>
      <c r="E1801">
        <v>2019</v>
      </c>
    </row>
    <row r="1802" spans="1:5" x14ac:dyDescent="0.25">
      <c r="A1802" t="s">
        <v>259</v>
      </c>
      <c r="B1802" t="s">
        <v>97</v>
      </c>
      <c r="C1802" t="s">
        <v>458</v>
      </c>
      <c r="D1802">
        <v>13484000000</v>
      </c>
      <c r="E1802">
        <v>2018</v>
      </c>
    </row>
    <row r="1803" spans="1:5" x14ac:dyDescent="0.25">
      <c r="A1803" t="s">
        <v>259</v>
      </c>
      <c r="B1803" t="s">
        <v>97</v>
      </c>
      <c r="C1803" t="s">
        <v>458</v>
      </c>
      <c r="D1803">
        <v>13688000000</v>
      </c>
      <c r="E1803">
        <v>2019</v>
      </c>
    </row>
    <row r="1804" spans="1:5" x14ac:dyDescent="0.25">
      <c r="A1804" t="s">
        <v>259</v>
      </c>
      <c r="B1804" t="s">
        <v>97</v>
      </c>
      <c r="C1804" t="s">
        <v>458</v>
      </c>
      <c r="D1804">
        <v>16285000000</v>
      </c>
      <c r="E1804">
        <v>2020</v>
      </c>
    </row>
    <row r="1805" spans="1:5" x14ac:dyDescent="0.25">
      <c r="A1805" t="s">
        <v>259</v>
      </c>
      <c r="B1805" t="s">
        <v>97</v>
      </c>
      <c r="C1805" t="s">
        <v>459</v>
      </c>
      <c r="D1805">
        <v>10263000000</v>
      </c>
      <c r="E1805">
        <v>2018</v>
      </c>
    </row>
    <row r="1806" spans="1:5" x14ac:dyDescent="0.25">
      <c r="A1806" t="s">
        <v>259</v>
      </c>
      <c r="B1806" t="s">
        <v>97</v>
      </c>
      <c r="C1806" t="s">
        <v>459</v>
      </c>
      <c r="D1806">
        <v>9674000000</v>
      </c>
      <c r="E1806">
        <v>2019</v>
      </c>
    </row>
    <row r="1807" spans="1:5" x14ac:dyDescent="0.25">
      <c r="A1807" t="s">
        <v>259</v>
      </c>
      <c r="B1807" t="s">
        <v>97</v>
      </c>
      <c r="C1807" t="s">
        <v>459</v>
      </c>
      <c r="D1807">
        <v>9139000000</v>
      </c>
      <c r="E1807">
        <v>2020</v>
      </c>
    </row>
    <row r="1808" spans="1:5" x14ac:dyDescent="0.25">
      <c r="A1808" t="s">
        <v>259</v>
      </c>
      <c r="B1808" t="s">
        <v>97</v>
      </c>
      <c r="C1808" t="s">
        <v>460</v>
      </c>
      <c r="D1808">
        <v>-42670000000</v>
      </c>
      <c r="E1808">
        <v>2018</v>
      </c>
    </row>
    <row r="1809" spans="1:5" x14ac:dyDescent="0.25">
      <c r="A1809" t="s">
        <v>259</v>
      </c>
      <c r="B1809" t="s">
        <v>97</v>
      </c>
      <c r="C1809" t="s">
        <v>460</v>
      </c>
      <c r="D1809">
        <v>-22464000000</v>
      </c>
      <c r="E1809">
        <v>2019</v>
      </c>
    </row>
    <row r="1810" spans="1:5" x14ac:dyDescent="0.25">
      <c r="A1810" t="s">
        <v>259</v>
      </c>
      <c r="B1810" t="s">
        <v>97</v>
      </c>
      <c r="C1810" t="s">
        <v>460</v>
      </c>
      <c r="D1810">
        <v>-14572000000</v>
      </c>
      <c r="E1810">
        <v>2020</v>
      </c>
    </row>
    <row r="1811" spans="1:5" x14ac:dyDescent="0.25">
      <c r="A1811" t="s">
        <v>259</v>
      </c>
      <c r="B1811" t="s">
        <v>97</v>
      </c>
      <c r="C1811" t="s">
        <v>461</v>
      </c>
      <c r="D1811">
        <v>30104000000</v>
      </c>
      <c r="E1811">
        <v>2018</v>
      </c>
    </row>
    <row r="1812" spans="1:5" x14ac:dyDescent="0.25">
      <c r="A1812" t="s">
        <v>259</v>
      </c>
      <c r="B1812" t="s">
        <v>97</v>
      </c>
      <c r="C1812" t="s">
        <v>461</v>
      </c>
      <c r="D1812">
        <v>26323000000</v>
      </c>
      <c r="E1812">
        <v>2019</v>
      </c>
    </row>
    <row r="1813" spans="1:5" x14ac:dyDescent="0.25">
      <c r="A1813" t="s">
        <v>259</v>
      </c>
      <c r="B1813" t="s">
        <v>97</v>
      </c>
      <c r="C1813" t="s">
        <v>461</v>
      </c>
      <c r="D1813">
        <v>-6292000000</v>
      </c>
      <c r="E1813">
        <v>2020</v>
      </c>
    </row>
    <row r="1814" spans="1:5" x14ac:dyDescent="0.25">
      <c r="A1814" t="s">
        <v>259</v>
      </c>
      <c r="B1814" t="s">
        <v>97</v>
      </c>
      <c r="C1814" t="s">
        <v>462</v>
      </c>
      <c r="D1814">
        <v>7948000000</v>
      </c>
      <c r="E1814">
        <v>2018</v>
      </c>
    </row>
    <row r="1815" spans="1:5" x14ac:dyDescent="0.25">
      <c r="A1815" t="s">
        <v>259</v>
      </c>
      <c r="B1815" t="s">
        <v>97</v>
      </c>
      <c r="C1815" t="s">
        <v>462</v>
      </c>
      <c r="D1815">
        <v>6091000000</v>
      </c>
      <c r="E1815">
        <v>2019</v>
      </c>
    </row>
    <row r="1816" spans="1:5" x14ac:dyDescent="0.25">
      <c r="A1816" t="s">
        <v>259</v>
      </c>
      <c r="B1816" t="s">
        <v>97</v>
      </c>
      <c r="C1816" t="s">
        <v>462</v>
      </c>
      <c r="D1816">
        <v>5145000000</v>
      </c>
      <c r="E1816">
        <v>2020</v>
      </c>
    </row>
    <row r="1817" spans="1:5" x14ac:dyDescent="0.25">
      <c r="A1817" t="s">
        <v>259</v>
      </c>
      <c r="B1817" t="s">
        <v>97</v>
      </c>
      <c r="C1817" t="s">
        <v>463</v>
      </c>
      <c r="D1817">
        <v>0</v>
      </c>
      <c r="E1817">
        <v>2018</v>
      </c>
    </row>
    <row r="1818" spans="1:5" x14ac:dyDescent="0.25">
      <c r="A1818" t="s">
        <v>259</v>
      </c>
      <c r="B1818" t="s">
        <v>97</v>
      </c>
      <c r="C1818" t="s">
        <v>463</v>
      </c>
      <c r="D1818">
        <v>0</v>
      </c>
      <c r="E1818">
        <v>2019</v>
      </c>
    </row>
    <row r="1819" spans="1:5" x14ac:dyDescent="0.25">
      <c r="A1819" t="s">
        <v>259</v>
      </c>
      <c r="B1819" t="s">
        <v>97</v>
      </c>
      <c r="C1819" t="s">
        <v>463</v>
      </c>
      <c r="D1819">
        <v>0</v>
      </c>
      <c r="E1819">
        <v>2020</v>
      </c>
    </row>
    <row r="1820" spans="1:5" x14ac:dyDescent="0.25">
      <c r="A1820" t="s">
        <v>259</v>
      </c>
      <c r="B1820" t="s">
        <v>97</v>
      </c>
      <c r="C1820" t="s">
        <v>12</v>
      </c>
      <c r="D1820">
        <v>24153000000</v>
      </c>
      <c r="E1820">
        <v>2018</v>
      </c>
    </row>
    <row r="1821" spans="1:5" x14ac:dyDescent="0.25">
      <c r="A1821" t="s">
        <v>259</v>
      </c>
      <c r="B1821" t="s">
        <v>97</v>
      </c>
      <c r="C1821" t="s">
        <v>12</v>
      </c>
      <c r="D1821">
        <v>4762000000</v>
      </c>
      <c r="E1821">
        <v>2019</v>
      </c>
    </row>
    <row r="1822" spans="1:5" x14ac:dyDescent="0.25">
      <c r="A1822" t="s">
        <v>259</v>
      </c>
      <c r="B1822" t="s">
        <v>97</v>
      </c>
      <c r="C1822" t="s">
        <v>12</v>
      </c>
      <c r="D1822">
        <v>6460000000</v>
      </c>
      <c r="E1822">
        <v>2020</v>
      </c>
    </row>
    <row r="1823" spans="1:5" x14ac:dyDescent="0.25">
      <c r="A1823" t="s">
        <v>259</v>
      </c>
      <c r="B1823" t="s">
        <v>97</v>
      </c>
      <c r="C1823" t="s">
        <v>464</v>
      </c>
      <c r="D1823">
        <v>0</v>
      </c>
      <c r="E1823">
        <v>2018</v>
      </c>
    </row>
    <row r="1824" spans="1:5" x14ac:dyDescent="0.25">
      <c r="A1824" t="s">
        <v>259</v>
      </c>
      <c r="B1824" t="s">
        <v>97</v>
      </c>
      <c r="C1824" t="s">
        <v>464</v>
      </c>
      <c r="D1824">
        <v>0</v>
      </c>
      <c r="E1824">
        <v>2019</v>
      </c>
    </row>
    <row r="1825" spans="1:5" x14ac:dyDescent="0.25">
      <c r="A1825" t="s">
        <v>259</v>
      </c>
      <c r="B1825" t="s">
        <v>97</v>
      </c>
      <c r="C1825" t="s">
        <v>464</v>
      </c>
      <c r="D1825">
        <v>0</v>
      </c>
      <c r="E1825">
        <v>2020</v>
      </c>
    </row>
    <row r="1826" spans="1:5" x14ac:dyDescent="0.25">
      <c r="A1826" t="s">
        <v>259</v>
      </c>
      <c r="B1826" t="s">
        <v>97</v>
      </c>
      <c r="C1826" t="s">
        <v>465</v>
      </c>
      <c r="D1826">
        <v>1698000000</v>
      </c>
      <c r="E1826">
        <v>2018</v>
      </c>
    </row>
    <row r="1827" spans="1:5" x14ac:dyDescent="0.25">
      <c r="A1827" t="s">
        <v>259</v>
      </c>
      <c r="B1827" t="s">
        <v>97</v>
      </c>
      <c r="C1827" t="s">
        <v>465</v>
      </c>
      <c r="D1827">
        <v>2223000000</v>
      </c>
      <c r="E1827">
        <v>2019</v>
      </c>
    </row>
    <row r="1828" spans="1:5" x14ac:dyDescent="0.25">
      <c r="A1828" t="s">
        <v>259</v>
      </c>
      <c r="B1828" t="s">
        <v>97</v>
      </c>
      <c r="C1828" t="s">
        <v>465</v>
      </c>
      <c r="D1828">
        <v>5639000000</v>
      </c>
      <c r="E1828">
        <v>2020</v>
      </c>
    </row>
    <row r="1829" spans="1:5" x14ac:dyDescent="0.25">
      <c r="A1829" t="s">
        <v>259</v>
      </c>
      <c r="B1829" t="s">
        <v>97</v>
      </c>
      <c r="C1829" t="s">
        <v>466</v>
      </c>
      <c r="D1829">
        <v>10054000000</v>
      </c>
      <c r="E1829">
        <v>2018</v>
      </c>
    </row>
    <row r="1830" spans="1:5" x14ac:dyDescent="0.25">
      <c r="A1830" t="s">
        <v>259</v>
      </c>
      <c r="B1830" t="s">
        <v>97</v>
      </c>
      <c r="C1830" t="s">
        <v>466</v>
      </c>
      <c r="D1830">
        <v>10249000000</v>
      </c>
      <c r="E1830">
        <v>2019</v>
      </c>
    </row>
    <row r="1831" spans="1:5" x14ac:dyDescent="0.25">
      <c r="A1831" t="s">
        <v>259</v>
      </c>
      <c r="B1831" t="s">
        <v>97</v>
      </c>
      <c r="C1831" t="s">
        <v>466</v>
      </c>
      <c r="D1831">
        <v>8991000000</v>
      </c>
      <c r="E1831">
        <v>2020</v>
      </c>
    </row>
    <row r="1832" spans="1:5" x14ac:dyDescent="0.25">
      <c r="A1832" t="s">
        <v>259</v>
      </c>
      <c r="B1832" t="s">
        <v>97</v>
      </c>
      <c r="C1832" t="s">
        <v>467</v>
      </c>
      <c r="D1832">
        <v>4415000000</v>
      </c>
      <c r="E1832">
        <v>2018</v>
      </c>
    </row>
    <row r="1833" spans="1:5" x14ac:dyDescent="0.25">
      <c r="A1833" t="s">
        <v>259</v>
      </c>
      <c r="B1833" t="s">
        <v>97</v>
      </c>
      <c r="C1833" t="s">
        <v>467</v>
      </c>
      <c r="D1833">
        <v>4422000000</v>
      </c>
      <c r="E1833">
        <v>2019</v>
      </c>
    </row>
    <row r="1834" spans="1:5" x14ac:dyDescent="0.25">
      <c r="A1834" t="s">
        <v>259</v>
      </c>
      <c r="B1834" t="s">
        <v>97</v>
      </c>
      <c r="C1834" t="s">
        <v>467</v>
      </c>
      <c r="D1834">
        <v>6348000000</v>
      </c>
      <c r="E1834">
        <v>2020</v>
      </c>
    </row>
    <row r="1835" spans="1:5" x14ac:dyDescent="0.25">
      <c r="A1835" t="s">
        <v>259</v>
      </c>
      <c r="B1835" t="s">
        <v>97</v>
      </c>
      <c r="C1835" t="s">
        <v>468</v>
      </c>
      <c r="D1835">
        <v>0</v>
      </c>
      <c r="E1835">
        <v>2018</v>
      </c>
    </row>
    <row r="1836" spans="1:5" x14ac:dyDescent="0.25">
      <c r="A1836" t="s">
        <v>259</v>
      </c>
      <c r="B1836" t="s">
        <v>97</v>
      </c>
      <c r="C1836" t="s">
        <v>468</v>
      </c>
      <c r="D1836">
        <v>0</v>
      </c>
      <c r="E1836">
        <v>2019</v>
      </c>
    </row>
    <row r="1837" spans="1:5" x14ac:dyDescent="0.25">
      <c r="A1837" t="s">
        <v>259</v>
      </c>
      <c r="B1837" t="s">
        <v>97</v>
      </c>
      <c r="C1837" t="s">
        <v>468</v>
      </c>
      <c r="D1837">
        <v>0</v>
      </c>
      <c r="E1837">
        <v>2020</v>
      </c>
    </row>
    <row r="1838" spans="1:5" x14ac:dyDescent="0.25">
      <c r="A1838" t="s">
        <v>259</v>
      </c>
      <c r="B1838" t="s">
        <v>97</v>
      </c>
      <c r="C1838" t="s">
        <v>469</v>
      </c>
      <c r="D1838">
        <v>3507000000</v>
      </c>
      <c r="E1838">
        <v>2018</v>
      </c>
    </row>
    <row r="1839" spans="1:5" x14ac:dyDescent="0.25">
      <c r="A1839" t="s">
        <v>259</v>
      </c>
      <c r="B1839" t="s">
        <v>97</v>
      </c>
      <c r="C1839" t="s">
        <v>469</v>
      </c>
      <c r="D1839">
        <v>3509000000</v>
      </c>
      <c r="E1839">
        <v>2019</v>
      </c>
    </row>
    <row r="1840" spans="1:5" x14ac:dyDescent="0.25">
      <c r="A1840" t="s">
        <v>259</v>
      </c>
      <c r="B1840" t="s">
        <v>97</v>
      </c>
      <c r="C1840" t="s">
        <v>469</v>
      </c>
      <c r="D1840">
        <v>3755000000</v>
      </c>
      <c r="E1840">
        <v>2020</v>
      </c>
    </row>
    <row r="1841" spans="1:5" x14ac:dyDescent="0.25">
      <c r="A1841" t="s">
        <v>259</v>
      </c>
      <c r="B1841" t="s">
        <v>97</v>
      </c>
      <c r="C1841" t="s">
        <v>470</v>
      </c>
      <c r="D1841">
        <v>18741000000</v>
      </c>
      <c r="E1841">
        <v>2018</v>
      </c>
    </row>
    <row r="1842" spans="1:5" x14ac:dyDescent="0.25">
      <c r="A1842" t="s">
        <v>259</v>
      </c>
      <c r="B1842" t="s">
        <v>97</v>
      </c>
      <c r="C1842" t="s">
        <v>470</v>
      </c>
      <c r="D1842">
        <v>9394000000</v>
      </c>
      <c r="E1842">
        <v>2019</v>
      </c>
    </row>
    <row r="1843" spans="1:5" x14ac:dyDescent="0.25">
      <c r="A1843" t="s">
        <v>259</v>
      </c>
      <c r="B1843" t="s">
        <v>97</v>
      </c>
      <c r="C1843" t="s">
        <v>470</v>
      </c>
      <c r="D1843">
        <v>8477000000</v>
      </c>
      <c r="E1843">
        <v>2020</v>
      </c>
    </row>
    <row r="1844" spans="1:5" x14ac:dyDescent="0.25">
      <c r="A1844" t="s">
        <v>259</v>
      </c>
      <c r="B1844" t="s">
        <v>97</v>
      </c>
      <c r="C1844" t="s">
        <v>471</v>
      </c>
      <c r="D1844">
        <v>0</v>
      </c>
      <c r="E1844">
        <v>2018</v>
      </c>
    </row>
    <row r="1845" spans="1:5" x14ac:dyDescent="0.25">
      <c r="A1845" t="s">
        <v>259</v>
      </c>
      <c r="B1845" t="s">
        <v>97</v>
      </c>
      <c r="C1845" t="s">
        <v>471</v>
      </c>
      <c r="D1845">
        <v>0</v>
      </c>
      <c r="E1845">
        <v>2019</v>
      </c>
    </row>
    <row r="1846" spans="1:5" x14ac:dyDescent="0.25">
      <c r="A1846" t="s">
        <v>259</v>
      </c>
      <c r="B1846" t="s">
        <v>97</v>
      </c>
      <c r="C1846" t="s">
        <v>471</v>
      </c>
      <c r="D1846">
        <v>0</v>
      </c>
      <c r="E1846">
        <v>2020</v>
      </c>
    </row>
    <row r="1847" spans="1:5" x14ac:dyDescent="0.25">
      <c r="A1847" t="s">
        <v>259</v>
      </c>
      <c r="B1847" t="s">
        <v>97</v>
      </c>
      <c r="C1847" t="s">
        <v>472</v>
      </c>
      <c r="D1847">
        <v>0</v>
      </c>
      <c r="E1847">
        <v>2018</v>
      </c>
    </row>
    <row r="1848" spans="1:5" x14ac:dyDescent="0.25">
      <c r="A1848" t="s">
        <v>259</v>
      </c>
      <c r="B1848" t="s">
        <v>97</v>
      </c>
      <c r="C1848" t="s">
        <v>472</v>
      </c>
      <c r="D1848">
        <v>0</v>
      </c>
      <c r="E1848">
        <v>2019</v>
      </c>
    </row>
    <row r="1849" spans="1:5" x14ac:dyDescent="0.25">
      <c r="A1849" t="s">
        <v>259</v>
      </c>
      <c r="B1849" t="s">
        <v>97</v>
      </c>
      <c r="C1849" t="s">
        <v>472</v>
      </c>
      <c r="D1849">
        <v>0</v>
      </c>
      <c r="E1849">
        <v>2020</v>
      </c>
    </row>
    <row r="1850" spans="1:5" x14ac:dyDescent="0.25">
      <c r="A1850" t="s">
        <v>259</v>
      </c>
      <c r="B1850" t="s">
        <v>97</v>
      </c>
      <c r="C1850" t="s">
        <v>473</v>
      </c>
      <c r="D1850">
        <v>0</v>
      </c>
      <c r="E1850">
        <v>2018</v>
      </c>
    </row>
    <row r="1851" spans="1:5" x14ac:dyDescent="0.25">
      <c r="A1851" t="s">
        <v>259</v>
      </c>
      <c r="B1851" t="s">
        <v>97</v>
      </c>
      <c r="C1851" t="s">
        <v>473</v>
      </c>
      <c r="D1851">
        <v>0</v>
      </c>
      <c r="E1851">
        <v>2019</v>
      </c>
    </row>
    <row r="1852" spans="1:5" x14ac:dyDescent="0.25">
      <c r="A1852" t="s">
        <v>259</v>
      </c>
      <c r="B1852" t="s">
        <v>97</v>
      </c>
      <c r="C1852" t="s">
        <v>473</v>
      </c>
      <c r="D1852">
        <v>0</v>
      </c>
      <c r="E1852">
        <v>2020</v>
      </c>
    </row>
    <row r="1853" spans="1:5" x14ac:dyDescent="0.25">
      <c r="A1853" t="s">
        <v>259</v>
      </c>
      <c r="B1853" t="s">
        <v>97</v>
      </c>
      <c r="C1853" t="s">
        <v>474</v>
      </c>
      <c r="D1853">
        <v>33768000000</v>
      </c>
      <c r="E1853">
        <v>2018</v>
      </c>
    </row>
    <row r="1854" spans="1:5" x14ac:dyDescent="0.25">
      <c r="A1854" t="s">
        <v>259</v>
      </c>
      <c r="B1854" t="s">
        <v>97</v>
      </c>
      <c r="C1854" t="s">
        <v>474</v>
      </c>
      <c r="D1854">
        <v>29390000000</v>
      </c>
      <c r="E1854">
        <v>2019</v>
      </c>
    </row>
    <row r="1855" spans="1:5" x14ac:dyDescent="0.25">
      <c r="A1855" t="s">
        <v>259</v>
      </c>
      <c r="B1855" t="s">
        <v>97</v>
      </c>
      <c r="C1855" t="s">
        <v>474</v>
      </c>
      <c r="D1855">
        <v>6978000000</v>
      </c>
      <c r="E1855">
        <v>2020</v>
      </c>
    </row>
    <row r="1856" spans="1:5" x14ac:dyDescent="0.25">
      <c r="A1856" t="s">
        <v>259</v>
      </c>
      <c r="B1856" t="s">
        <v>97</v>
      </c>
      <c r="C1856" t="s">
        <v>475</v>
      </c>
      <c r="D1856">
        <v>0</v>
      </c>
      <c r="E1856">
        <v>2018</v>
      </c>
    </row>
    <row r="1857" spans="1:5" x14ac:dyDescent="0.25">
      <c r="A1857" t="s">
        <v>259</v>
      </c>
      <c r="B1857" t="s">
        <v>97</v>
      </c>
      <c r="C1857" t="s">
        <v>475</v>
      </c>
      <c r="D1857">
        <v>0</v>
      </c>
      <c r="E1857">
        <v>2019</v>
      </c>
    </row>
    <row r="1858" spans="1:5" x14ac:dyDescent="0.25">
      <c r="A1858" t="s">
        <v>259</v>
      </c>
      <c r="B1858" t="s">
        <v>97</v>
      </c>
      <c r="C1858" t="s">
        <v>475</v>
      </c>
      <c r="D1858">
        <v>0</v>
      </c>
      <c r="E1858">
        <v>2020</v>
      </c>
    </row>
    <row r="1859" spans="1:5" x14ac:dyDescent="0.25">
      <c r="A1859" t="s">
        <v>259</v>
      </c>
      <c r="B1859" t="s">
        <v>97</v>
      </c>
      <c r="C1859" t="s">
        <v>476</v>
      </c>
      <c r="D1859">
        <v>0</v>
      </c>
      <c r="E1859">
        <v>2018</v>
      </c>
    </row>
    <row r="1860" spans="1:5" x14ac:dyDescent="0.25">
      <c r="A1860" t="s">
        <v>259</v>
      </c>
      <c r="B1860" t="s">
        <v>97</v>
      </c>
      <c r="C1860" t="s">
        <v>476</v>
      </c>
      <c r="D1860">
        <v>0</v>
      </c>
      <c r="E1860">
        <v>2019</v>
      </c>
    </row>
    <row r="1861" spans="1:5" x14ac:dyDescent="0.25">
      <c r="A1861" t="s">
        <v>259</v>
      </c>
      <c r="B1861" t="s">
        <v>97</v>
      </c>
      <c r="C1861" t="s">
        <v>476</v>
      </c>
      <c r="D1861">
        <v>0</v>
      </c>
      <c r="E1861">
        <v>2020</v>
      </c>
    </row>
    <row r="1862" spans="1:5" x14ac:dyDescent="0.25">
      <c r="A1862" t="s">
        <v>259</v>
      </c>
      <c r="B1862" t="s">
        <v>97</v>
      </c>
      <c r="C1862" t="s">
        <v>477</v>
      </c>
      <c r="D1862">
        <v>17794000000</v>
      </c>
      <c r="E1862">
        <v>2018</v>
      </c>
    </row>
    <row r="1863" spans="1:5" x14ac:dyDescent="0.25">
      <c r="A1863" t="s">
        <v>259</v>
      </c>
      <c r="B1863" t="s">
        <v>97</v>
      </c>
      <c r="C1863" t="s">
        <v>477</v>
      </c>
      <c r="D1863">
        <v>7702000000</v>
      </c>
      <c r="E1863">
        <v>2019</v>
      </c>
    </row>
    <row r="1864" spans="1:5" x14ac:dyDescent="0.25">
      <c r="A1864" t="s">
        <v>259</v>
      </c>
      <c r="B1864" t="s">
        <v>97</v>
      </c>
      <c r="C1864" t="s">
        <v>477</v>
      </c>
      <c r="D1864">
        <v>3486000000</v>
      </c>
      <c r="E1864">
        <v>2020</v>
      </c>
    </row>
    <row r="1865" spans="1:5" x14ac:dyDescent="0.25">
      <c r="A1865" t="s">
        <v>259</v>
      </c>
      <c r="B1865" t="s">
        <v>97</v>
      </c>
      <c r="C1865" t="s">
        <v>478</v>
      </c>
      <c r="D1865">
        <v>3737000000</v>
      </c>
      <c r="E1865">
        <v>2018</v>
      </c>
    </row>
    <row r="1866" spans="1:5" x14ac:dyDescent="0.25">
      <c r="A1866" t="s">
        <v>259</v>
      </c>
      <c r="B1866" t="s">
        <v>97</v>
      </c>
      <c r="C1866" t="s">
        <v>478</v>
      </c>
      <c r="D1866">
        <v>4116000000</v>
      </c>
      <c r="E1866">
        <v>2019</v>
      </c>
    </row>
    <row r="1867" spans="1:5" x14ac:dyDescent="0.25">
      <c r="A1867" t="s">
        <v>259</v>
      </c>
      <c r="B1867" t="s">
        <v>97</v>
      </c>
      <c r="C1867" t="s">
        <v>478</v>
      </c>
      <c r="D1867">
        <v>4207000000</v>
      </c>
      <c r="E1867">
        <v>2020</v>
      </c>
    </row>
    <row r="1868" spans="1:5" x14ac:dyDescent="0.25">
      <c r="A1868" t="s">
        <v>259</v>
      </c>
      <c r="B1868" t="s">
        <v>97</v>
      </c>
      <c r="C1868" t="s">
        <v>479</v>
      </c>
      <c r="D1868">
        <v>-17977000000</v>
      </c>
      <c r="E1868">
        <v>2018</v>
      </c>
    </row>
    <row r="1869" spans="1:5" x14ac:dyDescent="0.25">
      <c r="A1869" t="s">
        <v>259</v>
      </c>
      <c r="B1869" t="s">
        <v>97</v>
      </c>
      <c r="C1869" t="s">
        <v>479</v>
      </c>
      <c r="D1869">
        <v>-21330000000</v>
      </c>
      <c r="E1869">
        <v>2019</v>
      </c>
    </row>
    <row r="1870" spans="1:5" x14ac:dyDescent="0.25">
      <c r="A1870" t="s">
        <v>259</v>
      </c>
      <c r="B1870" t="s">
        <v>97</v>
      </c>
      <c r="C1870" t="s">
        <v>479</v>
      </c>
      <c r="D1870">
        <v>-21408000000</v>
      </c>
      <c r="E1870">
        <v>2020</v>
      </c>
    </row>
    <row r="1871" spans="1:5" x14ac:dyDescent="0.25">
      <c r="A1871" t="s">
        <v>259</v>
      </c>
      <c r="B1871" t="s">
        <v>97</v>
      </c>
      <c r="C1871" t="s">
        <v>480</v>
      </c>
      <c r="D1871">
        <v>23747000000</v>
      </c>
      <c r="E1871">
        <v>2018</v>
      </c>
    </row>
    <row r="1872" spans="1:5" x14ac:dyDescent="0.25">
      <c r="A1872" t="s">
        <v>259</v>
      </c>
      <c r="B1872" t="s">
        <v>97</v>
      </c>
      <c r="C1872" t="s">
        <v>480</v>
      </c>
      <c r="D1872">
        <v>23362000000</v>
      </c>
      <c r="E1872">
        <v>2019</v>
      </c>
    </row>
    <row r="1873" spans="1:5" x14ac:dyDescent="0.25">
      <c r="A1873" t="s">
        <v>259</v>
      </c>
      <c r="B1873" t="s">
        <v>97</v>
      </c>
      <c r="C1873" t="s">
        <v>480</v>
      </c>
      <c r="D1873">
        <v>25424000000</v>
      </c>
      <c r="E1873">
        <v>2020</v>
      </c>
    </row>
    <row r="1874" spans="1:5" x14ac:dyDescent="0.25">
      <c r="A1874" t="s">
        <v>259</v>
      </c>
      <c r="B1874" t="s">
        <v>97</v>
      </c>
      <c r="C1874" t="s">
        <v>481</v>
      </c>
      <c r="D1874">
        <v>5332000000</v>
      </c>
      <c r="E1874">
        <v>2018</v>
      </c>
    </row>
    <row r="1875" spans="1:5" x14ac:dyDescent="0.25">
      <c r="A1875" t="s">
        <v>259</v>
      </c>
      <c r="B1875" t="s">
        <v>97</v>
      </c>
      <c r="C1875" t="s">
        <v>481</v>
      </c>
      <c r="D1875">
        <v>5150000000</v>
      </c>
      <c r="E1875">
        <v>2019</v>
      </c>
    </row>
    <row r="1876" spans="1:5" x14ac:dyDescent="0.25">
      <c r="A1876" t="s">
        <v>259</v>
      </c>
      <c r="B1876" t="s">
        <v>97</v>
      </c>
      <c r="C1876" t="s">
        <v>481</v>
      </c>
      <c r="D1876">
        <v>5730000000</v>
      </c>
      <c r="E1876">
        <v>2020</v>
      </c>
    </row>
    <row r="1877" spans="1:5" x14ac:dyDescent="0.25">
      <c r="A1877" t="s">
        <v>259</v>
      </c>
      <c r="B1877" t="s">
        <v>97</v>
      </c>
      <c r="C1877" t="s">
        <v>482</v>
      </c>
      <c r="D1877">
        <v>0</v>
      </c>
      <c r="E1877">
        <v>2018</v>
      </c>
    </row>
    <row r="1878" spans="1:5" x14ac:dyDescent="0.25">
      <c r="A1878" t="s">
        <v>259</v>
      </c>
      <c r="B1878" t="s">
        <v>97</v>
      </c>
      <c r="C1878" t="s">
        <v>482</v>
      </c>
      <c r="D1878">
        <v>0</v>
      </c>
      <c r="E1878">
        <v>2019</v>
      </c>
    </row>
    <row r="1879" spans="1:5" x14ac:dyDescent="0.25">
      <c r="A1879" t="s">
        <v>259</v>
      </c>
      <c r="B1879" t="s">
        <v>97</v>
      </c>
      <c r="C1879" t="s">
        <v>482</v>
      </c>
      <c r="D1879">
        <v>0</v>
      </c>
      <c r="E1879">
        <v>2020</v>
      </c>
    </row>
    <row r="1880" spans="1:5" x14ac:dyDescent="0.25">
      <c r="A1880" t="s">
        <v>259</v>
      </c>
      <c r="B1880" t="s">
        <v>97</v>
      </c>
      <c r="C1880" t="s">
        <v>483</v>
      </c>
      <c r="D1880">
        <v>22359000000</v>
      </c>
      <c r="E1880">
        <v>2018</v>
      </c>
    </row>
    <row r="1881" spans="1:5" x14ac:dyDescent="0.25">
      <c r="A1881" t="s">
        <v>259</v>
      </c>
      <c r="B1881" t="s">
        <v>97</v>
      </c>
      <c r="C1881" t="s">
        <v>483</v>
      </c>
      <c r="D1881">
        <v>2874000000</v>
      </c>
      <c r="E1881">
        <v>2019</v>
      </c>
    </row>
    <row r="1882" spans="1:5" x14ac:dyDescent="0.25">
      <c r="A1882" t="s">
        <v>259</v>
      </c>
      <c r="B1882" t="s">
        <v>97</v>
      </c>
      <c r="C1882" t="s">
        <v>483</v>
      </c>
      <c r="D1882">
        <v>4381000000</v>
      </c>
      <c r="E1882">
        <v>2020</v>
      </c>
    </row>
    <row r="1883" spans="1:5" x14ac:dyDescent="0.25">
      <c r="A1883" t="s">
        <v>259</v>
      </c>
      <c r="B1883" t="s">
        <v>97</v>
      </c>
      <c r="C1883" t="s">
        <v>484</v>
      </c>
      <c r="D1883">
        <v>311000000</v>
      </c>
      <c r="E1883">
        <v>2018</v>
      </c>
    </row>
    <row r="1884" spans="1:5" x14ac:dyDescent="0.25">
      <c r="A1884" t="s">
        <v>259</v>
      </c>
      <c r="B1884" t="s">
        <v>97</v>
      </c>
      <c r="C1884" t="s">
        <v>484</v>
      </c>
      <c r="D1884">
        <v>308000000</v>
      </c>
      <c r="E1884">
        <v>2019</v>
      </c>
    </row>
    <row r="1885" spans="1:5" x14ac:dyDescent="0.25">
      <c r="A1885" t="s">
        <v>259</v>
      </c>
      <c r="B1885" t="s">
        <v>97</v>
      </c>
      <c r="C1885" t="s">
        <v>484</v>
      </c>
      <c r="D1885">
        <v>330000000</v>
      </c>
      <c r="E1885">
        <v>2020</v>
      </c>
    </row>
    <row r="1886" spans="1:5" x14ac:dyDescent="0.25">
      <c r="A1886" t="s">
        <v>259</v>
      </c>
      <c r="B1886" t="s">
        <v>97</v>
      </c>
      <c r="C1886" t="s">
        <v>485</v>
      </c>
      <c r="D1886">
        <v>12500000000</v>
      </c>
      <c r="E1886">
        <v>2018</v>
      </c>
    </row>
    <row r="1887" spans="1:5" x14ac:dyDescent="0.25">
      <c r="A1887" t="s">
        <v>259</v>
      </c>
      <c r="B1887" t="s">
        <v>97</v>
      </c>
      <c r="C1887" t="s">
        <v>485</v>
      </c>
      <c r="D1887">
        <v>9409000000</v>
      </c>
      <c r="E1887">
        <v>2020</v>
      </c>
    </row>
    <row r="1888" spans="1:5" x14ac:dyDescent="0.25">
      <c r="A1888" t="s">
        <v>259</v>
      </c>
      <c r="B1888" t="s">
        <v>97</v>
      </c>
      <c r="C1888" t="s">
        <v>495</v>
      </c>
      <c r="D1888">
        <v>0</v>
      </c>
      <c r="E1888">
        <v>2019</v>
      </c>
    </row>
    <row r="1889" spans="1:5" x14ac:dyDescent="0.25">
      <c r="A1889" t="s">
        <v>259</v>
      </c>
      <c r="B1889" t="s">
        <v>97</v>
      </c>
      <c r="C1889" t="s">
        <v>486</v>
      </c>
      <c r="D1889">
        <v>3145000000</v>
      </c>
      <c r="E1889">
        <v>2018</v>
      </c>
    </row>
    <row r="1890" spans="1:5" x14ac:dyDescent="0.25">
      <c r="A1890" t="s">
        <v>259</v>
      </c>
      <c r="B1890" t="s">
        <v>97</v>
      </c>
      <c r="C1890" t="s">
        <v>486</v>
      </c>
      <c r="D1890">
        <v>-908000000</v>
      </c>
      <c r="E1890">
        <v>2019</v>
      </c>
    </row>
    <row r="1891" spans="1:5" x14ac:dyDescent="0.25">
      <c r="A1891" t="s">
        <v>259</v>
      </c>
      <c r="B1891" t="s">
        <v>97</v>
      </c>
      <c r="C1891" t="s">
        <v>486</v>
      </c>
      <c r="D1891">
        <v>229000000</v>
      </c>
      <c r="E1891">
        <v>2020</v>
      </c>
    </row>
    <row r="1892" spans="1:5" x14ac:dyDescent="0.25">
      <c r="A1892" t="s">
        <v>261</v>
      </c>
      <c r="B1892" t="s">
        <v>99</v>
      </c>
      <c r="C1892" t="s">
        <v>411</v>
      </c>
      <c r="D1892">
        <v>61855000000</v>
      </c>
      <c r="E1892">
        <v>2018</v>
      </c>
    </row>
    <row r="1893" spans="1:5" x14ac:dyDescent="0.25">
      <c r="A1893" t="s">
        <v>261</v>
      </c>
      <c r="B1893" t="s">
        <v>99</v>
      </c>
      <c r="C1893" t="s">
        <v>411</v>
      </c>
      <c r="D1893">
        <v>79622000000</v>
      </c>
      <c r="E1893">
        <v>2019</v>
      </c>
    </row>
    <row r="1894" spans="1:5" x14ac:dyDescent="0.25">
      <c r="A1894" t="s">
        <v>261</v>
      </c>
      <c r="B1894" t="s">
        <v>99</v>
      </c>
      <c r="C1894" t="s">
        <v>411</v>
      </c>
      <c r="D1894">
        <v>116677000000</v>
      </c>
      <c r="E1894">
        <v>2020</v>
      </c>
    </row>
    <row r="1895" spans="1:5" x14ac:dyDescent="0.25">
      <c r="A1895" t="s">
        <v>261</v>
      </c>
      <c r="B1895" t="s">
        <v>99</v>
      </c>
      <c r="C1895" t="s">
        <v>10</v>
      </c>
      <c r="D1895">
        <v>16677000000</v>
      </c>
      <c r="E1895">
        <v>2018</v>
      </c>
    </row>
    <row r="1896" spans="1:5" x14ac:dyDescent="0.25">
      <c r="A1896" t="s">
        <v>261</v>
      </c>
      <c r="B1896" t="s">
        <v>99</v>
      </c>
      <c r="C1896" t="s">
        <v>10</v>
      </c>
      <c r="D1896">
        <v>20816000000</v>
      </c>
      <c r="E1896">
        <v>2019</v>
      </c>
    </row>
    <row r="1897" spans="1:5" x14ac:dyDescent="0.25">
      <c r="A1897" t="s">
        <v>261</v>
      </c>
      <c r="B1897" t="s">
        <v>99</v>
      </c>
      <c r="C1897" t="s">
        <v>10</v>
      </c>
      <c r="D1897">
        <v>24542000000</v>
      </c>
      <c r="E1897">
        <v>2020</v>
      </c>
    </row>
    <row r="1898" spans="1:5" x14ac:dyDescent="0.25">
      <c r="A1898" t="s">
        <v>261</v>
      </c>
      <c r="B1898" t="s">
        <v>99</v>
      </c>
      <c r="C1898" t="s">
        <v>412</v>
      </c>
      <c r="D1898">
        <v>26791000000</v>
      </c>
      <c r="E1898">
        <v>2018</v>
      </c>
    </row>
    <row r="1899" spans="1:5" x14ac:dyDescent="0.25">
      <c r="A1899" t="s">
        <v>261</v>
      </c>
      <c r="B1899" t="s">
        <v>99</v>
      </c>
      <c r="C1899" t="s">
        <v>412</v>
      </c>
      <c r="D1899">
        <v>33658000000</v>
      </c>
      <c r="E1899">
        <v>2019</v>
      </c>
    </row>
    <row r="1900" spans="1:5" x14ac:dyDescent="0.25">
      <c r="A1900" t="s">
        <v>261</v>
      </c>
      <c r="B1900" t="s">
        <v>99</v>
      </c>
      <c r="C1900" t="s">
        <v>412</v>
      </c>
      <c r="D1900">
        <v>42865000000</v>
      </c>
      <c r="E1900">
        <v>2020</v>
      </c>
    </row>
    <row r="1901" spans="1:5" x14ac:dyDescent="0.25">
      <c r="A1901" t="s">
        <v>261</v>
      </c>
      <c r="B1901" t="s">
        <v>99</v>
      </c>
      <c r="C1901" t="s">
        <v>413</v>
      </c>
      <c r="D1901">
        <v>21419000000</v>
      </c>
      <c r="E1901">
        <v>2018</v>
      </c>
    </row>
    <row r="1902" spans="1:5" x14ac:dyDescent="0.25">
      <c r="A1902" t="s">
        <v>261</v>
      </c>
      <c r="B1902" t="s">
        <v>99</v>
      </c>
      <c r="C1902" t="s">
        <v>413</v>
      </c>
      <c r="D1902">
        <v>29200000000</v>
      </c>
      <c r="E1902">
        <v>2019</v>
      </c>
    </row>
    <row r="1903" spans="1:5" x14ac:dyDescent="0.25">
      <c r="A1903" t="s">
        <v>261</v>
      </c>
      <c r="B1903" t="s">
        <v>99</v>
      </c>
      <c r="C1903" t="s">
        <v>413</v>
      </c>
      <c r="D1903">
        <v>31323000000</v>
      </c>
      <c r="E1903">
        <v>2020</v>
      </c>
    </row>
    <row r="1904" spans="1:5" x14ac:dyDescent="0.25">
      <c r="A1904" t="s">
        <v>261</v>
      </c>
      <c r="B1904" t="s">
        <v>99</v>
      </c>
      <c r="C1904" t="s">
        <v>15</v>
      </c>
      <c r="D1904">
        <v>162648000000</v>
      </c>
      <c r="E1904">
        <v>2018</v>
      </c>
    </row>
    <row r="1905" spans="1:5" x14ac:dyDescent="0.25">
      <c r="A1905" t="s">
        <v>261</v>
      </c>
      <c r="B1905" t="s">
        <v>99</v>
      </c>
      <c r="C1905" t="s">
        <v>15</v>
      </c>
      <c r="D1905">
        <v>225248000000</v>
      </c>
      <c r="E1905">
        <v>2019</v>
      </c>
    </row>
    <row r="1906" spans="1:5" x14ac:dyDescent="0.25">
      <c r="A1906" t="s">
        <v>261</v>
      </c>
      <c r="B1906" t="s">
        <v>99</v>
      </c>
      <c r="C1906" t="s">
        <v>15</v>
      </c>
      <c r="D1906">
        <v>321195000000</v>
      </c>
      <c r="E1906">
        <v>2020</v>
      </c>
    </row>
    <row r="1907" spans="1:5" x14ac:dyDescent="0.25">
      <c r="A1907" t="s">
        <v>261</v>
      </c>
      <c r="B1907" t="s">
        <v>99</v>
      </c>
      <c r="C1907" t="s">
        <v>414</v>
      </c>
      <c r="D1907">
        <v>-13427000000</v>
      </c>
      <c r="E1907">
        <v>2018</v>
      </c>
    </row>
    <row r="1908" spans="1:5" x14ac:dyDescent="0.25">
      <c r="A1908" t="s">
        <v>261</v>
      </c>
      <c r="B1908" t="s">
        <v>99</v>
      </c>
      <c r="C1908" t="s">
        <v>414</v>
      </c>
      <c r="D1908">
        <v>-16861000000</v>
      </c>
      <c r="E1908">
        <v>2019</v>
      </c>
    </row>
    <row r="1909" spans="1:5" x14ac:dyDescent="0.25">
      <c r="A1909" t="s">
        <v>261</v>
      </c>
      <c r="B1909" t="s">
        <v>99</v>
      </c>
      <c r="C1909" t="s">
        <v>414</v>
      </c>
      <c r="D1909">
        <v>-40140000000</v>
      </c>
      <c r="E1909">
        <v>2020</v>
      </c>
    </row>
    <row r="1910" spans="1:5" x14ac:dyDescent="0.25">
      <c r="A1910" t="s">
        <v>261</v>
      </c>
      <c r="B1910" t="s">
        <v>99</v>
      </c>
      <c r="C1910" t="s">
        <v>415</v>
      </c>
      <c r="D1910">
        <v>-7686000000</v>
      </c>
      <c r="E1910">
        <v>2018</v>
      </c>
    </row>
    <row r="1911" spans="1:5" x14ac:dyDescent="0.25">
      <c r="A1911" t="s">
        <v>261</v>
      </c>
      <c r="B1911" t="s">
        <v>99</v>
      </c>
      <c r="C1911" t="s">
        <v>415</v>
      </c>
      <c r="D1911">
        <v>-10066000000</v>
      </c>
      <c r="E1911">
        <v>2019</v>
      </c>
    </row>
    <row r="1912" spans="1:5" x14ac:dyDescent="0.25">
      <c r="A1912" t="s">
        <v>261</v>
      </c>
      <c r="B1912" t="s">
        <v>99</v>
      </c>
      <c r="C1912" t="s">
        <v>415</v>
      </c>
      <c r="D1912">
        <v>-1104000000</v>
      </c>
      <c r="E1912">
        <v>2020</v>
      </c>
    </row>
    <row r="1913" spans="1:5" x14ac:dyDescent="0.25">
      <c r="A1913" t="s">
        <v>261</v>
      </c>
      <c r="B1913" t="s">
        <v>99</v>
      </c>
      <c r="C1913" t="s">
        <v>416</v>
      </c>
      <c r="D1913">
        <v>-12369000000</v>
      </c>
      <c r="E1913">
        <v>2018</v>
      </c>
    </row>
    <row r="1914" spans="1:5" x14ac:dyDescent="0.25">
      <c r="A1914" t="s">
        <v>261</v>
      </c>
      <c r="B1914" t="s">
        <v>99</v>
      </c>
      <c r="C1914" t="s">
        <v>416</v>
      </c>
      <c r="D1914">
        <v>-24281000000</v>
      </c>
      <c r="E1914">
        <v>2019</v>
      </c>
    </row>
    <row r="1915" spans="1:5" x14ac:dyDescent="0.25">
      <c r="A1915" t="s">
        <v>261</v>
      </c>
      <c r="B1915" t="s">
        <v>99</v>
      </c>
      <c r="C1915" t="s">
        <v>416</v>
      </c>
      <c r="D1915">
        <v>-59611000000</v>
      </c>
      <c r="E1915">
        <v>2020</v>
      </c>
    </row>
    <row r="1916" spans="1:5" x14ac:dyDescent="0.25">
      <c r="A1916" t="s">
        <v>261</v>
      </c>
      <c r="B1916" t="s">
        <v>99</v>
      </c>
      <c r="C1916" t="s">
        <v>417</v>
      </c>
      <c r="D1916">
        <v>30723000000</v>
      </c>
      <c r="E1916">
        <v>2018</v>
      </c>
    </row>
    <row r="1917" spans="1:5" x14ac:dyDescent="0.25">
      <c r="A1917" t="s">
        <v>261</v>
      </c>
      <c r="B1917" t="s">
        <v>99</v>
      </c>
      <c r="C1917" t="s">
        <v>417</v>
      </c>
      <c r="D1917">
        <v>38514000000</v>
      </c>
      <c r="E1917">
        <v>2019</v>
      </c>
    </row>
    <row r="1918" spans="1:5" x14ac:dyDescent="0.25">
      <c r="A1918" t="s">
        <v>261</v>
      </c>
      <c r="B1918" t="s">
        <v>99</v>
      </c>
      <c r="C1918" t="s">
        <v>417</v>
      </c>
      <c r="D1918">
        <v>66064000000</v>
      </c>
      <c r="E1918">
        <v>2020</v>
      </c>
    </row>
    <row r="1919" spans="1:5" x14ac:dyDescent="0.25">
      <c r="A1919" t="s">
        <v>261</v>
      </c>
      <c r="B1919" t="s">
        <v>99</v>
      </c>
      <c r="C1919" t="s">
        <v>418</v>
      </c>
      <c r="D1919">
        <v>31750000000</v>
      </c>
      <c r="E1919">
        <v>2018</v>
      </c>
    </row>
    <row r="1920" spans="1:5" x14ac:dyDescent="0.25">
      <c r="A1920" t="s">
        <v>261</v>
      </c>
      <c r="B1920" t="s">
        <v>99</v>
      </c>
      <c r="C1920" t="s">
        <v>418</v>
      </c>
      <c r="D1920">
        <v>36092000000</v>
      </c>
      <c r="E1920">
        <v>2019</v>
      </c>
    </row>
    <row r="1921" spans="1:5" x14ac:dyDescent="0.25">
      <c r="A1921" t="s">
        <v>261</v>
      </c>
      <c r="B1921" t="s">
        <v>99</v>
      </c>
      <c r="C1921" t="s">
        <v>418</v>
      </c>
      <c r="D1921">
        <v>42122000000</v>
      </c>
      <c r="E1921">
        <v>2020</v>
      </c>
    </row>
    <row r="1922" spans="1:5" x14ac:dyDescent="0.25">
      <c r="A1922" t="s">
        <v>261</v>
      </c>
      <c r="B1922" t="s">
        <v>99</v>
      </c>
      <c r="C1922" t="s">
        <v>419</v>
      </c>
      <c r="D1922">
        <v>0</v>
      </c>
      <c r="E1922">
        <v>2018</v>
      </c>
    </row>
    <row r="1923" spans="1:5" x14ac:dyDescent="0.25">
      <c r="A1923" t="s">
        <v>261</v>
      </c>
      <c r="B1923" t="s">
        <v>99</v>
      </c>
      <c r="C1923" t="s">
        <v>419</v>
      </c>
      <c r="D1923">
        <v>0</v>
      </c>
      <c r="E1923">
        <v>2019</v>
      </c>
    </row>
    <row r="1924" spans="1:5" x14ac:dyDescent="0.25">
      <c r="A1924" t="s">
        <v>261</v>
      </c>
      <c r="B1924" t="s">
        <v>99</v>
      </c>
      <c r="C1924" t="s">
        <v>419</v>
      </c>
      <c r="D1924">
        <v>0</v>
      </c>
      <c r="E1924">
        <v>2020</v>
      </c>
    </row>
    <row r="1925" spans="1:5" x14ac:dyDescent="0.25">
      <c r="A1925" t="s">
        <v>261</v>
      </c>
      <c r="B1925" t="s">
        <v>99</v>
      </c>
      <c r="C1925" t="s">
        <v>420</v>
      </c>
      <c r="D1925">
        <v>1314000000</v>
      </c>
      <c r="E1925">
        <v>2018</v>
      </c>
    </row>
    <row r="1926" spans="1:5" x14ac:dyDescent="0.25">
      <c r="A1926" t="s">
        <v>261</v>
      </c>
      <c r="B1926" t="s">
        <v>99</v>
      </c>
      <c r="C1926" t="s">
        <v>420</v>
      </c>
      <c r="D1926">
        <v>3278000000</v>
      </c>
      <c r="E1926">
        <v>2019</v>
      </c>
    </row>
    <row r="1927" spans="1:5" x14ac:dyDescent="0.25">
      <c r="A1927" t="s">
        <v>261</v>
      </c>
      <c r="B1927" t="s">
        <v>99</v>
      </c>
      <c r="C1927" t="s">
        <v>420</v>
      </c>
      <c r="D1927">
        <v>2849000000</v>
      </c>
      <c r="E1927">
        <v>2020</v>
      </c>
    </row>
    <row r="1928" spans="1:5" x14ac:dyDescent="0.25">
      <c r="A1928" t="s">
        <v>261</v>
      </c>
      <c r="B1928" t="s">
        <v>99</v>
      </c>
      <c r="C1928" t="s">
        <v>421</v>
      </c>
      <c r="D1928">
        <v>4414000000</v>
      </c>
      <c r="E1928">
        <v>2018</v>
      </c>
    </row>
    <row r="1929" spans="1:5" x14ac:dyDescent="0.25">
      <c r="A1929" t="s">
        <v>261</v>
      </c>
      <c r="B1929" t="s">
        <v>99</v>
      </c>
      <c r="C1929" t="s">
        <v>421</v>
      </c>
      <c r="D1929">
        <v>9904000000</v>
      </c>
      <c r="E1929">
        <v>2019</v>
      </c>
    </row>
    <row r="1930" spans="1:5" x14ac:dyDescent="0.25">
      <c r="A1930" t="s">
        <v>261</v>
      </c>
      <c r="B1930" t="s">
        <v>99</v>
      </c>
      <c r="C1930" t="s">
        <v>421</v>
      </c>
      <c r="D1930">
        <v>18745000000</v>
      </c>
      <c r="E1930">
        <v>2020</v>
      </c>
    </row>
    <row r="1931" spans="1:5" x14ac:dyDescent="0.25">
      <c r="A1931" t="s">
        <v>261</v>
      </c>
      <c r="B1931" t="s">
        <v>99</v>
      </c>
      <c r="C1931" t="s">
        <v>422</v>
      </c>
      <c r="D1931">
        <v>-3100000000</v>
      </c>
      <c r="E1931">
        <v>2018</v>
      </c>
    </row>
    <row r="1932" spans="1:5" x14ac:dyDescent="0.25">
      <c r="A1932" t="s">
        <v>261</v>
      </c>
      <c r="B1932" t="s">
        <v>99</v>
      </c>
      <c r="C1932" t="s">
        <v>422</v>
      </c>
      <c r="D1932">
        <v>-6626000000</v>
      </c>
      <c r="E1932">
        <v>2019</v>
      </c>
    </row>
    <row r="1933" spans="1:5" x14ac:dyDescent="0.25">
      <c r="A1933" t="s">
        <v>261</v>
      </c>
      <c r="B1933" t="s">
        <v>99</v>
      </c>
      <c r="C1933" t="s">
        <v>422</v>
      </c>
      <c r="D1933">
        <v>-15896000000</v>
      </c>
      <c r="E1933">
        <v>2020</v>
      </c>
    </row>
    <row r="1934" spans="1:5" x14ac:dyDescent="0.25">
      <c r="A1934" t="s">
        <v>261</v>
      </c>
      <c r="B1934" t="s">
        <v>99</v>
      </c>
      <c r="C1934" t="s">
        <v>423</v>
      </c>
      <c r="D1934">
        <v>5000000</v>
      </c>
      <c r="E1934">
        <v>2018</v>
      </c>
    </row>
    <row r="1935" spans="1:5" x14ac:dyDescent="0.25">
      <c r="A1935" t="s">
        <v>261</v>
      </c>
      <c r="B1935" t="s">
        <v>99</v>
      </c>
      <c r="C1935" t="s">
        <v>423</v>
      </c>
      <c r="D1935">
        <v>5000000</v>
      </c>
      <c r="E1935">
        <v>2019</v>
      </c>
    </row>
    <row r="1936" spans="1:5" x14ac:dyDescent="0.25">
      <c r="A1936" t="s">
        <v>261</v>
      </c>
      <c r="B1936" t="s">
        <v>99</v>
      </c>
      <c r="C1936" t="s">
        <v>423</v>
      </c>
      <c r="D1936">
        <v>5000000</v>
      </c>
      <c r="E1936">
        <v>2020</v>
      </c>
    </row>
    <row r="1937" spans="1:5" x14ac:dyDescent="0.25">
      <c r="A1937" t="s">
        <v>261</v>
      </c>
      <c r="B1937" t="s">
        <v>99</v>
      </c>
      <c r="C1937" t="s">
        <v>424</v>
      </c>
      <c r="D1937">
        <v>0</v>
      </c>
      <c r="E1937">
        <v>2018</v>
      </c>
    </row>
    <row r="1938" spans="1:5" x14ac:dyDescent="0.25">
      <c r="A1938" t="s">
        <v>261</v>
      </c>
      <c r="B1938" t="s">
        <v>99</v>
      </c>
      <c r="C1938" t="s">
        <v>424</v>
      </c>
      <c r="D1938">
        <v>0</v>
      </c>
      <c r="E1938">
        <v>2019</v>
      </c>
    </row>
    <row r="1939" spans="1:5" x14ac:dyDescent="0.25">
      <c r="A1939" t="s">
        <v>261</v>
      </c>
      <c r="B1939" t="s">
        <v>99</v>
      </c>
      <c r="C1939" t="s">
        <v>424</v>
      </c>
      <c r="D1939">
        <v>0</v>
      </c>
      <c r="E1939">
        <v>2020</v>
      </c>
    </row>
    <row r="1940" spans="1:5" x14ac:dyDescent="0.25">
      <c r="A1940" t="s">
        <v>261</v>
      </c>
      <c r="B1940" t="s">
        <v>99</v>
      </c>
      <c r="C1940" t="s">
        <v>425</v>
      </c>
      <c r="D1940">
        <v>9526000000</v>
      </c>
      <c r="E1940">
        <v>2018</v>
      </c>
    </row>
    <row r="1941" spans="1:5" x14ac:dyDescent="0.25">
      <c r="A1941" t="s">
        <v>261</v>
      </c>
      <c r="B1941" t="s">
        <v>99</v>
      </c>
      <c r="C1941" t="s">
        <v>425</v>
      </c>
      <c r="D1941">
        <v>11637000000</v>
      </c>
      <c r="E1941">
        <v>2019</v>
      </c>
    </row>
    <row r="1942" spans="1:5" x14ac:dyDescent="0.25">
      <c r="A1942" t="s">
        <v>261</v>
      </c>
      <c r="B1942" t="s">
        <v>99</v>
      </c>
      <c r="C1942" t="s">
        <v>425</v>
      </c>
      <c r="D1942">
        <v>22137000000</v>
      </c>
      <c r="E1942">
        <v>2020</v>
      </c>
    </row>
    <row r="1943" spans="1:5" x14ac:dyDescent="0.25">
      <c r="A1943" t="s">
        <v>261</v>
      </c>
      <c r="B1943" t="s">
        <v>99</v>
      </c>
      <c r="C1943" t="s">
        <v>426</v>
      </c>
      <c r="D1943">
        <v>-547000000</v>
      </c>
      <c r="E1943">
        <v>2018</v>
      </c>
    </row>
    <row r="1944" spans="1:5" x14ac:dyDescent="0.25">
      <c r="A1944" t="s">
        <v>261</v>
      </c>
      <c r="B1944" t="s">
        <v>99</v>
      </c>
      <c r="C1944" t="s">
        <v>426</v>
      </c>
      <c r="D1944">
        <v>49000000</v>
      </c>
      <c r="E1944">
        <v>2019</v>
      </c>
    </row>
    <row r="1945" spans="1:5" x14ac:dyDescent="0.25">
      <c r="A1945" t="s">
        <v>261</v>
      </c>
      <c r="B1945" t="s">
        <v>99</v>
      </c>
      <c r="C1945" t="s">
        <v>426</v>
      </c>
      <c r="D1945">
        <v>806000000</v>
      </c>
      <c r="E1945">
        <v>2020</v>
      </c>
    </row>
    <row r="1946" spans="1:5" x14ac:dyDescent="0.25">
      <c r="A1946" t="s">
        <v>261</v>
      </c>
      <c r="B1946" t="s">
        <v>99</v>
      </c>
      <c r="C1946" t="s">
        <v>21</v>
      </c>
      <c r="D1946">
        <v>139156000000</v>
      </c>
      <c r="E1946">
        <v>2018</v>
      </c>
    </row>
    <row r="1947" spans="1:5" x14ac:dyDescent="0.25">
      <c r="A1947" t="s">
        <v>261</v>
      </c>
      <c r="B1947" t="s">
        <v>99</v>
      </c>
      <c r="C1947" t="s">
        <v>21</v>
      </c>
      <c r="D1947">
        <v>165536000000</v>
      </c>
      <c r="E1947">
        <v>2019</v>
      </c>
    </row>
    <row r="1948" spans="1:5" x14ac:dyDescent="0.25">
      <c r="A1948" t="s">
        <v>261</v>
      </c>
      <c r="B1948" t="s">
        <v>99</v>
      </c>
      <c r="C1948" t="s">
        <v>21</v>
      </c>
      <c r="D1948">
        <v>233307000000</v>
      </c>
      <c r="E1948">
        <v>2020</v>
      </c>
    </row>
    <row r="1949" spans="1:5" x14ac:dyDescent="0.25">
      <c r="A1949" t="s">
        <v>261</v>
      </c>
      <c r="B1949" t="s">
        <v>99</v>
      </c>
      <c r="C1949" t="s">
        <v>427</v>
      </c>
      <c r="D1949">
        <v>220466000000</v>
      </c>
      <c r="E1949">
        <v>2018</v>
      </c>
    </row>
    <row r="1950" spans="1:5" x14ac:dyDescent="0.25">
      <c r="A1950" t="s">
        <v>261</v>
      </c>
      <c r="B1950" t="s">
        <v>99</v>
      </c>
      <c r="C1950" t="s">
        <v>427</v>
      </c>
      <c r="D1950">
        <v>265981000000</v>
      </c>
      <c r="E1950">
        <v>2019</v>
      </c>
    </row>
    <row r="1951" spans="1:5" x14ac:dyDescent="0.25">
      <c r="A1951" t="s">
        <v>261</v>
      </c>
      <c r="B1951" t="s">
        <v>99</v>
      </c>
      <c r="C1951" t="s">
        <v>427</v>
      </c>
      <c r="D1951">
        <v>363165000000</v>
      </c>
      <c r="E1951">
        <v>2020</v>
      </c>
    </row>
    <row r="1952" spans="1:5" x14ac:dyDescent="0.25">
      <c r="A1952" t="s">
        <v>261</v>
      </c>
      <c r="B1952" t="s">
        <v>99</v>
      </c>
      <c r="C1952" t="s">
        <v>13</v>
      </c>
      <c r="D1952">
        <v>75101000000</v>
      </c>
      <c r="E1952">
        <v>2018</v>
      </c>
    </row>
    <row r="1953" spans="1:5" x14ac:dyDescent="0.25">
      <c r="A1953" t="s">
        <v>261</v>
      </c>
      <c r="B1953" t="s">
        <v>99</v>
      </c>
      <c r="C1953" t="s">
        <v>13</v>
      </c>
      <c r="D1953">
        <v>96334000000</v>
      </c>
      <c r="E1953">
        <v>2019</v>
      </c>
    </row>
    <row r="1954" spans="1:5" x14ac:dyDescent="0.25">
      <c r="A1954" t="s">
        <v>261</v>
      </c>
      <c r="B1954" t="s">
        <v>99</v>
      </c>
      <c r="C1954" t="s">
        <v>13</v>
      </c>
      <c r="D1954">
        <v>132733000000</v>
      </c>
      <c r="E1954">
        <v>2020</v>
      </c>
    </row>
    <row r="1955" spans="1:5" x14ac:dyDescent="0.25">
      <c r="A1955" t="s">
        <v>261</v>
      </c>
      <c r="B1955" t="s">
        <v>99</v>
      </c>
      <c r="C1955" t="s">
        <v>16</v>
      </c>
      <c r="D1955">
        <v>68391000000</v>
      </c>
      <c r="E1955">
        <v>2018</v>
      </c>
    </row>
    <row r="1956" spans="1:5" x14ac:dyDescent="0.25">
      <c r="A1956" t="s">
        <v>261</v>
      </c>
      <c r="B1956" t="s">
        <v>99</v>
      </c>
      <c r="C1956" t="s">
        <v>16</v>
      </c>
      <c r="D1956">
        <v>87812000000</v>
      </c>
      <c r="E1956">
        <v>2019</v>
      </c>
    </row>
    <row r="1957" spans="1:5" x14ac:dyDescent="0.25">
      <c r="A1957" t="s">
        <v>261</v>
      </c>
      <c r="B1957" t="s">
        <v>99</v>
      </c>
      <c r="C1957" t="s">
        <v>16</v>
      </c>
      <c r="D1957">
        <v>126385000000</v>
      </c>
      <c r="E1957">
        <v>2020</v>
      </c>
    </row>
    <row r="1958" spans="1:5" x14ac:dyDescent="0.25">
      <c r="A1958" t="s">
        <v>261</v>
      </c>
      <c r="B1958" t="s">
        <v>99</v>
      </c>
      <c r="C1958" t="s">
        <v>428</v>
      </c>
      <c r="D1958">
        <v>15341000000</v>
      </c>
      <c r="E1958">
        <v>2018</v>
      </c>
    </row>
    <row r="1959" spans="1:5" x14ac:dyDescent="0.25">
      <c r="A1959" t="s">
        <v>261</v>
      </c>
      <c r="B1959" t="s">
        <v>99</v>
      </c>
      <c r="C1959" t="s">
        <v>428</v>
      </c>
      <c r="D1959">
        <v>25251000000</v>
      </c>
      <c r="E1959">
        <v>2020</v>
      </c>
    </row>
    <row r="1960" spans="1:5" x14ac:dyDescent="0.25">
      <c r="A1960" t="s">
        <v>261</v>
      </c>
      <c r="B1960" t="s">
        <v>99</v>
      </c>
      <c r="C1960" t="s">
        <v>429</v>
      </c>
      <c r="D1960">
        <v>15341000000</v>
      </c>
      <c r="E1960">
        <v>2018</v>
      </c>
    </row>
    <row r="1961" spans="1:5" x14ac:dyDescent="0.25">
      <c r="A1961" t="s">
        <v>261</v>
      </c>
      <c r="B1961" t="s">
        <v>99</v>
      </c>
      <c r="C1961" t="s">
        <v>429</v>
      </c>
      <c r="D1961">
        <v>21789000000</v>
      </c>
      <c r="E1961">
        <v>2019</v>
      </c>
    </row>
    <row r="1962" spans="1:5" x14ac:dyDescent="0.25">
      <c r="A1962" t="s">
        <v>261</v>
      </c>
      <c r="B1962" t="s">
        <v>99</v>
      </c>
      <c r="C1962" t="s">
        <v>429</v>
      </c>
      <c r="D1962">
        <v>21789000000</v>
      </c>
      <c r="E1962">
        <v>2019</v>
      </c>
    </row>
    <row r="1963" spans="1:5" x14ac:dyDescent="0.25">
      <c r="A1963" t="s">
        <v>261</v>
      </c>
      <c r="B1963" t="s">
        <v>99</v>
      </c>
      <c r="C1963" t="s">
        <v>429</v>
      </c>
      <c r="D1963">
        <v>25251000000</v>
      </c>
      <c r="E1963">
        <v>2020</v>
      </c>
    </row>
    <row r="1964" spans="1:5" x14ac:dyDescent="0.25">
      <c r="A1964" t="s">
        <v>261</v>
      </c>
      <c r="B1964" t="s">
        <v>99</v>
      </c>
      <c r="C1964" t="s">
        <v>430</v>
      </c>
      <c r="D1964">
        <v>11261000000</v>
      </c>
      <c r="E1964">
        <v>2018</v>
      </c>
    </row>
    <row r="1965" spans="1:5" x14ac:dyDescent="0.25">
      <c r="A1965" t="s">
        <v>261</v>
      </c>
      <c r="B1965" t="s">
        <v>99</v>
      </c>
      <c r="C1965" t="s">
        <v>430</v>
      </c>
      <c r="D1965">
        <v>13976000000</v>
      </c>
      <c r="E1965">
        <v>2019</v>
      </c>
    </row>
    <row r="1966" spans="1:5" x14ac:dyDescent="0.25">
      <c r="A1966" t="s">
        <v>261</v>
      </c>
      <c r="B1966" t="s">
        <v>99</v>
      </c>
      <c r="C1966" t="s">
        <v>430</v>
      </c>
      <c r="D1966">
        <v>24178000000</v>
      </c>
      <c r="E1966">
        <v>2020</v>
      </c>
    </row>
    <row r="1967" spans="1:5" x14ac:dyDescent="0.25">
      <c r="A1967" t="s">
        <v>261</v>
      </c>
      <c r="B1967" t="s">
        <v>99</v>
      </c>
      <c r="C1967" t="s">
        <v>431</v>
      </c>
      <c r="D1967">
        <v>0</v>
      </c>
      <c r="E1967">
        <v>2018</v>
      </c>
    </row>
    <row r="1968" spans="1:5" x14ac:dyDescent="0.25">
      <c r="A1968" t="s">
        <v>261</v>
      </c>
      <c r="B1968" t="s">
        <v>99</v>
      </c>
      <c r="C1968" t="s">
        <v>431</v>
      </c>
      <c r="D1968">
        <v>0</v>
      </c>
      <c r="E1968">
        <v>2019</v>
      </c>
    </row>
    <row r="1969" spans="1:5" x14ac:dyDescent="0.25">
      <c r="A1969" t="s">
        <v>261</v>
      </c>
      <c r="B1969" t="s">
        <v>99</v>
      </c>
      <c r="C1969" t="s">
        <v>431</v>
      </c>
      <c r="D1969">
        <v>0</v>
      </c>
      <c r="E1969">
        <v>2020</v>
      </c>
    </row>
    <row r="1970" spans="1:5" x14ac:dyDescent="0.25">
      <c r="A1970" t="s">
        <v>261</v>
      </c>
      <c r="B1970" t="s">
        <v>99</v>
      </c>
      <c r="C1970" t="s">
        <v>432</v>
      </c>
      <c r="D1970">
        <v>43465</v>
      </c>
      <c r="E1970">
        <v>2018</v>
      </c>
    </row>
    <row r="1971" spans="1:5" x14ac:dyDescent="0.25">
      <c r="A1971" t="s">
        <v>261</v>
      </c>
      <c r="B1971" t="s">
        <v>99</v>
      </c>
      <c r="C1971" t="s">
        <v>432</v>
      </c>
      <c r="D1971">
        <v>43830</v>
      </c>
      <c r="E1971">
        <v>2019</v>
      </c>
    </row>
    <row r="1972" spans="1:5" x14ac:dyDescent="0.25">
      <c r="A1972" t="s">
        <v>261</v>
      </c>
      <c r="B1972" t="s">
        <v>99</v>
      </c>
      <c r="C1972" t="s">
        <v>432</v>
      </c>
      <c r="D1972">
        <v>44196</v>
      </c>
      <c r="E1972">
        <v>2020</v>
      </c>
    </row>
    <row r="1973" spans="1:5" x14ac:dyDescent="0.25">
      <c r="A1973" t="s">
        <v>261</v>
      </c>
      <c r="B1973" t="s">
        <v>99</v>
      </c>
      <c r="C1973" t="s">
        <v>433</v>
      </c>
      <c r="D1973">
        <v>0</v>
      </c>
      <c r="E1973">
        <v>2018</v>
      </c>
    </row>
    <row r="1974" spans="1:5" x14ac:dyDescent="0.25">
      <c r="A1974" t="s">
        <v>261</v>
      </c>
      <c r="B1974" t="s">
        <v>99</v>
      </c>
      <c r="C1974" t="s">
        <v>433</v>
      </c>
      <c r="D1974">
        <v>0</v>
      </c>
      <c r="E1974">
        <v>2019</v>
      </c>
    </row>
    <row r="1975" spans="1:5" x14ac:dyDescent="0.25">
      <c r="A1975" t="s">
        <v>261</v>
      </c>
      <c r="B1975" t="s">
        <v>99</v>
      </c>
      <c r="C1975" t="s">
        <v>433</v>
      </c>
      <c r="D1975">
        <v>0</v>
      </c>
      <c r="E1975">
        <v>2020</v>
      </c>
    </row>
    <row r="1976" spans="1:5" x14ac:dyDescent="0.25">
      <c r="A1976" t="s">
        <v>261</v>
      </c>
      <c r="B1976" t="s">
        <v>99</v>
      </c>
      <c r="C1976" t="s">
        <v>434</v>
      </c>
      <c r="D1976">
        <v>43549000000</v>
      </c>
      <c r="E1976">
        <v>2018</v>
      </c>
    </row>
    <row r="1977" spans="1:5" x14ac:dyDescent="0.25">
      <c r="A1977" t="s">
        <v>261</v>
      </c>
      <c r="B1977" t="s">
        <v>99</v>
      </c>
      <c r="C1977" t="s">
        <v>434</v>
      </c>
      <c r="D1977">
        <v>62060000000</v>
      </c>
      <c r="E1977">
        <v>2019</v>
      </c>
    </row>
    <row r="1978" spans="1:5" x14ac:dyDescent="0.25">
      <c r="A1978" t="s">
        <v>261</v>
      </c>
      <c r="B1978" t="s">
        <v>99</v>
      </c>
      <c r="C1978" t="s">
        <v>434</v>
      </c>
      <c r="D1978">
        <v>93404000000</v>
      </c>
      <c r="E1978">
        <v>2020</v>
      </c>
    </row>
    <row r="1979" spans="1:5" x14ac:dyDescent="0.25">
      <c r="A1979" t="s">
        <v>261</v>
      </c>
      <c r="B1979" t="s">
        <v>99</v>
      </c>
      <c r="C1979" t="s">
        <v>435</v>
      </c>
      <c r="D1979">
        <v>0</v>
      </c>
      <c r="E1979">
        <v>2018</v>
      </c>
    </row>
    <row r="1980" spans="1:5" x14ac:dyDescent="0.25">
      <c r="A1980" t="s">
        <v>261</v>
      </c>
      <c r="B1980" t="s">
        <v>99</v>
      </c>
      <c r="C1980" t="s">
        <v>435</v>
      </c>
      <c r="D1980">
        <v>0</v>
      </c>
      <c r="E1980">
        <v>2019</v>
      </c>
    </row>
    <row r="1981" spans="1:5" x14ac:dyDescent="0.25">
      <c r="A1981" t="s">
        <v>261</v>
      </c>
      <c r="B1981" t="s">
        <v>99</v>
      </c>
      <c r="C1981" t="s">
        <v>435</v>
      </c>
      <c r="D1981">
        <v>0</v>
      </c>
      <c r="E1981">
        <v>2020</v>
      </c>
    </row>
    <row r="1982" spans="1:5" x14ac:dyDescent="0.25">
      <c r="A1982" t="s">
        <v>261</v>
      </c>
      <c r="B1982" t="s">
        <v>99</v>
      </c>
      <c r="C1982" t="s">
        <v>436</v>
      </c>
      <c r="D1982">
        <v>14548000000</v>
      </c>
      <c r="E1982">
        <v>2018</v>
      </c>
    </row>
    <row r="1983" spans="1:5" x14ac:dyDescent="0.25">
      <c r="A1983" t="s">
        <v>261</v>
      </c>
      <c r="B1983" t="s">
        <v>99</v>
      </c>
      <c r="C1983" t="s">
        <v>436</v>
      </c>
      <c r="D1983">
        <v>14754000000</v>
      </c>
      <c r="E1983">
        <v>2019</v>
      </c>
    </row>
    <row r="1984" spans="1:5" x14ac:dyDescent="0.25">
      <c r="A1984" t="s">
        <v>261</v>
      </c>
      <c r="B1984" t="s">
        <v>99</v>
      </c>
      <c r="C1984" t="s">
        <v>436</v>
      </c>
      <c r="D1984">
        <v>15017000000</v>
      </c>
      <c r="E1984">
        <v>2020</v>
      </c>
    </row>
    <row r="1985" spans="1:5" x14ac:dyDescent="0.25">
      <c r="A1985" t="s">
        <v>261</v>
      </c>
      <c r="B1985" t="s">
        <v>99</v>
      </c>
      <c r="C1985" t="s">
        <v>437</v>
      </c>
      <c r="D1985">
        <v>93731000000</v>
      </c>
      <c r="E1985">
        <v>2018</v>
      </c>
    </row>
    <row r="1986" spans="1:5" x14ac:dyDescent="0.25">
      <c r="A1986" t="s">
        <v>261</v>
      </c>
      <c r="B1986" t="s">
        <v>99</v>
      </c>
      <c r="C1986" t="s">
        <v>437</v>
      </c>
      <c r="D1986">
        <v>114986000000</v>
      </c>
      <c r="E1986">
        <v>2019</v>
      </c>
    </row>
    <row r="1987" spans="1:5" x14ac:dyDescent="0.25">
      <c r="A1987" t="s">
        <v>261</v>
      </c>
      <c r="B1987" t="s">
        <v>99</v>
      </c>
      <c r="C1987" t="s">
        <v>437</v>
      </c>
      <c r="D1987">
        <v>152757000000</v>
      </c>
      <c r="E1987">
        <v>2020</v>
      </c>
    </row>
    <row r="1988" spans="1:5" x14ac:dyDescent="0.25">
      <c r="A1988" t="s">
        <v>261</v>
      </c>
      <c r="B1988" t="s">
        <v>99</v>
      </c>
      <c r="C1988" t="s">
        <v>438</v>
      </c>
      <c r="D1988">
        <v>10064000000</v>
      </c>
      <c r="E1988">
        <v>2018</v>
      </c>
    </row>
    <row r="1989" spans="1:5" x14ac:dyDescent="0.25">
      <c r="A1989" t="s">
        <v>261</v>
      </c>
      <c r="B1989" t="s">
        <v>99</v>
      </c>
      <c r="C1989" t="s">
        <v>438</v>
      </c>
      <c r="D1989">
        <v>11602000000</v>
      </c>
      <c r="E1989">
        <v>2019</v>
      </c>
    </row>
    <row r="1990" spans="1:5" x14ac:dyDescent="0.25">
      <c r="A1990" t="s">
        <v>261</v>
      </c>
      <c r="B1990" t="s">
        <v>99</v>
      </c>
      <c r="C1990" t="s">
        <v>438</v>
      </c>
      <c r="D1990">
        <v>21315000000</v>
      </c>
      <c r="E1990">
        <v>2020</v>
      </c>
    </row>
    <row r="1991" spans="1:5" x14ac:dyDescent="0.25">
      <c r="A1991" t="s">
        <v>261</v>
      </c>
      <c r="B1991" t="s">
        <v>99</v>
      </c>
      <c r="C1991" t="s">
        <v>439</v>
      </c>
      <c r="D1991">
        <v>0</v>
      </c>
      <c r="E1991">
        <v>2018</v>
      </c>
    </row>
    <row r="1992" spans="1:5" x14ac:dyDescent="0.25">
      <c r="A1992" t="s">
        <v>261</v>
      </c>
      <c r="B1992" t="s">
        <v>99</v>
      </c>
      <c r="C1992" t="s">
        <v>439</v>
      </c>
      <c r="D1992">
        <v>0</v>
      </c>
      <c r="E1992">
        <v>2019</v>
      </c>
    </row>
    <row r="1993" spans="1:5" x14ac:dyDescent="0.25">
      <c r="A1993" t="s">
        <v>261</v>
      </c>
      <c r="B1993" t="s">
        <v>99</v>
      </c>
      <c r="C1993" t="s">
        <v>439</v>
      </c>
      <c r="D1993">
        <v>0</v>
      </c>
      <c r="E1993">
        <v>2020</v>
      </c>
    </row>
    <row r="1994" spans="1:5" x14ac:dyDescent="0.25">
      <c r="A1994" t="s">
        <v>261</v>
      </c>
      <c r="B1994" t="s">
        <v>99</v>
      </c>
      <c r="C1994" t="s">
        <v>23</v>
      </c>
      <c r="D1994">
        <v>1197000000</v>
      </c>
      <c r="E1994">
        <v>2018</v>
      </c>
    </row>
    <row r="1995" spans="1:5" x14ac:dyDescent="0.25">
      <c r="A1995" t="s">
        <v>261</v>
      </c>
      <c r="B1995" t="s">
        <v>99</v>
      </c>
      <c r="C1995" t="s">
        <v>23</v>
      </c>
      <c r="D1995">
        <v>2374000000</v>
      </c>
      <c r="E1995">
        <v>2019</v>
      </c>
    </row>
    <row r="1996" spans="1:5" x14ac:dyDescent="0.25">
      <c r="A1996" t="s">
        <v>261</v>
      </c>
      <c r="B1996" t="s">
        <v>99</v>
      </c>
      <c r="C1996" t="s">
        <v>23</v>
      </c>
      <c r="D1996">
        <v>2863000000</v>
      </c>
      <c r="E1996">
        <v>2020</v>
      </c>
    </row>
    <row r="1997" spans="1:5" x14ac:dyDescent="0.25">
      <c r="A1997" t="s">
        <v>261</v>
      </c>
      <c r="B1997" t="s">
        <v>99</v>
      </c>
      <c r="C1997" t="s">
        <v>440</v>
      </c>
      <c r="D1997">
        <v>0</v>
      </c>
      <c r="E1997">
        <v>2018</v>
      </c>
    </row>
    <row r="1998" spans="1:5" x14ac:dyDescent="0.25">
      <c r="A1998" t="s">
        <v>261</v>
      </c>
      <c r="B1998" t="s">
        <v>99</v>
      </c>
      <c r="C1998" t="s">
        <v>440</v>
      </c>
      <c r="D1998">
        <v>0</v>
      </c>
      <c r="E1998">
        <v>2019</v>
      </c>
    </row>
    <row r="1999" spans="1:5" x14ac:dyDescent="0.25">
      <c r="A1999" t="s">
        <v>261</v>
      </c>
      <c r="B1999" t="s">
        <v>99</v>
      </c>
      <c r="C1999" t="s">
        <v>440</v>
      </c>
      <c r="D1999">
        <v>0</v>
      </c>
      <c r="E1999">
        <v>2020</v>
      </c>
    </row>
    <row r="2000" spans="1:5" x14ac:dyDescent="0.25">
      <c r="A2000" t="s">
        <v>261</v>
      </c>
      <c r="B2000" t="s">
        <v>99</v>
      </c>
      <c r="C2000" t="s">
        <v>22</v>
      </c>
      <c r="D2000">
        <v>1417000000</v>
      </c>
      <c r="E2000">
        <v>2018</v>
      </c>
    </row>
    <row r="2001" spans="1:5" x14ac:dyDescent="0.25">
      <c r="A2001" t="s">
        <v>261</v>
      </c>
      <c r="B2001" t="s">
        <v>99</v>
      </c>
      <c r="C2001" t="s">
        <v>22</v>
      </c>
      <c r="D2001">
        <v>1600000000</v>
      </c>
      <c r="E2001">
        <v>2019</v>
      </c>
    </row>
    <row r="2002" spans="1:5" x14ac:dyDescent="0.25">
      <c r="A2002" t="s">
        <v>261</v>
      </c>
      <c r="B2002" t="s">
        <v>99</v>
      </c>
      <c r="C2002" t="s">
        <v>22</v>
      </c>
      <c r="D2002">
        <v>1647000000</v>
      </c>
      <c r="E2002">
        <v>2020</v>
      </c>
    </row>
    <row r="2003" spans="1:5" x14ac:dyDescent="0.25">
      <c r="A2003" t="s">
        <v>261</v>
      </c>
      <c r="B2003" t="s">
        <v>99</v>
      </c>
      <c r="C2003" t="s">
        <v>441</v>
      </c>
      <c r="D2003">
        <v>854000000</v>
      </c>
      <c r="E2003">
        <v>2018</v>
      </c>
    </row>
    <row r="2004" spans="1:5" x14ac:dyDescent="0.25">
      <c r="A2004" t="s">
        <v>261</v>
      </c>
      <c r="B2004" t="s">
        <v>99</v>
      </c>
      <c r="C2004" t="s">
        <v>441</v>
      </c>
      <c r="D2004">
        <v>875000000</v>
      </c>
      <c r="E2004">
        <v>2019</v>
      </c>
    </row>
    <row r="2005" spans="1:5" x14ac:dyDescent="0.25">
      <c r="A2005" t="s">
        <v>261</v>
      </c>
      <c r="B2005" t="s">
        <v>99</v>
      </c>
      <c r="C2005" t="s">
        <v>441</v>
      </c>
      <c r="D2005">
        <v>139000000</v>
      </c>
      <c r="E2005">
        <v>2020</v>
      </c>
    </row>
    <row r="2006" spans="1:5" x14ac:dyDescent="0.25">
      <c r="A2006" t="s">
        <v>261</v>
      </c>
      <c r="B2006" t="s">
        <v>99</v>
      </c>
      <c r="C2006" t="s">
        <v>11</v>
      </c>
      <c r="D2006">
        <v>17174000000</v>
      </c>
      <c r="E2006">
        <v>2018</v>
      </c>
    </row>
    <row r="2007" spans="1:5" x14ac:dyDescent="0.25">
      <c r="A2007" t="s">
        <v>261</v>
      </c>
      <c r="B2007" t="s">
        <v>99</v>
      </c>
      <c r="C2007" t="s">
        <v>11</v>
      </c>
      <c r="D2007">
        <v>20497000000</v>
      </c>
      <c r="E2007">
        <v>2019</v>
      </c>
    </row>
    <row r="2008" spans="1:5" x14ac:dyDescent="0.25">
      <c r="A2008" t="s">
        <v>261</v>
      </c>
      <c r="B2008" t="s">
        <v>99</v>
      </c>
      <c r="C2008" t="s">
        <v>11</v>
      </c>
      <c r="D2008">
        <v>23795000000</v>
      </c>
      <c r="E2008">
        <v>2020</v>
      </c>
    </row>
    <row r="2009" spans="1:5" x14ac:dyDescent="0.25">
      <c r="A2009" t="s">
        <v>261</v>
      </c>
      <c r="B2009" t="s">
        <v>99</v>
      </c>
      <c r="C2009" t="s">
        <v>19</v>
      </c>
      <c r="D2009">
        <v>162648000000</v>
      </c>
      <c r="E2009">
        <v>2018</v>
      </c>
    </row>
    <row r="2010" spans="1:5" x14ac:dyDescent="0.25">
      <c r="A2010" t="s">
        <v>261</v>
      </c>
      <c r="B2010" t="s">
        <v>99</v>
      </c>
      <c r="C2010" t="s">
        <v>19</v>
      </c>
      <c r="D2010">
        <v>225248000000</v>
      </c>
      <c r="E2010">
        <v>2019</v>
      </c>
    </row>
    <row r="2011" spans="1:5" x14ac:dyDescent="0.25">
      <c r="A2011" t="s">
        <v>261</v>
      </c>
      <c r="B2011" t="s">
        <v>99</v>
      </c>
      <c r="C2011" t="s">
        <v>19</v>
      </c>
      <c r="D2011">
        <v>321195000000</v>
      </c>
      <c r="E2011">
        <v>2020</v>
      </c>
    </row>
    <row r="2012" spans="1:5" x14ac:dyDescent="0.25">
      <c r="A2012" t="s">
        <v>261</v>
      </c>
      <c r="B2012" t="s">
        <v>99</v>
      </c>
      <c r="C2012" t="s">
        <v>18</v>
      </c>
      <c r="D2012">
        <v>119099000000</v>
      </c>
      <c r="E2012">
        <v>2018</v>
      </c>
    </row>
    <row r="2013" spans="1:5" x14ac:dyDescent="0.25">
      <c r="A2013" t="s">
        <v>261</v>
      </c>
      <c r="B2013" t="s">
        <v>99</v>
      </c>
      <c r="C2013" t="s">
        <v>18</v>
      </c>
      <c r="D2013">
        <v>163188000000</v>
      </c>
      <c r="E2013">
        <v>2019</v>
      </c>
    </row>
    <row r="2014" spans="1:5" x14ac:dyDescent="0.25">
      <c r="A2014" t="s">
        <v>261</v>
      </c>
      <c r="B2014" t="s">
        <v>99</v>
      </c>
      <c r="C2014" t="s">
        <v>18</v>
      </c>
      <c r="D2014">
        <v>227791000000</v>
      </c>
      <c r="E2014">
        <v>2020</v>
      </c>
    </row>
    <row r="2015" spans="1:5" x14ac:dyDescent="0.25">
      <c r="A2015" t="s">
        <v>261</v>
      </c>
      <c r="B2015" t="s">
        <v>99</v>
      </c>
      <c r="C2015" t="s">
        <v>442</v>
      </c>
      <c r="D2015">
        <v>0</v>
      </c>
      <c r="E2015">
        <v>2018</v>
      </c>
    </row>
    <row r="2016" spans="1:5" x14ac:dyDescent="0.25">
      <c r="A2016" t="s">
        <v>261</v>
      </c>
      <c r="B2016" t="s">
        <v>99</v>
      </c>
      <c r="C2016" t="s">
        <v>442</v>
      </c>
      <c r="D2016">
        <v>0</v>
      </c>
      <c r="E2016">
        <v>2019</v>
      </c>
    </row>
    <row r="2017" spans="1:5" x14ac:dyDescent="0.25">
      <c r="A2017" t="s">
        <v>261</v>
      </c>
      <c r="B2017" t="s">
        <v>99</v>
      </c>
      <c r="C2017" t="s">
        <v>442</v>
      </c>
      <c r="D2017">
        <v>0</v>
      </c>
      <c r="E2017">
        <v>2020</v>
      </c>
    </row>
    <row r="2018" spans="1:5" x14ac:dyDescent="0.25">
      <c r="A2018" t="s">
        <v>261</v>
      </c>
      <c r="B2018" t="s">
        <v>99</v>
      </c>
      <c r="C2018" t="s">
        <v>443</v>
      </c>
      <c r="D2018">
        <v>0</v>
      </c>
      <c r="E2018">
        <v>2018</v>
      </c>
    </row>
    <row r="2019" spans="1:5" x14ac:dyDescent="0.25">
      <c r="A2019" t="s">
        <v>261</v>
      </c>
      <c r="B2019" t="s">
        <v>99</v>
      </c>
      <c r="C2019" t="s">
        <v>443</v>
      </c>
      <c r="D2019">
        <v>0</v>
      </c>
      <c r="E2019">
        <v>2019</v>
      </c>
    </row>
    <row r="2020" spans="1:5" x14ac:dyDescent="0.25">
      <c r="A2020" t="s">
        <v>261</v>
      </c>
      <c r="B2020" t="s">
        <v>99</v>
      </c>
      <c r="C2020" t="s">
        <v>443</v>
      </c>
      <c r="D2020">
        <v>0</v>
      </c>
      <c r="E2020">
        <v>2020</v>
      </c>
    </row>
    <row r="2021" spans="1:5" x14ac:dyDescent="0.25">
      <c r="A2021" t="s">
        <v>261</v>
      </c>
      <c r="B2021" t="s">
        <v>99</v>
      </c>
      <c r="C2021" t="s">
        <v>444</v>
      </c>
      <c r="D2021">
        <v>-7267000000</v>
      </c>
      <c r="E2021">
        <v>2018</v>
      </c>
    </row>
    <row r="2022" spans="1:5" x14ac:dyDescent="0.25">
      <c r="A2022" t="s">
        <v>261</v>
      </c>
      <c r="B2022" t="s">
        <v>99</v>
      </c>
      <c r="C2022" t="s">
        <v>444</v>
      </c>
      <c r="D2022">
        <v>-8757000000</v>
      </c>
      <c r="E2022">
        <v>2019</v>
      </c>
    </row>
    <row r="2023" spans="1:5" x14ac:dyDescent="0.25">
      <c r="A2023" t="s">
        <v>261</v>
      </c>
      <c r="B2023" t="s">
        <v>99</v>
      </c>
      <c r="C2023" t="s">
        <v>444</v>
      </c>
      <c r="D2023">
        <v>-117000000</v>
      </c>
      <c r="E2023">
        <v>2020</v>
      </c>
    </row>
    <row r="2024" spans="1:5" x14ac:dyDescent="0.25">
      <c r="A2024" t="s">
        <v>261</v>
      </c>
      <c r="B2024" t="s">
        <v>99</v>
      </c>
      <c r="C2024" t="s">
        <v>445</v>
      </c>
      <c r="D2024">
        <v>0</v>
      </c>
      <c r="E2024">
        <v>2018</v>
      </c>
    </row>
    <row r="2025" spans="1:5" x14ac:dyDescent="0.25">
      <c r="A2025" t="s">
        <v>261</v>
      </c>
      <c r="B2025" t="s">
        <v>99</v>
      </c>
      <c r="C2025" t="s">
        <v>445</v>
      </c>
      <c r="D2025">
        <v>0</v>
      </c>
      <c r="E2025">
        <v>2019</v>
      </c>
    </row>
    <row r="2026" spans="1:5" x14ac:dyDescent="0.25">
      <c r="A2026" t="s">
        <v>261</v>
      </c>
      <c r="B2026" t="s">
        <v>99</v>
      </c>
      <c r="C2026" t="s">
        <v>445</v>
      </c>
      <c r="D2026">
        <v>0</v>
      </c>
      <c r="E2026">
        <v>2020</v>
      </c>
    </row>
    <row r="2027" spans="1:5" x14ac:dyDescent="0.25">
      <c r="A2027" t="s">
        <v>261</v>
      </c>
      <c r="B2027" t="s">
        <v>99</v>
      </c>
      <c r="C2027" t="s">
        <v>446</v>
      </c>
      <c r="D2027">
        <v>0</v>
      </c>
      <c r="E2027">
        <v>2018</v>
      </c>
    </row>
    <row r="2028" spans="1:5" x14ac:dyDescent="0.25">
      <c r="A2028" t="s">
        <v>261</v>
      </c>
      <c r="B2028" t="s">
        <v>99</v>
      </c>
      <c r="C2028" t="s">
        <v>446</v>
      </c>
      <c r="D2028">
        <v>0</v>
      </c>
      <c r="E2028">
        <v>2019</v>
      </c>
    </row>
    <row r="2029" spans="1:5" x14ac:dyDescent="0.25">
      <c r="A2029" t="s">
        <v>261</v>
      </c>
      <c r="B2029" t="s">
        <v>99</v>
      </c>
      <c r="C2029" t="s">
        <v>446</v>
      </c>
      <c r="D2029">
        <v>0</v>
      </c>
      <c r="E2029">
        <v>2020</v>
      </c>
    </row>
    <row r="2030" spans="1:5" x14ac:dyDescent="0.25">
      <c r="A2030" t="s">
        <v>261</v>
      </c>
      <c r="B2030" t="s">
        <v>99</v>
      </c>
      <c r="C2030" t="s">
        <v>447</v>
      </c>
      <c r="D2030">
        <v>-7267000000</v>
      </c>
      <c r="E2030">
        <v>2018</v>
      </c>
    </row>
    <row r="2031" spans="1:5" x14ac:dyDescent="0.25">
      <c r="A2031" t="s">
        <v>261</v>
      </c>
      <c r="B2031" t="s">
        <v>99</v>
      </c>
      <c r="C2031" t="s">
        <v>447</v>
      </c>
      <c r="D2031">
        <v>-8757000000</v>
      </c>
      <c r="E2031">
        <v>2019</v>
      </c>
    </row>
    <row r="2032" spans="1:5" x14ac:dyDescent="0.25">
      <c r="A2032" t="s">
        <v>261</v>
      </c>
      <c r="B2032" t="s">
        <v>99</v>
      </c>
      <c r="C2032" t="s">
        <v>447</v>
      </c>
      <c r="D2032">
        <v>-117000000</v>
      </c>
      <c r="E2032">
        <v>2020</v>
      </c>
    </row>
    <row r="2033" spans="1:5" x14ac:dyDescent="0.25">
      <c r="A2033" t="s">
        <v>261</v>
      </c>
      <c r="B2033" t="s">
        <v>99</v>
      </c>
      <c r="C2033" t="s">
        <v>448</v>
      </c>
      <c r="D2033">
        <v>0</v>
      </c>
      <c r="E2033">
        <v>2018</v>
      </c>
    </row>
    <row r="2034" spans="1:5" x14ac:dyDescent="0.25">
      <c r="A2034" t="s">
        <v>261</v>
      </c>
      <c r="B2034" t="s">
        <v>99</v>
      </c>
      <c r="C2034" t="s">
        <v>448</v>
      </c>
      <c r="D2034">
        <v>0</v>
      </c>
      <c r="E2034">
        <v>2019</v>
      </c>
    </row>
    <row r="2035" spans="1:5" x14ac:dyDescent="0.25">
      <c r="A2035" t="s">
        <v>261</v>
      </c>
      <c r="B2035" t="s">
        <v>99</v>
      </c>
      <c r="C2035" t="s">
        <v>448</v>
      </c>
      <c r="D2035">
        <v>0</v>
      </c>
      <c r="E2035">
        <v>2020</v>
      </c>
    </row>
    <row r="2036" spans="1:5" x14ac:dyDescent="0.25">
      <c r="A2036" t="s">
        <v>261</v>
      </c>
      <c r="B2036" t="s">
        <v>99</v>
      </c>
      <c r="C2036" t="s">
        <v>449</v>
      </c>
      <c r="D2036">
        <v>-12287000000</v>
      </c>
      <c r="E2036">
        <v>2018</v>
      </c>
    </row>
    <row r="2037" spans="1:5" x14ac:dyDescent="0.25">
      <c r="A2037" t="s">
        <v>261</v>
      </c>
      <c r="B2037" t="s">
        <v>99</v>
      </c>
      <c r="C2037" t="s">
        <v>449</v>
      </c>
      <c r="D2037">
        <v>-25992000000</v>
      </c>
      <c r="E2037">
        <v>2019</v>
      </c>
    </row>
    <row r="2038" spans="1:5" x14ac:dyDescent="0.25">
      <c r="A2038" t="s">
        <v>261</v>
      </c>
      <c r="B2038" t="s">
        <v>99</v>
      </c>
      <c r="C2038" t="s">
        <v>449</v>
      </c>
      <c r="D2038">
        <v>-62382000000</v>
      </c>
      <c r="E2038">
        <v>2020</v>
      </c>
    </row>
    <row r="2039" spans="1:5" x14ac:dyDescent="0.25">
      <c r="A2039" t="s">
        <v>261</v>
      </c>
      <c r="B2039" t="s">
        <v>99</v>
      </c>
      <c r="C2039" t="s">
        <v>450</v>
      </c>
      <c r="D2039">
        <v>0</v>
      </c>
      <c r="E2039">
        <v>2018</v>
      </c>
    </row>
    <row r="2040" spans="1:5" x14ac:dyDescent="0.25">
      <c r="A2040" t="s">
        <v>261</v>
      </c>
      <c r="B2040" t="s">
        <v>99</v>
      </c>
      <c r="C2040" t="s">
        <v>450</v>
      </c>
      <c r="D2040">
        <v>0</v>
      </c>
      <c r="E2040">
        <v>2019</v>
      </c>
    </row>
    <row r="2041" spans="1:5" x14ac:dyDescent="0.25">
      <c r="A2041" t="s">
        <v>261</v>
      </c>
      <c r="B2041" t="s">
        <v>99</v>
      </c>
      <c r="C2041" t="s">
        <v>450</v>
      </c>
      <c r="D2041">
        <v>0</v>
      </c>
      <c r="E2041">
        <v>2020</v>
      </c>
    </row>
    <row r="2042" spans="1:5" x14ac:dyDescent="0.25">
      <c r="A2042" t="s">
        <v>261</v>
      </c>
      <c r="B2042" t="s">
        <v>99</v>
      </c>
      <c r="C2042" t="s">
        <v>451</v>
      </c>
      <c r="D2042">
        <v>-118000000</v>
      </c>
      <c r="E2042">
        <v>2018</v>
      </c>
    </row>
    <row r="2043" spans="1:5" x14ac:dyDescent="0.25">
      <c r="A2043" t="s">
        <v>261</v>
      </c>
      <c r="B2043" t="s">
        <v>99</v>
      </c>
      <c r="C2043" t="s">
        <v>451</v>
      </c>
      <c r="D2043">
        <v>-4008000000</v>
      </c>
      <c r="E2043">
        <v>2019</v>
      </c>
    </row>
    <row r="2044" spans="1:5" x14ac:dyDescent="0.25">
      <c r="A2044" t="s">
        <v>261</v>
      </c>
      <c r="B2044" t="s">
        <v>99</v>
      </c>
      <c r="C2044" t="s">
        <v>451</v>
      </c>
      <c r="D2044">
        <v>-1247000000</v>
      </c>
      <c r="E2044">
        <v>2020</v>
      </c>
    </row>
    <row r="2045" spans="1:5" x14ac:dyDescent="0.25">
      <c r="A2045" t="s">
        <v>261</v>
      </c>
      <c r="B2045" t="s">
        <v>99</v>
      </c>
      <c r="C2045" t="s">
        <v>452</v>
      </c>
      <c r="D2045">
        <v>0</v>
      </c>
      <c r="E2045">
        <v>2018</v>
      </c>
    </row>
    <row r="2046" spans="1:5" x14ac:dyDescent="0.25">
      <c r="A2046" t="s">
        <v>261</v>
      </c>
      <c r="B2046" t="s">
        <v>99</v>
      </c>
      <c r="C2046" t="s">
        <v>452</v>
      </c>
      <c r="D2046">
        <v>0</v>
      </c>
      <c r="E2046">
        <v>2019</v>
      </c>
    </row>
    <row r="2047" spans="1:5" x14ac:dyDescent="0.25">
      <c r="A2047" t="s">
        <v>261</v>
      </c>
      <c r="B2047" t="s">
        <v>99</v>
      </c>
      <c r="C2047" t="s">
        <v>452</v>
      </c>
      <c r="D2047">
        <v>0</v>
      </c>
      <c r="E2047">
        <v>2020</v>
      </c>
    </row>
    <row r="2048" spans="1:5" x14ac:dyDescent="0.25">
      <c r="A2048" t="s">
        <v>261</v>
      </c>
      <c r="B2048" t="s">
        <v>99</v>
      </c>
      <c r="C2048" t="s">
        <v>453</v>
      </c>
      <c r="D2048">
        <v>0</v>
      </c>
      <c r="E2048">
        <v>2018</v>
      </c>
    </row>
    <row r="2049" spans="1:5" x14ac:dyDescent="0.25">
      <c r="A2049" t="s">
        <v>261</v>
      </c>
      <c r="B2049" t="s">
        <v>99</v>
      </c>
      <c r="C2049" t="s">
        <v>453</v>
      </c>
      <c r="D2049">
        <v>0</v>
      </c>
      <c r="E2049">
        <v>2019</v>
      </c>
    </row>
    <row r="2050" spans="1:5" x14ac:dyDescent="0.25">
      <c r="A2050" t="s">
        <v>261</v>
      </c>
      <c r="B2050" t="s">
        <v>99</v>
      </c>
      <c r="C2050" t="s">
        <v>453</v>
      </c>
      <c r="D2050">
        <v>0</v>
      </c>
      <c r="E2050">
        <v>2020</v>
      </c>
    </row>
    <row r="2051" spans="1:5" x14ac:dyDescent="0.25">
      <c r="A2051" t="s">
        <v>261</v>
      </c>
      <c r="B2051" t="s">
        <v>99</v>
      </c>
      <c r="C2051" t="s">
        <v>454</v>
      </c>
      <c r="D2051">
        <v>10073000000</v>
      </c>
      <c r="E2051">
        <v>2018</v>
      </c>
    </row>
    <row r="2052" spans="1:5" x14ac:dyDescent="0.25">
      <c r="A2052" t="s">
        <v>261</v>
      </c>
      <c r="B2052" t="s">
        <v>99</v>
      </c>
      <c r="C2052" t="s">
        <v>454</v>
      </c>
      <c r="D2052">
        <v>11588000000</v>
      </c>
      <c r="E2052">
        <v>2019</v>
      </c>
    </row>
    <row r="2053" spans="1:5" x14ac:dyDescent="0.25">
      <c r="A2053" t="s">
        <v>261</v>
      </c>
      <c r="B2053" t="s">
        <v>99</v>
      </c>
      <c r="C2053" t="s">
        <v>454</v>
      </c>
      <c r="D2053">
        <v>21331000000</v>
      </c>
      <c r="E2053">
        <v>2020</v>
      </c>
    </row>
    <row r="2054" spans="1:5" x14ac:dyDescent="0.25">
      <c r="A2054" t="s">
        <v>261</v>
      </c>
      <c r="B2054" t="s">
        <v>99</v>
      </c>
      <c r="C2054" t="s">
        <v>24</v>
      </c>
      <c r="D2054">
        <v>10073000000</v>
      </c>
      <c r="E2054">
        <v>2018</v>
      </c>
    </row>
    <row r="2055" spans="1:5" x14ac:dyDescent="0.25">
      <c r="A2055" t="s">
        <v>261</v>
      </c>
      <c r="B2055" t="s">
        <v>99</v>
      </c>
      <c r="C2055" t="s">
        <v>24</v>
      </c>
      <c r="D2055">
        <v>11588000000</v>
      </c>
      <c r="E2055">
        <v>2019</v>
      </c>
    </row>
    <row r="2056" spans="1:5" x14ac:dyDescent="0.25">
      <c r="A2056" t="s">
        <v>261</v>
      </c>
      <c r="B2056" t="s">
        <v>99</v>
      </c>
      <c r="C2056" t="s">
        <v>24</v>
      </c>
      <c r="D2056">
        <v>21331000000</v>
      </c>
      <c r="E2056">
        <v>2020</v>
      </c>
    </row>
    <row r="2057" spans="1:5" x14ac:dyDescent="0.25">
      <c r="A2057" t="s">
        <v>261</v>
      </c>
      <c r="B2057" t="s">
        <v>99</v>
      </c>
      <c r="C2057" t="s">
        <v>455</v>
      </c>
      <c r="D2057">
        <v>61797000000</v>
      </c>
      <c r="E2057">
        <v>2018</v>
      </c>
    </row>
    <row r="2058" spans="1:5" x14ac:dyDescent="0.25">
      <c r="A2058" t="s">
        <v>261</v>
      </c>
      <c r="B2058" t="s">
        <v>99</v>
      </c>
      <c r="C2058" t="s">
        <v>455</v>
      </c>
      <c r="D2058">
        <v>72705000000</v>
      </c>
      <c r="E2058">
        <v>2019</v>
      </c>
    </row>
    <row r="2059" spans="1:5" x14ac:dyDescent="0.25">
      <c r="A2059" t="s">
        <v>261</v>
      </c>
      <c r="B2059" t="s">
        <v>99</v>
      </c>
      <c r="C2059" t="s">
        <v>455</v>
      </c>
      <c r="D2059">
        <v>99981000000</v>
      </c>
      <c r="E2059">
        <v>2020</v>
      </c>
    </row>
    <row r="2060" spans="1:5" x14ac:dyDescent="0.25">
      <c r="A2060" t="s">
        <v>261</v>
      </c>
      <c r="B2060" t="s">
        <v>99</v>
      </c>
      <c r="C2060" t="s">
        <v>14</v>
      </c>
      <c r="D2060">
        <v>87547000000</v>
      </c>
      <c r="E2060">
        <v>2018</v>
      </c>
    </row>
    <row r="2061" spans="1:5" x14ac:dyDescent="0.25">
      <c r="A2061" t="s">
        <v>261</v>
      </c>
      <c r="B2061" t="s">
        <v>99</v>
      </c>
      <c r="C2061" t="s">
        <v>14</v>
      </c>
      <c r="D2061">
        <v>128914000000</v>
      </c>
      <c r="E2061">
        <v>2019</v>
      </c>
    </row>
    <row r="2062" spans="1:5" x14ac:dyDescent="0.25">
      <c r="A2062" t="s">
        <v>261</v>
      </c>
      <c r="B2062" t="s">
        <v>99</v>
      </c>
      <c r="C2062" t="s">
        <v>14</v>
      </c>
      <c r="D2062">
        <v>188462000000</v>
      </c>
      <c r="E2062">
        <v>2020</v>
      </c>
    </row>
    <row r="2063" spans="1:5" x14ac:dyDescent="0.25">
      <c r="A2063" t="s">
        <v>261</v>
      </c>
      <c r="B2063" t="s">
        <v>99</v>
      </c>
      <c r="C2063" t="s">
        <v>17</v>
      </c>
      <c r="D2063">
        <v>41058000000</v>
      </c>
      <c r="E2063">
        <v>2018</v>
      </c>
    </row>
    <row r="2064" spans="1:5" x14ac:dyDescent="0.25">
      <c r="A2064" t="s">
        <v>261</v>
      </c>
      <c r="B2064" t="s">
        <v>99</v>
      </c>
      <c r="C2064" t="s">
        <v>17</v>
      </c>
      <c r="D2064">
        <v>35585000000</v>
      </c>
      <c r="E2064">
        <v>2019</v>
      </c>
    </row>
    <row r="2065" spans="1:5" x14ac:dyDescent="0.25">
      <c r="A2065" t="s">
        <v>261</v>
      </c>
      <c r="B2065" t="s">
        <v>99</v>
      </c>
      <c r="C2065" t="s">
        <v>17</v>
      </c>
      <c r="D2065">
        <v>48833000000</v>
      </c>
      <c r="E2065">
        <v>2020</v>
      </c>
    </row>
    <row r="2066" spans="1:5" x14ac:dyDescent="0.25">
      <c r="A2066" t="s">
        <v>261</v>
      </c>
      <c r="B2066" t="s">
        <v>99</v>
      </c>
      <c r="C2066" t="s">
        <v>456</v>
      </c>
      <c r="D2066">
        <v>0</v>
      </c>
      <c r="E2066">
        <v>2018</v>
      </c>
    </row>
    <row r="2067" spans="1:5" x14ac:dyDescent="0.25">
      <c r="A2067" t="s">
        <v>261</v>
      </c>
      <c r="B2067" t="s">
        <v>99</v>
      </c>
      <c r="C2067" t="s">
        <v>456</v>
      </c>
      <c r="D2067">
        <v>0</v>
      </c>
      <c r="E2067">
        <v>2019</v>
      </c>
    </row>
    <row r="2068" spans="1:5" x14ac:dyDescent="0.25">
      <c r="A2068" t="s">
        <v>261</v>
      </c>
      <c r="B2068" t="s">
        <v>99</v>
      </c>
      <c r="C2068" t="s">
        <v>456</v>
      </c>
      <c r="D2068">
        <v>0</v>
      </c>
      <c r="E2068">
        <v>2020</v>
      </c>
    </row>
    <row r="2069" spans="1:5" x14ac:dyDescent="0.25">
      <c r="A2069" t="s">
        <v>261</v>
      </c>
      <c r="B2069" t="s">
        <v>99</v>
      </c>
      <c r="C2069" t="s">
        <v>457</v>
      </c>
      <c r="D2069">
        <v>-1160000000</v>
      </c>
      <c r="E2069">
        <v>2018</v>
      </c>
    </row>
    <row r="2070" spans="1:5" x14ac:dyDescent="0.25">
      <c r="A2070" t="s">
        <v>261</v>
      </c>
      <c r="B2070" t="s">
        <v>99</v>
      </c>
      <c r="C2070" t="s">
        <v>457</v>
      </c>
      <c r="D2070">
        <v>1279000000</v>
      </c>
      <c r="E2070">
        <v>2020</v>
      </c>
    </row>
    <row r="2071" spans="1:5" x14ac:dyDescent="0.25">
      <c r="A2071" t="s">
        <v>261</v>
      </c>
      <c r="B2071" t="s">
        <v>99</v>
      </c>
      <c r="C2071" t="s">
        <v>494</v>
      </c>
      <c r="D2071">
        <v>0</v>
      </c>
      <c r="E2071">
        <v>2019</v>
      </c>
    </row>
    <row r="2072" spans="1:5" x14ac:dyDescent="0.25">
      <c r="A2072" t="s">
        <v>261</v>
      </c>
      <c r="B2072" t="s">
        <v>99</v>
      </c>
      <c r="C2072" t="s">
        <v>458</v>
      </c>
      <c r="D2072">
        <v>220466000000</v>
      </c>
      <c r="E2072">
        <v>2018</v>
      </c>
    </row>
    <row r="2073" spans="1:5" x14ac:dyDescent="0.25">
      <c r="A2073" t="s">
        <v>261</v>
      </c>
      <c r="B2073" t="s">
        <v>99</v>
      </c>
      <c r="C2073" t="s">
        <v>458</v>
      </c>
      <c r="D2073">
        <v>265981000000</v>
      </c>
      <c r="E2073">
        <v>2019</v>
      </c>
    </row>
    <row r="2074" spans="1:5" x14ac:dyDescent="0.25">
      <c r="A2074" t="s">
        <v>261</v>
      </c>
      <c r="B2074" t="s">
        <v>99</v>
      </c>
      <c r="C2074" t="s">
        <v>458</v>
      </c>
      <c r="D2074">
        <v>363165000000</v>
      </c>
      <c r="E2074">
        <v>2020</v>
      </c>
    </row>
    <row r="2075" spans="1:5" x14ac:dyDescent="0.25">
      <c r="A2075" t="s">
        <v>261</v>
      </c>
      <c r="B2075" t="s">
        <v>99</v>
      </c>
      <c r="C2075" t="s">
        <v>459</v>
      </c>
      <c r="D2075">
        <v>12421000000</v>
      </c>
      <c r="E2075">
        <v>2018</v>
      </c>
    </row>
    <row r="2076" spans="1:5" x14ac:dyDescent="0.25">
      <c r="A2076" t="s">
        <v>261</v>
      </c>
      <c r="B2076" t="s">
        <v>99</v>
      </c>
      <c r="C2076" t="s">
        <v>459</v>
      </c>
      <c r="D2076">
        <v>14541000000</v>
      </c>
      <c r="E2076">
        <v>2019</v>
      </c>
    </row>
    <row r="2077" spans="1:5" x14ac:dyDescent="0.25">
      <c r="A2077" t="s">
        <v>261</v>
      </c>
      <c r="B2077" t="s">
        <v>99</v>
      </c>
      <c r="C2077" t="s">
        <v>459</v>
      </c>
      <c r="D2077">
        <v>22899000000</v>
      </c>
      <c r="E2077">
        <v>2020</v>
      </c>
    </row>
    <row r="2078" spans="1:5" x14ac:dyDescent="0.25">
      <c r="A2078" t="s">
        <v>261</v>
      </c>
      <c r="B2078" t="s">
        <v>99</v>
      </c>
      <c r="C2078" t="s">
        <v>460</v>
      </c>
      <c r="D2078">
        <v>-68000000</v>
      </c>
      <c r="E2078">
        <v>2018</v>
      </c>
    </row>
    <row r="2079" spans="1:5" x14ac:dyDescent="0.25">
      <c r="A2079" t="s">
        <v>261</v>
      </c>
      <c r="B2079" t="s">
        <v>99</v>
      </c>
      <c r="C2079" t="s">
        <v>460</v>
      </c>
      <c r="D2079">
        <v>-1379000000</v>
      </c>
      <c r="E2079">
        <v>2019</v>
      </c>
    </row>
    <row r="2080" spans="1:5" x14ac:dyDescent="0.25">
      <c r="A2080" t="s">
        <v>261</v>
      </c>
      <c r="B2080" t="s">
        <v>99</v>
      </c>
      <c r="C2080" t="s">
        <v>460</v>
      </c>
      <c r="D2080">
        <v>-1605000000</v>
      </c>
      <c r="E2080">
        <v>2020</v>
      </c>
    </row>
    <row r="2081" spans="1:5" x14ac:dyDescent="0.25">
      <c r="A2081" t="s">
        <v>261</v>
      </c>
      <c r="B2081" t="s">
        <v>99</v>
      </c>
      <c r="C2081" t="s">
        <v>461</v>
      </c>
      <c r="D2081">
        <v>2198000000</v>
      </c>
      <c r="E2081">
        <v>2018</v>
      </c>
    </row>
    <row r="2082" spans="1:5" x14ac:dyDescent="0.25">
      <c r="A2082" t="s">
        <v>261</v>
      </c>
      <c r="B2082" t="s">
        <v>99</v>
      </c>
      <c r="C2082" t="s">
        <v>461</v>
      </c>
      <c r="D2082">
        <v>-16551000000</v>
      </c>
      <c r="E2082">
        <v>2019</v>
      </c>
    </row>
    <row r="2083" spans="1:5" x14ac:dyDescent="0.25">
      <c r="A2083" t="s">
        <v>261</v>
      </c>
      <c r="B2083" t="s">
        <v>99</v>
      </c>
      <c r="C2083" t="s">
        <v>461</v>
      </c>
      <c r="D2083">
        <v>-41713000000</v>
      </c>
      <c r="E2083">
        <v>2020</v>
      </c>
    </row>
    <row r="2084" spans="1:5" x14ac:dyDescent="0.25">
      <c r="A2084" t="s">
        <v>261</v>
      </c>
      <c r="B2084" t="s">
        <v>99</v>
      </c>
      <c r="C2084" t="s">
        <v>462</v>
      </c>
      <c r="D2084">
        <v>4236000000</v>
      </c>
      <c r="E2084">
        <v>2018</v>
      </c>
    </row>
    <row r="2085" spans="1:5" x14ac:dyDescent="0.25">
      <c r="A2085" t="s">
        <v>261</v>
      </c>
      <c r="B2085" t="s">
        <v>99</v>
      </c>
      <c r="C2085" t="s">
        <v>462</v>
      </c>
      <c r="D2085">
        <v>-3321000000</v>
      </c>
      <c r="E2085">
        <v>2019</v>
      </c>
    </row>
    <row r="2086" spans="1:5" x14ac:dyDescent="0.25">
      <c r="A2086" t="s">
        <v>261</v>
      </c>
      <c r="B2086" t="s">
        <v>99</v>
      </c>
      <c r="C2086" t="s">
        <v>462</v>
      </c>
      <c r="D2086">
        <v>10011000000</v>
      </c>
      <c r="E2086">
        <v>2020</v>
      </c>
    </row>
    <row r="2087" spans="1:5" x14ac:dyDescent="0.25">
      <c r="A2087" t="s">
        <v>261</v>
      </c>
      <c r="B2087" t="s">
        <v>99</v>
      </c>
      <c r="C2087" t="s">
        <v>463</v>
      </c>
      <c r="D2087">
        <v>-547000000</v>
      </c>
      <c r="E2087">
        <v>2018</v>
      </c>
    </row>
    <row r="2088" spans="1:5" x14ac:dyDescent="0.25">
      <c r="A2088" t="s">
        <v>261</v>
      </c>
      <c r="B2088" t="s">
        <v>99</v>
      </c>
      <c r="C2088" t="s">
        <v>463</v>
      </c>
      <c r="D2088">
        <v>49000000</v>
      </c>
      <c r="E2088">
        <v>2019</v>
      </c>
    </row>
    <row r="2089" spans="1:5" x14ac:dyDescent="0.25">
      <c r="A2089" t="s">
        <v>261</v>
      </c>
      <c r="B2089" t="s">
        <v>99</v>
      </c>
      <c r="C2089" t="s">
        <v>463</v>
      </c>
      <c r="D2089">
        <v>806000000</v>
      </c>
      <c r="E2089">
        <v>2020</v>
      </c>
    </row>
    <row r="2090" spans="1:5" x14ac:dyDescent="0.25">
      <c r="A2090" t="s">
        <v>261</v>
      </c>
      <c r="B2090" t="s">
        <v>99</v>
      </c>
      <c r="C2090" t="s">
        <v>12</v>
      </c>
      <c r="D2090">
        <v>9500000000</v>
      </c>
      <c r="E2090">
        <v>2018</v>
      </c>
    </row>
    <row r="2091" spans="1:5" x14ac:dyDescent="0.25">
      <c r="A2091" t="s">
        <v>261</v>
      </c>
      <c r="B2091" t="s">
        <v>99</v>
      </c>
      <c r="C2091" t="s">
        <v>12</v>
      </c>
      <c r="D2091">
        <v>18929000000</v>
      </c>
      <c r="E2091">
        <v>2019</v>
      </c>
    </row>
    <row r="2092" spans="1:5" x14ac:dyDescent="0.25">
      <c r="A2092" t="s">
        <v>261</v>
      </c>
      <c r="B2092" t="s">
        <v>99</v>
      </c>
      <c r="C2092" t="s">
        <v>12</v>
      </c>
      <c r="D2092">
        <v>42274000000</v>
      </c>
      <c r="E2092">
        <v>2020</v>
      </c>
    </row>
    <row r="2093" spans="1:5" x14ac:dyDescent="0.25">
      <c r="A2093" t="s">
        <v>261</v>
      </c>
      <c r="B2093" t="s">
        <v>99</v>
      </c>
      <c r="C2093" t="s">
        <v>464</v>
      </c>
      <c r="D2093">
        <v>6536000000</v>
      </c>
      <c r="E2093">
        <v>2018</v>
      </c>
    </row>
    <row r="2094" spans="1:5" x14ac:dyDescent="0.25">
      <c r="A2094" t="s">
        <v>261</v>
      </c>
      <c r="B2094" t="s">
        <v>99</v>
      </c>
      <c r="C2094" t="s">
        <v>464</v>
      </c>
      <c r="D2094">
        <v>8190000000</v>
      </c>
      <c r="E2094">
        <v>2019</v>
      </c>
    </row>
    <row r="2095" spans="1:5" x14ac:dyDescent="0.25">
      <c r="A2095" t="s">
        <v>261</v>
      </c>
      <c r="B2095" t="s">
        <v>99</v>
      </c>
      <c r="C2095" t="s">
        <v>464</v>
      </c>
      <c r="D2095">
        <v>9708000000</v>
      </c>
      <c r="E2095">
        <v>2020</v>
      </c>
    </row>
    <row r="2096" spans="1:5" x14ac:dyDescent="0.25">
      <c r="A2096" t="s">
        <v>261</v>
      </c>
      <c r="B2096" t="s">
        <v>99</v>
      </c>
      <c r="C2096" t="s">
        <v>465</v>
      </c>
      <c r="D2096">
        <v>148100000000</v>
      </c>
      <c r="E2096">
        <v>2018</v>
      </c>
    </row>
    <row r="2097" spans="1:5" x14ac:dyDescent="0.25">
      <c r="A2097" t="s">
        <v>261</v>
      </c>
      <c r="B2097" t="s">
        <v>99</v>
      </c>
      <c r="C2097" t="s">
        <v>465</v>
      </c>
      <c r="D2097">
        <v>114160000000</v>
      </c>
      <c r="E2097">
        <v>2019</v>
      </c>
    </row>
    <row r="2098" spans="1:5" x14ac:dyDescent="0.25">
      <c r="A2098" t="s">
        <v>261</v>
      </c>
      <c r="B2098" t="s">
        <v>99</v>
      </c>
      <c r="C2098" t="s">
        <v>465</v>
      </c>
      <c r="D2098">
        <v>173445000000</v>
      </c>
      <c r="E2098">
        <v>2020</v>
      </c>
    </row>
    <row r="2099" spans="1:5" x14ac:dyDescent="0.25">
      <c r="A2099" t="s">
        <v>261</v>
      </c>
      <c r="B2099" t="s">
        <v>99</v>
      </c>
      <c r="C2099" t="s">
        <v>466</v>
      </c>
      <c r="D2099">
        <v>17563000000</v>
      </c>
      <c r="E2099">
        <v>2018</v>
      </c>
    </row>
    <row r="2100" spans="1:5" x14ac:dyDescent="0.25">
      <c r="A2100" t="s">
        <v>261</v>
      </c>
      <c r="B2100" t="s">
        <v>99</v>
      </c>
      <c r="C2100" t="s">
        <v>466</v>
      </c>
      <c r="D2100">
        <v>12171000000</v>
      </c>
      <c r="E2100">
        <v>2019</v>
      </c>
    </row>
    <row r="2101" spans="1:5" x14ac:dyDescent="0.25">
      <c r="A2101" t="s">
        <v>261</v>
      </c>
      <c r="B2101" t="s">
        <v>99</v>
      </c>
      <c r="C2101" t="s">
        <v>466</v>
      </c>
      <c r="D2101">
        <v>17017000000</v>
      </c>
      <c r="E2101">
        <v>2020</v>
      </c>
    </row>
    <row r="2102" spans="1:5" x14ac:dyDescent="0.25">
      <c r="A2102" t="s">
        <v>261</v>
      </c>
      <c r="B2102" t="s">
        <v>99</v>
      </c>
      <c r="C2102" t="s">
        <v>467</v>
      </c>
      <c r="D2102">
        <v>202316000000</v>
      </c>
      <c r="E2102">
        <v>2018</v>
      </c>
    </row>
    <row r="2103" spans="1:5" x14ac:dyDescent="0.25">
      <c r="A2103" t="s">
        <v>261</v>
      </c>
      <c r="B2103" t="s">
        <v>99</v>
      </c>
      <c r="C2103" t="s">
        <v>467</v>
      </c>
      <c r="D2103">
        <v>241900000000</v>
      </c>
      <c r="E2103">
        <v>2019</v>
      </c>
    </row>
    <row r="2104" spans="1:5" x14ac:dyDescent="0.25">
      <c r="A2104" t="s">
        <v>261</v>
      </c>
      <c r="B2104" t="s">
        <v>99</v>
      </c>
      <c r="C2104" t="s">
        <v>467</v>
      </c>
      <c r="D2104">
        <v>334489000000</v>
      </c>
      <c r="E2104">
        <v>2020</v>
      </c>
    </row>
    <row r="2105" spans="1:5" x14ac:dyDescent="0.25">
      <c r="A2105" t="s">
        <v>261</v>
      </c>
      <c r="B2105" t="s">
        <v>99</v>
      </c>
      <c r="C2105" t="s">
        <v>468</v>
      </c>
      <c r="D2105">
        <v>-296000000</v>
      </c>
      <c r="E2105">
        <v>2018</v>
      </c>
    </row>
    <row r="2106" spans="1:5" x14ac:dyDescent="0.25">
      <c r="A2106" t="s">
        <v>261</v>
      </c>
      <c r="B2106" t="s">
        <v>99</v>
      </c>
      <c r="C2106" t="s">
        <v>468</v>
      </c>
      <c r="D2106">
        <v>-201000000</v>
      </c>
      <c r="E2106">
        <v>2019</v>
      </c>
    </row>
    <row r="2107" spans="1:5" x14ac:dyDescent="0.25">
      <c r="A2107" t="s">
        <v>261</v>
      </c>
      <c r="B2107" t="s">
        <v>99</v>
      </c>
      <c r="C2107" t="s">
        <v>468</v>
      </c>
      <c r="D2107">
        <v>75000000</v>
      </c>
      <c r="E2107">
        <v>2020</v>
      </c>
    </row>
    <row r="2108" spans="1:5" x14ac:dyDescent="0.25">
      <c r="A2108" t="s">
        <v>261</v>
      </c>
      <c r="B2108" t="s">
        <v>99</v>
      </c>
      <c r="C2108" t="s">
        <v>469</v>
      </c>
      <c r="D2108">
        <v>0</v>
      </c>
      <c r="E2108">
        <v>2018</v>
      </c>
    </row>
    <row r="2109" spans="1:5" x14ac:dyDescent="0.25">
      <c r="A2109" t="s">
        <v>261</v>
      </c>
      <c r="B2109" t="s">
        <v>99</v>
      </c>
      <c r="C2109" t="s">
        <v>469</v>
      </c>
      <c r="D2109">
        <v>0</v>
      </c>
      <c r="E2109">
        <v>2019</v>
      </c>
    </row>
    <row r="2110" spans="1:5" x14ac:dyDescent="0.25">
      <c r="A2110" t="s">
        <v>261</v>
      </c>
      <c r="B2110" t="s">
        <v>99</v>
      </c>
      <c r="C2110" t="s">
        <v>469</v>
      </c>
      <c r="D2110">
        <v>0</v>
      </c>
      <c r="E2110">
        <v>2020</v>
      </c>
    </row>
    <row r="2111" spans="1:5" x14ac:dyDescent="0.25">
      <c r="A2111" t="s">
        <v>261</v>
      </c>
      <c r="B2111" t="s">
        <v>99</v>
      </c>
      <c r="C2111" t="s">
        <v>470</v>
      </c>
      <c r="D2111">
        <v>7100000000</v>
      </c>
      <c r="E2111">
        <v>2018</v>
      </c>
    </row>
    <row r="2112" spans="1:5" x14ac:dyDescent="0.25">
      <c r="A2112" t="s">
        <v>261</v>
      </c>
      <c r="B2112" t="s">
        <v>99</v>
      </c>
      <c r="C2112" t="s">
        <v>470</v>
      </c>
      <c r="D2112">
        <v>31812000000</v>
      </c>
      <c r="E2112">
        <v>2019</v>
      </c>
    </row>
    <row r="2113" spans="1:5" x14ac:dyDescent="0.25">
      <c r="A2113" t="s">
        <v>261</v>
      </c>
      <c r="B2113" t="s">
        <v>99</v>
      </c>
      <c r="C2113" t="s">
        <v>470</v>
      </c>
      <c r="D2113">
        <v>72479000000</v>
      </c>
      <c r="E2113">
        <v>2020</v>
      </c>
    </row>
    <row r="2114" spans="1:5" x14ac:dyDescent="0.25">
      <c r="A2114" t="s">
        <v>261</v>
      </c>
      <c r="B2114" t="s">
        <v>99</v>
      </c>
      <c r="C2114" t="s">
        <v>471</v>
      </c>
      <c r="D2114">
        <v>0</v>
      </c>
      <c r="E2114">
        <v>2018</v>
      </c>
    </row>
    <row r="2115" spans="1:5" x14ac:dyDescent="0.25">
      <c r="A2115" t="s">
        <v>261</v>
      </c>
      <c r="B2115" t="s">
        <v>99</v>
      </c>
      <c r="C2115" t="s">
        <v>471</v>
      </c>
      <c r="D2115">
        <v>0</v>
      </c>
      <c r="E2115">
        <v>2019</v>
      </c>
    </row>
    <row r="2116" spans="1:5" x14ac:dyDescent="0.25">
      <c r="A2116" t="s">
        <v>261</v>
      </c>
      <c r="B2116" t="s">
        <v>99</v>
      </c>
      <c r="C2116" t="s">
        <v>471</v>
      </c>
      <c r="D2116">
        <v>0</v>
      </c>
      <c r="E2116">
        <v>2020</v>
      </c>
    </row>
    <row r="2117" spans="1:5" x14ac:dyDescent="0.25">
      <c r="A2117" t="s">
        <v>261</v>
      </c>
      <c r="B2117" t="s">
        <v>99</v>
      </c>
      <c r="C2117" t="s">
        <v>472</v>
      </c>
      <c r="D2117">
        <v>0</v>
      </c>
      <c r="E2117">
        <v>2018</v>
      </c>
    </row>
    <row r="2118" spans="1:5" x14ac:dyDescent="0.25">
      <c r="A2118" t="s">
        <v>261</v>
      </c>
      <c r="B2118" t="s">
        <v>99</v>
      </c>
      <c r="C2118" t="s">
        <v>472</v>
      </c>
      <c r="D2118">
        <v>0</v>
      </c>
      <c r="E2118">
        <v>2019</v>
      </c>
    </row>
    <row r="2119" spans="1:5" x14ac:dyDescent="0.25">
      <c r="A2119" t="s">
        <v>261</v>
      </c>
      <c r="B2119" t="s">
        <v>99</v>
      </c>
      <c r="C2119" t="s">
        <v>472</v>
      </c>
      <c r="D2119">
        <v>0</v>
      </c>
      <c r="E2119">
        <v>2020</v>
      </c>
    </row>
    <row r="2120" spans="1:5" x14ac:dyDescent="0.25">
      <c r="A2120" t="s">
        <v>261</v>
      </c>
      <c r="B2120" t="s">
        <v>99</v>
      </c>
      <c r="C2120" t="s">
        <v>473</v>
      </c>
      <c r="D2120">
        <v>0</v>
      </c>
      <c r="E2120">
        <v>2018</v>
      </c>
    </row>
    <row r="2121" spans="1:5" x14ac:dyDescent="0.25">
      <c r="A2121" t="s">
        <v>261</v>
      </c>
      <c r="B2121" t="s">
        <v>99</v>
      </c>
      <c r="C2121" t="s">
        <v>473</v>
      </c>
      <c r="D2121">
        <v>0</v>
      </c>
      <c r="E2121">
        <v>2019</v>
      </c>
    </row>
    <row r="2122" spans="1:5" x14ac:dyDescent="0.25">
      <c r="A2122" t="s">
        <v>261</v>
      </c>
      <c r="B2122" t="s">
        <v>99</v>
      </c>
      <c r="C2122" t="s">
        <v>473</v>
      </c>
      <c r="D2122">
        <v>0</v>
      </c>
      <c r="E2122">
        <v>2020</v>
      </c>
    </row>
    <row r="2123" spans="1:5" x14ac:dyDescent="0.25">
      <c r="A2123" t="s">
        <v>261</v>
      </c>
      <c r="B2123" t="s">
        <v>99</v>
      </c>
      <c r="C2123" t="s">
        <v>474</v>
      </c>
      <c r="D2123">
        <v>8240000000</v>
      </c>
      <c r="E2123">
        <v>2018</v>
      </c>
    </row>
    <row r="2124" spans="1:5" x14ac:dyDescent="0.25">
      <c r="A2124" t="s">
        <v>261</v>
      </c>
      <c r="B2124" t="s">
        <v>99</v>
      </c>
      <c r="C2124" t="s">
        <v>474</v>
      </c>
      <c r="D2124">
        <v>22681000000</v>
      </c>
      <c r="E2124">
        <v>2019</v>
      </c>
    </row>
    <row r="2125" spans="1:5" x14ac:dyDescent="0.25">
      <c r="A2125" t="s">
        <v>261</v>
      </c>
      <c r="B2125" t="s">
        <v>99</v>
      </c>
      <c r="C2125" t="s">
        <v>474</v>
      </c>
      <c r="D2125">
        <v>50237000000</v>
      </c>
      <c r="E2125">
        <v>2020</v>
      </c>
    </row>
    <row r="2126" spans="1:5" x14ac:dyDescent="0.25">
      <c r="A2126" t="s">
        <v>261</v>
      </c>
      <c r="B2126" t="s">
        <v>99</v>
      </c>
      <c r="C2126" t="s">
        <v>475</v>
      </c>
      <c r="D2126">
        <v>0</v>
      </c>
      <c r="E2126">
        <v>2018</v>
      </c>
    </row>
    <row r="2127" spans="1:5" x14ac:dyDescent="0.25">
      <c r="A2127" t="s">
        <v>261</v>
      </c>
      <c r="B2127" t="s">
        <v>99</v>
      </c>
      <c r="C2127" t="s">
        <v>475</v>
      </c>
      <c r="D2127">
        <v>0</v>
      </c>
      <c r="E2127">
        <v>2019</v>
      </c>
    </row>
    <row r="2128" spans="1:5" x14ac:dyDescent="0.25">
      <c r="A2128" t="s">
        <v>261</v>
      </c>
      <c r="B2128" t="s">
        <v>99</v>
      </c>
      <c r="C2128" t="s">
        <v>475</v>
      </c>
      <c r="D2128">
        <v>0</v>
      </c>
      <c r="E2128">
        <v>2020</v>
      </c>
    </row>
    <row r="2129" spans="1:5" x14ac:dyDescent="0.25">
      <c r="A2129" t="s">
        <v>261</v>
      </c>
      <c r="B2129" t="s">
        <v>99</v>
      </c>
      <c r="C2129" t="s">
        <v>476</v>
      </c>
      <c r="D2129">
        <v>0</v>
      </c>
      <c r="E2129">
        <v>2018</v>
      </c>
    </row>
    <row r="2130" spans="1:5" x14ac:dyDescent="0.25">
      <c r="A2130" t="s">
        <v>261</v>
      </c>
      <c r="B2130" t="s">
        <v>99</v>
      </c>
      <c r="C2130" t="s">
        <v>476</v>
      </c>
      <c r="D2130">
        <v>0</v>
      </c>
      <c r="E2130">
        <v>2019</v>
      </c>
    </row>
    <row r="2131" spans="1:5" x14ac:dyDescent="0.25">
      <c r="A2131" t="s">
        <v>261</v>
      </c>
      <c r="B2131" t="s">
        <v>99</v>
      </c>
      <c r="C2131" t="s">
        <v>476</v>
      </c>
      <c r="D2131">
        <v>0</v>
      </c>
      <c r="E2131">
        <v>2020</v>
      </c>
    </row>
    <row r="2132" spans="1:5" x14ac:dyDescent="0.25">
      <c r="A2132" t="s">
        <v>261</v>
      </c>
      <c r="B2132" t="s">
        <v>99</v>
      </c>
      <c r="C2132" t="s">
        <v>477</v>
      </c>
      <c r="D2132">
        <v>0</v>
      </c>
      <c r="E2132">
        <v>2018</v>
      </c>
    </row>
    <row r="2133" spans="1:5" x14ac:dyDescent="0.25">
      <c r="A2133" t="s">
        <v>261</v>
      </c>
      <c r="B2133" t="s">
        <v>99</v>
      </c>
      <c r="C2133" t="s">
        <v>477</v>
      </c>
      <c r="D2133">
        <v>0</v>
      </c>
      <c r="E2133">
        <v>2019</v>
      </c>
    </row>
    <row r="2134" spans="1:5" x14ac:dyDescent="0.25">
      <c r="A2134" t="s">
        <v>261</v>
      </c>
      <c r="B2134" t="s">
        <v>99</v>
      </c>
      <c r="C2134" t="s">
        <v>477</v>
      </c>
      <c r="D2134">
        <v>0</v>
      </c>
      <c r="E2134">
        <v>2020</v>
      </c>
    </row>
    <row r="2135" spans="1:5" x14ac:dyDescent="0.25">
      <c r="A2135" t="s">
        <v>261</v>
      </c>
      <c r="B2135" t="s">
        <v>99</v>
      </c>
      <c r="C2135" t="s">
        <v>478</v>
      </c>
      <c r="D2135">
        <v>0</v>
      </c>
      <c r="E2135">
        <v>2018</v>
      </c>
    </row>
    <row r="2136" spans="1:5" x14ac:dyDescent="0.25">
      <c r="A2136" t="s">
        <v>261</v>
      </c>
      <c r="B2136" t="s">
        <v>99</v>
      </c>
      <c r="C2136" t="s">
        <v>478</v>
      </c>
      <c r="D2136">
        <v>0</v>
      </c>
      <c r="E2136">
        <v>2019</v>
      </c>
    </row>
    <row r="2137" spans="1:5" x14ac:dyDescent="0.25">
      <c r="A2137" t="s">
        <v>261</v>
      </c>
      <c r="B2137" t="s">
        <v>99</v>
      </c>
      <c r="C2137" t="s">
        <v>478</v>
      </c>
      <c r="D2137">
        <v>0</v>
      </c>
      <c r="E2137">
        <v>2020</v>
      </c>
    </row>
    <row r="2138" spans="1:5" x14ac:dyDescent="0.25">
      <c r="A2138" t="s">
        <v>261</v>
      </c>
      <c r="B2138" t="s">
        <v>99</v>
      </c>
      <c r="C2138" t="s">
        <v>479</v>
      </c>
      <c r="D2138">
        <v>19625000000</v>
      </c>
      <c r="E2138">
        <v>2018</v>
      </c>
    </row>
    <row r="2139" spans="1:5" x14ac:dyDescent="0.25">
      <c r="A2139" t="s">
        <v>261</v>
      </c>
      <c r="B2139" t="s">
        <v>99</v>
      </c>
      <c r="C2139" t="s">
        <v>479</v>
      </c>
      <c r="D2139">
        <v>31220000000</v>
      </c>
      <c r="E2139">
        <v>2019</v>
      </c>
    </row>
    <row r="2140" spans="1:5" x14ac:dyDescent="0.25">
      <c r="A2140" t="s">
        <v>261</v>
      </c>
      <c r="B2140" t="s">
        <v>99</v>
      </c>
      <c r="C2140" t="s">
        <v>479</v>
      </c>
      <c r="D2140">
        <v>52551000000</v>
      </c>
      <c r="E2140">
        <v>2020</v>
      </c>
    </row>
    <row r="2141" spans="1:5" x14ac:dyDescent="0.25">
      <c r="A2141" t="s">
        <v>261</v>
      </c>
      <c r="B2141" t="s">
        <v>99</v>
      </c>
      <c r="C2141" t="s">
        <v>480</v>
      </c>
      <c r="D2141">
        <v>232887000000</v>
      </c>
      <c r="E2141">
        <v>2018</v>
      </c>
    </row>
    <row r="2142" spans="1:5" x14ac:dyDescent="0.25">
      <c r="A2142" t="s">
        <v>261</v>
      </c>
      <c r="B2142" t="s">
        <v>99</v>
      </c>
      <c r="C2142" t="s">
        <v>480</v>
      </c>
      <c r="D2142">
        <v>280522000000</v>
      </c>
      <c r="E2142">
        <v>2019</v>
      </c>
    </row>
    <row r="2143" spans="1:5" x14ac:dyDescent="0.25">
      <c r="A2143" t="s">
        <v>261</v>
      </c>
      <c r="B2143" t="s">
        <v>99</v>
      </c>
      <c r="C2143" t="s">
        <v>480</v>
      </c>
      <c r="D2143">
        <v>386064000000</v>
      </c>
      <c r="E2143">
        <v>2020</v>
      </c>
    </row>
    <row r="2144" spans="1:5" x14ac:dyDescent="0.25">
      <c r="A2144" t="s">
        <v>261</v>
      </c>
      <c r="B2144" t="s">
        <v>99</v>
      </c>
      <c r="C2144" t="s">
        <v>481</v>
      </c>
      <c r="D2144">
        <v>18150000000</v>
      </c>
      <c r="E2144">
        <v>2018</v>
      </c>
    </row>
    <row r="2145" spans="1:5" x14ac:dyDescent="0.25">
      <c r="A2145" t="s">
        <v>261</v>
      </c>
      <c r="B2145" t="s">
        <v>99</v>
      </c>
      <c r="C2145" t="s">
        <v>481</v>
      </c>
      <c r="D2145">
        <v>24081000000</v>
      </c>
      <c r="E2145">
        <v>2019</v>
      </c>
    </row>
    <row r="2146" spans="1:5" x14ac:dyDescent="0.25">
      <c r="A2146" t="s">
        <v>261</v>
      </c>
      <c r="B2146" t="s">
        <v>99</v>
      </c>
      <c r="C2146" t="s">
        <v>481</v>
      </c>
      <c r="D2146">
        <v>28676000000</v>
      </c>
      <c r="E2146">
        <v>2020</v>
      </c>
    </row>
    <row r="2147" spans="1:5" x14ac:dyDescent="0.25">
      <c r="A2147" t="s">
        <v>261</v>
      </c>
      <c r="B2147" t="s">
        <v>99</v>
      </c>
      <c r="C2147" t="s">
        <v>482</v>
      </c>
      <c r="D2147">
        <v>0</v>
      </c>
      <c r="E2147">
        <v>2018</v>
      </c>
    </row>
    <row r="2148" spans="1:5" x14ac:dyDescent="0.25">
      <c r="A2148" t="s">
        <v>261</v>
      </c>
      <c r="B2148" t="s">
        <v>99</v>
      </c>
      <c r="C2148" t="s">
        <v>482</v>
      </c>
      <c r="D2148">
        <v>0</v>
      </c>
      <c r="E2148">
        <v>2019</v>
      </c>
    </row>
    <row r="2149" spans="1:5" x14ac:dyDescent="0.25">
      <c r="A2149" t="s">
        <v>261</v>
      </c>
      <c r="B2149" t="s">
        <v>99</v>
      </c>
      <c r="C2149" t="s">
        <v>482</v>
      </c>
      <c r="D2149">
        <v>0</v>
      </c>
      <c r="E2149">
        <v>2020</v>
      </c>
    </row>
    <row r="2150" spans="1:5" x14ac:dyDescent="0.25">
      <c r="A2150" t="s">
        <v>261</v>
      </c>
      <c r="B2150" t="s">
        <v>99</v>
      </c>
      <c r="C2150" t="s">
        <v>483</v>
      </c>
      <c r="D2150">
        <v>9500000000</v>
      </c>
      <c r="E2150">
        <v>2018</v>
      </c>
    </row>
    <row r="2151" spans="1:5" x14ac:dyDescent="0.25">
      <c r="A2151" t="s">
        <v>261</v>
      </c>
      <c r="B2151" t="s">
        <v>99</v>
      </c>
      <c r="C2151" t="s">
        <v>483</v>
      </c>
      <c r="D2151">
        <v>18929000000</v>
      </c>
      <c r="E2151">
        <v>2019</v>
      </c>
    </row>
    <row r="2152" spans="1:5" x14ac:dyDescent="0.25">
      <c r="A2152" t="s">
        <v>261</v>
      </c>
      <c r="B2152" t="s">
        <v>99</v>
      </c>
      <c r="C2152" t="s">
        <v>483</v>
      </c>
      <c r="D2152">
        <v>42274000000</v>
      </c>
      <c r="E2152">
        <v>2020</v>
      </c>
    </row>
    <row r="2153" spans="1:5" x14ac:dyDescent="0.25">
      <c r="A2153" t="s">
        <v>261</v>
      </c>
      <c r="B2153" t="s">
        <v>99</v>
      </c>
      <c r="C2153" t="s">
        <v>484</v>
      </c>
      <c r="D2153">
        <v>5418000000</v>
      </c>
      <c r="E2153">
        <v>2018</v>
      </c>
    </row>
    <row r="2154" spans="1:5" x14ac:dyDescent="0.25">
      <c r="A2154" t="s">
        <v>261</v>
      </c>
      <c r="B2154" t="s">
        <v>99</v>
      </c>
      <c r="C2154" t="s">
        <v>484</v>
      </c>
      <c r="D2154">
        <v>6864000000</v>
      </c>
      <c r="E2154">
        <v>2019</v>
      </c>
    </row>
    <row r="2155" spans="1:5" x14ac:dyDescent="0.25">
      <c r="A2155" t="s">
        <v>261</v>
      </c>
      <c r="B2155" t="s">
        <v>99</v>
      </c>
      <c r="C2155" t="s">
        <v>484</v>
      </c>
      <c r="D2155">
        <v>9208000000</v>
      </c>
      <c r="E2155">
        <v>2020</v>
      </c>
    </row>
    <row r="2156" spans="1:5" x14ac:dyDescent="0.25">
      <c r="A2156" t="s">
        <v>261</v>
      </c>
      <c r="B2156" t="s">
        <v>99</v>
      </c>
      <c r="C2156" t="s">
        <v>485</v>
      </c>
      <c r="D2156">
        <v>43549000000</v>
      </c>
      <c r="E2156">
        <v>2018</v>
      </c>
    </row>
    <row r="2157" spans="1:5" x14ac:dyDescent="0.25">
      <c r="A2157" t="s">
        <v>261</v>
      </c>
      <c r="B2157" t="s">
        <v>99</v>
      </c>
      <c r="C2157" t="s">
        <v>485</v>
      </c>
      <c r="D2157">
        <v>93404000000</v>
      </c>
      <c r="E2157">
        <v>2020</v>
      </c>
    </row>
    <row r="2158" spans="1:5" x14ac:dyDescent="0.25">
      <c r="A2158" t="s">
        <v>261</v>
      </c>
      <c r="B2158" t="s">
        <v>99</v>
      </c>
      <c r="C2158" t="s">
        <v>495</v>
      </c>
      <c r="D2158">
        <v>0</v>
      </c>
      <c r="E2158">
        <v>2019</v>
      </c>
    </row>
    <row r="2159" spans="1:5" x14ac:dyDescent="0.25">
      <c r="A2159" t="s">
        <v>261</v>
      </c>
      <c r="B2159" t="s">
        <v>99</v>
      </c>
      <c r="C2159" t="s">
        <v>486</v>
      </c>
      <c r="D2159">
        <v>10317000000</v>
      </c>
      <c r="E2159">
        <v>2018</v>
      </c>
    </row>
    <row r="2160" spans="1:5" x14ac:dyDescent="0.25">
      <c r="A2160" t="s">
        <v>261</v>
      </c>
      <c r="B2160" t="s">
        <v>99</v>
      </c>
      <c r="C2160" t="s">
        <v>486</v>
      </c>
      <c r="D2160">
        <v>4237000000</v>
      </c>
      <c r="E2160">
        <v>2019</v>
      </c>
    </row>
    <row r="2161" spans="1:5" x14ac:dyDescent="0.25">
      <c r="A2161" t="s">
        <v>261</v>
      </c>
      <c r="B2161" t="s">
        <v>99</v>
      </c>
      <c r="C2161" t="s">
        <v>486</v>
      </c>
      <c r="D2161">
        <v>5967000000</v>
      </c>
      <c r="E2161">
        <v>2020</v>
      </c>
    </row>
    <row r="2162" spans="1:5" x14ac:dyDescent="0.25">
      <c r="A2162" t="s">
        <v>263</v>
      </c>
      <c r="B2162" t="s">
        <v>101</v>
      </c>
      <c r="C2162" t="s">
        <v>411</v>
      </c>
      <c r="D2162">
        <v>0</v>
      </c>
      <c r="E2162">
        <v>2018</v>
      </c>
    </row>
    <row r="2163" spans="1:5" x14ac:dyDescent="0.25">
      <c r="A2163" t="s">
        <v>263</v>
      </c>
      <c r="B2163" t="s">
        <v>101</v>
      </c>
      <c r="C2163" t="s">
        <v>411</v>
      </c>
      <c r="D2163">
        <v>0</v>
      </c>
      <c r="E2163">
        <v>2019</v>
      </c>
    </row>
    <row r="2164" spans="1:5" x14ac:dyDescent="0.25">
      <c r="A2164" t="s">
        <v>263</v>
      </c>
      <c r="B2164" t="s">
        <v>101</v>
      </c>
      <c r="C2164" t="s">
        <v>411</v>
      </c>
      <c r="D2164">
        <v>0</v>
      </c>
      <c r="E2164">
        <v>2020</v>
      </c>
    </row>
    <row r="2165" spans="1:5" x14ac:dyDescent="0.25">
      <c r="A2165" t="s">
        <v>263</v>
      </c>
      <c r="B2165" t="s">
        <v>101</v>
      </c>
      <c r="C2165" t="s">
        <v>10</v>
      </c>
      <c r="D2165">
        <v>55320000000</v>
      </c>
      <c r="E2165">
        <v>2018</v>
      </c>
    </row>
    <row r="2166" spans="1:5" x14ac:dyDescent="0.25">
      <c r="A2166" t="s">
        <v>263</v>
      </c>
      <c r="B2166" t="s">
        <v>101</v>
      </c>
      <c r="C2166" t="s">
        <v>10</v>
      </c>
      <c r="D2166">
        <v>146418000000</v>
      </c>
      <c r="E2166">
        <v>2019</v>
      </c>
    </row>
    <row r="2167" spans="1:5" x14ac:dyDescent="0.25">
      <c r="A2167" t="s">
        <v>263</v>
      </c>
      <c r="B2167" t="s">
        <v>101</v>
      </c>
      <c r="C2167" t="s">
        <v>10</v>
      </c>
      <c r="D2167">
        <v>114077000000</v>
      </c>
      <c r="E2167">
        <v>2020</v>
      </c>
    </row>
    <row r="2168" spans="1:5" x14ac:dyDescent="0.25">
      <c r="A2168" t="s">
        <v>263</v>
      </c>
      <c r="B2168" t="s">
        <v>101</v>
      </c>
      <c r="C2168" t="s">
        <v>412</v>
      </c>
      <c r="D2168">
        <v>12218000000</v>
      </c>
      <c r="E2168">
        <v>2018</v>
      </c>
    </row>
    <row r="2169" spans="1:5" x14ac:dyDescent="0.25">
      <c r="A2169" t="s">
        <v>263</v>
      </c>
      <c r="B2169" t="s">
        <v>101</v>
      </c>
      <c r="C2169" t="s">
        <v>412</v>
      </c>
      <c r="D2169">
        <v>11774000000</v>
      </c>
      <c r="E2169">
        <v>2019</v>
      </c>
    </row>
    <row r="2170" spans="1:5" x14ac:dyDescent="0.25">
      <c r="A2170" t="s">
        <v>263</v>
      </c>
      <c r="B2170" t="s">
        <v>101</v>
      </c>
      <c r="C2170" t="s">
        <v>412</v>
      </c>
      <c r="D2170">
        <v>11881000000</v>
      </c>
      <c r="E2170">
        <v>2020</v>
      </c>
    </row>
    <row r="2171" spans="1:5" x14ac:dyDescent="0.25">
      <c r="A2171" t="s">
        <v>263</v>
      </c>
      <c r="B2171" t="s">
        <v>101</v>
      </c>
      <c r="C2171" t="s">
        <v>413</v>
      </c>
      <c r="D2171">
        <v>738000000</v>
      </c>
      <c r="E2171">
        <v>2018</v>
      </c>
    </row>
    <row r="2172" spans="1:5" x14ac:dyDescent="0.25">
      <c r="A2172" t="s">
        <v>263</v>
      </c>
      <c r="B2172" t="s">
        <v>101</v>
      </c>
      <c r="C2172" t="s">
        <v>413</v>
      </c>
      <c r="D2172">
        <v>709000000</v>
      </c>
      <c r="E2172">
        <v>2019</v>
      </c>
    </row>
    <row r="2173" spans="1:5" x14ac:dyDescent="0.25">
      <c r="A2173" t="s">
        <v>263</v>
      </c>
      <c r="B2173" t="s">
        <v>101</v>
      </c>
      <c r="C2173" t="s">
        <v>413</v>
      </c>
      <c r="D2173">
        <v>-7000000</v>
      </c>
      <c r="E2173">
        <v>2020</v>
      </c>
    </row>
    <row r="2174" spans="1:5" x14ac:dyDescent="0.25">
      <c r="A2174" t="s">
        <v>263</v>
      </c>
      <c r="B2174" t="s">
        <v>101</v>
      </c>
      <c r="C2174" t="s">
        <v>15</v>
      </c>
      <c r="D2174">
        <v>189000000000</v>
      </c>
      <c r="E2174">
        <v>2018</v>
      </c>
    </row>
    <row r="2175" spans="1:5" x14ac:dyDescent="0.25">
      <c r="A2175" t="s">
        <v>263</v>
      </c>
      <c r="B2175" t="s">
        <v>101</v>
      </c>
      <c r="C2175" t="s">
        <v>15</v>
      </c>
      <c r="D2175">
        <v>198321000000</v>
      </c>
      <c r="E2175">
        <v>2019</v>
      </c>
    </row>
    <row r="2176" spans="1:5" x14ac:dyDescent="0.25">
      <c r="A2176" t="s">
        <v>263</v>
      </c>
      <c r="B2176" t="s">
        <v>101</v>
      </c>
      <c r="C2176" t="s">
        <v>15</v>
      </c>
      <c r="D2176">
        <v>191367000000</v>
      </c>
      <c r="E2176">
        <v>2020</v>
      </c>
    </row>
    <row r="2177" spans="1:5" x14ac:dyDescent="0.25">
      <c r="A2177" t="s">
        <v>263</v>
      </c>
      <c r="B2177" t="s">
        <v>101</v>
      </c>
      <c r="C2177" t="s">
        <v>414</v>
      </c>
      <c r="D2177">
        <v>-1310000000</v>
      </c>
      <c r="E2177">
        <v>2018</v>
      </c>
    </row>
    <row r="2178" spans="1:5" x14ac:dyDescent="0.25">
      <c r="A2178" t="s">
        <v>263</v>
      </c>
      <c r="B2178" t="s">
        <v>101</v>
      </c>
      <c r="C2178" t="s">
        <v>414</v>
      </c>
      <c r="D2178">
        <v>-1645000000</v>
      </c>
      <c r="E2178">
        <v>2019</v>
      </c>
    </row>
    <row r="2179" spans="1:5" x14ac:dyDescent="0.25">
      <c r="A2179" t="s">
        <v>263</v>
      </c>
      <c r="B2179" t="s">
        <v>101</v>
      </c>
      <c r="C2179" t="s">
        <v>414</v>
      </c>
      <c r="D2179">
        <v>-1478000000</v>
      </c>
      <c r="E2179">
        <v>2020</v>
      </c>
    </row>
    <row r="2180" spans="1:5" x14ac:dyDescent="0.25">
      <c r="A2180" t="s">
        <v>263</v>
      </c>
      <c r="B2180" t="s">
        <v>101</v>
      </c>
      <c r="C2180" t="s">
        <v>415</v>
      </c>
      <c r="D2180">
        <v>5101000000</v>
      </c>
      <c r="E2180">
        <v>2018</v>
      </c>
    </row>
    <row r="2181" spans="1:5" x14ac:dyDescent="0.25">
      <c r="A2181" t="s">
        <v>263</v>
      </c>
      <c r="B2181" t="s">
        <v>101</v>
      </c>
      <c r="C2181" t="s">
        <v>415</v>
      </c>
      <c r="D2181">
        <v>-519000000</v>
      </c>
      <c r="E2181">
        <v>2019</v>
      </c>
    </row>
    <row r="2182" spans="1:5" x14ac:dyDescent="0.25">
      <c r="A2182" t="s">
        <v>263</v>
      </c>
      <c r="B2182" t="s">
        <v>101</v>
      </c>
      <c r="C2182" t="s">
        <v>415</v>
      </c>
      <c r="D2182">
        <v>-9068000000</v>
      </c>
      <c r="E2182">
        <v>2020</v>
      </c>
    </row>
    <row r="2183" spans="1:5" x14ac:dyDescent="0.25">
      <c r="A2183" t="s">
        <v>263</v>
      </c>
      <c r="B2183" t="s">
        <v>101</v>
      </c>
      <c r="C2183" t="s">
        <v>416</v>
      </c>
      <c r="D2183">
        <v>-19615000000</v>
      </c>
      <c r="E2183">
        <v>2018</v>
      </c>
    </row>
    <row r="2184" spans="1:5" x14ac:dyDescent="0.25">
      <c r="A2184" t="s">
        <v>263</v>
      </c>
      <c r="B2184" t="s">
        <v>101</v>
      </c>
      <c r="C2184" t="s">
        <v>416</v>
      </c>
      <c r="D2184">
        <v>-16707000000</v>
      </c>
      <c r="E2184">
        <v>2019</v>
      </c>
    </row>
    <row r="2185" spans="1:5" x14ac:dyDescent="0.25">
      <c r="A2185" t="s">
        <v>263</v>
      </c>
      <c r="B2185" t="s">
        <v>101</v>
      </c>
      <c r="C2185" t="s">
        <v>416</v>
      </c>
      <c r="D2185">
        <v>11632000000</v>
      </c>
      <c r="E2185">
        <v>2020</v>
      </c>
    </row>
    <row r="2186" spans="1:5" x14ac:dyDescent="0.25">
      <c r="A2186" t="s">
        <v>263</v>
      </c>
      <c r="B2186" t="s">
        <v>101</v>
      </c>
      <c r="C2186" t="s">
        <v>417</v>
      </c>
      <c r="D2186">
        <v>8930000000</v>
      </c>
      <c r="E2186">
        <v>2018</v>
      </c>
    </row>
    <row r="2187" spans="1:5" x14ac:dyDescent="0.25">
      <c r="A2187" t="s">
        <v>263</v>
      </c>
      <c r="B2187" t="s">
        <v>101</v>
      </c>
      <c r="C2187" t="s">
        <v>417</v>
      </c>
      <c r="D2187">
        <v>13632000000</v>
      </c>
      <c r="E2187">
        <v>2019</v>
      </c>
    </row>
    <row r="2188" spans="1:5" x14ac:dyDescent="0.25">
      <c r="A2188" t="s">
        <v>263</v>
      </c>
      <c r="B2188" t="s">
        <v>101</v>
      </c>
      <c r="C2188" t="s">
        <v>417</v>
      </c>
      <c r="D2188">
        <v>5591000000</v>
      </c>
      <c r="E2188">
        <v>2020</v>
      </c>
    </row>
    <row r="2189" spans="1:5" x14ac:dyDescent="0.25">
      <c r="A2189" t="s">
        <v>263</v>
      </c>
      <c r="B2189" t="s">
        <v>101</v>
      </c>
      <c r="C2189" t="s">
        <v>418</v>
      </c>
      <c r="D2189">
        <v>0</v>
      </c>
      <c r="E2189">
        <v>2018</v>
      </c>
    </row>
    <row r="2190" spans="1:5" x14ac:dyDescent="0.25">
      <c r="A2190" t="s">
        <v>263</v>
      </c>
      <c r="B2190" t="s">
        <v>101</v>
      </c>
      <c r="C2190" t="s">
        <v>418</v>
      </c>
      <c r="D2190">
        <v>0</v>
      </c>
      <c r="E2190">
        <v>2019</v>
      </c>
    </row>
    <row r="2191" spans="1:5" x14ac:dyDescent="0.25">
      <c r="A2191" t="s">
        <v>263</v>
      </c>
      <c r="B2191" t="s">
        <v>101</v>
      </c>
      <c r="C2191" t="s">
        <v>418</v>
      </c>
      <c r="D2191">
        <v>0</v>
      </c>
      <c r="E2191">
        <v>2020</v>
      </c>
    </row>
    <row r="2192" spans="1:5" x14ac:dyDescent="0.25">
      <c r="A2192" t="s">
        <v>263</v>
      </c>
      <c r="B2192" t="s">
        <v>101</v>
      </c>
      <c r="C2192" t="s">
        <v>419</v>
      </c>
      <c r="D2192">
        <v>-248000000</v>
      </c>
      <c r="E2192">
        <v>2018</v>
      </c>
    </row>
    <row r="2193" spans="1:5" x14ac:dyDescent="0.25">
      <c r="A2193" t="s">
        <v>263</v>
      </c>
      <c r="B2193" t="s">
        <v>101</v>
      </c>
      <c r="C2193" t="s">
        <v>419</v>
      </c>
      <c r="D2193">
        <v>-289000000</v>
      </c>
      <c r="E2193">
        <v>2019</v>
      </c>
    </row>
    <row r="2194" spans="1:5" x14ac:dyDescent="0.25">
      <c r="A2194" t="s">
        <v>263</v>
      </c>
      <c r="B2194" t="s">
        <v>101</v>
      </c>
      <c r="C2194" t="s">
        <v>419</v>
      </c>
      <c r="D2194">
        <v>0</v>
      </c>
      <c r="E2194">
        <v>2020</v>
      </c>
    </row>
    <row r="2195" spans="1:5" x14ac:dyDescent="0.25">
      <c r="A2195" t="s">
        <v>263</v>
      </c>
      <c r="B2195" t="s">
        <v>101</v>
      </c>
      <c r="C2195" t="s">
        <v>420</v>
      </c>
      <c r="D2195">
        <v>0</v>
      </c>
      <c r="E2195">
        <v>2018</v>
      </c>
    </row>
    <row r="2196" spans="1:5" x14ac:dyDescent="0.25">
      <c r="A2196" t="s">
        <v>263</v>
      </c>
      <c r="B2196" t="s">
        <v>101</v>
      </c>
      <c r="C2196" t="s">
        <v>420</v>
      </c>
      <c r="D2196">
        <v>0</v>
      </c>
      <c r="E2196">
        <v>2019</v>
      </c>
    </row>
    <row r="2197" spans="1:5" x14ac:dyDescent="0.25">
      <c r="A2197" t="s">
        <v>263</v>
      </c>
      <c r="B2197" t="s">
        <v>101</v>
      </c>
      <c r="C2197" t="s">
        <v>420</v>
      </c>
      <c r="D2197">
        <v>0</v>
      </c>
      <c r="E2197">
        <v>2020</v>
      </c>
    </row>
    <row r="2198" spans="1:5" x14ac:dyDescent="0.25">
      <c r="A2198" t="s">
        <v>263</v>
      </c>
      <c r="B2198" t="s">
        <v>101</v>
      </c>
      <c r="C2198" t="s">
        <v>421</v>
      </c>
      <c r="D2198">
        <v>-4365000000</v>
      </c>
      <c r="E2198">
        <v>2018</v>
      </c>
    </row>
    <row r="2199" spans="1:5" x14ac:dyDescent="0.25">
      <c r="A2199" t="s">
        <v>263</v>
      </c>
      <c r="B2199" t="s">
        <v>101</v>
      </c>
      <c r="C2199" t="s">
        <v>421</v>
      </c>
      <c r="D2199">
        <v>1771000000</v>
      </c>
      <c r="E2199">
        <v>2019</v>
      </c>
    </row>
    <row r="2200" spans="1:5" x14ac:dyDescent="0.25">
      <c r="A2200" t="s">
        <v>263</v>
      </c>
      <c r="B2200" t="s">
        <v>101</v>
      </c>
      <c r="C2200" t="s">
        <v>421</v>
      </c>
      <c r="D2200">
        <v>-2025000000</v>
      </c>
      <c r="E2200">
        <v>2020</v>
      </c>
    </row>
    <row r="2201" spans="1:5" x14ac:dyDescent="0.25">
      <c r="A2201" t="s">
        <v>263</v>
      </c>
      <c r="B2201" t="s">
        <v>101</v>
      </c>
      <c r="C2201" t="s">
        <v>422</v>
      </c>
      <c r="D2201">
        <v>3374000000</v>
      </c>
      <c r="E2201">
        <v>2018</v>
      </c>
    </row>
    <row r="2202" spans="1:5" x14ac:dyDescent="0.25">
      <c r="A2202" t="s">
        <v>263</v>
      </c>
      <c r="B2202" t="s">
        <v>101</v>
      </c>
      <c r="C2202" t="s">
        <v>422</v>
      </c>
      <c r="D2202">
        <v>-1403000000</v>
      </c>
      <c r="E2202">
        <v>2019</v>
      </c>
    </row>
    <row r="2203" spans="1:5" x14ac:dyDescent="0.25">
      <c r="A2203" t="s">
        <v>263</v>
      </c>
      <c r="B2203" t="s">
        <v>101</v>
      </c>
      <c r="C2203" t="s">
        <v>422</v>
      </c>
      <c r="D2203">
        <v>3810000000</v>
      </c>
      <c r="E2203">
        <v>2020</v>
      </c>
    </row>
    <row r="2204" spans="1:5" x14ac:dyDescent="0.25">
      <c r="A2204" t="s">
        <v>263</v>
      </c>
      <c r="B2204" t="s">
        <v>101</v>
      </c>
      <c r="C2204" t="s">
        <v>423</v>
      </c>
      <c r="D2204">
        <v>170000000</v>
      </c>
      <c r="E2204">
        <v>2018</v>
      </c>
    </row>
    <row r="2205" spans="1:5" x14ac:dyDescent="0.25">
      <c r="A2205" t="s">
        <v>263</v>
      </c>
      <c r="B2205" t="s">
        <v>101</v>
      </c>
      <c r="C2205" t="s">
        <v>423</v>
      </c>
      <c r="D2205">
        <v>163000000</v>
      </c>
      <c r="E2205">
        <v>2019</v>
      </c>
    </row>
    <row r="2206" spans="1:5" x14ac:dyDescent="0.25">
      <c r="A2206" t="s">
        <v>263</v>
      </c>
      <c r="B2206" t="s">
        <v>101</v>
      </c>
      <c r="C2206" t="s">
        <v>423</v>
      </c>
      <c r="D2206">
        <v>161000000</v>
      </c>
      <c r="E2206">
        <v>2020</v>
      </c>
    </row>
    <row r="2207" spans="1:5" x14ac:dyDescent="0.25">
      <c r="A2207" t="s">
        <v>263</v>
      </c>
      <c r="B2207" t="s">
        <v>101</v>
      </c>
      <c r="C2207" t="s">
        <v>424</v>
      </c>
      <c r="D2207">
        <v>0</v>
      </c>
      <c r="E2207">
        <v>2018</v>
      </c>
    </row>
    <row r="2208" spans="1:5" x14ac:dyDescent="0.25">
      <c r="A2208" t="s">
        <v>263</v>
      </c>
      <c r="B2208" t="s">
        <v>101</v>
      </c>
      <c r="C2208" t="s">
        <v>424</v>
      </c>
      <c r="D2208">
        <v>0</v>
      </c>
      <c r="E2208">
        <v>2019</v>
      </c>
    </row>
    <row r="2209" spans="1:5" x14ac:dyDescent="0.25">
      <c r="A2209" t="s">
        <v>263</v>
      </c>
      <c r="B2209" t="s">
        <v>101</v>
      </c>
      <c r="C2209" t="s">
        <v>424</v>
      </c>
      <c r="D2209">
        <v>0</v>
      </c>
      <c r="E2209">
        <v>2020</v>
      </c>
    </row>
    <row r="2210" spans="1:5" x14ac:dyDescent="0.25">
      <c r="A2210" t="s">
        <v>263</v>
      </c>
      <c r="B2210" t="s">
        <v>101</v>
      </c>
      <c r="C2210" t="s">
        <v>425</v>
      </c>
      <c r="D2210">
        <v>6752000000</v>
      </c>
      <c r="E2210">
        <v>2018</v>
      </c>
    </row>
    <row r="2211" spans="1:5" x14ac:dyDescent="0.25">
      <c r="A2211" t="s">
        <v>263</v>
      </c>
      <c r="B2211" t="s">
        <v>101</v>
      </c>
      <c r="C2211" t="s">
        <v>425</v>
      </c>
      <c r="D2211">
        <v>6619000000</v>
      </c>
      <c r="E2211">
        <v>2019</v>
      </c>
    </row>
    <row r="2212" spans="1:5" x14ac:dyDescent="0.25">
      <c r="A2212" t="s">
        <v>263</v>
      </c>
      <c r="B2212" t="s">
        <v>101</v>
      </c>
      <c r="C2212" t="s">
        <v>425</v>
      </c>
      <c r="D2212">
        <v>2977000000</v>
      </c>
      <c r="E2212">
        <v>2020</v>
      </c>
    </row>
    <row r="2213" spans="1:5" x14ac:dyDescent="0.25">
      <c r="A2213" t="s">
        <v>263</v>
      </c>
      <c r="B2213" t="s">
        <v>101</v>
      </c>
      <c r="C2213" t="s">
        <v>426</v>
      </c>
      <c r="D2213">
        <v>-169000000</v>
      </c>
      <c r="E2213">
        <v>2018</v>
      </c>
    </row>
    <row r="2214" spans="1:5" x14ac:dyDescent="0.25">
      <c r="A2214" t="s">
        <v>263</v>
      </c>
      <c r="B2214" t="s">
        <v>101</v>
      </c>
      <c r="C2214" t="s">
        <v>426</v>
      </c>
      <c r="D2214">
        <v>-140000000</v>
      </c>
      <c r="E2214">
        <v>2019</v>
      </c>
    </row>
    <row r="2215" spans="1:5" x14ac:dyDescent="0.25">
      <c r="A2215" t="s">
        <v>263</v>
      </c>
      <c r="B2215" t="s">
        <v>101</v>
      </c>
      <c r="C2215" t="s">
        <v>426</v>
      </c>
      <c r="D2215">
        <v>-158000000</v>
      </c>
      <c r="E2215">
        <v>2020</v>
      </c>
    </row>
    <row r="2216" spans="1:5" x14ac:dyDescent="0.25">
      <c r="A2216" t="s">
        <v>263</v>
      </c>
      <c r="B2216" t="s">
        <v>101</v>
      </c>
      <c r="C2216" t="s">
        <v>21</v>
      </c>
      <c r="D2216">
        <v>3352000000</v>
      </c>
      <c r="E2216">
        <v>2018</v>
      </c>
    </row>
    <row r="2217" spans="1:5" x14ac:dyDescent="0.25">
      <c r="A2217" t="s">
        <v>263</v>
      </c>
      <c r="B2217" t="s">
        <v>101</v>
      </c>
      <c r="C2217" t="s">
        <v>21</v>
      </c>
      <c r="D2217">
        <v>3573000000</v>
      </c>
      <c r="E2217">
        <v>2019</v>
      </c>
    </row>
    <row r="2218" spans="1:5" x14ac:dyDescent="0.25">
      <c r="A2218" t="s">
        <v>263</v>
      </c>
      <c r="B2218" t="s">
        <v>101</v>
      </c>
      <c r="C2218" t="s">
        <v>21</v>
      </c>
      <c r="D2218">
        <v>4730000000</v>
      </c>
      <c r="E2218">
        <v>2020</v>
      </c>
    </row>
    <row r="2219" spans="1:5" x14ac:dyDescent="0.25">
      <c r="A2219" t="s">
        <v>263</v>
      </c>
      <c r="B2219" t="s">
        <v>101</v>
      </c>
      <c r="C2219" t="s">
        <v>427</v>
      </c>
      <c r="D2219">
        <v>28864000000</v>
      </c>
      <c r="E2219">
        <v>2018</v>
      </c>
    </row>
    <row r="2220" spans="1:5" x14ac:dyDescent="0.25">
      <c r="A2220" t="s">
        <v>263</v>
      </c>
      <c r="B2220" t="s">
        <v>101</v>
      </c>
      <c r="C2220" t="s">
        <v>427</v>
      </c>
      <c r="D2220">
        <v>31554000000</v>
      </c>
      <c r="E2220">
        <v>2019</v>
      </c>
    </row>
    <row r="2221" spans="1:5" x14ac:dyDescent="0.25">
      <c r="A2221" t="s">
        <v>263</v>
      </c>
      <c r="B2221" t="s">
        <v>101</v>
      </c>
      <c r="C2221" t="s">
        <v>427</v>
      </c>
      <c r="D2221">
        <v>27061000000</v>
      </c>
      <c r="E2221">
        <v>2020</v>
      </c>
    </row>
    <row r="2222" spans="1:5" x14ac:dyDescent="0.25">
      <c r="A2222" t="s">
        <v>263</v>
      </c>
      <c r="B2222" t="s">
        <v>101</v>
      </c>
      <c r="C2222" t="s">
        <v>13</v>
      </c>
      <c r="D2222">
        <v>0</v>
      </c>
      <c r="E2222">
        <v>2018</v>
      </c>
    </row>
    <row r="2223" spans="1:5" x14ac:dyDescent="0.25">
      <c r="A2223" t="s">
        <v>263</v>
      </c>
      <c r="B2223" t="s">
        <v>101</v>
      </c>
      <c r="C2223" t="s">
        <v>13</v>
      </c>
      <c r="D2223">
        <v>23932000000</v>
      </c>
      <c r="E2223">
        <v>2019</v>
      </c>
    </row>
    <row r="2224" spans="1:5" x14ac:dyDescent="0.25">
      <c r="A2224" t="s">
        <v>263</v>
      </c>
      <c r="B2224" t="s">
        <v>101</v>
      </c>
      <c r="C2224" t="s">
        <v>13</v>
      </c>
      <c r="D2224">
        <v>33030000000</v>
      </c>
      <c r="E2224">
        <v>2020</v>
      </c>
    </row>
    <row r="2225" spans="1:5" x14ac:dyDescent="0.25">
      <c r="A2225" t="s">
        <v>263</v>
      </c>
      <c r="B2225" t="s">
        <v>101</v>
      </c>
      <c r="C2225" t="s">
        <v>16</v>
      </c>
      <c r="D2225">
        <v>87610000000</v>
      </c>
      <c r="E2225">
        <v>2018</v>
      </c>
    </row>
    <row r="2226" spans="1:5" x14ac:dyDescent="0.25">
      <c r="A2226" t="s">
        <v>263</v>
      </c>
      <c r="B2226" t="s">
        <v>101</v>
      </c>
      <c r="C2226" t="s">
        <v>16</v>
      </c>
      <c r="D2226">
        <v>6442000000</v>
      </c>
      <c r="E2226">
        <v>2019</v>
      </c>
    </row>
    <row r="2227" spans="1:5" x14ac:dyDescent="0.25">
      <c r="A2227" t="s">
        <v>263</v>
      </c>
      <c r="B2227" t="s">
        <v>101</v>
      </c>
      <c r="C2227" t="s">
        <v>16</v>
      </c>
      <c r="D2227">
        <v>1716000000</v>
      </c>
      <c r="E2227">
        <v>2020</v>
      </c>
    </row>
    <row r="2228" spans="1:5" x14ac:dyDescent="0.25">
      <c r="A2228" t="s">
        <v>263</v>
      </c>
      <c r="B2228" t="s">
        <v>101</v>
      </c>
      <c r="C2228" t="s">
        <v>428</v>
      </c>
      <c r="D2228">
        <v>0</v>
      </c>
      <c r="E2228">
        <v>2018</v>
      </c>
    </row>
    <row r="2229" spans="1:5" x14ac:dyDescent="0.25">
      <c r="A2229" t="s">
        <v>263</v>
      </c>
      <c r="B2229" t="s">
        <v>101</v>
      </c>
      <c r="C2229" t="s">
        <v>428</v>
      </c>
      <c r="D2229">
        <v>0</v>
      </c>
      <c r="E2229">
        <v>2020</v>
      </c>
    </row>
    <row r="2230" spans="1:5" x14ac:dyDescent="0.25">
      <c r="A2230" t="s">
        <v>263</v>
      </c>
      <c r="B2230" t="s">
        <v>101</v>
      </c>
      <c r="C2230" t="s">
        <v>429</v>
      </c>
      <c r="D2230">
        <v>0</v>
      </c>
      <c r="E2230">
        <v>2018</v>
      </c>
    </row>
    <row r="2231" spans="1:5" x14ac:dyDescent="0.25">
      <c r="A2231" t="s">
        <v>263</v>
      </c>
      <c r="B2231" t="s">
        <v>101</v>
      </c>
      <c r="C2231" t="s">
        <v>429</v>
      </c>
      <c r="D2231">
        <v>0</v>
      </c>
      <c r="E2231">
        <v>2019</v>
      </c>
    </row>
    <row r="2232" spans="1:5" x14ac:dyDescent="0.25">
      <c r="A2232" t="s">
        <v>263</v>
      </c>
      <c r="B2232" t="s">
        <v>101</v>
      </c>
      <c r="C2232" t="s">
        <v>429</v>
      </c>
      <c r="D2232">
        <v>0</v>
      </c>
      <c r="E2232">
        <v>2019</v>
      </c>
    </row>
    <row r="2233" spans="1:5" x14ac:dyDescent="0.25">
      <c r="A2233" t="s">
        <v>263</v>
      </c>
      <c r="B2233" t="s">
        <v>101</v>
      </c>
      <c r="C2233" t="s">
        <v>429</v>
      </c>
      <c r="D2233">
        <v>0</v>
      </c>
      <c r="E2233">
        <v>2020</v>
      </c>
    </row>
    <row r="2234" spans="1:5" x14ac:dyDescent="0.25">
      <c r="A2234" t="s">
        <v>263</v>
      </c>
      <c r="B2234" t="s">
        <v>101</v>
      </c>
      <c r="C2234" t="s">
        <v>430</v>
      </c>
      <c r="D2234">
        <v>8122000000</v>
      </c>
      <c r="E2234">
        <v>2018</v>
      </c>
    </row>
    <row r="2235" spans="1:5" x14ac:dyDescent="0.25">
      <c r="A2235" t="s">
        <v>263</v>
      </c>
      <c r="B2235" t="s">
        <v>101</v>
      </c>
      <c r="C2235" t="s">
        <v>430</v>
      </c>
      <c r="D2235">
        <v>8429000000</v>
      </c>
      <c r="E2235">
        <v>2019</v>
      </c>
    </row>
    <row r="2236" spans="1:5" x14ac:dyDescent="0.25">
      <c r="A2236" t="s">
        <v>263</v>
      </c>
      <c r="B2236" t="s">
        <v>101</v>
      </c>
      <c r="C2236" t="s">
        <v>430</v>
      </c>
      <c r="D2236">
        <v>4296000000</v>
      </c>
      <c r="E2236">
        <v>2020</v>
      </c>
    </row>
    <row r="2237" spans="1:5" x14ac:dyDescent="0.25">
      <c r="A2237" t="s">
        <v>263</v>
      </c>
      <c r="B2237" t="s">
        <v>101</v>
      </c>
      <c r="C2237" t="s">
        <v>431</v>
      </c>
      <c r="D2237">
        <v>0</v>
      </c>
      <c r="E2237">
        <v>2018</v>
      </c>
    </row>
    <row r="2238" spans="1:5" x14ac:dyDescent="0.25">
      <c r="A2238" t="s">
        <v>263</v>
      </c>
      <c r="B2238" t="s">
        <v>101</v>
      </c>
      <c r="C2238" t="s">
        <v>431</v>
      </c>
      <c r="D2238">
        <v>0</v>
      </c>
      <c r="E2238">
        <v>2019</v>
      </c>
    </row>
    <row r="2239" spans="1:5" x14ac:dyDescent="0.25">
      <c r="A2239" t="s">
        <v>263</v>
      </c>
      <c r="B2239" t="s">
        <v>101</v>
      </c>
      <c r="C2239" t="s">
        <v>431</v>
      </c>
      <c r="D2239">
        <v>0</v>
      </c>
      <c r="E2239">
        <v>2020</v>
      </c>
    </row>
    <row r="2240" spans="1:5" x14ac:dyDescent="0.25">
      <c r="A2240" t="s">
        <v>263</v>
      </c>
      <c r="B2240" t="s">
        <v>101</v>
      </c>
      <c r="C2240" t="s">
        <v>432</v>
      </c>
      <c r="D2240">
        <v>43465</v>
      </c>
      <c r="E2240">
        <v>2018</v>
      </c>
    </row>
    <row r="2241" spans="1:5" x14ac:dyDescent="0.25">
      <c r="A2241" t="s">
        <v>263</v>
      </c>
      <c r="B2241" t="s">
        <v>101</v>
      </c>
      <c r="C2241" t="s">
        <v>432</v>
      </c>
      <c r="D2241">
        <v>43830</v>
      </c>
      <c r="E2241">
        <v>2019</v>
      </c>
    </row>
    <row r="2242" spans="1:5" x14ac:dyDescent="0.25">
      <c r="A2242" t="s">
        <v>263</v>
      </c>
      <c r="B2242" t="s">
        <v>101</v>
      </c>
      <c r="C2242" t="s">
        <v>432</v>
      </c>
      <c r="D2242">
        <v>44196</v>
      </c>
      <c r="E2242">
        <v>2020</v>
      </c>
    </row>
    <row r="2243" spans="1:5" x14ac:dyDescent="0.25">
      <c r="A2243" t="s">
        <v>263</v>
      </c>
      <c r="B2243" t="s">
        <v>101</v>
      </c>
      <c r="C2243" t="s">
        <v>433</v>
      </c>
      <c r="D2243">
        <v>0</v>
      </c>
      <c r="E2243">
        <v>2018</v>
      </c>
    </row>
    <row r="2244" spans="1:5" x14ac:dyDescent="0.25">
      <c r="A2244" t="s">
        <v>263</v>
      </c>
      <c r="B2244" t="s">
        <v>101</v>
      </c>
      <c r="C2244" t="s">
        <v>433</v>
      </c>
      <c r="D2244">
        <v>0</v>
      </c>
      <c r="E2244">
        <v>2019</v>
      </c>
    </row>
    <row r="2245" spans="1:5" x14ac:dyDescent="0.25">
      <c r="A2245" t="s">
        <v>263</v>
      </c>
      <c r="B2245" t="s">
        <v>101</v>
      </c>
      <c r="C2245" t="s">
        <v>433</v>
      </c>
      <c r="D2245">
        <v>0</v>
      </c>
      <c r="E2245">
        <v>2020</v>
      </c>
    </row>
    <row r="2246" spans="1:5" x14ac:dyDescent="0.25">
      <c r="A2246" t="s">
        <v>263</v>
      </c>
      <c r="B2246" t="s">
        <v>101</v>
      </c>
      <c r="C2246" t="s">
        <v>434</v>
      </c>
      <c r="D2246">
        <v>22290000000</v>
      </c>
      <c r="E2246">
        <v>2018</v>
      </c>
    </row>
    <row r="2247" spans="1:5" x14ac:dyDescent="0.25">
      <c r="A2247" t="s">
        <v>263</v>
      </c>
      <c r="B2247" t="s">
        <v>101</v>
      </c>
      <c r="C2247" t="s">
        <v>434</v>
      </c>
      <c r="D2247">
        <v>23071000000</v>
      </c>
      <c r="E2247">
        <v>2019</v>
      </c>
    </row>
    <row r="2248" spans="1:5" x14ac:dyDescent="0.25">
      <c r="A2248" t="s">
        <v>263</v>
      </c>
      <c r="B2248" t="s">
        <v>101</v>
      </c>
      <c r="C2248" t="s">
        <v>434</v>
      </c>
      <c r="D2248">
        <v>22984000000</v>
      </c>
      <c r="E2248">
        <v>2020</v>
      </c>
    </row>
    <row r="2249" spans="1:5" x14ac:dyDescent="0.25">
      <c r="A2249" t="s">
        <v>263</v>
      </c>
      <c r="B2249" t="s">
        <v>101</v>
      </c>
      <c r="C2249" t="s">
        <v>435</v>
      </c>
      <c r="D2249">
        <v>0</v>
      </c>
      <c r="E2249">
        <v>2018</v>
      </c>
    </row>
    <row r="2250" spans="1:5" x14ac:dyDescent="0.25">
      <c r="A2250" t="s">
        <v>263</v>
      </c>
      <c r="B2250" t="s">
        <v>101</v>
      </c>
      <c r="C2250" t="s">
        <v>435</v>
      </c>
      <c r="D2250">
        <v>0</v>
      </c>
      <c r="E2250">
        <v>2019</v>
      </c>
    </row>
    <row r="2251" spans="1:5" x14ac:dyDescent="0.25">
      <c r="A2251" t="s">
        <v>263</v>
      </c>
      <c r="B2251" t="s">
        <v>101</v>
      </c>
      <c r="C2251" t="s">
        <v>435</v>
      </c>
      <c r="D2251">
        <v>0</v>
      </c>
      <c r="E2251">
        <v>2020</v>
      </c>
    </row>
    <row r="2252" spans="1:5" x14ac:dyDescent="0.25">
      <c r="A2252" t="s">
        <v>263</v>
      </c>
      <c r="B2252" t="s">
        <v>101</v>
      </c>
      <c r="C2252" t="s">
        <v>436</v>
      </c>
      <c r="D2252">
        <v>0</v>
      </c>
      <c r="E2252">
        <v>2018</v>
      </c>
    </row>
    <row r="2253" spans="1:5" x14ac:dyDescent="0.25">
      <c r="A2253" t="s">
        <v>263</v>
      </c>
      <c r="B2253" t="s">
        <v>101</v>
      </c>
      <c r="C2253" t="s">
        <v>436</v>
      </c>
      <c r="D2253">
        <v>0</v>
      </c>
      <c r="E2253">
        <v>2019</v>
      </c>
    </row>
    <row r="2254" spans="1:5" x14ac:dyDescent="0.25">
      <c r="A2254" t="s">
        <v>263</v>
      </c>
      <c r="B2254" t="s">
        <v>101</v>
      </c>
      <c r="C2254" t="s">
        <v>436</v>
      </c>
      <c r="D2254">
        <v>0</v>
      </c>
      <c r="E2254">
        <v>2020</v>
      </c>
    </row>
    <row r="2255" spans="1:5" x14ac:dyDescent="0.25">
      <c r="A2255" t="s">
        <v>263</v>
      </c>
      <c r="B2255" t="s">
        <v>101</v>
      </c>
      <c r="C2255" t="s">
        <v>437</v>
      </c>
      <c r="D2255">
        <v>33634000000</v>
      </c>
      <c r="E2255">
        <v>2018</v>
      </c>
    </row>
    <row r="2256" spans="1:5" x14ac:dyDescent="0.25">
      <c r="A2256" t="s">
        <v>263</v>
      </c>
      <c r="B2256" t="s">
        <v>101</v>
      </c>
      <c r="C2256" t="s">
        <v>437</v>
      </c>
      <c r="D2256">
        <v>36410000000</v>
      </c>
      <c r="E2256">
        <v>2019</v>
      </c>
    </row>
    <row r="2257" spans="1:5" x14ac:dyDescent="0.25">
      <c r="A2257" t="s">
        <v>263</v>
      </c>
      <c r="B2257" t="s">
        <v>101</v>
      </c>
      <c r="C2257" t="s">
        <v>437</v>
      </c>
      <c r="D2257">
        <v>26627000000</v>
      </c>
      <c r="E2257">
        <v>2020</v>
      </c>
    </row>
    <row r="2258" spans="1:5" x14ac:dyDescent="0.25">
      <c r="A2258" t="s">
        <v>263</v>
      </c>
      <c r="B2258" t="s">
        <v>101</v>
      </c>
      <c r="C2258" t="s">
        <v>438</v>
      </c>
      <c r="D2258">
        <v>6921000000</v>
      </c>
      <c r="E2258">
        <v>2018</v>
      </c>
    </row>
    <row r="2259" spans="1:5" x14ac:dyDescent="0.25">
      <c r="A2259" t="s">
        <v>263</v>
      </c>
      <c r="B2259" t="s">
        <v>101</v>
      </c>
      <c r="C2259" t="s">
        <v>438</v>
      </c>
      <c r="D2259">
        <v>6759000000</v>
      </c>
      <c r="E2259">
        <v>2019</v>
      </c>
    </row>
    <row r="2260" spans="1:5" x14ac:dyDescent="0.25">
      <c r="A2260" t="s">
        <v>263</v>
      </c>
      <c r="B2260" t="s">
        <v>101</v>
      </c>
      <c r="C2260" t="s">
        <v>438</v>
      </c>
      <c r="D2260">
        <v>3135000000</v>
      </c>
      <c r="E2260">
        <v>2020</v>
      </c>
    </row>
    <row r="2261" spans="1:5" x14ac:dyDescent="0.25">
      <c r="A2261" t="s">
        <v>263</v>
      </c>
      <c r="B2261" t="s">
        <v>101</v>
      </c>
      <c r="C2261" t="s">
        <v>439</v>
      </c>
      <c r="D2261">
        <v>0</v>
      </c>
      <c r="E2261">
        <v>2018</v>
      </c>
    </row>
    <row r="2262" spans="1:5" x14ac:dyDescent="0.25">
      <c r="A2262" t="s">
        <v>263</v>
      </c>
      <c r="B2262" t="s">
        <v>101</v>
      </c>
      <c r="C2262" t="s">
        <v>439</v>
      </c>
      <c r="D2262">
        <v>0</v>
      </c>
      <c r="E2262">
        <v>2019</v>
      </c>
    </row>
    <row r="2263" spans="1:5" x14ac:dyDescent="0.25">
      <c r="A2263" t="s">
        <v>263</v>
      </c>
      <c r="B2263" t="s">
        <v>101</v>
      </c>
      <c r="C2263" t="s">
        <v>439</v>
      </c>
      <c r="D2263">
        <v>0</v>
      </c>
      <c r="E2263">
        <v>2020</v>
      </c>
    </row>
    <row r="2264" spans="1:5" x14ac:dyDescent="0.25">
      <c r="A2264" t="s">
        <v>263</v>
      </c>
      <c r="B2264" t="s">
        <v>101</v>
      </c>
      <c r="C2264" t="s">
        <v>23</v>
      </c>
      <c r="D2264">
        <v>1201000000</v>
      </c>
      <c r="E2264">
        <v>2018</v>
      </c>
    </row>
    <row r="2265" spans="1:5" x14ac:dyDescent="0.25">
      <c r="A2265" t="s">
        <v>263</v>
      </c>
      <c r="B2265" t="s">
        <v>101</v>
      </c>
      <c r="C2265" t="s">
        <v>23</v>
      </c>
      <c r="D2265">
        <v>1670000000</v>
      </c>
      <c r="E2265">
        <v>2019</v>
      </c>
    </row>
    <row r="2266" spans="1:5" x14ac:dyDescent="0.25">
      <c r="A2266" t="s">
        <v>263</v>
      </c>
      <c r="B2266" t="s">
        <v>101</v>
      </c>
      <c r="C2266" t="s">
        <v>23</v>
      </c>
      <c r="D2266">
        <v>1161000000</v>
      </c>
      <c r="E2266">
        <v>2020</v>
      </c>
    </row>
    <row r="2267" spans="1:5" x14ac:dyDescent="0.25">
      <c r="A2267" t="s">
        <v>263</v>
      </c>
      <c r="B2267" t="s">
        <v>101</v>
      </c>
      <c r="C2267" t="s">
        <v>440</v>
      </c>
      <c r="D2267">
        <v>0</v>
      </c>
      <c r="E2267">
        <v>2018</v>
      </c>
    </row>
    <row r="2268" spans="1:5" x14ac:dyDescent="0.25">
      <c r="A2268" t="s">
        <v>263</v>
      </c>
      <c r="B2268" t="s">
        <v>101</v>
      </c>
      <c r="C2268" t="s">
        <v>440</v>
      </c>
      <c r="D2268">
        <v>0</v>
      </c>
      <c r="E2268">
        <v>2019</v>
      </c>
    </row>
    <row r="2269" spans="1:5" x14ac:dyDescent="0.25">
      <c r="A2269" t="s">
        <v>263</v>
      </c>
      <c r="B2269" t="s">
        <v>101</v>
      </c>
      <c r="C2269" t="s">
        <v>440</v>
      </c>
      <c r="D2269">
        <v>0</v>
      </c>
      <c r="E2269">
        <v>2020</v>
      </c>
    </row>
    <row r="2270" spans="1:5" x14ac:dyDescent="0.25">
      <c r="A2270" t="s">
        <v>263</v>
      </c>
      <c r="B2270" t="s">
        <v>101</v>
      </c>
      <c r="C2270" t="s">
        <v>22</v>
      </c>
      <c r="D2270">
        <v>2943000000</v>
      </c>
      <c r="E2270">
        <v>2018</v>
      </c>
    </row>
    <row r="2271" spans="1:5" x14ac:dyDescent="0.25">
      <c r="A2271" t="s">
        <v>263</v>
      </c>
      <c r="B2271" t="s">
        <v>101</v>
      </c>
      <c r="C2271" t="s">
        <v>22</v>
      </c>
      <c r="D2271">
        <v>3464000000</v>
      </c>
      <c r="E2271">
        <v>2019</v>
      </c>
    </row>
    <row r="2272" spans="1:5" x14ac:dyDescent="0.25">
      <c r="A2272" t="s">
        <v>263</v>
      </c>
      <c r="B2272" t="s">
        <v>101</v>
      </c>
      <c r="C2272" t="s">
        <v>22</v>
      </c>
      <c r="D2272">
        <v>2098000000</v>
      </c>
      <c r="E2272">
        <v>2020</v>
      </c>
    </row>
    <row r="2273" spans="1:5" x14ac:dyDescent="0.25">
      <c r="A2273" t="s">
        <v>263</v>
      </c>
      <c r="B2273" t="s">
        <v>101</v>
      </c>
      <c r="C2273" t="s">
        <v>441</v>
      </c>
      <c r="D2273">
        <v>0</v>
      </c>
      <c r="E2273">
        <v>2018</v>
      </c>
    </row>
    <row r="2274" spans="1:5" x14ac:dyDescent="0.25">
      <c r="A2274" t="s">
        <v>263</v>
      </c>
      <c r="B2274" t="s">
        <v>101</v>
      </c>
      <c r="C2274" t="s">
        <v>441</v>
      </c>
      <c r="D2274">
        <v>0</v>
      </c>
      <c r="E2274">
        <v>2019</v>
      </c>
    </row>
    <row r="2275" spans="1:5" x14ac:dyDescent="0.25">
      <c r="A2275" t="s">
        <v>263</v>
      </c>
      <c r="B2275" t="s">
        <v>101</v>
      </c>
      <c r="C2275" t="s">
        <v>441</v>
      </c>
      <c r="D2275">
        <v>0</v>
      </c>
      <c r="E2275">
        <v>2020</v>
      </c>
    </row>
    <row r="2276" spans="1:5" x14ac:dyDescent="0.25">
      <c r="A2276" t="s">
        <v>263</v>
      </c>
      <c r="B2276" t="s">
        <v>101</v>
      </c>
      <c r="C2276" t="s">
        <v>11</v>
      </c>
      <c r="D2276">
        <v>0</v>
      </c>
      <c r="E2276">
        <v>2018</v>
      </c>
    </row>
    <row r="2277" spans="1:5" x14ac:dyDescent="0.25">
      <c r="A2277" t="s">
        <v>263</v>
      </c>
      <c r="B2277" t="s">
        <v>101</v>
      </c>
      <c r="C2277" t="s">
        <v>11</v>
      </c>
      <c r="D2277">
        <v>0</v>
      </c>
      <c r="E2277">
        <v>2019</v>
      </c>
    </row>
    <row r="2278" spans="1:5" x14ac:dyDescent="0.25">
      <c r="A2278" t="s">
        <v>263</v>
      </c>
      <c r="B2278" t="s">
        <v>101</v>
      </c>
      <c r="C2278" t="s">
        <v>11</v>
      </c>
      <c r="D2278">
        <v>0</v>
      </c>
      <c r="E2278">
        <v>2020</v>
      </c>
    </row>
    <row r="2279" spans="1:5" x14ac:dyDescent="0.25">
      <c r="A2279" t="s">
        <v>263</v>
      </c>
      <c r="B2279" t="s">
        <v>101</v>
      </c>
      <c r="C2279" t="s">
        <v>19</v>
      </c>
      <c r="D2279">
        <v>188602000000</v>
      </c>
      <c r="E2279">
        <v>2018</v>
      </c>
    </row>
    <row r="2280" spans="1:5" x14ac:dyDescent="0.25">
      <c r="A2280" t="s">
        <v>263</v>
      </c>
      <c r="B2280" t="s">
        <v>101</v>
      </c>
      <c r="C2280" t="s">
        <v>19</v>
      </c>
      <c r="D2280">
        <v>198321000000</v>
      </c>
      <c r="E2280">
        <v>2019</v>
      </c>
    </row>
    <row r="2281" spans="1:5" x14ac:dyDescent="0.25">
      <c r="A2281" t="s">
        <v>263</v>
      </c>
      <c r="B2281" t="s">
        <v>101</v>
      </c>
      <c r="C2281" t="s">
        <v>19</v>
      </c>
      <c r="D2281">
        <v>191367000000</v>
      </c>
      <c r="E2281">
        <v>2020</v>
      </c>
    </row>
    <row r="2282" spans="1:5" x14ac:dyDescent="0.25">
      <c r="A2282" t="s">
        <v>263</v>
      </c>
      <c r="B2282" t="s">
        <v>101</v>
      </c>
      <c r="C2282" t="s">
        <v>18</v>
      </c>
      <c r="D2282">
        <v>166312000000</v>
      </c>
      <c r="E2282">
        <v>2018</v>
      </c>
    </row>
    <row r="2283" spans="1:5" x14ac:dyDescent="0.25">
      <c r="A2283" t="s">
        <v>263</v>
      </c>
      <c r="B2283" t="s">
        <v>101</v>
      </c>
      <c r="C2283" t="s">
        <v>18</v>
      </c>
      <c r="D2283">
        <v>175250000000</v>
      </c>
      <c r="E2283">
        <v>2019</v>
      </c>
    </row>
    <row r="2284" spans="1:5" x14ac:dyDescent="0.25">
      <c r="A2284" t="s">
        <v>263</v>
      </c>
      <c r="B2284" t="s">
        <v>101</v>
      </c>
      <c r="C2284" t="s">
        <v>18</v>
      </c>
      <c r="D2284">
        <v>168383000000</v>
      </c>
      <c r="E2284">
        <v>2020</v>
      </c>
    </row>
    <row r="2285" spans="1:5" x14ac:dyDescent="0.25">
      <c r="A2285" t="s">
        <v>263</v>
      </c>
      <c r="B2285" t="s">
        <v>101</v>
      </c>
      <c r="C2285" t="s">
        <v>442</v>
      </c>
      <c r="D2285">
        <v>0</v>
      </c>
      <c r="E2285">
        <v>2018</v>
      </c>
    </row>
    <row r="2286" spans="1:5" x14ac:dyDescent="0.25">
      <c r="A2286" t="s">
        <v>263</v>
      </c>
      <c r="B2286" t="s">
        <v>101</v>
      </c>
      <c r="C2286" t="s">
        <v>442</v>
      </c>
      <c r="D2286">
        <v>0</v>
      </c>
      <c r="E2286">
        <v>2019</v>
      </c>
    </row>
    <row r="2287" spans="1:5" x14ac:dyDescent="0.25">
      <c r="A2287" t="s">
        <v>263</v>
      </c>
      <c r="B2287" t="s">
        <v>101</v>
      </c>
      <c r="C2287" t="s">
        <v>442</v>
      </c>
      <c r="D2287">
        <v>0</v>
      </c>
      <c r="E2287">
        <v>2020</v>
      </c>
    </row>
    <row r="2288" spans="1:5" x14ac:dyDescent="0.25">
      <c r="A2288" t="s">
        <v>263</v>
      </c>
      <c r="B2288" t="s">
        <v>101</v>
      </c>
      <c r="C2288" t="s">
        <v>443</v>
      </c>
      <c r="D2288">
        <v>55727000000</v>
      </c>
      <c r="E2288">
        <v>2018</v>
      </c>
    </row>
    <row r="2289" spans="1:5" x14ac:dyDescent="0.25">
      <c r="A2289" t="s">
        <v>263</v>
      </c>
      <c r="B2289" t="s">
        <v>101</v>
      </c>
      <c r="C2289" t="s">
        <v>443</v>
      </c>
      <c r="D2289">
        <v>57275000000</v>
      </c>
      <c r="E2289">
        <v>2019</v>
      </c>
    </row>
    <row r="2290" spans="1:5" x14ac:dyDescent="0.25">
      <c r="A2290" t="s">
        <v>263</v>
      </c>
      <c r="B2290" t="s">
        <v>101</v>
      </c>
      <c r="C2290" t="s">
        <v>443</v>
      </c>
      <c r="D2290">
        <v>44581000000</v>
      </c>
      <c r="E2290">
        <v>2020</v>
      </c>
    </row>
    <row r="2291" spans="1:5" x14ac:dyDescent="0.25">
      <c r="A2291" t="s">
        <v>263</v>
      </c>
      <c r="B2291" t="s">
        <v>101</v>
      </c>
      <c r="C2291" t="s">
        <v>444</v>
      </c>
      <c r="D2291">
        <v>2481000000</v>
      </c>
      <c r="E2291">
        <v>2018</v>
      </c>
    </row>
    <row r="2292" spans="1:5" x14ac:dyDescent="0.25">
      <c r="A2292" t="s">
        <v>263</v>
      </c>
      <c r="B2292" t="s">
        <v>101</v>
      </c>
      <c r="C2292" t="s">
        <v>444</v>
      </c>
      <c r="D2292">
        <v>2172000000</v>
      </c>
      <c r="E2292">
        <v>2019</v>
      </c>
    </row>
    <row r="2293" spans="1:5" x14ac:dyDescent="0.25">
      <c r="A2293" t="s">
        <v>263</v>
      </c>
      <c r="B2293" t="s">
        <v>101</v>
      </c>
      <c r="C2293" t="s">
        <v>444</v>
      </c>
      <c r="D2293">
        <v>-20151000000</v>
      </c>
      <c r="E2293">
        <v>2020</v>
      </c>
    </row>
    <row r="2294" spans="1:5" x14ac:dyDescent="0.25">
      <c r="A2294" t="s">
        <v>263</v>
      </c>
      <c r="B2294" t="s">
        <v>101</v>
      </c>
      <c r="C2294" t="s">
        <v>445</v>
      </c>
      <c r="D2294">
        <v>-5584000000</v>
      </c>
      <c r="E2294">
        <v>2018</v>
      </c>
    </row>
    <row r="2295" spans="1:5" x14ac:dyDescent="0.25">
      <c r="A2295" t="s">
        <v>263</v>
      </c>
      <c r="B2295" t="s">
        <v>101</v>
      </c>
      <c r="C2295" t="s">
        <v>445</v>
      </c>
      <c r="D2295">
        <v>5755000000</v>
      </c>
      <c r="E2295">
        <v>2019</v>
      </c>
    </row>
    <row r="2296" spans="1:5" x14ac:dyDescent="0.25">
      <c r="A2296" t="s">
        <v>263</v>
      </c>
      <c r="B2296" t="s">
        <v>101</v>
      </c>
      <c r="C2296" t="s">
        <v>445</v>
      </c>
      <c r="D2296">
        <v>0</v>
      </c>
      <c r="E2296">
        <v>2020</v>
      </c>
    </row>
    <row r="2297" spans="1:5" x14ac:dyDescent="0.25">
      <c r="A2297" t="s">
        <v>263</v>
      </c>
      <c r="B2297" t="s">
        <v>101</v>
      </c>
      <c r="C2297" t="s">
        <v>446</v>
      </c>
      <c r="D2297">
        <v>0</v>
      </c>
      <c r="E2297">
        <v>2018</v>
      </c>
    </row>
    <row r="2298" spans="1:5" x14ac:dyDescent="0.25">
      <c r="A2298" t="s">
        <v>263</v>
      </c>
      <c r="B2298" t="s">
        <v>101</v>
      </c>
      <c r="C2298" t="s">
        <v>446</v>
      </c>
      <c r="D2298">
        <v>0</v>
      </c>
      <c r="E2298">
        <v>2019</v>
      </c>
    </row>
    <row r="2299" spans="1:5" x14ac:dyDescent="0.25">
      <c r="A2299" t="s">
        <v>263</v>
      </c>
      <c r="B2299" t="s">
        <v>101</v>
      </c>
      <c r="C2299" t="s">
        <v>446</v>
      </c>
      <c r="D2299">
        <v>0</v>
      </c>
      <c r="E2299">
        <v>2020</v>
      </c>
    </row>
    <row r="2300" spans="1:5" x14ac:dyDescent="0.25">
      <c r="A2300" t="s">
        <v>263</v>
      </c>
      <c r="B2300" t="s">
        <v>101</v>
      </c>
      <c r="C2300" t="s">
        <v>447</v>
      </c>
      <c r="D2300">
        <v>6786000000</v>
      </c>
      <c r="E2300">
        <v>2018</v>
      </c>
    </row>
    <row r="2301" spans="1:5" x14ac:dyDescent="0.25">
      <c r="A2301" t="s">
        <v>263</v>
      </c>
      <c r="B2301" t="s">
        <v>101</v>
      </c>
      <c r="C2301" t="s">
        <v>447</v>
      </c>
      <c r="D2301">
        <v>4166000000</v>
      </c>
      <c r="E2301">
        <v>2019</v>
      </c>
    </row>
    <row r="2302" spans="1:5" x14ac:dyDescent="0.25">
      <c r="A2302" t="s">
        <v>263</v>
      </c>
      <c r="B2302" t="s">
        <v>101</v>
      </c>
      <c r="C2302" t="s">
        <v>447</v>
      </c>
      <c r="D2302">
        <v>-8039000000</v>
      </c>
      <c r="E2302">
        <v>2020</v>
      </c>
    </row>
    <row r="2303" spans="1:5" x14ac:dyDescent="0.25">
      <c r="A2303" t="s">
        <v>263</v>
      </c>
      <c r="B2303" t="s">
        <v>101</v>
      </c>
      <c r="C2303" t="s">
        <v>448</v>
      </c>
      <c r="D2303">
        <v>0</v>
      </c>
      <c r="E2303">
        <v>2018</v>
      </c>
    </row>
    <row r="2304" spans="1:5" x14ac:dyDescent="0.25">
      <c r="A2304" t="s">
        <v>263</v>
      </c>
      <c r="B2304" t="s">
        <v>101</v>
      </c>
      <c r="C2304" t="s">
        <v>448</v>
      </c>
      <c r="D2304">
        <v>0</v>
      </c>
      <c r="E2304">
        <v>2019</v>
      </c>
    </row>
    <row r="2305" spans="1:5" x14ac:dyDescent="0.25">
      <c r="A2305" t="s">
        <v>263</v>
      </c>
      <c r="B2305" t="s">
        <v>101</v>
      </c>
      <c r="C2305" t="s">
        <v>448</v>
      </c>
      <c r="D2305">
        <v>0</v>
      </c>
      <c r="E2305">
        <v>2020</v>
      </c>
    </row>
    <row r="2306" spans="1:5" x14ac:dyDescent="0.25">
      <c r="A2306" t="s">
        <v>263</v>
      </c>
      <c r="B2306" t="s">
        <v>101</v>
      </c>
      <c r="C2306" t="s">
        <v>449</v>
      </c>
      <c r="D2306">
        <v>-19615000000</v>
      </c>
      <c r="E2306">
        <v>2018</v>
      </c>
    </row>
    <row r="2307" spans="1:5" x14ac:dyDescent="0.25">
      <c r="A2307" t="s">
        <v>263</v>
      </c>
      <c r="B2307" t="s">
        <v>101</v>
      </c>
      <c r="C2307" t="s">
        <v>449</v>
      </c>
      <c r="D2307">
        <v>-16707000000</v>
      </c>
      <c r="E2307">
        <v>2019</v>
      </c>
    </row>
    <row r="2308" spans="1:5" x14ac:dyDescent="0.25">
      <c r="A2308" t="s">
        <v>263</v>
      </c>
      <c r="B2308" t="s">
        <v>101</v>
      </c>
      <c r="C2308" t="s">
        <v>449</v>
      </c>
      <c r="D2308">
        <v>11632000000</v>
      </c>
      <c r="E2308">
        <v>2020</v>
      </c>
    </row>
    <row r="2309" spans="1:5" x14ac:dyDescent="0.25">
      <c r="A2309" t="s">
        <v>263</v>
      </c>
      <c r="B2309" t="s">
        <v>101</v>
      </c>
      <c r="C2309" t="s">
        <v>450</v>
      </c>
      <c r="D2309">
        <v>0</v>
      </c>
      <c r="E2309">
        <v>2018</v>
      </c>
    </row>
    <row r="2310" spans="1:5" x14ac:dyDescent="0.25">
      <c r="A2310" t="s">
        <v>263</v>
      </c>
      <c r="B2310" t="s">
        <v>101</v>
      </c>
      <c r="C2310" t="s">
        <v>450</v>
      </c>
      <c r="D2310">
        <v>0</v>
      </c>
      <c r="E2310">
        <v>2019</v>
      </c>
    </row>
    <row r="2311" spans="1:5" x14ac:dyDescent="0.25">
      <c r="A2311" t="s">
        <v>263</v>
      </c>
      <c r="B2311" t="s">
        <v>101</v>
      </c>
      <c r="C2311" t="s">
        <v>450</v>
      </c>
      <c r="D2311">
        <v>0</v>
      </c>
      <c r="E2311">
        <v>2020</v>
      </c>
    </row>
    <row r="2312" spans="1:5" x14ac:dyDescent="0.25">
      <c r="A2312" t="s">
        <v>263</v>
      </c>
      <c r="B2312" t="s">
        <v>101</v>
      </c>
      <c r="C2312" t="s">
        <v>451</v>
      </c>
      <c r="D2312">
        <v>8930000000</v>
      </c>
      <c r="E2312">
        <v>2018</v>
      </c>
    </row>
    <row r="2313" spans="1:5" x14ac:dyDescent="0.25">
      <c r="A2313" t="s">
        <v>263</v>
      </c>
      <c r="B2313" t="s">
        <v>101</v>
      </c>
      <c r="C2313" t="s">
        <v>451</v>
      </c>
      <c r="D2313">
        <v>8547000000</v>
      </c>
      <c r="E2313">
        <v>2019</v>
      </c>
    </row>
    <row r="2314" spans="1:5" x14ac:dyDescent="0.25">
      <c r="A2314" t="s">
        <v>263</v>
      </c>
      <c r="B2314" t="s">
        <v>101</v>
      </c>
      <c r="C2314" t="s">
        <v>451</v>
      </c>
      <c r="D2314">
        <v>0</v>
      </c>
      <c r="E2314">
        <v>2020</v>
      </c>
    </row>
    <row r="2315" spans="1:5" x14ac:dyDescent="0.25">
      <c r="A2315" t="s">
        <v>263</v>
      </c>
      <c r="B2315" t="s">
        <v>101</v>
      </c>
      <c r="C2315" t="s">
        <v>452</v>
      </c>
      <c r="D2315">
        <v>0</v>
      </c>
      <c r="E2315">
        <v>2018</v>
      </c>
    </row>
    <row r="2316" spans="1:5" x14ac:dyDescent="0.25">
      <c r="A2316" t="s">
        <v>263</v>
      </c>
      <c r="B2316" t="s">
        <v>101</v>
      </c>
      <c r="C2316" t="s">
        <v>452</v>
      </c>
      <c r="D2316">
        <v>0</v>
      </c>
      <c r="E2316">
        <v>2019</v>
      </c>
    </row>
    <row r="2317" spans="1:5" x14ac:dyDescent="0.25">
      <c r="A2317" t="s">
        <v>263</v>
      </c>
      <c r="B2317" t="s">
        <v>101</v>
      </c>
      <c r="C2317" t="s">
        <v>452</v>
      </c>
      <c r="D2317">
        <v>0</v>
      </c>
      <c r="E2317">
        <v>2020</v>
      </c>
    </row>
    <row r="2318" spans="1:5" x14ac:dyDescent="0.25">
      <c r="A2318" t="s">
        <v>263</v>
      </c>
      <c r="B2318" t="s">
        <v>101</v>
      </c>
      <c r="C2318" t="s">
        <v>453</v>
      </c>
      <c r="D2318">
        <v>0</v>
      </c>
      <c r="E2318">
        <v>2018</v>
      </c>
    </row>
    <row r="2319" spans="1:5" x14ac:dyDescent="0.25">
      <c r="A2319" t="s">
        <v>263</v>
      </c>
      <c r="B2319" t="s">
        <v>101</v>
      </c>
      <c r="C2319" t="s">
        <v>453</v>
      </c>
      <c r="D2319">
        <v>0</v>
      </c>
      <c r="E2319">
        <v>2019</v>
      </c>
    </row>
    <row r="2320" spans="1:5" x14ac:dyDescent="0.25">
      <c r="A2320" t="s">
        <v>263</v>
      </c>
      <c r="B2320" t="s">
        <v>101</v>
      </c>
      <c r="C2320" t="s">
        <v>453</v>
      </c>
      <c r="D2320">
        <v>0</v>
      </c>
      <c r="E2320">
        <v>2020</v>
      </c>
    </row>
    <row r="2321" spans="1:5" x14ac:dyDescent="0.25">
      <c r="A2321" t="s">
        <v>263</v>
      </c>
      <c r="B2321" t="s">
        <v>101</v>
      </c>
      <c r="C2321" t="s">
        <v>454</v>
      </c>
      <c r="D2321">
        <v>6921000000</v>
      </c>
      <c r="E2321">
        <v>2018</v>
      </c>
    </row>
    <row r="2322" spans="1:5" x14ac:dyDescent="0.25">
      <c r="A2322" t="s">
        <v>263</v>
      </c>
      <c r="B2322" t="s">
        <v>101</v>
      </c>
      <c r="C2322" t="s">
        <v>454</v>
      </c>
      <c r="D2322">
        <v>6759000000</v>
      </c>
      <c r="E2322">
        <v>2019</v>
      </c>
    </row>
    <row r="2323" spans="1:5" x14ac:dyDescent="0.25">
      <c r="A2323" t="s">
        <v>263</v>
      </c>
      <c r="B2323" t="s">
        <v>101</v>
      </c>
      <c r="C2323" t="s">
        <v>454</v>
      </c>
      <c r="D2323">
        <v>3135000000</v>
      </c>
      <c r="E2323">
        <v>2020</v>
      </c>
    </row>
    <row r="2324" spans="1:5" x14ac:dyDescent="0.25">
      <c r="A2324" t="s">
        <v>263</v>
      </c>
      <c r="B2324" t="s">
        <v>101</v>
      </c>
      <c r="C2324" t="s">
        <v>24</v>
      </c>
      <c r="D2324">
        <v>6921000000</v>
      </c>
      <c r="E2324">
        <v>2018</v>
      </c>
    </row>
    <row r="2325" spans="1:5" x14ac:dyDescent="0.25">
      <c r="A2325" t="s">
        <v>263</v>
      </c>
      <c r="B2325" t="s">
        <v>101</v>
      </c>
      <c r="C2325" t="s">
        <v>24</v>
      </c>
      <c r="D2325">
        <v>6759000000</v>
      </c>
      <c r="E2325">
        <v>2019</v>
      </c>
    </row>
    <row r="2326" spans="1:5" x14ac:dyDescent="0.25">
      <c r="A2326" t="s">
        <v>263</v>
      </c>
      <c r="B2326" t="s">
        <v>101</v>
      </c>
      <c r="C2326" t="s">
        <v>24</v>
      </c>
      <c r="D2326">
        <v>3135000000</v>
      </c>
      <c r="E2326">
        <v>2020</v>
      </c>
    </row>
    <row r="2327" spans="1:5" x14ac:dyDescent="0.25">
      <c r="A2327" t="s">
        <v>263</v>
      </c>
      <c r="B2327" t="s">
        <v>101</v>
      </c>
      <c r="C2327" t="s">
        <v>455</v>
      </c>
      <c r="D2327">
        <v>4416000000</v>
      </c>
      <c r="E2327">
        <v>2018</v>
      </c>
    </row>
    <row r="2328" spans="1:5" x14ac:dyDescent="0.25">
      <c r="A2328" t="s">
        <v>263</v>
      </c>
      <c r="B2328" t="s">
        <v>101</v>
      </c>
      <c r="C2328" t="s">
        <v>455</v>
      </c>
      <c r="D2328">
        <v>4834000000</v>
      </c>
      <c r="E2328">
        <v>2019</v>
      </c>
    </row>
    <row r="2329" spans="1:5" x14ac:dyDescent="0.25">
      <c r="A2329" t="s">
        <v>263</v>
      </c>
      <c r="B2329" t="s">
        <v>101</v>
      </c>
      <c r="C2329" t="s">
        <v>455</v>
      </c>
      <c r="D2329">
        <v>5015000000</v>
      </c>
      <c r="E2329">
        <v>2020</v>
      </c>
    </row>
    <row r="2330" spans="1:5" x14ac:dyDescent="0.25">
      <c r="A2330" t="s">
        <v>263</v>
      </c>
      <c r="B2330" t="s">
        <v>101</v>
      </c>
      <c r="C2330" t="s">
        <v>14</v>
      </c>
      <c r="D2330">
        <v>161157000000</v>
      </c>
      <c r="E2330">
        <v>2018</v>
      </c>
    </row>
    <row r="2331" spans="1:5" x14ac:dyDescent="0.25">
      <c r="A2331" t="s">
        <v>263</v>
      </c>
      <c r="B2331" t="s">
        <v>101</v>
      </c>
      <c r="C2331" t="s">
        <v>14</v>
      </c>
      <c r="D2331">
        <v>173875000000</v>
      </c>
      <c r="E2331">
        <v>2019</v>
      </c>
    </row>
    <row r="2332" spans="1:5" x14ac:dyDescent="0.25">
      <c r="A2332" t="s">
        <v>263</v>
      </c>
      <c r="B2332" t="s">
        <v>101</v>
      </c>
      <c r="C2332" t="s">
        <v>14</v>
      </c>
      <c r="D2332">
        <v>158402000000</v>
      </c>
      <c r="E2332">
        <v>2020</v>
      </c>
    </row>
    <row r="2333" spans="1:5" x14ac:dyDescent="0.25">
      <c r="A2333" t="s">
        <v>263</v>
      </c>
      <c r="B2333" t="s">
        <v>101</v>
      </c>
      <c r="C2333" t="s">
        <v>17</v>
      </c>
      <c r="D2333">
        <v>163212000000</v>
      </c>
      <c r="E2333">
        <v>2018</v>
      </c>
    </row>
    <row r="2334" spans="1:5" x14ac:dyDescent="0.25">
      <c r="A2334" t="s">
        <v>263</v>
      </c>
      <c r="B2334" t="s">
        <v>101</v>
      </c>
      <c r="C2334" t="s">
        <v>17</v>
      </c>
      <c r="D2334">
        <v>168808000000</v>
      </c>
      <c r="E2334">
        <v>2019</v>
      </c>
    </row>
    <row r="2335" spans="1:5" x14ac:dyDescent="0.25">
      <c r="A2335" t="s">
        <v>263</v>
      </c>
      <c r="B2335" t="s">
        <v>101</v>
      </c>
      <c r="C2335" t="s">
        <v>17</v>
      </c>
      <c r="D2335">
        <v>166505000000</v>
      </c>
      <c r="E2335">
        <v>2020</v>
      </c>
    </row>
    <row r="2336" spans="1:5" x14ac:dyDescent="0.25">
      <c r="A2336" t="s">
        <v>263</v>
      </c>
      <c r="B2336" t="s">
        <v>101</v>
      </c>
      <c r="C2336" t="s">
        <v>456</v>
      </c>
      <c r="D2336">
        <v>28864000000</v>
      </c>
      <c r="E2336">
        <v>2018</v>
      </c>
    </row>
    <row r="2337" spans="1:5" x14ac:dyDescent="0.25">
      <c r="A2337" t="s">
        <v>263</v>
      </c>
      <c r="B2337" t="s">
        <v>101</v>
      </c>
      <c r="C2337" t="s">
        <v>456</v>
      </c>
      <c r="D2337">
        <v>31554000000</v>
      </c>
      <c r="E2337">
        <v>2019</v>
      </c>
    </row>
    <row r="2338" spans="1:5" x14ac:dyDescent="0.25">
      <c r="A2338" t="s">
        <v>263</v>
      </c>
      <c r="B2338" t="s">
        <v>101</v>
      </c>
      <c r="C2338" t="s">
        <v>456</v>
      </c>
      <c r="D2338">
        <v>27061000000</v>
      </c>
      <c r="E2338">
        <v>2020</v>
      </c>
    </row>
    <row r="2339" spans="1:5" x14ac:dyDescent="0.25">
      <c r="A2339" t="s">
        <v>263</v>
      </c>
      <c r="B2339" t="s">
        <v>101</v>
      </c>
      <c r="C2339" t="s">
        <v>457</v>
      </c>
      <c r="D2339">
        <v>0</v>
      </c>
      <c r="E2339">
        <v>2018</v>
      </c>
    </row>
    <row r="2340" spans="1:5" x14ac:dyDescent="0.25">
      <c r="A2340" t="s">
        <v>263</v>
      </c>
      <c r="B2340" t="s">
        <v>101</v>
      </c>
      <c r="C2340" t="s">
        <v>457</v>
      </c>
      <c r="D2340">
        <v>0</v>
      </c>
      <c r="E2340">
        <v>2020</v>
      </c>
    </row>
    <row r="2341" spans="1:5" x14ac:dyDescent="0.25">
      <c r="A2341" t="s">
        <v>263</v>
      </c>
      <c r="B2341" t="s">
        <v>101</v>
      </c>
      <c r="C2341" t="s">
        <v>494</v>
      </c>
      <c r="D2341">
        <v>0</v>
      </c>
      <c r="E2341">
        <v>2019</v>
      </c>
    </row>
    <row r="2342" spans="1:5" x14ac:dyDescent="0.25">
      <c r="A2342" t="s">
        <v>263</v>
      </c>
      <c r="B2342" t="s">
        <v>101</v>
      </c>
      <c r="C2342" t="s">
        <v>458</v>
      </c>
      <c r="D2342">
        <v>6477000000</v>
      </c>
      <c r="E2342">
        <v>2018</v>
      </c>
    </row>
    <row r="2343" spans="1:5" x14ac:dyDescent="0.25">
      <c r="A2343" t="s">
        <v>263</v>
      </c>
      <c r="B2343" t="s">
        <v>101</v>
      </c>
      <c r="C2343" t="s">
        <v>458</v>
      </c>
      <c r="D2343">
        <v>7125000000</v>
      </c>
      <c r="E2343">
        <v>2019</v>
      </c>
    </row>
    <row r="2344" spans="1:5" x14ac:dyDescent="0.25">
      <c r="A2344" t="s">
        <v>263</v>
      </c>
      <c r="B2344" t="s">
        <v>101</v>
      </c>
      <c r="C2344" t="s">
        <v>458</v>
      </c>
      <c r="D2344">
        <v>6747000000</v>
      </c>
      <c r="E2344">
        <v>2020</v>
      </c>
    </row>
    <row r="2345" spans="1:5" x14ac:dyDescent="0.25">
      <c r="A2345" t="s">
        <v>263</v>
      </c>
      <c r="B2345" t="s">
        <v>101</v>
      </c>
      <c r="C2345" t="s">
        <v>459</v>
      </c>
      <c r="D2345">
        <v>2019000000</v>
      </c>
      <c r="E2345">
        <v>2018</v>
      </c>
    </row>
    <row r="2346" spans="1:5" x14ac:dyDescent="0.25">
      <c r="A2346" t="s">
        <v>263</v>
      </c>
      <c r="B2346" t="s">
        <v>101</v>
      </c>
      <c r="C2346" t="s">
        <v>459</v>
      </c>
      <c r="D2346">
        <v>2628000000</v>
      </c>
      <c r="E2346">
        <v>2019</v>
      </c>
    </row>
    <row r="2347" spans="1:5" x14ac:dyDescent="0.25">
      <c r="A2347" t="s">
        <v>263</v>
      </c>
      <c r="B2347" t="s">
        <v>101</v>
      </c>
      <c r="C2347" t="s">
        <v>459</v>
      </c>
      <c r="D2347">
        <v>-647000000</v>
      </c>
      <c r="E2347">
        <v>2020</v>
      </c>
    </row>
    <row r="2348" spans="1:5" x14ac:dyDescent="0.25">
      <c r="A2348" t="s">
        <v>263</v>
      </c>
      <c r="B2348" t="s">
        <v>101</v>
      </c>
      <c r="C2348" t="s">
        <v>460</v>
      </c>
      <c r="D2348">
        <v>1209000000</v>
      </c>
      <c r="E2348">
        <v>2018</v>
      </c>
    </row>
    <row r="2349" spans="1:5" x14ac:dyDescent="0.25">
      <c r="A2349" t="s">
        <v>263</v>
      </c>
      <c r="B2349" t="s">
        <v>101</v>
      </c>
      <c r="C2349" t="s">
        <v>460</v>
      </c>
      <c r="D2349">
        <v>-4199000000</v>
      </c>
      <c r="E2349">
        <v>2019</v>
      </c>
    </row>
    <row r="2350" spans="1:5" x14ac:dyDescent="0.25">
      <c r="A2350" t="s">
        <v>263</v>
      </c>
      <c r="B2350" t="s">
        <v>101</v>
      </c>
      <c r="C2350" t="s">
        <v>460</v>
      </c>
      <c r="D2350">
        <v>9565000000</v>
      </c>
      <c r="E2350">
        <v>2020</v>
      </c>
    </row>
    <row r="2351" spans="1:5" x14ac:dyDescent="0.25">
      <c r="A2351" t="s">
        <v>263</v>
      </c>
      <c r="B2351" t="s">
        <v>101</v>
      </c>
      <c r="C2351" t="s">
        <v>461</v>
      </c>
      <c r="D2351">
        <v>-20236000000</v>
      </c>
      <c r="E2351">
        <v>2018</v>
      </c>
    </row>
    <row r="2352" spans="1:5" x14ac:dyDescent="0.25">
      <c r="A2352" t="s">
        <v>263</v>
      </c>
      <c r="B2352" t="s">
        <v>101</v>
      </c>
      <c r="C2352" t="s">
        <v>461</v>
      </c>
      <c r="D2352">
        <v>-18877000000</v>
      </c>
      <c r="E2352">
        <v>2019</v>
      </c>
    </row>
    <row r="2353" spans="1:5" x14ac:dyDescent="0.25">
      <c r="A2353" t="s">
        <v>263</v>
      </c>
      <c r="B2353" t="s">
        <v>101</v>
      </c>
      <c r="C2353" t="s">
        <v>461</v>
      </c>
      <c r="D2353">
        <v>-224000000</v>
      </c>
      <c r="E2353">
        <v>2020</v>
      </c>
    </row>
    <row r="2354" spans="1:5" x14ac:dyDescent="0.25">
      <c r="A2354" t="s">
        <v>263</v>
      </c>
      <c r="B2354" t="s">
        <v>101</v>
      </c>
      <c r="C2354" t="s">
        <v>462</v>
      </c>
      <c r="D2354">
        <v>11719000000</v>
      </c>
      <c r="E2354">
        <v>2018</v>
      </c>
    </row>
    <row r="2355" spans="1:5" x14ac:dyDescent="0.25">
      <c r="A2355" t="s">
        <v>263</v>
      </c>
      <c r="B2355" t="s">
        <v>101</v>
      </c>
      <c r="C2355" t="s">
        <v>462</v>
      </c>
      <c r="D2355">
        <v>10390000000</v>
      </c>
      <c r="E2355">
        <v>2019</v>
      </c>
    </row>
    <row r="2356" spans="1:5" x14ac:dyDescent="0.25">
      <c r="A2356" t="s">
        <v>263</v>
      </c>
      <c r="B2356" t="s">
        <v>101</v>
      </c>
      <c r="C2356" t="s">
        <v>462</v>
      </c>
      <c r="D2356">
        <v>5824000000</v>
      </c>
      <c r="E2356">
        <v>2020</v>
      </c>
    </row>
    <row r="2357" spans="1:5" x14ac:dyDescent="0.25">
      <c r="A2357" t="s">
        <v>263</v>
      </c>
      <c r="B2357" t="s">
        <v>101</v>
      </c>
      <c r="C2357" t="s">
        <v>463</v>
      </c>
      <c r="D2357">
        <v>-169000000</v>
      </c>
      <c r="E2357">
        <v>2018</v>
      </c>
    </row>
    <row r="2358" spans="1:5" x14ac:dyDescent="0.25">
      <c r="A2358" t="s">
        <v>263</v>
      </c>
      <c r="B2358" t="s">
        <v>101</v>
      </c>
      <c r="C2358" t="s">
        <v>463</v>
      </c>
      <c r="D2358">
        <v>-140000000</v>
      </c>
      <c r="E2358">
        <v>2019</v>
      </c>
    </row>
    <row r="2359" spans="1:5" x14ac:dyDescent="0.25">
      <c r="A2359" t="s">
        <v>263</v>
      </c>
      <c r="B2359" t="s">
        <v>101</v>
      </c>
      <c r="C2359" t="s">
        <v>463</v>
      </c>
      <c r="D2359">
        <v>-158000000</v>
      </c>
      <c r="E2359">
        <v>2020</v>
      </c>
    </row>
    <row r="2360" spans="1:5" x14ac:dyDescent="0.25">
      <c r="A2360" t="s">
        <v>263</v>
      </c>
      <c r="B2360" t="s">
        <v>101</v>
      </c>
      <c r="C2360" t="s">
        <v>12</v>
      </c>
      <c r="D2360">
        <v>0</v>
      </c>
      <c r="E2360">
        <v>2018</v>
      </c>
    </row>
    <row r="2361" spans="1:5" x14ac:dyDescent="0.25">
      <c r="A2361" t="s">
        <v>263</v>
      </c>
      <c r="B2361" t="s">
        <v>101</v>
      </c>
      <c r="C2361" t="s">
        <v>12</v>
      </c>
      <c r="D2361">
        <v>-56794000000</v>
      </c>
      <c r="E2361">
        <v>2019</v>
      </c>
    </row>
    <row r="2362" spans="1:5" x14ac:dyDescent="0.25">
      <c r="A2362" t="s">
        <v>263</v>
      </c>
      <c r="B2362" t="s">
        <v>101</v>
      </c>
      <c r="C2362" t="s">
        <v>12</v>
      </c>
      <c r="D2362">
        <v>-40389000000</v>
      </c>
      <c r="E2362">
        <v>2020</v>
      </c>
    </row>
    <row r="2363" spans="1:5" x14ac:dyDescent="0.25">
      <c r="A2363" t="s">
        <v>263</v>
      </c>
      <c r="B2363" t="s">
        <v>101</v>
      </c>
      <c r="C2363" t="s">
        <v>464</v>
      </c>
      <c r="D2363">
        <v>0</v>
      </c>
      <c r="E2363">
        <v>2018</v>
      </c>
    </row>
    <row r="2364" spans="1:5" x14ac:dyDescent="0.25">
      <c r="A2364" t="s">
        <v>263</v>
      </c>
      <c r="B2364" t="s">
        <v>101</v>
      </c>
      <c r="C2364" t="s">
        <v>464</v>
      </c>
      <c r="D2364">
        <v>-73287000000</v>
      </c>
      <c r="E2364">
        <v>2019</v>
      </c>
    </row>
    <row r="2365" spans="1:5" x14ac:dyDescent="0.25">
      <c r="A2365" t="s">
        <v>263</v>
      </c>
      <c r="B2365" t="s">
        <v>101</v>
      </c>
      <c r="C2365" t="s">
        <v>464</v>
      </c>
      <c r="D2365">
        <v>-85461000000</v>
      </c>
      <c r="E2365">
        <v>2020</v>
      </c>
    </row>
    <row r="2366" spans="1:5" x14ac:dyDescent="0.25">
      <c r="A2366" t="s">
        <v>263</v>
      </c>
      <c r="B2366" t="s">
        <v>101</v>
      </c>
      <c r="C2366" t="s">
        <v>465</v>
      </c>
      <c r="D2366">
        <v>13378000000</v>
      </c>
      <c r="E2366">
        <v>2018</v>
      </c>
    </row>
    <row r="2367" spans="1:5" x14ac:dyDescent="0.25">
      <c r="A2367" t="s">
        <v>263</v>
      </c>
      <c r="B2367" t="s">
        <v>101</v>
      </c>
      <c r="C2367" t="s">
        <v>465</v>
      </c>
      <c r="D2367">
        <v>14217000000</v>
      </c>
      <c r="E2367">
        <v>2019</v>
      </c>
    </row>
    <row r="2368" spans="1:5" x14ac:dyDescent="0.25">
      <c r="A2368" t="s">
        <v>263</v>
      </c>
      <c r="B2368" t="s">
        <v>101</v>
      </c>
      <c r="C2368" t="s">
        <v>465</v>
      </c>
      <c r="D2368">
        <v>17679000000</v>
      </c>
      <c r="E2368">
        <v>2020</v>
      </c>
    </row>
    <row r="2369" spans="1:5" x14ac:dyDescent="0.25">
      <c r="A2369" t="s">
        <v>263</v>
      </c>
      <c r="B2369" t="s">
        <v>101</v>
      </c>
      <c r="C2369" t="s">
        <v>466</v>
      </c>
      <c r="D2369">
        <v>22574000000</v>
      </c>
      <c r="E2369">
        <v>2018</v>
      </c>
    </row>
    <row r="2370" spans="1:5" x14ac:dyDescent="0.25">
      <c r="A2370" t="s">
        <v>263</v>
      </c>
      <c r="B2370" t="s">
        <v>101</v>
      </c>
      <c r="C2370" t="s">
        <v>466</v>
      </c>
      <c r="D2370">
        <v>24948000000</v>
      </c>
      <c r="E2370">
        <v>2019</v>
      </c>
    </row>
    <row r="2371" spans="1:5" x14ac:dyDescent="0.25">
      <c r="A2371" t="s">
        <v>263</v>
      </c>
      <c r="B2371" t="s">
        <v>101</v>
      </c>
      <c r="C2371" t="s">
        <v>466</v>
      </c>
      <c r="D2371">
        <v>27234000000</v>
      </c>
      <c r="E2371">
        <v>2020</v>
      </c>
    </row>
    <row r="2372" spans="1:5" x14ac:dyDescent="0.25">
      <c r="A2372" t="s">
        <v>263</v>
      </c>
      <c r="B2372" t="s">
        <v>101</v>
      </c>
      <c r="C2372" t="s">
        <v>467</v>
      </c>
      <c r="D2372">
        <v>0</v>
      </c>
      <c r="E2372">
        <v>2018</v>
      </c>
    </row>
    <row r="2373" spans="1:5" x14ac:dyDescent="0.25">
      <c r="A2373" t="s">
        <v>263</v>
      </c>
      <c r="B2373" t="s">
        <v>101</v>
      </c>
      <c r="C2373" t="s">
        <v>467</v>
      </c>
      <c r="D2373">
        <v>0</v>
      </c>
      <c r="E2373">
        <v>2019</v>
      </c>
    </row>
    <row r="2374" spans="1:5" x14ac:dyDescent="0.25">
      <c r="A2374" t="s">
        <v>263</v>
      </c>
      <c r="B2374" t="s">
        <v>101</v>
      </c>
      <c r="C2374" t="s">
        <v>467</v>
      </c>
      <c r="D2374">
        <v>0</v>
      </c>
      <c r="E2374">
        <v>2020</v>
      </c>
    </row>
    <row r="2375" spans="1:5" x14ac:dyDescent="0.25">
      <c r="A2375" t="s">
        <v>263</v>
      </c>
      <c r="B2375" t="s">
        <v>101</v>
      </c>
      <c r="C2375" t="s">
        <v>468</v>
      </c>
      <c r="D2375">
        <v>1360000000</v>
      </c>
      <c r="E2375">
        <v>2018</v>
      </c>
    </row>
    <row r="2376" spans="1:5" x14ac:dyDescent="0.25">
      <c r="A2376" t="s">
        <v>263</v>
      </c>
      <c r="B2376" t="s">
        <v>101</v>
      </c>
      <c r="C2376" t="s">
        <v>468</v>
      </c>
      <c r="D2376">
        <v>1430000000</v>
      </c>
      <c r="E2376">
        <v>2019</v>
      </c>
    </row>
    <row r="2377" spans="1:5" x14ac:dyDescent="0.25">
      <c r="A2377" t="s">
        <v>263</v>
      </c>
      <c r="B2377" t="s">
        <v>101</v>
      </c>
      <c r="C2377" t="s">
        <v>468</v>
      </c>
      <c r="D2377">
        <v>874000000</v>
      </c>
      <c r="E2377">
        <v>2020</v>
      </c>
    </row>
    <row r="2378" spans="1:5" x14ac:dyDescent="0.25">
      <c r="A2378" t="s">
        <v>263</v>
      </c>
      <c r="B2378" t="s">
        <v>101</v>
      </c>
      <c r="C2378" t="s">
        <v>469</v>
      </c>
      <c r="D2378">
        <v>1324000000</v>
      </c>
      <c r="E2378">
        <v>2018</v>
      </c>
    </row>
    <row r="2379" spans="1:5" x14ac:dyDescent="0.25">
      <c r="A2379" t="s">
        <v>263</v>
      </c>
      <c r="B2379" t="s">
        <v>101</v>
      </c>
      <c r="C2379" t="s">
        <v>469</v>
      </c>
      <c r="D2379">
        <v>1422000000</v>
      </c>
      <c r="E2379">
        <v>2019</v>
      </c>
    </row>
    <row r="2380" spans="1:5" x14ac:dyDescent="0.25">
      <c r="A2380" t="s">
        <v>263</v>
      </c>
      <c r="B2380" t="s">
        <v>101</v>
      </c>
      <c r="C2380" t="s">
        <v>469</v>
      </c>
      <c r="D2380">
        <v>1474000000</v>
      </c>
      <c r="E2380">
        <v>2020</v>
      </c>
    </row>
    <row r="2381" spans="1:5" x14ac:dyDescent="0.25">
      <c r="A2381" t="s">
        <v>263</v>
      </c>
      <c r="B2381" t="s">
        <v>101</v>
      </c>
      <c r="C2381" t="s">
        <v>470</v>
      </c>
      <c r="D2381">
        <v>5434000000</v>
      </c>
      <c r="E2381">
        <v>2018</v>
      </c>
    </row>
    <row r="2382" spans="1:5" x14ac:dyDescent="0.25">
      <c r="A2382" t="s">
        <v>263</v>
      </c>
      <c r="B2382" t="s">
        <v>101</v>
      </c>
      <c r="C2382" t="s">
        <v>470</v>
      </c>
      <c r="D2382">
        <v>11166000000</v>
      </c>
      <c r="E2382">
        <v>2019</v>
      </c>
    </row>
    <row r="2383" spans="1:5" x14ac:dyDescent="0.25">
      <c r="A2383" t="s">
        <v>263</v>
      </c>
      <c r="B2383" t="s">
        <v>101</v>
      </c>
      <c r="C2383" t="s">
        <v>470</v>
      </c>
      <c r="D2383">
        <v>20562000000</v>
      </c>
      <c r="E2383">
        <v>2020</v>
      </c>
    </row>
    <row r="2384" spans="1:5" x14ac:dyDescent="0.25">
      <c r="A2384" t="s">
        <v>263</v>
      </c>
      <c r="B2384" t="s">
        <v>101</v>
      </c>
      <c r="C2384" t="s">
        <v>471</v>
      </c>
      <c r="D2384">
        <v>0</v>
      </c>
      <c r="E2384">
        <v>2018</v>
      </c>
    </row>
    <row r="2385" spans="1:5" x14ac:dyDescent="0.25">
      <c r="A2385" t="s">
        <v>263</v>
      </c>
      <c r="B2385" t="s">
        <v>101</v>
      </c>
      <c r="C2385" t="s">
        <v>471</v>
      </c>
      <c r="D2385">
        <v>0</v>
      </c>
      <c r="E2385">
        <v>2019</v>
      </c>
    </row>
    <row r="2386" spans="1:5" x14ac:dyDescent="0.25">
      <c r="A2386" t="s">
        <v>263</v>
      </c>
      <c r="B2386" t="s">
        <v>101</v>
      </c>
      <c r="C2386" t="s">
        <v>471</v>
      </c>
      <c r="D2386">
        <v>0</v>
      </c>
      <c r="E2386">
        <v>2020</v>
      </c>
    </row>
    <row r="2387" spans="1:5" x14ac:dyDescent="0.25">
      <c r="A2387" t="s">
        <v>263</v>
      </c>
      <c r="B2387" t="s">
        <v>101</v>
      </c>
      <c r="C2387" t="s">
        <v>472</v>
      </c>
      <c r="D2387">
        <v>80000000</v>
      </c>
      <c r="E2387">
        <v>2018</v>
      </c>
    </row>
    <row r="2388" spans="1:5" x14ac:dyDescent="0.25">
      <c r="A2388" t="s">
        <v>263</v>
      </c>
      <c r="B2388" t="s">
        <v>101</v>
      </c>
      <c r="C2388" t="s">
        <v>472</v>
      </c>
      <c r="D2388">
        <v>81000000</v>
      </c>
      <c r="E2388">
        <v>2019</v>
      </c>
    </row>
    <row r="2389" spans="1:5" x14ac:dyDescent="0.25">
      <c r="A2389" t="s">
        <v>263</v>
      </c>
      <c r="B2389" t="s">
        <v>101</v>
      </c>
      <c r="C2389" t="s">
        <v>472</v>
      </c>
      <c r="D2389">
        <v>79000000</v>
      </c>
      <c r="E2389">
        <v>2020</v>
      </c>
    </row>
    <row r="2390" spans="1:5" x14ac:dyDescent="0.25">
      <c r="A2390" t="s">
        <v>263</v>
      </c>
      <c r="B2390" t="s">
        <v>101</v>
      </c>
      <c r="C2390" t="s">
        <v>473</v>
      </c>
      <c r="D2390">
        <v>0</v>
      </c>
      <c r="E2390">
        <v>2018</v>
      </c>
    </row>
    <row r="2391" spans="1:5" x14ac:dyDescent="0.25">
      <c r="A2391" t="s">
        <v>263</v>
      </c>
      <c r="B2391" t="s">
        <v>101</v>
      </c>
      <c r="C2391" t="s">
        <v>473</v>
      </c>
      <c r="D2391">
        <v>0</v>
      </c>
      <c r="E2391">
        <v>2019</v>
      </c>
    </row>
    <row r="2392" spans="1:5" x14ac:dyDescent="0.25">
      <c r="A2392" t="s">
        <v>263</v>
      </c>
      <c r="B2392" t="s">
        <v>101</v>
      </c>
      <c r="C2392" t="s">
        <v>473</v>
      </c>
      <c r="D2392">
        <v>0</v>
      </c>
      <c r="E2392">
        <v>2020</v>
      </c>
    </row>
    <row r="2393" spans="1:5" x14ac:dyDescent="0.25">
      <c r="A2393" t="s">
        <v>263</v>
      </c>
      <c r="B2393" t="s">
        <v>101</v>
      </c>
      <c r="C2393" t="s">
        <v>474</v>
      </c>
      <c r="D2393">
        <v>3503000000</v>
      </c>
      <c r="E2393">
        <v>2018</v>
      </c>
    </row>
    <row r="2394" spans="1:5" x14ac:dyDescent="0.25">
      <c r="A2394" t="s">
        <v>263</v>
      </c>
      <c r="B2394" t="s">
        <v>101</v>
      </c>
      <c r="C2394" t="s">
        <v>474</v>
      </c>
      <c r="D2394">
        <v>7351000000</v>
      </c>
      <c r="E2394">
        <v>2019</v>
      </c>
    </row>
    <row r="2395" spans="1:5" x14ac:dyDescent="0.25">
      <c r="A2395" t="s">
        <v>263</v>
      </c>
      <c r="B2395" t="s">
        <v>101</v>
      </c>
      <c r="C2395" t="s">
        <v>474</v>
      </c>
      <c r="D2395">
        <v>7228000000</v>
      </c>
      <c r="E2395">
        <v>2020</v>
      </c>
    </row>
    <row r="2396" spans="1:5" x14ac:dyDescent="0.25">
      <c r="A2396" t="s">
        <v>263</v>
      </c>
      <c r="B2396" t="s">
        <v>101</v>
      </c>
      <c r="C2396" t="s">
        <v>475</v>
      </c>
      <c r="D2396">
        <v>87000000</v>
      </c>
      <c r="E2396">
        <v>2018</v>
      </c>
    </row>
    <row r="2397" spans="1:5" x14ac:dyDescent="0.25">
      <c r="A2397" t="s">
        <v>263</v>
      </c>
      <c r="B2397" t="s">
        <v>101</v>
      </c>
      <c r="C2397" t="s">
        <v>475</v>
      </c>
      <c r="D2397">
        <v>86000000</v>
      </c>
      <c r="E2397">
        <v>2019</v>
      </c>
    </row>
    <row r="2398" spans="1:5" x14ac:dyDescent="0.25">
      <c r="A2398" t="s">
        <v>263</v>
      </c>
      <c r="B2398" t="s">
        <v>101</v>
      </c>
      <c r="C2398" t="s">
        <v>475</v>
      </c>
      <c r="D2398">
        <v>44000000</v>
      </c>
      <c r="E2398">
        <v>2020</v>
      </c>
    </row>
    <row r="2399" spans="1:5" x14ac:dyDescent="0.25">
      <c r="A2399" t="s">
        <v>263</v>
      </c>
      <c r="B2399" t="s">
        <v>101</v>
      </c>
      <c r="C2399" t="s">
        <v>476</v>
      </c>
      <c r="D2399">
        <v>3352000000</v>
      </c>
      <c r="E2399">
        <v>2018</v>
      </c>
    </row>
    <row r="2400" spans="1:5" x14ac:dyDescent="0.25">
      <c r="A2400" t="s">
        <v>263</v>
      </c>
      <c r="B2400" t="s">
        <v>101</v>
      </c>
      <c r="C2400" t="s">
        <v>476</v>
      </c>
      <c r="D2400">
        <v>3573000000</v>
      </c>
      <c r="E2400">
        <v>2019</v>
      </c>
    </row>
    <row r="2401" spans="1:5" x14ac:dyDescent="0.25">
      <c r="A2401" t="s">
        <v>263</v>
      </c>
      <c r="B2401" t="s">
        <v>101</v>
      </c>
      <c r="C2401" t="s">
        <v>476</v>
      </c>
      <c r="D2401">
        <v>665000000</v>
      </c>
      <c r="E2401">
        <v>2020</v>
      </c>
    </row>
    <row r="2402" spans="1:5" x14ac:dyDescent="0.25">
      <c r="A2402" t="s">
        <v>263</v>
      </c>
      <c r="B2402" t="s">
        <v>101</v>
      </c>
      <c r="C2402" t="s">
        <v>477</v>
      </c>
      <c r="D2402">
        <v>779000000</v>
      </c>
      <c r="E2402">
        <v>2018</v>
      </c>
    </row>
    <row r="2403" spans="1:5" x14ac:dyDescent="0.25">
      <c r="A2403" t="s">
        <v>263</v>
      </c>
      <c r="B2403" t="s">
        <v>101</v>
      </c>
      <c r="C2403" t="s">
        <v>477</v>
      </c>
      <c r="D2403">
        <v>0</v>
      </c>
      <c r="E2403">
        <v>2019</v>
      </c>
    </row>
    <row r="2404" spans="1:5" x14ac:dyDescent="0.25">
      <c r="A2404" t="s">
        <v>263</v>
      </c>
      <c r="B2404" t="s">
        <v>101</v>
      </c>
      <c r="C2404" t="s">
        <v>477</v>
      </c>
      <c r="D2404">
        <v>0</v>
      </c>
      <c r="E2404">
        <v>2020</v>
      </c>
    </row>
    <row r="2405" spans="1:5" x14ac:dyDescent="0.25">
      <c r="A2405" t="s">
        <v>263</v>
      </c>
      <c r="B2405" t="s">
        <v>101</v>
      </c>
      <c r="C2405" t="s">
        <v>478</v>
      </c>
      <c r="D2405">
        <v>0</v>
      </c>
      <c r="E2405">
        <v>2018</v>
      </c>
    </row>
    <row r="2406" spans="1:5" x14ac:dyDescent="0.25">
      <c r="A2406" t="s">
        <v>263</v>
      </c>
      <c r="B2406" t="s">
        <v>101</v>
      </c>
      <c r="C2406" t="s">
        <v>478</v>
      </c>
      <c r="D2406">
        <v>0</v>
      </c>
      <c r="E2406">
        <v>2019</v>
      </c>
    </row>
    <row r="2407" spans="1:5" x14ac:dyDescent="0.25">
      <c r="A2407" t="s">
        <v>263</v>
      </c>
      <c r="B2407" t="s">
        <v>101</v>
      </c>
      <c r="C2407" t="s">
        <v>478</v>
      </c>
      <c r="D2407">
        <v>0</v>
      </c>
      <c r="E2407">
        <v>2020</v>
      </c>
    </row>
    <row r="2408" spans="1:5" x14ac:dyDescent="0.25">
      <c r="A2408" t="s">
        <v>263</v>
      </c>
      <c r="B2408" t="s">
        <v>101</v>
      </c>
      <c r="C2408" t="s">
        <v>479</v>
      </c>
      <c r="D2408">
        <v>12499000000</v>
      </c>
      <c r="E2408">
        <v>2018</v>
      </c>
    </row>
    <row r="2409" spans="1:5" x14ac:dyDescent="0.25">
      <c r="A2409" t="s">
        <v>263</v>
      </c>
      <c r="B2409" t="s">
        <v>101</v>
      </c>
      <c r="C2409" t="s">
        <v>479</v>
      </c>
      <c r="D2409">
        <v>13871000000</v>
      </c>
      <c r="E2409">
        <v>2019</v>
      </c>
    </row>
    <row r="2410" spans="1:5" x14ac:dyDescent="0.25">
      <c r="A2410" t="s">
        <v>263</v>
      </c>
      <c r="B2410" t="s">
        <v>101</v>
      </c>
      <c r="C2410" t="s">
        <v>479</v>
      </c>
      <c r="D2410">
        <v>13837000000</v>
      </c>
      <c r="E2410">
        <v>2020</v>
      </c>
    </row>
    <row r="2411" spans="1:5" x14ac:dyDescent="0.25">
      <c r="A2411" t="s">
        <v>263</v>
      </c>
      <c r="B2411" t="s">
        <v>101</v>
      </c>
      <c r="C2411" t="s">
        <v>480</v>
      </c>
      <c r="D2411">
        <v>36986000000</v>
      </c>
      <c r="E2411">
        <v>2018</v>
      </c>
    </row>
    <row r="2412" spans="1:5" x14ac:dyDescent="0.25">
      <c r="A2412" t="s">
        <v>263</v>
      </c>
      <c r="B2412" t="s">
        <v>101</v>
      </c>
      <c r="C2412" t="s">
        <v>480</v>
      </c>
      <c r="D2412">
        <v>39983000000</v>
      </c>
      <c r="E2412">
        <v>2019</v>
      </c>
    </row>
    <row r="2413" spans="1:5" x14ac:dyDescent="0.25">
      <c r="A2413" t="s">
        <v>263</v>
      </c>
      <c r="B2413" t="s">
        <v>101</v>
      </c>
      <c r="C2413" t="s">
        <v>480</v>
      </c>
      <c r="D2413">
        <v>31357000000</v>
      </c>
      <c r="E2413">
        <v>2020</v>
      </c>
    </row>
    <row r="2414" spans="1:5" x14ac:dyDescent="0.25">
      <c r="A2414" t="s">
        <v>263</v>
      </c>
      <c r="B2414" t="s">
        <v>101</v>
      </c>
      <c r="C2414" t="s">
        <v>481</v>
      </c>
      <c r="D2414">
        <v>6477000000</v>
      </c>
      <c r="E2414">
        <v>2018</v>
      </c>
    </row>
    <row r="2415" spans="1:5" x14ac:dyDescent="0.25">
      <c r="A2415" t="s">
        <v>263</v>
      </c>
      <c r="B2415" t="s">
        <v>101</v>
      </c>
      <c r="C2415" t="s">
        <v>481</v>
      </c>
      <c r="D2415">
        <v>7125000000</v>
      </c>
      <c r="E2415">
        <v>2019</v>
      </c>
    </row>
    <row r="2416" spans="1:5" x14ac:dyDescent="0.25">
      <c r="A2416" t="s">
        <v>263</v>
      </c>
      <c r="B2416" t="s">
        <v>101</v>
      </c>
      <c r="C2416" t="s">
        <v>481</v>
      </c>
      <c r="D2416">
        <v>6747000000</v>
      </c>
      <c r="E2416">
        <v>2020</v>
      </c>
    </row>
    <row r="2417" spans="1:5" x14ac:dyDescent="0.25">
      <c r="A2417" t="s">
        <v>263</v>
      </c>
      <c r="B2417" t="s">
        <v>101</v>
      </c>
      <c r="C2417" t="s">
        <v>482</v>
      </c>
      <c r="D2417">
        <v>3100000000</v>
      </c>
      <c r="E2417">
        <v>2018</v>
      </c>
    </row>
    <row r="2418" spans="1:5" x14ac:dyDescent="0.25">
      <c r="A2418" t="s">
        <v>263</v>
      </c>
      <c r="B2418" t="s">
        <v>101</v>
      </c>
      <c r="C2418" t="s">
        <v>482</v>
      </c>
      <c r="D2418">
        <v>6442000000</v>
      </c>
      <c r="E2418">
        <v>2019</v>
      </c>
    </row>
    <row r="2419" spans="1:5" x14ac:dyDescent="0.25">
      <c r="A2419" t="s">
        <v>263</v>
      </c>
      <c r="B2419" t="s">
        <v>101</v>
      </c>
      <c r="C2419" t="s">
        <v>482</v>
      </c>
      <c r="D2419">
        <v>1878000000</v>
      </c>
      <c r="E2419">
        <v>2020</v>
      </c>
    </row>
    <row r="2420" spans="1:5" x14ac:dyDescent="0.25">
      <c r="A2420" t="s">
        <v>263</v>
      </c>
      <c r="B2420" t="s">
        <v>101</v>
      </c>
      <c r="C2420" t="s">
        <v>483</v>
      </c>
      <c r="D2420">
        <v>166000000</v>
      </c>
      <c r="E2420">
        <v>2018</v>
      </c>
    </row>
    <row r="2421" spans="1:5" x14ac:dyDescent="0.25">
      <c r="A2421" t="s">
        <v>263</v>
      </c>
      <c r="B2421" t="s">
        <v>101</v>
      </c>
      <c r="C2421" t="s">
        <v>483</v>
      </c>
      <c r="D2421">
        <v>223000000</v>
      </c>
      <c r="E2421">
        <v>2019</v>
      </c>
    </row>
    <row r="2422" spans="1:5" x14ac:dyDescent="0.25">
      <c r="A2422" t="s">
        <v>263</v>
      </c>
      <c r="B2422" t="s">
        <v>101</v>
      </c>
      <c r="C2422" t="s">
        <v>483</v>
      </c>
      <c r="D2422">
        <v>157000000</v>
      </c>
      <c r="E2422">
        <v>2020</v>
      </c>
    </row>
    <row r="2423" spans="1:5" x14ac:dyDescent="0.25">
      <c r="A2423" t="s">
        <v>263</v>
      </c>
      <c r="B2423" t="s">
        <v>101</v>
      </c>
      <c r="C2423" t="s">
        <v>484</v>
      </c>
      <c r="D2423">
        <v>283000000</v>
      </c>
      <c r="E2423">
        <v>2018</v>
      </c>
    </row>
    <row r="2424" spans="1:5" x14ac:dyDescent="0.25">
      <c r="A2424" t="s">
        <v>263</v>
      </c>
      <c r="B2424" t="s">
        <v>101</v>
      </c>
      <c r="C2424" t="s">
        <v>484</v>
      </c>
      <c r="D2424">
        <v>283000000</v>
      </c>
      <c r="E2424">
        <v>2019</v>
      </c>
    </row>
    <row r="2425" spans="1:5" x14ac:dyDescent="0.25">
      <c r="A2425" t="s">
        <v>263</v>
      </c>
      <c r="B2425" t="s">
        <v>101</v>
      </c>
      <c r="C2425" t="s">
        <v>484</v>
      </c>
      <c r="D2425">
        <v>249000000</v>
      </c>
      <c r="E2425">
        <v>2020</v>
      </c>
    </row>
    <row r="2426" spans="1:5" x14ac:dyDescent="0.25">
      <c r="A2426" t="s">
        <v>263</v>
      </c>
      <c r="B2426" t="s">
        <v>101</v>
      </c>
      <c r="C2426" t="s">
        <v>485</v>
      </c>
      <c r="D2426">
        <v>22290000000</v>
      </c>
      <c r="E2426">
        <v>2018</v>
      </c>
    </row>
    <row r="2427" spans="1:5" x14ac:dyDescent="0.25">
      <c r="A2427" t="s">
        <v>263</v>
      </c>
      <c r="B2427" t="s">
        <v>101</v>
      </c>
      <c r="C2427" t="s">
        <v>485</v>
      </c>
      <c r="D2427">
        <v>22984000000</v>
      </c>
      <c r="E2427">
        <v>2020</v>
      </c>
    </row>
    <row r="2428" spans="1:5" x14ac:dyDescent="0.25">
      <c r="A2428" t="s">
        <v>263</v>
      </c>
      <c r="B2428" t="s">
        <v>101</v>
      </c>
      <c r="C2428" t="s">
        <v>495</v>
      </c>
      <c r="D2428">
        <v>0</v>
      </c>
      <c r="E2428">
        <v>2019</v>
      </c>
    </row>
    <row r="2429" spans="1:5" x14ac:dyDescent="0.25">
      <c r="A2429" t="s">
        <v>263</v>
      </c>
      <c r="B2429" t="s">
        <v>101</v>
      </c>
      <c r="C2429" t="s">
        <v>486</v>
      </c>
      <c r="D2429">
        <v>-5584000000</v>
      </c>
      <c r="E2429">
        <v>2018</v>
      </c>
    </row>
    <row r="2430" spans="1:5" x14ac:dyDescent="0.25">
      <c r="A2430" t="s">
        <v>263</v>
      </c>
      <c r="B2430" t="s">
        <v>101</v>
      </c>
      <c r="C2430" t="s">
        <v>486</v>
      </c>
      <c r="D2430">
        <v>-3594000000</v>
      </c>
      <c r="E2430">
        <v>2019</v>
      </c>
    </row>
    <row r="2431" spans="1:5" x14ac:dyDescent="0.25">
      <c r="A2431" t="s">
        <v>263</v>
      </c>
      <c r="B2431" t="s">
        <v>101</v>
      </c>
      <c r="C2431" t="s">
        <v>486</v>
      </c>
      <c r="D2431">
        <v>8155000000</v>
      </c>
      <c r="E2431">
        <v>2020</v>
      </c>
    </row>
    <row r="2432" spans="1:5" x14ac:dyDescent="0.25">
      <c r="A2432" t="s">
        <v>265</v>
      </c>
      <c r="B2432" t="s">
        <v>103</v>
      </c>
      <c r="C2432" t="s">
        <v>411</v>
      </c>
      <c r="D2432">
        <v>27724000000</v>
      </c>
      <c r="E2432">
        <v>2018</v>
      </c>
    </row>
    <row r="2433" spans="1:5" x14ac:dyDescent="0.25">
      <c r="A2433" t="s">
        <v>265</v>
      </c>
      <c r="B2433" t="s">
        <v>103</v>
      </c>
      <c r="C2433" t="s">
        <v>411</v>
      </c>
      <c r="D2433">
        <v>38421000000</v>
      </c>
      <c r="E2433">
        <v>2019</v>
      </c>
    </row>
    <row r="2434" spans="1:5" x14ac:dyDescent="0.25">
      <c r="A2434" t="s">
        <v>265</v>
      </c>
      <c r="B2434" t="s">
        <v>103</v>
      </c>
      <c r="C2434" t="s">
        <v>411</v>
      </c>
      <c r="D2434">
        <v>35099000000</v>
      </c>
      <c r="E2434">
        <v>2020</v>
      </c>
    </row>
    <row r="2435" spans="1:5" x14ac:dyDescent="0.25">
      <c r="A2435" t="s">
        <v>265</v>
      </c>
      <c r="B2435" t="s">
        <v>103</v>
      </c>
      <c r="C2435" t="s">
        <v>10</v>
      </c>
      <c r="D2435">
        <v>3879000000</v>
      </c>
      <c r="E2435">
        <v>2018</v>
      </c>
    </row>
    <row r="2436" spans="1:5" x14ac:dyDescent="0.25">
      <c r="A2436" t="s">
        <v>265</v>
      </c>
      <c r="B2436" t="s">
        <v>103</v>
      </c>
      <c r="C2436" t="s">
        <v>10</v>
      </c>
      <c r="D2436">
        <v>3266000000</v>
      </c>
      <c r="E2436">
        <v>2019</v>
      </c>
    </row>
    <row r="2437" spans="1:5" x14ac:dyDescent="0.25">
      <c r="A2437" t="s">
        <v>265</v>
      </c>
      <c r="B2437" t="s">
        <v>103</v>
      </c>
      <c r="C2437" t="s">
        <v>10</v>
      </c>
      <c r="D2437">
        <v>1955000000</v>
      </c>
      <c r="E2437">
        <v>2020</v>
      </c>
    </row>
    <row r="2438" spans="1:5" x14ac:dyDescent="0.25">
      <c r="A2438" t="s">
        <v>265</v>
      </c>
      <c r="B2438" t="s">
        <v>103</v>
      </c>
      <c r="C2438" t="s">
        <v>412</v>
      </c>
      <c r="D2438">
        <v>6768000000</v>
      </c>
      <c r="E2438">
        <v>2018</v>
      </c>
    </row>
    <row r="2439" spans="1:5" x14ac:dyDescent="0.25">
      <c r="A2439" t="s">
        <v>265</v>
      </c>
      <c r="B2439" t="s">
        <v>103</v>
      </c>
      <c r="C2439" t="s">
        <v>412</v>
      </c>
      <c r="D2439">
        <v>6745000000</v>
      </c>
      <c r="E2439">
        <v>2019</v>
      </c>
    </row>
    <row r="2440" spans="1:5" x14ac:dyDescent="0.25">
      <c r="A2440" t="s">
        <v>265</v>
      </c>
      <c r="B2440" t="s">
        <v>103</v>
      </c>
      <c r="C2440" t="s">
        <v>412</v>
      </c>
      <c r="D2440">
        <v>7787000000</v>
      </c>
      <c r="E2440">
        <v>2020</v>
      </c>
    </row>
    <row r="2441" spans="1:5" x14ac:dyDescent="0.25">
      <c r="A2441" t="s">
        <v>265</v>
      </c>
      <c r="B2441" t="s">
        <v>103</v>
      </c>
      <c r="C2441" t="s">
        <v>413</v>
      </c>
      <c r="D2441">
        <v>2656000000</v>
      </c>
      <c r="E2441">
        <v>2018</v>
      </c>
    </row>
    <row r="2442" spans="1:5" x14ac:dyDescent="0.25">
      <c r="A2442" t="s">
        <v>265</v>
      </c>
      <c r="B2442" t="s">
        <v>103</v>
      </c>
      <c r="C2442" t="s">
        <v>413</v>
      </c>
      <c r="D2442">
        <v>3260000000</v>
      </c>
      <c r="E2442">
        <v>2019</v>
      </c>
    </row>
    <row r="2443" spans="1:5" x14ac:dyDescent="0.25">
      <c r="A2443" t="s">
        <v>265</v>
      </c>
      <c r="B2443" t="s">
        <v>103</v>
      </c>
      <c r="C2443" t="s">
        <v>413</v>
      </c>
      <c r="D2443">
        <v>4368000000</v>
      </c>
      <c r="E2443">
        <v>2020</v>
      </c>
    </row>
    <row r="2444" spans="1:5" x14ac:dyDescent="0.25">
      <c r="A2444" t="s">
        <v>265</v>
      </c>
      <c r="B2444" t="s">
        <v>103</v>
      </c>
      <c r="C2444" t="s">
        <v>15</v>
      </c>
      <c r="D2444">
        <v>117359000000</v>
      </c>
      <c r="E2444">
        <v>2018</v>
      </c>
    </row>
    <row r="2445" spans="1:5" x14ac:dyDescent="0.25">
      <c r="A2445" t="s">
        <v>265</v>
      </c>
      <c r="B2445" t="s">
        <v>103</v>
      </c>
      <c r="C2445" t="s">
        <v>15</v>
      </c>
      <c r="D2445">
        <v>133625000000</v>
      </c>
      <c r="E2445">
        <v>2019</v>
      </c>
    </row>
    <row r="2446" spans="1:5" x14ac:dyDescent="0.25">
      <c r="A2446" t="s">
        <v>265</v>
      </c>
      <c r="B2446" t="s">
        <v>103</v>
      </c>
      <c r="C2446" t="s">
        <v>15</v>
      </c>
      <c r="D2446">
        <v>152136000000</v>
      </c>
      <c r="E2446">
        <v>2020</v>
      </c>
    </row>
    <row r="2447" spans="1:5" x14ac:dyDescent="0.25">
      <c r="A2447" t="s">
        <v>265</v>
      </c>
      <c r="B2447" t="s">
        <v>103</v>
      </c>
      <c r="C2447" t="s">
        <v>414</v>
      </c>
      <c r="D2447">
        <v>-1722000000</v>
      </c>
      <c r="E2447">
        <v>2018</v>
      </c>
    </row>
    <row r="2448" spans="1:5" x14ac:dyDescent="0.25">
      <c r="A2448" t="s">
        <v>265</v>
      </c>
      <c r="B2448" t="s">
        <v>103</v>
      </c>
      <c r="C2448" t="s">
        <v>414</v>
      </c>
      <c r="D2448">
        <v>-1834000000</v>
      </c>
      <c r="E2448">
        <v>2019</v>
      </c>
    </row>
    <row r="2449" spans="1:5" x14ac:dyDescent="0.25">
      <c r="A2449" t="s">
        <v>265</v>
      </c>
      <c r="B2449" t="s">
        <v>103</v>
      </c>
      <c r="C2449" t="s">
        <v>414</v>
      </c>
      <c r="D2449">
        <v>-1303000000</v>
      </c>
      <c r="E2449">
        <v>2020</v>
      </c>
    </row>
    <row r="2450" spans="1:5" x14ac:dyDescent="0.25">
      <c r="A2450" t="s">
        <v>265</v>
      </c>
      <c r="B2450" t="s">
        <v>103</v>
      </c>
      <c r="C2450" t="s">
        <v>415</v>
      </c>
      <c r="D2450">
        <v>-11722000000</v>
      </c>
      <c r="E2450">
        <v>2018</v>
      </c>
    </row>
    <row r="2451" spans="1:5" x14ac:dyDescent="0.25">
      <c r="A2451" t="s">
        <v>265</v>
      </c>
      <c r="B2451" t="s">
        <v>103</v>
      </c>
      <c r="C2451" t="s">
        <v>415</v>
      </c>
      <c r="D2451">
        <v>5739000000</v>
      </c>
      <c r="E2451">
        <v>2019</v>
      </c>
    </row>
    <row r="2452" spans="1:5" x14ac:dyDescent="0.25">
      <c r="A2452" t="s">
        <v>265</v>
      </c>
      <c r="B2452" t="s">
        <v>103</v>
      </c>
      <c r="C2452" t="s">
        <v>415</v>
      </c>
      <c r="D2452">
        <v>34955000000</v>
      </c>
      <c r="E2452">
        <v>2020</v>
      </c>
    </row>
    <row r="2453" spans="1:5" x14ac:dyDescent="0.25">
      <c r="A2453" t="s">
        <v>265</v>
      </c>
      <c r="B2453" t="s">
        <v>103</v>
      </c>
      <c r="C2453" t="s">
        <v>416</v>
      </c>
      <c r="D2453">
        <v>-4621000000</v>
      </c>
      <c r="E2453">
        <v>2018</v>
      </c>
    </row>
    <row r="2454" spans="1:5" x14ac:dyDescent="0.25">
      <c r="A2454" t="s">
        <v>265</v>
      </c>
      <c r="B2454" t="s">
        <v>103</v>
      </c>
      <c r="C2454" t="s">
        <v>416</v>
      </c>
      <c r="D2454">
        <v>-1530000000</v>
      </c>
      <c r="E2454">
        <v>2019</v>
      </c>
    </row>
    <row r="2455" spans="1:5" x14ac:dyDescent="0.25">
      <c r="A2455" t="s">
        <v>265</v>
      </c>
      <c r="B2455" t="s">
        <v>103</v>
      </c>
      <c r="C2455" t="s">
        <v>416</v>
      </c>
      <c r="D2455">
        <v>-18366000000</v>
      </c>
      <c r="E2455">
        <v>2020</v>
      </c>
    </row>
    <row r="2456" spans="1:5" x14ac:dyDescent="0.25">
      <c r="A2456" t="s">
        <v>265</v>
      </c>
      <c r="B2456" t="s">
        <v>103</v>
      </c>
      <c r="C2456" t="s">
        <v>417</v>
      </c>
      <c r="D2456">
        <v>15322000000</v>
      </c>
      <c r="E2456">
        <v>2018</v>
      </c>
    </row>
    <row r="2457" spans="1:5" x14ac:dyDescent="0.25">
      <c r="A2457" t="s">
        <v>265</v>
      </c>
      <c r="B2457" t="s">
        <v>103</v>
      </c>
      <c r="C2457" t="s">
        <v>417</v>
      </c>
      <c r="D2457">
        <v>-2446000000</v>
      </c>
      <c r="E2457">
        <v>2019</v>
      </c>
    </row>
    <row r="2458" spans="1:5" x14ac:dyDescent="0.25">
      <c r="A2458" t="s">
        <v>265</v>
      </c>
      <c r="B2458" t="s">
        <v>103</v>
      </c>
      <c r="C2458" t="s">
        <v>417</v>
      </c>
      <c r="D2458">
        <v>-18410000000</v>
      </c>
      <c r="E2458">
        <v>2020</v>
      </c>
    </row>
    <row r="2459" spans="1:5" x14ac:dyDescent="0.25">
      <c r="A2459" t="s">
        <v>265</v>
      </c>
      <c r="B2459" t="s">
        <v>103</v>
      </c>
      <c r="C2459" t="s">
        <v>418</v>
      </c>
      <c r="D2459">
        <v>7637000000</v>
      </c>
      <c r="E2459">
        <v>2018</v>
      </c>
    </row>
    <row r="2460" spans="1:5" x14ac:dyDescent="0.25">
      <c r="A2460" t="s">
        <v>265</v>
      </c>
      <c r="B2460" t="s">
        <v>103</v>
      </c>
      <c r="C2460" t="s">
        <v>418</v>
      </c>
      <c r="D2460">
        <v>9485000000</v>
      </c>
      <c r="E2460">
        <v>2019</v>
      </c>
    </row>
    <row r="2461" spans="1:5" x14ac:dyDescent="0.25">
      <c r="A2461" t="s">
        <v>265</v>
      </c>
      <c r="B2461" t="s">
        <v>103</v>
      </c>
      <c r="C2461" t="s">
        <v>418</v>
      </c>
      <c r="D2461">
        <v>7752000000</v>
      </c>
      <c r="E2461">
        <v>2020</v>
      </c>
    </row>
    <row r="2462" spans="1:5" x14ac:dyDescent="0.25">
      <c r="A2462" t="s">
        <v>265</v>
      </c>
      <c r="B2462" t="s">
        <v>103</v>
      </c>
      <c r="C2462" t="s">
        <v>419</v>
      </c>
      <c r="D2462">
        <v>795000000</v>
      </c>
      <c r="E2462">
        <v>2018</v>
      </c>
    </row>
    <row r="2463" spans="1:5" x14ac:dyDescent="0.25">
      <c r="A2463" t="s">
        <v>265</v>
      </c>
      <c r="B2463" t="s">
        <v>103</v>
      </c>
      <c r="C2463" t="s">
        <v>419</v>
      </c>
      <c r="D2463">
        <v>-603000000</v>
      </c>
      <c r="E2463">
        <v>2019</v>
      </c>
    </row>
    <row r="2464" spans="1:5" x14ac:dyDescent="0.25">
      <c r="A2464" t="s">
        <v>265</v>
      </c>
      <c r="B2464" t="s">
        <v>103</v>
      </c>
      <c r="C2464" t="s">
        <v>419</v>
      </c>
      <c r="D2464">
        <v>-909000000</v>
      </c>
      <c r="E2464">
        <v>2020</v>
      </c>
    </row>
    <row r="2465" spans="1:5" x14ac:dyDescent="0.25">
      <c r="A2465" t="s">
        <v>265</v>
      </c>
      <c r="B2465" t="s">
        <v>103</v>
      </c>
      <c r="C2465" t="s">
        <v>420</v>
      </c>
      <c r="D2465">
        <v>-568000000</v>
      </c>
      <c r="E2465">
        <v>2018</v>
      </c>
    </row>
    <row r="2466" spans="1:5" x14ac:dyDescent="0.25">
      <c r="A2466" t="s">
        <v>265</v>
      </c>
      <c r="B2466" t="s">
        <v>103</v>
      </c>
      <c r="C2466" t="s">
        <v>420</v>
      </c>
      <c r="D2466">
        <v>12391000000</v>
      </c>
      <c r="E2466">
        <v>2019</v>
      </c>
    </row>
    <row r="2467" spans="1:5" x14ac:dyDescent="0.25">
      <c r="A2467" t="s">
        <v>265</v>
      </c>
      <c r="B2467" t="s">
        <v>103</v>
      </c>
      <c r="C2467" t="s">
        <v>420</v>
      </c>
      <c r="D2467">
        <v>11002000000</v>
      </c>
      <c r="E2467">
        <v>2020</v>
      </c>
    </row>
    <row r="2468" spans="1:5" x14ac:dyDescent="0.25">
      <c r="A2468" t="s">
        <v>265</v>
      </c>
      <c r="B2468" t="s">
        <v>103</v>
      </c>
      <c r="C2468" t="s">
        <v>421</v>
      </c>
      <c r="D2468">
        <v>3689000000</v>
      </c>
      <c r="E2468">
        <v>2018</v>
      </c>
    </row>
    <row r="2469" spans="1:5" x14ac:dyDescent="0.25">
      <c r="A2469" t="s">
        <v>265</v>
      </c>
      <c r="B2469" t="s">
        <v>103</v>
      </c>
      <c r="C2469" t="s">
        <v>421</v>
      </c>
      <c r="D2469">
        <v>8720000000</v>
      </c>
      <c r="E2469">
        <v>2019</v>
      </c>
    </row>
    <row r="2470" spans="1:5" x14ac:dyDescent="0.25">
      <c r="A2470" t="s">
        <v>265</v>
      </c>
      <c r="B2470" t="s">
        <v>103</v>
      </c>
      <c r="C2470" t="s">
        <v>421</v>
      </c>
      <c r="D2470">
        <v>-6365000000</v>
      </c>
      <c r="E2470">
        <v>2020</v>
      </c>
    </row>
    <row r="2471" spans="1:5" x14ac:dyDescent="0.25">
      <c r="A2471" t="s">
        <v>265</v>
      </c>
      <c r="B2471" t="s">
        <v>103</v>
      </c>
      <c r="C2471" t="s">
        <v>422</v>
      </c>
      <c r="D2471">
        <v>-2344000000</v>
      </c>
      <c r="E2471">
        <v>2018</v>
      </c>
    </row>
    <row r="2472" spans="1:5" x14ac:dyDescent="0.25">
      <c r="A2472" t="s">
        <v>265</v>
      </c>
      <c r="B2472" t="s">
        <v>103</v>
      </c>
      <c r="C2472" t="s">
        <v>422</v>
      </c>
      <c r="D2472">
        <v>2572000000</v>
      </c>
      <c r="E2472">
        <v>2019</v>
      </c>
    </row>
    <row r="2473" spans="1:5" x14ac:dyDescent="0.25">
      <c r="A2473" t="s">
        <v>265</v>
      </c>
      <c r="B2473" t="s">
        <v>103</v>
      </c>
      <c r="C2473" t="s">
        <v>422</v>
      </c>
      <c r="D2473">
        <v>14932000000</v>
      </c>
      <c r="E2473">
        <v>2020</v>
      </c>
    </row>
    <row r="2474" spans="1:5" x14ac:dyDescent="0.25">
      <c r="A2474" t="s">
        <v>265</v>
      </c>
      <c r="B2474" t="s">
        <v>103</v>
      </c>
      <c r="C2474" t="s">
        <v>423</v>
      </c>
      <c r="D2474">
        <v>5061000000</v>
      </c>
      <c r="E2474">
        <v>2018</v>
      </c>
    </row>
    <row r="2475" spans="1:5" x14ac:dyDescent="0.25">
      <c r="A2475" t="s">
        <v>265</v>
      </c>
      <c r="B2475" t="s">
        <v>103</v>
      </c>
      <c r="C2475" t="s">
        <v>423</v>
      </c>
      <c r="D2475">
        <v>5061000000</v>
      </c>
      <c r="E2475">
        <v>2019</v>
      </c>
    </row>
    <row r="2476" spans="1:5" x14ac:dyDescent="0.25">
      <c r="A2476" t="s">
        <v>265</v>
      </c>
      <c r="B2476" t="s">
        <v>103</v>
      </c>
      <c r="C2476" t="s">
        <v>423</v>
      </c>
      <c r="D2476">
        <v>5061000000</v>
      </c>
      <c r="E2476">
        <v>2020</v>
      </c>
    </row>
    <row r="2477" spans="1:5" x14ac:dyDescent="0.25">
      <c r="A2477" t="s">
        <v>265</v>
      </c>
      <c r="B2477" t="s">
        <v>103</v>
      </c>
      <c r="C2477" t="s">
        <v>424</v>
      </c>
      <c r="D2477">
        <v>-21000000</v>
      </c>
      <c r="E2477">
        <v>2018</v>
      </c>
    </row>
    <row r="2478" spans="1:5" x14ac:dyDescent="0.25">
      <c r="A2478" t="s">
        <v>265</v>
      </c>
      <c r="B2478" t="s">
        <v>103</v>
      </c>
      <c r="C2478" t="s">
        <v>424</v>
      </c>
      <c r="D2478">
        <v>-41000000</v>
      </c>
      <c r="E2478">
        <v>2019</v>
      </c>
    </row>
    <row r="2479" spans="1:5" x14ac:dyDescent="0.25">
      <c r="A2479" t="s">
        <v>265</v>
      </c>
      <c r="B2479" t="s">
        <v>103</v>
      </c>
      <c r="C2479" t="s">
        <v>424</v>
      </c>
      <c r="D2479">
        <v>-68000000</v>
      </c>
      <c r="E2479">
        <v>2020</v>
      </c>
    </row>
    <row r="2480" spans="1:5" x14ac:dyDescent="0.25">
      <c r="A2480" t="s">
        <v>265</v>
      </c>
      <c r="B2480" t="s">
        <v>103</v>
      </c>
      <c r="C2480" t="s">
        <v>425</v>
      </c>
      <c r="D2480">
        <v>11750000000</v>
      </c>
      <c r="E2480">
        <v>2018</v>
      </c>
    </row>
    <row r="2481" spans="1:5" x14ac:dyDescent="0.25">
      <c r="A2481" t="s">
        <v>265</v>
      </c>
      <c r="B2481" t="s">
        <v>103</v>
      </c>
      <c r="C2481" t="s">
        <v>425</v>
      </c>
      <c r="D2481">
        <v>-1706000000</v>
      </c>
      <c r="E2481">
        <v>2019</v>
      </c>
    </row>
    <row r="2482" spans="1:5" x14ac:dyDescent="0.25">
      <c r="A2482" t="s">
        <v>265</v>
      </c>
      <c r="B2482" t="s">
        <v>103</v>
      </c>
      <c r="C2482" t="s">
        <v>425</v>
      </c>
      <c r="D2482">
        <v>-12853000000</v>
      </c>
      <c r="E2482">
        <v>2020</v>
      </c>
    </row>
    <row r="2483" spans="1:5" x14ac:dyDescent="0.25">
      <c r="A2483" t="s">
        <v>265</v>
      </c>
      <c r="B2483" t="s">
        <v>103</v>
      </c>
      <c r="C2483" t="s">
        <v>426</v>
      </c>
      <c r="D2483">
        <v>11729000000</v>
      </c>
      <c r="E2483">
        <v>2018</v>
      </c>
    </row>
    <row r="2484" spans="1:5" x14ac:dyDescent="0.25">
      <c r="A2484" t="s">
        <v>265</v>
      </c>
      <c r="B2484" t="s">
        <v>103</v>
      </c>
      <c r="C2484" t="s">
        <v>426</v>
      </c>
      <c r="D2484">
        <v>-1747000000</v>
      </c>
      <c r="E2484">
        <v>2019</v>
      </c>
    </row>
    <row r="2485" spans="1:5" x14ac:dyDescent="0.25">
      <c r="A2485" t="s">
        <v>265</v>
      </c>
      <c r="B2485" t="s">
        <v>103</v>
      </c>
      <c r="C2485" t="s">
        <v>426</v>
      </c>
      <c r="D2485">
        <v>-12921000000</v>
      </c>
      <c r="E2485">
        <v>2020</v>
      </c>
    </row>
    <row r="2486" spans="1:5" x14ac:dyDescent="0.25">
      <c r="A2486" t="s">
        <v>265</v>
      </c>
      <c r="B2486" t="s">
        <v>103</v>
      </c>
      <c r="C2486" t="s">
        <v>21</v>
      </c>
      <c r="D2486">
        <v>81490000000</v>
      </c>
      <c r="E2486">
        <v>2018</v>
      </c>
    </row>
    <row r="2487" spans="1:5" x14ac:dyDescent="0.25">
      <c r="A2487" t="s">
        <v>265</v>
      </c>
      <c r="B2487" t="s">
        <v>103</v>
      </c>
      <c r="C2487" t="s">
        <v>21</v>
      </c>
      <c r="D2487">
        <v>72093000000</v>
      </c>
      <c r="E2487">
        <v>2019</v>
      </c>
    </row>
    <row r="2488" spans="1:5" x14ac:dyDescent="0.25">
      <c r="A2488" t="s">
        <v>265</v>
      </c>
      <c r="B2488" t="s">
        <v>103</v>
      </c>
      <c r="C2488" t="s">
        <v>21</v>
      </c>
      <c r="D2488">
        <v>63843000000</v>
      </c>
      <c r="E2488">
        <v>2020</v>
      </c>
    </row>
    <row r="2489" spans="1:5" x14ac:dyDescent="0.25">
      <c r="A2489" t="s">
        <v>265</v>
      </c>
      <c r="B2489" t="s">
        <v>103</v>
      </c>
      <c r="C2489" t="s">
        <v>427</v>
      </c>
      <c r="D2489">
        <v>81490000000</v>
      </c>
      <c r="E2489">
        <v>2018</v>
      </c>
    </row>
    <row r="2490" spans="1:5" x14ac:dyDescent="0.25">
      <c r="A2490" t="s">
        <v>265</v>
      </c>
      <c r="B2490" t="s">
        <v>103</v>
      </c>
      <c r="C2490" t="s">
        <v>427</v>
      </c>
      <c r="D2490">
        <v>72093000000</v>
      </c>
      <c r="E2490">
        <v>2019</v>
      </c>
    </row>
    <row r="2491" spans="1:5" x14ac:dyDescent="0.25">
      <c r="A2491" t="s">
        <v>265</v>
      </c>
      <c r="B2491" t="s">
        <v>103</v>
      </c>
      <c r="C2491" t="s">
        <v>427</v>
      </c>
      <c r="D2491">
        <v>63843000000</v>
      </c>
      <c r="E2491">
        <v>2020</v>
      </c>
    </row>
    <row r="2492" spans="1:5" x14ac:dyDescent="0.25">
      <c r="A2492" t="s">
        <v>265</v>
      </c>
      <c r="B2492" t="s">
        <v>103</v>
      </c>
      <c r="C2492" t="s">
        <v>13</v>
      </c>
      <c r="D2492">
        <v>87830000000</v>
      </c>
      <c r="E2492">
        <v>2018</v>
      </c>
    </row>
    <row r="2493" spans="1:5" x14ac:dyDescent="0.25">
      <c r="A2493" t="s">
        <v>265</v>
      </c>
      <c r="B2493" t="s">
        <v>103</v>
      </c>
      <c r="C2493" t="s">
        <v>13</v>
      </c>
      <c r="D2493">
        <v>102229000000</v>
      </c>
      <c r="E2493">
        <v>2019</v>
      </c>
    </row>
    <row r="2494" spans="1:5" x14ac:dyDescent="0.25">
      <c r="A2494" t="s">
        <v>265</v>
      </c>
      <c r="B2494" t="s">
        <v>103</v>
      </c>
      <c r="C2494" t="s">
        <v>13</v>
      </c>
      <c r="D2494">
        <v>121642000000</v>
      </c>
      <c r="E2494">
        <v>2020</v>
      </c>
    </row>
    <row r="2495" spans="1:5" x14ac:dyDescent="0.25">
      <c r="A2495" t="s">
        <v>265</v>
      </c>
      <c r="B2495" t="s">
        <v>103</v>
      </c>
      <c r="C2495" t="s">
        <v>16</v>
      </c>
      <c r="D2495">
        <v>81590000000</v>
      </c>
      <c r="E2495">
        <v>2018</v>
      </c>
    </row>
    <row r="2496" spans="1:5" x14ac:dyDescent="0.25">
      <c r="A2496" t="s">
        <v>265</v>
      </c>
      <c r="B2496" t="s">
        <v>103</v>
      </c>
      <c r="C2496" t="s">
        <v>16</v>
      </c>
      <c r="D2496">
        <v>97312000000</v>
      </c>
      <c r="E2496">
        <v>2019</v>
      </c>
    </row>
    <row r="2497" spans="1:5" x14ac:dyDescent="0.25">
      <c r="A2497" t="s">
        <v>265</v>
      </c>
      <c r="B2497" t="s">
        <v>103</v>
      </c>
      <c r="C2497" t="s">
        <v>16</v>
      </c>
      <c r="D2497">
        <v>87280000000</v>
      </c>
      <c r="E2497">
        <v>2020</v>
      </c>
    </row>
    <row r="2498" spans="1:5" x14ac:dyDescent="0.25">
      <c r="A2498" t="s">
        <v>265</v>
      </c>
      <c r="B2498" t="s">
        <v>103</v>
      </c>
      <c r="C2498" t="s">
        <v>428</v>
      </c>
      <c r="D2498">
        <v>2114000000</v>
      </c>
      <c r="E2498">
        <v>2018</v>
      </c>
    </row>
    <row r="2499" spans="1:5" x14ac:dyDescent="0.25">
      <c r="A2499" t="s">
        <v>265</v>
      </c>
      <c r="B2499" t="s">
        <v>103</v>
      </c>
      <c r="C2499" t="s">
        <v>428</v>
      </c>
      <c r="D2499">
        <v>2246000000</v>
      </c>
      <c r="E2499">
        <v>2020</v>
      </c>
    </row>
    <row r="2500" spans="1:5" x14ac:dyDescent="0.25">
      <c r="A2500" t="s">
        <v>265</v>
      </c>
      <c r="B2500" t="s">
        <v>103</v>
      </c>
      <c r="C2500" t="s">
        <v>429</v>
      </c>
      <c r="D2500">
        <v>2114000000</v>
      </c>
      <c r="E2500">
        <v>2018</v>
      </c>
    </row>
    <row r="2501" spans="1:5" x14ac:dyDescent="0.25">
      <c r="A2501" t="s">
        <v>265</v>
      </c>
      <c r="B2501" t="s">
        <v>103</v>
      </c>
      <c r="C2501" t="s">
        <v>429</v>
      </c>
      <c r="D2501">
        <v>2271000000</v>
      </c>
      <c r="E2501">
        <v>2019</v>
      </c>
    </row>
    <row r="2502" spans="1:5" x14ac:dyDescent="0.25">
      <c r="A2502" t="s">
        <v>265</v>
      </c>
      <c r="B2502" t="s">
        <v>103</v>
      </c>
      <c r="C2502" t="s">
        <v>429</v>
      </c>
      <c r="D2502">
        <v>2271000000</v>
      </c>
      <c r="E2502">
        <v>2019</v>
      </c>
    </row>
    <row r="2503" spans="1:5" x14ac:dyDescent="0.25">
      <c r="A2503" t="s">
        <v>265</v>
      </c>
      <c r="B2503" t="s">
        <v>103</v>
      </c>
      <c r="C2503" t="s">
        <v>429</v>
      </c>
      <c r="D2503">
        <v>2246000000</v>
      </c>
      <c r="E2503">
        <v>2020</v>
      </c>
    </row>
    <row r="2504" spans="1:5" x14ac:dyDescent="0.25">
      <c r="A2504" t="s">
        <v>265</v>
      </c>
      <c r="B2504" t="s">
        <v>103</v>
      </c>
      <c r="C2504" t="s">
        <v>430</v>
      </c>
      <c r="D2504">
        <v>11604000000</v>
      </c>
      <c r="E2504">
        <v>2018</v>
      </c>
    </row>
    <row r="2505" spans="1:5" x14ac:dyDescent="0.25">
      <c r="A2505" t="s">
        <v>265</v>
      </c>
      <c r="B2505" t="s">
        <v>103</v>
      </c>
      <c r="C2505" t="s">
        <v>430</v>
      </c>
      <c r="D2505">
        <v>-2259000000</v>
      </c>
      <c r="E2505">
        <v>2019</v>
      </c>
    </row>
    <row r="2506" spans="1:5" x14ac:dyDescent="0.25">
      <c r="A2506" t="s">
        <v>265</v>
      </c>
      <c r="B2506" t="s">
        <v>103</v>
      </c>
      <c r="C2506" t="s">
        <v>430</v>
      </c>
      <c r="D2506">
        <v>-14476000000</v>
      </c>
      <c r="E2506">
        <v>2020</v>
      </c>
    </row>
    <row r="2507" spans="1:5" x14ac:dyDescent="0.25">
      <c r="A2507" t="s">
        <v>265</v>
      </c>
      <c r="B2507" t="s">
        <v>103</v>
      </c>
      <c r="C2507" t="s">
        <v>431</v>
      </c>
      <c r="D2507">
        <v>0</v>
      </c>
      <c r="E2507">
        <v>2018</v>
      </c>
    </row>
    <row r="2508" spans="1:5" x14ac:dyDescent="0.25">
      <c r="A2508" t="s">
        <v>265</v>
      </c>
      <c r="B2508" t="s">
        <v>103</v>
      </c>
      <c r="C2508" t="s">
        <v>431</v>
      </c>
      <c r="D2508">
        <v>0</v>
      </c>
      <c r="E2508">
        <v>2019</v>
      </c>
    </row>
    <row r="2509" spans="1:5" x14ac:dyDescent="0.25">
      <c r="A2509" t="s">
        <v>265</v>
      </c>
      <c r="B2509" t="s">
        <v>103</v>
      </c>
      <c r="C2509" t="s">
        <v>431</v>
      </c>
      <c r="D2509">
        <v>0</v>
      </c>
      <c r="E2509">
        <v>2020</v>
      </c>
    </row>
    <row r="2510" spans="1:5" x14ac:dyDescent="0.25">
      <c r="A2510" t="s">
        <v>265</v>
      </c>
      <c r="B2510" t="s">
        <v>103</v>
      </c>
      <c r="C2510" t="s">
        <v>432</v>
      </c>
      <c r="D2510">
        <v>43465</v>
      </c>
      <c r="E2510">
        <v>2018</v>
      </c>
    </row>
    <row r="2511" spans="1:5" x14ac:dyDescent="0.25">
      <c r="A2511" t="s">
        <v>265</v>
      </c>
      <c r="B2511" t="s">
        <v>103</v>
      </c>
      <c r="C2511" t="s">
        <v>432</v>
      </c>
      <c r="D2511">
        <v>43830</v>
      </c>
      <c r="E2511">
        <v>2019</v>
      </c>
    </row>
    <row r="2512" spans="1:5" x14ac:dyDescent="0.25">
      <c r="A2512" t="s">
        <v>265</v>
      </c>
      <c r="B2512" t="s">
        <v>103</v>
      </c>
      <c r="C2512" t="s">
        <v>432</v>
      </c>
      <c r="D2512">
        <v>44196</v>
      </c>
      <c r="E2512">
        <v>2020</v>
      </c>
    </row>
    <row r="2513" spans="1:5" x14ac:dyDescent="0.25">
      <c r="A2513" t="s">
        <v>265</v>
      </c>
      <c r="B2513" t="s">
        <v>103</v>
      </c>
      <c r="C2513" t="s">
        <v>433</v>
      </c>
      <c r="D2513">
        <v>71000000</v>
      </c>
      <c r="E2513">
        <v>2018</v>
      </c>
    </row>
    <row r="2514" spans="1:5" x14ac:dyDescent="0.25">
      <c r="A2514" t="s">
        <v>265</v>
      </c>
      <c r="B2514" t="s">
        <v>103</v>
      </c>
      <c r="C2514" t="s">
        <v>433</v>
      </c>
      <c r="D2514">
        <v>317000000</v>
      </c>
      <c r="E2514">
        <v>2019</v>
      </c>
    </row>
    <row r="2515" spans="1:5" x14ac:dyDescent="0.25">
      <c r="A2515" t="s">
        <v>265</v>
      </c>
      <c r="B2515" t="s">
        <v>103</v>
      </c>
      <c r="C2515" t="s">
        <v>433</v>
      </c>
      <c r="D2515">
        <v>241000000</v>
      </c>
      <c r="E2515">
        <v>2020</v>
      </c>
    </row>
    <row r="2516" spans="1:5" x14ac:dyDescent="0.25">
      <c r="A2516" t="s">
        <v>265</v>
      </c>
      <c r="B2516" t="s">
        <v>103</v>
      </c>
      <c r="C2516" t="s">
        <v>434</v>
      </c>
      <c r="D2516">
        <v>339000000</v>
      </c>
      <c r="E2516">
        <v>2018</v>
      </c>
    </row>
    <row r="2517" spans="1:5" x14ac:dyDescent="0.25">
      <c r="A2517" t="s">
        <v>265</v>
      </c>
      <c r="B2517" t="s">
        <v>103</v>
      </c>
      <c r="C2517" t="s">
        <v>434</v>
      </c>
      <c r="D2517">
        <v>-8617000000</v>
      </c>
      <c r="E2517">
        <v>2019</v>
      </c>
    </row>
    <row r="2518" spans="1:5" x14ac:dyDescent="0.25">
      <c r="A2518" t="s">
        <v>265</v>
      </c>
      <c r="B2518" t="s">
        <v>103</v>
      </c>
      <c r="C2518" t="s">
        <v>434</v>
      </c>
      <c r="D2518">
        <v>-18316000000</v>
      </c>
      <c r="E2518">
        <v>2020</v>
      </c>
    </row>
    <row r="2519" spans="1:5" x14ac:dyDescent="0.25">
      <c r="A2519" t="s">
        <v>265</v>
      </c>
      <c r="B2519" t="s">
        <v>103</v>
      </c>
      <c r="C2519" t="s">
        <v>435</v>
      </c>
      <c r="D2519">
        <v>0</v>
      </c>
      <c r="E2519">
        <v>2018</v>
      </c>
    </row>
    <row r="2520" spans="1:5" x14ac:dyDescent="0.25">
      <c r="A2520" t="s">
        <v>265</v>
      </c>
      <c r="B2520" t="s">
        <v>103</v>
      </c>
      <c r="C2520" t="s">
        <v>435</v>
      </c>
      <c r="D2520">
        <v>0</v>
      </c>
      <c r="E2520">
        <v>2019</v>
      </c>
    </row>
    <row r="2521" spans="1:5" x14ac:dyDescent="0.25">
      <c r="A2521" t="s">
        <v>265</v>
      </c>
      <c r="B2521" t="s">
        <v>103</v>
      </c>
      <c r="C2521" t="s">
        <v>435</v>
      </c>
      <c r="D2521">
        <v>0</v>
      </c>
      <c r="E2521">
        <v>2020</v>
      </c>
    </row>
    <row r="2522" spans="1:5" x14ac:dyDescent="0.25">
      <c r="A2522" t="s">
        <v>265</v>
      </c>
      <c r="B2522" t="s">
        <v>103</v>
      </c>
      <c r="C2522" t="s">
        <v>436</v>
      </c>
      <c r="D2522">
        <v>7840000000</v>
      </c>
      <c r="E2522">
        <v>2018</v>
      </c>
    </row>
    <row r="2523" spans="1:5" x14ac:dyDescent="0.25">
      <c r="A2523" t="s">
        <v>265</v>
      </c>
      <c r="B2523" t="s">
        <v>103</v>
      </c>
      <c r="C2523" t="s">
        <v>436</v>
      </c>
      <c r="D2523">
        <v>8060000000</v>
      </c>
      <c r="E2523">
        <v>2019</v>
      </c>
    </row>
    <row r="2524" spans="1:5" x14ac:dyDescent="0.25">
      <c r="A2524" t="s">
        <v>265</v>
      </c>
      <c r="B2524" t="s">
        <v>103</v>
      </c>
      <c r="C2524" t="s">
        <v>436</v>
      </c>
      <c r="D2524">
        <v>8081000000</v>
      </c>
      <c r="E2524">
        <v>2020</v>
      </c>
    </row>
    <row r="2525" spans="1:5" x14ac:dyDescent="0.25">
      <c r="A2525" t="s">
        <v>265</v>
      </c>
      <c r="B2525" t="s">
        <v>103</v>
      </c>
      <c r="C2525" t="s">
        <v>437</v>
      </c>
      <c r="D2525">
        <v>19637000000</v>
      </c>
      <c r="E2525">
        <v>2018</v>
      </c>
    </row>
    <row r="2526" spans="1:5" x14ac:dyDescent="0.25">
      <c r="A2526" t="s">
        <v>265</v>
      </c>
      <c r="B2526" t="s">
        <v>103</v>
      </c>
      <c r="C2526" t="s">
        <v>437</v>
      </c>
      <c r="D2526">
        <v>4466000000</v>
      </c>
      <c r="E2526">
        <v>2019</v>
      </c>
    </row>
    <row r="2527" spans="1:5" x14ac:dyDescent="0.25">
      <c r="A2527" t="s">
        <v>265</v>
      </c>
      <c r="B2527" t="s">
        <v>103</v>
      </c>
      <c r="C2527" t="s">
        <v>437</v>
      </c>
      <c r="D2527">
        <v>-5685000000</v>
      </c>
      <c r="E2527">
        <v>2020</v>
      </c>
    </row>
    <row r="2528" spans="1:5" x14ac:dyDescent="0.25">
      <c r="A2528" t="s">
        <v>265</v>
      </c>
      <c r="B2528" t="s">
        <v>103</v>
      </c>
      <c r="C2528" t="s">
        <v>438</v>
      </c>
      <c r="D2528">
        <v>10460000000</v>
      </c>
      <c r="E2528">
        <v>2018</v>
      </c>
    </row>
    <row r="2529" spans="1:5" x14ac:dyDescent="0.25">
      <c r="A2529" t="s">
        <v>265</v>
      </c>
      <c r="B2529" t="s">
        <v>103</v>
      </c>
      <c r="C2529" t="s">
        <v>438</v>
      </c>
      <c r="D2529">
        <v>-636000000</v>
      </c>
      <c r="E2529">
        <v>2019</v>
      </c>
    </row>
    <row r="2530" spans="1:5" x14ac:dyDescent="0.25">
      <c r="A2530" t="s">
        <v>265</v>
      </c>
      <c r="B2530" t="s">
        <v>103</v>
      </c>
      <c r="C2530" t="s">
        <v>438</v>
      </c>
      <c r="D2530">
        <v>-11941000000</v>
      </c>
      <c r="E2530">
        <v>2020</v>
      </c>
    </row>
    <row r="2531" spans="1:5" x14ac:dyDescent="0.25">
      <c r="A2531" t="s">
        <v>265</v>
      </c>
      <c r="B2531" t="s">
        <v>103</v>
      </c>
      <c r="C2531" t="s">
        <v>439</v>
      </c>
      <c r="D2531">
        <v>0</v>
      </c>
      <c r="E2531">
        <v>2018</v>
      </c>
    </row>
    <row r="2532" spans="1:5" x14ac:dyDescent="0.25">
      <c r="A2532" t="s">
        <v>265</v>
      </c>
      <c r="B2532" t="s">
        <v>103</v>
      </c>
      <c r="C2532" t="s">
        <v>439</v>
      </c>
      <c r="D2532">
        <v>0</v>
      </c>
      <c r="E2532">
        <v>2019</v>
      </c>
    </row>
    <row r="2533" spans="1:5" x14ac:dyDescent="0.25">
      <c r="A2533" t="s">
        <v>265</v>
      </c>
      <c r="B2533" t="s">
        <v>103</v>
      </c>
      <c r="C2533" t="s">
        <v>439</v>
      </c>
      <c r="D2533">
        <v>0</v>
      </c>
      <c r="E2533">
        <v>2020</v>
      </c>
    </row>
    <row r="2534" spans="1:5" x14ac:dyDescent="0.25">
      <c r="A2534" t="s">
        <v>265</v>
      </c>
      <c r="B2534" t="s">
        <v>103</v>
      </c>
      <c r="C2534" t="s">
        <v>23</v>
      </c>
      <c r="D2534">
        <v>1144000000</v>
      </c>
      <c r="E2534">
        <v>2018</v>
      </c>
    </row>
    <row r="2535" spans="1:5" x14ac:dyDescent="0.25">
      <c r="A2535" t="s">
        <v>265</v>
      </c>
      <c r="B2535" t="s">
        <v>103</v>
      </c>
      <c r="C2535" t="s">
        <v>23</v>
      </c>
      <c r="D2535">
        <v>-1623000000</v>
      </c>
      <c r="E2535">
        <v>2019</v>
      </c>
    </row>
    <row r="2536" spans="1:5" x14ac:dyDescent="0.25">
      <c r="A2536" t="s">
        <v>265</v>
      </c>
      <c r="B2536" t="s">
        <v>103</v>
      </c>
      <c r="C2536" t="s">
        <v>23</v>
      </c>
      <c r="D2536">
        <v>-2535000000</v>
      </c>
      <c r="E2536">
        <v>2020</v>
      </c>
    </row>
    <row r="2537" spans="1:5" x14ac:dyDescent="0.25">
      <c r="A2537" t="s">
        <v>265</v>
      </c>
      <c r="B2537" t="s">
        <v>103</v>
      </c>
      <c r="C2537" t="s">
        <v>440</v>
      </c>
      <c r="D2537">
        <v>3429000000</v>
      </c>
      <c r="E2537">
        <v>2018</v>
      </c>
    </row>
    <row r="2538" spans="1:5" x14ac:dyDescent="0.25">
      <c r="A2538" t="s">
        <v>265</v>
      </c>
      <c r="B2538" t="s">
        <v>103</v>
      </c>
      <c r="C2538" t="s">
        <v>440</v>
      </c>
      <c r="D2538">
        <v>3338000000</v>
      </c>
      <c r="E2538">
        <v>2019</v>
      </c>
    </row>
    <row r="2539" spans="1:5" x14ac:dyDescent="0.25">
      <c r="A2539" t="s">
        <v>265</v>
      </c>
      <c r="B2539" t="s">
        <v>103</v>
      </c>
      <c r="C2539" t="s">
        <v>440</v>
      </c>
      <c r="D2539">
        <v>2843000000</v>
      </c>
      <c r="E2539">
        <v>2020</v>
      </c>
    </row>
    <row r="2540" spans="1:5" x14ac:dyDescent="0.25">
      <c r="A2540" t="s">
        <v>265</v>
      </c>
      <c r="B2540" t="s">
        <v>103</v>
      </c>
      <c r="C2540" t="s">
        <v>22</v>
      </c>
      <c r="D2540">
        <v>475000000</v>
      </c>
      <c r="E2540">
        <v>2018</v>
      </c>
    </row>
    <row r="2541" spans="1:5" x14ac:dyDescent="0.25">
      <c r="A2541" t="s">
        <v>265</v>
      </c>
      <c r="B2541" t="s">
        <v>103</v>
      </c>
      <c r="C2541" t="s">
        <v>22</v>
      </c>
      <c r="D2541">
        <v>722000000</v>
      </c>
      <c r="E2541">
        <v>2019</v>
      </c>
    </row>
    <row r="2542" spans="1:5" x14ac:dyDescent="0.25">
      <c r="A2542" t="s">
        <v>265</v>
      </c>
      <c r="B2542" t="s">
        <v>103</v>
      </c>
      <c r="C2542" t="s">
        <v>22</v>
      </c>
      <c r="D2542">
        <v>2156000000</v>
      </c>
      <c r="E2542">
        <v>2020</v>
      </c>
    </row>
    <row r="2543" spans="1:5" x14ac:dyDescent="0.25">
      <c r="A2543" t="s">
        <v>265</v>
      </c>
      <c r="B2543" t="s">
        <v>103</v>
      </c>
      <c r="C2543" t="s">
        <v>441</v>
      </c>
      <c r="D2543">
        <v>0</v>
      </c>
      <c r="E2543">
        <v>2018</v>
      </c>
    </row>
    <row r="2544" spans="1:5" x14ac:dyDescent="0.25">
      <c r="A2544" t="s">
        <v>265</v>
      </c>
      <c r="B2544" t="s">
        <v>103</v>
      </c>
      <c r="C2544" t="s">
        <v>441</v>
      </c>
      <c r="D2544">
        <v>0</v>
      </c>
      <c r="E2544">
        <v>2019</v>
      </c>
    </row>
    <row r="2545" spans="1:5" x14ac:dyDescent="0.25">
      <c r="A2545" t="s">
        <v>265</v>
      </c>
      <c r="B2545" t="s">
        <v>103</v>
      </c>
      <c r="C2545" t="s">
        <v>441</v>
      </c>
      <c r="D2545">
        <v>0</v>
      </c>
      <c r="E2545">
        <v>2020</v>
      </c>
    </row>
    <row r="2546" spans="1:5" x14ac:dyDescent="0.25">
      <c r="A2546" t="s">
        <v>265</v>
      </c>
      <c r="B2546" t="s">
        <v>103</v>
      </c>
      <c r="C2546" t="s">
        <v>11</v>
      </c>
      <c r="D2546">
        <v>62567000000</v>
      </c>
      <c r="E2546">
        <v>2018</v>
      </c>
    </row>
    <row r="2547" spans="1:5" x14ac:dyDescent="0.25">
      <c r="A2547" t="s">
        <v>265</v>
      </c>
      <c r="B2547" t="s">
        <v>103</v>
      </c>
      <c r="C2547" t="s">
        <v>11</v>
      </c>
      <c r="D2547">
        <v>76622000000</v>
      </c>
      <c r="E2547">
        <v>2019</v>
      </c>
    </row>
    <row r="2548" spans="1:5" x14ac:dyDescent="0.25">
      <c r="A2548" t="s">
        <v>265</v>
      </c>
      <c r="B2548" t="s">
        <v>103</v>
      </c>
      <c r="C2548" t="s">
        <v>11</v>
      </c>
      <c r="D2548">
        <v>81715000000</v>
      </c>
      <c r="E2548">
        <v>2020</v>
      </c>
    </row>
    <row r="2549" spans="1:5" x14ac:dyDescent="0.25">
      <c r="A2549" t="s">
        <v>265</v>
      </c>
      <c r="B2549" t="s">
        <v>103</v>
      </c>
      <c r="C2549" t="s">
        <v>19</v>
      </c>
      <c r="D2549">
        <v>117359000000</v>
      </c>
      <c r="E2549">
        <v>2018</v>
      </c>
    </row>
    <row r="2550" spans="1:5" x14ac:dyDescent="0.25">
      <c r="A2550" t="s">
        <v>265</v>
      </c>
      <c r="B2550" t="s">
        <v>103</v>
      </c>
      <c r="C2550" t="s">
        <v>19</v>
      </c>
      <c r="D2550">
        <v>133625000000</v>
      </c>
      <c r="E2550">
        <v>2019</v>
      </c>
    </row>
    <row r="2551" spans="1:5" x14ac:dyDescent="0.25">
      <c r="A2551" t="s">
        <v>265</v>
      </c>
      <c r="B2551" t="s">
        <v>103</v>
      </c>
      <c r="C2551" t="s">
        <v>19</v>
      </c>
      <c r="D2551">
        <v>152136000000</v>
      </c>
      <c r="E2551">
        <v>2020</v>
      </c>
    </row>
    <row r="2552" spans="1:5" x14ac:dyDescent="0.25">
      <c r="A2552" t="s">
        <v>265</v>
      </c>
      <c r="B2552" t="s">
        <v>103</v>
      </c>
      <c r="C2552" t="s">
        <v>18</v>
      </c>
      <c r="D2552">
        <v>116949000000</v>
      </c>
      <c r="E2552">
        <v>2018</v>
      </c>
    </row>
    <row r="2553" spans="1:5" x14ac:dyDescent="0.25">
      <c r="A2553" t="s">
        <v>265</v>
      </c>
      <c r="B2553" t="s">
        <v>103</v>
      </c>
      <c r="C2553" t="s">
        <v>18</v>
      </c>
      <c r="D2553">
        <v>141925000000</v>
      </c>
      <c r="E2553">
        <v>2019</v>
      </c>
    </row>
    <row r="2554" spans="1:5" x14ac:dyDescent="0.25">
      <c r="A2554" t="s">
        <v>265</v>
      </c>
      <c r="B2554" t="s">
        <v>103</v>
      </c>
      <c r="C2554" t="s">
        <v>18</v>
      </c>
      <c r="D2554">
        <v>170211000000</v>
      </c>
      <c r="E2554">
        <v>2020</v>
      </c>
    </row>
    <row r="2555" spans="1:5" x14ac:dyDescent="0.25">
      <c r="A2555" t="s">
        <v>265</v>
      </c>
      <c r="B2555" t="s">
        <v>103</v>
      </c>
      <c r="C2555" t="s">
        <v>442</v>
      </c>
      <c r="D2555">
        <v>0</v>
      </c>
      <c r="E2555">
        <v>2018</v>
      </c>
    </row>
    <row r="2556" spans="1:5" x14ac:dyDescent="0.25">
      <c r="A2556" t="s">
        <v>265</v>
      </c>
      <c r="B2556" t="s">
        <v>103</v>
      </c>
      <c r="C2556" t="s">
        <v>442</v>
      </c>
      <c r="D2556">
        <v>0</v>
      </c>
      <c r="E2556">
        <v>2019</v>
      </c>
    </row>
    <row r="2557" spans="1:5" x14ac:dyDescent="0.25">
      <c r="A2557" t="s">
        <v>265</v>
      </c>
      <c r="B2557" t="s">
        <v>103</v>
      </c>
      <c r="C2557" t="s">
        <v>442</v>
      </c>
      <c r="D2557">
        <v>0</v>
      </c>
      <c r="E2557">
        <v>2020</v>
      </c>
    </row>
    <row r="2558" spans="1:5" x14ac:dyDescent="0.25">
      <c r="A2558" t="s">
        <v>265</v>
      </c>
      <c r="B2558" t="s">
        <v>103</v>
      </c>
      <c r="C2558" t="s">
        <v>443</v>
      </c>
      <c r="D2558">
        <v>1087000000</v>
      </c>
      <c r="E2558">
        <v>2018</v>
      </c>
    </row>
    <row r="2559" spans="1:5" x14ac:dyDescent="0.25">
      <c r="A2559" t="s">
        <v>265</v>
      </c>
      <c r="B2559" t="s">
        <v>103</v>
      </c>
      <c r="C2559" t="s">
        <v>443</v>
      </c>
      <c r="D2559">
        <v>1092000000</v>
      </c>
      <c r="E2559">
        <v>2019</v>
      </c>
    </row>
    <row r="2560" spans="1:5" x14ac:dyDescent="0.25">
      <c r="A2560" t="s">
        <v>265</v>
      </c>
      <c r="B2560" t="s">
        <v>103</v>
      </c>
      <c r="C2560" t="s">
        <v>443</v>
      </c>
      <c r="D2560">
        <v>1016000000</v>
      </c>
      <c r="E2560">
        <v>2020</v>
      </c>
    </row>
    <row r="2561" spans="1:5" x14ac:dyDescent="0.25">
      <c r="A2561" t="s">
        <v>265</v>
      </c>
      <c r="B2561" t="s">
        <v>103</v>
      </c>
      <c r="C2561" t="s">
        <v>444</v>
      </c>
      <c r="D2561">
        <v>1365000000</v>
      </c>
      <c r="E2561">
        <v>2018</v>
      </c>
    </row>
    <row r="2562" spans="1:5" x14ac:dyDescent="0.25">
      <c r="A2562" t="s">
        <v>265</v>
      </c>
      <c r="B2562" t="s">
        <v>103</v>
      </c>
      <c r="C2562" t="s">
        <v>444</v>
      </c>
      <c r="D2562">
        <v>13218000000</v>
      </c>
      <c r="E2562">
        <v>2019</v>
      </c>
    </row>
    <row r="2563" spans="1:5" x14ac:dyDescent="0.25">
      <c r="A2563" t="s">
        <v>265</v>
      </c>
      <c r="B2563" t="s">
        <v>103</v>
      </c>
      <c r="C2563" t="s">
        <v>444</v>
      </c>
      <c r="D2563">
        <v>36250000000</v>
      </c>
      <c r="E2563">
        <v>2020</v>
      </c>
    </row>
    <row r="2564" spans="1:5" x14ac:dyDescent="0.25">
      <c r="A2564" t="s">
        <v>265</v>
      </c>
      <c r="B2564" t="s">
        <v>103</v>
      </c>
      <c r="C2564" t="s">
        <v>445</v>
      </c>
      <c r="D2564">
        <v>0</v>
      </c>
      <c r="E2564">
        <v>2018</v>
      </c>
    </row>
    <row r="2565" spans="1:5" x14ac:dyDescent="0.25">
      <c r="A2565" t="s">
        <v>265</v>
      </c>
      <c r="B2565" t="s">
        <v>103</v>
      </c>
      <c r="C2565" t="s">
        <v>445</v>
      </c>
      <c r="D2565">
        <v>0</v>
      </c>
      <c r="E2565">
        <v>2019</v>
      </c>
    </row>
    <row r="2566" spans="1:5" x14ac:dyDescent="0.25">
      <c r="A2566" t="s">
        <v>265</v>
      </c>
      <c r="B2566" t="s">
        <v>103</v>
      </c>
      <c r="C2566" t="s">
        <v>445</v>
      </c>
      <c r="D2566">
        <v>0</v>
      </c>
      <c r="E2566">
        <v>2020</v>
      </c>
    </row>
    <row r="2567" spans="1:5" x14ac:dyDescent="0.25">
      <c r="A2567" t="s">
        <v>265</v>
      </c>
      <c r="B2567" t="s">
        <v>103</v>
      </c>
      <c r="C2567" t="s">
        <v>446</v>
      </c>
      <c r="D2567">
        <v>0</v>
      </c>
      <c r="E2567">
        <v>2018</v>
      </c>
    </row>
    <row r="2568" spans="1:5" x14ac:dyDescent="0.25">
      <c r="A2568" t="s">
        <v>265</v>
      </c>
      <c r="B2568" t="s">
        <v>103</v>
      </c>
      <c r="C2568" t="s">
        <v>446</v>
      </c>
      <c r="D2568">
        <v>0</v>
      </c>
      <c r="E2568">
        <v>2019</v>
      </c>
    </row>
    <row r="2569" spans="1:5" x14ac:dyDescent="0.25">
      <c r="A2569" t="s">
        <v>265</v>
      </c>
      <c r="B2569" t="s">
        <v>103</v>
      </c>
      <c r="C2569" t="s">
        <v>446</v>
      </c>
      <c r="D2569">
        <v>0</v>
      </c>
      <c r="E2569">
        <v>2020</v>
      </c>
    </row>
    <row r="2570" spans="1:5" x14ac:dyDescent="0.25">
      <c r="A2570" t="s">
        <v>265</v>
      </c>
      <c r="B2570" t="s">
        <v>103</v>
      </c>
      <c r="C2570" t="s">
        <v>447</v>
      </c>
      <c r="D2570">
        <v>-4122000000</v>
      </c>
      <c r="E2570">
        <v>2018</v>
      </c>
    </row>
    <row r="2571" spans="1:5" x14ac:dyDescent="0.25">
      <c r="A2571" t="s">
        <v>265</v>
      </c>
      <c r="B2571" t="s">
        <v>103</v>
      </c>
      <c r="C2571" t="s">
        <v>447</v>
      </c>
      <c r="D2571">
        <v>-4820000000</v>
      </c>
      <c r="E2571">
        <v>2019</v>
      </c>
    </row>
    <row r="2572" spans="1:5" x14ac:dyDescent="0.25">
      <c r="A2572" t="s">
        <v>265</v>
      </c>
      <c r="B2572" t="s">
        <v>103</v>
      </c>
      <c r="C2572" t="s">
        <v>447</v>
      </c>
      <c r="D2572">
        <v>-1295000000</v>
      </c>
      <c r="E2572">
        <v>2020</v>
      </c>
    </row>
    <row r="2573" spans="1:5" x14ac:dyDescent="0.25">
      <c r="A2573" t="s">
        <v>265</v>
      </c>
      <c r="B2573" t="s">
        <v>103</v>
      </c>
      <c r="C2573" t="s">
        <v>448</v>
      </c>
      <c r="D2573">
        <v>0</v>
      </c>
      <c r="E2573">
        <v>2018</v>
      </c>
    </row>
    <row r="2574" spans="1:5" x14ac:dyDescent="0.25">
      <c r="A2574" t="s">
        <v>265</v>
      </c>
      <c r="B2574" t="s">
        <v>103</v>
      </c>
      <c r="C2574" t="s">
        <v>448</v>
      </c>
      <c r="D2574">
        <v>0</v>
      </c>
      <c r="E2574">
        <v>2019</v>
      </c>
    </row>
    <row r="2575" spans="1:5" x14ac:dyDescent="0.25">
      <c r="A2575" t="s">
        <v>265</v>
      </c>
      <c r="B2575" t="s">
        <v>103</v>
      </c>
      <c r="C2575" t="s">
        <v>448</v>
      </c>
      <c r="D2575">
        <v>0</v>
      </c>
      <c r="E2575">
        <v>2020</v>
      </c>
    </row>
    <row r="2576" spans="1:5" x14ac:dyDescent="0.25">
      <c r="A2576" t="s">
        <v>265</v>
      </c>
      <c r="B2576" t="s">
        <v>103</v>
      </c>
      <c r="C2576" t="s">
        <v>449</v>
      </c>
      <c r="D2576">
        <v>-1322000000</v>
      </c>
      <c r="E2576">
        <v>2018</v>
      </c>
    </row>
    <row r="2577" spans="1:5" x14ac:dyDescent="0.25">
      <c r="A2577" t="s">
        <v>265</v>
      </c>
      <c r="B2577" t="s">
        <v>103</v>
      </c>
      <c r="C2577" t="s">
        <v>449</v>
      </c>
      <c r="D2577">
        <v>-1412000000</v>
      </c>
      <c r="E2577">
        <v>2019</v>
      </c>
    </row>
    <row r="2578" spans="1:5" x14ac:dyDescent="0.25">
      <c r="A2578" t="s">
        <v>265</v>
      </c>
      <c r="B2578" t="s">
        <v>103</v>
      </c>
      <c r="C2578" t="s">
        <v>449</v>
      </c>
      <c r="D2578">
        <v>-18366000000</v>
      </c>
      <c r="E2578">
        <v>2020</v>
      </c>
    </row>
    <row r="2579" spans="1:5" x14ac:dyDescent="0.25">
      <c r="A2579" t="s">
        <v>265</v>
      </c>
      <c r="B2579" t="s">
        <v>103</v>
      </c>
      <c r="C2579" t="s">
        <v>450</v>
      </c>
      <c r="D2579">
        <v>0</v>
      </c>
      <c r="E2579">
        <v>2018</v>
      </c>
    </row>
    <row r="2580" spans="1:5" x14ac:dyDescent="0.25">
      <c r="A2580" t="s">
        <v>265</v>
      </c>
      <c r="B2580" t="s">
        <v>103</v>
      </c>
      <c r="C2580" t="s">
        <v>450</v>
      </c>
      <c r="D2580">
        <v>0</v>
      </c>
      <c r="E2580">
        <v>2019</v>
      </c>
    </row>
    <row r="2581" spans="1:5" x14ac:dyDescent="0.25">
      <c r="A2581" t="s">
        <v>265</v>
      </c>
      <c r="B2581" t="s">
        <v>103</v>
      </c>
      <c r="C2581" t="s">
        <v>450</v>
      </c>
      <c r="D2581">
        <v>0</v>
      </c>
      <c r="E2581">
        <v>2020</v>
      </c>
    </row>
    <row r="2582" spans="1:5" x14ac:dyDescent="0.25">
      <c r="A2582" t="s">
        <v>265</v>
      </c>
      <c r="B2582" t="s">
        <v>103</v>
      </c>
      <c r="C2582" t="s">
        <v>451</v>
      </c>
      <c r="D2582">
        <v>0</v>
      </c>
      <c r="E2582">
        <v>2018</v>
      </c>
    </row>
    <row r="2583" spans="1:5" x14ac:dyDescent="0.25">
      <c r="A2583" t="s">
        <v>265</v>
      </c>
      <c r="B2583" t="s">
        <v>103</v>
      </c>
      <c r="C2583" t="s">
        <v>451</v>
      </c>
      <c r="D2583">
        <v>0</v>
      </c>
      <c r="E2583">
        <v>2019</v>
      </c>
    </row>
    <row r="2584" spans="1:5" x14ac:dyDescent="0.25">
      <c r="A2584" t="s">
        <v>265</v>
      </c>
      <c r="B2584" t="s">
        <v>103</v>
      </c>
      <c r="C2584" t="s">
        <v>451</v>
      </c>
      <c r="D2584">
        <v>0</v>
      </c>
      <c r="E2584">
        <v>2020</v>
      </c>
    </row>
    <row r="2585" spans="1:5" x14ac:dyDescent="0.25">
      <c r="A2585" t="s">
        <v>265</v>
      </c>
      <c r="B2585" t="s">
        <v>103</v>
      </c>
      <c r="C2585" t="s">
        <v>452</v>
      </c>
      <c r="D2585">
        <v>0</v>
      </c>
      <c r="E2585">
        <v>2018</v>
      </c>
    </row>
    <row r="2586" spans="1:5" x14ac:dyDescent="0.25">
      <c r="A2586" t="s">
        <v>265</v>
      </c>
      <c r="B2586" t="s">
        <v>103</v>
      </c>
      <c r="C2586" t="s">
        <v>452</v>
      </c>
      <c r="D2586">
        <v>0</v>
      </c>
      <c r="E2586">
        <v>2019</v>
      </c>
    </row>
    <row r="2587" spans="1:5" x14ac:dyDescent="0.25">
      <c r="A2587" t="s">
        <v>265</v>
      </c>
      <c r="B2587" t="s">
        <v>103</v>
      </c>
      <c r="C2587" t="s">
        <v>452</v>
      </c>
      <c r="D2587">
        <v>0</v>
      </c>
      <c r="E2587">
        <v>2020</v>
      </c>
    </row>
    <row r="2588" spans="1:5" x14ac:dyDescent="0.25">
      <c r="A2588" t="s">
        <v>265</v>
      </c>
      <c r="B2588" t="s">
        <v>103</v>
      </c>
      <c r="C2588" t="s">
        <v>453</v>
      </c>
      <c r="D2588">
        <v>0</v>
      </c>
      <c r="E2588">
        <v>2018</v>
      </c>
    </row>
    <row r="2589" spans="1:5" x14ac:dyDescent="0.25">
      <c r="A2589" t="s">
        <v>265</v>
      </c>
      <c r="B2589" t="s">
        <v>103</v>
      </c>
      <c r="C2589" t="s">
        <v>453</v>
      </c>
      <c r="D2589">
        <v>0</v>
      </c>
      <c r="E2589">
        <v>2019</v>
      </c>
    </row>
    <row r="2590" spans="1:5" x14ac:dyDescent="0.25">
      <c r="A2590" t="s">
        <v>265</v>
      </c>
      <c r="B2590" t="s">
        <v>103</v>
      </c>
      <c r="C2590" t="s">
        <v>453</v>
      </c>
      <c r="D2590">
        <v>0</v>
      </c>
      <c r="E2590">
        <v>2020</v>
      </c>
    </row>
    <row r="2591" spans="1:5" x14ac:dyDescent="0.25">
      <c r="A2591" t="s">
        <v>265</v>
      </c>
      <c r="B2591" t="s">
        <v>103</v>
      </c>
      <c r="C2591" t="s">
        <v>454</v>
      </c>
      <c r="D2591">
        <v>10460000000</v>
      </c>
      <c r="E2591">
        <v>2018</v>
      </c>
    </row>
    <row r="2592" spans="1:5" x14ac:dyDescent="0.25">
      <c r="A2592" t="s">
        <v>265</v>
      </c>
      <c r="B2592" t="s">
        <v>103</v>
      </c>
      <c r="C2592" t="s">
        <v>454</v>
      </c>
      <c r="D2592">
        <v>-636000000</v>
      </c>
      <c r="E2592">
        <v>2019</v>
      </c>
    </row>
    <row r="2593" spans="1:5" x14ac:dyDescent="0.25">
      <c r="A2593" t="s">
        <v>265</v>
      </c>
      <c r="B2593" t="s">
        <v>103</v>
      </c>
      <c r="C2593" t="s">
        <v>454</v>
      </c>
      <c r="D2593">
        <v>-11873000000</v>
      </c>
      <c r="E2593">
        <v>2020</v>
      </c>
    </row>
    <row r="2594" spans="1:5" x14ac:dyDescent="0.25">
      <c r="A2594" t="s">
        <v>265</v>
      </c>
      <c r="B2594" t="s">
        <v>103</v>
      </c>
      <c r="C2594" t="s">
        <v>24</v>
      </c>
      <c r="D2594">
        <v>10460000000</v>
      </c>
      <c r="E2594">
        <v>2018</v>
      </c>
    </row>
    <row r="2595" spans="1:5" x14ac:dyDescent="0.25">
      <c r="A2595" t="s">
        <v>265</v>
      </c>
      <c r="B2595" t="s">
        <v>103</v>
      </c>
      <c r="C2595" t="s">
        <v>24</v>
      </c>
      <c r="D2595">
        <v>-636000000</v>
      </c>
      <c r="E2595">
        <v>2019</v>
      </c>
    </row>
    <row r="2596" spans="1:5" x14ac:dyDescent="0.25">
      <c r="A2596" t="s">
        <v>265</v>
      </c>
      <c r="B2596" t="s">
        <v>103</v>
      </c>
      <c r="C2596" t="s">
        <v>24</v>
      </c>
      <c r="D2596">
        <v>-11873000000</v>
      </c>
      <c r="E2596">
        <v>2020</v>
      </c>
    </row>
    <row r="2597" spans="1:5" x14ac:dyDescent="0.25">
      <c r="A2597" t="s">
        <v>265</v>
      </c>
      <c r="B2597" t="s">
        <v>103</v>
      </c>
      <c r="C2597" t="s">
        <v>455</v>
      </c>
      <c r="D2597">
        <v>12645000000</v>
      </c>
      <c r="E2597">
        <v>2018</v>
      </c>
    </row>
    <row r="2598" spans="1:5" x14ac:dyDescent="0.25">
      <c r="A2598" t="s">
        <v>265</v>
      </c>
      <c r="B2598" t="s">
        <v>103</v>
      </c>
      <c r="C2598" t="s">
        <v>455</v>
      </c>
      <c r="D2598">
        <v>12502000000</v>
      </c>
      <c r="E2598">
        <v>2019</v>
      </c>
    </row>
    <row r="2599" spans="1:5" x14ac:dyDescent="0.25">
      <c r="A2599" t="s">
        <v>265</v>
      </c>
      <c r="B2599" t="s">
        <v>103</v>
      </c>
      <c r="C2599" t="s">
        <v>455</v>
      </c>
      <c r="D2599">
        <v>11820000000</v>
      </c>
      <c r="E2599">
        <v>2020</v>
      </c>
    </row>
    <row r="2600" spans="1:5" x14ac:dyDescent="0.25">
      <c r="A2600" t="s">
        <v>265</v>
      </c>
      <c r="B2600" t="s">
        <v>103</v>
      </c>
      <c r="C2600" t="s">
        <v>14</v>
      </c>
      <c r="D2600">
        <v>29529000000</v>
      </c>
      <c r="E2600">
        <v>2018</v>
      </c>
    </row>
    <row r="2601" spans="1:5" x14ac:dyDescent="0.25">
      <c r="A2601" t="s">
        <v>265</v>
      </c>
      <c r="B2601" t="s">
        <v>103</v>
      </c>
      <c r="C2601" t="s">
        <v>14</v>
      </c>
      <c r="D2601">
        <v>31396000000</v>
      </c>
      <c r="E2601">
        <v>2019</v>
      </c>
    </row>
    <row r="2602" spans="1:5" x14ac:dyDescent="0.25">
      <c r="A2602" t="s">
        <v>265</v>
      </c>
      <c r="B2602" t="s">
        <v>103</v>
      </c>
      <c r="C2602" t="s">
        <v>14</v>
      </c>
      <c r="D2602">
        <v>30494000000</v>
      </c>
      <c r="E2602">
        <v>2020</v>
      </c>
    </row>
    <row r="2603" spans="1:5" x14ac:dyDescent="0.25">
      <c r="A2603" t="s">
        <v>265</v>
      </c>
      <c r="B2603" t="s">
        <v>103</v>
      </c>
      <c r="C2603" t="s">
        <v>17</v>
      </c>
      <c r="D2603">
        <v>33623000000</v>
      </c>
      <c r="E2603">
        <v>2018</v>
      </c>
    </row>
    <row r="2604" spans="1:5" x14ac:dyDescent="0.25">
      <c r="A2604" t="s">
        <v>265</v>
      </c>
      <c r="B2604" t="s">
        <v>103</v>
      </c>
      <c r="C2604" t="s">
        <v>17</v>
      </c>
      <c r="D2604">
        <v>44613000000</v>
      </c>
      <c r="E2604">
        <v>2019</v>
      </c>
    </row>
    <row r="2605" spans="1:5" x14ac:dyDescent="0.25">
      <c r="A2605" t="s">
        <v>265</v>
      </c>
      <c r="B2605" t="s">
        <v>103</v>
      </c>
      <c r="C2605" t="s">
        <v>17</v>
      </c>
      <c r="D2605">
        <v>82931000000</v>
      </c>
      <c r="E2605">
        <v>2020</v>
      </c>
    </row>
    <row r="2606" spans="1:5" x14ac:dyDescent="0.25">
      <c r="A2606" t="s">
        <v>265</v>
      </c>
      <c r="B2606" t="s">
        <v>103</v>
      </c>
      <c r="C2606" t="s">
        <v>456</v>
      </c>
      <c r="D2606">
        <v>0</v>
      </c>
      <c r="E2606">
        <v>2018</v>
      </c>
    </row>
    <row r="2607" spans="1:5" x14ac:dyDescent="0.25">
      <c r="A2607" t="s">
        <v>265</v>
      </c>
      <c r="B2607" t="s">
        <v>103</v>
      </c>
      <c r="C2607" t="s">
        <v>456</v>
      </c>
      <c r="D2607">
        <v>0</v>
      </c>
      <c r="E2607">
        <v>2019</v>
      </c>
    </row>
    <row r="2608" spans="1:5" x14ac:dyDescent="0.25">
      <c r="A2608" t="s">
        <v>265</v>
      </c>
      <c r="B2608" t="s">
        <v>103</v>
      </c>
      <c r="C2608" t="s">
        <v>456</v>
      </c>
      <c r="D2608">
        <v>0</v>
      </c>
      <c r="E2608">
        <v>2020</v>
      </c>
    </row>
    <row r="2609" spans="1:5" x14ac:dyDescent="0.25">
      <c r="A2609" t="s">
        <v>265</v>
      </c>
      <c r="B2609" t="s">
        <v>103</v>
      </c>
      <c r="C2609" t="s">
        <v>457</v>
      </c>
      <c r="D2609">
        <v>0</v>
      </c>
      <c r="E2609">
        <v>2018</v>
      </c>
    </row>
    <row r="2610" spans="1:5" x14ac:dyDescent="0.25">
      <c r="A2610" t="s">
        <v>265</v>
      </c>
      <c r="B2610" t="s">
        <v>103</v>
      </c>
      <c r="C2610" t="s">
        <v>457</v>
      </c>
      <c r="D2610">
        <v>0</v>
      </c>
      <c r="E2610">
        <v>2020</v>
      </c>
    </row>
    <row r="2611" spans="1:5" x14ac:dyDescent="0.25">
      <c r="A2611" t="s">
        <v>265</v>
      </c>
      <c r="B2611" t="s">
        <v>103</v>
      </c>
      <c r="C2611" t="s">
        <v>494</v>
      </c>
      <c r="D2611">
        <v>0</v>
      </c>
      <c r="E2611">
        <v>2019</v>
      </c>
    </row>
    <row r="2612" spans="1:5" x14ac:dyDescent="0.25">
      <c r="A2612" t="s">
        <v>265</v>
      </c>
      <c r="B2612" t="s">
        <v>103</v>
      </c>
      <c r="C2612" t="s">
        <v>458</v>
      </c>
      <c r="D2612">
        <v>7761000000</v>
      </c>
      <c r="E2612">
        <v>2018</v>
      </c>
    </row>
    <row r="2613" spans="1:5" x14ac:dyDescent="0.25">
      <c r="A2613" t="s">
        <v>265</v>
      </c>
      <c r="B2613" t="s">
        <v>103</v>
      </c>
      <c r="C2613" t="s">
        <v>458</v>
      </c>
      <c r="D2613">
        <v>6437000000</v>
      </c>
      <c r="E2613">
        <v>2019</v>
      </c>
    </row>
    <row r="2614" spans="1:5" x14ac:dyDescent="0.25">
      <c r="A2614" t="s">
        <v>265</v>
      </c>
      <c r="B2614" t="s">
        <v>103</v>
      </c>
      <c r="C2614" t="s">
        <v>458</v>
      </c>
      <c r="D2614">
        <v>7091000000</v>
      </c>
      <c r="E2614">
        <v>2020</v>
      </c>
    </row>
    <row r="2615" spans="1:5" x14ac:dyDescent="0.25">
      <c r="A2615" t="s">
        <v>265</v>
      </c>
      <c r="B2615" t="s">
        <v>103</v>
      </c>
      <c r="C2615" t="s">
        <v>459</v>
      </c>
      <c r="D2615">
        <v>11987000000</v>
      </c>
      <c r="E2615">
        <v>2018</v>
      </c>
    </row>
    <row r="2616" spans="1:5" x14ac:dyDescent="0.25">
      <c r="A2616" t="s">
        <v>265</v>
      </c>
      <c r="B2616" t="s">
        <v>103</v>
      </c>
      <c r="C2616" t="s">
        <v>459</v>
      </c>
      <c r="D2616">
        <v>-1975000000</v>
      </c>
      <c r="E2616">
        <v>2019</v>
      </c>
    </row>
    <row r="2617" spans="1:5" x14ac:dyDescent="0.25">
      <c r="A2617" t="s">
        <v>265</v>
      </c>
      <c r="B2617" t="s">
        <v>103</v>
      </c>
      <c r="C2617" t="s">
        <v>459</v>
      </c>
      <c r="D2617">
        <v>-12767000000</v>
      </c>
      <c r="E2617">
        <v>2020</v>
      </c>
    </row>
    <row r="2618" spans="1:5" x14ac:dyDescent="0.25">
      <c r="A2618" t="s">
        <v>265</v>
      </c>
      <c r="B2618" t="s">
        <v>103</v>
      </c>
      <c r="C2618" t="s">
        <v>460</v>
      </c>
      <c r="D2618">
        <v>-17114000000</v>
      </c>
      <c r="E2618">
        <v>2018</v>
      </c>
    </row>
    <row r="2619" spans="1:5" x14ac:dyDescent="0.25">
      <c r="A2619" t="s">
        <v>265</v>
      </c>
      <c r="B2619" t="s">
        <v>103</v>
      </c>
      <c r="C2619" t="s">
        <v>460</v>
      </c>
      <c r="D2619">
        <v>-12167000000</v>
      </c>
      <c r="E2619">
        <v>2019</v>
      </c>
    </row>
    <row r="2620" spans="1:5" x14ac:dyDescent="0.25">
      <c r="A2620" t="s">
        <v>265</v>
      </c>
      <c r="B2620" t="s">
        <v>103</v>
      </c>
      <c r="C2620" t="s">
        <v>460</v>
      </c>
      <c r="D2620">
        <v>-2489000000</v>
      </c>
      <c r="E2620">
        <v>2020</v>
      </c>
    </row>
    <row r="2621" spans="1:5" x14ac:dyDescent="0.25">
      <c r="A2621" t="s">
        <v>265</v>
      </c>
      <c r="B2621" t="s">
        <v>103</v>
      </c>
      <c r="C2621" t="s">
        <v>461</v>
      </c>
      <c r="D2621">
        <v>-2608000000</v>
      </c>
      <c r="E2621">
        <v>2018</v>
      </c>
    </row>
    <row r="2622" spans="1:5" x14ac:dyDescent="0.25">
      <c r="A2622" t="s">
        <v>265</v>
      </c>
      <c r="B2622" t="s">
        <v>103</v>
      </c>
      <c r="C2622" t="s">
        <v>461</v>
      </c>
      <c r="D2622">
        <v>405000000</v>
      </c>
      <c r="E2622">
        <v>2019</v>
      </c>
    </row>
    <row r="2623" spans="1:5" x14ac:dyDescent="0.25">
      <c r="A2623" t="s">
        <v>265</v>
      </c>
      <c r="B2623" t="s">
        <v>103</v>
      </c>
      <c r="C2623" t="s">
        <v>461</v>
      </c>
      <c r="D2623">
        <v>-34404000000</v>
      </c>
      <c r="E2623">
        <v>2020</v>
      </c>
    </row>
    <row r="2624" spans="1:5" x14ac:dyDescent="0.25">
      <c r="A2624" t="s">
        <v>265</v>
      </c>
      <c r="B2624" t="s">
        <v>103</v>
      </c>
      <c r="C2624" t="s">
        <v>462</v>
      </c>
      <c r="D2624">
        <v>9093000000</v>
      </c>
      <c r="E2624">
        <v>2018</v>
      </c>
    </row>
    <row r="2625" spans="1:5" x14ac:dyDescent="0.25">
      <c r="A2625" t="s">
        <v>265</v>
      </c>
      <c r="B2625" t="s">
        <v>103</v>
      </c>
      <c r="C2625" t="s">
        <v>462</v>
      </c>
      <c r="D2625">
        <v>-25687000000</v>
      </c>
      <c r="E2625">
        <v>2019</v>
      </c>
    </row>
    <row r="2626" spans="1:5" x14ac:dyDescent="0.25">
      <c r="A2626" t="s">
        <v>265</v>
      </c>
      <c r="B2626" t="s">
        <v>103</v>
      </c>
      <c r="C2626" t="s">
        <v>462</v>
      </c>
      <c r="D2626">
        <v>-24646000000</v>
      </c>
      <c r="E2626">
        <v>2020</v>
      </c>
    </row>
    <row r="2627" spans="1:5" x14ac:dyDescent="0.25">
      <c r="A2627" t="s">
        <v>265</v>
      </c>
      <c r="B2627" t="s">
        <v>103</v>
      </c>
      <c r="C2627" t="s">
        <v>463</v>
      </c>
      <c r="D2627">
        <v>1403000000</v>
      </c>
      <c r="E2627">
        <v>2018</v>
      </c>
    </row>
    <row r="2628" spans="1:5" x14ac:dyDescent="0.25">
      <c r="A2628" t="s">
        <v>265</v>
      </c>
      <c r="B2628" t="s">
        <v>103</v>
      </c>
      <c r="C2628" t="s">
        <v>463</v>
      </c>
      <c r="D2628">
        <v>-1049000000</v>
      </c>
      <c r="E2628">
        <v>2019</v>
      </c>
    </row>
    <row r="2629" spans="1:5" x14ac:dyDescent="0.25">
      <c r="A2629" t="s">
        <v>265</v>
      </c>
      <c r="B2629" t="s">
        <v>103</v>
      </c>
      <c r="C2629" t="s">
        <v>463</v>
      </c>
      <c r="D2629">
        <v>-1021000000</v>
      </c>
      <c r="E2629">
        <v>2020</v>
      </c>
    </row>
    <row r="2630" spans="1:5" x14ac:dyDescent="0.25">
      <c r="A2630" t="s">
        <v>265</v>
      </c>
      <c r="B2630" t="s">
        <v>103</v>
      </c>
      <c r="C2630" t="s">
        <v>12</v>
      </c>
      <c r="D2630">
        <v>21208000000</v>
      </c>
      <c r="E2630">
        <v>2018</v>
      </c>
    </row>
    <row r="2631" spans="1:5" x14ac:dyDescent="0.25">
      <c r="A2631" t="s">
        <v>265</v>
      </c>
      <c r="B2631" t="s">
        <v>103</v>
      </c>
      <c r="C2631" t="s">
        <v>12</v>
      </c>
      <c r="D2631">
        <v>22255000000</v>
      </c>
      <c r="E2631">
        <v>2019</v>
      </c>
    </row>
    <row r="2632" spans="1:5" x14ac:dyDescent="0.25">
      <c r="A2632" t="s">
        <v>265</v>
      </c>
      <c r="B2632" t="s">
        <v>103</v>
      </c>
      <c r="C2632" t="s">
        <v>12</v>
      </c>
      <c r="D2632">
        <v>37889000000</v>
      </c>
      <c r="E2632">
        <v>2020</v>
      </c>
    </row>
    <row r="2633" spans="1:5" x14ac:dyDescent="0.25">
      <c r="A2633" t="s">
        <v>265</v>
      </c>
      <c r="B2633" t="s">
        <v>103</v>
      </c>
      <c r="C2633" t="s">
        <v>464</v>
      </c>
      <c r="D2633">
        <v>50676000000</v>
      </c>
      <c r="E2633">
        <v>2018</v>
      </c>
    </row>
    <row r="2634" spans="1:5" x14ac:dyDescent="0.25">
      <c r="A2634" t="s">
        <v>265</v>
      </c>
      <c r="B2634" t="s">
        <v>103</v>
      </c>
      <c r="C2634" t="s">
        <v>464</v>
      </c>
      <c r="D2634">
        <v>51551000000</v>
      </c>
      <c r="E2634">
        <v>2019</v>
      </c>
    </row>
    <row r="2635" spans="1:5" x14ac:dyDescent="0.25">
      <c r="A2635" t="s">
        <v>265</v>
      </c>
      <c r="B2635" t="s">
        <v>103</v>
      </c>
      <c r="C2635" t="s">
        <v>464</v>
      </c>
      <c r="D2635">
        <v>50488000000</v>
      </c>
      <c r="E2635">
        <v>2020</v>
      </c>
    </row>
    <row r="2636" spans="1:5" x14ac:dyDescent="0.25">
      <c r="A2636" t="s">
        <v>265</v>
      </c>
      <c r="B2636" t="s">
        <v>103</v>
      </c>
      <c r="C2636" t="s">
        <v>465</v>
      </c>
      <c r="D2636">
        <v>4528000000</v>
      </c>
      <c r="E2636">
        <v>2018</v>
      </c>
    </row>
    <row r="2637" spans="1:5" x14ac:dyDescent="0.25">
      <c r="A2637" t="s">
        <v>265</v>
      </c>
      <c r="B2637" t="s">
        <v>103</v>
      </c>
      <c r="C2637" t="s">
        <v>465</v>
      </c>
      <c r="D2637">
        <v>6404000000</v>
      </c>
      <c r="E2637">
        <v>2019</v>
      </c>
    </row>
    <row r="2638" spans="1:5" x14ac:dyDescent="0.25">
      <c r="A2638" t="s">
        <v>265</v>
      </c>
      <c r="B2638" t="s">
        <v>103</v>
      </c>
      <c r="C2638" t="s">
        <v>465</v>
      </c>
      <c r="D2638">
        <v>6734000000</v>
      </c>
      <c r="E2638">
        <v>2020</v>
      </c>
    </row>
    <row r="2639" spans="1:5" x14ac:dyDescent="0.25">
      <c r="A2639" t="s">
        <v>265</v>
      </c>
      <c r="B2639" t="s">
        <v>103</v>
      </c>
      <c r="C2639" t="s">
        <v>466</v>
      </c>
      <c r="D2639">
        <v>22966000000</v>
      </c>
      <c r="E2639">
        <v>2018</v>
      </c>
    </row>
    <row r="2640" spans="1:5" x14ac:dyDescent="0.25">
      <c r="A2640" t="s">
        <v>265</v>
      </c>
      <c r="B2640" t="s">
        <v>103</v>
      </c>
      <c r="C2640" t="s">
        <v>466</v>
      </c>
      <c r="D2640">
        <v>24651000000</v>
      </c>
      <c r="E2640">
        <v>2019</v>
      </c>
    </row>
    <row r="2641" spans="1:5" x14ac:dyDescent="0.25">
      <c r="A2641" t="s">
        <v>265</v>
      </c>
      <c r="B2641" t="s">
        <v>103</v>
      </c>
      <c r="C2641" t="s">
        <v>466</v>
      </c>
      <c r="D2641">
        <v>21041000000</v>
      </c>
      <c r="E2641">
        <v>2020</v>
      </c>
    </row>
    <row r="2642" spans="1:5" x14ac:dyDescent="0.25">
      <c r="A2642" t="s">
        <v>265</v>
      </c>
      <c r="B2642" t="s">
        <v>103</v>
      </c>
      <c r="C2642" t="s">
        <v>467</v>
      </c>
      <c r="D2642">
        <v>-75000000</v>
      </c>
      <c r="E2642">
        <v>2018</v>
      </c>
    </row>
    <row r="2643" spans="1:5" x14ac:dyDescent="0.25">
      <c r="A2643" t="s">
        <v>265</v>
      </c>
      <c r="B2643" t="s">
        <v>103</v>
      </c>
      <c r="C2643" t="s">
        <v>467</v>
      </c>
      <c r="D2643">
        <v>-691000000</v>
      </c>
      <c r="E2643">
        <v>2019</v>
      </c>
    </row>
    <row r="2644" spans="1:5" x14ac:dyDescent="0.25">
      <c r="A2644" t="s">
        <v>265</v>
      </c>
      <c r="B2644" t="s">
        <v>103</v>
      </c>
      <c r="C2644" t="s">
        <v>467</v>
      </c>
      <c r="D2644">
        <v>-202000000</v>
      </c>
      <c r="E2644">
        <v>2020</v>
      </c>
    </row>
    <row r="2645" spans="1:5" x14ac:dyDescent="0.25">
      <c r="A2645" t="s">
        <v>265</v>
      </c>
      <c r="B2645" t="s">
        <v>103</v>
      </c>
      <c r="C2645" t="s">
        <v>468</v>
      </c>
      <c r="D2645">
        <v>0</v>
      </c>
      <c r="E2645">
        <v>2018</v>
      </c>
    </row>
    <row r="2646" spans="1:5" x14ac:dyDescent="0.25">
      <c r="A2646" t="s">
        <v>265</v>
      </c>
      <c r="B2646" t="s">
        <v>103</v>
      </c>
      <c r="C2646" t="s">
        <v>468</v>
      </c>
      <c r="D2646">
        <v>0</v>
      </c>
      <c r="E2646">
        <v>2019</v>
      </c>
    </row>
    <row r="2647" spans="1:5" x14ac:dyDescent="0.25">
      <c r="A2647" t="s">
        <v>265</v>
      </c>
      <c r="B2647" t="s">
        <v>103</v>
      </c>
      <c r="C2647" t="s">
        <v>468</v>
      </c>
      <c r="D2647">
        <v>0</v>
      </c>
      <c r="E2647">
        <v>2020</v>
      </c>
    </row>
    <row r="2648" spans="1:5" x14ac:dyDescent="0.25">
      <c r="A2648" t="s">
        <v>265</v>
      </c>
      <c r="B2648" t="s">
        <v>103</v>
      </c>
      <c r="C2648" t="s">
        <v>469</v>
      </c>
      <c r="D2648">
        <v>3946000000</v>
      </c>
      <c r="E2648">
        <v>2018</v>
      </c>
    </row>
    <row r="2649" spans="1:5" x14ac:dyDescent="0.25">
      <c r="A2649" t="s">
        <v>265</v>
      </c>
      <c r="B2649" t="s">
        <v>103</v>
      </c>
      <c r="C2649" t="s">
        <v>469</v>
      </c>
      <c r="D2649">
        <v>4630000000</v>
      </c>
      <c r="E2649">
        <v>2019</v>
      </c>
    </row>
    <row r="2650" spans="1:5" x14ac:dyDescent="0.25">
      <c r="A2650" t="s">
        <v>265</v>
      </c>
      <c r="B2650" t="s">
        <v>103</v>
      </c>
      <c r="C2650" t="s">
        <v>469</v>
      </c>
      <c r="D2650">
        <v>1158000000</v>
      </c>
      <c r="E2650">
        <v>2020</v>
      </c>
    </row>
    <row r="2651" spans="1:5" x14ac:dyDescent="0.25">
      <c r="A2651" t="s">
        <v>265</v>
      </c>
      <c r="B2651" t="s">
        <v>103</v>
      </c>
      <c r="C2651" t="s">
        <v>470</v>
      </c>
      <c r="D2651">
        <v>2607000000</v>
      </c>
      <c r="E2651">
        <v>2018</v>
      </c>
    </row>
    <row r="2652" spans="1:5" x14ac:dyDescent="0.25">
      <c r="A2652" t="s">
        <v>265</v>
      </c>
      <c r="B2652" t="s">
        <v>103</v>
      </c>
      <c r="C2652" t="s">
        <v>470</v>
      </c>
      <c r="D2652">
        <v>1658000000</v>
      </c>
      <c r="E2652">
        <v>2019</v>
      </c>
    </row>
    <row r="2653" spans="1:5" x14ac:dyDescent="0.25">
      <c r="A2653" t="s">
        <v>265</v>
      </c>
      <c r="B2653" t="s">
        <v>103</v>
      </c>
      <c r="C2653" t="s">
        <v>470</v>
      </c>
      <c r="D2653">
        <v>37616000000</v>
      </c>
      <c r="E2653">
        <v>2020</v>
      </c>
    </row>
    <row r="2654" spans="1:5" x14ac:dyDescent="0.25">
      <c r="A2654" t="s">
        <v>265</v>
      </c>
      <c r="B2654" t="s">
        <v>103</v>
      </c>
      <c r="C2654" t="s">
        <v>471</v>
      </c>
      <c r="D2654">
        <v>0</v>
      </c>
      <c r="E2654">
        <v>2018</v>
      </c>
    </row>
    <row r="2655" spans="1:5" x14ac:dyDescent="0.25">
      <c r="A2655" t="s">
        <v>265</v>
      </c>
      <c r="B2655" t="s">
        <v>103</v>
      </c>
      <c r="C2655" t="s">
        <v>471</v>
      </c>
      <c r="D2655">
        <v>0</v>
      </c>
      <c r="E2655">
        <v>2019</v>
      </c>
    </row>
    <row r="2656" spans="1:5" x14ac:dyDescent="0.25">
      <c r="A2656" t="s">
        <v>265</v>
      </c>
      <c r="B2656" t="s">
        <v>103</v>
      </c>
      <c r="C2656" t="s">
        <v>471</v>
      </c>
      <c r="D2656">
        <v>0</v>
      </c>
      <c r="E2656">
        <v>2020</v>
      </c>
    </row>
    <row r="2657" spans="1:5" x14ac:dyDescent="0.25">
      <c r="A2657" t="s">
        <v>265</v>
      </c>
      <c r="B2657" t="s">
        <v>103</v>
      </c>
      <c r="C2657" t="s">
        <v>472</v>
      </c>
      <c r="D2657">
        <v>0</v>
      </c>
      <c r="E2657">
        <v>2018</v>
      </c>
    </row>
    <row r="2658" spans="1:5" x14ac:dyDescent="0.25">
      <c r="A2658" t="s">
        <v>265</v>
      </c>
      <c r="B2658" t="s">
        <v>103</v>
      </c>
      <c r="C2658" t="s">
        <v>472</v>
      </c>
      <c r="D2658">
        <v>0</v>
      </c>
      <c r="E2658">
        <v>2019</v>
      </c>
    </row>
    <row r="2659" spans="1:5" x14ac:dyDescent="0.25">
      <c r="A2659" t="s">
        <v>265</v>
      </c>
      <c r="B2659" t="s">
        <v>103</v>
      </c>
      <c r="C2659" t="s">
        <v>472</v>
      </c>
      <c r="D2659">
        <v>0</v>
      </c>
      <c r="E2659">
        <v>2020</v>
      </c>
    </row>
    <row r="2660" spans="1:5" x14ac:dyDescent="0.25">
      <c r="A2660" t="s">
        <v>265</v>
      </c>
      <c r="B2660" t="s">
        <v>103</v>
      </c>
      <c r="C2660" t="s">
        <v>473</v>
      </c>
      <c r="D2660">
        <v>0</v>
      </c>
      <c r="E2660">
        <v>2018</v>
      </c>
    </row>
    <row r="2661" spans="1:5" x14ac:dyDescent="0.25">
      <c r="A2661" t="s">
        <v>265</v>
      </c>
      <c r="B2661" t="s">
        <v>103</v>
      </c>
      <c r="C2661" t="s">
        <v>473</v>
      </c>
      <c r="D2661">
        <v>0</v>
      </c>
      <c r="E2661">
        <v>2019</v>
      </c>
    </row>
    <row r="2662" spans="1:5" x14ac:dyDescent="0.25">
      <c r="A2662" t="s">
        <v>265</v>
      </c>
      <c r="B2662" t="s">
        <v>103</v>
      </c>
      <c r="C2662" t="s">
        <v>473</v>
      </c>
      <c r="D2662">
        <v>0</v>
      </c>
      <c r="E2662">
        <v>2020</v>
      </c>
    </row>
    <row r="2663" spans="1:5" x14ac:dyDescent="0.25">
      <c r="A2663" t="s">
        <v>265</v>
      </c>
      <c r="B2663" t="s">
        <v>103</v>
      </c>
      <c r="C2663" t="s">
        <v>474</v>
      </c>
      <c r="D2663">
        <v>2898000000</v>
      </c>
      <c r="E2663">
        <v>2018</v>
      </c>
    </row>
    <row r="2664" spans="1:5" x14ac:dyDescent="0.25">
      <c r="A2664" t="s">
        <v>265</v>
      </c>
      <c r="B2664" t="s">
        <v>103</v>
      </c>
      <c r="C2664" t="s">
        <v>474</v>
      </c>
      <c r="D2664">
        <v>1759000000</v>
      </c>
      <c r="E2664">
        <v>2019</v>
      </c>
    </row>
    <row r="2665" spans="1:5" x14ac:dyDescent="0.25">
      <c r="A2665" t="s">
        <v>265</v>
      </c>
      <c r="B2665" t="s">
        <v>103</v>
      </c>
      <c r="C2665" t="s">
        <v>474</v>
      </c>
      <c r="D2665">
        <v>20275000000</v>
      </c>
      <c r="E2665">
        <v>2020</v>
      </c>
    </row>
    <row r="2666" spans="1:5" x14ac:dyDescent="0.25">
      <c r="A2666" t="s">
        <v>265</v>
      </c>
      <c r="B2666" t="s">
        <v>103</v>
      </c>
      <c r="C2666" t="s">
        <v>475</v>
      </c>
      <c r="D2666">
        <v>81000000</v>
      </c>
      <c r="E2666">
        <v>2018</v>
      </c>
    </row>
    <row r="2667" spans="1:5" x14ac:dyDescent="0.25">
      <c r="A2667" t="s">
        <v>265</v>
      </c>
      <c r="B2667" t="s">
        <v>103</v>
      </c>
      <c r="C2667" t="s">
        <v>475</v>
      </c>
      <c r="D2667">
        <v>58000000</v>
      </c>
      <c r="E2667">
        <v>2019</v>
      </c>
    </row>
    <row r="2668" spans="1:5" x14ac:dyDescent="0.25">
      <c r="A2668" t="s">
        <v>265</v>
      </c>
      <c r="B2668" t="s">
        <v>103</v>
      </c>
      <c r="C2668" t="s">
        <v>475</v>
      </c>
      <c r="D2668">
        <v>36000000</v>
      </c>
      <c r="E2668">
        <v>2020</v>
      </c>
    </row>
    <row r="2669" spans="1:5" x14ac:dyDescent="0.25">
      <c r="A2669" t="s">
        <v>265</v>
      </c>
      <c r="B2669" t="s">
        <v>103</v>
      </c>
      <c r="C2669" t="s">
        <v>476</v>
      </c>
      <c r="D2669">
        <v>-3000000</v>
      </c>
      <c r="E2669">
        <v>2018</v>
      </c>
    </row>
    <row r="2670" spans="1:5" x14ac:dyDescent="0.25">
      <c r="A2670" t="s">
        <v>265</v>
      </c>
      <c r="B2670" t="s">
        <v>103</v>
      </c>
      <c r="C2670" t="s">
        <v>476</v>
      </c>
      <c r="D2670">
        <v>250000000</v>
      </c>
      <c r="E2670">
        <v>2019</v>
      </c>
    </row>
    <row r="2671" spans="1:5" x14ac:dyDescent="0.25">
      <c r="A2671" t="s">
        <v>265</v>
      </c>
      <c r="B2671" t="s">
        <v>103</v>
      </c>
      <c r="C2671" t="s">
        <v>476</v>
      </c>
      <c r="D2671">
        <v>12000000</v>
      </c>
      <c r="E2671">
        <v>2020</v>
      </c>
    </row>
    <row r="2672" spans="1:5" x14ac:dyDescent="0.25">
      <c r="A2672" t="s">
        <v>265</v>
      </c>
      <c r="B2672" t="s">
        <v>103</v>
      </c>
      <c r="C2672" t="s">
        <v>477</v>
      </c>
      <c r="D2672">
        <v>9000000000</v>
      </c>
      <c r="E2672">
        <v>2018</v>
      </c>
    </row>
    <row r="2673" spans="1:5" x14ac:dyDescent="0.25">
      <c r="A2673" t="s">
        <v>265</v>
      </c>
      <c r="B2673" t="s">
        <v>103</v>
      </c>
      <c r="C2673" t="s">
        <v>477</v>
      </c>
      <c r="D2673">
        <v>2651000000</v>
      </c>
      <c r="E2673">
        <v>2019</v>
      </c>
    </row>
    <row r="2674" spans="1:5" x14ac:dyDescent="0.25">
      <c r="A2674" t="s">
        <v>265</v>
      </c>
      <c r="B2674" t="s">
        <v>103</v>
      </c>
      <c r="C2674" t="s">
        <v>477</v>
      </c>
      <c r="D2674">
        <v>0</v>
      </c>
      <c r="E2674">
        <v>2020</v>
      </c>
    </row>
    <row r="2675" spans="1:5" x14ac:dyDescent="0.25">
      <c r="A2675" t="s">
        <v>265</v>
      </c>
      <c r="B2675" t="s">
        <v>103</v>
      </c>
      <c r="C2675" t="s">
        <v>478</v>
      </c>
      <c r="D2675">
        <v>3269000000</v>
      </c>
      <c r="E2675">
        <v>2018</v>
      </c>
    </row>
    <row r="2676" spans="1:5" x14ac:dyDescent="0.25">
      <c r="A2676" t="s">
        <v>265</v>
      </c>
      <c r="B2676" t="s">
        <v>103</v>
      </c>
      <c r="C2676" t="s">
        <v>478</v>
      </c>
      <c r="D2676">
        <v>3219000000</v>
      </c>
      <c r="E2676">
        <v>2019</v>
      </c>
    </row>
    <row r="2677" spans="1:5" x14ac:dyDescent="0.25">
      <c r="A2677" t="s">
        <v>265</v>
      </c>
      <c r="B2677" t="s">
        <v>103</v>
      </c>
      <c r="C2677" t="s">
        <v>478</v>
      </c>
      <c r="D2677">
        <v>2476000000</v>
      </c>
      <c r="E2677">
        <v>2020</v>
      </c>
    </row>
    <row r="2678" spans="1:5" x14ac:dyDescent="0.25">
      <c r="A2678" t="s">
        <v>265</v>
      </c>
      <c r="B2678" t="s">
        <v>103</v>
      </c>
      <c r="C2678" t="s">
        <v>479</v>
      </c>
      <c r="D2678">
        <v>55941000000</v>
      </c>
      <c r="E2678">
        <v>2018</v>
      </c>
    </row>
    <row r="2679" spans="1:5" x14ac:dyDescent="0.25">
      <c r="A2679" t="s">
        <v>265</v>
      </c>
      <c r="B2679" t="s">
        <v>103</v>
      </c>
      <c r="C2679" t="s">
        <v>479</v>
      </c>
      <c r="D2679">
        <v>50644000000</v>
      </c>
      <c r="E2679">
        <v>2019</v>
      </c>
    </row>
    <row r="2680" spans="1:5" x14ac:dyDescent="0.25">
      <c r="A2680" t="s">
        <v>265</v>
      </c>
      <c r="B2680" t="s">
        <v>103</v>
      </c>
      <c r="C2680" t="s">
        <v>479</v>
      </c>
      <c r="D2680">
        <v>38610000000</v>
      </c>
      <c r="E2680">
        <v>2020</v>
      </c>
    </row>
    <row r="2681" spans="1:5" x14ac:dyDescent="0.25">
      <c r="A2681" t="s">
        <v>265</v>
      </c>
      <c r="B2681" t="s">
        <v>103</v>
      </c>
      <c r="C2681" t="s">
        <v>480</v>
      </c>
      <c r="D2681">
        <v>101127000000</v>
      </c>
      <c r="E2681">
        <v>2018</v>
      </c>
    </row>
    <row r="2682" spans="1:5" x14ac:dyDescent="0.25">
      <c r="A2682" t="s">
        <v>265</v>
      </c>
      <c r="B2682" t="s">
        <v>103</v>
      </c>
      <c r="C2682" t="s">
        <v>480</v>
      </c>
      <c r="D2682">
        <v>76559000000</v>
      </c>
      <c r="E2682">
        <v>2019</v>
      </c>
    </row>
    <row r="2683" spans="1:5" x14ac:dyDescent="0.25">
      <c r="A2683" t="s">
        <v>265</v>
      </c>
      <c r="B2683" t="s">
        <v>103</v>
      </c>
      <c r="C2683" t="s">
        <v>480</v>
      </c>
      <c r="D2683">
        <v>58158000000</v>
      </c>
      <c r="E2683">
        <v>2020</v>
      </c>
    </row>
    <row r="2684" spans="1:5" x14ac:dyDescent="0.25">
      <c r="A2684" t="s">
        <v>265</v>
      </c>
      <c r="B2684" t="s">
        <v>103</v>
      </c>
      <c r="C2684" t="s">
        <v>481</v>
      </c>
      <c r="D2684">
        <v>4567000000</v>
      </c>
      <c r="E2684">
        <v>2018</v>
      </c>
    </row>
    <row r="2685" spans="1:5" x14ac:dyDescent="0.25">
      <c r="A2685" t="s">
        <v>265</v>
      </c>
      <c r="B2685" t="s">
        <v>103</v>
      </c>
      <c r="C2685" t="s">
        <v>481</v>
      </c>
      <c r="D2685">
        <v>3909000000</v>
      </c>
      <c r="E2685">
        <v>2019</v>
      </c>
    </row>
    <row r="2686" spans="1:5" x14ac:dyDescent="0.25">
      <c r="A2686" t="s">
        <v>265</v>
      </c>
      <c r="B2686" t="s">
        <v>103</v>
      </c>
      <c r="C2686" t="s">
        <v>481</v>
      </c>
      <c r="D2686">
        <v>4817000000</v>
      </c>
      <c r="E2686">
        <v>2020</v>
      </c>
    </row>
    <row r="2687" spans="1:5" x14ac:dyDescent="0.25">
      <c r="A2687" t="s">
        <v>265</v>
      </c>
      <c r="B2687" t="s">
        <v>103</v>
      </c>
      <c r="C2687" t="s">
        <v>482</v>
      </c>
      <c r="D2687">
        <v>0</v>
      </c>
      <c r="E2687">
        <v>2018</v>
      </c>
    </row>
    <row r="2688" spans="1:5" x14ac:dyDescent="0.25">
      <c r="A2688" t="s">
        <v>265</v>
      </c>
      <c r="B2688" t="s">
        <v>103</v>
      </c>
      <c r="C2688" t="s">
        <v>482</v>
      </c>
      <c r="D2688">
        <v>0</v>
      </c>
      <c r="E2688">
        <v>2019</v>
      </c>
    </row>
    <row r="2689" spans="1:5" x14ac:dyDescent="0.25">
      <c r="A2689" t="s">
        <v>265</v>
      </c>
      <c r="B2689" t="s">
        <v>103</v>
      </c>
      <c r="C2689" t="s">
        <v>482</v>
      </c>
      <c r="D2689">
        <v>0</v>
      </c>
      <c r="E2689">
        <v>2020</v>
      </c>
    </row>
    <row r="2690" spans="1:5" x14ac:dyDescent="0.25">
      <c r="A2690" t="s">
        <v>265</v>
      </c>
      <c r="B2690" t="s">
        <v>103</v>
      </c>
      <c r="C2690" t="s">
        <v>483</v>
      </c>
      <c r="D2690">
        <v>927000000</v>
      </c>
      <c r="E2690">
        <v>2018</v>
      </c>
    </row>
    <row r="2691" spans="1:5" x14ac:dyDescent="0.25">
      <c r="A2691" t="s">
        <v>265</v>
      </c>
      <c r="B2691" t="s">
        <v>103</v>
      </c>
      <c r="C2691" t="s">
        <v>483</v>
      </c>
      <c r="D2691">
        <v>545000000</v>
      </c>
      <c r="E2691">
        <v>2019</v>
      </c>
    </row>
    <row r="2692" spans="1:5" x14ac:dyDescent="0.25">
      <c r="A2692" t="s">
        <v>265</v>
      </c>
      <c r="B2692" t="s">
        <v>103</v>
      </c>
      <c r="C2692" t="s">
        <v>483</v>
      </c>
      <c r="D2692">
        <v>17838000000</v>
      </c>
      <c r="E2692">
        <v>2020</v>
      </c>
    </row>
    <row r="2693" spans="1:5" x14ac:dyDescent="0.25">
      <c r="A2693" t="s">
        <v>265</v>
      </c>
      <c r="B2693" t="s">
        <v>103</v>
      </c>
      <c r="C2693" t="s">
        <v>484</v>
      </c>
      <c r="D2693">
        <v>202000000</v>
      </c>
      <c r="E2693">
        <v>2018</v>
      </c>
    </row>
    <row r="2694" spans="1:5" x14ac:dyDescent="0.25">
      <c r="A2694" t="s">
        <v>265</v>
      </c>
      <c r="B2694" t="s">
        <v>103</v>
      </c>
      <c r="C2694" t="s">
        <v>484</v>
      </c>
      <c r="D2694">
        <v>212000000</v>
      </c>
      <c r="E2694">
        <v>2019</v>
      </c>
    </row>
    <row r="2695" spans="1:5" x14ac:dyDescent="0.25">
      <c r="A2695" t="s">
        <v>265</v>
      </c>
      <c r="B2695" t="s">
        <v>103</v>
      </c>
      <c r="C2695" t="s">
        <v>484</v>
      </c>
      <c r="D2695">
        <v>250000000</v>
      </c>
      <c r="E2695">
        <v>2020</v>
      </c>
    </row>
    <row r="2696" spans="1:5" x14ac:dyDescent="0.25">
      <c r="A2696" t="s">
        <v>265</v>
      </c>
      <c r="B2696" t="s">
        <v>103</v>
      </c>
      <c r="C2696" t="s">
        <v>485</v>
      </c>
      <c r="D2696">
        <v>339000000</v>
      </c>
      <c r="E2696">
        <v>2018</v>
      </c>
    </row>
    <row r="2697" spans="1:5" x14ac:dyDescent="0.25">
      <c r="A2697" t="s">
        <v>265</v>
      </c>
      <c r="B2697" t="s">
        <v>103</v>
      </c>
      <c r="C2697" t="s">
        <v>485</v>
      </c>
      <c r="D2697">
        <v>-18316000000</v>
      </c>
      <c r="E2697">
        <v>2020</v>
      </c>
    </row>
    <row r="2698" spans="1:5" x14ac:dyDescent="0.25">
      <c r="A2698" t="s">
        <v>265</v>
      </c>
      <c r="B2698" t="s">
        <v>103</v>
      </c>
      <c r="C2698" t="s">
        <v>495</v>
      </c>
      <c r="D2698">
        <v>0</v>
      </c>
      <c r="E2698">
        <v>2019</v>
      </c>
    </row>
    <row r="2699" spans="1:5" x14ac:dyDescent="0.25">
      <c r="A2699" t="s">
        <v>265</v>
      </c>
      <c r="B2699" t="s">
        <v>103</v>
      </c>
      <c r="C2699" t="s">
        <v>486</v>
      </c>
      <c r="D2699">
        <v>-1021000000</v>
      </c>
      <c r="E2699">
        <v>2018</v>
      </c>
    </row>
    <row r="2700" spans="1:5" x14ac:dyDescent="0.25">
      <c r="A2700" t="s">
        <v>265</v>
      </c>
      <c r="B2700" t="s">
        <v>103</v>
      </c>
      <c r="C2700" t="s">
        <v>486</v>
      </c>
      <c r="D2700">
        <v>1763000000</v>
      </c>
      <c r="E2700">
        <v>2019</v>
      </c>
    </row>
    <row r="2701" spans="1:5" x14ac:dyDescent="0.25">
      <c r="A2701" t="s">
        <v>265</v>
      </c>
      <c r="B2701" t="s">
        <v>103</v>
      </c>
      <c r="C2701" t="s">
        <v>486</v>
      </c>
      <c r="D2701">
        <v>-1821000000</v>
      </c>
      <c r="E2701">
        <v>2020</v>
      </c>
    </row>
    <row r="2702" spans="1:5" x14ac:dyDescent="0.25">
      <c r="A2702" t="s">
        <v>267</v>
      </c>
      <c r="B2702" t="s">
        <v>105</v>
      </c>
      <c r="C2702" t="s">
        <v>411</v>
      </c>
      <c r="D2702">
        <v>0</v>
      </c>
      <c r="E2702">
        <v>2018</v>
      </c>
    </row>
    <row r="2703" spans="1:5" x14ac:dyDescent="0.25">
      <c r="A2703" t="s">
        <v>267</v>
      </c>
      <c r="B2703" t="s">
        <v>105</v>
      </c>
      <c r="C2703" t="s">
        <v>411</v>
      </c>
      <c r="D2703">
        <v>0</v>
      </c>
      <c r="E2703">
        <v>2019</v>
      </c>
    </row>
    <row r="2704" spans="1:5" x14ac:dyDescent="0.25">
      <c r="A2704" t="s">
        <v>267</v>
      </c>
      <c r="B2704" t="s">
        <v>105</v>
      </c>
      <c r="C2704" t="s">
        <v>411</v>
      </c>
      <c r="D2704">
        <v>0</v>
      </c>
      <c r="E2704">
        <v>2020</v>
      </c>
    </row>
    <row r="2705" spans="1:5" x14ac:dyDescent="0.25">
      <c r="A2705" t="s">
        <v>267</v>
      </c>
      <c r="B2705" t="s">
        <v>105</v>
      </c>
      <c r="C2705" t="s">
        <v>10</v>
      </c>
      <c r="D2705">
        <v>937294000000</v>
      </c>
      <c r="E2705">
        <v>2018</v>
      </c>
    </row>
    <row r="2706" spans="1:5" x14ac:dyDescent="0.25">
      <c r="A2706" t="s">
        <v>267</v>
      </c>
      <c r="B2706" t="s">
        <v>105</v>
      </c>
      <c r="C2706" t="s">
        <v>10</v>
      </c>
      <c r="D2706">
        <v>974010000000</v>
      </c>
      <c r="E2706">
        <v>2019</v>
      </c>
    </row>
    <row r="2707" spans="1:5" x14ac:dyDescent="0.25">
      <c r="A2707" t="s">
        <v>267</v>
      </c>
      <c r="B2707" t="s">
        <v>105</v>
      </c>
      <c r="C2707" t="s">
        <v>10</v>
      </c>
      <c r="D2707">
        <v>909059000000</v>
      </c>
      <c r="E2707">
        <v>2020</v>
      </c>
    </row>
    <row r="2708" spans="1:5" x14ac:dyDescent="0.25">
      <c r="A2708" t="s">
        <v>267</v>
      </c>
      <c r="B2708" t="s">
        <v>105</v>
      </c>
      <c r="C2708" t="s">
        <v>412</v>
      </c>
      <c r="D2708">
        <v>0</v>
      </c>
      <c r="E2708">
        <v>2018</v>
      </c>
    </row>
    <row r="2709" spans="1:5" x14ac:dyDescent="0.25">
      <c r="A2709" t="s">
        <v>267</v>
      </c>
      <c r="B2709" t="s">
        <v>105</v>
      </c>
      <c r="C2709" t="s">
        <v>412</v>
      </c>
      <c r="D2709">
        <v>0</v>
      </c>
      <c r="E2709">
        <v>2019</v>
      </c>
    </row>
    <row r="2710" spans="1:5" x14ac:dyDescent="0.25">
      <c r="A2710" t="s">
        <v>267</v>
      </c>
      <c r="B2710" t="s">
        <v>105</v>
      </c>
      <c r="C2710" t="s">
        <v>412</v>
      </c>
      <c r="D2710">
        <v>0</v>
      </c>
      <c r="E2710">
        <v>2020</v>
      </c>
    </row>
    <row r="2711" spans="1:5" x14ac:dyDescent="0.25">
      <c r="A2711" t="s">
        <v>267</v>
      </c>
      <c r="B2711" t="s">
        <v>105</v>
      </c>
      <c r="C2711" t="s">
        <v>413</v>
      </c>
      <c r="D2711">
        <v>6833000000</v>
      </c>
      <c r="E2711">
        <v>2018</v>
      </c>
    </row>
    <row r="2712" spans="1:5" x14ac:dyDescent="0.25">
      <c r="A2712" t="s">
        <v>267</v>
      </c>
      <c r="B2712" t="s">
        <v>105</v>
      </c>
      <c r="C2712" t="s">
        <v>413</v>
      </c>
      <c r="D2712">
        <v>6138000000</v>
      </c>
      <c r="E2712">
        <v>2019</v>
      </c>
    </row>
    <row r="2713" spans="1:5" x14ac:dyDescent="0.25">
      <c r="A2713" t="s">
        <v>267</v>
      </c>
      <c r="B2713" t="s">
        <v>105</v>
      </c>
      <c r="C2713" t="s">
        <v>413</v>
      </c>
      <c r="D2713">
        <v>2137000000</v>
      </c>
      <c r="E2713">
        <v>2020</v>
      </c>
    </row>
    <row r="2714" spans="1:5" x14ac:dyDescent="0.25">
      <c r="A2714" t="s">
        <v>267</v>
      </c>
      <c r="B2714" t="s">
        <v>105</v>
      </c>
      <c r="C2714" t="s">
        <v>15</v>
      </c>
      <c r="D2714">
        <v>2354507000000</v>
      </c>
      <c r="E2714">
        <v>2018</v>
      </c>
    </row>
    <row r="2715" spans="1:5" x14ac:dyDescent="0.25">
      <c r="A2715" t="s">
        <v>267</v>
      </c>
      <c r="B2715" t="s">
        <v>105</v>
      </c>
      <c r="C2715" t="s">
        <v>15</v>
      </c>
      <c r="D2715">
        <v>2434079000000</v>
      </c>
      <c r="E2715">
        <v>2019</v>
      </c>
    </row>
    <row r="2716" spans="1:5" x14ac:dyDescent="0.25">
      <c r="A2716" t="s">
        <v>267</v>
      </c>
      <c r="B2716" t="s">
        <v>105</v>
      </c>
      <c r="C2716" t="s">
        <v>15</v>
      </c>
      <c r="D2716">
        <v>2819627000000</v>
      </c>
      <c r="E2716">
        <v>2020</v>
      </c>
    </row>
    <row r="2717" spans="1:5" x14ac:dyDescent="0.25">
      <c r="A2717" t="s">
        <v>267</v>
      </c>
      <c r="B2717" t="s">
        <v>105</v>
      </c>
      <c r="C2717" t="s">
        <v>414</v>
      </c>
      <c r="D2717">
        <v>0</v>
      </c>
      <c r="E2717">
        <v>2018</v>
      </c>
    </row>
    <row r="2718" spans="1:5" x14ac:dyDescent="0.25">
      <c r="A2718" t="s">
        <v>267</v>
      </c>
      <c r="B2718" t="s">
        <v>105</v>
      </c>
      <c r="C2718" t="s">
        <v>414</v>
      </c>
      <c r="D2718">
        <v>0</v>
      </c>
      <c r="E2718">
        <v>2019</v>
      </c>
    </row>
    <row r="2719" spans="1:5" x14ac:dyDescent="0.25">
      <c r="A2719" t="s">
        <v>267</v>
      </c>
      <c r="B2719" t="s">
        <v>105</v>
      </c>
      <c r="C2719" t="s">
        <v>414</v>
      </c>
      <c r="D2719">
        <v>0</v>
      </c>
      <c r="E2719">
        <v>2020</v>
      </c>
    </row>
    <row r="2720" spans="1:5" x14ac:dyDescent="0.25">
      <c r="A2720" t="s">
        <v>267</v>
      </c>
      <c r="B2720" t="s">
        <v>105</v>
      </c>
      <c r="C2720" t="s">
        <v>415</v>
      </c>
      <c r="D2720">
        <v>53118000000</v>
      </c>
      <c r="E2720">
        <v>2018</v>
      </c>
    </row>
    <row r="2721" spans="1:5" x14ac:dyDescent="0.25">
      <c r="A2721" t="s">
        <v>267</v>
      </c>
      <c r="B2721" t="s">
        <v>105</v>
      </c>
      <c r="C2721" t="s">
        <v>415</v>
      </c>
      <c r="D2721">
        <v>3377000000</v>
      </c>
      <c r="E2721">
        <v>2019</v>
      </c>
    </row>
    <row r="2722" spans="1:5" x14ac:dyDescent="0.25">
      <c r="A2722" t="s">
        <v>267</v>
      </c>
      <c r="B2722" t="s">
        <v>105</v>
      </c>
      <c r="C2722" t="s">
        <v>415</v>
      </c>
      <c r="D2722">
        <v>355819000000</v>
      </c>
      <c r="E2722">
        <v>2020</v>
      </c>
    </row>
    <row r="2723" spans="1:5" x14ac:dyDescent="0.25">
      <c r="A2723" t="s">
        <v>267</v>
      </c>
      <c r="B2723" t="s">
        <v>105</v>
      </c>
      <c r="C2723" t="s">
        <v>416</v>
      </c>
      <c r="D2723">
        <v>-71468000000</v>
      </c>
      <c r="E2723">
        <v>2018</v>
      </c>
    </row>
    <row r="2724" spans="1:5" x14ac:dyDescent="0.25">
      <c r="A2724" t="s">
        <v>267</v>
      </c>
      <c r="B2724" t="s">
        <v>105</v>
      </c>
      <c r="C2724" t="s">
        <v>416</v>
      </c>
      <c r="D2724">
        <v>-80630000000</v>
      </c>
      <c r="E2724">
        <v>2019</v>
      </c>
    </row>
    <row r="2725" spans="1:5" x14ac:dyDescent="0.25">
      <c r="A2725" t="s">
        <v>267</v>
      </c>
      <c r="B2725" t="s">
        <v>105</v>
      </c>
      <c r="C2725" t="s">
        <v>416</v>
      </c>
      <c r="D2725">
        <v>-177665000000</v>
      </c>
      <c r="E2725">
        <v>2020</v>
      </c>
    </row>
    <row r="2726" spans="1:5" x14ac:dyDescent="0.25">
      <c r="A2726" t="s">
        <v>267</v>
      </c>
      <c r="B2726" t="s">
        <v>105</v>
      </c>
      <c r="C2726" t="s">
        <v>417</v>
      </c>
      <c r="D2726">
        <v>39520000000</v>
      </c>
      <c r="E2726">
        <v>2018</v>
      </c>
    </row>
    <row r="2727" spans="1:5" x14ac:dyDescent="0.25">
      <c r="A2727" t="s">
        <v>267</v>
      </c>
      <c r="B2727" t="s">
        <v>105</v>
      </c>
      <c r="C2727" t="s">
        <v>417</v>
      </c>
      <c r="D2727">
        <v>61777000000</v>
      </c>
      <c r="E2727">
        <v>2019</v>
      </c>
    </row>
    <row r="2728" spans="1:5" x14ac:dyDescent="0.25">
      <c r="A2728" t="s">
        <v>267</v>
      </c>
      <c r="B2728" t="s">
        <v>105</v>
      </c>
      <c r="C2728" t="s">
        <v>417</v>
      </c>
      <c r="D2728">
        <v>37993000000</v>
      </c>
      <c r="E2728">
        <v>2020</v>
      </c>
    </row>
    <row r="2729" spans="1:5" x14ac:dyDescent="0.25">
      <c r="A2729" t="s">
        <v>267</v>
      </c>
      <c r="B2729" t="s">
        <v>105</v>
      </c>
      <c r="C2729" t="s">
        <v>418</v>
      </c>
      <c r="D2729">
        <v>177404000000</v>
      </c>
      <c r="E2729">
        <v>2018</v>
      </c>
    </row>
    <row r="2730" spans="1:5" x14ac:dyDescent="0.25">
      <c r="A2730" t="s">
        <v>267</v>
      </c>
      <c r="B2730" t="s">
        <v>105</v>
      </c>
      <c r="C2730" t="s">
        <v>418</v>
      </c>
      <c r="D2730">
        <v>161560000000</v>
      </c>
      <c r="E2730">
        <v>2019</v>
      </c>
    </row>
    <row r="2731" spans="1:5" x14ac:dyDescent="0.25">
      <c r="A2731" t="s">
        <v>267</v>
      </c>
      <c r="B2731" t="s">
        <v>105</v>
      </c>
      <c r="C2731" t="s">
        <v>418</v>
      </c>
      <c r="D2731">
        <v>0</v>
      </c>
      <c r="E2731">
        <v>2020</v>
      </c>
    </row>
    <row r="2732" spans="1:5" x14ac:dyDescent="0.25">
      <c r="A2732" t="s">
        <v>267</v>
      </c>
      <c r="B2732" t="s">
        <v>105</v>
      </c>
      <c r="C2732" t="s">
        <v>419</v>
      </c>
      <c r="D2732">
        <v>0</v>
      </c>
      <c r="E2732">
        <v>2018</v>
      </c>
    </row>
    <row r="2733" spans="1:5" x14ac:dyDescent="0.25">
      <c r="A2733" t="s">
        <v>267</v>
      </c>
      <c r="B2733" t="s">
        <v>105</v>
      </c>
      <c r="C2733" t="s">
        <v>419</v>
      </c>
      <c r="D2733">
        <v>0</v>
      </c>
      <c r="E2733">
        <v>2019</v>
      </c>
    </row>
    <row r="2734" spans="1:5" x14ac:dyDescent="0.25">
      <c r="A2734" t="s">
        <v>267</v>
      </c>
      <c r="B2734" t="s">
        <v>105</v>
      </c>
      <c r="C2734" t="s">
        <v>419</v>
      </c>
      <c r="D2734">
        <v>0</v>
      </c>
      <c r="E2734">
        <v>2020</v>
      </c>
    </row>
    <row r="2735" spans="1:5" x14ac:dyDescent="0.25">
      <c r="A2735" t="s">
        <v>267</v>
      </c>
      <c r="B2735" t="s">
        <v>105</v>
      </c>
      <c r="C2735" t="s">
        <v>420</v>
      </c>
      <c r="D2735">
        <v>0</v>
      </c>
      <c r="E2735">
        <v>2018</v>
      </c>
    </row>
    <row r="2736" spans="1:5" x14ac:dyDescent="0.25">
      <c r="A2736" t="s">
        <v>267</v>
      </c>
      <c r="B2736" t="s">
        <v>105</v>
      </c>
      <c r="C2736" t="s">
        <v>420</v>
      </c>
      <c r="D2736">
        <v>0</v>
      </c>
      <c r="E2736">
        <v>2019</v>
      </c>
    </row>
    <row r="2737" spans="1:5" x14ac:dyDescent="0.25">
      <c r="A2737" t="s">
        <v>267</v>
      </c>
      <c r="B2737" t="s">
        <v>105</v>
      </c>
      <c r="C2737" t="s">
        <v>420</v>
      </c>
      <c r="D2737">
        <v>0</v>
      </c>
      <c r="E2737">
        <v>2020</v>
      </c>
    </row>
    <row r="2738" spans="1:5" x14ac:dyDescent="0.25">
      <c r="A2738" t="s">
        <v>267</v>
      </c>
      <c r="B2738" t="s">
        <v>105</v>
      </c>
      <c r="C2738" t="s">
        <v>421</v>
      </c>
      <c r="D2738">
        <v>0</v>
      </c>
      <c r="E2738">
        <v>2018</v>
      </c>
    </row>
    <row r="2739" spans="1:5" x14ac:dyDescent="0.25">
      <c r="A2739" t="s">
        <v>267</v>
      </c>
      <c r="B2739" t="s">
        <v>105</v>
      </c>
      <c r="C2739" t="s">
        <v>421</v>
      </c>
      <c r="D2739">
        <v>0</v>
      </c>
      <c r="E2739">
        <v>2019</v>
      </c>
    </row>
    <row r="2740" spans="1:5" x14ac:dyDescent="0.25">
      <c r="A2740" t="s">
        <v>267</v>
      </c>
      <c r="B2740" t="s">
        <v>105</v>
      </c>
      <c r="C2740" t="s">
        <v>421</v>
      </c>
      <c r="D2740">
        <v>0</v>
      </c>
      <c r="E2740">
        <v>2020</v>
      </c>
    </row>
    <row r="2741" spans="1:5" x14ac:dyDescent="0.25">
      <c r="A2741" t="s">
        <v>267</v>
      </c>
      <c r="B2741" t="s">
        <v>105</v>
      </c>
      <c r="C2741" t="s">
        <v>422</v>
      </c>
      <c r="D2741">
        <v>18721000000</v>
      </c>
      <c r="E2741">
        <v>2018</v>
      </c>
    </row>
    <row r="2742" spans="1:5" x14ac:dyDescent="0.25">
      <c r="A2742" t="s">
        <v>267</v>
      </c>
      <c r="B2742" t="s">
        <v>105</v>
      </c>
      <c r="C2742" t="s">
        <v>422</v>
      </c>
      <c r="D2742">
        <v>33776000000</v>
      </c>
      <c r="E2742">
        <v>2019</v>
      </c>
    </row>
    <row r="2743" spans="1:5" x14ac:dyDescent="0.25">
      <c r="A2743" t="s">
        <v>267</v>
      </c>
      <c r="B2743" t="s">
        <v>105</v>
      </c>
      <c r="C2743" t="s">
        <v>422</v>
      </c>
      <c r="D2743">
        <v>28654000000</v>
      </c>
      <c r="E2743">
        <v>2020</v>
      </c>
    </row>
    <row r="2744" spans="1:5" x14ac:dyDescent="0.25">
      <c r="A2744" t="s">
        <v>267</v>
      </c>
      <c r="B2744" t="s">
        <v>105</v>
      </c>
      <c r="C2744" t="s">
        <v>423</v>
      </c>
      <c r="D2744">
        <v>118896000000</v>
      </c>
      <c r="E2744">
        <v>2018</v>
      </c>
    </row>
    <row r="2745" spans="1:5" x14ac:dyDescent="0.25">
      <c r="A2745" t="s">
        <v>267</v>
      </c>
      <c r="B2745" t="s">
        <v>105</v>
      </c>
      <c r="C2745" t="s">
        <v>423</v>
      </c>
      <c r="D2745">
        <v>91723000000</v>
      </c>
      <c r="E2745">
        <v>2019</v>
      </c>
    </row>
    <row r="2746" spans="1:5" x14ac:dyDescent="0.25">
      <c r="A2746" t="s">
        <v>267</v>
      </c>
      <c r="B2746" t="s">
        <v>105</v>
      </c>
      <c r="C2746" t="s">
        <v>423</v>
      </c>
      <c r="D2746">
        <v>85982000000</v>
      </c>
      <c r="E2746">
        <v>2020</v>
      </c>
    </row>
    <row r="2747" spans="1:5" x14ac:dyDescent="0.25">
      <c r="A2747" t="s">
        <v>267</v>
      </c>
      <c r="B2747" t="s">
        <v>105</v>
      </c>
      <c r="C2747" t="s">
        <v>424</v>
      </c>
      <c r="D2747">
        <v>0</v>
      </c>
      <c r="E2747">
        <v>2018</v>
      </c>
    </row>
    <row r="2748" spans="1:5" x14ac:dyDescent="0.25">
      <c r="A2748" t="s">
        <v>267</v>
      </c>
      <c r="B2748" t="s">
        <v>105</v>
      </c>
      <c r="C2748" t="s">
        <v>424</v>
      </c>
      <c r="D2748">
        <v>0</v>
      </c>
      <c r="E2748">
        <v>2019</v>
      </c>
    </row>
    <row r="2749" spans="1:5" x14ac:dyDescent="0.25">
      <c r="A2749" t="s">
        <v>267</v>
      </c>
      <c r="B2749" t="s">
        <v>105</v>
      </c>
      <c r="C2749" t="s">
        <v>424</v>
      </c>
      <c r="D2749">
        <v>0</v>
      </c>
      <c r="E2749">
        <v>2020</v>
      </c>
    </row>
    <row r="2750" spans="1:5" x14ac:dyDescent="0.25">
      <c r="A2750" t="s">
        <v>267</v>
      </c>
      <c r="B2750" t="s">
        <v>105</v>
      </c>
      <c r="C2750" t="s">
        <v>425</v>
      </c>
      <c r="D2750">
        <v>24231000000</v>
      </c>
      <c r="E2750">
        <v>2018</v>
      </c>
    </row>
    <row r="2751" spans="1:5" x14ac:dyDescent="0.25">
      <c r="A2751" t="s">
        <v>267</v>
      </c>
      <c r="B2751" t="s">
        <v>105</v>
      </c>
      <c r="C2751" t="s">
        <v>425</v>
      </c>
      <c r="D2751">
        <v>33008000000</v>
      </c>
      <c r="E2751">
        <v>2019</v>
      </c>
    </row>
    <row r="2752" spans="1:5" x14ac:dyDescent="0.25">
      <c r="A2752" t="s">
        <v>267</v>
      </c>
      <c r="B2752" t="s">
        <v>105</v>
      </c>
      <c r="C2752" t="s">
        <v>425</v>
      </c>
      <c r="D2752">
        <v>22871000000</v>
      </c>
      <c r="E2752">
        <v>2020</v>
      </c>
    </row>
    <row r="2753" spans="1:5" x14ac:dyDescent="0.25">
      <c r="A2753" t="s">
        <v>267</v>
      </c>
      <c r="B2753" t="s">
        <v>105</v>
      </c>
      <c r="C2753" t="s">
        <v>426</v>
      </c>
      <c r="D2753">
        <v>24231000000</v>
      </c>
      <c r="E2753">
        <v>2018</v>
      </c>
    </row>
    <row r="2754" spans="1:5" x14ac:dyDescent="0.25">
      <c r="A2754" t="s">
        <v>267</v>
      </c>
      <c r="B2754" t="s">
        <v>105</v>
      </c>
      <c r="C2754" t="s">
        <v>426</v>
      </c>
      <c r="D2754">
        <v>33008000000</v>
      </c>
      <c r="E2754">
        <v>2019</v>
      </c>
    </row>
    <row r="2755" spans="1:5" x14ac:dyDescent="0.25">
      <c r="A2755" t="s">
        <v>267</v>
      </c>
      <c r="B2755" t="s">
        <v>105</v>
      </c>
      <c r="C2755" t="s">
        <v>426</v>
      </c>
      <c r="D2755">
        <v>22871000000</v>
      </c>
      <c r="E2755">
        <v>2020</v>
      </c>
    </row>
    <row r="2756" spans="1:5" x14ac:dyDescent="0.25">
      <c r="A2756" t="s">
        <v>267</v>
      </c>
      <c r="B2756" t="s">
        <v>105</v>
      </c>
      <c r="C2756" t="s">
        <v>21</v>
      </c>
      <c r="D2756">
        <v>3282000000</v>
      </c>
      <c r="E2756">
        <v>2018</v>
      </c>
    </row>
    <row r="2757" spans="1:5" x14ac:dyDescent="0.25">
      <c r="A2757" t="s">
        <v>267</v>
      </c>
      <c r="B2757" t="s">
        <v>105</v>
      </c>
      <c r="C2757" t="s">
        <v>21</v>
      </c>
      <c r="D2757">
        <v>3590000000</v>
      </c>
      <c r="E2757">
        <v>2019</v>
      </c>
    </row>
    <row r="2758" spans="1:5" x14ac:dyDescent="0.25">
      <c r="A2758" t="s">
        <v>267</v>
      </c>
      <c r="B2758" t="s">
        <v>105</v>
      </c>
      <c r="C2758" t="s">
        <v>21</v>
      </c>
      <c r="D2758">
        <v>0</v>
      </c>
      <c r="E2758">
        <v>2020</v>
      </c>
    </row>
    <row r="2759" spans="1:5" x14ac:dyDescent="0.25">
      <c r="A2759" t="s">
        <v>267</v>
      </c>
      <c r="B2759" t="s">
        <v>105</v>
      </c>
      <c r="C2759" t="s">
        <v>427</v>
      </c>
      <c r="D2759">
        <v>17590000000</v>
      </c>
      <c r="E2759">
        <v>2018</v>
      </c>
    </row>
    <row r="2760" spans="1:5" x14ac:dyDescent="0.25">
      <c r="A2760" t="s">
        <v>267</v>
      </c>
      <c r="B2760" t="s">
        <v>105</v>
      </c>
      <c r="C2760" t="s">
        <v>427</v>
      </c>
      <c r="D2760">
        <v>18355000000</v>
      </c>
      <c r="E2760">
        <v>2019</v>
      </c>
    </row>
    <row r="2761" spans="1:5" x14ac:dyDescent="0.25">
      <c r="A2761" t="s">
        <v>267</v>
      </c>
      <c r="B2761" t="s">
        <v>105</v>
      </c>
      <c r="C2761" t="s">
        <v>427</v>
      </c>
      <c r="D2761">
        <v>0</v>
      </c>
      <c r="E2761">
        <v>2020</v>
      </c>
    </row>
    <row r="2762" spans="1:5" x14ac:dyDescent="0.25">
      <c r="A2762" t="s">
        <v>267</v>
      </c>
      <c r="B2762" t="s">
        <v>105</v>
      </c>
      <c r="C2762" t="s">
        <v>13</v>
      </c>
      <c r="D2762">
        <v>0</v>
      </c>
      <c r="E2762">
        <v>2018</v>
      </c>
    </row>
    <row r="2763" spans="1:5" x14ac:dyDescent="0.25">
      <c r="A2763" t="s">
        <v>267</v>
      </c>
      <c r="B2763" t="s">
        <v>105</v>
      </c>
      <c r="C2763" t="s">
        <v>13</v>
      </c>
      <c r="D2763">
        <v>0</v>
      </c>
      <c r="E2763">
        <v>2019</v>
      </c>
    </row>
    <row r="2764" spans="1:5" x14ac:dyDescent="0.25">
      <c r="A2764" t="s">
        <v>267</v>
      </c>
      <c r="B2764" t="s">
        <v>105</v>
      </c>
      <c r="C2764" t="s">
        <v>13</v>
      </c>
      <c r="D2764">
        <v>0</v>
      </c>
      <c r="E2764">
        <v>2020</v>
      </c>
    </row>
    <row r="2765" spans="1:5" x14ac:dyDescent="0.25">
      <c r="A2765" t="s">
        <v>267</v>
      </c>
      <c r="B2765" t="s">
        <v>105</v>
      </c>
      <c r="C2765" t="s">
        <v>16</v>
      </c>
      <c r="D2765">
        <v>0</v>
      </c>
      <c r="E2765">
        <v>2018</v>
      </c>
    </row>
    <row r="2766" spans="1:5" x14ac:dyDescent="0.25">
      <c r="A2766" t="s">
        <v>267</v>
      </c>
      <c r="B2766" t="s">
        <v>105</v>
      </c>
      <c r="C2766" t="s">
        <v>16</v>
      </c>
      <c r="D2766">
        <v>0</v>
      </c>
      <c r="E2766">
        <v>2019</v>
      </c>
    </row>
    <row r="2767" spans="1:5" x14ac:dyDescent="0.25">
      <c r="A2767" t="s">
        <v>267</v>
      </c>
      <c r="B2767" t="s">
        <v>105</v>
      </c>
      <c r="C2767" t="s">
        <v>16</v>
      </c>
      <c r="D2767">
        <v>0</v>
      </c>
      <c r="E2767">
        <v>2020</v>
      </c>
    </row>
    <row r="2768" spans="1:5" x14ac:dyDescent="0.25">
      <c r="A2768" t="s">
        <v>267</v>
      </c>
      <c r="B2768" t="s">
        <v>105</v>
      </c>
      <c r="C2768" t="s">
        <v>428</v>
      </c>
      <c r="D2768">
        <v>2063000000</v>
      </c>
      <c r="E2768">
        <v>2018</v>
      </c>
    </row>
    <row r="2769" spans="1:5" x14ac:dyDescent="0.25">
      <c r="A2769" t="s">
        <v>267</v>
      </c>
      <c r="B2769" t="s">
        <v>105</v>
      </c>
      <c r="C2769" t="s">
        <v>428</v>
      </c>
      <c r="D2769">
        <v>1843000000</v>
      </c>
      <c r="E2769">
        <v>2020</v>
      </c>
    </row>
    <row r="2770" spans="1:5" x14ac:dyDescent="0.25">
      <c r="A2770" t="s">
        <v>267</v>
      </c>
      <c r="B2770" t="s">
        <v>105</v>
      </c>
      <c r="C2770" t="s">
        <v>429</v>
      </c>
      <c r="D2770">
        <v>2063000000</v>
      </c>
      <c r="E2770">
        <v>2018</v>
      </c>
    </row>
    <row r="2771" spans="1:5" x14ac:dyDescent="0.25">
      <c r="A2771" t="s">
        <v>267</v>
      </c>
      <c r="B2771" t="s">
        <v>105</v>
      </c>
      <c r="C2771" t="s">
        <v>429</v>
      </c>
      <c r="D2771">
        <v>1729000000</v>
      </c>
      <c r="E2771">
        <v>2019</v>
      </c>
    </row>
    <row r="2772" spans="1:5" x14ac:dyDescent="0.25">
      <c r="A2772" t="s">
        <v>267</v>
      </c>
      <c r="B2772" t="s">
        <v>105</v>
      </c>
      <c r="C2772" t="s">
        <v>429</v>
      </c>
      <c r="D2772">
        <v>1729000000</v>
      </c>
      <c r="E2772">
        <v>2019</v>
      </c>
    </row>
    <row r="2773" spans="1:5" x14ac:dyDescent="0.25">
      <c r="A2773" t="s">
        <v>267</v>
      </c>
      <c r="B2773" t="s">
        <v>105</v>
      </c>
      <c r="C2773" t="s">
        <v>429</v>
      </c>
      <c r="D2773">
        <v>1843000000</v>
      </c>
      <c r="E2773">
        <v>2020</v>
      </c>
    </row>
    <row r="2774" spans="1:5" x14ac:dyDescent="0.25">
      <c r="A2774" t="s">
        <v>267</v>
      </c>
      <c r="B2774" t="s">
        <v>105</v>
      </c>
      <c r="C2774" t="s">
        <v>430</v>
      </c>
      <c r="D2774">
        <v>34584000000</v>
      </c>
      <c r="E2774">
        <v>2018</v>
      </c>
    </row>
    <row r="2775" spans="1:5" x14ac:dyDescent="0.25">
      <c r="A2775" t="s">
        <v>267</v>
      </c>
      <c r="B2775" t="s">
        <v>105</v>
      </c>
      <c r="C2775" t="s">
        <v>430</v>
      </c>
      <c r="D2775">
        <v>32754000000</v>
      </c>
      <c r="E2775">
        <v>2019</v>
      </c>
    </row>
    <row r="2776" spans="1:5" x14ac:dyDescent="0.25">
      <c r="A2776" t="s">
        <v>267</v>
      </c>
      <c r="B2776" t="s">
        <v>105</v>
      </c>
      <c r="C2776" t="s">
        <v>430</v>
      </c>
      <c r="D2776">
        <v>18995000000</v>
      </c>
      <c r="E2776">
        <v>2020</v>
      </c>
    </row>
    <row r="2777" spans="1:5" x14ac:dyDescent="0.25">
      <c r="A2777" t="s">
        <v>267</v>
      </c>
      <c r="B2777" t="s">
        <v>105</v>
      </c>
      <c r="C2777" t="s">
        <v>431</v>
      </c>
      <c r="D2777">
        <v>0</v>
      </c>
      <c r="E2777">
        <v>2018</v>
      </c>
    </row>
    <row r="2778" spans="1:5" x14ac:dyDescent="0.25">
      <c r="A2778" t="s">
        <v>267</v>
      </c>
      <c r="B2778" t="s">
        <v>105</v>
      </c>
      <c r="C2778" t="s">
        <v>431</v>
      </c>
      <c r="D2778">
        <v>0</v>
      </c>
      <c r="E2778">
        <v>2019</v>
      </c>
    </row>
    <row r="2779" spans="1:5" x14ac:dyDescent="0.25">
      <c r="A2779" t="s">
        <v>267</v>
      </c>
      <c r="B2779" t="s">
        <v>105</v>
      </c>
      <c r="C2779" t="s">
        <v>431</v>
      </c>
      <c r="D2779">
        <v>0</v>
      </c>
      <c r="E2779">
        <v>2020</v>
      </c>
    </row>
    <row r="2780" spans="1:5" x14ac:dyDescent="0.25">
      <c r="A2780" t="s">
        <v>267</v>
      </c>
      <c r="B2780" t="s">
        <v>105</v>
      </c>
      <c r="C2780" t="s">
        <v>432</v>
      </c>
      <c r="D2780">
        <v>43465</v>
      </c>
      <c r="E2780">
        <v>2018</v>
      </c>
    </row>
    <row r="2781" spans="1:5" x14ac:dyDescent="0.25">
      <c r="A2781" t="s">
        <v>267</v>
      </c>
      <c r="B2781" t="s">
        <v>105</v>
      </c>
      <c r="C2781" t="s">
        <v>432</v>
      </c>
      <c r="D2781">
        <v>43830</v>
      </c>
      <c r="E2781">
        <v>2019</v>
      </c>
    </row>
    <row r="2782" spans="1:5" x14ac:dyDescent="0.25">
      <c r="A2782" t="s">
        <v>267</v>
      </c>
      <c r="B2782" t="s">
        <v>105</v>
      </c>
      <c r="C2782" t="s">
        <v>432</v>
      </c>
      <c r="D2782">
        <v>44196</v>
      </c>
      <c r="E2782">
        <v>2020</v>
      </c>
    </row>
    <row r="2783" spans="1:5" x14ac:dyDescent="0.25">
      <c r="A2783" t="s">
        <v>267</v>
      </c>
      <c r="B2783" t="s">
        <v>105</v>
      </c>
      <c r="C2783" t="s">
        <v>433</v>
      </c>
      <c r="D2783">
        <v>0</v>
      </c>
      <c r="E2783">
        <v>2018</v>
      </c>
    </row>
    <row r="2784" spans="1:5" x14ac:dyDescent="0.25">
      <c r="A2784" t="s">
        <v>267</v>
      </c>
      <c r="B2784" t="s">
        <v>105</v>
      </c>
      <c r="C2784" t="s">
        <v>433</v>
      </c>
      <c r="D2784">
        <v>0</v>
      </c>
      <c r="E2784">
        <v>2019</v>
      </c>
    </row>
    <row r="2785" spans="1:5" x14ac:dyDescent="0.25">
      <c r="A2785" t="s">
        <v>267</v>
      </c>
      <c r="B2785" t="s">
        <v>105</v>
      </c>
      <c r="C2785" t="s">
        <v>433</v>
      </c>
      <c r="D2785">
        <v>0</v>
      </c>
      <c r="E2785">
        <v>2020</v>
      </c>
    </row>
    <row r="2786" spans="1:5" x14ac:dyDescent="0.25">
      <c r="A2786" t="s">
        <v>267</v>
      </c>
      <c r="B2786" t="s">
        <v>105</v>
      </c>
      <c r="C2786" t="s">
        <v>434</v>
      </c>
      <c r="D2786">
        <v>265325000000</v>
      </c>
      <c r="E2786">
        <v>2018</v>
      </c>
    </row>
    <row r="2787" spans="1:5" x14ac:dyDescent="0.25">
      <c r="A2787" t="s">
        <v>267</v>
      </c>
      <c r="B2787" t="s">
        <v>105</v>
      </c>
      <c r="C2787" t="s">
        <v>434</v>
      </c>
      <c r="D2787">
        <v>264810000000</v>
      </c>
      <c r="E2787">
        <v>2019</v>
      </c>
    </row>
    <row r="2788" spans="1:5" x14ac:dyDescent="0.25">
      <c r="A2788" t="s">
        <v>267</v>
      </c>
      <c r="B2788" t="s">
        <v>105</v>
      </c>
      <c r="C2788" t="s">
        <v>434</v>
      </c>
      <c r="D2788">
        <v>272924000000</v>
      </c>
      <c r="E2788">
        <v>2020</v>
      </c>
    </row>
    <row r="2789" spans="1:5" x14ac:dyDescent="0.25">
      <c r="A2789" t="s">
        <v>267</v>
      </c>
      <c r="B2789" t="s">
        <v>105</v>
      </c>
      <c r="C2789" t="s">
        <v>435</v>
      </c>
      <c r="D2789">
        <v>0</v>
      </c>
      <c r="E2789">
        <v>2018</v>
      </c>
    </row>
    <row r="2790" spans="1:5" x14ac:dyDescent="0.25">
      <c r="A2790" t="s">
        <v>267</v>
      </c>
      <c r="B2790" t="s">
        <v>105</v>
      </c>
      <c r="C2790" t="s">
        <v>435</v>
      </c>
      <c r="D2790">
        <v>0</v>
      </c>
      <c r="E2790">
        <v>2019</v>
      </c>
    </row>
    <row r="2791" spans="1:5" x14ac:dyDescent="0.25">
      <c r="A2791" t="s">
        <v>267</v>
      </c>
      <c r="B2791" t="s">
        <v>105</v>
      </c>
      <c r="C2791" t="s">
        <v>435</v>
      </c>
      <c r="D2791">
        <v>0</v>
      </c>
      <c r="E2791">
        <v>2020</v>
      </c>
    </row>
    <row r="2792" spans="1:5" x14ac:dyDescent="0.25">
      <c r="A2792" t="s">
        <v>267</v>
      </c>
      <c r="B2792" t="s">
        <v>105</v>
      </c>
      <c r="C2792" t="s">
        <v>436</v>
      </c>
      <c r="D2792">
        <v>68951000000</v>
      </c>
      <c r="E2792">
        <v>2018</v>
      </c>
    </row>
    <row r="2793" spans="1:5" x14ac:dyDescent="0.25">
      <c r="A2793" t="s">
        <v>267</v>
      </c>
      <c r="B2793" t="s">
        <v>105</v>
      </c>
      <c r="C2793" t="s">
        <v>436</v>
      </c>
      <c r="D2793">
        <v>68951000000</v>
      </c>
      <c r="E2793">
        <v>2019</v>
      </c>
    </row>
    <row r="2794" spans="1:5" x14ac:dyDescent="0.25">
      <c r="A2794" t="s">
        <v>267</v>
      </c>
      <c r="B2794" t="s">
        <v>105</v>
      </c>
      <c r="C2794" t="s">
        <v>436</v>
      </c>
      <c r="D2794">
        <v>68951000000</v>
      </c>
      <c r="E2794">
        <v>2020</v>
      </c>
    </row>
    <row r="2795" spans="1:5" x14ac:dyDescent="0.25">
      <c r="A2795" t="s">
        <v>267</v>
      </c>
      <c r="B2795" t="s">
        <v>105</v>
      </c>
      <c r="C2795" t="s">
        <v>437</v>
      </c>
      <c r="D2795">
        <v>84456000000</v>
      </c>
      <c r="E2795">
        <v>2018</v>
      </c>
    </row>
    <row r="2796" spans="1:5" x14ac:dyDescent="0.25">
      <c r="A2796" t="s">
        <v>267</v>
      </c>
      <c r="B2796" t="s">
        <v>105</v>
      </c>
      <c r="C2796" t="s">
        <v>437</v>
      </c>
      <c r="D2796">
        <v>84064000000</v>
      </c>
      <c r="E2796">
        <v>2019</v>
      </c>
    </row>
    <row r="2797" spans="1:5" x14ac:dyDescent="0.25">
      <c r="A2797" t="s">
        <v>267</v>
      </c>
      <c r="B2797" t="s">
        <v>105</v>
      </c>
      <c r="C2797" t="s">
        <v>437</v>
      </c>
      <c r="D2797">
        <v>0</v>
      </c>
      <c r="E2797">
        <v>2020</v>
      </c>
    </row>
    <row r="2798" spans="1:5" x14ac:dyDescent="0.25">
      <c r="A2798" t="s">
        <v>267</v>
      </c>
      <c r="B2798" t="s">
        <v>105</v>
      </c>
      <c r="C2798" t="s">
        <v>438</v>
      </c>
      <c r="D2798">
        <v>28147000000</v>
      </c>
      <c r="E2798">
        <v>2018</v>
      </c>
    </row>
    <row r="2799" spans="1:5" x14ac:dyDescent="0.25">
      <c r="A2799" t="s">
        <v>267</v>
      </c>
      <c r="B2799" t="s">
        <v>105</v>
      </c>
      <c r="C2799" t="s">
        <v>438</v>
      </c>
      <c r="D2799">
        <v>27430000000</v>
      </c>
      <c r="E2799">
        <v>2019</v>
      </c>
    </row>
    <row r="2800" spans="1:5" x14ac:dyDescent="0.25">
      <c r="A2800" t="s">
        <v>267</v>
      </c>
      <c r="B2800" t="s">
        <v>105</v>
      </c>
      <c r="C2800" t="s">
        <v>438</v>
      </c>
      <c r="D2800">
        <v>17894000000</v>
      </c>
      <c r="E2800">
        <v>2020</v>
      </c>
    </row>
    <row r="2801" spans="1:5" x14ac:dyDescent="0.25">
      <c r="A2801" t="s">
        <v>267</v>
      </c>
      <c r="B2801" t="s">
        <v>105</v>
      </c>
      <c r="C2801" t="s">
        <v>439</v>
      </c>
      <c r="D2801">
        <v>0</v>
      </c>
      <c r="E2801">
        <v>2018</v>
      </c>
    </row>
    <row r="2802" spans="1:5" x14ac:dyDescent="0.25">
      <c r="A2802" t="s">
        <v>267</v>
      </c>
      <c r="B2802" t="s">
        <v>105</v>
      </c>
      <c r="C2802" t="s">
        <v>439</v>
      </c>
      <c r="D2802">
        <v>0</v>
      </c>
      <c r="E2802">
        <v>2019</v>
      </c>
    </row>
    <row r="2803" spans="1:5" x14ac:dyDescent="0.25">
      <c r="A2803" t="s">
        <v>267</v>
      </c>
      <c r="B2803" t="s">
        <v>105</v>
      </c>
      <c r="C2803" t="s">
        <v>439</v>
      </c>
      <c r="D2803">
        <v>0</v>
      </c>
      <c r="E2803">
        <v>2020</v>
      </c>
    </row>
    <row r="2804" spans="1:5" x14ac:dyDescent="0.25">
      <c r="A2804" t="s">
        <v>267</v>
      </c>
      <c r="B2804" t="s">
        <v>105</v>
      </c>
      <c r="C2804" t="s">
        <v>23</v>
      </c>
      <c r="D2804">
        <v>6437000000</v>
      </c>
      <c r="E2804">
        <v>2018</v>
      </c>
    </row>
    <row r="2805" spans="1:5" x14ac:dyDescent="0.25">
      <c r="A2805" t="s">
        <v>267</v>
      </c>
      <c r="B2805" t="s">
        <v>105</v>
      </c>
      <c r="C2805" t="s">
        <v>23</v>
      </c>
      <c r="D2805">
        <v>5324000000</v>
      </c>
      <c r="E2805">
        <v>2019</v>
      </c>
    </row>
    <row r="2806" spans="1:5" x14ac:dyDescent="0.25">
      <c r="A2806" t="s">
        <v>267</v>
      </c>
      <c r="B2806" t="s">
        <v>105</v>
      </c>
      <c r="C2806" t="s">
        <v>23</v>
      </c>
      <c r="D2806">
        <v>1101000000</v>
      </c>
      <c r="E2806">
        <v>2020</v>
      </c>
    </row>
    <row r="2807" spans="1:5" x14ac:dyDescent="0.25">
      <c r="A2807" t="s">
        <v>267</v>
      </c>
      <c r="B2807" t="s">
        <v>105</v>
      </c>
      <c r="C2807" t="s">
        <v>440</v>
      </c>
      <c r="D2807">
        <v>0</v>
      </c>
      <c r="E2807">
        <v>2018</v>
      </c>
    </row>
    <row r="2808" spans="1:5" x14ac:dyDescent="0.25">
      <c r="A2808" t="s">
        <v>267</v>
      </c>
      <c r="B2808" t="s">
        <v>105</v>
      </c>
      <c r="C2808" t="s">
        <v>440</v>
      </c>
      <c r="D2808">
        <v>0</v>
      </c>
      <c r="E2808">
        <v>2019</v>
      </c>
    </row>
    <row r="2809" spans="1:5" x14ac:dyDescent="0.25">
      <c r="A2809" t="s">
        <v>267</v>
      </c>
      <c r="B2809" t="s">
        <v>105</v>
      </c>
      <c r="C2809" t="s">
        <v>440</v>
      </c>
      <c r="D2809">
        <v>0</v>
      </c>
      <c r="E2809">
        <v>2020</v>
      </c>
    </row>
    <row r="2810" spans="1:5" x14ac:dyDescent="0.25">
      <c r="A2810" t="s">
        <v>267</v>
      </c>
      <c r="B2810" t="s">
        <v>105</v>
      </c>
      <c r="C2810" t="s">
        <v>22</v>
      </c>
      <c r="D2810">
        <v>18607000000</v>
      </c>
      <c r="E2810">
        <v>2018</v>
      </c>
    </row>
    <row r="2811" spans="1:5" x14ac:dyDescent="0.25">
      <c r="A2811" t="s">
        <v>267</v>
      </c>
      <c r="B2811" t="s">
        <v>105</v>
      </c>
      <c r="C2811" t="s">
        <v>22</v>
      </c>
      <c r="D2811">
        <v>22345000000</v>
      </c>
      <c r="E2811">
        <v>2019</v>
      </c>
    </row>
    <row r="2812" spans="1:5" x14ac:dyDescent="0.25">
      <c r="A2812" t="s">
        <v>267</v>
      </c>
      <c r="B2812" t="s">
        <v>105</v>
      </c>
      <c r="C2812" t="s">
        <v>22</v>
      </c>
      <c r="D2812">
        <v>8225000000</v>
      </c>
      <c r="E2812">
        <v>2020</v>
      </c>
    </row>
    <row r="2813" spans="1:5" x14ac:dyDescent="0.25">
      <c r="A2813" t="s">
        <v>267</v>
      </c>
      <c r="B2813" t="s">
        <v>105</v>
      </c>
      <c r="C2813" t="s">
        <v>441</v>
      </c>
      <c r="D2813">
        <v>19087000000</v>
      </c>
      <c r="E2813">
        <v>2018</v>
      </c>
    </row>
    <row r="2814" spans="1:5" x14ac:dyDescent="0.25">
      <c r="A2814" t="s">
        <v>267</v>
      </c>
      <c r="B2814" t="s">
        <v>105</v>
      </c>
      <c r="C2814" t="s">
        <v>441</v>
      </c>
      <c r="D2814">
        <v>22196000000</v>
      </c>
      <c r="E2814">
        <v>2019</v>
      </c>
    </row>
    <row r="2815" spans="1:5" x14ac:dyDescent="0.25">
      <c r="A2815" t="s">
        <v>267</v>
      </c>
      <c r="B2815" t="s">
        <v>105</v>
      </c>
      <c r="C2815" t="s">
        <v>441</v>
      </c>
      <c r="D2815">
        <v>8662000000</v>
      </c>
      <c r="E2815">
        <v>2020</v>
      </c>
    </row>
    <row r="2816" spans="1:5" x14ac:dyDescent="0.25">
      <c r="A2816" t="s">
        <v>267</v>
      </c>
      <c r="B2816" t="s">
        <v>105</v>
      </c>
      <c r="C2816" t="s">
        <v>11</v>
      </c>
      <c r="D2816">
        <v>0</v>
      </c>
      <c r="E2816">
        <v>2018</v>
      </c>
    </row>
    <row r="2817" spans="1:5" x14ac:dyDescent="0.25">
      <c r="A2817" t="s">
        <v>267</v>
      </c>
      <c r="B2817" t="s">
        <v>105</v>
      </c>
      <c r="C2817" t="s">
        <v>11</v>
      </c>
      <c r="D2817">
        <v>0</v>
      </c>
      <c r="E2817">
        <v>2019</v>
      </c>
    </row>
    <row r="2818" spans="1:5" x14ac:dyDescent="0.25">
      <c r="A2818" t="s">
        <v>267</v>
      </c>
      <c r="B2818" t="s">
        <v>105</v>
      </c>
      <c r="C2818" t="s">
        <v>11</v>
      </c>
      <c r="D2818">
        <v>0</v>
      </c>
      <c r="E2818">
        <v>2020</v>
      </c>
    </row>
    <row r="2819" spans="1:5" x14ac:dyDescent="0.25">
      <c r="A2819" t="s">
        <v>267</v>
      </c>
      <c r="B2819" t="s">
        <v>105</v>
      </c>
      <c r="C2819" t="s">
        <v>19</v>
      </c>
      <c r="D2819">
        <v>2354507000000</v>
      </c>
      <c r="E2819">
        <v>2018</v>
      </c>
    </row>
    <row r="2820" spans="1:5" x14ac:dyDescent="0.25">
      <c r="A2820" t="s">
        <v>267</v>
      </c>
      <c r="B2820" t="s">
        <v>105</v>
      </c>
      <c r="C2820" t="s">
        <v>19</v>
      </c>
      <c r="D2820">
        <v>2434079000000</v>
      </c>
      <c r="E2820">
        <v>2019</v>
      </c>
    </row>
    <row r="2821" spans="1:5" x14ac:dyDescent="0.25">
      <c r="A2821" t="s">
        <v>267</v>
      </c>
      <c r="B2821" t="s">
        <v>105</v>
      </c>
      <c r="C2821" t="s">
        <v>19</v>
      </c>
      <c r="D2821">
        <v>2819627000000</v>
      </c>
      <c r="E2821">
        <v>2020</v>
      </c>
    </row>
    <row r="2822" spans="1:5" x14ac:dyDescent="0.25">
      <c r="A2822" t="s">
        <v>267</v>
      </c>
      <c r="B2822" t="s">
        <v>105</v>
      </c>
      <c r="C2822" t="s">
        <v>18</v>
      </c>
      <c r="D2822">
        <v>2089182000000</v>
      </c>
      <c r="E2822">
        <v>2018</v>
      </c>
    </row>
    <row r="2823" spans="1:5" x14ac:dyDescent="0.25">
      <c r="A2823" t="s">
        <v>267</v>
      </c>
      <c r="B2823" t="s">
        <v>105</v>
      </c>
      <c r="C2823" t="s">
        <v>18</v>
      </c>
      <c r="D2823">
        <v>2169269000000</v>
      </c>
      <c r="E2823">
        <v>2019</v>
      </c>
    </row>
    <row r="2824" spans="1:5" x14ac:dyDescent="0.25">
      <c r="A2824" t="s">
        <v>267</v>
      </c>
      <c r="B2824" t="s">
        <v>105</v>
      </c>
      <c r="C2824" t="s">
        <v>18</v>
      </c>
      <c r="D2824">
        <v>2546703000000</v>
      </c>
      <c r="E2824">
        <v>2020</v>
      </c>
    </row>
    <row r="2825" spans="1:5" x14ac:dyDescent="0.25">
      <c r="A2825" t="s">
        <v>267</v>
      </c>
      <c r="B2825" t="s">
        <v>105</v>
      </c>
      <c r="C2825" t="s">
        <v>442</v>
      </c>
      <c r="D2825">
        <v>186988000000</v>
      </c>
      <c r="E2825">
        <v>2018</v>
      </c>
    </row>
    <row r="2826" spans="1:5" x14ac:dyDescent="0.25">
      <c r="A2826" t="s">
        <v>267</v>
      </c>
      <c r="B2826" t="s">
        <v>105</v>
      </c>
      <c r="C2826" t="s">
        <v>442</v>
      </c>
      <c r="D2826">
        <v>165109000000</v>
      </c>
      <c r="E2826">
        <v>2019</v>
      </c>
    </row>
    <row r="2827" spans="1:5" x14ac:dyDescent="0.25">
      <c r="A2827" t="s">
        <v>267</v>
      </c>
      <c r="B2827" t="s">
        <v>105</v>
      </c>
      <c r="C2827" t="s">
        <v>442</v>
      </c>
      <c r="D2827">
        <v>170323000000</v>
      </c>
      <c r="E2827">
        <v>2020</v>
      </c>
    </row>
    <row r="2828" spans="1:5" x14ac:dyDescent="0.25">
      <c r="A2828" t="s">
        <v>267</v>
      </c>
      <c r="B2828" t="s">
        <v>105</v>
      </c>
      <c r="C2828" t="s">
        <v>443</v>
      </c>
      <c r="D2828">
        <v>859753000000</v>
      </c>
      <c r="E2828">
        <v>2018</v>
      </c>
    </row>
    <row r="2829" spans="1:5" x14ac:dyDescent="0.25">
      <c r="A2829" t="s">
        <v>267</v>
      </c>
      <c r="B2829" t="s">
        <v>105</v>
      </c>
      <c r="C2829" t="s">
        <v>443</v>
      </c>
      <c r="D2829">
        <v>1496108000000</v>
      </c>
      <c r="E2829">
        <v>2019</v>
      </c>
    </row>
    <row r="2830" spans="1:5" x14ac:dyDescent="0.25">
      <c r="A2830" t="s">
        <v>267</v>
      </c>
      <c r="B2830" t="s">
        <v>105</v>
      </c>
      <c r="C2830" t="s">
        <v>443</v>
      </c>
      <c r="D2830">
        <v>1659890000000</v>
      </c>
      <c r="E2830">
        <v>2020</v>
      </c>
    </row>
    <row r="2831" spans="1:5" x14ac:dyDescent="0.25">
      <c r="A2831" t="s">
        <v>267</v>
      </c>
      <c r="B2831" t="s">
        <v>105</v>
      </c>
      <c r="C2831" t="s">
        <v>444</v>
      </c>
      <c r="D2831">
        <v>8824000000</v>
      </c>
      <c r="E2831">
        <v>2018</v>
      </c>
    </row>
    <row r="2832" spans="1:5" x14ac:dyDescent="0.25">
      <c r="A2832" t="s">
        <v>267</v>
      </c>
      <c r="B2832" t="s">
        <v>105</v>
      </c>
      <c r="C2832" t="s">
        <v>444</v>
      </c>
      <c r="D2832">
        <v>-16249000000</v>
      </c>
      <c r="E2832">
        <v>2019</v>
      </c>
    </row>
    <row r="2833" spans="1:5" x14ac:dyDescent="0.25">
      <c r="A2833" t="s">
        <v>267</v>
      </c>
      <c r="B2833" t="s">
        <v>105</v>
      </c>
      <c r="C2833" t="s">
        <v>444</v>
      </c>
      <c r="D2833">
        <v>9386000000</v>
      </c>
      <c r="E2833">
        <v>2020</v>
      </c>
    </row>
    <row r="2834" spans="1:5" x14ac:dyDescent="0.25">
      <c r="A2834" t="s">
        <v>267</v>
      </c>
      <c r="B2834" t="s">
        <v>105</v>
      </c>
      <c r="C2834" t="s">
        <v>445</v>
      </c>
      <c r="D2834">
        <v>0</v>
      </c>
      <c r="E2834">
        <v>2018</v>
      </c>
    </row>
    <row r="2835" spans="1:5" x14ac:dyDescent="0.25">
      <c r="A2835" t="s">
        <v>267</v>
      </c>
      <c r="B2835" t="s">
        <v>105</v>
      </c>
      <c r="C2835" t="s">
        <v>445</v>
      </c>
      <c r="D2835">
        <v>0</v>
      </c>
      <c r="E2835">
        <v>2019</v>
      </c>
    </row>
    <row r="2836" spans="1:5" x14ac:dyDescent="0.25">
      <c r="A2836" t="s">
        <v>267</v>
      </c>
      <c r="B2836" t="s">
        <v>105</v>
      </c>
      <c r="C2836" t="s">
        <v>445</v>
      </c>
      <c r="D2836">
        <v>0</v>
      </c>
      <c r="E2836">
        <v>2020</v>
      </c>
    </row>
    <row r="2837" spans="1:5" x14ac:dyDescent="0.25">
      <c r="A2837" t="s">
        <v>267</v>
      </c>
      <c r="B2837" t="s">
        <v>105</v>
      </c>
      <c r="C2837" t="s">
        <v>446</v>
      </c>
      <c r="D2837">
        <v>0</v>
      </c>
      <c r="E2837">
        <v>2018</v>
      </c>
    </row>
    <row r="2838" spans="1:5" x14ac:dyDescent="0.25">
      <c r="A2838" t="s">
        <v>267</v>
      </c>
      <c r="B2838" t="s">
        <v>105</v>
      </c>
      <c r="C2838" t="s">
        <v>446</v>
      </c>
      <c r="D2838">
        <v>0</v>
      </c>
      <c r="E2838">
        <v>2019</v>
      </c>
    </row>
    <row r="2839" spans="1:5" x14ac:dyDescent="0.25">
      <c r="A2839" t="s">
        <v>267</v>
      </c>
      <c r="B2839" t="s">
        <v>105</v>
      </c>
      <c r="C2839" t="s">
        <v>446</v>
      </c>
      <c r="D2839">
        <v>0</v>
      </c>
      <c r="E2839">
        <v>2020</v>
      </c>
    </row>
    <row r="2840" spans="1:5" x14ac:dyDescent="0.25">
      <c r="A2840" t="s">
        <v>267</v>
      </c>
      <c r="B2840" t="s">
        <v>105</v>
      </c>
      <c r="C2840" t="s">
        <v>447</v>
      </c>
      <c r="D2840">
        <v>53118000000</v>
      </c>
      <c r="E2840">
        <v>2018</v>
      </c>
    </row>
    <row r="2841" spans="1:5" x14ac:dyDescent="0.25">
      <c r="A2841" t="s">
        <v>267</v>
      </c>
      <c r="B2841" t="s">
        <v>105</v>
      </c>
      <c r="C2841" t="s">
        <v>447</v>
      </c>
      <c r="D2841">
        <v>3377000000</v>
      </c>
      <c r="E2841">
        <v>2019</v>
      </c>
    </row>
    <row r="2842" spans="1:5" x14ac:dyDescent="0.25">
      <c r="A2842" t="s">
        <v>267</v>
      </c>
      <c r="B2842" t="s">
        <v>105</v>
      </c>
      <c r="C2842" t="s">
        <v>447</v>
      </c>
      <c r="D2842">
        <v>355819000000</v>
      </c>
      <c r="E2842">
        <v>2020</v>
      </c>
    </row>
    <row r="2843" spans="1:5" x14ac:dyDescent="0.25">
      <c r="A2843" t="s">
        <v>267</v>
      </c>
      <c r="B2843" t="s">
        <v>105</v>
      </c>
      <c r="C2843" t="s">
        <v>448</v>
      </c>
      <c r="D2843">
        <v>0</v>
      </c>
      <c r="E2843">
        <v>2018</v>
      </c>
    </row>
    <row r="2844" spans="1:5" x14ac:dyDescent="0.25">
      <c r="A2844" t="s">
        <v>267</v>
      </c>
      <c r="B2844" t="s">
        <v>105</v>
      </c>
      <c r="C2844" t="s">
        <v>448</v>
      </c>
      <c r="D2844">
        <v>0</v>
      </c>
      <c r="E2844">
        <v>2019</v>
      </c>
    </row>
    <row r="2845" spans="1:5" x14ac:dyDescent="0.25">
      <c r="A2845" t="s">
        <v>267</v>
      </c>
      <c r="B2845" t="s">
        <v>105</v>
      </c>
      <c r="C2845" t="s">
        <v>448</v>
      </c>
      <c r="D2845">
        <v>0</v>
      </c>
      <c r="E2845">
        <v>2020</v>
      </c>
    </row>
    <row r="2846" spans="1:5" x14ac:dyDescent="0.25">
      <c r="A2846" t="s">
        <v>267</v>
      </c>
      <c r="B2846" t="s">
        <v>105</v>
      </c>
      <c r="C2846" t="s">
        <v>449</v>
      </c>
      <c r="D2846">
        <v>-82117000000</v>
      </c>
      <c r="E2846">
        <v>2018</v>
      </c>
    </row>
    <row r="2847" spans="1:5" x14ac:dyDescent="0.25">
      <c r="A2847" t="s">
        <v>267</v>
      </c>
      <c r="B2847" t="s">
        <v>105</v>
      </c>
      <c r="C2847" t="s">
        <v>449</v>
      </c>
      <c r="D2847">
        <v>-59355000000</v>
      </c>
      <c r="E2847">
        <v>2019</v>
      </c>
    </row>
    <row r="2848" spans="1:5" x14ac:dyDescent="0.25">
      <c r="A2848" t="s">
        <v>267</v>
      </c>
      <c r="B2848" t="s">
        <v>105</v>
      </c>
      <c r="C2848" t="s">
        <v>449</v>
      </c>
      <c r="D2848">
        <v>-151957000000</v>
      </c>
      <c r="E2848">
        <v>2020</v>
      </c>
    </row>
    <row r="2849" spans="1:5" x14ac:dyDescent="0.25">
      <c r="A2849" t="s">
        <v>267</v>
      </c>
      <c r="B2849" t="s">
        <v>105</v>
      </c>
      <c r="C2849" t="s">
        <v>450</v>
      </c>
      <c r="D2849">
        <v>0</v>
      </c>
      <c r="E2849">
        <v>2018</v>
      </c>
    </row>
    <row r="2850" spans="1:5" x14ac:dyDescent="0.25">
      <c r="A2850" t="s">
        <v>267</v>
      </c>
      <c r="B2850" t="s">
        <v>105</v>
      </c>
      <c r="C2850" t="s">
        <v>450</v>
      </c>
      <c r="D2850">
        <v>0</v>
      </c>
      <c r="E2850">
        <v>2019</v>
      </c>
    </row>
    <row r="2851" spans="1:5" x14ac:dyDescent="0.25">
      <c r="A2851" t="s">
        <v>267</v>
      </c>
      <c r="B2851" t="s">
        <v>105</v>
      </c>
      <c r="C2851" t="s">
        <v>450</v>
      </c>
      <c r="D2851">
        <v>0</v>
      </c>
      <c r="E2851">
        <v>2020</v>
      </c>
    </row>
    <row r="2852" spans="1:5" x14ac:dyDescent="0.25">
      <c r="A2852" t="s">
        <v>267</v>
      </c>
      <c r="B2852" t="s">
        <v>105</v>
      </c>
      <c r="C2852" t="s">
        <v>451</v>
      </c>
      <c r="D2852">
        <v>-19087000000</v>
      </c>
      <c r="E2852">
        <v>2018</v>
      </c>
    </row>
    <row r="2853" spans="1:5" x14ac:dyDescent="0.25">
      <c r="A2853" t="s">
        <v>267</v>
      </c>
      <c r="B2853" t="s">
        <v>105</v>
      </c>
      <c r="C2853" t="s">
        <v>451</v>
      </c>
      <c r="D2853">
        <v>-22196000000</v>
      </c>
      <c r="E2853">
        <v>2019</v>
      </c>
    </row>
    <row r="2854" spans="1:5" x14ac:dyDescent="0.25">
      <c r="A2854" t="s">
        <v>267</v>
      </c>
      <c r="B2854" t="s">
        <v>105</v>
      </c>
      <c r="C2854" t="s">
        <v>451</v>
      </c>
      <c r="D2854">
        <v>-8662000000</v>
      </c>
      <c r="E2854">
        <v>2020</v>
      </c>
    </row>
    <row r="2855" spans="1:5" x14ac:dyDescent="0.25">
      <c r="A2855" t="s">
        <v>267</v>
      </c>
      <c r="B2855" t="s">
        <v>105</v>
      </c>
      <c r="C2855" t="s">
        <v>452</v>
      </c>
      <c r="D2855">
        <v>0</v>
      </c>
      <c r="E2855">
        <v>2018</v>
      </c>
    </row>
    <row r="2856" spans="1:5" x14ac:dyDescent="0.25">
      <c r="A2856" t="s">
        <v>267</v>
      </c>
      <c r="B2856" t="s">
        <v>105</v>
      </c>
      <c r="C2856" t="s">
        <v>452</v>
      </c>
      <c r="D2856">
        <v>0</v>
      </c>
      <c r="E2856">
        <v>2019</v>
      </c>
    </row>
    <row r="2857" spans="1:5" x14ac:dyDescent="0.25">
      <c r="A2857" t="s">
        <v>267</v>
      </c>
      <c r="B2857" t="s">
        <v>105</v>
      </c>
      <c r="C2857" t="s">
        <v>452</v>
      </c>
      <c r="D2857">
        <v>0</v>
      </c>
      <c r="E2857">
        <v>2020</v>
      </c>
    </row>
    <row r="2858" spans="1:5" x14ac:dyDescent="0.25">
      <c r="A2858" t="s">
        <v>267</v>
      </c>
      <c r="B2858" t="s">
        <v>105</v>
      </c>
      <c r="C2858" t="s">
        <v>453</v>
      </c>
      <c r="D2858">
        <v>0</v>
      </c>
      <c r="E2858">
        <v>2018</v>
      </c>
    </row>
    <row r="2859" spans="1:5" x14ac:dyDescent="0.25">
      <c r="A2859" t="s">
        <v>267</v>
      </c>
      <c r="B2859" t="s">
        <v>105</v>
      </c>
      <c r="C2859" t="s">
        <v>453</v>
      </c>
      <c r="D2859">
        <v>0</v>
      </c>
      <c r="E2859">
        <v>2019</v>
      </c>
    </row>
    <row r="2860" spans="1:5" x14ac:dyDescent="0.25">
      <c r="A2860" t="s">
        <v>267</v>
      </c>
      <c r="B2860" t="s">
        <v>105</v>
      </c>
      <c r="C2860" t="s">
        <v>453</v>
      </c>
      <c r="D2860">
        <v>0</v>
      </c>
      <c r="E2860">
        <v>2020</v>
      </c>
    </row>
    <row r="2861" spans="1:5" x14ac:dyDescent="0.25">
      <c r="A2861" t="s">
        <v>267</v>
      </c>
      <c r="B2861" t="s">
        <v>105</v>
      </c>
      <c r="C2861" t="s">
        <v>454</v>
      </c>
      <c r="D2861">
        <v>28147000000</v>
      </c>
      <c r="E2861">
        <v>2018</v>
      </c>
    </row>
    <row r="2862" spans="1:5" x14ac:dyDescent="0.25">
      <c r="A2862" t="s">
        <v>267</v>
      </c>
      <c r="B2862" t="s">
        <v>105</v>
      </c>
      <c r="C2862" t="s">
        <v>454</v>
      </c>
      <c r="D2862">
        <v>27430000000</v>
      </c>
      <c r="E2862">
        <v>2019</v>
      </c>
    </row>
    <row r="2863" spans="1:5" x14ac:dyDescent="0.25">
      <c r="A2863" t="s">
        <v>267</v>
      </c>
      <c r="B2863" t="s">
        <v>105</v>
      </c>
      <c r="C2863" t="s">
        <v>454</v>
      </c>
      <c r="D2863">
        <v>17894000000</v>
      </c>
      <c r="E2863">
        <v>2020</v>
      </c>
    </row>
    <row r="2864" spans="1:5" x14ac:dyDescent="0.25">
      <c r="A2864" t="s">
        <v>267</v>
      </c>
      <c r="B2864" t="s">
        <v>105</v>
      </c>
      <c r="C2864" t="s">
        <v>24</v>
      </c>
      <c r="D2864">
        <v>28147000000</v>
      </c>
      <c r="E2864">
        <v>2018</v>
      </c>
    </row>
    <row r="2865" spans="1:5" x14ac:dyDescent="0.25">
      <c r="A2865" t="s">
        <v>267</v>
      </c>
      <c r="B2865" t="s">
        <v>105</v>
      </c>
      <c r="C2865" t="s">
        <v>24</v>
      </c>
      <c r="D2865">
        <v>27430000000</v>
      </c>
      <c r="E2865">
        <v>2019</v>
      </c>
    </row>
    <row r="2866" spans="1:5" x14ac:dyDescent="0.25">
      <c r="A2866" t="s">
        <v>267</v>
      </c>
      <c r="B2866" t="s">
        <v>105</v>
      </c>
      <c r="C2866" t="s">
        <v>24</v>
      </c>
      <c r="D2866">
        <v>17894000000</v>
      </c>
      <c r="E2866">
        <v>2020</v>
      </c>
    </row>
    <row r="2867" spans="1:5" x14ac:dyDescent="0.25">
      <c r="A2867" t="s">
        <v>267</v>
      </c>
      <c r="B2867" t="s">
        <v>105</v>
      </c>
      <c r="C2867" t="s">
        <v>455</v>
      </c>
      <c r="D2867">
        <v>9906000000</v>
      </c>
      <c r="E2867">
        <v>2018</v>
      </c>
    </row>
    <row r="2868" spans="1:5" x14ac:dyDescent="0.25">
      <c r="A2868" t="s">
        <v>267</v>
      </c>
      <c r="B2868" t="s">
        <v>105</v>
      </c>
      <c r="C2868" t="s">
        <v>455</v>
      </c>
      <c r="D2868">
        <v>10561000000</v>
      </c>
      <c r="E2868">
        <v>2019</v>
      </c>
    </row>
    <row r="2869" spans="1:5" x14ac:dyDescent="0.25">
      <c r="A2869" t="s">
        <v>267</v>
      </c>
      <c r="B2869" t="s">
        <v>105</v>
      </c>
      <c r="C2869" t="s">
        <v>455</v>
      </c>
      <c r="D2869">
        <v>11000000000</v>
      </c>
      <c r="E2869">
        <v>2020</v>
      </c>
    </row>
    <row r="2870" spans="1:5" x14ac:dyDescent="0.25">
      <c r="A2870" t="s">
        <v>267</v>
      </c>
      <c r="B2870" t="s">
        <v>105</v>
      </c>
      <c r="C2870" t="s">
        <v>14</v>
      </c>
      <c r="D2870">
        <v>2177103000000</v>
      </c>
      <c r="E2870">
        <v>2018</v>
      </c>
    </row>
    <row r="2871" spans="1:5" x14ac:dyDescent="0.25">
      <c r="A2871" t="s">
        <v>267</v>
      </c>
      <c r="B2871" t="s">
        <v>105</v>
      </c>
      <c r="C2871" t="s">
        <v>14</v>
      </c>
      <c r="D2871">
        <v>2272519000000</v>
      </c>
      <c r="E2871">
        <v>2019</v>
      </c>
    </row>
    <row r="2872" spans="1:5" x14ac:dyDescent="0.25">
      <c r="A2872" t="s">
        <v>267</v>
      </c>
      <c r="B2872" t="s">
        <v>105</v>
      </c>
      <c r="C2872" t="s">
        <v>14</v>
      </c>
      <c r="D2872">
        <v>2439164000000</v>
      </c>
      <c r="E2872">
        <v>2020</v>
      </c>
    </row>
    <row r="2873" spans="1:5" x14ac:dyDescent="0.25">
      <c r="A2873" t="s">
        <v>267</v>
      </c>
      <c r="B2873" t="s">
        <v>105</v>
      </c>
      <c r="C2873" t="s">
        <v>17</v>
      </c>
      <c r="D2873">
        <v>2068993000000</v>
      </c>
      <c r="E2873">
        <v>2018</v>
      </c>
    </row>
    <row r="2874" spans="1:5" x14ac:dyDescent="0.25">
      <c r="A2874" t="s">
        <v>267</v>
      </c>
      <c r="B2874" t="s">
        <v>105</v>
      </c>
      <c r="C2874" t="s">
        <v>17</v>
      </c>
      <c r="D2874">
        <v>2145065000000</v>
      </c>
      <c r="E2874">
        <v>2019</v>
      </c>
    </row>
    <row r="2875" spans="1:5" x14ac:dyDescent="0.25">
      <c r="A2875" t="s">
        <v>267</v>
      </c>
      <c r="B2875" t="s">
        <v>105</v>
      </c>
      <c r="C2875" t="s">
        <v>17</v>
      </c>
      <c r="D2875">
        <v>2527382000000</v>
      </c>
      <c r="E2875">
        <v>2020</v>
      </c>
    </row>
    <row r="2876" spans="1:5" x14ac:dyDescent="0.25">
      <c r="A2876" t="s">
        <v>267</v>
      </c>
      <c r="B2876" t="s">
        <v>105</v>
      </c>
      <c r="C2876" t="s">
        <v>456</v>
      </c>
      <c r="D2876">
        <v>53154000000</v>
      </c>
      <c r="E2876">
        <v>2018</v>
      </c>
    </row>
    <row r="2877" spans="1:5" x14ac:dyDescent="0.25">
      <c r="A2877" t="s">
        <v>267</v>
      </c>
      <c r="B2877" t="s">
        <v>105</v>
      </c>
      <c r="C2877" t="s">
        <v>456</v>
      </c>
      <c r="D2877">
        <v>54900000000</v>
      </c>
      <c r="E2877">
        <v>2019</v>
      </c>
    </row>
    <row r="2878" spans="1:5" x14ac:dyDescent="0.25">
      <c r="A2878" t="s">
        <v>267</v>
      </c>
      <c r="B2878" t="s">
        <v>105</v>
      </c>
      <c r="C2878" t="s">
        <v>456</v>
      </c>
      <c r="D2878">
        <v>55213000000</v>
      </c>
      <c r="E2878">
        <v>2020</v>
      </c>
    </row>
    <row r="2879" spans="1:5" x14ac:dyDescent="0.25">
      <c r="A2879" t="s">
        <v>267</v>
      </c>
      <c r="B2879" t="s">
        <v>105</v>
      </c>
      <c r="C2879" t="s">
        <v>457</v>
      </c>
      <c r="D2879">
        <v>0</v>
      </c>
      <c r="E2879">
        <v>2018</v>
      </c>
    </row>
    <row r="2880" spans="1:5" x14ac:dyDescent="0.25">
      <c r="A2880" t="s">
        <v>267</v>
      </c>
      <c r="B2880" t="s">
        <v>105</v>
      </c>
      <c r="C2880" t="s">
        <v>457</v>
      </c>
      <c r="D2880">
        <v>0</v>
      </c>
      <c r="E2880">
        <v>2020</v>
      </c>
    </row>
    <row r="2881" spans="1:5" x14ac:dyDescent="0.25">
      <c r="A2881" t="s">
        <v>267</v>
      </c>
      <c r="B2881" t="s">
        <v>105</v>
      </c>
      <c r="C2881" t="s">
        <v>494</v>
      </c>
      <c r="D2881">
        <v>0</v>
      </c>
      <c r="E2881">
        <v>2019</v>
      </c>
    </row>
    <row r="2882" spans="1:5" x14ac:dyDescent="0.25">
      <c r="A2882" t="s">
        <v>267</v>
      </c>
      <c r="B2882" t="s">
        <v>105</v>
      </c>
      <c r="C2882" t="s">
        <v>458</v>
      </c>
      <c r="D2882">
        <v>14308000000</v>
      </c>
      <c r="E2882">
        <v>2018</v>
      </c>
    </row>
    <row r="2883" spans="1:5" x14ac:dyDescent="0.25">
      <c r="A2883" t="s">
        <v>267</v>
      </c>
      <c r="B2883" t="s">
        <v>105</v>
      </c>
      <c r="C2883" t="s">
        <v>458</v>
      </c>
      <c r="D2883">
        <v>14765000000</v>
      </c>
      <c r="E2883">
        <v>2019</v>
      </c>
    </row>
    <row r="2884" spans="1:5" x14ac:dyDescent="0.25">
      <c r="A2884" t="s">
        <v>267</v>
      </c>
      <c r="B2884" t="s">
        <v>105</v>
      </c>
      <c r="C2884" t="s">
        <v>458</v>
      </c>
      <c r="D2884">
        <v>15758000000</v>
      </c>
      <c r="E2884">
        <v>2020</v>
      </c>
    </row>
    <row r="2885" spans="1:5" x14ac:dyDescent="0.25">
      <c r="A2885" t="s">
        <v>267</v>
      </c>
      <c r="B2885" t="s">
        <v>105</v>
      </c>
      <c r="C2885" t="s">
        <v>459</v>
      </c>
      <c r="D2885">
        <v>77484000000</v>
      </c>
      <c r="E2885">
        <v>2018</v>
      </c>
    </row>
    <row r="2886" spans="1:5" x14ac:dyDescent="0.25">
      <c r="A2886" t="s">
        <v>267</v>
      </c>
      <c r="B2886" t="s">
        <v>105</v>
      </c>
      <c r="C2886" t="s">
        <v>459</v>
      </c>
      <c r="D2886">
        <v>76783000000</v>
      </c>
      <c r="E2886">
        <v>2019</v>
      </c>
    </row>
    <row r="2887" spans="1:5" x14ac:dyDescent="0.25">
      <c r="A2887" t="s">
        <v>267</v>
      </c>
      <c r="B2887" t="s">
        <v>105</v>
      </c>
      <c r="C2887" t="s">
        <v>459</v>
      </c>
      <c r="D2887">
        <v>69032000000</v>
      </c>
      <c r="E2887">
        <v>2020</v>
      </c>
    </row>
    <row r="2888" spans="1:5" x14ac:dyDescent="0.25">
      <c r="A2888" t="s">
        <v>267</v>
      </c>
      <c r="B2888" t="s">
        <v>105</v>
      </c>
      <c r="C2888" t="s">
        <v>460</v>
      </c>
      <c r="D2888">
        <v>8278000000</v>
      </c>
      <c r="E2888">
        <v>2018</v>
      </c>
    </row>
    <row r="2889" spans="1:5" x14ac:dyDescent="0.25">
      <c r="A2889" t="s">
        <v>267</v>
      </c>
      <c r="B2889" t="s">
        <v>105</v>
      </c>
      <c r="C2889" t="s">
        <v>460</v>
      </c>
      <c r="D2889">
        <v>-20663000000</v>
      </c>
      <c r="E2889">
        <v>2019</v>
      </c>
    </row>
    <row r="2890" spans="1:5" x14ac:dyDescent="0.25">
      <c r="A2890" t="s">
        <v>267</v>
      </c>
      <c r="B2890" t="s">
        <v>105</v>
      </c>
      <c r="C2890" t="s">
        <v>460</v>
      </c>
      <c r="D2890">
        <v>328428000000</v>
      </c>
      <c r="E2890">
        <v>2020</v>
      </c>
    </row>
    <row r="2891" spans="1:5" x14ac:dyDescent="0.25">
      <c r="A2891" t="s">
        <v>267</v>
      </c>
      <c r="B2891" t="s">
        <v>105</v>
      </c>
      <c r="C2891" t="s">
        <v>461</v>
      </c>
      <c r="D2891">
        <v>-88659000000</v>
      </c>
      <c r="E2891">
        <v>2018</v>
      </c>
    </row>
    <row r="2892" spans="1:5" x14ac:dyDescent="0.25">
      <c r="A2892" t="s">
        <v>267</v>
      </c>
      <c r="B2892" t="s">
        <v>105</v>
      </c>
      <c r="C2892" t="s">
        <v>461</v>
      </c>
      <c r="D2892">
        <v>-82975000000</v>
      </c>
      <c r="E2892">
        <v>2019</v>
      </c>
    </row>
    <row r="2893" spans="1:5" x14ac:dyDescent="0.25">
      <c r="A2893" t="s">
        <v>267</v>
      </c>
      <c r="B2893" t="s">
        <v>105</v>
      </c>
      <c r="C2893" t="s">
        <v>461</v>
      </c>
      <c r="D2893">
        <v>-341365000000</v>
      </c>
      <c r="E2893">
        <v>2020</v>
      </c>
    </row>
    <row r="2894" spans="1:5" x14ac:dyDescent="0.25">
      <c r="A2894" t="s">
        <v>267</v>
      </c>
      <c r="B2894" t="s">
        <v>105</v>
      </c>
      <c r="C2894" t="s">
        <v>462</v>
      </c>
      <c r="D2894">
        <v>16641000000</v>
      </c>
      <c r="E2894">
        <v>2018</v>
      </c>
    </row>
    <row r="2895" spans="1:5" x14ac:dyDescent="0.25">
      <c r="A2895" t="s">
        <v>267</v>
      </c>
      <c r="B2895" t="s">
        <v>105</v>
      </c>
      <c r="C2895" t="s">
        <v>462</v>
      </c>
      <c r="D2895">
        <v>35878000000</v>
      </c>
      <c r="E2895">
        <v>2019</v>
      </c>
    </row>
    <row r="2896" spans="1:5" x14ac:dyDescent="0.25">
      <c r="A2896" t="s">
        <v>267</v>
      </c>
      <c r="B2896" t="s">
        <v>105</v>
      </c>
      <c r="C2896" t="s">
        <v>462</v>
      </c>
      <c r="D2896">
        <v>25457000000</v>
      </c>
      <c r="E2896">
        <v>2020</v>
      </c>
    </row>
    <row r="2897" spans="1:5" x14ac:dyDescent="0.25">
      <c r="A2897" t="s">
        <v>267</v>
      </c>
      <c r="B2897" t="s">
        <v>105</v>
      </c>
      <c r="C2897" t="s">
        <v>463</v>
      </c>
      <c r="D2897">
        <v>0</v>
      </c>
      <c r="E2897">
        <v>2018</v>
      </c>
    </row>
    <row r="2898" spans="1:5" x14ac:dyDescent="0.25">
      <c r="A2898" t="s">
        <v>267</v>
      </c>
      <c r="B2898" t="s">
        <v>105</v>
      </c>
      <c r="C2898" t="s">
        <v>463</v>
      </c>
      <c r="D2898">
        <v>0</v>
      </c>
      <c r="E2898">
        <v>2019</v>
      </c>
    </row>
    <row r="2899" spans="1:5" x14ac:dyDescent="0.25">
      <c r="A2899" t="s">
        <v>267</v>
      </c>
      <c r="B2899" t="s">
        <v>105</v>
      </c>
      <c r="C2899" t="s">
        <v>463</v>
      </c>
      <c r="D2899">
        <v>0</v>
      </c>
      <c r="E2899">
        <v>2020</v>
      </c>
    </row>
    <row r="2900" spans="1:5" x14ac:dyDescent="0.25">
      <c r="A2900" t="s">
        <v>267</v>
      </c>
      <c r="B2900" t="s">
        <v>105</v>
      </c>
      <c r="C2900" t="s">
        <v>12</v>
      </c>
      <c r="D2900">
        <v>0</v>
      </c>
      <c r="E2900">
        <v>2018</v>
      </c>
    </row>
    <row r="2901" spans="1:5" x14ac:dyDescent="0.25">
      <c r="A2901" t="s">
        <v>267</v>
      </c>
      <c r="B2901" t="s">
        <v>105</v>
      </c>
      <c r="C2901" t="s">
        <v>12</v>
      </c>
      <c r="D2901">
        <v>0</v>
      </c>
      <c r="E2901">
        <v>2019</v>
      </c>
    </row>
    <row r="2902" spans="1:5" x14ac:dyDescent="0.25">
      <c r="A2902" t="s">
        <v>267</v>
      </c>
      <c r="B2902" t="s">
        <v>105</v>
      </c>
      <c r="C2902" t="s">
        <v>12</v>
      </c>
      <c r="D2902">
        <v>0</v>
      </c>
      <c r="E2902">
        <v>2020</v>
      </c>
    </row>
    <row r="2903" spans="1:5" x14ac:dyDescent="0.25">
      <c r="A2903" t="s">
        <v>267</v>
      </c>
      <c r="B2903" t="s">
        <v>105</v>
      </c>
      <c r="C2903" t="s">
        <v>464</v>
      </c>
      <c r="D2903">
        <v>1381476000000</v>
      </c>
      <c r="E2903">
        <v>2018</v>
      </c>
    </row>
    <row r="2904" spans="1:5" x14ac:dyDescent="0.25">
      <c r="A2904" t="s">
        <v>267</v>
      </c>
      <c r="B2904" t="s">
        <v>105</v>
      </c>
      <c r="C2904" t="s">
        <v>464</v>
      </c>
      <c r="D2904">
        <v>1434803000000</v>
      </c>
      <c r="E2904">
        <v>2019</v>
      </c>
    </row>
    <row r="2905" spans="1:5" x14ac:dyDescent="0.25">
      <c r="A2905" t="s">
        <v>267</v>
      </c>
      <c r="B2905" t="s">
        <v>105</v>
      </c>
      <c r="C2905" t="s">
        <v>464</v>
      </c>
      <c r="D2905">
        <v>1795480000000</v>
      </c>
      <c r="E2905">
        <v>2020</v>
      </c>
    </row>
    <row r="2906" spans="1:5" x14ac:dyDescent="0.25">
      <c r="A2906" t="s">
        <v>267</v>
      </c>
      <c r="B2906" t="s">
        <v>105</v>
      </c>
      <c r="C2906" t="s">
        <v>465</v>
      </c>
      <c r="D2906">
        <v>0</v>
      </c>
      <c r="E2906">
        <v>2018</v>
      </c>
    </row>
    <row r="2907" spans="1:5" x14ac:dyDescent="0.25">
      <c r="A2907" t="s">
        <v>267</v>
      </c>
      <c r="B2907" t="s">
        <v>105</v>
      </c>
      <c r="C2907" t="s">
        <v>465</v>
      </c>
      <c r="D2907">
        <v>0</v>
      </c>
      <c r="E2907">
        <v>2019</v>
      </c>
    </row>
    <row r="2908" spans="1:5" x14ac:dyDescent="0.25">
      <c r="A2908" t="s">
        <v>267</v>
      </c>
      <c r="B2908" t="s">
        <v>105</v>
      </c>
      <c r="C2908" t="s">
        <v>465</v>
      </c>
      <c r="D2908">
        <v>0</v>
      </c>
      <c r="E2908">
        <v>2020</v>
      </c>
    </row>
    <row r="2909" spans="1:5" x14ac:dyDescent="0.25">
      <c r="A2909" t="s">
        <v>267</v>
      </c>
      <c r="B2909" t="s">
        <v>105</v>
      </c>
      <c r="C2909" t="s">
        <v>466</v>
      </c>
      <c r="D2909">
        <v>0</v>
      </c>
      <c r="E2909">
        <v>2018</v>
      </c>
    </row>
    <row r="2910" spans="1:5" x14ac:dyDescent="0.25">
      <c r="A2910" t="s">
        <v>267</v>
      </c>
      <c r="B2910" t="s">
        <v>105</v>
      </c>
      <c r="C2910" t="s">
        <v>466</v>
      </c>
      <c r="D2910">
        <v>0</v>
      </c>
      <c r="E2910">
        <v>2019</v>
      </c>
    </row>
    <row r="2911" spans="1:5" x14ac:dyDescent="0.25">
      <c r="A2911" t="s">
        <v>267</v>
      </c>
      <c r="B2911" t="s">
        <v>105</v>
      </c>
      <c r="C2911" t="s">
        <v>466</v>
      </c>
      <c r="D2911">
        <v>0</v>
      </c>
      <c r="E2911">
        <v>2020</v>
      </c>
    </row>
    <row r="2912" spans="1:5" x14ac:dyDescent="0.25">
      <c r="A2912" t="s">
        <v>267</v>
      </c>
      <c r="B2912" t="s">
        <v>105</v>
      </c>
      <c r="C2912" t="s">
        <v>467</v>
      </c>
      <c r="D2912">
        <v>0</v>
      </c>
      <c r="E2912">
        <v>2018</v>
      </c>
    </row>
    <row r="2913" spans="1:5" x14ac:dyDescent="0.25">
      <c r="A2913" t="s">
        <v>267</v>
      </c>
      <c r="B2913" t="s">
        <v>105</v>
      </c>
      <c r="C2913" t="s">
        <v>467</v>
      </c>
      <c r="D2913">
        <v>0</v>
      </c>
      <c r="E2913">
        <v>2019</v>
      </c>
    </row>
    <row r="2914" spans="1:5" x14ac:dyDescent="0.25">
      <c r="A2914" t="s">
        <v>267</v>
      </c>
      <c r="B2914" t="s">
        <v>105</v>
      </c>
      <c r="C2914" t="s">
        <v>467</v>
      </c>
      <c r="D2914">
        <v>0</v>
      </c>
      <c r="E2914">
        <v>2020</v>
      </c>
    </row>
    <row r="2915" spans="1:5" x14ac:dyDescent="0.25">
      <c r="A2915" t="s">
        <v>267</v>
      </c>
      <c r="B2915" t="s">
        <v>105</v>
      </c>
      <c r="C2915" t="s">
        <v>468</v>
      </c>
      <c r="D2915">
        <v>772000000</v>
      </c>
      <c r="E2915">
        <v>2018</v>
      </c>
    </row>
    <row r="2916" spans="1:5" x14ac:dyDescent="0.25">
      <c r="A2916" t="s">
        <v>267</v>
      </c>
      <c r="B2916" t="s">
        <v>105</v>
      </c>
      <c r="C2916" t="s">
        <v>468</v>
      </c>
      <c r="D2916">
        <v>304000000</v>
      </c>
      <c r="E2916">
        <v>2019</v>
      </c>
    </row>
    <row r="2917" spans="1:5" x14ac:dyDescent="0.25">
      <c r="A2917" t="s">
        <v>267</v>
      </c>
      <c r="B2917" t="s">
        <v>105</v>
      </c>
      <c r="C2917" t="s">
        <v>468</v>
      </c>
      <c r="D2917">
        <v>-738000000</v>
      </c>
      <c r="E2917">
        <v>2020</v>
      </c>
    </row>
    <row r="2918" spans="1:5" x14ac:dyDescent="0.25">
      <c r="A2918" t="s">
        <v>267</v>
      </c>
      <c r="B2918" t="s">
        <v>105</v>
      </c>
      <c r="C2918" t="s">
        <v>469</v>
      </c>
      <c r="D2918">
        <v>6895000000</v>
      </c>
      <c r="E2918">
        <v>2018</v>
      </c>
    </row>
    <row r="2919" spans="1:5" x14ac:dyDescent="0.25">
      <c r="A2919" t="s">
        <v>267</v>
      </c>
      <c r="B2919" t="s">
        <v>105</v>
      </c>
      <c r="C2919" t="s">
        <v>469</v>
      </c>
      <c r="D2919">
        <v>5934000000</v>
      </c>
      <c r="E2919">
        <v>2019</v>
      </c>
    </row>
    <row r="2920" spans="1:5" x14ac:dyDescent="0.25">
      <c r="A2920" t="s">
        <v>267</v>
      </c>
      <c r="B2920" t="s">
        <v>105</v>
      </c>
      <c r="C2920" t="s">
        <v>469</v>
      </c>
      <c r="D2920">
        <v>7727000000</v>
      </c>
      <c r="E2920">
        <v>2020</v>
      </c>
    </row>
    <row r="2921" spans="1:5" x14ac:dyDescent="0.25">
      <c r="A2921" t="s">
        <v>267</v>
      </c>
      <c r="B2921" t="s">
        <v>105</v>
      </c>
      <c r="C2921" t="s">
        <v>470</v>
      </c>
      <c r="D2921">
        <v>35980000000</v>
      </c>
      <c r="E2921">
        <v>2018</v>
      </c>
    </row>
    <row r="2922" spans="1:5" x14ac:dyDescent="0.25">
      <c r="A2922" t="s">
        <v>267</v>
      </c>
      <c r="B2922" t="s">
        <v>105</v>
      </c>
      <c r="C2922" t="s">
        <v>470</v>
      </c>
      <c r="D2922">
        <v>37115000000</v>
      </c>
      <c r="E2922">
        <v>2019</v>
      </c>
    </row>
    <row r="2923" spans="1:5" x14ac:dyDescent="0.25">
      <c r="A2923" t="s">
        <v>267</v>
      </c>
      <c r="B2923" t="s">
        <v>105</v>
      </c>
      <c r="C2923" t="s">
        <v>470</v>
      </c>
      <c r="D2923">
        <v>257535000000</v>
      </c>
      <c r="E2923">
        <v>2020</v>
      </c>
    </row>
    <row r="2924" spans="1:5" x14ac:dyDescent="0.25">
      <c r="A2924" t="s">
        <v>267</v>
      </c>
      <c r="B2924" t="s">
        <v>105</v>
      </c>
      <c r="C2924" t="s">
        <v>471</v>
      </c>
      <c r="D2924">
        <v>0</v>
      </c>
      <c r="E2924">
        <v>2018</v>
      </c>
    </row>
    <row r="2925" spans="1:5" x14ac:dyDescent="0.25">
      <c r="A2925" t="s">
        <v>267</v>
      </c>
      <c r="B2925" t="s">
        <v>105</v>
      </c>
      <c r="C2925" t="s">
        <v>471</v>
      </c>
      <c r="D2925">
        <v>0</v>
      </c>
      <c r="E2925">
        <v>2019</v>
      </c>
    </row>
    <row r="2926" spans="1:5" x14ac:dyDescent="0.25">
      <c r="A2926" t="s">
        <v>267</v>
      </c>
      <c r="B2926" t="s">
        <v>105</v>
      </c>
      <c r="C2926" t="s">
        <v>471</v>
      </c>
      <c r="D2926">
        <v>0</v>
      </c>
      <c r="E2926">
        <v>2020</v>
      </c>
    </row>
    <row r="2927" spans="1:5" x14ac:dyDescent="0.25">
      <c r="A2927" t="s">
        <v>267</v>
      </c>
      <c r="B2927" t="s">
        <v>105</v>
      </c>
      <c r="C2927" t="s">
        <v>472</v>
      </c>
      <c r="D2927">
        <v>1451000000</v>
      </c>
      <c r="E2927">
        <v>2018</v>
      </c>
    </row>
    <row r="2928" spans="1:5" x14ac:dyDescent="0.25">
      <c r="A2928" t="s">
        <v>267</v>
      </c>
      <c r="B2928" t="s">
        <v>105</v>
      </c>
      <c r="C2928" t="s">
        <v>472</v>
      </c>
      <c r="D2928">
        <v>1432000000</v>
      </c>
      <c r="E2928">
        <v>2019</v>
      </c>
    </row>
    <row r="2929" spans="1:5" x14ac:dyDescent="0.25">
      <c r="A2929" t="s">
        <v>267</v>
      </c>
      <c r="B2929" t="s">
        <v>105</v>
      </c>
      <c r="C2929" t="s">
        <v>472</v>
      </c>
      <c r="D2929">
        <v>1421000000</v>
      </c>
      <c r="E2929">
        <v>2020</v>
      </c>
    </row>
    <row r="2930" spans="1:5" x14ac:dyDescent="0.25">
      <c r="A2930" t="s">
        <v>267</v>
      </c>
      <c r="B2930" t="s">
        <v>105</v>
      </c>
      <c r="C2930" t="s">
        <v>473</v>
      </c>
      <c r="D2930">
        <v>22326000000</v>
      </c>
      <c r="E2930">
        <v>2018</v>
      </c>
    </row>
    <row r="2931" spans="1:5" x14ac:dyDescent="0.25">
      <c r="A2931" t="s">
        <v>267</v>
      </c>
      <c r="B2931" t="s">
        <v>105</v>
      </c>
      <c r="C2931" t="s">
        <v>473</v>
      </c>
      <c r="D2931">
        <v>23401000000</v>
      </c>
      <c r="E2931">
        <v>2019</v>
      </c>
    </row>
    <row r="2932" spans="1:5" x14ac:dyDescent="0.25">
      <c r="A2932" t="s">
        <v>267</v>
      </c>
      <c r="B2932" t="s">
        <v>105</v>
      </c>
      <c r="C2932" t="s">
        <v>473</v>
      </c>
      <c r="D2932">
        <v>24510000000</v>
      </c>
      <c r="E2932">
        <v>2020</v>
      </c>
    </row>
    <row r="2933" spans="1:5" x14ac:dyDescent="0.25">
      <c r="A2933" t="s">
        <v>267</v>
      </c>
      <c r="B2933" t="s">
        <v>105</v>
      </c>
      <c r="C2933" t="s">
        <v>474</v>
      </c>
      <c r="D2933">
        <v>18789000000</v>
      </c>
      <c r="E2933">
        <v>2018</v>
      </c>
    </row>
    <row r="2934" spans="1:5" x14ac:dyDescent="0.25">
      <c r="A2934" t="s">
        <v>267</v>
      </c>
      <c r="B2934" t="s">
        <v>105</v>
      </c>
      <c r="C2934" t="s">
        <v>474</v>
      </c>
      <c r="D2934">
        <v>34770000000</v>
      </c>
      <c r="E2934">
        <v>2019</v>
      </c>
    </row>
    <row r="2935" spans="1:5" x14ac:dyDescent="0.25">
      <c r="A2935" t="s">
        <v>267</v>
      </c>
      <c r="B2935" t="s">
        <v>105</v>
      </c>
      <c r="C2935" t="s">
        <v>474</v>
      </c>
      <c r="D2935">
        <v>93835000000</v>
      </c>
      <c r="E2935">
        <v>2020</v>
      </c>
    </row>
    <row r="2936" spans="1:5" x14ac:dyDescent="0.25">
      <c r="A2936" t="s">
        <v>267</v>
      </c>
      <c r="B2936" t="s">
        <v>105</v>
      </c>
      <c r="C2936" t="s">
        <v>475</v>
      </c>
      <c r="D2936">
        <v>4515000000</v>
      </c>
      <c r="E2936">
        <v>2018</v>
      </c>
    </row>
    <row r="2937" spans="1:5" x14ac:dyDescent="0.25">
      <c r="A2937" t="s">
        <v>267</v>
      </c>
      <c r="B2937" t="s">
        <v>105</v>
      </c>
      <c r="C2937" t="s">
        <v>475</v>
      </c>
      <c r="D2937">
        <v>3643000000</v>
      </c>
      <c r="E2937">
        <v>2019</v>
      </c>
    </row>
    <row r="2938" spans="1:5" x14ac:dyDescent="0.25">
      <c r="A2938" t="s">
        <v>267</v>
      </c>
      <c r="B2938" t="s">
        <v>105</v>
      </c>
      <c r="C2938" t="s">
        <v>475</v>
      </c>
      <c r="D2938">
        <v>2181000000</v>
      </c>
      <c r="E2938">
        <v>2020</v>
      </c>
    </row>
    <row r="2939" spans="1:5" x14ac:dyDescent="0.25">
      <c r="A2939" t="s">
        <v>267</v>
      </c>
      <c r="B2939" t="s">
        <v>105</v>
      </c>
      <c r="C2939" t="s">
        <v>476</v>
      </c>
      <c r="D2939">
        <v>3282000000</v>
      </c>
      <c r="E2939">
        <v>2018</v>
      </c>
    </row>
    <row r="2940" spans="1:5" x14ac:dyDescent="0.25">
      <c r="A2940" t="s">
        <v>267</v>
      </c>
      <c r="B2940" t="s">
        <v>105</v>
      </c>
      <c r="C2940" t="s">
        <v>476</v>
      </c>
      <c r="D2940">
        <v>3590000000</v>
      </c>
      <c r="E2940">
        <v>2019</v>
      </c>
    </row>
    <row r="2941" spans="1:5" x14ac:dyDescent="0.25">
      <c r="A2941" t="s">
        <v>267</v>
      </c>
      <c r="B2941" t="s">
        <v>105</v>
      </c>
      <c r="C2941" t="s">
        <v>476</v>
      </c>
      <c r="D2941">
        <v>0</v>
      </c>
      <c r="E2941">
        <v>2020</v>
      </c>
    </row>
    <row r="2942" spans="1:5" x14ac:dyDescent="0.25">
      <c r="A2942" t="s">
        <v>267</v>
      </c>
      <c r="B2942" t="s">
        <v>105</v>
      </c>
      <c r="C2942" t="s">
        <v>477</v>
      </c>
      <c r="D2942">
        <v>24606000000</v>
      </c>
      <c r="E2942">
        <v>2018</v>
      </c>
    </row>
    <row r="2943" spans="1:5" x14ac:dyDescent="0.25">
      <c r="A2943" t="s">
        <v>267</v>
      </c>
      <c r="B2943" t="s">
        <v>105</v>
      </c>
      <c r="C2943" t="s">
        <v>477</v>
      </c>
      <c r="D2943">
        <v>30712000000</v>
      </c>
      <c r="E2943">
        <v>2019</v>
      </c>
    </row>
    <row r="2944" spans="1:5" x14ac:dyDescent="0.25">
      <c r="A2944" t="s">
        <v>267</v>
      </c>
      <c r="B2944" t="s">
        <v>105</v>
      </c>
      <c r="C2944" t="s">
        <v>477</v>
      </c>
      <c r="D2944">
        <v>8097000000</v>
      </c>
      <c r="E2944">
        <v>2020</v>
      </c>
    </row>
    <row r="2945" spans="1:5" x14ac:dyDescent="0.25">
      <c r="A2945" t="s">
        <v>267</v>
      </c>
      <c r="B2945" t="s">
        <v>105</v>
      </c>
      <c r="C2945" t="s">
        <v>478</v>
      </c>
      <c r="D2945">
        <v>0</v>
      </c>
      <c r="E2945">
        <v>2018</v>
      </c>
    </row>
    <row r="2946" spans="1:5" x14ac:dyDescent="0.25">
      <c r="A2946" t="s">
        <v>267</v>
      </c>
      <c r="B2946" t="s">
        <v>105</v>
      </c>
      <c r="C2946" t="s">
        <v>478</v>
      </c>
      <c r="D2946">
        <v>0</v>
      </c>
      <c r="E2946">
        <v>2019</v>
      </c>
    </row>
    <row r="2947" spans="1:5" x14ac:dyDescent="0.25">
      <c r="A2947" t="s">
        <v>267</v>
      </c>
      <c r="B2947" t="s">
        <v>105</v>
      </c>
      <c r="C2947" t="s">
        <v>478</v>
      </c>
      <c r="D2947">
        <v>0</v>
      </c>
      <c r="E2947">
        <v>2020</v>
      </c>
    </row>
    <row r="2948" spans="1:5" x14ac:dyDescent="0.25">
      <c r="A2948" t="s">
        <v>267</v>
      </c>
      <c r="B2948" t="s">
        <v>105</v>
      </c>
      <c r="C2948" t="s">
        <v>479</v>
      </c>
      <c r="D2948">
        <v>136314000000</v>
      </c>
      <c r="E2948">
        <v>2018</v>
      </c>
    </row>
    <row r="2949" spans="1:5" x14ac:dyDescent="0.25">
      <c r="A2949" t="s">
        <v>267</v>
      </c>
      <c r="B2949" t="s">
        <v>105</v>
      </c>
      <c r="C2949" t="s">
        <v>479</v>
      </c>
      <c r="D2949">
        <v>156319000000</v>
      </c>
      <c r="E2949">
        <v>2019</v>
      </c>
    </row>
    <row r="2950" spans="1:5" x14ac:dyDescent="0.25">
      <c r="A2950" t="s">
        <v>267</v>
      </c>
      <c r="B2950" t="s">
        <v>105</v>
      </c>
      <c r="C2950" t="s">
        <v>479</v>
      </c>
      <c r="D2950">
        <v>164088000000</v>
      </c>
      <c r="E2950">
        <v>2020</v>
      </c>
    </row>
    <row r="2951" spans="1:5" x14ac:dyDescent="0.25">
      <c r="A2951" t="s">
        <v>267</v>
      </c>
      <c r="B2951" t="s">
        <v>105</v>
      </c>
      <c r="C2951" t="s">
        <v>480</v>
      </c>
      <c r="D2951">
        <v>91020000000</v>
      </c>
      <c r="E2951">
        <v>2018</v>
      </c>
    </row>
    <row r="2952" spans="1:5" x14ac:dyDescent="0.25">
      <c r="A2952" t="s">
        <v>267</v>
      </c>
      <c r="B2952" t="s">
        <v>105</v>
      </c>
      <c r="C2952" t="s">
        <v>480</v>
      </c>
      <c r="D2952">
        <v>91244000000</v>
      </c>
      <c r="E2952">
        <v>2019</v>
      </c>
    </row>
    <row r="2953" spans="1:5" x14ac:dyDescent="0.25">
      <c r="A2953" t="s">
        <v>267</v>
      </c>
      <c r="B2953" t="s">
        <v>105</v>
      </c>
      <c r="C2953" t="s">
        <v>480</v>
      </c>
      <c r="D2953">
        <v>85528000000</v>
      </c>
      <c r="E2953">
        <v>2020</v>
      </c>
    </row>
    <row r="2954" spans="1:5" x14ac:dyDescent="0.25">
      <c r="A2954" t="s">
        <v>267</v>
      </c>
      <c r="B2954" t="s">
        <v>105</v>
      </c>
      <c r="C2954" t="s">
        <v>481</v>
      </c>
      <c r="D2954">
        <v>14308000000</v>
      </c>
      <c r="E2954">
        <v>2018</v>
      </c>
    </row>
    <row r="2955" spans="1:5" x14ac:dyDescent="0.25">
      <c r="A2955" t="s">
        <v>267</v>
      </c>
      <c r="B2955" t="s">
        <v>105</v>
      </c>
      <c r="C2955" t="s">
        <v>481</v>
      </c>
      <c r="D2955">
        <v>14765000000</v>
      </c>
      <c r="E2955">
        <v>2019</v>
      </c>
    </row>
    <row r="2956" spans="1:5" x14ac:dyDescent="0.25">
      <c r="A2956" t="s">
        <v>267</v>
      </c>
      <c r="B2956" t="s">
        <v>105</v>
      </c>
      <c r="C2956" t="s">
        <v>481</v>
      </c>
      <c r="D2956">
        <v>15758000000</v>
      </c>
      <c r="E2956">
        <v>2020</v>
      </c>
    </row>
    <row r="2957" spans="1:5" x14ac:dyDescent="0.25">
      <c r="A2957" t="s">
        <v>267</v>
      </c>
      <c r="B2957" t="s">
        <v>105</v>
      </c>
      <c r="C2957" t="s">
        <v>482</v>
      </c>
      <c r="D2957">
        <v>20189000000</v>
      </c>
      <c r="E2957">
        <v>2018</v>
      </c>
    </row>
    <row r="2958" spans="1:5" x14ac:dyDescent="0.25">
      <c r="A2958" t="s">
        <v>267</v>
      </c>
      <c r="B2958" t="s">
        <v>105</v>
      </c>
      <c r="C2958" t="s">
        <v>482</v>
      </c>
      <c r="D2958">
        <v>24204000000</v>
      </c>
      <c r="E2958">
        <v>2019</v>
      </c>
    </row>
    <row r="2959" spans="1:5" x14ac:dyDescent="0.25">
      <c r="A2959" t="s">
        <v>267</v>
      </c>
      <c r="B2959" t="s">
        <v>105</v>
      </c>
      <c r="C2959" t="s">
        <v>482</v>
      </c>
      <c r="D2959">
        <v>19321000000</v>
      </c>
      <c r="E2959">
        <v>2020</v>
      </c>
    </row>
    <row r="2960" spans="1:5" x14ac:dyDescent="0.25">
      <c r="A2960" t="s">
        <v>267</v>
      </c>
      <c r="B2960" t="s">
        <v>105</v>
      </c>
      <c r="C2960" t="s">
        <v>483</v>
      </c>
      <c r="D2960">
        <v>0</v>
      </c>
      <c r="E2960">
        <v>2018</v>
      </c>
    </row>
    <row r="2961" spans="1:5" x14ac:dyDescent="0.25">
      <c r="A2961" t="s">
        <v>267</v>
      </c>
      <c r="B2961" t="s">
        <v>105</v>
      </c>
      <c r="C2961" t="s">
        <v>483</v>
      </c>
      <c r="D2961">
        <v>0</v>
      </c>
      <c r="E2961">
        <v>2019</v>
      </c>
    </row>
    <row r="2962" spans="1:5" x14ac:dyDescent="0.25">
      <c r="A2962" t="s">
        <v>267</v>
      </c>
      <c r="B2962" t="s">
        <v>105</v>
      </c>
      <c r="C2962" t="s">
        <v>483</v>
      </c>
      <c r="D2962">
        <v>0</v>
      </c>
      <c r="E2962">
        <v>2020</v>
      </c>
    </row>
    <row r="2963" spans="1:5" x14ac:dyDescent="0.25">
      <c r="A2963" t="s">
        <v>267</v>
      </c>
      <c r="B2963" t="s">
        <v>105</v>
      </c>
      <c r="C2963" t="s">
        <v>484</v>
      </c>
      <c r="D2963">
        <v>1729000000</v>
      </c>
      <c r="E2963">
        <v>2018</v>
      </c>
    </row>
    <row r="2964" spans="1:5" x14ac:dyDescent="0.25">
      <c r="A2964" t="s">
        <v>267</v>
      </c>
      <c r="B2964" t="s">
        <v>105</v>
      </c>
      <c r="C2964" t="s">
        <v>484</v>
      </c>
      <c r="D2964">
        <v>1974000000</v>
      </c>
      <c r="E2964">
        <v>2019</v>
      </c>
    </row>
    <row r="2965" spans="1:5" x14ac:dyDescent="0.25">
      <c r="A2965" t="s">
        <v>267</v>
      </c>
      <c r="B2965" t="s">
        <v>105</v>
      </c>
      <c r="C2965" t="s">
        <v>484</v>
      </c>
      <c r="D2965">
        <v>2031000000</v>
      </c>
      <c r="E2965">
        <v>2020</v>
      </c>
    </row>
    <row r="2966" spans="1:5" x14ac:dyDescent="0.25">
      <c r="A2966" t="s">
        <v>267</v>
      </c>
      <c r="B2966" t="s">
        <v>105</v>
      </c>
      <c r="C2966" t="s">
        <v>485</v>
      </c>
      <c r="D2966">
        <v>265325000000</v>
      </c>
      <c r="E2966">
        <v>2018</v>
      </c>
    </row>
    <row r="2967" spans="1:5" x14ac:dyDescent="0.25">
      <c r="A2967" t="s">
        <v>267</v>
      </c>
      <c r="B2967" t="s">
        <v>105</v>
      </c>
      <c r="C2967" t="s">
        <v>485</v>
      </c>
      <c r="D2967">
        <v>272924000000</v>
      </c>
      <c r="E2967">
        <v>2020</v>
      </c>
    </row>
    <row r="2968" spans="1:5" x14ac:dyDescent="0.25">
      <c r="A2968" t="s">
        <v>267</v>
      </c>
      <c r="B2968" t="s">
        <v>105</v>
      </c>
      <c r="C2968" t="s">
        <v>495</v>
      </c>
      <c r="D2968">
        <v>0</v>
      </c>
      <c r="E2968">
        <v>2019</v>
      </c>
    </row>
    <row r="2969" spans="1:5" x14ac:dyDescent="0.25">
      <c r="A2969" t="s">
        <v>267</v>
      </c>
      <c r="B2969" t="s">
        <v>105</v>
      </c>
      <c r="C2969" t="s">
        <v>486</v>
      </c>
      <c r="D2969">
        <v>21170000000</v>
      </c>
      <c r="E2969">
        <v>2018</v>
      </c>
    </row>
    <row r="2970" spans="1:5" x14ac:dyDescent="0.25">
      <c r="A2970" t="s">
        <v>267</v>
      </c>
      <c r="B2970" t="s">
        <v>105</v>
      </c>
      <c r="C2970" t="s">
        <v>486</v>
      </c>
      <c r="D2970">
        <v>-15476000000</v>
      </c>
      <c r="E2970">
        <v>2019</v>
      </c>
    </row>
    <row r="2971" spans="1:5" x14ac:dyDescent="0.25">
      <c r="A2971" t="s">
        <v>267</v>
      </c>
      <c r="B2971" t="s">
        <v>105</v>
      </c>
      <c r="C2971" t="s">
        <v>486</v>
      </c>
      <c r="D2971">
        <v>216147000000</v>
      </c>
      <c r="E2971">
        <v>2020</v>
      </c>
    </row>
    <row r="2972" spans="1:5" x14ac:dyDescent="0.25">
      <c r="A2972" t="s">
        <v>269</v>
      </c>
      <c r="B2972" t="s">
        <v>107</v>
      </c>
      <c r="C2972" t="s">
        <v>411</v>
      </c>
      <c r="D2972">
        <v>434000000</v>
      </c>
      <c r="E2972">
        <v>2018</v>
      </c>
    </row>
    <row r="2973" spans="1:5" x14ac:dyDescent="0.25">
      <c r="A2973" t="s">
        <v>269</v>
      </c>
      <c r="B2973" t="s">
        <v>107</v>
      </c>
      <c r="C2973" t="s">
        <v>411</v>
      </c>
      <c r="D2973">
        <v>602200000</v>
      </c>
      <c r="E2973">
        <v>2019</v>
      </c>
    </row>
    <row r="2974" spans="1:5" x14ac:dyDescent="0.25">
      <c r="A2974" t="s">
        <v>269</v>
      </c>
      <c r="B2974" t="s">
        <v>107</v>
      </c>
      <c r="C2974" t="s">
        <v>411</v>
      </c>
      <c r="D2974">
        <v>596900000</v>
      </c>
      <c r="E2974">
        <v>2020</v>
      </c>
    </row>
    <row r="2975" spans="1:5" x14ac:dyDescent="0.25">
      <c r="A2975" t="s">
        <v>269</v>
      </c>
      <c r="B2975" t="s">
        <v>107</v>
      </c>
      <c r="C2975" t="s">
        <v>10</v>
      </c>
      <c r="D2975">
        <v>1958500000</v>
      </c>
      <c r="E2975">
        <v>2018</v>
      </c>
    </row>
    <row r="2976" spans="1:5" x14ac:dyDescent="0.25">
      <c r="A2976" t="s">
        <v>269</v>
      </c>
      <c r="B2976" t="s">
        <v>107</v>
      </c>
      <c r="C2976" t="s">
        <v>10</v>
      </c>
      <c r="D2976">
        <v>1880500000</v>
      </c>
      <c r="E2976">
        <v>2019</v>
      </c>
    </row>
    <row r="2977" spans="1:5" x14ac:dyDescent="0.25">
      <c r="A2977" t="s">
        <v>269</v>
      </c>
      <c r="B2977" t="s">
        <v>107</v>
      </c>
      <c r="C2977" t="s">
        <v>10</v>
      </c>
      <c r="D2977">
        <v>1913800000</v>
      </c>
      <c r="E2977">
        <v>2020</v>
      </c>
    </row>
    <row r="2978" spans="1:5" x14ac:dyDescent="0.25">
      <c r="A2978" t="s">
        <v>269</v>
      </c>
      <c r="B2978" t="s">
        <v>107</v>
      </c>
      <c r="C2978" t="s">
        <v>412</v>
      </c>
      <c r="D2978">
        <v>0</v>
      </c>
      <c r="E2978">
        <v>2018</v>
      </c>
    </row>
    <row r="2979" spans="1:5" x14ac:dyDescent="0.25">
      <c r="A2979" t="s">
        <v>269</v>
      </c>
      <c r="B2979" t="s">
        <v>107</v>
      </c>
      <c r="C2979" t="s">
        <v>412</v>
      </c>
      <c r="D2979">
        <v>0</v>
      </c>
      <c r="E2979">
        <v>2019</v>
      </c>
    </row>
    <row r="2980" spans="1:5" x14ac:dyDescent="0.25">
      <c r="A2980" t="s">
        <v>269</v>
      </c>
      <c r="B2980" t="s">
        <v>107</v>
      </c>
      <c r="C2980" t="s">
        <v>412</v>
      </c>
      <c r="D2980">
        <v>0</v>
      </c>
      <c r="E2980">
        <v>2020</v>
      </c>
    </row>
    <row r="2981" spans="1:5" x14ac:dyDescent="0.25">
      <c r="A2981" t="s">
        <v>269</v>
      </c>
      <c r="B2981" t="s">
        <v>107</v>
      </c>
      <c r="C2981" t="s">
        <v>413</v>
      </c>
      <c r="D2981">
        <v>1084500000</v>
      </c>
      <c r="E2981">
        <v>2018</v>
      </c>
    </row>
    <row r="2982" spans="1:5" x14ac:dyDescent="0.25">
      <c r="A2982" t="s">
        <v>269</v>
      </c>
      <c r="B2982" t="s">
        <v>107</v>
      </c>
      <c r="C2982" t="s">
        <v>413</v>
      </c>
      <c r="D2982">
        <v>930600000</v>
      </c>
      <c r="E2982">
        <v>2019</v>
      </c>
    </row>
    <row r="2983" spans="1:5" x14ac:dyDescent="0.25">
      <c r="A2983" t="s">
        <v>269</v>
      </c>
      <c r="B2983" t="s">
        <v>107</v>
      </c>
      <c r="C2983" t="s">
        <v>413</v>
      </c>
      <c r="D2983">
        <v>1007400000</v>
      </c>
      <c r="E2983">
        <v>2020</v>
      </c>
    </row>
    <row r="2984" spans="1:5" x14ac:dyDescent="0.25">
      <c r="A2984" t="s">
        <v>269</v>
      </c>
      <c r="B2984" t="s">
        <v>107</v>
      </c>
      <c r="C2984" t="s">
        <v>15</v>
      </c>
      <c r="D2984">
        <v>25288900000</v>
      </c>
      <c r="E2984">
        <v>2018</v>
      </c>
    </row>
    <row r="2985" spans="1:5" x14ac:dyDescent="0.25">
      <c r="A2985" t="s">
        <v>269</v>
      </c>
      <c r="B2985" t="s">
        <v>107</v>
      </c>
      <c r="C2985" t="s">
        <v>15</v>
      </c>
      <c r="D2985">
        <v>27234300000</v>
      </c>
      <c r="E2985">
        <v>2019</v>
      </c>
    </row>
    <row r="2986" spans="1:5" x14ac:dyDescent="0.25">
      <c r="A2986" t="s">
        <v>269</v>
      </c>
      <c r="B2986" t="s">
        <v>107</v>
      </c>
      <c r="C2986" t="s">
        <v>15</v>
      </c>
      <c r="D2986">
        <v>24618900000</v>
      </c>
      <c r="E2986">
        <v>2020</v>
      </c>
    </row>
    <row r="2987" spans="1:5" x14ac:dyDescent="0.25">
      <c r="A2987" t="s">
        <v>269</v>
      </c>
      <c r="B2987" t="s">
        <v>107</v>
      </c>
      <c r="C2987" t="s">
        <v>414</v>
      </c>
      <c r="D2987">
        <v>-770600000</v>
      </c>
      <c r="E2987">
        <v>2018</v>
      </c>
    </row>
    <row r="2988" spans="1:5" x14ac:dyDescent="0.25">
      <c r="A2988" t="s">
        <v>269</v>
      </c>
      <c r="B2988" t="s">
        <v>107</v>
      </c>
      <c r="C2988" t="s">
        <v>414</v>
      </c>
      <c r="D2988">
        <v>-514500000</v>
      </c>
      <c r="E2988">
        <v>2019</v>
      </c>
    </row>
    <row r="2989" spans="1:5" x14ac:dyDescent="0.25">
      <c r="A2989" t="s">
        <v>269</v>
      </c>
      <c r="B2989" t="s">
        <v>107</v>
      </c>
      <c r="C2989" t="s">
        <v>414</v>
      </c>
      <c r="D2989">
        <v>-424800000</v>
      </c>
      <c r="E2989">
        <v>2020</v>
      </c>
    </row>
    <row r="2990" spans="1:5" x14ac:dyDescent="0.25">
      <c r="A2990" t="s">
        <v>269</v>
      </c>
      <c r="B2990" t="s">
        <v>107</v>
      </c>
      <c r="C2990" t="s">
        <v>415</v>
      </c>
      <c r="D2990">
        <v>-4472000000</v>
      </c>
      <c r="E2990">
        <v>2018</v>
      </c>
    </row>
    <row r="2991" spans="1:5" x14ac:dyDescent="0.25">
      <c r="A2991" t="s">
        <v>269</v>
      </c>
      <c r="B2991" t="s">
        <v>107</v>
      </c>
      <c r="C2991" t="s">
        <v>415</v>
      </c>
      <c r="D2991">
        <v>-5860400000</v>
      </c>
      <c r="E2991">
        <v>2019</v>
      </c>
    </row>
    <row r="2992" spans="1:5" x14ac:dyDescent="0.25">
      <c r="A2992" t="s">
        <v>269</v>
      </c>
      <c r="B2992" t="s">
        <v>107</v>
      </c>
      <c r="C2992" t="s">
        <v>415</v>
      </c>
      <c r="D2992">
        <v>-5272700000</v>
      </c>
      <c r="E2992">
        <v>2020</v>
      </c>
    </row>
    <row r="2993" spans="1:5" x14ac:dyDescent="0.25">
      <c r="A2993" t="s">
        <v>269</v>
      </c>
      <c r="B2993" t="s">
        <v>107</v>
      </c>
      <c r="C2993" t="s">
        <v>416</v>
      </c>
      <c r="D2993">
        <v>-2046300000</v>
      </c>
      <c r="E2993">
        <v>2018</v>
      </c>
    </row>
    <row r="2994" spans="1:5" x14ac:dyDescent="0.25">
      <c r="A2994" t="s">
        <v>269</v>
      </c>
      <c r="B2994" t="s">
        <v>107</v>
      </c>
      <c r="C2994" t="s">
        <v>416</v>
      </c>
      <c r="D2994">
        <v>470500000</v>
      </c>
      <c r="E2994">
        <v>2019</v>
      </c>
    </row>
    <row r="2995" spans="1:5" x14ac:dyDescent="0.25">
      <c r="A2995" t="s">
        <v>269</v>
      </c>
      <c r="B2995" t="s">
        <v>107</v>
      </c>
      <c r="C2995" t="s">
        <v>416</v>
      </c>
      <c r="D2995">
        <v>-608600000</v>
      </c>
      <c r="E2995">
        <v>2020</v>
      </c>
    </row>
    <row r="2996" spans="1:5" x14ac:dyDescent="0.25">
      <c r="A2996" t="s">
        <v>269</v>
      </c>
      <c r="B2996" t="s">
        <v>107</v>
      </c>
      <c r="C2996" t="s">
        <v>417</v>
      </c>
      <c r="D2996">
        <v>6187700000</v>
      </c>
      <c r="E2996">
        <v>2018</v>
      </c>
    </row>
    <row r="2997" spans="1:5" x14ac:dyDescent="0.25">
      <c r="A2997" t="s">
        <v>269</v>
      </c>
      <c r="B2997" t="s">
        <v>107</v>
      </c>
      <c r="C2997" t="s">
        <v>417</v>
      </c>
      <c r="D2997">
        <v>7078600000</v>
      </c>
      <c r="E2997">
        <v>2019</v>
      </c>
    </row>
    <row r="2998" spans="1:5" x14ac:dyDescent="0.25">
      <c r="A2998" t="s">
        <v>269</v>
      </c>
      <c r="B2998" t="s">
        <v>107</v>
      </c>
      <c r="C2998" t="s">
        <v>417</v>
      </c>
      <c r="D2998">
        <v>4229800000</v>
      </c>
      <c r="E2998">
        <v>2020</v>
      </c>
    </row>
    <row r="2999" spans="1:5" x14ac:dyDescent="0.25">
      <c r="A2999" t="s">
        <v>269</v>
      </c>
      <c r="B2999" t="s">
        <v>107</v>
      </c>
      <c r="C2999" t="s">
        <v>418</v>
      </c>
      <c r="D2999">
        <v>1224600000</v>
      </c>
      <c r="E2999">
        <v>2018</v>
      </c>
    </row>
    <row r="3000" spans="1:5" x14ac:dyDescent="0.25">
      <c r="A3000" t="s">
        <v>269</v>
      </c>
      <c r="B3000" t="s">
        <v>107</v>
      </c>
      <c r="C3000" t="s">
        <v>418</v>
      </c>
      <c r="D3000">
        <v>2913700000</v>
      </c>
      <c r="E3000">
        <v>2019</v>
      </c>
    </row>
    <row r="3001" spans="1:5" x14ac:dyDescent="0.25">
      <c r="A3001" t="s">
        <v>269</v>
      </c>
      <c r="B3001" t="s">
        <v>107</v>
      </c>
      <c r="C3001" t="s">
        <v>418</v>
      </c>
      <c r="D3001">
        <v>0</v>
      </c>
      <c r="E3001">
        <v>2020</v>
      </c>
    </row>
    <row r="3002" spans="1:5" x14ac:dyDescent="0.25">
      <c r="A3002" t="s">
        <v>269</v>
      </c>
      <c r="B3002" t="s">
        <v>107</v>
      </c>
      <c r="C3002" t="s">
        <v>419</v>
      </c>
      <c r="D3002">
        <v>205200000</v>
      </c>
      <c r="E3002">
        <v>2018</v>
      </c>
    </row>
    <row r="3003" spans="1:5" x14ac:dyDescent="0.25">
      <c r="A3003" t="s">
        <v>269</v>
      </c>
      <c r="B3003" t="s">
        <v>107</v>
      </c>
      <c r="C3003" t="s">
        <v>419</v>
      </c>
      <c r="D3003">
        <v>-68800000</v>
      </c>
      <c r="E3003">
        <v>2019</v>
      </c>
    </row>
    <row r="3004" spans="1:5" x14ac:dyDescent="0.25">
      <c r="A3004" t="s">
        <v>269</v>
      </c>
      <c r="B3004" t="s">
        <v>107</v>
      </c>
      <c r="C3004" t="s">
        <v>419</v>
      </c>
      <c r="D3004">
        <v>-2800000</v>
      </c>
      <c r="E3004">
        <v>2020</v>
      </c>
    </row>
    <row r="3005" spans="1:5" x14ac:dyDescent="0.25">
      <c r="A3005" t="s">
        <v>269</v>
      </c>
      <c r="B3005" t="s">
        <v>107</v>
      </c>
      <c r="C3005" t="s">
        <v>420</v>
      </c>
      <c r="D3005">
        <v>52100000</v>
      </c>
      <c r="E3005">
        <v>2018</v>
      </c>
    </row>
    <row r="3006" spans="1:5" x14ac:dyDescent="0.25">
      <c r="A3006" t="s">
        <v>269</v>
      </c>
      <c r="B3006" t="s">
        <v>107</v>
      </c>
      <c r="C3006" t="s">
        <v>420</v>
      </c>
      <c r="D3006">
        <v>19200000</v>
      </c>
      <c r="E3006">
        <v>2019</v>
      </c>
    </row>
    <row r="3007" spans="1:5" x14ac:dyDescent="0.25">
      <c r="A3007" t="s">
        <v>269</v>
      </c>
      <c r="B3007" t="s">
        <v>107</v>
      </c>
      <c r="C3007" t="s">
        <v>420</v>
      </c>
      <c r="D3007">
        <v>316300000</v>
      </c>
      <c r="E3007">
        <v>2020</v>
      </c>
    </row>
    <row r="3008" spans="1:5" x14ac:dyDescent="0.25">
      <c r="A3008" t="s">
        <v>269</v>
      </c>
      <c r="B3008" t="s">
        <v>107</v>
      </c>
      <c r="C3008" t="s">
        <v>421</v>
      </c>
      <c r="D3008">
        <v>651800000</v>
      </c>
      <c r="E3008">
        <v>2018</v>
      </c>
    </row>
    <row r="3009" spans="1:5" x14ac:dyDescent="0.25">
      <c r="A3009" t="s">
        <v>269</v>
      </c>
      <c r="B3009" t="s">
        <v>107</v>
      </c>
      <c r="C3009" t="s">
        <v>421</v>
      </c>
      <c r="D3009">
        <v>213000000</v>
      </c>
      <c r="E3009">
        <v>2019</v>
      </c>
    </row>
    <row r="3010" spans="1:5" x14ac:dyDescent="0.25">
      <c r="A3010" t="s">
        <v>269</v>
      </c>
      <c r="B3010" t="s">
        <v>107</v>
      </c>
      <c r="C3010" t="s">
        <v>421</v>
      </c>
      <c r="D3010">
        <v>-50400000</v>
      </c>
      <c r="E3010">
        <v>2020</v>
      </c>
    </row>
    <row r="3011" spans="1:5" x14ac:dyDescent="0.25">
      <c r="A3011" t="s">
        <v>269</v>
      </c>
      <c r="B3011" t="s">
        <v>107</v>
      </c>
      <c r="C3011" t="s">
        <v>422</v>
      </c>
      <c r="D3011">
        <v>-275400000</v>
      </c>
      <c r="E3011">
        <v>2018</v>
      </c>
    </row>
    <row r="3012" spans="1:5" x14ac:dyDescent="0.25">
      <c r="A3012" t="s">
        <v>269</v>
      </c>
      <c r="B3012" t="s">
        <v>107</v>
      </c>
      <c r="C3012" t="s">
        <v>422</v>
      </c>
      <c r="D3012">
        <v>-52000000</v>
      </c>
      <c r="E3012">
        <v>2019</v>
      </c>
    </row>
    <row r="3013" spans="1:5" x14ac:dyDescent="0.25">
      <c r="A3013" t="s">
        <v>269</v>
      </c>
      <c r="B3013" t="s">
        <v>107</v>
      </c>
      <c r="C3013" t="s">
        <v>422</v>
      </c>
      <c r="D3013">
        <v>869000000</v>
      </c>
      <c r="E3013">
        <v>2020</v>
      </c>
    </row>
    <row r="3014" spans="1:5" x14ac:dyDescent="0.25">
      <c r="A3014" t="s">
        <v>269</v>
      </c>
      <c r="B3014" t="s">
        <v>107</v>
      </c>
      <c r="C3014" t="s">
        <v>423</v>
      </c>
      <c r="D3014">
        <v>100000</v>
      </c>
      <c r="E3014">
        <v>2018</v>
      </c>
    </row>
    <row r="3015" spans="1:5" x14ac:dyDescent="0.25">
      <c r="A3015" t="s">
        <v>269</v>
      </c>
      <c r="B3015" t="s">
        <v>107</v>
      </c>
      <c r="C3015" t="s">
        <v>423</v>
      </c>
      <c r="D3015">
        <v>100000</v>
      </c>
      <c r="E3015">
        <v>2019</v>
      </c>
    </row>
    <row r="3016" spans="1:5" x14ac:dyDescent="0.25">
      <c r="A3016" t="s">
        <v>269</v>
      </c>
      <c r="B3016" t="s">
        <v>107</v>
      </c>
      <c r="C3016" t="s">
        <v>423</v>
      </c>
      <c r="D3016">
        <v>100000</v>
      </c>
      <c r="E3016">
        <v>2020</v>
      </c>
    </row>
    <row r="3017" spans="1:5" x14ac:dyDescent="0.25">
      <c r="A3017" t="s">
        <v>269</v>
      </c>
      <c r="B3017" t="s">
        <v>107</v>
      </c>
      <c r="C3017" t="s">
        <v>424</v>
      </c>
      <c r="D3017">
        <v>42900000</v>
      </c>
      <c r="E3017">
        <v>2018</v>
      </c>
    </row>
    <row r="3018" spans="1:5" x14ac:dyDescent="0.25">
      <c r="A3018" t="s">
        <v>269</v>
      </c>
      <c r="B3018" t="s">
        <v>107</v>
      </c>
      <c r="C3018" t="s">
        <v>424</v>
      </c>
      <c r="D3018">
        <v>-400000</v>
      </c>
      <c r="E3018">
        <v>2019</v>
      </c>
    </row>
    <row r="3019" spans="1:5" x14ac:dyDescent="0.25">
      <c r="A3019" t="s">
        <v>269</v>
      </c>
      <c r="B3019" t="s">
        <v>107</v>
      </c>
      <c r="C3019" t="s">
        <v>424</v>
      </c>
      <c r="D3019">
        <v>60900000</v>
      </c>
      <c r="E3019">
        <v>2020</v>
      </c>
    </row>
    <row r="3020" spans="1:5" x14ac:dyDescent="0.25">
      <c r="A3020" t="s">
        <v>269</v>
      </c>
      <c r="B3020" t="s">
        <v>107</v>
      </c>
      <c r="C3020" t="s">
        <v>425</v>
      </c>
      <c r="D3020">
        <v>4507200000</v>
      </c>
      <c r="E3020">
        <v>2018</v>
      </c>
    </row>
    <row r="3021" spans="1:5" x14ac:dyDescent="0.25">
      <c r="A3021" t="s">
        <v>269</v>
      </c>
      <c r="B3021" t="s">
        <v>107</v>
      </c>
      <c r="C3021" t="s">
        <v>425</v>
      </c>
      <c r="D3021">
        <v>5993700000</v>
      </c>
      <c r="E3021">
        <v>2019</v>
      </c>
    </row>
    <row r="3022" spans="1:5" x14ac:dyDescent="0.25">
      <c r="A3022" t="s">
        <v>269</v>
      </c>
      <c r="B3022" t="s">
        <v>107</v>
      </c>
      <c r="C3022" t="s">
        <v>425</v>
      </c>
      <c r="D3022">
        <v>3836800000</v>
      </c>
      <c r="E3022">
        <v>2020</v>
      </c>
    </row>
    <row r="3023" spans="1:5" x14ac:dyDescent="0.25">
      <c r="A3023" t="s">
        <v>269</v>
      </c>
      <c r="B3023" t="s">
        <v>107</v>
      </c>
      <c r="C3023" t="s">
        <v>426</v>
      </c>
      <c r="D3023">
        <v>4550100000</v>
      </c>
      <c r="E3023">
        <v>2018</v>
      </c>
    </row>
    <row r="3024" spans="1:5" x14ac:dyDescent="0.25">
      <c r="A3024" t="s">
        <v>269</v>
      </c>
      <c r="B3024" t="s">
        <v>107</v>
      </c>
      <c r="C3024" t="s">
        <v>426</v>
      </c>
      <c r="D3024">
        <v>5993300000</v>
      </c>
      <c r="E3024">
        <v>2019</v>
      </c>
    </row>
    <row r="3025" spans="1:5" x14ac:dyDescent="0.25">
      <c r="A3025" t="s">
        <v>269</v>
      </c>
      <c r="B3025" t="s">
        <v>107</v>
      </c>
      <c r="C3025" t="s">
        <v>426</v>
      </c>
      <c r="D3025">
        <v>3897700000</v>
      </c>
      <c r="E3025">
        <v>2020</v>
      </c>
    </row>
    <row r="3026" spans="1:5" x14ac:dyDescent="0.25">
      <c r="A3026" t="s">
        <v>269</v>
      </c>
      <c r="B3026" t="s">
        <v>107</v>
      </c>
      <c r="C3026" t="s">
        <v>21</v>
      </c>
      <c r="D3026">
        <v>1816300000</v>
      </c>
      <c r="E3026">
        <v>2018</v>
      </c>
    </row>
    <row r="3027" spans="1:5" x14ac:dyDescent="0.25">
      <c r="A3027" t="s">
        <v>269</v>
      </c>
      <c r="B3027" t="s">
        <v>107</v>
      </c>
      <c r="C3027" t="s">
        <v>21</v>
      </c>
      <c r="D3027">
        <v>1955400000</v>
      </c>
      <c r="E3027">
        <v>2019</v>
      </c>
    </row>
    <row r="3028" spans="1:5" x14ac:dyDescent="0.25">
      <c r="A3028" t="s">
        <v>269</v>
      </c>
      <c r="B3028" t="s">
        <v>107</v>
      </c>
      <c r="C3028" t="s">
        <v>21</v>
      </c>
      <c r="D3028">
        <v>1805200000</v>
      </c>
      <c r="E3028">
        <v>2020</v>
      </c>
    </row>
    <row r="3029" spans="1:5" x14ac:dyDescent="0.25">
      <c r="A3029" t="s">
        <v>269</v>
      </c>
      <c r="B3029" t="s">
        <v>107</v>
      </c>
      <c r="C3029" t="s">
        <v>427</v>
      </c>
      <c r="D3029">
        <v>7564300000</v>
      </c>
      <c r="E3029">
        <v>2018</v>
      </c>
    </row>
    <row r="3030" spans="1:5" x14ac:dyDescent="0.25">
      <c r="A3030" t="s">
        <v>269</v>
      </c>
      <c r="B3030" t="s">
        <v>107</v>
      </c>
      <c r="C3030" t="s">
        <v>427</v>
      </c>
      <c r="D3030">
        <v>7335300000</v>
      </c>
      <c r="E3030">
        <v>2019</v>
      </c>
    </row>
    <row r="3031" spans="1:5" x14ac:dyDescent="0.25">
      <c r="A3031" t="s">
        <v>269</v>
      </c>
      <c r="B3031" t="s">
        <v>107</v>
      </c>
      <c r="C3031" t="s">
        <v>427</v>
      </c>
      <c r="D3031">
        <v>8894500000</v>
      </c>
      <c r="E3031">
        <v>2020</v>
      </c>
    </row>
    <row r="3032" spans="1:5" x14ac:dyDescent="0.25">
      <c r="A3032" t="s">
        <v>269</v>
      </c>
      <c r="B3032" t="s">
        <v>107</v>
      </c>
      <c r="C3032" t="s">
        <v>13</v>
      </c>
      <c r="D3032">
        <v>7640900000</v>
      </c>
      <c r="E3032">
        <v>2018</v>
      </c>
    </row>
    <row r="3033" spans="1:5" x14ac:dyDescent="0.25">
      <c r="A3033" t="s">
        <v>269</v>
      </c>
      <c r="B3033" t="s">
        <v>107</v>
      </c>
      <c r="C3033" t="s">
        <v>13</v>
      </c>
      <c r="D3033">
        <v>8381800000</v>
      </c>
      <c r="E3033">
        <v>2019</v>
      </c>
    </row>
    <row r="3034" spans="1:5" x14ac:dyDescent="0.25">
      <c r="A3034" t="s">
        <v>269</v>
      </c>
      <c r="B3034" t="s">
        <v>107</v>
      </c>
      <c r="C3034" t="s">
        <v>13</v>
      </c>
      <c r="D3034">
        <v>6887100000</v>
      </c>
      <c r="E3034">
        <v>2020</v>
      </c>
    </row>
    <row r="3035" spans="1:5" x14ac:dyDescent="0.25">
      <c r="A3035" t="s">
        <v>269</v>
      </c>
      <c r="B3035" t="s">
        <v>107</v>
      </c>
      <c r="C3035" t="s">
        <v>16</v>
      </c>
      <c r="D3035">
        <v>3295200000</v>
      </c>
      <c r="E3035">
        <v>2018</v>
      </c>
    </row>
    <row r="3036" spans="1:5" x14ac:dyDescent="0.25">
      <c r="A3036" t="s">
        <v>269</v>
      </c>
      <c r="B3036" t="s">
        <v>107</v>
      </c>
      <c r="C3036" t="s">
        <v>16</v>
      </c>
      <c r="D3036">
        <v>4863800000</v>
      </c>
      <c r="E3036">
        <v>2019</v>
      </c>
    </row>
    <row r="3037" spans="1:5" x14ac:dyDescent="0.25">
      <c r="A3037" t="s">
        <v>269</v>
      </c>
      <c r="B3037" t="s">
        <v>107</v>
      </c>
      <c r="C3037" t="s">
        <v>16</v>
      </c>
      <c r="D3037">
        <v>3742200000</v>
      </c>
      <c r="E3037">
        <v>2020</v>
      </c>
    </row>
    <row r="3038" spans="1:5" x14ac:dyDescent="0.25">
      <c r="A3038" t="s">
        <v>269</v>
      </c>
      <c r="B3038" t="s">
        <v>107</v>
      </c>
      <c r="C3038" t="s">
        <v>428</v>
      </c>
      <c r="D3038">
        <v>650500000</v>
      </c>
      <c r="E3038">
        <v>2018</v>
      </c>
    </row>
    <row r="3039" spans="1:5" x14ac:dyDescent="0.25">
      <c r="A3039" t="s">
        <v>269</v>
      </c>
      <c r="B3039" t="s">
        <v>107</v>
      </c>
      <c r="C3039" t="s">
        <v>428</v>
      </c>
      <c r="D3039">
        <v>457200000</v>
      </c>
      <c r="E3039">
        <v>2020</v>
      </c>
    </row>
    <row r="3040" spans="1:5" x14ac:dyDescent="0.25">
      <c r="A3040" t="s">
        <v>269</v>
      </c>
      <c r="B3040" t="s">
        <v>107</v>
      </c>
      <c r="C3040" t="s">
        <v>429</v>
      </c>
      <c r="D3040">
        <v>650500000</v>
      </c>
      <c r="E3040">
        <v>2018</v>
      </c>
    </row>
    <row r="3041" spans="1:5" x14ac:dyDescent="0.25">
      <c r="A3041" t="s">
        <v>269</v>
      </c>
      <c r="B3041" t="s">
        <v>107</v>
      </c>
      <c r="C3041" t="s">
        <v>429</v>
      </c>
      <c r="D3041">
        <v>464700000</v>
      </c>
      <c r="E3041">
        <v>2019</v>
      </c>
    </row>
    <row r="3042" spans="1:5" x14ac:dyDescent="0.25">
      <c r="A3042" t="s">
        <v>269</v>
      </c>
      <c r="B3042" t="s">
        <v>107</v>
      </c>
      <c r="C3042" t="s">
        <v>429</v>
      </c>
      <c r="D3042">
        <v>464700000</v>
      </c>
      <c r="E3042">
        <v>2019</v>
      </c>
    </row>
    <row r="3043" spans="1:5" x14ac:dyDescent="0.25">
      <c r="A3043" t="s">
        <v>269</v>
      </c>
      <c r="B3043" t="s">
        <v>107</v>
      </c>
      <c r="C3043" t="s">
        <v>429</v>
      </c>
      <c r="D3043">
        <v>457200000</v>
      </c>
      <c r="E3043">
        <v>2020</v>
      </c>
    </row>
    <row r="3044" spans="1:5" x14ac:dyDescent="0.25">
      <c r="A3044" t="s">
        <v>269</v>
      </c>
      <c r="B3044" t="s">
        <v>107</v>
      </c>
      <c r="C3044" t="s">
        <v>430</v>
      </c>
      <c r="D3044">
        <v>5899600000</v>
      </c>
      <c r="E3044">
        <v>2018</v>
      </c>
    </row>
    <row r="3045" spans="1:5" x14ac:dyDescent="0.25">
      <c r="A3045" t="s">
        <v>269</v>
      </c>
      <c r="B3045" t="s">
        <v>107</v>
      </c>
      <c r="C3045" t="s">
        <v>430</v>
      </c>
      <c r="D3045">
        <v>7125900000</v>
      </c>
      <c r="E3045">
        <v>2019</v>
      </c>
    </row>
    <row r="3046" spans="1:5" x14ac:dyDescent="0.25">
      <c r="A3046" t="s">
        <v>269</v>
      </c>
      <c r="B3046" t="s">
        <v>107</v>
      </c>
      <c r="C3046" t="s">
        <v>430</v>
      </c>
      <c r="D3046">
        <v>5047500000</v>
      </c>
      <c r="E3046">
        <v>2020</v>
      </c>
    </row>
    <row r="3047" spans="1:5" x14ac:dyDescent="0.25">
      <c r="A3047" t="s">
        <v>269</v>
      </c>
      <c r="B3047" t="s">
        <v>107</v>
      </c>
      <c r="C3047" t="s">
        <v>431</v>
      </c>
      <c r="D3047">
        <v>0</v>
      </c>
      <c r="E3047">
        <v>2018</v>
      </c>
    </row>
    <row r="3048" spans="1:5" x14ac:dyDescent="0.25">
      <c r="A3048" t="s">
        <v>269</v>
      </c>
      <c r="B3048" t="s">
        <v>107</v>
      </c>
      <c r="C3048" t="s">
        <v>431</v>
      </c>
      <c r="D3048">
        <v>0</v>
      </c>
      <c r="E3048">
        <v>2019</v>
      </c>
    </row>
    <row r="3049" spans="1:5" x14ac:dyDescent="0.25">
      <c r="A3049" t="s">
        <v>269</v>
      </c>
      <c r="B3049" t="s">
        <v>107</v>
      </c>
      <c r="C3049" t="s">
        <v>431</v>
      </c>
      <c r="D3049">
        <v>0</v>
      </c>
      <c r="E3049">
        <v>2020</v>
      </c>
    </row>
    <row r="3050" spans="1:5" x14ac:dyDescent="0.25">
      <c r="A3050" t="s">
        <v>269</v>
      </c>
      <c r="B3050" t="s">
        <v>107</v>
      </c>
      <c r="C3050" t="s">
        <v>432</v>
      </c>
      <c r="D3050">
        <v>43465</v>
      </c>
      <c r="E3050">
        <v>2018</v>
      </c>
    </row>
    <row r="3051" spans="1:5" x14ac:dyDescent="0.25">
      <c r="A3051" t="s">
        <v>269</v>
      </c>
      <c r="B3051" t="s">
        <v>107</v>
      </c>
      <c r="C3051" t="s">
        <v>432</v>
      </c>
      <c r="D3051">
        <v>43830</v>
      </c>
      <c r="E3051">
        <v>2019</v>
      </c>
    </row>
    <row r="3052" spans="1:5" x14ac:dyDescent="0.25">
      <c r="A3052" t="s">
        <v>269</v>
      </c>
      <c r="B3052" t="s">
        <v>107</v>
      </c>
      <c r="C3052" t="s">
        <v>432</v>
      </c>
      <c r="D3052">
        <v>44196</v>
      </c>
      <c r="E3052">
        <v>2020</v>
      </c>
    </row>
    <row r="3053" spans="1:5" x14ac:dyDescent="0.25">
      <c r="A3053" t="s">
        <v>269</v>
      </c>
      <c r="B3053" t="s">
        <v>107</v>
      </c>
      <c r="C3053" t="s">
        <v>433</v>
      </c>
      <c r="D3053">
        <v>-8000000</v>
      </c>
      <c r="E3053">
        <v>2018</v>
      </c>
    </row>
    <row r="3054" spans="1:5" x14ac:dyDescent="0.25">
      <c r="A3054" t="s">
        <v>269</v>
      </c>
      <c r="B3054" t="s">
        <v>107</v>
      </c>
      <c r="C3054" t="s">
        <v>433</v>
      </c>
      <c r="D3054">
        <v>-4100000</v>
      </c>
      <c r="E3054">
        <v>2019</v>
      </c>
    </row>
    <row r="3055" spans="1:5" x14ac:dyDescent="0.25">
      <c r="A3055" t="s">
        <v>269</v>
      </c>
      <c r="B3055" t="s">
        <v>107</v>
      </c>
      <c r="C3055" t="s">
        <v>433</v>
      </c>
      <c r="D3055">
        <v>-14200000</v>
      </c>
      <c r="E3055">
        <v>2020</v>
      </c>
    </row>
    <row r="3056" spans="1:5" x14ac:dyDescent="0.25">
      <c r="A3056" t="s">
        <v>269</v>
      </c>
      <c r="B3056" t="s">
        <v>107</v>
      </c>
      <c r="C3056" t="s">
        <v>434</v>
      </c>
      <c r="D3056">
        <v>13039600000</v>
      </c>
      <c r="E3056">
        <v>2018</v>
      </c>
    </row>
    <row r="3057" spans="1:5" x14ac:dyDescent="0.25">
      <c r="A3057" t="s">
        <v>269</v>
      </c>
      <c r="B3057" t="s">
        <v>107</v>
      </c>
      <c r="C3057" t="s">
        <v>434</v>
      </c>
      <c r="D3057">
        <v>13343200000</v>
      </c>
      <c r="E3057">
        <v>2019</v>
      </c>
    </row>
    <row r="3058" spans="1:5" x14ac:dyDescent="0.25">
      <c r="A3058" t="s">
        <v>269</v>
      </c>
      <c r="B3058" t="s">
        <v>107</v>
      </c>
      <c r="C3058" t="s">
        <v>434</v>
      </c>
      <c r="D3058">
        <v>10700300000</v>
      </c>
      <c r="E3058">
        <v>2020</v>
      </c>
    </row>
    <row r="3059" spans="1:5" x14ac:dyDescent="0.25">
      <c r="A3059" t="s">
        <v>269</v>
      </c>
      <c r="B3059" t="s">
        <v>107</v>
      </c>
      <c r="C3059" t="s">
        <v>435</v>
      </c>
      <c r="D3059">
        <v>0</v>
      </c>
      <c r="E3059">
        <v>2018</v>
      </c>
    </row>
    <row r="3060" spans="1:5" x14ac:dyDescent="0.25">
      <c r="A3060" t="s">
        <v>269</v>
      </c>
      <c r="B3060" t="s">
        <v>107</v>
      </c>
      <c r="C3060" t="s">
        <v>435</v>
      </c>
      <c r="D3060">
        <v>0</v>
      </c>
      <c r="E3060">
        <v>2019</v>
      </c>
    </row>
    <row r="3061" spans="1:5" x14ac:dyDescent="0.25">
      <c r="A3061" t="s">
        <v>269</v>
      </c>
      <c r="B3061" t="s">
        <v>107</v>
      </c>
      <c r="C3061" t="s">
        <v>435</v>
      </c>
      <c r="D3061">
        <v>0</v>
      </c>
      <c r="E3061">
        <v>2020</v>
      </c>
    </row>
    <row r="3062" spans="1:5" x14ac:dyDescent="0.25">
      <c r="A3062" t="s">
        <v>269</v>
      </c>
      <c r="B3062" t="s">
        <v>107</v>
      </c>
      <c r="C3062" t="s">
        <v>436</v>
      </c>
      <c r="D3062">
        <v>5706400000</v>
      </c>
      <c r="E3062">
        <v>2018</v>
      </c>
    </row>
    <row r="3063" spans="1:5" x14ac:dyDescent="0.25">
      <c r="A3063" t="s">
        <v>269</v>
      </c>
      <c r="B3063" t="s">
        <v>107</v>
      </c>
      <c r="C3063" t="s">
        <v>436</v>
      </c>
      <c r="D3063">
        <v>5757800000</v>
      </c>
      <c r="E3063">
        <v>2019</v>
      </c>
    </row>
    <row r="3064" spans="1:5" x14ac:dyDescent="0.25">
      <c r="A3064" t="s">
        <v>269</v>
      </c>
      <c r="B3064" t="s">
        <v>107</v>
      </c>
      <c r="C3064" t="s">
        <v>436</v>
      </c>
      <c r="D3064">
        <v>5762100000</v>
      </c>
      <c r="E3064">
        <v>2020</v>
      </c>
    </row>
    <row r="3065" spans="1:5" x14ac:dyDescent="0.25">
      <c r="A3065" t="s">
        <v>269</v>
      </c>
      <c r="B3065" t="s">
        <v>107</v>
      </c>
      <c r="C3065" t="s">
        <v>437</v>
      </c>
      <c r="D3065">
        <v>11636600000</v>
      </c>
      <c r="E3065">
        <v>2018</v>
      </c>
    </row>
    <row r="3066" spans="1:5" x14ac:dyDescent="0.25">
      <c r="A3066" t="s">
        <v>269</v>
      </c>
      <c r="B3066" t="s">
        <v>107</v>
      </c>
      <c r="C3066" t="s">
        <v>437</v>
      </c>
      <c r="D3066">
        <v>12422500000</v>
      </c>
      <c r="E3066">
        <v>2019</v>
      </c>
    </row>
    <row r="3067" spans="1:5" x14ac:dyDescent="0.25">
      <c r="A3067" t="s">
        <v>269</v>
      </c>
      <c r="B3067" t="s">
        <v>107</v>
      </c>
      <c r="C3067" t="s">
        <v>437</v>
      </c>
      <c r="D3067">
        <v>11639400000</v>
      </c>
      <c r="E3067">
        <v>2020</v>
      </c>
    </row>
    <row r="3068" spans="1:5" x14ac:dyDescent="0.25">
      <c r="A3068" t="s">
        <v>269</v>
      </c>
      <c r="B3068" t="s">
        <v>107</v>
      </c>
      <c r="C3068" t="s">
        <v>438</v>
      </c>
      <c r="D3068">
        <v>4474000000</v>
      </c>
      <c r="E3068">
        <v>2018</v>
      </c>
    </row>
    <row r="3069" spans="1:5" x14ac:dyDescent="0.25">
      <c r="A3069" t="s">
        <v>269</v>
      </c>
      <c r="B3069" t="s">
        <v>107</v>
      </c>
      <c r="C3069" t="s">
        <v>438</v>
      </c>
      <c r="D3069">
        <v>5967900000</v>
      </c>
      <c r="E3069">
        <v>2019</v>
      </c>
    </row>
    <row r="3070" spans="1:5" x14ac:dyDescent="0.25">
      <c r="A3070" t="s">
        <v>269</v>
      </c>
      <c r="B3070" t="s">
        <v>107</v>
      </c>
      <c r="C3070" t="s">
        <v>438</v>
      </c>
      <c r="D3070">
        <v>4055200000</v>
      </c>
      <c r="E3070">
        <v>2020</v>
      </c>
    </row>
    <row r="3071" spans="1:5" x14ac:dyDescent="0.25">
      <c r="A3071" t="s">
        <v>269</v>
      </c>
      <c r="B3071" t="s">
        <v>107</v>
      </c>
      <c r="C3071" t="s">
        <v>439</v>
      </c>
      <c r="D3071">
        <v>0</v>
      </c>
      <c r="E3071">
        <v>2018</v>
      </c>
    </row>
    <row r="3072" spans="1:5" x14ac:dyDescent="0.25">
      <c r="A3072" t="s">
        <v>269</v>
      </c>
      <c r="B3072" t="s">
        <v>107</v>
      </c>
      <c r="C3072" t="s">
        <v>439</v>
      </c>
      <c r="D3072">
        <v>0</v>
      </c>
      <c r="E3072">
        <v>2019</v>
      </c>
    </row>
    <row r="3073" spans="1:5" x14ac:dyDescent="0.25">
      <c r="A3073" t="s">
        <v>269</v>
      </c>
      <c r="B3073" t="s">
        <v>107</v>
      </c>
      <c r="C3073" t="s">
        <v>439</v>
      </c>
      <c r="D3073">
        <v>0</v>
      </c>
      <c r="E3073">
        <v>2020</v>
      </c>
    </row>
    <row r="3074" spans="1:5" x14ac:dyDescent="0.25">
      <c r="A3074" t="s">
        <v>269</v>
      </c>
      <c r="B3074" t="s">
        <v>107</v>
      </c>
      <c r="C3074" t="s">
        <v>23</v>
      </c>
      <c r="D3074">
        <v>1425600000</v>
      </c>
      <c r="E3074">
        <v>2018</v>
      </c>
    </row>
    <row r="3075" spans="1:5" x14ac:dyDescent="0.25">
      <c r="A3075" t="s">
        <v>269</v>
      </c>
      <c r="B3075" t="s">
        <v>107</v>
      </c>
      <c r="C3075" t="s">
        <v>23</v>
      </c>
      <c r="D3075">
        <v>1158000000</v>
      </c>
      <c r="E3075">
        <v>2019</v>
      </c>
    </row>
    <row r="3076" spans="1:5" x14ac:dyDescent="0.25">
      <c r="A3076" t="s">
        <v>269</v>
      </c>
      <c r="B3076" t="s">
        <v>107</v>
      </c>
      <c r="C3076" t="s">
        <v>23</v>
      </c>
      <c r="D3076">
        <v>992300000</v>
      </c>
      <c r="E3076">
        <v>2020</v>
      </c>
    </row>
    <row r="3077" spans="1:5" x14ac:dyDescent="0.25">
      <c r="A3077" t="s">
        <v>269</v>
      </c>
      <c r="B3077" t="s">
        <v>107</v>
      </c>
      <c r="C3077" t="s">
        <v>440</v>
      </c>
      <c r="D3077">
        <v>3120000000</v>
      </c>
      <c r="E3077">
        <v>2018</v>
      </c>
    </row>
    <row r="3078" spans="1:5" x14ac:dyDescent="0.25">
      <c r="A3078" t="s">
        <v>269</v>
      </c>
      <c r="B3078" t="s">
        <v>107</v>
      </c>
      <c r="C3078" t="s">
        <v>440</v>
      </c>
      <c r="D3078">
        <v>3527400000</v>
      </c>
      <c r="E3078">
        <v>2019</v>
      </c>
    </row>
    <row r="3079" spans="1:5" x14ac:dyDescent="0.25">
      <c r="A3079" t="s">
        <v>269</v>
      </c>
      <c r="B3079" t="s">
        <v>107</v>
      </c>
      <c r="C3079" t="s">
        <v>440</v>
      </c>
      <c r="D3079">
        <v>3084300000</v>
      </c>
      <c r="E3079">
        <v>2020</v>
      </c>
    </row>
    <row r="3080" spans="1:5" x14ac:dyDescent="0.25">
      <c r="A3080" t="s">
        <v>269</v>
      </c>
      <c r="B3080" t="s">
        <v>107</v>
      </c>
      <c r="C3080" t="s">
        <v>22</v>
      </c>
      <c r="D3080">
        <v>0</v>
      </c>
      <c r="E3080">
        <v>2018</v>
      </c>
    </row>
    <row r="3081" spans="1:5" x14ac:dyDescent="0.25">
      <c r="A3081" t="s">
        <v>269</v>
      </c>
      <c r="B3081" t="s">
        <v>107</v>
      </c>
      <c r="C3081" t="s">
        <v>22</v>
      </c>
      <c r="D3081">
        <v>0</v>
      </c>
      <c r="E3081">
        <v>2019</v>
      </c>
    </row>
    <row r="3082" spans="1:5" x14ac:dyDescent="0.25">
      <c r="A3082" t="s">
        <v>269</v>
      </c>
      <c r="B3082" t="s">
        <v>107</v>
      </c>
      <c r="C3082" t="s">
        <v>22</v>
      </c>
      <c r="D3082">
        <v>0</v>
      </c>
      <c r="E3082">
        <v>2020</v>
      </c>
    </row>
    <row r="3083" spans="1:5" x14ac:dyDescent="0.25">
      <c r="A3083" t="s">
        <v>269</v>
      </c>
      <c r="B3083" t="s">
        <v>107</v>
      </c>
      <c r="C3083" t="s">
        <v>441</v>
      </c>
      <c r="D3083">
        <v>0</v>
      </c>
      <c r="E3083">
        <v>2018</v>
      </c>
    </row>
    <row r="3084" spans="1:5" x14ac:dyDescent="0.25">
      <c r="A3084" t="s">
        <v>269</v>
      </c>
      <c r="B3084" t="s">
        <v>107</v>
      </c>
      <c r="C3084" t="s">
        <v>441</v>
      </c>
      <c r="D3084">
        <v>0</v>
      </c>
      <c r="E3084">
        <v>2019</v>
      </c>
    </row>
    <row r="3085" spans="1:5" x14ac:dyDescent="0.25">
      <c r="A3085" t="s">
        <v>269</v>
      </c>
      <c r="B3085" t="s">
        <v>107</v>
      </c>
      <c r="C3085" t="s">
        <v>441</v>
      </c>
      <c r="D3085">
        <v>0</v>
      </c>
      <c r="E3085">
        <v>2020</v>
      </c>
    </row>
    <row r="3086" spans="1:5" x14ac:dyDescent="0.25">
      <c r="A3086" t="s">
        <v>269</v>
      </c>
      <c r="B3086" t="s">
        <v>107</v>
      </c>
      <c r="C3086" t="s">
        <v>11</v>
      </c>
      <c r="D3086">
        <v>929900000</v>
      </c>
      <c r="E3086">
        <v>2018</v>
      </c>
    </row>
    <row r="3087" spans="1:5" x14ac:dyDescent="0.25">
      <c r="A3087" t="s">
        <v>269</v>
      </c>
      <c r="B3087" t="s">
        <v>107</v>
      </c>
      <c r="C3087" t="s">
        <v>11</v>
      </c>
      <c r="D3087">
        <v>804200000</v>
      </c>
      <c r="E3087">
        <v>2019</v>
      </c>
    </row>
    <row r="3088" spans="1:5" x14ac:dyDescent="0.25">
      <c r="A3088" t="s">
        <v>269</v>
      </c>
      <c r="B3088" t="s">
        <v>107</v>
      </c>
      <c r="C3088" t="s">
        <v>11</v>
      </c>
      <c r="D3088">
        <v>1068600000</v>
      </c>
      <c r="E3088">
        <v>2020</v>
      </c>
    </row>
    <row r="3089" spans="1:5" x14ac:dyDescent="0.25">
      <c r="A3089" t="s">
        <v>269</v>
      </c>
      <c r="B3089" t="s">
        <v>107</v>
      </c>
      <c r="C3089" t="s">
        <v>19</v>
      </c>
      <c r="D3089">
        <v>25288900000</v>
      </c>
      <c r="E3089">
        <v>2018</v>
      </c>
    </row>
    <row r="3090" spans="1:5" x14ac:dyDescent="0.25">
      <c r="A3090" t="s">
        <v>269</v>
      </c>
      <c r="B3090" t="s">
        <v>107</v>
      </c>
      <c r="C3090" t="s">
        <v>19</v>
      </c>
      <c r="D3090">
        <v>27234300000</v>
      </c>
      <c r="E3090">
        <v>2019</v>
      </c>
    </row>
    <row r="3091" spans="1:5" x14ac:dyDescent="0.25">
      <c r="A3091" t="s">
        <v>269</v>
      </c>
      <c r="B3091" t="s">
        <v>107</v>
      </c>
      <c r="C3091" t="s">
        <v>19</v>
      </c>
      <c r="D3091">
        <v>24618900000</v>
      </c>
      <c r="E3091">
        <v>2020</v>
      </c>
    </row>
    <row r="3092" spans="1:5" x14ac:dyDescent="0.25">
      <c r="A3092" t="s">
        <v>269</v>
      </c>
      <c r="B3092" t="s">
        <v>107</v>
      </c>
      <c r="C3092" t="s">
        <v>18</v>
      </c>
      <c r="D3092">
        <v>12257300000</v>
      </c>
      <c r="E3092">
        <v>2018</v>
      </c>
    </row>
    <row r="3093" spans="1:5" x14ac:dyDescent="0.25">
      <c r="A3093" t="s">
        <v>269</v>
      </c>
      <c r="B3093" t="s">
        <v>107</v>
      </c>
      <c r="C3093" t="s">
        <v>18</v>
      </c>
      <c r="D3093">
        <v>13895200000</v>
      </c>
      <c r="E3093">
        <v>2019</v>
      </c>
    </row>
    <row r="3094" spans="1:5" x14ac:dyDescent="0.25">
      <c r="A3094" t="s">
        <v>269</v>
      </c>
      <c r="B3094" t="s">
        <v>107</v>
      </c>
      <c r="C3094" t="s">
        <v>18</v>
      </c>
      <c r="D3094">
        <v>13932800000</v>
      </c>
      <c r="E3094">
        <v>2020</v>
      </c>
    </row>
    <row r="3095" spans="1:5" x14ac:dyDescent="0.25">
      <c r="A3095" t="s">
        <v>269</v>
      </c>
      <c r="B3095" t="s">
        <v>107</v>
      </c>
      <c r="C3095" t="s">
        <v>442</v>
      </c>
      <c r="D3095">
        <v>0</v>
      </c>
      <c r="E3095">
        <v>2018</v>
      </c>
    </row>
    <row r="3096" spans="1:5" x14ac:dyDescent="0.25">
      <c r="A3096" t="s">
        <v>269</v>
      </c>
      <c r="B3096" t="s">
        <v>107</v>
      </c>
      <c r="C3096" t="s">
        <v>442</v>
      </c>
      <c r="D3096">
        <v>1495800000</v>
      </c>
      <c r="E3096">
        <v>2019</v>
      </c>
    </row>
    <row r="3097" spans="1:5" x14ac:dyDescent="0.25">
      <c r="A3097" t="s">
        <v>269</v>
      </c>
      <c r="B3097" t="s">
        <v>107</v>
      </c>
      <c r="C3097" t="s">
        <v>442</v>
      </c>
      <c r="D3097">
        <v>0</v>
      </c>
      <c r="E3097">
        <v>2020</v>
      </c>
    </row>
    <row r="3098" spans="1:5" x14ac:dyDescent="0.25">
      <c r="A3098" t="s">
        <v>269</v>
      </c>
      <c r="B3098" t="s">
        <v>107</v>
      </c>
      <c r="C3098" t="s">
        <v>443</v>
      </c>
      <c r="D3098">
        <v>1375900000</v>
      </c>
      <c r="E3098">
        <v>2018</v>
      </c>
    </row>
    <row r="3099" spans="1:5" x14ac:dyDescent="0.25">
      <c r="A3099" t="s">
        <v>269</v>
      </c>
      <c r="B3099" t="s">
        <v>107</v>
      </c>
      <c r="C3099" t="s">
        <v>443</v>
      </c>
      <c r="D3099">
        <v>1408100000</v>
      </c>
      <c r="E3099">
        <v>2019</v>
      </c>
    </row>
    <row r="3100" spans="1:5" x14ac:dyDescent="0.25">
      <c r="A3100" t="s">
        <v>269</v>
      </c>
      <c r="B3100" t="s">
        <v>107</v>
      </c>
      <c r="C3100" t="s">
        <v>443</v>
      </c>
      <c r="D3100">
        <v>772100000</v>
      </c>
      <c r="E3100">
        <v>2020</v>
      </c>
    </row>
    <row r="3101" spans="1:5" x14ac:dyDescent="0.25">
      <c r="A3101" t="s">
        <v>269</v>
      </c>
      <c r="B3101" t="s">
        <v>107</v>
      </c>
      <c r="C3101" t="s">
        <v>444</v>
      </c>
      <c r="D3101">
        <v>0</v>
      </c>
      <c r="E3101">
        <v>2018</v>
      </c>
    </row>
    <row r="3102" spans="1:5" x14ac:dyDescent="0.25">
      <c r="A3102" t="s">
        <v>269</v>
      </c>
      <c r="B3102" t="s">
        <v>107</v>
      </c>
      <c r="C3102" t="s">
        <v>444</v>
      </c>
      <c r="D3102">
        <v>0</v>
      </c>
      <c r="E3102">
        <v>2019</v>
      </c>
    </row>
    <row r="3103" spans="1:5" x14ac:dyDescent="0.25">
      <c r="A3103" t="s">
        <v>269</v>
      </c>
      <c r="B3103" t="s">
        <v>107</v>
      </c>
      <c r="C3103" t="s">
        <v>444</v>
      </c>
      <c r="D3103">
        <v>2967400000</v>
      </c>
      <c r="E3103">
        <v>2020</v>
      </c>
    </row>
    <row r="3104" spans="1:5" x14ac:dyDescent="0.25">
      <c r="A3104" t="s">
        <v>269</v>
      </c>
      <c r="B3104" t="s">
        <v>107</v>
      </c>
      <c r="C3104" t="s">
        <v>445</v>
      </c>
      <c r="D3104">
        <v>0</v>
      </c>
      <c r="E3104">
        <v>2018</v>
      </c>
    </row>
    <row r="3105" spans="1:5" x14ac:dyDescent="0.25">
      <c r="A3105" t="s">
        <v>269</v>
      </c>
      <c r="B3105" t="s">
        <v>107</v>
      </c>
      <c r="C3105" t="s">
        <v>445</v>
      </c>
      <c r="D3105">
        <v>0</v>
      </c>
      <c r="E3105">
        <v>2019</v>
      </c>
    </row>
    <row r="3106" spans="1:5" x14ac:dyDescent="0.25">
      <c r="A3106" t="s">
        <v>269</v>
      </c>
      <c r="B3106" t="s">
        <v>107</v>
      </c>
      <c r="C3106" t="s">
        <v>445</v>
      </c>
      <c r="D3106">
        <v>0</v>
      </c>
      <c r="E3106">
        <v>2020</v>
      </c>
    </row>
    <row r="3107" spans="1:5" x14ac:dyDescent="0.25">
      <c r="A3107" t="s">
        <v>269</v>
      </c>
      <c r="B3107" t="s">
        <v>107</v>
      </c>
      <c r="C3107" t="s">
        <v>446</v>
      </c>
      <c r="D3107">
        <v>0</v>
      </c>
      <c r="E3107">
        <v>2018</v>
      </c>
    </row>
    <row r="3108" spans="1:5" x14ac:dyDescent="0.25">
      <c r="A3108" t="s">
        <v>269</v>
      </c>
      <c r="B3108" t="s">
        <v>107</v>
      </c>
      <c r="C3108" t="s">
        <v>446</v>
      </c>
      <c r="D3108">
        <v>0</v>
      </c>
      <c r="E3108">
        <v>2019</v>
      </c>
    </row>
    <row r="3109" spans="1:5" x14ac:dyDescent="0.25">
      <c r="A3109" t="s">
        <v>269</v>
      </c>
      <c r="B3109" t="s">
        <v>107</v>
      </c>
      <c r="C3109" t="s">
        <v>446</v>
      </c>
      <c r="D3109">
        <v>0</v>
      </c>
      <c r="E3109">
        <v>2020</v>
      </c>
    </row>
    <row r="3110" spans="1:5" x14ac:dyDescent="0.25">
      <c r="A3110" t="s">
        <v>269</v>
      </c>
      <c r="B3110" t="s">
        <v>107</v>
      </c>
      <c r="C3110" t="s">
        <v>447</v>
      </c>
      <c r="D3110">
        <v>-4468800000</v>
      </c>
      <c r="E3110">
        <v>2018</v>
      </c>
    </row>
    <row r="3111" spans="1:5" x14ac:dyDescent="0.25">
      <c r="A3111" t="s">
        <v>269</v>
      </c>
      <c r="B3111" t="s">
        <v>107</v>
      </c>
      <c r="C3111" t="s">
        <v>447</v>
      </c>
      <c r="D3111">
        <v>-5860400000</v>
      </c>
      <c r="E3111">
        <v>2019</v>
      </c>
    </row>
    <row r="3112" spans="1:5" x14ac:dyDescent="0.25">
      <c r="A3112" t="s">
        <v>269</v>
      </c>
      <c r="B3112" t="s">
        <v>107</v>
      </c>
      <c r="C3112" t="s">
        <v>447</v>
      </c>
      <c r="D3112">
        <v>-3772700000</v>
      </c>
      <c r="E3112">
        <v>2020</v>
      </c>
    </row>
    <row r="3113" spans="1:5" x14ac:dyDescent="0.25">
      <c r="A3113" t="s">
        <v>269</v>
      </c>
      <c r="B3113" t="s">
        <v>107</v>
      </c>
      <c r="C3113" t="s">
        <v>448</v>
      </c>
      <c r="D3113">
        <v>0</v>
      </c>
      <c r="E3113">
        <v>2018</v>
      </c>
    </row>
    <row r="3114" spans="1:5" x14ac:dyDescent="0.25">
      <c r="A3114" t="s">
        <v>269</v>
      </c>
      <c r="B3114" t="s">
        <v>107</v>
      </c>
      <c r="C3114" t="s">
        <v>448</v>
      </c>
      <c r="D3114">
        <v>0</v>
      </c>
      <c r="E3114">
        <v>2019</v>
      </c>
    </row>
    <row r="3115" spans="1:5" x14ac:dyDescent="0.25">
      <c r="A3115" t="s">
        <v>269</v>
      </c>
      <c r="B3115" t="s">
        <v>107</v>
      </c>
      <c r="C3115" t="s">
        <v>448</v>
      </c>
      <c r="D3115">
        <v>0</v>
      </c>
      <c r="E3115">
        <v>2020</v>
      </c>
    </row>
    <row r="3116" spans="1:5" x14ac:dyDescent="0.25">
      <c r="A3116" t="s">
        <v>269</v>
      </c>
      <c r="B3116" t="s">
        <v>107</v>
      </c>
      <c r="C3116" t="s">
        <v>449</v>
      </c>
      <c r="D3116">
        <v>-1583400000</v>
      </c>
      <c r="E3116">
        <v>2018</v>
      </c>
    </row>
    <row r="3117" spans="1:5" x14ac:dyDescent="0.25">
      <c r="A3117" t="s">
        <v>269</v>
      </c>
      <c r="B3117" t="s">
        <v>107</v>
      </c>
      <c r="C3117" t="s">
        <v>449</v>
      </c>
      <c r="D3117">
        <v>1214900000</v>
      </c>
      <c r="E3117">
        <v>2019</v>
      </c>
    </row>
    <row r="3118" spans="1:5" x14ac:dyDescent="0.25">
      <c r="A3118" t="s">
        <v>269</v>
      </c>
      <c r="B3118" t="s">
        <v>107</v>
      </c>
      <c r="C3118" t="s">
        <v>449</v>
      </c>
      <c r="D3118">
        <v>397900000</v>
      </c>
      <c r="E3118">
        <v>2020</v>
      </c>
    </row>
    <row r="3119" spans="1:5" x14ac:dyDescent="0.25">
      <c r="A3119" t="s">
        <v>269</v>
      </c>
      <c r="B3119" t="s">
        <v>107</v>
      </c>
      <c r="C3119" t="s">
        <v>450</v>
      </c>
      <c r="D3119">
        <v>0</v>
      </c>
      <c r="E3119">
        <v>2018</v>
      </c>
    </row>
    <row r="3120" spans="1:5" x14ac:dyDescent="0.25">
      <c r="A3120" t="s">
        <v>269</v>
      </c>
      <c r="B3120" t="s">
        <v>107</v>
      </c>
      <c r="C3120" t="s">
        <v>450</v>
      </c>
      <c r="D3120">
        <v>0</v>
      </c>
      <c r="E3120">
        <v>2019</v>
      </c>
    </row>
    <row r="3121" spans="1:5" x14ac:dyDescent="0.25">
      <c r="A3121" t="s">
        <v>269</v>
      </c>
      <c r="B3121" t="s">
        <v>107</v>
      </c>
      <c r="C3121" t="s">
        <v>450</v>
      </c>
      <c r="D3121">
        <v>0</v>
      </c>
      <c r="E3121">
        <v>2020</v>
      </c>
    </row>
    <row r="3122" spans="1:5" x14ac:dyDescent="0.25">
      <c r="A3122" t="s">
        <v>269</v>
      </c>
      <c r="B3122" t="s">
        <v>107</v>
      </c>
      <c r="C3122" t="s">
        <v>451</v>
      </c>
      <c r="D3122">
        <v>0</v>
      </c>
      <c r="E3122">
        <v>2018</v>
      </c>
    </row>
    <row r="3123" spans="1:5" x14ac:dyDescent="0.25">
      <c r="A3123" t="s">
        <v>269</v>
      </c>
      <c r="B3123" t="s">
        <v>107</v>
      </c>
      <c r="C3123" t="s">
        <v>451</v>
      </c>
      <c r="D3123">
        <v>0</v>
      </c>
      <c r="E3123">
        <v>2019</v>
      </c>
    </row>
    <row r="3124" spans="1:5" x14ac:dyDescent="0.25">
      <c r="A3124" t="s">
        <v>269</v>
      </c>
      <c r="B3124" t="s">
        <v>107</v>
      </c>
      <c r="C3124" t="s">
        <v>451</v>
      </c>
      <c r="D3124">
        <v>0</v>
      </c>
      <c r="E3124">
        <v>2020</v>
      </c>
    </row>
    <row r="3125" spans="1:5" x14ac:dyDescent="0.25">
      <c r="A3125" t="s">
        <v>269</v>
      </c>
      <c r="B3125" t="s">
        <v>107</v>
      </c>
      <c r="C3125" t="s">
        <v>452</v>
      </c>
      <c r="D3125">
        <v>0</v>
      </c>
      <c r="E3125">
        <v>2018</v>
      </c>
    </row>
    <row r="3126" spans="1:5" x14ac:dyDescent="0.25">
      <c r="A3126" t="s">
        <v>269</v>
      </c>
      <c r="B3126" t="s">
        <v>107</v>
      </c>
      <c r="C3126" t="s">
        <v>452</v>
      </c>
      <c r="D3126">
        <v>0</v>
      </c>
      <c r="E3126">
        <v>2019</v>
      </c>
    </row>
    <row r="3127" spans="1:5" x14ac:dyDescent="0.25">
      <c r="A3127" t="s">
        <v>269</v>
      </c>
      <c r="B3127" t="s">
        <v>107</v>
      </c>
      <c r="C3127" t="s">
        <v>452</v>
      </c>
      <c r="D3127">
        <v>0</v>
      </c>
      <c r="E3127">
        <v>2020</v>
      </c>
    </row>
    <row r="3128" spans="1:5" x14ac:dyDescent="0.25">
      <c r="A3128" t="s">
        <v>269</v>
      </c>
      <c r="B3128" t="s">
        <v>107</v>
      </c>
      <c r="C3128" t="s">
        <v>453</v>
      </c>
      <c r="D3128">
        <v>43300000</v>
      </c>
      <c r="E3128">
        <v>2018</v>
      </c>
    </row>
    <row r="3129" spans="1:5" x14ac:dyDescent="0.25">
      <c r="A3129" t="s">
        <v>269</v>
      </c>
      <c r="B3129" t="s">
        <v>107</v>
      </c>
      <c r="C3129" t="s">
        <v>453</v>
      </c>
      <c r="D3129">
        <v>0</v>
      </c>
      <c r="E3129">
        <v>2019</v>
      </c>
    </row>
    <row r="3130" spans="1:5" x14ac:dyDescent="0.25">
      <c r="A3130" t="s">
        <v>269</v>
      </c>
      <c r="B3130" t="s">
        <v>107</v>
      </c>
      <c r="C3130" t="s">
        <v>453</v>
      </c>
      <c r="D3130">
        <v>59900000</v>
      </c>
      <c r="E3130">
        <v>2020</v>
      </c>
    </row>
    <row r="3131" spans="1:5" x14ac:dyDescent="0.25">
      <c r="A3131" t="s">
        <v>269</v>
      </c>
      <c r="B3131" t="s">
        <v>107</v>
      </c>
      <c r="C3131" t="s">
        <v>454</v>
      </c>
      <c r="D3131">
        <v>4430700000</v>
      </c>
      <c r="E3131">
        <v>2018</v>
      </c>
    </row>
    <row r="3132" spans="1:5" x14ac:dyDescent="0.25">
      <c r="A3132" t="s">
        <v>269</v>
      </c>
      <c r="B3132" t="s">
        <v>107</v>
      </c>
      <c r="C3132" t="s">
        <v>454</v>
      </c>
      <c r="D3132">
        <v>5888500000</v>
      </c>
      <c r="E3132">
        <v>2019</v>
      </c>
    </row>
    <row r="3133" spans="1:5" x14ac:dyDescent="0.25">
      <c r="A3133" t="s">
        <v>269</v>
      </c>
      <c r="B3133" t="s">
        <v>107</v>
      </c>
      <c r="C3133" t="s">
        <v>454</v>
      </c>
      <c r="D3133">
        <v>4000600000</v>
      </c>
      <c r="E3133">
        <v>2020</v>
      </c>
    </row>
    <row r="3134" spans="1:5" x14ac:dyDescent="0.25">
      <c r="A3134" t="s">
        <v>269</v>
      </c>
      <c r="B3134" t="s">
        <v>107</v>
      </c>
      <c r="C3134" t="s">
        <v>24</v>
      </c>
      <c r="D3134">
        <v>4474000000</v>
      </c>
      <c r="E3134">
        <v>2018</v>
      </c>
    </row>
    <row r="3135" spans="1:5" x14ac:dyDescent="0.25">
      <c r="A3135" t="s">
        <v>269</v>
      </c>
      <c r="B3135" t="s">
        <v>107</v>
      </c>
      <c r="C3135" t="s">
        <v>24</v>
      </c>
      <c r="D3135">
        <v>5888500000</v>
      </c>
      <c r="E3135">
        <v>2019</v>
      </c>
    </row>
    <row r="3136" spans="1:5" x14ac:dyDescent="0.25">
      <c r="A3136" t="s">
        <v>269</v>
      </c>
      <c r="B3136" t="s">
        <v>107</v>
      </c>
      <c r="C3136" t="s">
        <v>24</v>
      </c>
      <c r="D3136">
        <v>4060500000</v>
      </c>
      <c r="E3136">
        <v>2020</v>
      </c>
    </row>
    <row r="3137" spans="1:5" x14ac:dyDescent="0.25">
      <c r="A3137" t="s">
        <v>269</v>
      </c>
      <c r="B3137" t="s">
        <v>107</v>
      </c>
      <c r="C3137" t="s">
        <v>455</v>
      </c>
      <c r="D3137">
        <v>3601200000</v>
      </c>
      <c r="E3137">
        <v>2018</v>
      </c>
    </row>
    <row r="3138" spans="1:5" x14ac:dyDescent="0.25">
      <c r="A3138" t="s">
        <v>269</v>
      </c>
      <c r="B3138" t="s">
        <v>107</v>
      </c>
      <c r="C3138" t="s">
        <v>455</v>
      </c>
      <c r="D3138">
        <v>3247300000</v>
      </c>
      <c r="E3138">
        <v>2019</v>
      </c>
    </row>
    <row r="3139" spans="1:5" x14ac:dyDescent="0.25">
      <c r="A3139" t="s">
        <v>269</v>
      </c>
      <c r="B3139" t="s">
        <v>107</v>
      </c>
      <c r="C3139" t="s">
        <v>455</v>
      </c>
      <c r="D3139">
        <v>3411500000</v>
      </c>
      <c r="E3139">
        <v>2020</v>
      </c>
    </row>
    <row r="3140" spans="1:5" x14ac:dyDescent="0.25">
      <c r="A3140" t="s">
        <v>269</v>
      </c>
      <c r="B3140" t="s">
        <v>107</v>
      </c>
      <c r="C3140" t="s">
        <v>14</v>
      </c>
      <c r="D3140">
        <v>17648000000</v>
      </c>
      <c r="E3140">
        <v>2018</v>
      </c>
    </row>
    <row r="3141" spans="1:5" x14ac:dyDescent="0.25">
      <c r="A3141" t="s">
        <v>269</v>
      </c>
      <c r="B3141" t="s">
        <v>107</v>
      </c>
      <c r="C3141" t="s">
        <v>14</v>
      </c>
      <c r="D3141">
        <v>18852500000</v>
      </c>
      <c r="E3141">
        <v>2019</v>
      </c>
    </row>
    <row r="3142" spans="1:5" x14ac:dyDescent="0.25">
      <c r="A3142" t="s">
        <v>269</v>
      </c>
      <c r="B3142" t="s">
        <v>107</v>
      </c>
      <c r="C3142" t="s">
        <v>14</v>
      </c>
      <c r="D3142">
        <v>17731800000</v>
      </c>
      <c r="E3142">
        <v>2020</v>
      </c>
    </row>
    <row r="3143" spans="1:5" x14ac:dyDescent="0.25">
      <c r="A3143" t="s">
        <v>269</v>
      </c>
      <c r="B3143" t="s">
        <v>107</v>
      </c>
      <c r="C3143" t="s">
        <v>17</v>
      </c>
      <c r="D3143">
        <v>8962100000</v>
      </c>
      <c r="E3143">
        <v>2018</v>
      </c>
    </row>
    <row r="3144" spans="1:5" x14ac:dyDescent="0.25">
      <c r="A3144" t="s">
        <v>269</v>
      </c>
      <c r="B3144" t="s">
        <v>107</v>
      </c>
      <c r="C3144" t="s">
        <v>17</v>
      </c>
      <c r="D3144">
        <v>9031400000</v>
      </c>
      <c r="E3144">
        <v>2019</v>
      </c>
    </row>
    <row r="3145" spans="1:5" x14ac:dyDescent="0.25">
      <c r="A3145" t="s">
        <v>269</v>
      </c>
      <c r="B3145" t="s">
        <v>107</v>
      </c>
      <c r="C3145" t="s">
        <v>17</v>
      </c>
      <c r="D3145">
        <v>10190600000</v>
      </c>
      <c r="E3145">
        <v>2020</v>
      </c>
    </row>
    <row r="3146" spans="1:5" x14ac:dyDescent="0.25">
      <c r="A3146" t="s">
        <v>269</v>
      </c>
      <c r="B3146" t="s">
        <v>107</v>
      </c>
      <c r="C3146" t="s">
        <v>456</v>
      </c>
      <c r="D3146">
        <v>2106300000</v>
      </c>
      <c r="E3146">
        <v>2018</v>
      </c>
    </row>
    <row r="3147" spans="1:5" x14ac:dyDescent="0.25">
      <c r="A3147" t="s">
        <v>269</v>
      </c>
      <c r="B3147" t="s">
        <v>107</v>
      </c>
      <c r="C3147" t="s">
        <v>456</v>
      </c>
      <c r="D3147">
        <v>2374700000</v>
      </c>
      <c r="E3147">
        <v>2019</v>
      </c>
    </row>
    <row r="3148" spans="1:5" x14ac:dyDescent="0.25">
      <c r="A3148" t="s">
        <v>269</v>
      </c>
      <c r="B3148" t="s">
        <v>107</v>
      </c>
      <c r="C3148" t="s">
        <v>456</v>
      </c>
      <c r="D3148">
        <v>2504500000</v>
      </c>
      <c r="E3148">
        <v>2020</v>
      </c>
    </row>
    <row r="3149" spans="1:5" x14ac:dyDescent="0.25">
      <c r="A3149" t="s">
        <v>269</v>
      </c>
      <c r="B3149" t="s">
        <v>107</v>
      </c>
      <c r="C3149" t="s">
        <v>457</v>
      </c>
      <c r="D3149">
        <v>11000000</v>
      </c>
      <c r="E3149">
        <v>2018</v>
      </c>
    </row>
    <row r="3150" spans="1:5" x14ac:dyDescent="0.25">
      <c r="A3150" t="s">
        <v>269</v>
      </c>
      <c r="B3150" t="s">
        <v>107</v>
      </c>
      <c r="C3150" t="s">
        <v>457</v>
      </c>
      <c r="D3150">
        <v>497400000</v>
      </c>
      <c r="E3150">
        <v>2020</v>
      </c>
    </row>
    <row r="3151" spans="1:5" x14ac:dyDescent="0.25">
      <c r="A3151" t="s">
        <v>269</v>
      </c>
      <c r="B3151" t="s">
        <v>107</v>
      </c>
      <c r="C3151" t="s">
        <v>494</v>
      </c>
      <c r="D3151">
        <v>0</v>
      </c>
      <c r="E3151">
        <v>2019</v>
      </c>
    </row>
    <row r="3152" spans="1:5" x14ac:dyDescent="0.25">
      <c r="A3152" t="s">
        <v>269</v>
      </c>
      <c r="B3152" t="s">
        <v>107</v>
      </c>
      <c r="C3152" t="s">
        <v>458</v>
      </c>
      <c r="D3152">
        <v>4828000000</v>
      </c>
      <c r="E3152">
        <v>2018</v>
      </c>
    </row>
    <row r="3153" spans="1:5" x14ac:dyDescent="0.25">
      <c r="A3153" t="s">
        <v>269</v>
      </c>
      <c r="B3153" t="s">
        <v>107</v>
      </c>
      <c r="C3153" t="s">
        <v>458</v>
      </c>
      <c r="D3153">
        <v>4712100000</v>
      </c>
      <c r="E3153">
        <v>2019</v>
      </c>
    </row>
    <row r="3154" spans="1:5" x14ac:dyDescent="0.25">
      <c r="A3154" t="s">
        <v>269</v>
      </c>
      <c r="B3154" t="s">
        <v>107</v>
      </c>
      <c r="C3154" t="s">
        <v>458</v>
      </c>
      <c r="D3154">
        <v>6477900000</v>
      </c>
      <c r="E3154">
        <v>2020</v>
      </c>
    </row>
    <row r="3155" spans="1:5" x14ac:dyDescent="0.25">
      <c r="A3155" t="s">
        <v>269</v>
      </c>
      <c r="B3155" t="s">
        <v>107</v>
      </c>
      <c r="C3155" t="s">
        <v>459</v>
      </c>
      <c r="D3155">
        <v>5888600000</v>
      </c>
      <c r="E3155">
        <v>2018</v>
      </c>
    </row>
    <row r="3156" spans="1:5" x14ac:dyDescent="0.25">
      <c r="A3156" t="s">
        <v>269</v>
      </c>
      <c r="B3156" t="s">
        <v>107</v>
      </c>
      <c r="C3156" t="s">
        <v>459</v>
      </c>
      <c r="D3156">
        <v>7042600000</v>
      </c>
      <c r="E3156">
        <v>2019</v>
      </c>
    </row>
    <row r="3157" spans="1:5" x14ac:dyDescent="0.25">
      <c r="A3157" t="s">
        <v>269</v>
      </c>
      <c r="B3157" t="s">
        <v>107</v>
      </c>
      <c r="C3157" t="s">
        <v>459</v>
      </c>
      <c r="D3157">
        <v>4550100000</v>
      </c>
      <c r="E3157">
        <v>2020</v>
      </c>
    </row>
    <row r="3158" spans="1:5" x14ac:dyDescent="0.25">
      <c r="A3158" t="s">
        <v>269</v>
      </c>
      <c r="B3158" t="s">
        <v>107</v>
      </c>
      <c r="C3158" t="s">
        <v>460</v>
      </c>
      <c r="D3158">
        <v>-8861000000</v>
      </c>
      <c r="E3158">
        <v>2018</v>
      </c>
    </row>
    <row r="3159" spans="1:5" x14ac:dyDescent="0.25">
      <c r="A3159" t="s">
        <v>269</v>
      </c>
      <c r="B3159" t="s">
        <v>107</v>
      </c>
      <c r="C3159" t="s">
        <v>460</v>
      </c>
      <c r="D3159">
        <v>-11728700000</v>
      </c>
      <c r="E3159">
        <v>2019</v>
      </c>
    </row>
    <row r="3160" spans="1:5" x14ac:dyDescent="0.25">
      <c r="A3160" t="s">
        <v>269</v>
      </c>
      <c r="B3160" t="s">
        <v>107</v>
      </c>
      <c r="C3160" t="s">
        <v>460</v>
      </c>
      <c r="D3160">
        <v>-14990200000</v>
      </c>
      <c r="E3160">
        <v>2020</v>
      </c>
    </row>
    <row r="3161" spans="1:5" x14ac:dyDescent="0.25">
      <c r="A3161" t="s">
        <v>269</v>
      </c>
      <c r="B3161" t="s">
        <v>107</v>
      </c>
      <c r="C3161" t="s">
        <v>461</v>
      </c>
      <c r="D3161">
        <v>203200000</v>
      </c>
      <c r="E3161">
        <v>2018</v>
      </c>
    </row>
    <row r="3162" spans="1:5" x14ac:dyDescent="0.25">
      <c r="A3162" t="s">
        <v>269</v>
      </c>
      <c r="B3162" t="s">
        <v>107</v>
      </c>
      <c r="C3162" t="s">
        <v>461</v>
      </c>
      <c r="D3162">
        <v>1739400000</v>
      </c>
      <c r="E3162">
        <v>2019</v>
      </c>
    </row>
    <row r="3163" spans="1:5" x14ac:dyDescent="0.25">
      <c r="A3163" t="s">
        <v>269</v>
      </c>
      <c r="B3163" t="s">
        <v>107</v>
      </c>
      <c r="C3163" t="s">
        <v>461</v>
      </c>
      <c r="D3163">
        <v>717900000</v>
      </c>
      <c r="E3163">
        <v>2020</v>
      </c>
    </row>
    <row r="3164" spans="1:5" x14ac:dyDescent="0.25">
      <c r="A3164" t="s">
        <v>269</v>
      </c>
      <c r="B3164" t="s">
        <v>107</v>
      </c>
      <c r="C3164" t="s">
        <v>462</v>
      </c>
      <c r="D3164">
        <v>4470600000</v>
      </c>
      <c r="E3164">
        <v>2018</v>
      </c>
    </row>
    <row r="3165" spans="1:5" x14ac:dyDescent="0.25">
      <c r="A3165" t="s">
        <v>269</v>
      </c>
      <c r="B3165" t="s">
        <v>107</v>
      </c>
      <c r="C3165" t="s">
        <v>462</v>
      </c>
      <c r="D3165">
        <v>6268200000</v>
      </c>
      <c r="E3165">
        <v>2019</v>
      </c>
    </row>
    <row r="3166" spans="1:5" x14ac:dyDescent="0.25">
      <c r="A3166" t="s">
        <v>269</v>
      </c>
      <c r="B3166" t="s">
        <v>107</v>
      </c>
      <c r="C3166" t="s">
        <v>462</v>
      </c>
      <c r="D3166">
        <v>3311200000</v>
      </c>
      <c r="E3166">
        <v>2020</v>
      </c>
    </row>
    <row r="3167" spans="1:5" x14ac:dyDescent="0.25">
      <c r="A3167" t="s">
        <v>269</v>
      </c>
      <c r="B3167" t="s">
        <v>107</v>
      </c>
      <c r="C3167" t="s">
        <v>463</v>
      </c>
      <c r="D3167">
        <v>-62700000</v>
      </c>
      <c r="E3167">
        <v>2018</v>
      </c>
    </row>
    <row r="3168" spans="1:5" x14ac:dyDescent="0.25">
      <c r="A3168" t="s">
        <v>269</v>
      </c>
      <c r="B3168" t="s">
        <v>107</v>
      </c>
      <c r="C3168" t="s">
        <v>463</v>
      </c>
      <c r="D3168">
        <v>132100000</v>
      </c>
      <c r="E3168">
        <v>2019</v>
      </c>
    </row>
    <row r="3169" spans="1:5" x14ac:dyDescent="0.25">
      <c r="A3169" t="s">
        <v>269</v>
      </c>
      <c r="B3169" t="s">
        <v>107</v>
      </c>
      <c r="C3169" t="s">
        <v>463</v>
      </c>
      <c r="D3169">
        <v>23000000</v>
      </c>
      <c r="E3169">
        <v>2020</v>
      </c>
    </row>
    <row r="3170" spans="1:5" x14ac:dyDescent="0.25">
      <c r="A3170" t="s">
        <v>269</v>
      </c>
      <c r="B3170" t="s">
        <v>107</v>
      </c>
      <c r="C3170" t="s">
        <v>12</v>
      </c>
      <c r="D3170">
        <v>3527900000</v>
      </c>
      <c r="E3170">
        <v>2018</v>
      </c>
    </row>
    <row r="3171" spans="1:5" x14ac:dyDescent="0.25">
      <c r="A3171" t="s">
        <v>269</v>
      </c>
      <c r="B3171" t="s">
        <v>107</v>
      </c>
      <c r="C3171" t="s">
        <v>12</v>
      </c>
      <c r="D3171">
        <v>2783400000</v>
      </c>
      <c r="E3171">
        <v>2019</v>
      </c>
    </row>
    <row r="3172" spans="1:5" x14ac:dyDescent="0.25">
      <c r="A3172" t="s">
        <v>269</v>
      </c>
      <c r="B3172" t="s">
        <v>107</v>
      </c>
      <c r="C3172" t="s">
        <v>12</v>
      </c>
      <c r="D3172">
        <v>2573500000</v>
      </c>
      <c r="E3172">
        <v>2020</v>
      </c>
    </row>
    <row r="3173" spans="1:5" x14ac:dyDescent="0.25">
      <c r="A3173" t="s">
        <v>269</v>
      </c>
      <c r="B3173" t="s">
        <v>107</v>
      </c>
      <c r="C3173" t="s">
        <v>464</v>
      </c>
      <c r="D3173">
        <v>2861200000</v>
      </c>
      <c r="E3173">
        <v>2018</v>
      </c>
    </row>
    <row r="3174" spans="1:5" x14ac:dyDescent="0.25">
      <c r="A3174" t="s">
        <v>269</v>
      </c>
      <c r="B3174" t="s">
        <v>107</v>
      </c>
      <c r="C3174" t="s">
        <v>464</v>
      </c>
      <c r="D3174">
        <v>2765800000</v>
      </c>
      <c r="E3174">
        <v>2019</v>
      </c>
    </row>
    <row r="3175" spans="1:5" x14ac:dyDescent="0.25">
      <c r="A3175" t="s">
        <v>269</v>
      </c>
      <c r="B3175" t="s">
        <v>107</v>
      </c>
      <c r="C3175" t="s">
        <v>464</v>
      </c>
      <c r="D3175">
        <v>3145300000</v>
      </c>
      <c r="E3175">
        <v>2020</v>
      </c>
    </row>
    <row r="3176" spans="1:5" x14ac:dyDescent="0.25">
      <c r="A3176" t="s">
        <v>269</v>
      </c>
      <c r="B3176" t="s">
        <v>107</v>
      </c>
      <c r="C3176" t="s">
        <v>465</v>
      </c>
      <c r="D3176">
        <v>5220400000</v>
      </c>
      <c r="E3176">
        <v>2018</v>
      </c>
    </row>
    <row r="3177" spans="1:5" x14ac:dyDescent="0.25">
      <c r="A3177" t="s">
        <v>269</v>
      </c>
      <c r="B3177" t="s">
        <v>107</v>
      </c>
      <c r="C3177" t="s">
        <v>465</v>
      </c>
      <c r="D3177">
        <v>4911900000</v>
      </c>
      <c r="E3177">
        <v>2019</v>
      </c>
    </row>
    <row r="3178" spans="1:5" x14ac:dyDescent="0.25">
      <c r="A3178" t="s">
        <v>269</v>
      </c>
      <c r="B3178" t="s">
        <v>107</v>
      </c>
      <c r="C3178" t="s">
        <v>465</v>
      </c>
      <c r="D3178">
        <v>4701800000</v>
      </c>
      <c r="E3178">
        <v>2020</v>
      </c>
    </row>
    <row r="3179" spans="1:5" x14ac:dyDescent="0.25">
      <c r="A3179" t="s">
        <v>269</v>
      </c>
      <c r="B3179" t="s">
        <v>107</v>
      </c>
      <c r="C3179" t="s">
        <v>466</v>
      </c>
      <c r="D3179">
        <v>3025600000</v>
      </c>
      <c r="E3179">
        <v>2018</v>
      </c>
    </row>
    <row r="3180" spans="1:5" x14ac:dyDescent="0.25">
      <c r="A3180" t="s">
        <v>269</v>
      </c>
      <c r="B3180" t="s">
        <v>107</v>
      </c>
      <c r="C3180" t="s">
        <v>466</v>
      </c>
      <c r="D3180">
        <v>4572400000</v>
      </c>
      <c r="E3180">
        <v>2019</v>
      </c>
    </row>
    <row r="3181" spans="1:5" x14ac:dyDescent="0.25">
      <c r="A3181" t="s">
        <v>269</v>
      </c>
      <c r="B3181" t="s">
        <v>107</v>
      </c>
      <c r="C3181" t="s">
        <v>466</v>
      </c>
      <c r="D3181">
        <v>2764400000</v>
      </c>
      <c r="E3181">
        <v>2020</v>
      </c>
    </row>
    <row r="3182" spans="1:5" x14ac:dyDescent="0.25">
      <c r="A3182" t="s">
        <v>269</v>
      </c>
      <c r="B3182" t="s">
        <v>107</v>
      </c>
      <c r="C3182" t="s">
        <v>467</v>
      </c>
      <c r="D3182">
        <v>124500000</v>
      </c>
      <c r="E3182">
        <v>2018</v>
      </c>
    </row>
    <row r="3183" spans="1:5" x14ac:dyDescent="0.25">
      <c r="A3183" t="s">
        <v>269</v>
      </c>
      <c r="B3183" t="s">
        <v>107</v>
      </c>
      <c r="C3183" t="s">
        <v>467</v>
      </c>
      <c r="D3183">
        <v>56800000</v>
      </c>
      <c r="E3183">
        <v>2019</v>
      </c>
    </row>
    <row r="3184" spans="1:5" x14ac:dyDescent="0.25">
      <c r="A3184" t="s">
        <v>269</v>
      </c>
      <c r="B3184" t="s">
        <v>107</v>
      </c>
      <c r="C3184" t="s">
        <v>467</v>
      </c>
      <c r="D3184">
        <v>-17500000</v>
      </c>
      <c r="E3184">
        <v>2020</v>
      </c>
    </row>
    <row r="3185" spans="1:5" x14ac:dyDescent="0.25">
      <c r="A3185" t="s">
        <v>269</v>
      </c>
      <c r="B3185" t="s">
        <v>107</v>
      </c>
      <c r="C3185" t="s">
        <v>468</v>
      </c>
      <c r="D3185">
        <v>0</v>
      </c>
      <c r="E3185">
        <v>2018</v>
      </c>
    </row>
    <row r="3186" spans="1:5" x14ac:dyDescent="0.25">
      <c r="A3186" t="s">
        <v>269</v>
      </c>
      <c r="B3186" t="s">
        <v>107</v>
      </c>
      <c r="C3186" t="s">
        <v>468</v>
      </c>
      <c r="D3186">
        <v>0</v>
      </c>
      <c r="E3186">
        <v>2019</v>
      </c>
    </row>
    <row r="3187" spans="1:5" x14ac:dyDescent="0.25">
      <c r="A3187" t="s">
        <v>269</v>
      </c>
      <c r="B3187" t="s">
        <v>107</v>
      </c>
      <c r="C3187" t="s">
        <v>468</v>
      </c>
      <c r="D3187">
        <v>0</v>
      </c>
      <c r="E3187">
        <v>2020</v>
      </c>
    </row>
    <row r="3188" spans="1:5" x14ac:dyDescent="0.25">
      <c r="A3188" t="s">
        <v>269</v>
      </c>
      <c r="B3188" t="s">
        <v>107</v>
      </c>
      <c r="C3188" t="s">
        <v>469</v>
      </c>
      <c r="D3188">
        <v>36400000</v>
      </c>
      <c r="E3188">
        <v>2018</v>
      </c>
    </row>
    <row r="3189" spans="1:5" x14ac:dyDescent="0.25">
      <c r="A3189" t="s">
        <v>269</v>
      </c>
      <c r="B3189" t="s">
        <v>107</v>
      </c>
      <c r="C3189" t="s">
        <v>469</v>
      </c>
      <c r="D3189">
        <v>0</v>
      </c>
      <c r="E3189">
        <v>2019</v>
      </c>
    </row>
    <row r="3190" spans="1:5" x14ac:dyDescent="0.25">
      <c r="A3190" t="s">
        <v>269</v>
      </c>
      <c r="B3190" t="s">
        <v>107</v>
      </c>
      <c r="C3190" t="s">
        <v>469</v>
      </c>
      <c r="D3190">
        <v>71000000</v>
      </c>
      <c r="E3190">
        <v>2020</v>
      </c>
    </row>
    <row r="3191" spans="1:5" x14ac:dyDescent="0.25">
      <c r="A3191" t="s">
        <v>269</v>
      </c>
      <c r="B3191" t="s">
        <v>107</v>
      </c>
      <c r="C3191" t="s">
        <v>470</v>
      </c>
      <c r="D3191">
        <v>7694800000</v>
      </c>
      <c r="E3191">
        <v>2018</v>
      </c>
    </row>
    <row r="3192" spans="1:5" x14ac:dyDescent="0.25">
      <c r="A3192" t="s">
        <v>269</v>
      </c>
      <c r="B3192" t="s">
        <v>107</v>
      </c>
      <c r="C3192" t="s">
        <v>470</v>
      </c>
      <c r="D3192">
        <v>5252600000</v>
      </c>
      <c r="E3192">
        <v>2019</v>
      </c>
    </row>
    <row r="3193" spans="1:5" x14ac:dyDescent="0.25">
      <c r="A3193" t="s">
        <v>269</v>
      </c>
      <c r="B3193" t="s">
        <v>107</v>
      </c>
      <c r="C3193" t="s">
        <v>470</v>
      </c>
      <c r="D3193">
        <v>6397700000</v>
      </c>
      <c r="E3193">
        <v>2020</v>
      </c>
    </row>
    <row r="3194" spans="1:5" x14ac:dyDescent="0.25">
      <c r="A3194" t="s">
        <v>269</v>
      </c>
      <c r="B3194" t="s">
        <v>107</v>
      </c>
      <c r="C3194" t="s">
        <v>471</v>
      </c>
      <c r="D3194">
        <v>0</v>
      </c>
      <c r="E3194">
        <v>2018</v>
      </c>
    </row>
    <row r="3195" spans="1:5" x14ac:dyDescent="0.25">
      <c r="A3195" t="s">
        <v>269</v>
      </c>
      <c r="B3195" t="s">
        <v>107</v>
      </c>
      <c r="C3195" t="s">
        <v>471</v>
      </c>
      <c r="D3195">
        <v>0</v>
      </c>
      <c r="E3195">
        <v>2019</v>
      </c>
    </row>
    <row r="3196" spans="1:5" x14ac:dyDescent="0.25">
      <c r="A3196" t="s">
        <v>269</v>
      </c>
      <c r="B3196" t="s">
        <v>107</v>
      </c>
      <c r="C3196" t="s">
        <v>471</v>
      </c>
      <c r="D3196">
        <v>0</v>
      </c>
      <c r="E3196">
        <v>2020</v>
      </c>
    </row>
    <row r="3197" spans="1:5" x14ac:dyDescent="0.25">
      <c r="A3197" t="s">
        <v>269</v>
      </c>
      <c r="B3197" t="s">
        <v>107</v>
      </c>
      <c r="C3197" t="s">
        <v>472</v>
      </c>
      <c r="D3197">
        <v>0</v>
      </c>
      <c r="E3197">
        <v>2018</v>
      </c>
    </row>
    <row r="3198" spans="1:5" x14ac:dyDescent="0.25">
      <c r="A3198" t="s">
        <v>269</v>
      </c>
      <c r="B3198" t="s">
        <v>107</v>
      </c>
      <c r="C3198" t="s">
        <v>472</v>
      </c>
      <c r="D3198">
        <v>0</v>
      </c>
      <c r="E3198">
        <v>2019</v>
      </c>
    </row>
    <row r="3199" spans="1:5" x14ac:dyDescent="0.25">
      <c r="A3199" t="s">
        <v>269</v>
      </c>
      <c r="B3199" t="s">
        <v>107</v>
      </c>
      <c r="C3199" t="s">
        <v>472</v>
      </c>
      <c r="D3199">
        <v>0</v>
      </c>
      <c r="E3199">
        <v>2020</v>
      </c>
    </row>
    <row r="3200" spans="1:5" x14ac:dyDescent="0.25">
      <c r="A3200" t="s">
        <v>269</v>
      </c>
      <c r="B3200" t="s">
        <v>107</v>
      </c>
      <c r="C3200" t="s">
        <v>473</v>
      </c>
      <c r="D3200">
        <v>0</v>
      </c>
      <c r="E3200">
        <v>2018</v>
      </c>
    </row>
    <row r="3201" spans="1:5" x14ac:dyDescent="0.25">
      <c r="A3201" t="s">
        <v>269</v>
      </c>
      <c r="B3201" t="s">
        <v>107</v>
      </c>
      <c r="C3201" t="s">
        <v>473</v>
      </c>
      <c r="D3201">
        <v>0</v>
      </c>
      <c r="E3201">
        <v>2019</v>
      </c>
    </row>
    <row r="3202" spans="1:5" x14ac:dyDescent="0.25">
      <c r="A3202" t="s">
        <v>269</v>
      </c>
      <c r="B3202" t="s">
        <v>107</v>
      </c>
      <c r="C3202" t="s">
        <v>473</v>
      </c>
      <c r="D3202">
        <v>0</v>
      </c>
      <c r="E3202">
        <v>2020</v>
      </c>
    </row>
    <row r="3203" spans="1:5" x14ac:dyDescent="0.25">
      <c r="A3203" t="s">
        <v>269</v>
      </c>
      <c r="B3203" t="s">
        <v>107</v>
      </c>
      <c r="C3203" t="s">
        <v>474</v>
      </c>
      <c r="D3203">
        <v>9173700000</v>
      </c>
      <c r="E3203">
        <v>2018</v>
      </c>
    </row>
    <row r="3204" spans="1:5" x14ac:dyDescent="0.25">
      <c r="A3204" t="s">
        <v>269</v>
      </c>
      <c r="B3204" t="s">
        <v>107</v>
      </c>
      <c r="C3204" t="s">
        <v>474</v>
      </c>
      <c r="D3204">
        <v>6007000000</v>
      </c>
      <c r="E3204">
        <v>2019</v>
      </c>
    </row>
    <row r="3205" spans="1:5" x14ac:dyDescent="0.25">
      <c r="A3205" t="s">
        <v>269</v>
      </c>
      <c r="B3205" t="s">
        <v>107</v>
      </c>
      <c r="C3205" t="s">
        <v>474</v>
      </c>
      <c r="D3205">
        <v>7299400000</v>
      </c>
      <c r="E3205">
        <v>2020</v>
      </c>
    </row>
    <row r="3206" spans="1:5" x14ac:dyDescent="0.25">
      <c r="A3206" t="s">
        <v>269</v>
      </c>
      <c r="B3206" t="s">
        <v>107</v>
      </c>
      <c r="C3206" t="s">
        <v>475</v>
      </c>
      <c r="D3206">
        <v>0</v>
      </c>
      <c r="E3206">
        <v>2018</v>
      </c>
    </row>
    <row r="3207" spans="1:5" x14ac:dyDescent="0.25">
      <c r="A3207" t="s">
        <v>269</v>
      </c>
      <c r="B3207" t="s">
        <v>107</v>
      </c>
      <c r="C3207" t="s">
        <v>475</v>
      </c>
      <c r="D3207">
        <v>0</v>
      </c>
      <c r="E3207">
        <v>2019</v>
      </c>
    </row>
    <row r="3208" spans="1:5" x14ac:dyDescent="0.25">
      <c r="A3208" t="s">
        <v>269</v>
      </c>
      <c r="B3208" t="s">
        <v>107</v>
      </c>
      <c r="C3208" t="s">
        <v>475</v>
      </c>
      <c r="D3208">
        <v>0</v>
      </c>
      <c r="E3208">
        <v>2020</v>
      </c>
    </row>
    <row r="3209" spans="1:5" x14ac:dyDescent="0.25">
      <c r="A3209" t="s">
        <v>269</v>
      </c>
      <c r="B3209" t="s">
        <v>107</v>
      </c>
      <c r="C3209" t="s">
        <v>476</v>
      </c>
      <c r="D3209">
        <v>0</v>
      </c>
      <c r="E3209">
        <v>2018</v>
      </c>
    </row>
    <row r="3210" spans="1:5" x14ac:dyDescent="0.25">
      <c r="A3210" t="s">
        <v>269</v>
      </c>
      <c r="B3210" t="s">
        <v>107</v>
      </c>
      <c r="C3210" t="s">
        <v>476</v>
      </c>
      <c r="D3210">
        <v>0</v>
      </c>
      <c r="E3210">
        <v>2019</v>
      </c>
    </row>
    <row r="3211" spans="1:5" x14ac:dyDescent="0.25">
      <c r="A3211" t="s">
        <v>269</v>
      </c>
      <c r="B3211" t="s">
        <v>107</v>
      </c>
      <c r="C3211" t="s">
        <v>476</v>
      </c>
      <c r="D3211">
        <v>0</v>
      </c>
      <c r="E3211">
        <v>2020</v>
      </c>
    </row>
    <row r="3212" spans="1:5" x14ac:dyDescent="0.25">
      <c r="A3212" t="s">
        <v>269</v>
      </c>
      <c r="B3212" t="s">
        <v>107</v>
      </c>
      <c r="C3212" t="s">
        <v>477</v>
      </c>
      <c r="D3212">
        <v>4352600000</v>
      </c>
      <c r="E3212">
        <v>2018</v>
      </c>
    </row>
    <row r="3213" spans="1:5" x14ac:dyDescent="0.25">
      <c r="A3213" t="s">
        <v>269</v>
      </c>
      <c r="B3213" t="s">
        <v>107</v>
      </c>
      <c r="C3213" t="s">
        <v>477</v>
      </c>
      <c r="D3213">
        <v>5868300000</v>
      </c>
      <c r="E3213">
        <v>2019</v>
      </c>
    </row>
    <row r="3214" spans="1:5" x14ac:dyDescent="0.25">
      <c r="A3214" t="s">
        <v>269</v>
      </c>
      <c r="B3214" t="s">
        <v>107</v>
      </c>
      <c r="C3214" t="s">
        <v>477</v>
      </c>
      <c r="D3214">
        <v>6679100000</v>
      </c>
      <c r="E3214">
        <v>2020</v>
      </c>
    </row>
    <row r="3215" spans="1:5" x14ac:dyDescent="0.25">
      <c r="A3215" t="s">
        <v>269</v>
      </c>
      <c r="B3215" t="s">
        <v>107</v>
      </c>
      <c r="C3215" t="s">
        <v>478</v>
      </c>
      <c r="D3215">
        <v>2597200000</v>
      </c>
      <c r="E3215">
        <v>2018</v>
      </c>
    </row>
    <row r="3216" spans="1:5" x14ac:dyDescent="0.25">
      <c r="A3216" t="s">
        <v>269</v>
      </c>
      <c r="B3216" t="s">
        <v>107</v>
      </c>
      <c r="C3216" t="s">
        <v>478</v>
      </c>
      <c r="D3216">
        <v>2280600000</v>
      </c>
      <c r="E3216">
        <v>2019</v>
      </c>
    </row>
    <row r="3217" spans="1:5" x14ac:dyDescent="0.25">
      <c r="A3217" t="s">
        <v>269</v>
      </c>
      <c r="B3217" t="s">
        <v>107</v>
      </c>
      <c r="C3217" t="s">
        <v>478</v>
      </c>
      <c r="D3217">
        <v>3990900000</v>
      </c>
      <c r="E3217">
        <v>2020</v>
      </c>
    </row>
    <row r="3218" spans="1:5" x14ac:dyDescent="0.25">
      <c r="A3218" t="s">
        <v>269</v>
      </c>
      <c r="B3218" t="s">
        <v>107</v>
      </c>
      <c r="C3218" t="s">
        <v>479</v>
      </c>
      <c r="D3218">
        <v>16257000000</v>
      </c>
      <c r="E3218">
        <v>2018</v>
      </c>
    </row>
    <row r="3219" spans="1:5" x14ac:dyDescent="0.25">
      <c r="A3219" t="s">
        <v>269</v>
      </c>
      <c r="B3219" t="s">
        <v>107</v>
      </c>
      <c r="C3219" t="s">
        <v>479</v>
      </c>
      <c r="D3219">
        <v>16455400000</v>
      </c>
      <c r="E3219">
        <v>2019</v>
      </c>
    </row>
    <row r="3220" spans="1:5" x14ac:dyDescent="0.25">
      <c r="A3220" t="s">
        <v>269</v>
      </c>
      <c r="B3220" t="s">
        <v>107</v>
      </c>
      <c r="C3220" t="s">
        <v>479</v>
      </c>
      <c r="D3220">
        <v>13976300000</v>
      </c>
      <c r="E3220">
        <v>2020</v>
      </c>
    </row>
    <row r="3221" spans="1:5" x14ac:dyDescent="0.25">
      <c r="A3221" t="s">
        <v>269</v>
      </c>
      <c r="B3221" t="s">
        <v>107</v>
      </c>
      <c r="C3221" t="s">
        <v>480</v>
      </c>
      <c r="D3221">
        <v>13452900000</v>
      </c>
      <c r="E3221">
        <v>2018</v>
      </c>
    </row>
    <row r="3222" spans="1:5" x14ac:dyDescent="0.25">
      <c r="A3222" t="s">
        <v>269</v>
      </c>
      <c r="B3222" t="s">
        <v>107</v>
      </c>
      <c r="C3222" t="s">
        <v>480</v>
      </c>
      <c r="D3222">
        <v>14377900000</v>
      </c>
      <c r="E3222">
        <v>2019</v>
      </c>
    </row>
    <row r="3223" spans="1:5" x14ac:dyDescent="0.25">
      <c r="A3223" t="s">
        <v>269</v>
      </c>
      <c r="B3223" t="s">
        <v>107</v>
      </c>
      <c r="C3223" t="s">
        <v>480</v>
      </c>
      <c r="D3223">
        <v>13444600000</v>
      </c>
      <c r="E3223">
        <v>2020</v>
      </c>
    </row>
    <row r="3224" spans="1:5" x14ac:dyDescent="0.25">
      <c r="A3224" t="s">
        <v>269</v>
      </c>
      <c r="B3224" t="s">
        <v>107</v>
      </c>
      <c r="C3224" t="s">
        <v>481</v>
      </c>
      <c r="D3224">
        <v>2106300000</v>
      </c>
      <c r="E3224">
        <v>2018</v>
      </c>
    </row>
    <row r="3225" spans="1:5" x14ac:dyDescent="0.25">
      <c r="A3225" t="s">
        <v>269</v>
      </c>
      <c r="B3225" t="s">
        <v>107</v>
      </c>
      <c r="C3225" t="s">
        <v>481</v>
      </c>
      <c r="D3225">
        <v>2374700000</v>
      </c>
      <c r="E3225">
        <v>2019</v>
      </c>
    </row>
    <row r="3226" spans="1:5" x14ac:dyDescent="0.25">
      <c r="A3226" t="s">
        <v>269</v>
      </c>
      <c r="B3226" t="s">
        <v>107</v>
      </c>
      <c r="C3226" t="s">
        <v>481</v>
      </c>
      <c r="D3226">
        <v>2504500000</v>
      </c>
      <c r="E3226">
        <v>2020</v>
      </c>
    </row>
    <row r="3227" spans="1:5" x14ac:dyDescent="0.25">
      <c r="A3227" t="s">
        <v>269</v>
      </c>
      <c r="B3227" t="s">
        <v>107</v>
      </c>
      <c r="C3227" t="s">
        <v>482</v>
      </c>
      <c r="D3227">
        <v>0</v>
      </c>
      <c r="E3227">
        <v>2018</v>
      </c>
    </row>
    <row r="3228" spans="1:5" x14ac:dyDescent="0.25">
      <c r="A3228" t="s">
        <v>269</v>
      </c>
      <c r="B3228" t="s">
        <v>107</v>
      </c>
      <c r="C3228" t="s">
        <v>482</v>
      </c>
      <c r="D3228">
        <v>0</v>
      </c>
      <c r="E3228">
        <v>2019</v>
      </c>
    </row>
    <row r="3229" spans="1:5" x14ac:dyDescent="0.25">
      <c r="A3229" t="s">
        <v>269</v>
      </c>
      <c r="B3229" t="s">
        <v>107</v>
      </c>
      <c r="C3229" t="s">
        <v>482</v>
      </c>
      <c r="D3229">
        <v>0</v>
      </c>
      <c r="E3229">
        <v>2020</v>
      </c>
    </row>
    <row r="3230" spans="1:5" x14ac:dyDescent="0.25">
      <c r="A3230" t="s">
        <v>269</v>
      </c>
      <c r="B3230" t="s">
        <v>107</v>
      </c>
      <c r="C3230" t="s">
        <v>483</v>
      </c>
      <c r="D3230">
        <v>2313400000</v>
      </c>
      <c r="E3230">
        <v>2018</v>
      </c>
    </row>
    <row r="3231" spans="1:5" x14ac:dyDescent="0.25">
      <c r="A3231" t="s">
        <v>269</v>
      </c>
      <c r="B3231" t="s">
        <v>107</v>
      </c>
      <c r="C3231" t="s">
        <v>483</v>
      </c>
      <c r="D3231">
        <v>1562200000</v>
      </c>
      <c r="E3231">
        <v>2019</v>
      </c>
    </row>
    <row r="3232" spans="1:5" x14ac:dyDescent="0.25">
      <c r="A3232" t="s">
        <v>269</v>
      </c>
      <c r="B3232" t="s">
        <v>107</v>
      </c>
      <c r="C3232" t="s">
        <v>483</v>
      </c>
      <c r="D3232">
        <v>1278900000</v>
      </c>
      <c r="E3232">
        <v>2020</v>
      </c>
    </row>
    <row r="3233" spans="1:5" x14ac:dyDescent="0.25">
      <c r="A3233" t="s">
        <v>269</v>
      </c>
      <c r="B3233" t="s">
        <v>107</v>
      </c>
      <c r="C3233" t="s">
        <v>484</v>
      </c>
      <c r="D3233">
        <v>157500000</v>
      </c>
      <c r="E3233">
        <v>2018</v>
      </c>
    </row>
    <row r="3234" spans="1:5" x14ac:dyDescent="0.25">
      <c r="A3234" t="s">
        <v>269</v>
      </c>
      <c r="B3234" t="s">
        <v>107</v>
      </c>
      <c r="C3234" t="s">
        <v>484</v>
      </c>
      <c r="D3234">
        <v>182300000</v>
      </c>
      <c r="E3234">
        <v>2019</v>
      </c>
    </row>
    <row r="3235" spans="1:5" x14ac:dyDescent="0.25">
      <c r="A3235" t="s">
        <v>269</v>
      </c>
      <c r="B3235" t="s">
        <v>107</v>
      </c>
      <c r="C3235" t="s">
        <v>484</v>
      </c>
      <c r="D3235">
        <v>198300000</v>
      </c>
      <c r="E3235">
        <v>2020</v>
      </c>
    </row>
    <row r="3236" spans="1:5" x14ac:dyDescent="0.25">
      <c r="A3236" t="s">
        <v>269</v>
      </c>
      <c r="B3236" t="s">
        <v>107</v>
      </c>
      <c r="C3236" t="s">
        <v>485</v>
      </c>
      <c r="D3236">
        <v>13039600000</v>
      </c>
      <c r="E3236">
        <v>2018</v>
      </c>
    </row>
    <row r="3237" spans="1:5" x14ac:dyDescent="0.25">
      <c r="A3237" t="s">
        <v>269</v>
      </c>
      <c r="B3237" t="s">
        <v>107</v>
      </c>
      <c r="C3237" t="s">
        <v>485</v>
      </c>
      <c r="D3237">
        <v>10700300000</v>
      </c>
      <c r="E3237">
        <v>2020</v>
      </c>
    </row>
    <row r="3238" spans="1:5" x14ac:dyDescent="0.25">
      <c r="A3238" t="s">
        <v>269</v>
      </c>
      <c r="B3238" t="s">
        <v>107</v>
      </c>
      <c r="C3238" t="s">
        <v>495</v>
      </c>
      <c r="D3238">
        <v>0</v>
      </c>
      <c r="E3238">
        <v>2019</v>
      </c>
    </row>
    <row r="3239" spans="1:5" x14ac:dyDescent="0.25">
      <c r="A3239" t="s">
        <v>269</v>
      </c>
      <c r="B3239" t="s">
        <v>107</v>
      </c>
      <c r="C3239" t="s">
        <v>486</v>
      </c>
      <c r="D3239">
        <v>-330600000</v>
      </c>
      <c r="E3239">
        <v>2018</v>
      </c>
    </row>
    <row r="3240" spans="1:5" x14ac:dyDescent="0.25">
      <c r="A3240" t="s">
        <v>269</v>
      </c>
      <c r="B3240" t="s">
        <v>107</v>
      </c>
      <c r="C3240" t="s">
        <v>486</v>
      </c>
      <c r="D3240">
        <v>1688700000</v>
      </c>
      <c r="E3240">
        <v>2019</v>
      </c>
    </row>
    <row r="3241" spans="1:5" x14ac:dyDescent="0.25">
      <c r="A3241" t="s">
        <v>269</v>
      </c>
      <c r="B3241" t="s">
        <v>107</v>
      </c>
      <c r="C3241" t="s">
        <v>486</v>
      </c>
      <c r="D3241">
        <v>-1651500000</v>
      </c>
      <c r="E3241">
        <v>2020</v>
      </c>
    </row>
    <row r="3242" spans="1:5" x14ac:dyDescent="0.25">
      <c r="A3242" t="s">
        <v>271</v>
      </c>
      <c r="B3242" t="s">
        <v>109</v>
      </c>
      <c r="C3242" t="s">
        <v>411</v>
      </c>
      <c r="D3242">
        <v>0</v>
      </c>
      <c r="E3242">
        <v>2018</v>
      </c>
    </row>
    <row r="3243" spans="1:5" x14ac:dyDescent="0.25">
      <c r="A3243" t="s">
        <v>271</v>
      </c>
      <c r="B3243" t="s">
        <v>109</v>
      </c>
      <c r="C3243" t="s">
        <v>411</v>
      </c>
      <c r="D3243">
        <v>0</v>
      </c>
      <c r="E3243">
        <v>2019</v>
      </c>
    </row>
    <row r="3244" spans="1:5" x14ac:dyDescent="0.25">
      <c r="A3244" t="s">
        <v>271</v>
      </c>
      <c r="B3244" t="s">
        <v>109</v>
      </c>
      <c r="C3244" t="s">
        <v>411</v>
      </c>
      <c r="D3244">
        <v>0</v>
      </c>
      <c r="E3244">
        <v>2020</v>
      </c>
    </row>
    <row r="3245" spans="1:5" x14ac:dyDescent="0.25">
      <c r="A3245" t="s">
        <v>271</v>
      </c>
      <c r="B3245" t="s">
        <v>109</v>
      </c>
      <c r="C3245" t="s">
        <v>10</v>
      </c>
      <c r="D3245">
        <v>56418000000</v>
      </c>
      <c r="E3245">
        <v>2018</v>
      </c>
    </row>
    <row r="3246" spans="1:5" x14ac:dyDescent="0.25">
      <c r="A3246" t="s">
        <v>271</v>
      </c>
      <c r="B3246" t="s">
        <v>109</v>
      </c>
      <c r="C3246" t="s">
        <v>10</v>
      </c>
      <c r="D3246">
        <v>54831000000</v>
      </c>
      <c r="E3246">
        <v>2019</v>
      </c>
    </row>
    <row r="3247" spans="1:5" x14ac:dyDescent="0.25">
      <c r="A3247" t="s">
        <v>271</v>
      </c>
      <c r="B3247" t="s">
        <v>109</v>
      </c>
      <c r="C3247" t="s">
        <v>10</v>
      </c>
      <c r="D3247">
        <v>56111000000</v>
      </c>
      <c r="E3247">
        <v>2020</v>
      </c>
    </row>
    <row r="3248" spans="1:5" x14ac:dyDescent="0.25">
      <c r="A3248" t="s">
        <v>271</v>
      </c>
      <c r="B3248" t="s">
        <v>109</v>
      </c>
      <c r="C3248" t="s">
        <v>412</v>
      </c>
      <c r="D3248">
        <v>27118000000</v>
      </c>
      <c r="E3248">
        <v>2018</v>
      </c>
    </row>
    <row r="3249" spans="1:5" x14ac:dyDescent="0.25">
      <c r="A3249" t="s">
        <v>271</v>
      </c>
      <c r="B3249" t="s">
        <v>109</v>
      </c>
      <c r="C3249" t="s">
        <v>412</v>
      </c>
      <c r="D3249">
        <v>27515000000</v>
      </c>
      <c r="E3249">
        <v>2019</v>
      </c>
    </row>
    <row r="3250" spans="1:5" x14ac:dyDescent="0.25">
      <c r="A3250" t="s">
        <v>271</v>
      </c>
      <c r="B3250" t="s">
        <v>109</v>
      </c>
      <c r="C3250" t="s">
        <v>412</v>
      </c>
      <c r="D3250">
        <v>27823000000</v>
      </c>
      <c r="E3250">
        <v>2020</v>
      </c>
    </row>
    <row r="3251" spans="1:5" x14ac:dyDescent="0.25">
      <c r="A3251" t="s">
        <v>271</v>
      </c>
      <c r="B3251" t="s">
        <v>109</v>
      </c>
      <c r="C3251" t="s">
        <v>413</v>
      </c>
      <c r="D3251">
        <v>-536000000</v>
      </c>
      <c r="E3251">
        <v>2018</v>
      </c>
    </row>
    <row r="3252" spans="1:5" x14ac:dyDescent="0.25">
      <c r="A3252" t="s">
        <v>271</v>
      </c>
      <c r="B3252" t="s">
        <v>109</v>
      </c>
      <c r="C3252" t="s">
        <v>413</v>
      </c>
      <c r="D3252">
        <v>-94000000</v>
      </c>
      <c r="E3252">
        <v>2019</v>
      </c>
    </row>
    <row r="3253" spans="1:5" x14ac:dyDescent="0.25">
      <c r="A3253" t="s">
        <v>271</v>
      </c>
      <c r="B3253" t="s">
        <v>109</v>
      </c>
      <c r="C3253" t="s">
        <v>413</v>
      </c>
      <c r="D3253">
        <v>143000000</v>
      </c>
      <c r="E3253">
        <v>2020</v>
      </c>
    </row>
    <row r="3254" spans="1:5" x14ac:dyDescent="0.25">
      <c r="A3254" t="s">
        <v>271</v>
      </c>
      <c r="B3254" t="s">
        <v>109</v>
      </c>
      <c r="C3254" t="s">
        <v>15</v>
      </c>
      <c r="D3254">
        <v>362873000000</v>
      </c>
      <c r="E3254">
        <v>2018</v>
      </c>
    </row>
    <row r="3255" spans="1:5" x14ac:dyDescent="0.25">
      <c r="A3255" t="s">
        <v>271</v>
      </c>
      <c r="B3255" t="s">
        <v>109</v>
      </c>
      <c r="C3255" t="s">
        <v>15</v>
      </c>
      <c r="D3255">
        <v>381508000000</v>
      </c>
      <c r="E3255">
        <v>2019</v>
      </c>
    </row>
    <row r="3256" spans="1:5" x14ac:dyDescent="0.25">
      <c r="A3256" t="s">
        <v>271</v>
      </c>
      <c r="B3256" t="s">
        <v>109</v>
      </c>
      <c r="C3256" t="s">
        <v>15</v>
      </c>
      <c r="D3256">
        <v>469633000000</v>
      </c>
      <c r="E3256">
        <v>2020</v>
      </c>
    </row>
    <row r="3257" spans="1:5" x14ac:dyDescent="0.25">
      <c r="A3257" t="s">
        <v>271</v>
      </c>
      <c r="B3257" t="s">
        <v>109</v>
      </c>
      <c r="C3257" t="s">
        <v>414</v>
      </c>
      <c r="D3257">
        <v>-1108000000</v>
      </c>
      <c r="E3257">
        <v>2018</v>
      </c>
    </row>
    <row r="3258" spans="1:5" x14ac:dyDescent="0.25">
      <c r="A3258" t="s">
        <v>271</v>
      </c>
      <c r="B3258" t="s">
        <v>109</v>
      </c>
      <c r="C3258" t="s">
        <v>414</v>
      </c>
      <c r="D3258">
        <v>-1210000000</v>
      </c>
      <c r="E3258">
        <v>2019</v>
      </c>
    </row>
    <row r="3259" spans="1:5" x14ac:dyDescent="0.25">
      <c r="A3259" t="s">
        <v>271</v>
      </c>
      <c r="B3259" t="s">
        <v>109</v>
      </c>
      <c r="C3259" t="s">
        <v>414</v>
      </c>
      <c r="D3259">
        <v>-1222000000</v>
      </c>
      <c r="E3259">
        <v>2020</v>
      </c>
    </row>
    <row r="3260" spans="1:5" x14ac:dyDescent="0.25">
      <c r="A3260" t="s">
        <v>271</v>
      </c>
      <c r="B3260" t="s">
        <v>109</v>
      </c>
      <c r="C3260" t="s">
        <v>415</v>
      </c>
      <c r="D3260">
        <v>-8098000000</v>
      </c>
      <c r="E3260">
        <v>2018</v>
      </c>
    </row>
    <row r="3261" spans="1:5" x14ac:dyDescent="0.25">
      <c r="A3261" t="s">
        <v>271</v>
      </c>
      <c r="B3261" t="s">
        <v>109</v>
      </c>
      <c r="C3261" t="s">
        <v>415</v>
      </c>
      <c r="D3261">
        <v>9459000000</v>
      </c>
      <c r="E3261">
        <v>2019</v>
      </c>
    </row>
    <row r="3262" spans="1:5" x14ac:dyDescent="0.25">
      <c r="A3262" t="s">
        <v>271</v>
      </c>
      <c r="B3262" t="s">
        <v>109</v>
      </c>
      <c r="C3262" t="s">
        <v>415</v>
      </c>
      <c r="D3262">
        <v>75508000000</v>
      </c>
      <c r="E3262">
        <v>2020</v>
      </c>
    </row>
    <row r="3263" spans="1:5" x14ac:dyDescent="0.25">
      <c r="A3263" t="s">
        <v>271</v>
      </c>
      <c r="B3263" t="s">
        <v>109</v>
      </c>
      <c r="C3263" t="s">
        <v>416</v>
      </c>
      <c r="D3263">
        <v>3299000000</v>
      </c>
      <c r="E3263">
        <v>2018</v>
      </c>
    </row>
    <row r="3264" spans="1:5" x14ac:dyDescent="0.25">
      <c r="A3264" t="s">
        <v>271</v>
      </c>
      <c r="B3264" t="s">
        <v>109</v>
      </c>
      <c r="C3264" t="s">
        <v>416</v>
      </c>
      <c r="D3264">
        <v>-10548000000</v>
      </c>
      <c r="E3264">
        <v>2019</v>
      </c>
    </row>
    <row r="3265" spans="1:5" x14ac:dyDescent="0.25">
      <c r="A3265" t="s">
        <v>271</v>
      </c>
      <c r="B3265" t="s">
        <v>109</v>
      </c>
      <c r="C3265" t="s">
        <v>416</v>
      </c>
      <c r="D3265">
        <v>-78455000000</v>
      </c>
      <c r="E3265">
        <v>2020</v>
      </c>
    </row>
    <row r="3266" spans="1:5" x14ac:dyDescent="0.25">
      <c r="A3266" t="s">
        <v>271</v>
      </c>
      <c r="B3266" t="s">
        <v>109</v>
      </c>
      <c r="C3266" t="s">
        <v>417</v>
      </c>
      <c r="D3266">
        <v>5996000000</v>
      </c>
      <c r="E3266">
        <v>2018</v>
      </c>
    </row>
    <row r="3267" spans="1:5" x14ac:dyDescent="0.25">
      <c r="A3267" t="s">
        <v>271</v>
      </c>
      <c r="B3267" t="s">
        <v>109</v>
      </c>
      <c r="C3267" t="s">
        <v>417</v>
      </c>
      <c r="D3267">
        <v>96000000</v>
      </c>
      <c r="E3267">
        <v>2019</v>
      </c>
    </row>
    <row r="3268" spans="1:5" x14ac:dyDescent="0.25">
      <c r="A3268" t="s">
        <v>271</v>
      </c>
      <c r="B3268" t="s">
        <v>109</v>
      </c>
      <c r="C3268" t="s">
        <v>417</v>
      </c>
      <c r="D3268">
        <v>5038000000</v>
      </c>
      <c r="E3268">
        <v>2020</v>
      </c>
    </row>
    <row r="3269" spans="1:5" x14ac:dyDescent="0.25">
      <c r="A3269" t="s">
        <v>271</v>
      </c>
      <c r="B3269" t="s">
        <v>109</v>
      </c>
      <c r="C3269" t="s">
        <v>418</v>
      </c>
      <c r="D3269">
        <v>5864000000</v>
      </c>
      <c r="E3269">
        <v>2018</v>
      </c>
    </row>
    <row r="3270" spans="1:5" x14ac:dyDescent="0.25">
      <c r="A3270" t="s">
        <v>271</v>
      </c>
      <c r="B3270" t="s">
        <v>109</v>
      </c>
      <c r="C3270" t="s">
        <v>418</v>
      </c>
      <c r="D3270">
        <v>4830000000</v>
      </c>
      <c r="E3270">
        <v>2019</v>
      </c>
    </row>
    <row r="3271" spans="1:5" x14ac:dyDescent="0.25">
      <c r="A3271" t="s">
        <v>271</v>
      </c>
      <c r="B3271" t="s">
        <v>109</v>
      </c>
      <c r="C3271" t="s">
        <v>418</v>
      </c>
      <c r="D3271">
        <v>6252000000</v>
      </c>
      <c r="E3271">
        <v>2020</v>
      </c>
    </row>
    <row r="3272" spans="1:5" x14ac:dyDescent="0.25">
      <c r="A3272" t="s">
        <v>271</v>
      </c>
      <c r="B3272" t="s">
        <v>109</v>
      </c>
      <c r="C3272" t="s">
        <v>419</v>
      </c>
      <c r="D3272">
        <v>0</v>
      </c>
      <c r="E3272">
        <v>2018</v>
      </c>
    </row>
    <row r="3273" spans="1:5" x14ac:dyDescent="0.25">
      <c r="A3273" t="s">
        <v>271</v>
      </c>
      <c r="B3273" t="s">
        <v>109</v>
      </c>
      <c r="C3273" t="s">
        <v>419</v>
      </c>
      <c r="D3273">
        <v>0</v>
      </c>
      <c r="E3273">
        <v>2019</v>
      </c>
    </row>
    <row r="3274" spans="1:5" x14ac:dyDescent="0.25">
      <c r="A3274" t="s">
        <v>271</v>
      </c>
      <c r="B3274" t="s">
        <v>109</v>
      </c>
      <c r="C3274" t="s">
        <v>419</v>
      </c>
      <c r="D3274">
        <v>0</v>
      </c>
      <c r="E3274">
        <v>2020</v>
      </c>
    </row>
    <row r="3275" spans="1:5" x14ac:dyDescent="0.25">
      <c r="A3275" t="s">
        <v>271</v>
      </c>
      <c r="B3275" t="s">
        <v>109</v>
      </c>
      <c r="C3275" t="s">
        <v>420</v>
      </c>
      <c r="D3275">
        <v>0</v>
      </c>
      <c r="E3275">
        <v>2018</v>
      </c>
    </row>
    <row r="3276" spans="1:5" x14ac:dyDescent="0.25">
      <c r="A3276" t="s">
        <v>271</v>
      </c>
      <c r="B3276" t="s">
        <v>109</v>
      </c>
      <c r="C3276" t="s">
        <v>420</v>
      </c>
      <c r="D3276">
        <v>0</v>
      </c>
      <c r="E3276">
        <v>2019</v>
      </c>
    </row>
    <row r="3277" spans="1:5" x14ac:dyDescent="0.25">
      <c r="A3277" t="s">
        <v>271</v>
      </c>
      <c r="B3277" t="s">
        <v>109</v>
      </c>
      <c r="C3277" t="s">
        <v>420</v>
      </c>
      <c r="D3277">
        <v>0</v>
      </c>
      <c r="E3277">
        <v>2020</v>
      </c>
    </row>
    <row r="3278" spans="1:5" x14ac:dyDescent="0.25">
      <c r="A3278" t="s">
        <v>271</v>
      </c>
      <c r="B3278" t="s">
        <v>109</v>
      </c>
      <c r="C3278" t="s">
        <v>421</v>
      </c>
      <c r="D3278">
        <v>1075000000</v>
      </c>
      <c r="E3278">
        <v>2018</v>
      </c>
    </row>
    <row r="3279" spans="1:5" x14ac:dyDescent="0.25">
      <c r="A3279" t="s">
        <v>271</v>
      </c>
      <c r="B3279" t="s">
        <v>109</v>
      </c>
      <c r="C3279" t="s">
        <v>421</v>
      </c>
      <c r="D3279">
        <v>-1353000000</v>
      </c>
      <c r="E3279">
        <v>2019</v>
      </c>
    </row>
    <row r="3280" spans="1:5" x14ac:dyDescent="0.25">
      <c r="A3280" t="s">
        <v>271</v>
      </c>
      <c r="B3280" t="s">
        <v>109</v>
      </c>
      <c r="C3280" t="s">
        <v>421</v>
      </c>
      <c r="D3280">
        <v>6179000000</v>
      </c>
      <c r="E3280">
        <v>2020</v>
      </c>
    </row>
    <row r="3281" spans="1:5" x14ac:dyDescent="0.25">
      <c r="A3281" t="s">
        <v>271</v>
      </c>
      <c r="B3281" t="s">
        <v>109</v>
      </c>
      <c r="C3281" t="s">
        <v>422</v>
      </c>
      <c r="D3281">
        <v>-501000000</v>
      </c>
      <c r="E3281">
        <v>2018</v>
      </c>
    </row>
    <row r="3282" spans="1:5" x14ac:dyDescent="0.25">
      <c r="A3282" t="s">
        <v>271</v>
      </c>
      <c r="B3282" t="s">
        <v>109</v>
      </c>
      <c r="C3282" t="s">
        <v>422</v>
      </c>
      <c r="D3282">
        <v>6520000000</v>
      </c>
      <c r="E3282">
        <v>2019</v>
      </c>
    </row>
    <row r="3283" spans="1:5" x14ac:dyDescent="0.25">
      <c r="A3283" t="s">
        <v>271</v>
      </c>
      <c r="B3283" t="s">
        <v>109</v>
      </c>
      <c r="C3283" t="s">
        <v>422</v>
      </c>
      <c r="D3283">
        <v>-5683000000</v>
      </c>
      <c r="E3283">
        <v>2020</v>
      </c>
    </row>
    <row r="3284" spans="1:5" x14ac:dyDescent="0.25">
      <c r="A3284" t="s">
        <v>271</v>
      </c>
      <c r="B3284" t="s">
        <v>109</v>
      </c>
      <c r="C3284" t="s">
        <v>423</v>
      </c>
      <c r="D3284">
        <v>14000000</v>
      </c>
      <c r="E3284">
        <v>2018</v>
      </c>
    </row>
    <row r="3285" spans="1:5" x14ac:dyDescent="0.25">
      <c r="A3285" t="s">
        <v>271</v>
      </c>
      <c r="B3285" t="s">
        <v>109</v>
      </c>
      <c r="C3285" t="s">
        <v>423</v>
      </c>
      <c r="D3285">
        <v>14000000</v>
      </c>
      <c r="E3285">
        <v>2019</v>
      </c>
    </row>
    <row r="3286" spans="1:5" x14ac:dyDescent="0.25">
      <c r="A3286" t="s">
        <v>271</v>
      </c>
      <c r="B3286" t="s">
        <v>109</v>
      </c>
      <c r="C3286" t="s">
        <v>423</v>
      </c>
      <c r="D3286">
        <v>14000000</v>
      </c>
      <c r="E3286">
        <v>2020</v>
      </c>
    </row>
    <row r="3287" spans="1:5" x14ac:dyDescent="0.25">
      <c r="A3287" t="s">
        <v>271</v>
      </c>
      <c r="B3287" t="s">
        <v>109</v>
      </c>
      <c r="C3287" t="s">
        <v>424</v>
      </c>
      <c r="D3287">
        <v>-23000000</v>
      </c>
      <c r="E3287">
        <v>2018</v>
      </c>
    </row>
    <row r="3288" spans="1:5" x14ac:dyDescent="0.25">
      <c r="A3288" t="s">
        <v>271</v>
      </c>
      <c r="B3288" t="s">
        <v>109</v>
      </c>
      <c r="C3288" t="s">
        <v>424</v>
      </c>
      <c r="D3288">
        <v>29000000</v>
      </c>
      <c r="E3288">
        <v>2019</v>
      </c>
    </row>
    <row r="3289" spans="1:5" x14ac:dyDescent="0.25">
      <c r="A3289" t="s">
        <v>271</v>
      </c>
      <c r="B3289" t="s">
        <v>109</v>
      </c>
      <c r="C3289" t="s">
        <v>424</v>
      </c>
      <c r="D3289">
        <v>11000000</v>
      </c>
      <c r="E3289">
        <v>2020</v>
      </c>
    </row>
    <row r="3290" spans="1:5" x14ac:dyDescent="0.25">
      <c r="A3290" t="s">
        <v>271</v>
      </c>
      <c r="B3290" t="s">
        <v>109</v>
      </c>
      <c r="C3290" t="s">
        <v>425</v>
      </c>
      <c r="D3290">
        <v>3454000000</v>
      </c>
      <c r="E3290">
        <v>2018</v>
      </c>
    </row>
    <row r="3291" spans="1:5" x14ac:dyDescent="0.25">
      <c r="A3291" t="s">
        <v>271</v>
      </c>
      <c r="B3291" t="s">
        <v>109</v>
      </c>
      <c r="C3291" t="s">
        <v>425</v>
      </c>
      <c r="D3291">
        <v>5064000000</v>
      </c>
      <c r="E3291">
        <v>2019</v>
      </c>
    </row>
    <row r="3292" spans="1:5" x14ac:dyDescent="0.25">
      <c r="A3292" t="s">
        <v>271</v>
      </c>
      <c r="B3292" t="s">
        <v>109</v>
      </c>
      <c r="C3292" t="s">
        <v>425</v>
      </c>
      <c r="D3292">
        <v>5275000000</v>
      </c>
      <c r="E3292">
        <v>2020</v>
      </c>
    </row>
    <row r="3293" spans="1:5" x14ac:dyDescent="0.25">
      <c r="A3293" t="s">
        <v>271</v>
      </c>
      <c r="B3293" t="s">
        <v>109</v>
      </c>
      <c r="C3293" t="s">
        <v>426</v>
      </c>
      <c r="D3293">
        <v>3431000000</v>
      </c>
      <c r="E3293">
        <v>2018</v>
      </c>
    </row>
    <row r="3294" spans="1:5" x14ac:dyDescent="0.25">
      <c r="A3294" t="s">
        <v>271</v>
      </c>
      <c r="B3294" t="s">
        <v>109</v>
      </c>
      <c r="C3294" t="s">
        <v>426</v>
      </c>
      <c r="D3294">
        <v>5093000000</v>
      </c>
      <c r="E3294">
        <v>2019</v>
      </c>
    </row>
    <row r="3295" spans="1:5" x14ac:dyDescent="0.25">
      <c r="A3295" t="s">
        <v>271</v>
      </c>
      <c r="B3295" t="s">
        <v>109</v>
      </c>
      <c r="C3295" t="s">
        <v>426</v>
      </c>
      <c r="D3295">
        <v>5286000000</v>
      </c>
      <c r="E3295">
        <v>2020</v>
      </c>
    </row>
    <row r="3296" spans="1:5" x14ac:dyDescent="0.25">
      <c r="A3296" t="s">
        <v>271</v>
      </c>
      <c r="B3296" t="s">
        <v>109</v>
      </c>
      <c r="C3296" t="s">
        <v>21</v>
      </c>
      <c r="D3296">
        <v>-11000000</v>
      </c>
      <c r="E3296">
        <v>2018</v>
      </c>
    </row>
    <row r="3297" spans="1:5" x14ac:dyDescent="0.25">
      <c r="A3297" t="s">
        <v>271</v>
      </c>
      <c r="B3297" t="s">
        <v>109</v>
      </c>
      <c r="C3297" t="s">
        <v>21</v>
      </c>
      <c r="D3297">
        <v>-25000000</v>
      </c>
      <c r="E3297">
        <v>2019</v>
      </c>
    </row>
    <row r="3298" spans="1:5" x14ac:dyDescent="0.25">
      <c r="A3298" t="s">
        <v>271</v>
      </c>
      <c r="B3298" t="s">
        <v>109</v>
      </c>
      <c r="C3298" t="s">
        <v>21</v>
      </c>
      <c r="D3298">
        <v>336000000</v>
      </c>
      <c r="E3298">
        <v>2020</v>
      </c>
    </row>
    <row r="3299" spans="1:5" x14ac:dyDescent="0.25">
      <c r="A3299" t="s">
        <v>271</v>
      </c>
      <c r="B3299" t="s">
        <v>109</v>
      </c>
      <c r="C3299" t="s">
        <v>427</v>
      </c>
      <c r="D3299">
        <v>978000000</v>
      </c>
      <c r="E3299">
        <v>2018</v>
      </c>
    </row>
    <row r="3300" spans="1:5" x14ac:dyDescent="0.25">
      <c r="A3300" t="s">
        <v>271</v>
      </c>
      <c r="B3300" t="s">
        <v>109</v>
      </c>
      <c r="C3300" t="s">
        <v>427</v>
      </c>
      <c r="D3300">
        <v>929000000</v>
      </c>
      <c r="E3300">
        <v>2019</v>
      </c>
    </row>
    <row r="3301" spans="1:5" x14ac:dyDescent="0.25">
      <c r="A3301" t="s">
        <v>271</v>
      </c>
      <c r="B3301" t="s">
        <v>109</v>
      </c>
      <c r="C3301" t="s">
        <v>427</v>
      </c>
      <c r="D3301">
        <v>883000000</v>
      </c>
      <c r="E3301">
        <v>2020</v>
      </c>
    </row>
    <row r="3302" spans="1:5" x14ac:dyDescent="0.25">
      <c r="A3302" t="s">
        <v>271</v>
      </c>
      <c r="B3302" t="s">
        <v>109</v>
      </c>
      <c r="C3302" t="s">
        <v>13</v>
      </c>
      <c r="D3302">
        <v>0</v>
      </c>
      <c r="E3302">
        <v>2018</v>
      </c>
    </row>
    <row r="3303" spans="1:5" x14ac:dyDescent="0.25">
      <c r="A3303" t="s">
        <v>271</v>
      </c>
      <c r="B3303" t="s">
        <v>109</v>
      </c>
      <c r="C3303" t="s">
        <v>13</v>
      </c>
      <c r="D3303">
        <v>0</v>
      </c>
      <c r="E3303">
        <v>2019</v>
      </c>
    </row>
    <row r="3304" spans="1:5" x14ac:dyDescent="0.25">
      <c r="A3304" t="s">
        <v>271</v>
      </c>
      <c r="B3304" t="s">
        <v>109</v>
      </c>
      <c r="C3304" t="s">
        <v>13</v>
      </c>
      <c r="D3304">
        <v>0</v>
      </c>
      <c r="E3304">
        <v>2020</v>
      </c>
    </row>
    <row r="3305" spans="1:5" x14ac:dyDescent="0.25">
      <c r="A3305" t="s">
        <v>271</v>
      </c>
      <c r="B3305" t="s">
        <v>109</v>
      </c>
      <c r="C3305" t="s">
        <v>16</v>
      </c>
      <c r="D3305">
        <v>0</v>
      </c>
      <c r="E3305">
        <v>2018</v>
      </c>
    </row>
    <row r="3306" spans="1:5" x14ac:dyDescent="0.25">
      <c r="A3306" t="s">
        <v>271</v>
      </c>
      <c r="B3306" t="s">
        <v>109</v>
      </c>
      <c r="C3306" t="s">
        <v>16</v>
      </c>
      <c r="D3306">
        <v>0</v>
      </c>
      <c r="E3306">
        <v>2019</v>
      </c>
    </row>
    <row r="3307" spans="1:5" x14ac:dyDescent="0.25">
      <c r="A3307" t="s">
        <v>271</v>
      </c>
      <c r="B3307" t="s">
        <v>109</v>
      </c>
      <c r="C3307" t="s">
        <v>16</v>
      </c>
      <c r="D3307">
        <v>0</v>
      </c>
      <c r="E3307">
        <v>2020</v>
      </c>
    </row>
    <row r="3308" spans="1:5" x14ac:dyDescent="0.25">
      <c r="A3308" t="s">
        <v>271</v>
      </c>
      <c r="B3308" t="s">
        <v>109</v>
      </c>
      <c r="C3308" t="s">
        <v>428</v>
      </c>
      <c r="D3308">
        <v>0</v>
      </c>
      <c r="E3308">
        <v>2018</v>
      </c>
    </row>
    <row r="3309" spans="1:5" x14ac:dyDescent="0.25">
      <c r="A3309" t="s">
        <v>271</v>
      </c>
      <c r="B3309" t="s">
        <v>109</v>
      </c>
      <c r="C3309" t="s">
        <v>428</v>
      </c>
      <c r="D3309">
        <v>0</v>
      </c>
      <c r="E3309">
        <v>2020</v>
      </c>
    </row>
    <row r="3310" spans="1:5" x14ac:dyDescent="0.25">
      <c r="A3310" t="s">
        <v>271</v>
      </c>
      <c r="B3310" t="s">
        <v>109</v>
      </c>
      <c r="C3310" t="s">
        <v>429</v>
      </c>
      <c r="D3310">
        <v>0</v>
      </c>
      <c r="E3310">
        <v>2018</v>
      </c>
    </row>
    <row r="3311" spans="1:5" x14ac:dyDescent="0.25">
      <c r="A3311" t="s">
        <v>271</v>
      </c>
      <c r="B3311" t="s">
        <v>109</v>
      </c>
      <c r="C3311" t="s">
        <v>429</v>
      </c>
      <c r="D3311">
        <v>0</v>
      </c>
      <c r="E3311">
        <v>2019</v>
      </c>
    </row>
    <row r="3312" spans="1:5" x14ac:dyDescent="0.25">
      <c r="A3312" t="s">
        <v>271</v>
      </c>
      <c r="B3312" t="s">
        <v>109</v>
      </c>
      <c r="C3312" t="s">
        <v>429</v>
      </c>
      <c r="D3312">
        <v>0</v>
      </c>
      <c r="E3312">
        <v>2019</v>
      </c>
    </row>
    <row r="3313" spans="1:5" x14ac:dyDescent="0.25">
      <c r="A3313" t="s">
        <v>271</v>
      </c>
      <c r="B3313" t="s">
        <v>109</v>
      </c>
      <c r="C3313" t="s">
        <v>429</v>
      </c>
      <c r="D3313">
        <v>0</v>
      </c>
      <c r="E3313">
        <v>2020</v>
      </c>
    </row>
    <row r="3314" spans="1:5" x14ac:dyDescent="0.25">
      <c r="A3314" t="s">
        <v>271</v>
      </c>
      <c r="B3314" t="s">
        <v>109</v>
      </c>
      <c r="C3314" t="s">
        <v>430</v>
      </c>
      <c r="D3314">
        <v>5192000000</v>
      </c>
      <c r="E3314">
        <v>2018</v>
      </c>
    </row>
    <row r="3315" spans="1:5" x14ac:dyDescent="0.25">
      <c r="A3315" t="s">
        <v>271</v>
      </c>
      <c r="B3315" t="s">
        <v>109</v>
      </c>
      <c r="C3315" t="s">
        <v>430</v>
      </c>
      <c r="D3315">
        <v>5587000000</v>
      </c>
      <c r="E3315">
        <v>2019</v>
      </c>
    </row>
    <row r="3316" spans="1:5" x14ac:dyDescent="0.25">
      <c r="A3316" t="s">
        <v>271</v>
      </c>
      <c r="B3316" t="s">
        <v>109</v>
      </c>
      <c r="C3316" t="s">
        <v>430</v>
      </c>
      <c r="D3316">
        <v>4468000000</v>
      </c>
      <c r="E3316">
        <v>2020</v>
      </c>
    </row>
    <row r="3317" spans="1:5" x14ac:dyDescent="0.25">
      <c r="A3317" t="s">
        <v>271</v>
      </c>
      <c r="B3317" t="s">
        <v>109</v>
      </c>
      <c r="C3317" t="s">
        <v>431</v>
      </c>
      <c r="D3317">
        <v>0</v>
      </c>
      <c r="E3317">
        <v>2018</v>
      </c>
    </row>
    <row r="3318" spans="1:5" x14ac:dyDescent="0.25">
      <c r="A3318" t="s">
        <v>271</v>
      </c>
      <c r="B3318" t="s">
        <v>109</v>
      </c>
      <c r="C3318" t="s">
        <v>431</v>
      </c>
      <c r="D3318">
        <v>0</v>
      </c>
      <c r="E3318">
        <v>2019</v>
      </c>
    </row>
    <row r="3319" spans="1:5" x14ac:dyDescent="0.25">
      <c r="A3319" t="s">
        <v>271</v>
      </c>
      <c r="B3319" t="s">
        <v>109</v>
      </c>
      <c r="C3319" t="s">
        <v>431</v>
      </c>
      <c r="D3319">
        <v>0</v>
      </c>
      <c r="E3319">
        <v>2020</v>
      </c>
    </row>
    <row r="3320" spans="1:5" x14ac:dyDescent="0.25">
      <c r="A3320" t="s">
        <v>271</v>
      </c>
      <c r="B3320" t="s">
        <v>109</v>
      </c>
      <c r="C3320" t="s">
        <v>432</v>
      </c>
      <c r="D3320">
        <v>43465</v>
      </c>
      <c r="E3320">
        <v>2018</v>
      </c>
    </row>
    <row r="3321" spans="1:5" x14ac:dyDescent="0.25">
      <c r="A3321" t="s">
        <v>271</v>
      </c>
      <c r="B3321" t="s">
        <v>109</v>
      </c>
      <c r="C3321" t="s">
        <v>432</v>
      </c>
      <c r="D3321">
        <v>43830</v>
      </c>
      <c r="E3321">
        <v>2019</v>
      </c>
    </row>
    <row r="3322" spans="1:5" x14ac:dyDescent="0.25">
      <c r="A3322" t="s">
        <v>271</v>
      </c>
      <c r="B3322" t="s">
        <v>109</v>
      </c>
      <c r="C3322" t="s">
        <v>432</v>
      </c>
      <c r="D3322">
        <v>44196</v>
      </c>
      <c r="E3322">
        <v>2020</v>
      </c>
    </row>
    <row r="3323" spans="1:5" x14ac:dyDescent="0.25">
      <c r="A3323" t="s">
        <v>271</v>
      </c>
      <c r="B3323" t="s">
        <v>109</v>
      </c>
      <c r="C3323" t="s">
        <v>433</v>
      </c>
      <c r="D3323">
        <v>101000000</v>
      </c>
      <c r="E3323">
        <v>2018</v>
      </c>
    </row>
    <row r="3324" spans="1:5" x14ac:dyDescent="0.25">
      <c r="A3324" t="s">
        <v>271</v>
      </c>
      <c r="B3324" t="s">
        <v>109</v>
      </c>
      <c r="C3324" t="s">
        <v>433</v>
      </c>
      <c r="D3324">
        <v>102000000</v>
      </c>
      <c r="E3324">
        <v>2019</v>
      </c>
    </row>
    <row r="3325" spans="1:5" x14ac:dyDescent="0.25">
      <c r="A3325" t="s">
        <v>271</v>
      </c>
      <c r="B3325" t="s">
        <v>109</v>
      </c>
      <c r="C3325" t="s">
        <v>433</v>
      </c>
      <c r="D3325">
        <v>143000000</v>
      </c>
      <c r="E3325">
        <v>2020</v>
      </c>
    </row>
    <row r="3326" spans="1:5" x14ac:dyDescent="0.25">
      <c r="A3326" t="s">
        <v>271</v>
      </c>
      <c r="B3326" t="s">
        <v>109</v>
      </c>
      <c r="C3326" t="s">
        <v>434</v>
      </c>
      <c r="D3326">
        <v>40638000000</v>
      </c>
      <c r="E3326">
        <v>2018</v>
      </c>
    </row>
    <row r="3327" spans="1:5" x14ac:dyDescent="0.25">
      <c r="A3327" t="s">
        <v>271</v>
      </c>
      <c r="B3327" t="s">
        <v>109</v>
      </c>
      <c r="C3327" t="s">
        <v>434</v>
      </c>
      <c r="D3327">
        <v>41483000000</v>
      </c>
      <c r="E3327">
        <v>2019</v>
      </c>
    </row>
    <row r="3328" spans="1:5" x14ac:dyDescent="0.25">
      <c r="A3328" t="s">
        <v>271</v>
      </c>
      <c r="B3328" t="s">
        <v>109</v>
      </c>
      <c r="C3328" t="s">
        <v>434</v>
      </c>
      <c r="D3328">
        <v>45801000000</v>
      </c>
      <c r="E3328">
        <v>2020</v>
      </c>
    </row>
    <row r="3329" spans="1:5" x14ac:dyDescent="0.25">
      <c r="A3329" t="s">
        <v>271</v>
      </c>
      <c r="B3329" t="s">
        <v>109</v>
      </c>
      <c r="C3329" t="s">
        <v>435</v>
      </c>
      <c r="D3329">
        <v>0</v>
      </c>
      <c r="E3329">
        <v>2018</v>
      </c>
    </row>
    <row r="3330" spans="1:5" x14ac:dyDescent="0.25">
      <c r="A3330" t="s">
        <v>271</v>
      </c>
      <c r="B3330" t="s">
        <v>109</v>
      </c>
      <c r="C3330" t="s">
        <v>435</v>
      </c>
      <c r="D3330">
        <v>0</v>
      </c>
      <c r="E3330">
        <v>2019</v>
      </c>
    </row>
    <row r="3331" spans="1:5" x14ac:dyDescent="0.25">
      <c r="A3331" t="s">
        <v>271</v>
      </c>
      <c r="B3331" t="s">
        <v>109</v>
      </c>
      <c r="C3331" t="s">
        <v>435</v>
      </c>
      <c r="D3331">
        <v>0</v>
      </c>
      <c r="E3331">
        <v>2020</v>
      </c>
    </row>
    <row r="3332" spans="1:5" x14ac:dyDescent="0.25">
      <c r="A3332" t="s">
        <v>271</v>
      </c>
      <c r="B3332" t="s">
        <v>109</v>
      </c>
      <c r="C3332" t="s">
        <v>436</v>
      </c>
      <c r="D3332">
        <v>17350000000</v>
      </c>
      <c r="E3332">
        <v>2018</v>
      </c>
    </row>
    <row r="3333" spans="1:5" x14ac:dyDescent="0.25">
      <c r="A3333" t="s">
        <v>271</v>
      </c>
      <c r="B3333" t="s">
        <v>109</v>
      </c>
      <c r="C3333" t="s">
        <v>436</v>
      </c>
      <c r="D3333">
        <v>17386000000</v>
      </c>
      <c r="E3333">
        <v>2019</v>
      </c>
    </row>
    <row r="3334" spans="1:5" x14ac:dyDescent="0.25">
      <c r="A3334" t="s">
        <v>271</v>
      </c>
      <c r="B3334" t="s">
        <v>109</v>
      </c>
      <c r="C3334" t="s">
        <v>436</v>
      </c>
      <c r="D3334">
        <v>17496000000</v>
      </c>
      <c r="E3334">
        <v>2020</v>
      </c>
    </row>
    <row r="3335" spans="1:5" x14ac:dyDescent="0.25">
      <c r="A3335" t="s">
        <v>271</v>
      </c>
      <c r="B3335" t="s">
        <v>109</v>
      </c>
      <c r="C3335" t="s">
        <v>437</v>
      </c>
      <c r="D3335">
        <v>4031000000</v>
      </c>
      <c r="E3335">
        <v>2018</v>
      </c>
    </row>
    <row r="3336" spans="1:5" x14ac:dyDescent="0.25">
      <c r="A3336" t="s">
        <v>271</v>
      </c>
      <c r="B3336" t="s">
        <v>109</v>
      </c>
      <c r="C3336" t="s">
        <v>437</v>
      </c>
      <c r="D3336">
        <v>4777000000</v>
      </c>
      <c r="E3336">
        <v>2019</v>
      </c>
    </row>
    <row r="3337" spans="1:5" x14ac:dyDescent="0.25">
      <c r="A3337" t="s">
        <v>271</v>
      </c>
      <c r="B3337" t="s">
        <v>109</v>
      </c>
      <c r="C3337" t="s">
        <v>437</v>
      </c>
      <c r="D3337">
        <v>3802000000</v>
      </c>
      <c r="E3337">
        <v>2020</v>
      </c>
    </row>
    <row r="3338" spans="1:5" x14ac:dyDescent="0.25">
      <c r="A3338" t="s">
        <v>271</v>
      </c>
      <c r="B3338" t="s">
        <v>109</v>
      </c>
      <c r="C3338" t="s">
        <v>438</v>
      </c>
      <c r="D3338">
        <v>870000000</v>
      </c>
      <c r="E3338">
        <v>2018</v>
      </c>
    </row>
    <row r="3339" spans="1:5" x14ac:dyDescent="0.25">
      <c r="A3339" t="s">
        <v>271</v>
      </c>
      <c r="B3339" t="s">
        <v>109</v>
      </c>
      <c r="C3339" t="s">
        <v>438</v>
      </c>
      <c r="D3339">
        <v>1449000000</v>
      </c>
      <c r="E3339">
        <v>2019</v>
      </c>
    </row>
    <row r="3340" spans="1:5" x14ac:dyDescent="0.25">
      <c r="A3340" t="s">
        <v>271</v>
      </c>
      <c r="B3340" t="s">
        <v>109</v>
      </c>
      <c r="C3340" t="s">
        <v>438</v>
      </c>
      <c r="D3340">
        <v>944000000</v>
      </c>
      <c r="E3340">
        <v>2020</v>
      </c>
    </row>
    <row r="3341" spans="1:5" x14ac:dyDescent="0.25">
      <c r="A3341" t="s">
        <v>271</v>
      </c>
      <c r="B3341" t="s">
        <v>109</v>
      </c>
      <c r="C3341" t="s">
        <v>439</v>
      </c>
      <c r="D3341">
        <v>0</v>
      </c>
      <c r="E3341">
        <v>2018</v>
      </c>
    </row>
    <row r="3342" spans="1:5" x14ac:dyDescent="0.25">
      <c r="A3342" t="s">
        <v>271</v>
      </c>
      <c r="B3342" t="s">
        <v>109</v>
      </c>
      <c r="C3342" t="s">
        <v>439</v>
      </c>
      <c r="D3342">
        <v>0</v>
      </c>
      <c r="E3342">
        <v>2019</v>
      </c>
    </row>
    <row r="3343" spans="1:5" x14ac:dyDescent="0.25">
      <c r="A3343" t="s">
        <v>271</v>
      </c>
      <c r="B3343" t="s">
        <v>109</v>
      </c>
      <c r="C3343" t="s">
        <v>439</v>
      </c>
      <c r="D3343">
        <v>0</v>
      </c>
      <c r="E3343">
        <v>2020</v>
      </c>
    </row>
    <row r="3344" spans="1:5" x14ac:dyDescent="0.25">
      <c r="A3344" t="s">
        <v>271</v>
      </c>
      <c r="B3344" t="s">
        <v>109</v>
      </c>
      <c r="C3344" t="s">
        <v>23</v>
      </c>
      <c r="D3344">
        <v>938000000</v>
      </c>
      <c r="E3344">
        <v>2018</v>
      </c>
    </row>
    <row r="3345" spans="1:5" x14ac:dyDescent="0.25">
      <c r="A3345" t="s">
        <v>271</v>
      </c>
      <c r="B3345" t="s">
        <v>109</v>
      </c>
      <c r="C3345" t="s">
        <v>23</v>
      </c>
      <c r="D3345">
        <v>1120000000</v>
      </c>
      <c r="E3345">
        <v>2019</v>
      </c>
    </row>
    <row r="3346" spans="1:5" x14ac:dyDescent="0.25">
      <c r="A3346" t="s">
        <v>271</v>
      </c>
      <c r="B3346" t="s">
        <v>109</v>
      </c>
      <c r="C3346" t="s">
        <v>23</v>
      </c>
      <c r="D3346">
        <v>842000000</v>
      </c>
      <c r="E3346">
        <v>2020</v>
      </c>
    </row>
    <row r="3347" spans="1:5" x14ac:dyDescent="0.25">
      <c r="A3347" t="s">
        <v>271</v>
      </c>
      <c r="B3347" t="s">
        <v>109</v>
      </c>
      <c r="C3347" t="s">
        <v>440</v>
      </c>
      <c r="D3347">
        <v>3220000000</v>
      </c>
      <c r="E3347">
        <v>2018</v>
      </c>
    </row>
    <row r="3348" spans="1:5" x14ac:dyDescent="0.25">
      <c r="A3348" t="s">
        <v>271</v>
      </c>
      <c r="B3348" t="s">
        <v>109</v>
      </c>
      <c r="C3348" t="s">
        <v>440</v>
      </c>
      <c r="D3348">
        <v>3107000000</v>
      </c>
      <c r="E3348">
        <v>2019</v>
      </c>
    </row>
    <row r="3349" spans="1:5" x14ac:dyDescent="0.25">
      <c r="A3349" t="s">
        <v>271</v>
      </c>
      <c r="B3349" t="s">
        <v>109</v>
      </c>
      <c r="C3349" t="s">
        <v>440</v>
      </c>
      <c r="D3349">
        <v>3012000000</v>
      </c>
      <c r="E3349">
        <v>2020</v>
      </c>
    </row>
    <row r="3350" spans="1:5" x14ac:dyDescent="0.25">
      <c r="A3350" t="s">
        <v>271</v>
      </c>
      <c r="B3350" t="s">
        <v>109</v>
      </c>
      <c r="C3350" t="s">
        <v>22</v>
      </c>
      <c r="D3350">
        <v>2821000000</v>
      </c>
      <c r="E3350">
        <v>2018</v>
      </c>
    </row>
    <row r="3351" spans="1:5" x14ac:dyDescent="0.25">
      <c r="A3351" t="s">
        <v>271</v>
      </c>
      <c r="B3351" t="s">
        <v>109</v>
      </c>
      <c r="C3351" t="s">
        <v>22</v>
      </c>
      <c r="D3351">
        <v>4360000000</v>
      </c>
      <c r="E3351">
        <v>2019</v>
      </c>
    </row>
    <row r="3352" spans="1:5" x14ac:dyDescent="0.25">
      <c r="A3352" t="s">
        <v>271</v>
      </c>
      <c r="B3352" t="s">
        <v>109</v>
      </c>
      <c r="C3352" t="s">
        <v>22</v>
      </c>
      <c r="D3352">
        <v>1132000000</v>
      </c>
      <c r="E3352">
        <v>2020</v>
      </c>
    </row>
    <row r="3353" spans="1:5" x14ac:dyDescent="0.25">
      <c r="A3353" t="s">
        <v>271</v>
      </c>
      <c r="B3353" t="s">
        <v>109</v>
      </c>
      <c r="C3353" t="s">
        <v>441</v>
      </c>
      <c r="D3353">
        <v>2711000000</v>
      </c>
      <c r="E3353">
        <v>2018</v>
      </c>
    </row>
    <row r="3354" spans="1:5" x14ac:dyDescent="0.25">
      <c r="A3354" t="s">
        <v>271</v>
      </c>
      <c r="B3354" t="s">
        <v>109</v>
      </c>
      <c r="C3354" t="s">
        <v>441</v>
      </c>
      <c r="D3354">
        <v>4400000000</v>
      </c>
      <c r="E3354">
        <v>2019</v>
      </c>
    </row>
    <row r="3355" spans="1:5" x14ac:dyDescent="0.25">
      <c r="A3355" t="s">
        <v>271</v>
      </c>
      <c r="B3355" t="s">
        <v>109</v>
      </c>
      <c r="C3355" t="s">
        <v>441</v>
      </c>
      <c r="D3355">
        <v>1236000000</v>
      </c>
      <c r="E3355">
        <v>2020</v>
      </c>
    </row>
    <row r="3356" spans="1:5" x14ac:dyDescent="0.25">
      <c r="A3356" t="s">
        <v>271</v>
      </c>
      <c r="B3356" t="s">
        <v>109</v>
      </c>
      <c r="C3356" t="s">
        <v>11</v>
      </c>
      <c r="D3356">
        <v>0</v>
      </c>
      <c r="E3356">
        <v>2018</v>
      </c>
    </row>
    <row r="3357" spans="1:5" x14ac:dyDescent="0.25">
      <c r="A3357" t="s">
        <v>271</v>
      </c>
      <c r="B3357" t="s">
        <v>109</v>
      </c>
      <c r="C3357" t="s">
        <v>11</v>
      </c>
      <c r="D3357">
        <v>0</v>
      </c>
      <c r="E3357">
        <v>2019</v>
      </c>
    </row>
    <row r="3358" spans="1:5" x14ac:dyDescent="0.25">
      <c r="A3358" t="s">
        <v>271</v>
      </c>
      <c r="B3358" t="s">
        <v>109</v>
      </c>
      <c r="C3358" t="s">
        <v>11</v>
      </c>
      <c r="D3358">
        <v>0</v>
      </c>
      <c r="E3358">
        <v>2020</v>
      </c>
    </row>
    <row r="3359" spans="1:5" x14ac:dyDescent="0.25">
      <c r="A3359" t="s">
        <v>271</v>
      </c>
      <c r="B3359" t="s">
        <v>109</v>
      </c>
      <c r="C3359" t="s">
        <v>19</v>
      </c>
      <c r="D3359">
        <v>362873000000</v>
      </c>
      <c r="E3359">
        <v>2018</v>
      </c>
    </row>
    <row r="3360" spans="1:5" x14ac:dyDescent="0.25">
      <c r="A3360" t="s">
        <v>271</v>
      </c>
      <c r="B3360" t="s">
        <v>109</v>
      </c>
      <c r="C3360" t="s">
        <v>19</v>
      </c>
      <c r="D3360">
        <v>381508000000</v>
      </c>
      <c r="E3360">
        <v>2019</v>
      </c>
    </row>
    <row r="3361" spans="1:5" x14ac:dyDescent="0.25">
      <c r="A3361" t="s">
        <v>271</v>
      </c>
      <c r="B3361" t="s">
        <v>109</v>
      </c>
      <c r="C3361" t="s">
        <v>19</v>
      </c>
      <c r="D3361">
        <v>469633000000</v>
      </c>
      <c r="E3361">
        <v>2020</v>
      </c>
    </row>
    <row r="3362" spans="1:5" x14ac:dyDescent="0.25">
      <c r="A3362" t="s">
        <v>271</v>
      </c>
      <c r="B3362" t="s">
        <v>109</v>
      </c>
      <c r="C3362" t="s">
        <v>18</v>
      </c>
      <c r="D3362">
        <v>322005000000</v>
      </c>
      <c r="E3362">
        <v>2018</v>
      </c>
    </row>
    <row r="3363" spans="1:5" x14ac:dyDescent="0.25">
      <c r="A3363" t="s">
        <v>271</v>
      </c>
      <c r="B3363" t="s">
        <v>109</v>
      </c>
      <c r="C3363" t="s">
        <v>18</v>
      </c>
      <c r="D3363">
        <v>339780000000</v>
      </c>
      <c r="E3363">
        <v>2019</v>
      </c>
    </row>
    <row r="3364" spans="1:5" x14ac:dyDescent="0.25">
      <c r="A3364" t="s">
        <v>271</v>
      </c>
      <c r="B3364" t="s">
        <v>109</v>
      </c>
      <c r="C3364" t="s">
        <v>18</v>
      </c>
      <c r="D3364">
        <v>423513000000</v>
      </c>
      <c r="E3364">
        <v>2020</v>
      </c>
    </row>
    <row r="3365" spans="1:5" x14ac:dyDescent="0.25">
      <c r="A3365" t="s">
        <v>271</v>
      </c>
      <c r="B3365" t="s">
        <v>109</v>
      </c>
      <c r="C3365" t="s">
        <v>442</v>
      </c>
      <c r="D3365">
        <v>14243000000</v>
      </c>
      <c r="E3365">
        <v>2018</v>
      </c>
    </row>
    <row r="3366" spans="1:5" x14ac:dyDescent="0.25">
      <c r="A3366" t="s">
        <v>271</v>
      </c>
      <c r="B3366" t="s">
        <v>109</v>
      </c>
      <c r="C3366" t="s">
        <v>442</v>
      </c>
      <c r="D3366">
        <v>11401000000</v>
      </c>
      <c r="E3366">
        <v>2019</v>
      </c>
    </row>
    <row r="3367" spans="1:5" x14ac:dyDescent="0.25">
      <c r="A3367" t="s">
        <v>271</v>
      </c>
      <c r="B3367" t="s">
        <v>109</v>
      </c>
      <c r="C3367" t="s">
        <v>442</v>
      </c>
      <c r="D3367">
        <v>11305000000</v>
      </c>
      <c r="E3367">
        <v>2020</v>
      </c>
    </row>
    <row r="3368" spans="1:5" x14ac:dyDescent="0.25">
      <c r="A3368" t="s">
        <v>271</v>
      </c>
      <c r="B3368" t="s">
        <v>109</v>
      </c>
      <c r="C3368" t="s">
        <v>443</v>
      </c>
      <c r="D3368">
        <v>119791000000</v>
      </c>
      <c r="E3368">
        <v>2018</v>
      </c>
    </row>
    <row r="3369" spans="1:5" x14ac:dyDescent="0.25">
      <c r="A3369" t="s">
        <v>271</v>
      </c>
      <c r="B3369" t="s">
        <v>109</v>
      </c>
      <c r="C3369" t="s">
        <v>443</v>
      </c>
      <c r="D3369">
        <v>177986000000</v>
      </c>
      <c r="E3369">
        <v>2019</v>
      </c>
    </row>
    <row r="3370" spans="1:5" x14ac:dyDescent="0.25">
      <c r="A3370" t="s">
        <v>271</v>
      </c>
      <c r="B3370" t="s">
        <v>109</v>
      </c>
      <c r="C3370" t="s">
        <v>443</v>
      </c>
      <c r="D3370">
        <v>212910000000</v>
      </c>
      <c r="E3370">
        <v>2020</v>
      </c>
    </row>
    <row r="3371" spans="1:5" x14ac:dyDescent="0.25">
      <c r="A3371" t="s">
        <v>271</v>
      </c>
      <c r="B3371" t="s">
        <v>109</v>
      </c>
      <c r="C3371" t="s">
        <v>444</v>
      </c>
      <c r="D3371">
        <v>-399000000</v>
      </c>
      <c r="E3371">
        <v>2018</v>
      </c>
    </row>
    <row r="3372" spans="1:5" x14ac:dyDescent="0.25">
      <c r="A3372" t="s">
        <v>271</v>
      </c>
      <c r="B3372" t="s">
        <v>109</v>
      </c>
      <c r="C3372" t="s">
        <v>444</v>
      </c>
      <c r="D3372">
        <v>-5710000000</v>
      </c>
      <c r="E3372">
        <v>2019</v>
      </c>
    </row>
    <row r="3373" spans="1:5" x14ac:dyDescent="0.25">
      <c r="A3373" t="s">
        <v>271</v>
      </c>
      <c r="B3373" t="s">
        <v>109</v>
      </c>
      <c r="C3373" t="s">
        <v>444</v>
      </c>
      <c r="D3373">
        <v>-6797000000</v>
      </c>
      <c r="E3373">
        <v>2020</v>
      </c>
    </row>
    <row r="3374" spans="1:5" x14ac:dyDescent="0.25">
      <c r="A3374" t="s">
        <v>271</v>
      </c>
      <c r="B3374" t="s">
        <v>109</v>
      </c>
      <c r="C3374" t="s">
        <v>445</v>
      </c>
      <c r="D3374">
        <v>0</v>
      </c>
      <c r="E3374">
        <v>2018</v>
      </c>
    </row>
    <row r="3375" spans="1:5" x14ac:dyDescent="0.25">
      <c r="A3375" t="s">
        <v>271</v>
      </c>
      <c r="B3375" t="s">
        <v>109</v>
      </c>
      <c r="C3375" t="s">
        <v>445</v>
      </c>
      <c r="D3375">
        <v>0</v>
      </c>
      <c r="E3375">
        <v>2019</v>
      </c>
    </row>
    <row r="3376" spans="1:5" x14ac:dyDescent="0.25">
      <c r="A3376" t="s">
        <v>271</v>
      </c>
      <c r="B3376" t="s">
        <v>109</v>
      </c>
      <c r="C3376" t="s">
        <v>445</v>
      </c>
      <c r="D3376">
        <v>0</v>
      </c>
      <c r="E3376">
        <v>2020</v>
      </c>
    </row>
    <row r="3377" spans="1:5" x14ac:dyDescent="0.25">
      <c r="A3377" t="s">
        <v>271</v>
      </c>
      <c r="B3377" t="s">
        <v>109</v>
      </c>
      <c r="C3377" t="s">
        <v>446</v>
      </c>
      <c r="D3377">
        <v>0</v>
      </c>
      <c r="E3377">
        <v>2018</v>
      </c>
    </row>
    <row r="3378" spans="1:5" x14ac:dyDescent="0.25">
      <c r="A3378" t="s">
        <v>271</v>
      </c>
      <c r="B3378" t="s">
        <v>109</v>
      </c>
      <c r="C3378" t="s">
        <v>446</v>
      </c>
      <c r="D3378">
        <v>0</v>
      </c>
      <c r="E3378">
        <v>2019</v>
      </c>
    </row>
    <row r="3379" spans="1:5" x14ac:dyDescent="0.25">
      <c r="A3379" t="s">
        <v>271</v>
      </c>
      <c r="B3379" t="s">
        <v>109</v>
      </c>
      <c r="C3379" t="s">
        <v>446</v>
      </c>
      <c r="D3379">
        <v>0</v>
      </c>
      <c r="E3379">
        <v>2020</v>
      </c>
    </row>
    <row r="3380" spans="1:5" x14ac:dyDescent="0.25">
      <c r="A3380" t="s">
        <v>271</v>
      </c>
      <c r="B3380" t="s">
        <v>109</v>
      </c>
      <c r="C3380" t="s">
        <v>447</v>
      </c>
      <c r="D3380">
        <v>-7665000000</v>
      </c>
      <c r="E3380">
        <v>2018</v>
      </c>
    </row>
    <row r="3381" spans="1:5" x14ac:dyDescent="0.25">
      <c r="A3381" t="s">
        <v>271</v>
      </c>
      <c r="B3381" t="s">
        <v>109</v>
      </c>
      <c r="C3381" t="s">
        <v>447</v>
      </c>
      <c r="D3381">
        <v>10440000000</v>
      </c>
      <c r="E3381">
        <v>2019</v>
      </c>
    </row>
    <row r="3382" spans="1:5" x14ac:dyDescent="0.25">
      <c r="A3382" t="s">
        <v>271</v>
      </c>
      <c r="B3382" t="s">
        <v>109</v>
      </c>
      <c r="C3382" t="s">
        <v>447</v>
      </c>
      <c r="D3382">
        <v>69516000000</v>
      </c>
      <c r="E3382">
        <v>2020</v>
      </c>
    </row>
    <row r="3383" spans="1:5" x14ac:dyDescent="0.25">
      <c r="A3383" t="s">
        <v>271</v>
      </c>
      <c r="B3383" t="s">
        <v>109</v>
      </c>
      <c r="C3383" t="s">
        <v>448</v>
      </c>
      <c r="D3383">
        <v>0</v>
      </c>
      <c r="E3383">
        <v>2018</v>
      </c>
    </row>
    <row r="3384" spans="1:5" x14ac:dyDescent="0.25">
      <c r="A3384" t="s">
        <v>271</v>
      </c>
      <c r="B3384" t="s">
        <v>109</v>
      </c>
      <c r="C3384" t="s">
        <v>448</v>
      </c>
      <c r="D3384">
        <v>0</v>
      </c>
      <c r="E3384">
        <v>2019</v>
      </c>
    </row>
    <row r="3385" spans="1:5" x14ac:dyDescent="0.25">
      <c r="A3385" t="s">
        <v>271</v>
      </c>
      <c r="B3385" t="s">
        <v>109</v>
      </c>
      <c r="C3385" t="s">
        <v>448</v>
      </c>
      <c r="D3385">
        <v>0</v>
      </c>
      <c r="E3385">
        <v>2020</v>
      </c>
    </row>
    <row r="3386" spans="1:5" x14ac:dyDescent="0.25">
      <c r="A3386" t="s">
        <v>271</v>
      </c>
      <c r="B3386" t="s">
        <v>109</v>
      </c>
      <c r="C3386" t="s">
        <v>449</v>
      </c>
      <c r="D3386">
        <v>-41810000000</v>
      </c>
      <c r="E3386">
        <v>2018</v>
      </c>
    </row>
    <row r="3387" spans="1:5" x14ac:dyDescent="0.25">
      <c r="A3387" t="s">
        <v>271</v>
      </c>
      <c r="B3387" t="s">
        <v>109</v>
      </c>
      <c r="C3387" t="s">
        <v>449</v>
      </c>
      <c r="D3387">
        <v>-21071000000</v>
      </c>
      <c r="E3387">
        <v>2019</v>
      </c>
    </row>
    <row r="3388" spans="1:5" x14ac:dyDescent="0.25">
      <c r="A3388" t="s">
        <v>271</v>
      </c>
      <c r="B3388" t="s">
        <v>109</v>
      </c>
      <c r="C3388" t="s">
        <v>449</v>
      </c>
      <c r="D3388">
        <v>-80781000000</v>
      </c>
      <c r="E3388">
        <v>2020</v>
      </c>
    </row>
    <row r="3389" spans="1:5" x14ac:dyDescent="0.25">
      <c r="A3389" t="s">
        <v>271</v>
      </c>
      <c r="B3389" t="s">
        <v>109</v>
      </c>
      <c r="C3389" t="s">
        <v>450</v>
      </c>
      <c r="D3389">
        <v>0</v>
      </c>
      <c r="E3389">
        <v>2018</v>
      </c>
    </row>
    <row r="3390" spans="1:5" x14ac:dyDescent="0.25">
      <c r="A3390" t="s">
        <v>271</v>
      </c>
      <c r="B3390" t="s">
        <v>109</v>
      </c>
      <c r="C3390" t="s">
        <v>450</v>
      </c>
      <c r="D3390">
        <v>0</v>
      </c>
      <c r="E3390">
        <v>2019</v>
      </c>
    </row>
    <row r="3391" spans="1:5" x14ac:dyDescent="0.25">
      <c r="A3391" t="s">
        <v>271</v>
      </c>
      <c r="B3391" t="s">
        <v>109</v>
      </c>
      <c r="C3391" t="s">
        <v>450</v>
      </c>
      <c r="D3391">
        <v>0</v>
      </c>
      <c r="E3391">
        <v>2020</v>
      </c>
    </row>
    <row r="3392" spans="1:5" x14ac:dyDescent="0.25">
      <c r="A3392" t="s">
        <v>271</v>
      </c>
      <c r="B3392" t="s">
        <v>109</v>
      </c>
      <c r="C3392" t="s">
        <v>451</v>
      </c>
      <c r="D3392">
        <v>-3574000000</v>
      </c>
      <c r="E3392">
        <v>2018</v>
      </c>
    </row>
    <row r="3393" spans="1:5" x14ac:dyDescent="0.25">
      <c r="A3393" t="s">
        <v>271</v>
      </c>
      <c r="B3393" t="s">
        <v>109</v>
      </c>
      <c r="C3393" t="s">
        <v>451</v>
      </c>
      <c r="D3393">
        <v>-4765000000</v>
      </c>
      <c r="E3393">
        <v>2019</v>
      </c>
    </row>
    <row r="3394" spans="1:5" x14ac:dyDescent="0.25">
      <c r="A3394" t="s">
        <v>271</v>
      </c>
      <c r="B3394" t="s">
        <v>109</v>
      </c>
      <c r="C3394" t="s">
        <v>451</v>
      </c>
      <c r="D3394">
        <v>-2542000000</v>
      </c>
      <c r="E3394">
        <v>2020</v>
      </c>
    </row>
    <row r="3395" spans="1:5" x14ac:dyDescent="0.25">
      <c r="A3395" t="s">
        <v>271</v>
      </c>
      <c r="B3395" t="s">
        <v>109</v>
      </c>
      <c r="C3395" t="s">
        <v>452</v>
      </c>
      <c r="D3395">
        <v>0</v>
      </c>
      <c r="E3395">
        <v>2018</v>
      </c>
    </row>
    <row r="3396" spans="1:5" x14ac:dyDescent="0.25">
      <c r="A3396" t="s">
        <v>271</v>
      </c>
      <c r="B3396" t="s">
        <v>109</v>
      </c>
      <c r="C3396" t="s">
        <v>452</v>
      </c>
      <c r="D3396">
        <v>0</v>
      </c>
      <c r="E3396">
        <v>2019</v>
      </c>
    </row>
    <row r="3397" spans="1:5" x14ac:dyDescent="0.25">
      <c r="A3397" t="s">
        <v>271</v>
      </c>
      <c r="B3397" t="s">
        <v>109</v>
      </c>
      <c r="C3397" t="s">
        <v>452</v>
      </c>
      <c r="D3397">
        <v>0</v>
      </c>
      <c r="E3397">
        <v>2020</v>
      </c>
    </row>
    <row r="3398" spans="1:5" x14ac:dyDescent="0.25">
      <c r="A3398" t="s">
        <v>271</v>
      </c>
      <c r="B3398" t="s">
        <v>109</v>
      </c>
      <c r="C3398" t="s">
        <v>453</v>
      </c>
      <c r="D3398">
        <v>-11000000</v>
      </c>
      <c r="E3398">
        <v>2018</v>
      </c>
    </row>
    <row r="3399" spans="1:5" x14ac:dyDescent="0.25">
      <c r="A3399" t="s">
        <v>271</v>
      </c>
      <c r="B3399" t="s">
        <v>109</v>
      </c>
      <c r="C3399" t="s">
        <v>453</v>
      </c>
      <c r="D3399">
        <v>9000000</v>
      </c>
      <c r="E3399">
        <v>2019</v>
      </c>
    </row>
    <row r="3400" spans="1:5" x14ac:dyDescent="0.25">
      <c r="A3400" t="s">
        <v>271</v>
      </c>
      <c r="B3400" t="s">
        <v>109</v>
      </c>
      <c r="C3400" t="s">
        <v>453</v>
      </c>
      <c r="D3400">
        <v>7000000</v>
      </c>
      <c r="E3400">
        <v>2020</v>
      </c>
    </row>
    <row r="3401" spans="1:5" x14ac:dyDescent="0.25">
      <c r="A3401" t="s">
        <v>271</v>
      </c>
      <c r="B3401" t="s">
        <v>109</v>
      </c>
      <c r="C3401" t="s">
        <v>454</v>
      </c>
      <c r="D3401">
        <v>4266000000</v>
      </c>
      <c r="E3401">
        <v>2018</v>
      </c>
    </row>
    <row r="3402" spans="1:5" x14ac:dyDescent="0.25">
      <c r="A3402" t="s">
        <v>271</v>
      </c>
      <c r="B3402" t="s">
        <v>109</v>
      </c>
      <c r="C3402" t="s">
        <v>454</v>
      </c>
      <c r="D3402">
        <v>4441000000</v>
      </c>
      <c r="E3402">
        <v>2019</v>
      </c>
    </row>
    <row r="3403" spans="1:5" x14ac:dyDescent="0.25">
      <c r="A3403" t="s">
        <v>271</v>
      </c>
      <c r="B3403" t="s">
        <v>109</v>
      </c>
      <c r="C3403" t="s">
        <v>454</v>
      </c>
      <c r="D3403">
        <v>3617000000</v>
      </c>
      <c r="E3403">
        <v>2020</v>
      </c>
    </row>
    <row r="3404" spans="1:5" x14ac:dyDescent="0.25">
      <c r="A3404" t="s">
        <v>271</v>
      </c>
      <c r="B3404" t="s">
        <v>109</v>
      </c>
      <c r="C3404" t="s">
        <v>24</v>
      </c>
      <c r="D3404">
        <v>4254000000</v>
      </c>
      <c r="E3404">
        <v>2018</v>
      </c>
    </row>
    <row r="3405" spans="1:5" x14ac:dyDescent="0.25">
      <c r="A3405" t="s">
        <v>271</v>
      </c>
      <c r="B3405" t="s">
        <v>109</v>
      </c>
      <c r="C3405" t="s">
        <v>24</v>
      </c>
      <c r="D3405">
        <v>4467000000</v>
      </c>
      <c r="E3405">
        <v>2019</v>
      </c>
    </row>
    <row r="3406" spans="1:5" x14ac:dyDescent="0.25">
      <c r="A3406" t="s">
        <v>271</v>
      </c>
      <c r="B3406" t="s">
        <v>109</v>
      </c>
      <c r="C3406" t="s">
        <v>24</v>
      </c>
      <c r="D3406">
        <v>3626000000</v>
      </c>
      <c r="E3406">
        <v>2020</v>
      </c>
    </row>
    <row r="3407" spans="1:5" x14ac:dyDescent="0.25">
      <c r="A3407" t="s">
        <v>271</v>
      </c>
      <c r="B3407" t="s">
        <v>109</v>
      </c>
      <c r="C3407" t="s">
        <v>455</v>
      </c>
      <c r="D3407">
        <v>1832000000</v>
      </c>
      <c r="E3407">
        <v>2018</v>
      </c>
    </row>
    <row r="3408" spans="1:5" x14ac:dyDescent="0.25">
      <c r="A3408" t="s">
        <v>271</v>
      </c>
      <c r="B3408" t="s">
        <v>109</v>
      </c>
      <c r="C3408" t="s">
        <v>455</v>
      </c>
      <c r="D3408">
        <v>3625000000</v>
      </c>
      <c r="E3408">
        <v>2019</v>
      </c>
    </row>
    <row r="3409" spans="1:5" x14ac:dyDescent="0.25">
      <c r="A3409" t="s">
        <v>271</v>
      </c>
      <c r="B3409" t="s">
        <v>109</v>
      </c>
      <c r="C3409" t="s">
        <v>455</v>
      </c>
      <c r="D3409">
        <v>3602000000</v>
      </c>
      <c r="E3409">
        <v>2020</v>
      </c>
    </row>
    <row r="3410" spans="1:5" x14ac:dyDescent="0.25">
      <c r="A3410" t="s">
        <v>271</v>
      </c>
      <c r="B3410" t="s">
        <v>109</v>
      </c>
      <c r="C3410" t="s">
        <v>14</v>
      </c>
      <c r="D3410">
        <v>362873000000</v>
      </c>
      <c r="E3410">
        <v>2018</v>
      </c>
    </row>
    <row r="3411" spans="1:5" x14ac:dyDescent="0.25">
      <c r="A3411" t="s">
        <v>271</v>
      </c>
      <c r="B3411" t="s">
        <v>109</v>
      </c>
      <c r="C3411" t="s">
        <v>14</v>
      </c>
      <c r="D3411">
        <v>381508000000</v>
      </c>
      <c r="E3411">
        <v>2019</v>
      </c>
    </row>
    <row r="3412" spans="1:5" x14ac:dyDescent="0.25">
      <c r="A3412" t="s">
        <v>271</v>
      </c>
      <c r="B3412" t="s">
        <v>109</v>
      </c>
      <c r="C3412" t="s">
        <v>14</v>
      </c>
      <c r="D3412">
        <v>469633000000</v>
      </c>
      <c r="E3412">
        <v>2020</v>
      </c>
    </row>
    <row r="3413" spans="1:5" x14ac:dyDescent="0.25">
      <c r="A3413" t="s">
        <v>271</v>
      </c>
      <c r="B3413" t="s">
        <v>109</v>
      </c>
      <c r="C3413" t="s">
        <v>17</v>
      </c>
      <c r="D3413">
        <v>322005000000</v>
      </c>
      <c r="E3413">
        <v>2018</v>
      </c>
    </row>
    <row r="3414" spans="1:5" x14ac:dyDescent="0.25">
      <c r="A3414" t="s">
        <v>271</v>
      </c>
      <c r="B3414" t="s">
        <v>109</v>
      </c>
      <c r="C3414" t="s">
        <v>17</v>
      </c>
      <c r="D3414">
        <v>339780000000</v>
      </c>
      <c r="E3414">
        <v>2019</v>
      </c>
    </row>
    <row r="3415" spans="1:5" x14ac:dyDescent="0.25">
      <c r="A3415" t="s">
        <v>271</v>
      </c>
      <c r="B3415" t="s">
        <v>109</v>
      </c>
      <c r="C3415" t="s">
        <v>17</v>
      </c>
      <c r="D3415">
        <v>423513000000</v>
      </c>
      <c r="E3415">
        <v>2020</v>
      </c>
    </row>
    <row r="3416" spans="1:5" x14ac:dyDescent="0.25">
      <c r="A3416" t="s">
        <v>271</v>
      </c>
      <c r="B3416" t="s">
        <v>109</v>
      </c>
      <c r="C3416" t="s">
        <v>456</v>
      </c>
      <c r="D3416">
        <v>11211000000</v>
      </c>
      <c r="E3416">
        <v>2018</v>
      </c>
    </row>
    <row r="3417" spans="1:5" x14ac:dyDescent="0.25">
      <c r="A3417" t="s">
        <v>271</v>
      </c>
      <c r="B3417" t="s">
        <v>109</v>
      </c>
      <c r="C3417" t="s">
        <v>456</v>
      </c>
      <c r="D3417">
        <v>10900000000</v>
      </c>
      <c r="E3417">
        <v>2019</v>
      </c>
    </row>
    <row r="3418" spans="1:5" x14ac:dyDescent="0.25">
      <c r="A3418" t="s">
        <v>271</v>
      </c>
      <c r="B3418" t="s">
        <v>109</v>
      </c>
      <c r="C3418" t="s">
        <v>456</v>
      </c>
      <c r="D3418">
        <v>11004000000</v>
      </c>
      <c r="E3418">
        <v>2020</v>
      </c>
    </row>
    <row r="3419" spans="1:5" x14ac:dyDescent="0.25">
      <c r="A3419" t="s">
        <v>271</v>
      </c>
      <c r="B3419" t="s">
        <v>109</v>
      </c>
      <c r="C3419" t="s">
        <v>457</v>
      </c>
      <c r="D3419">
        <v>0</v>
      </c>
      <c r="E3419">
        <v>2018</v>
      </c>
    </row>
    <row r="3420" spans="1:5" x14ac:dyDescent="0.25">
      <c r="A3420" t="s">
        <v>271</v>
      </c>
      <c r="B3420" t="s">
        <v>109</v>
      </c>
      <c r="C3420" t="s">
        <v>457</v>
      </c>
      <c r="D3420">
        <v>0</v>
      </c>
      <c r="E3420">
        <v>2020</v>
      </c>
    </row>
    <row r="3421" spans="1:5" x14ac:dyDescent="0.25">
      <c r="A3421" t="s">
        <v>271</v>
      </c>
      <c r="B3421" t="s">
        <v>109</v>
      </c>
      <c r="C3421" t="s">
        <v>494</v>
      </c>
      <c r="D3421">
        <v>0</v>
      </c>
      <c r="E3421">
        <v>2019</v>
      </c>
    </row>
    <row r="3422" spans="1:5" x14ac:dyDescent="0.25">
      <c r="A3422" t="s">
        <v>271</v>
      </c>
      <c r="B3422" t="s">
        <v>109</v>
      </c>
      <c r="C3422" t="s">
        <v>458</v>
      </c>
      <c r="D3422">
        <v>3434000000</v>
      </c>
      <c r="E3422">
        <v>2018</v>
      </c>
    </row>
    <row r="3423" spans="1:5" x14ac:dyDescent="0.25">
      <c r="A3423" t="s">
        <v>271</v>
      </c>
      <c r="B3423" t="s">
        <v>109</v>
      </c>
      <c r="C3423" t="s">
        <v>458</v>
      </c>
      <c r="D3423">
        <v>3461000000</v>
      </c>
      <c r="E3423">
        <v>2019</v>
      </c>
    </row>
    <row r="3424" spans="1:5" x14ac:dyDescent="0.25">
      <c r="A3424" t="s">
        <v>271</v>
      </c>
      <c r="B3424" t="s">
        <v>109</v>
      </c>
      <c r="C3424" t="s">
        <v>458</v>
      </c>
      <c r="D3424">
        <v>3563000000</v>
      </c>
      <c r="E3424">
        <v>2020</v>
      </c>
    </row>
    <row r="3425" spans="1:5" x14ac:dyDescent="0.25">
      <c r="A3425" t="s">
        <v>271</v>
      </c>
      <c r="B3425" t="s">
        <v>109</v>
      </c>
      <c r="C3425" t="s">
        <v>459</v>
      </c>
      <c r="D3425">
        <v>5192000000</v>
      </c>
      <c r="E3425">
        <v>2018</v>
      </c>
    </row>
    <row r="3426" spans="1:5" x14ac:dyDescent="0.25">
      <c r="A3426" t="s">
        <v>271</v>
      </c>
      <c r="B3426" t="s">
        <v>109</v>
      </c>
      <c r="C3426" t="s">
        <v>459</v>
      </c>
      <c r="D3426">
        <v>5587000000</v>
      </c>
      <c r="E3426">
        <v>2019</v>
      </c>
    </row>
    <row r="3427" spans="1:5" x14ac:dyDescent="0.25">
      <c r="A3427" t="s">
        <v>271</v>
      </c>
      <c r="B3427" t="s">
        <v>109</v>
      </c>
      <c r="C3427" t="s">
        <v>459</v>
      </c>
      <c r="D3427">
        <v>4468000000</v>
      </c>
      <c r="E3427">
        <v>2020</v>
      </c>
    </row>
    <row r="3428" spans="1:5" x14ac:dyDescent="0.25">
      <c r="A3428" t="s">
        <v>271</v>
      </c>
      <c r="B3428" t="s">
        <v>109</v>
      </c>
      <c r="C3428" t="s">
        <v>460</v>
      </c>
      <c r="D3428">
        <v>-12309000000</v>
      </c>
      <c r="E3428">
        <v>2018</v>
      </c>
    </row>
    <row r="3429" spans="1:5" x14ac:dyDescent="0.25">
      <c r="A3429" t="s">
        <v>271</v>
      </c>
      <c r="B3429" t="s">
        <v>109</v>
      </c>
      <c r="C3429" t="s">
        <v>460</v>
      </c>
      <c r="D3429">
        <v>10467000000</v>
      </c>
      <c r="E3429">
        <v>2019</v>
      </c>
    </row>
    <row r="3430" spans="1:5" x14ac:dyDescent="0.25">
      <c r="A3430" t="s">
        <v>271</v>
      </c>
      <c r="B3430" t="s">
        <v>109</v>
      </c>
      <c r="C3430" t="s">
        <v>460</v>
      </c>
      <c r="D3430">
        <v>77812000000</v>
      </c>
      <c r="E3430">
        <v>2020</v>
      </c>
    </row>
    <row r="3431" spans="1:5" x14ac:dyDescent="0.25">
      <c r="A3431" t="s">
        <v>271</v>
      </c>
      <c r="B3431" t="s">
        <v>109</v>
      </c>
      <c r="C3431" t="s">
        <v>461</v>
      </c>
      <c r="D3431">
        <v>-20459000000</v>
      </c>
      <c r="E3431">
        <v>2018</v>
      </c>
    </row>
    <row r="3432" spans="1:5" x14ac:dyDescent="0.25">
      <c r="A3432" t="s">
        <v>271</v>
      </c>
      <c r="B3432" t="s">
        <v>109</v>
      </c>
      <c r="C3432" t="s">
        <v>461</v>
      </c>
      <c r="D3432">
        <v>-48002000000</v>
      </c>
      <c r="E3432">
        <v>2019</v>
      </c>
    </row>
    <row r="3433" spans="1:5" x14ac:dyDescent="0.25">
      <c r="A3433" t="s">
        <v>271</v>
      </c>
      <c r="B3433" t="s">
        <v>109</v>
      </c>
      <c r="C3433" t="s">
        <v>461</v>
      </c>
      <c r="D3433">
        <v>-152707000000</v>
      </c>
      <c r="E3433">
        <v>2020</v>
      </c>
    </row>
    <row r="3434" spans="1:5" x14ac:dyDescent="0.25">
      <c r="A3434" t="s">
        <v>271</v>
      </c>
      <c r="B3434" t="s">
        <v>109</v>
      </c>
      <c r="C3434" t="s">
        <v>462</v>
      </c>
      <c r="D3434">
        <v>882000000</v>
      </c>
      <c r="E3434">
        <v>2018</v>
      </c>
    </row>
    <row r="3435" spans="1:5" x14ac:dyDescent="0.25">
      <c r="A3435" t="s">
        <v>271</v>
      </c>
      <c r="B3435" t="s">
        <v>109</v>
      </c>
      <c r="C3435" t="s">
        <v>462</v>
      </c>
      <c r="D3435">
        <v>-4241000000</v>
      </c>
      <c r="E3435">
        <v>2019</v>
      </c>
    </row>
    <row r="3436" spans="1:5" x14ac:dyDescent="0.25">
      <c r="A3436" t="s">
        <v>271</v>
      </c>
      <c r="B3436" t="s">
        <v>109</v>
      </c>
      <c r="C3436" t="s">
        <v>462</v>
      </c>
      <c r="D3436">
        <v>-4343000000</v>
      </c>
      <c r="E3436">
        <v>2020</v>
      </c>
    </row>
    <row r="3437" spans="1:5" x14ac:dyDescent="0.25">
      <c r="A3437" t="s">
        <v>271</v>
      </c>
      <c r="B3437" t="s">
        <v>109</v>
      </c>
      <c r="C3437" t="s">
        <v>463</v>
      </c>
      <c r="D3437">
        <v>-823000000</v>
      </c>
      <c r="E3437">
        <v>2018</v>
      </c>
    </row>
    <row r="3438" spans="1:5" x14ac:dyDescent="0.25">
      <c r="A3438" t="s">
        <v>271</v>
      </c>
      <c r="B3438" t="s">
        <v>109</v>
      </c>
      <c r="C3438" t="s">
        <v>463</v>
      </c>
      <c r="D3438">
        <v>626000000</v>
      </c>
      <c r="E3438">
        <v>2019</v>
      </c>
    </row>
    <row r="3439" spans="1:5" x14ac:dyDescent="0.25">
      <c r="A3439" t="s">
        <v>271</v>
      </c>
      <c r="B3439" t="s">
        <v>109</v>
      </c>
      <c r="C3439" t="s">
        <v>463</v>
      </c>
      <c r="D3439">
        <v>1660000000</v>
      </c>
      <c r="E3439">
        <v>2020</v>
      </c>
    </row>
    <row r="3440" spans="1:5" x14ac:dyDescent="0.25">
      <c r="A3440" t="s">
        <v>271</v>
      </c>
      <c r="B3440" t="s">
        <v>109</v>
      </c>
      <c r="C3440" t="s">
        <v>12</v>
      </c>
      <c r="D3440">
        <v>0</v>
      </c>
      <c r="E3440">
        <v>2018</v>
      </c>
    </row>
    <row r="3441" spans="1:5" x14ac:dyDescent="0.25">
      <c r="A3441" t="s">
        <v>271</v>
      </c>
      <c r="B3441" t="s">
        <v>109</v>
      </c>
      <c r="C3441" t="s">
        <v>12</v>
      </c>
      <c r="D3441">
        <v>0</v>
      </c>
      <c r="E3441">
        <v>2019</v>
      </c>
    </row>
    <row r="3442" spans="1:5" x14ac:dyDescent="0.25">
      <c r="A3442" t="s">
        <v>271</v>
      </c>
      <c r="B3442" t="s">
        <v>109</v>
      </c>
      <c r="C3442" t="s">
        <v>12</v>
      </c>
      <c r="D3442">
        <v>0</v>
      </c>
      <c r="E3442">
        <v>2020</v>
      </c>
    </row>
    <row r="3443" spans="1:5" x14ac:dyDescent="0.25">
      <c r="A3443" t="s">
        <v>271</v>
      </c>
      <c r="B3443" t="s">
        <v>109</v>
      </c>
      <c r="C3443" t="s">
        <v>464</v>
      </c>
      <c r="D3443">
        <v>0</v>
      </c>
      <c r="E3443">
        <v>2018</v>
      </c>
    </row>
    <row r="3444" spans="1:5" x14ac:dyDescent="0.25">
      <c r="A3444" t="s">
        <v>271</v>
      </c>
      <c r="B3444" t="s">
        <v>109</v>
      </c>
      <c r="C3444" t="s">
        <v>464</v>
      </c>
      <c r="D3444">
        <v>0</v>
      </c>
      <c r="E3444">
        <v>2019</v>
      </c>
    </row>
    <row r="3445" spans="1:5" x14ac:dyDescent="0.25">
      <c r="A3445" t="s">
        <v>271</v>
      </c>
      <c r="B3445" t="s">
        <v>109</v>
      </c>
      <c r="C3445" t="s">
        <v>464</v>
      </c>
      <c r="D3445">
        <v>0</v>
      </c>
      <c r="E3445">
        <v>2020</v>
      </c>
    </row>
    <row r="3446" spans="1:5" x14ac:dyDescent="0.25">
      <c r="A3446" t="s">
        <v>271</v>
      </c>
      <c r="B3446" t="s">
        <v>109</v>
      </c>
      <c r="C3446" t="s">
        <v>465</v>
      </c>
      <c r="D3446">
        <v>0</v>
      </c>
      <c r="E3446">
        <v>2018</v>
      </c>
    </row>
    <row r="3447" spans="1:5" x14ac:dyDescent="0.25">
      <c r="A3447" t="s">
        <v>271</v>
      </c>
      <c r="B3447" t="s">
        <v>109</v>
      </c>
      <c r="C3447" t="s">
        <v>465</v>
      </c>
      <c r="D3447">
        <v>357390000000</v>
      </c>
      <c r="E3447">
        <v>2019</v>
      </c>
    </row>
    <row r="3448" spans="1:5" x14ac:dyDescent="0.25">
      <c r="A3448" t="s">
        <v>271</v>
      </c>
      <c r="B3448" t="s">
        <v>109</v>
      </c>
      <c r="C3448" t="s">
        <v>465</v>
      </c>
      <c r="D3448">
        <v>418420000000</v>
      </c>
      <c r="E3448">
        <v>2020</v>
      </c>
    </row>
    <row r="3449" spans="1:5" x14ac:dyDescent="0.25">
      <c r="A3449" t="s">
        <v>271</v>
      </c>
      <c r="B3449" t="s">
        <v>109</v>
      </c>
      <c r="C3449" t="s">
        <v>466</v>
      </c>
      <c r="D3449">
        <v>0</v>
      </c>
      <c r="E3449">
        <v>2018</v>
      </c>
    </row>
    <row r="3450" spans="1:5" x14ac:dyDescent="0.25">
      <c r="A3450" t="s">
        <v>271</v>
      </c>
      <c r="B3450" t="s">
        <v>109</v>
      </c>
      <c r="C3450" t="s">
        <v>466</v>
      </c>
      <c r="D3450">
        <v>312279000000</v>
      </c>
      <c r="E3450">
        <v>2019</v>
      </c>
    </row>
    <row r="3451" spans="1:5" x14ac:dyDescent="0.25">
      <c r="A3451" t="s">
        <v>271</v>
      </c>
      <c r="B3451" t="s">
        <v>109</v>
      </c>
      <c r="C3451" t="s">
        <v>466</v>
      </c>
      <c r="D3451">
        <v>370784000000</v>
      </c>
      <c r="E3451">
        <v>2020</v>
      </c>
    </row>
    <row r="3452" spans="1:5" x14ac:dyDescent="0.25">
      <c r="A3452" t="s">
        <v>271</v>
      </c>
      <c r="B3452" t="s">
        <v>109</v>
      </c>
      <c r="C3452" t="s">
        <v>467</v>
      </c>
      <c r="D3452">
        <v>-64000000</v>
      </c>
      <c r="E3452">
        <v>2018</v>
      </c>
    </row>
    <row r="3453" spans="1:5" x14ac:dyDescent="0.25">
      <c r="A3453" t="s">
        <v>271</v>
      </c>
      <c r="B3453" t="s">
        <v>109</v>
      </c>
      <c r="C3453" t="s">
        <v>467</v>
      </c>
      <c r="D3453">
        <v>-65000000</v>
      </c>
      <c r="E3453">
        <v>2019</v>
      </c>
    </row>
    <row r="3454" spans="1:5" x14ac:dyDescent="0.25">
      <c r="A3454" t="s">
        <v>271</v>
      </c>
      <c r="B3454" t="s">
        <v>109</v>
      </c>
      <c r="C3454" t="s">
        <v>467</v>
      </c>
      <c r="D3454">
        <v>-17000000</v>
      </c>
      <c r="E3454">
        <v>2020</v>
      </c>
    </row>
    <row r="3455" spans="1:5" x14ac:dyDescent="0.25">
      <c r="A3455" t="s">
        <v>271</v>
      </c>
      <c r="B3455" t="s">
        <v>109</v>
      </c>
      <c r="C3455" t="s">
        <v>468</v>
      </c>
      <c r="D3455">
        <v>0</v>
      </c>
      <c r="E3455">
        <v>2018</v>
      </c>
    </row>
    <row r="3456" spans="1:5" x14ac:dyDescent="0.25">
      <c r="A3456" t="s">
        <v>271</v>
      </c>
      <c r="B3456" t="s">
        <v>109</v>
      </c>
      <c r="C3456" t="s">
        <v>468</v>
      </c>
      <c r="D3456">
        <v>0</v>
      </c>
      <c r="E3456">
        <v>2019</v>
      </c>
    </row>
    <row r="3457" spans="1:5" x14ac:dyDescent="0.25">
      <c r="A3457" t="s">
        <v>271</v>
      </c>
      <c r="B3457" t="s">
        <v>109</v>
      </c>
      <c r="C3457" t="s">
        <v>468</v>
      </c>
      <c r="D3457">
        <v>0</v>
      </c>
      <c r="E3457">
        <v>2020</v>
      </c>
    </row>
    <row r="3458" spans="1:5" x14ac:dyDescent="0.25">
      <c r="A3458" t="s">
        <v>271</v>
      </c>
      <c r="B3458" t="s">
        <v>109</v>
      </c>
      <c r="C3458" t="s">
        <v>469</v>
      </c>
      <c r="D3458">
        <v>1221000000</v>
      </c>
      <c r="E3458">
        <v>2018</v>
      </c>
    </row>
    <row r="3459" spans="1:5" x14ac:dyDescent="0.25">
      <c r="A3459" t="s">
        <v>271</v>
      </c>
      <c r="B3459" t="s">
        <v>109</v>
      </c>
      <c r="C3459" t="s">
        <v>469</v>
      </c>
      <c r="D3459">
        <v>1289000000</v>
      </c>
      <c r="E3459">
        <v>2019</v>
      </c>
    </row>
    <row r="3460" spans="1:5" x14ac:dyDescent="0.25">
      <c r="A3460" t="s">
        <v>271</v>
      </c>
      <c r="B3460" t="s">
        <v>109</v>
      </c>
      <c r="C3460" t="s">
        <v>469</v>
      </c>
      <c r="D3460">
        <v>1296000000</v>
      </c>
      <c r="E3460">
        <v>2020</v>
      </c>
    </row>
    <row r="3461" spans="1:5" x14ac:dyDescent="0.25">
      <c r="A3461" t="s">
        <v>271</v>
      </c>
      <c r="B3461" t="s">
        <v>109</v>
      </c>
      <c r="C3461" t="s">
        <v>470</v>
      </c>
      <c r="D3461">
        <v>37459000000</v>
      </c>
      <c r="E3461">
        <v>2018</v>
      </c>
    </row>
    <row r="3462" spans="1:5" x14ac:dyDescent="0.25">
      <c r="A3462" t="s">
        <v>271</v>
      </c>
      <c r="B3462" t="s">
        <v>109</v>
      </c>
      <c r="C3462" t="s">
        <v>470</v>
      </c>
      <c r="D3462">
        <v>55257000000</v>
      </c>
      <c r="E3462">
        <v>2019</v>
      </c>
    </row>
    <row r="3463" spans="1:5" x14ac:dyDescent="0.25">
      <c r="A3463" t="s">
        <v>271</v>
      </c>
      <c r="B3463" t="s">
        <v>109</v>
      </c>
      <c r="C3463" t="s">
        <v>470</v>
      </c>
      <c r="D3463">
        <v>98081000000</v>
      </c>
      <c r="E3463">
        <v>2020</v>
      </c>
    </row>
    <row r="3464" spans="1:5" x14ac:dyDescent="0.25">
      <c r="A3464" t="s">
        <v>271</v>
      </c>
      <c r="B3464" t="s">
        <v>109</v>
      </c>
      <c r="C3464" t="s">
        <v>471</v>
      </c>
      <c r="D3464">
        <v>0</v>
      </c>
      <c r="E3464">
        <v>2018</v>
      </c>
    </row>
    <row r="3465" spans="1:5" x14ac:dyDescent="0.25">
      <c r="A3465" t="s">
        <v>271</v>
      </c>
      <c r="B3465" t="s">
        <v>109</v>
      </c>
      <c r="C3465" t="s">
        <v>471</v>
      </c>
      <c r="D3465">
        <v>0</v>
      </c>
      <c r="E3465">
        <v>2019</v>
      </c>
    </row>
    <row r="3466" spans="1:5" x14ac:dyDescent="0.25">
      <c r="A3466" t="s">
        <v>271</v>
      </c>
      <c r="B3466" t="s">
        <v>109</v>
      </c>
      <c r="C3466" t="s">
        <v>471</v>
      </c>
      <c r="D3466">
        <v>0</v>
      </c>
      <c r="E3466">
        <v>2020</v>
      </c>
    </row>
    <row r="3467" spans="1:5" x14ac:dyDescent="0.25">
      <c r="A3467" t="s">
        <v>271</v>
      </c>
      <c r="B3467" t="s">
        <v>109</v>
      </c>
      <c r="C3467" t="s">
        <v>472</v>
      </c>
      <c r="D3467">
        <v>169000000</v>
      </c>
      <c r="E3467">
        <v>2018</v>
      </c>
    </row>
    <row r="3468" spans="1:5" x14ac:dyDescent="0.25">
      <c r="A3468" t="s">
        <v>271</v>
      </c>
      <c r="B3468" t="s">
        <v>109</v>
      </c>
      <c r="C3468" t="s">
        <v>472</v>
      </c>
      <c r="D3468">
        <v>169000000</v>
      </c>
      <c r="E3468">
        <v>2019</v>
      </c>
    </row>
    <row r="3469" spans="1:5" x14ac:dyDescent="0.25">
      <c r="A3469" t="s">
        <v>271</v>
      </c>
      <c r="B3469" t="s">
        <v>109</v>
      </c>
      <c r="C3469" t="s">
        <v>472</v>
      </c>
      <c r="D3469">
        <v>194000000</v>
      </c>
      <c r="E3469">
        <v>2020</v>
      </c>
    </row>
    <row r="3470" spans="1:5" x14ac:dyDescent="0.25">
      <c r="A3470" t="s">
        <v>271</v>
      </c>
      <c r="B3470" t="s">
        <v>109</v>
      </c>
      <c r="C3470" t="s">
        <v>473</v>
      </c>
      <c r="D3470">
        <v>3542000000</v>
      </c>
      <c r="E3470">
        <v>2018</v>
      </c>
    </row>
    <row r="3471" spans="1:5" x14ac:dyDescent="0.25">
      <c r="A3471" t="s">
        <v>271</v>
      </c>
      <c r="B3471" t="s">
        <v>109</v>
      </c>
      <c r="C3471" t="s">
        <v>473</v>
      </c>
      <c r="D3471">
        <v>3542000000</v>
      </c>
      <c r="E3471">
        <v>2019</v>
      </c>
    </row>
    <row r="3472" spans="1:5" x14ac:dyDescent="0.25">
      <c r="A3472" t="s">
        <v>271</v>
      </c>
      <c r="B3472" t="s">
        <v>109</v>
      </c>
      <c r="C3472" t="s">
        <v>473</v>
      </c>
      <c r="D3472">
        <v>4541000000</v>
      </c>
      <c r="E3472">
        <v>2020</v>
      </c>
    </row>
    <row r="3473" spans="1:5" x14ac:dyDescent="0.25">
      <c r="A3473" t="s">
        <v>271</v>
      </c>
      <c r="B3473" t="s">
        <v>109</v>
      </c>
      <c r="C3473" t="s">
        <v>474</v>
      </c>
      <c r="D3473">
        <v>12593000000</v>
      </c>
      <c r="E3473">
        <v>2018</v>
      </c>
    </row>
    <row r="3474" spans="1:5" x14ac:dyDescent="0.25">
      <c r="A3474" t="s">
        <v>271</v>
      </c>
      <c r="B3474" t="s">
        <v>109</v>
      </c>
      <c r="C3474" t="s">
        <v>474</v>
      </c>
      <c r="D3474">
        <v>16593000000</v>
      </c>
      <c r="E3474">
        <v>2019</v>
      </c>
    </row>
    <row r="3475" spans="1:5" x14ac:dyDescent="0.25">
      <c r="A3475" t="s">
        <v>271</v>
      </c>
      <c r="B3475" t="s">
        <v>109</v>
      </c>
      <c r="C3475" t="s">
        <v>474</v>
      </c>
      <c r="D3475">
        <v>22607000000</v>
      </c>
      <c r="E3475">
        <v>2020</v>
      </c>
    </row>
    <row r="3476" spans="1:5" x14ac:dyDescent="0.25">
      <c r="A3476" t="s">
        <v>271</v>
      </c>
      <c r="B3476" t="s">
        <v>109</v>
      </c>
      <c r="C3476" t="s">
        <v>475</v>
      </c>
      <c r="D3476">
        <v>120000000</v>
      </c>
      <c r="E3476">
        <v>2018</v>
      </c>
    </row>
    <row r="3477" spans="1:5" x14ac:dyDescent="0.25">
      <c r="A3477" t="s">
        <v>271</v>
      </c>
      <c r="B3477" t="s">
        <v>109</v>
      </c>
      <c r="C3477" t="s">
        <v>475</v>
      </c>
      <c r="D3477">
        <v>86000000</v>
      </c>
      <c r="E3477">
        <v>2019</v>
      </c>
    </row>
    <row r="3478" spans="1:5" x14ac:dyDescent="0.25">
      <c r="A3478" t="s">
        <v>271</v>
      </c>
      <c r="B3478" t="s">
        <v>109</v>
      </c>
      <c r="C3478" t="s">
        <v>475</v>
      </c>
      <c r="D3478">
        <v>1625000000</v>
      </c>
      <c r="E3478">
        <v>2020</v>
      </c>
    </row>
    <row r="3479" spans="1:5" x14ac:dyDescent="0.25">
      <c r="A3479" t="s">
        <v>271</v>
      </c>
      <c r="B3479" t="s">
        <v>109</v>
      </c>
      <c r="C3479" t="s">
        <v>476</v>
      </c>
      <c r="D3479">
        <v>-11000000</v>
      </c>
      <c r="E3479">
        <v>2018</v>
      </c>
    </row>
    <row r="3480" spans="1:5" x14ac:dyDescent="0.25">
      <c r="A3480" t="s">
        <v>271</v>
      </c>
      <c r="B3480" t="s">
        <v>109</v>
      </c>
      <c r="C3480" t="s">
        <v>476</v>
      </c>
      <c r="D3480">
        <v>-25000000</v>
      </c>
      <c r="E3480">
        <v>2019</v>
      </c>
    </row>
    <row r="3481" spans="1:5" x14ac:dyDescent="0.25">
      <c r="A3481" t="s">
        <v>271</v>
      </c>
      <c r="B3481" t="s">
        <v>109</v>
      </c>
      <c r="C3481" t="s">
        <v>476</v>
      </c>
      <c r="D3481">
        <v>336000000</v>
      </c>
      <c r="E3481">
        <v>2020</v>
      </c>
    </row>
    <row r="3482" spans="1:5" x14ac:dyDescent="0.25">
      <c r="A3482" t="s">
        <v>271</v>
      </c>
      <c r="B3482" t="s">
        <v>109</v>
      </c>
      <c r="C3482" t="s">
        <v>477</v>
      </c>
      <c r="D3482">
        <v>3269000000</v>
      </c>
      <c r="E3482">
        <v>2018</v>
      </c>
    </row>
    <row r="3483" spans="1:5" x14ac:dyDescent="0.25">
      <c r="A3483" t="s">
        <v>271</v>
      </c>
      <c r="B3483" t="s">
        <v>109</v>
      </c>
      <c r="C3483" t="s">
        <v>477</v>
      </c>
      <c r="D3483">
        <v>3327000000</v>
      </c>
      <c r="E3483">
        <v>2019</v>
      </c>
    </row>
    <row r="3484" spans="1:5" x14ac:dyDescent="0.25">
      <c r="A3484" t="s">
        <v>271</v>
      </c>
      <c r="B3484" t="s">
        <v>109</v>
      </c>
      <c r="C3484" t="s">
        <v>477</v>
      </c>
      <c r="D3484">
        <v>1572000000</v>
      </c>
      <c r="E3484">
        <v>2020</v>
      </c>
    </row>
    <row r="3485" spans="1:5" x14ac:dyDescent="0.25">
      <c r="A3485" t="s">
        <v>271</v>
      </c>
      <c r="B3485" t="s">
        <v>109</v>
      </c>
      <c r="C3485" t="s">
        <v>478</v>
      </c>
      <c r="D3485">
        <v>228000000</v>
      </c>
      <c r="E3485">
        <v>2018</v>
      </c>
    </row>
    <row r="3486" spans="1:5" x14ac:dyDescent="0.25">
      <c r="A3486" t="s">
        <v>271</v>
      </c>
      <c r="B3486" t="s">
        <v>109</v>
      </c>
      <c r="C3486" t="s">
        <v>478</v>
      </c>
      <c r="D3486">
        <v>213000000</v>
      </c>
      <c r="E3486">
        <v>2019</v>
      </c>
    </row>
    <row r="3487" spans="1:5" x14ac:dyDescent="0.25">
      <c r="A3487" t="s">
        <v>271</v>
      </c>
      <c r="B3487" t="s">
        <v>109</v>
      </c>
      <c r="C3487" t="s">
        <v>478</v>
      </c>
      <c r="D3487">
        <v>105000000</v>
      </c>
      <c r="E3487">
        <v>2020</v>
      </c>
    </row>
    <row r="3488" spans="1:5" x14ac:dyDescent="0.25">
      <c r="A3488" t="s">
        <v>271</v>
      </c>
      <c r="B3488" t="s">
        <v>109</v>
      </c>
      <c r="C3488" t="s">
        <v>479</v>
      </c>
      <c r="D3488">
        <v>28652000000</v>
      </c>
      <c r="E3488">
        <v>2018</v>
      </c>
    </row>
    <row r="3489" spans="1:5" x14ac:dyDescent="0.25">
      <c r="A3489" t="s">
        <v>271</v>
      </c>
      <c r="B3489" t="s">
        <v>109</v>
      </c>
      <c r="C3489" t="s">
        <v>479</v>
      </c>
      <c r="D3489">
        <v>31894000000</v>
      </c>
      <c r="E3489">
        <v>2019</v>
      </c>
    </row>
    <row r="3490" spans="1:5" x14ac:dyDescent="0.25">
      <c r="A3490" t="s">
        <v>271</v>
      </c>
      <c r="B3490" t="s">
        <v>109</v>
      </c>
      <c r="C3490" t="s">
        <v>479</v>
      </c>
      <c r="D3490">
        <v>34241000000</v>
      </c>
      <c r="E3490">
        <v>2020</v>
      </c>
    </row>
    <row r="3491" spans="1:5" x14ac:dyDescent="0.25">
      <c r="A3491" t="s">
        <v>271</v>
      </c>
      <c r="B3491" t="s">
        <v>109</v>
      </c>
      <c r="C3491" t="s">
        <v>480</v>
      </c>
      <c r="D3491">
        <v>16416000000</v>
      </c>
      <c r="E3491">
        <v>2018</v>
      </c>
    </row>
    <row r="3492" spans="1:5" x14ac:dyDescent="0.25">
      <c r="A3492" t="s">
        <v>271</v>
      </c>
      <c r="B3492" t="s">
        <v>109</v>
      </c>
      <c r="C3492" t="s">
        <v>480</v>
      </c>
      <c r="D3492">
        <v>16431000000</v>
      </c>
      <c r="E3492">
        <v>2019</v>
      </c>
    </row>
    <row r="3493" spans="1:5" x14ac:dyDescent="0.25">
      <c r="A3493" t="s">
        <v>271</v>
      </c>
      <c r="B3493" t="s">
        <v>109</v>
      </c>
      <c r="C3493" t="s">
        <v>480</v>
      </c>
      <c r="D3493">
        <v>15388000000</v>
      </c>
      <c r="E3493">
        <v>2020</v>
      </c>
    </row>
    <row r="3494" spans="1:5" x14ac:dyDescent="0.25">
      <c r="A3494" t="s">
        <v>271</v>
      </c>
      <c r="B3494" t="s">
        <v>109</v>
      </c>
      <c r="C3494" t="s">
        <v>481</v>
      </c>
      <c r="D3494">
        <v>3254000000</v>
      </c>
      <c r="E3494">
        <v>2018</v>
      </c>
    </row>
    <row r="3495" spans="1:5" x14ac:dyDescent="0.25">
      <c r="A3495" t="s">
        <v>271</v>
      </c>
      <c r="B3495" t="s">
        <v>109</v>
      </c>
      <c r="C3495" t="s">
        <v>481</v>
      </c>
      <c r="D3495">
        <v>3344000000</v>
      </c>
      <c r="E3495">
        <v>2019</v>
      </c>
    </row>
    <row r="3496" spans="1:5" x14ac:dyDescent="0.25">
      <c r="A3496" t="s">
        <v>271</v>
      </c>
      <c r="B3496" t="s">
        <v>109</v>
      </c>
      <c r="C3496" t="s">
        <v>481</v>
      </c>
      <c r="D3496">
        <v>3459000000</v>
      </c>
      <c r="E3496">
        <v>2020</v>
      </c>
    </row>
    <row r="3497" spans="1:5" x14ac:dyDescent="0.25">
      <c r="A3497" t="s">
        <v>271</v>
      </c>
      <c r="B3497" t="s">
        <v>109</v>
      </c>
      <c r="C3497" t="s">
        <v>482</v>
      </c>
      <c r="D3497">
        <v>0</v>
      </c>
      <c r="E3497">
        <v>2018</v>
      </c>
    </row>
    <row r="3498" spans="1:5" x14ac:dyDescent="0.25">
      <c r="A3498" t="s">
        <v>271</v>
      </c>
      <c r="B3498" t="s">
        <v>109</v>
      </c>
      <c r="C3498" t="s">
        <v>482</v>
      </c>
      <c r="D3498">
        <v>0</v>
      </c>
      <c r="E3498">
        <v>2019</v>
      </c>
    </row>
    <row r="3499" spans="1:5" x14ac:dyDescent="0.25">
      <c r="A3499" t="s">
        <v>271</v>
      </c>
      <c r="B3499" t="s">
        <v>109</v>
      </c>
      <c r="C3499" t="s">
        <v>482</v>
      </c>
      <c r="D3499">
        <v>0</v>
      </c>
      <c r="E3499">
        <v>2020</v>
      </c>
    </row>
    <row r="3500" spans="1:5" x14ac:dyDescent="0.25">
      <c r="A3500" t="s">
        <v>271</v>
      </c>
      <c r="B3500" t="s">
        <v>109</v>
      </c>
      <c r="C3500" t="s">
        <v>483</v>
      </c>
      <c r="D3500">
        <v>0</v>
      </c>
      <c r="E3500">
        <v>2018</v>
      </c>
    </row>
    <row r="3501" spans="1:5" x14ac:dyDescent="0.25">
      <c r="A3501" t="s">
        <v>271</v>
      </c>
      <c r="B3501" t="s">
        <v>109</v>
      </c>
      <c r="C3501" t="s">
        <v>483</v>
      </c>
      <c r="D3501">
        <v>0</v>
      </c>
      <c r="E3501">
        <v>2019</v>
      </c>
    </row>
    <row r="3502" spans="1:5" x14ac:dyDescent="0.25">
      <c r="A3502" t="s">
        <v>271</v>
      </c>
      <c r="B3502" t="s">
        <v>109</v>
      </c>
      <c r="C3502" t="s">
        <v>483</v>
      </c>
      <c r="D3502">
        <v>0</v>
      </c>
      <c r="E3502">
        <v>2020</v>
      </c>
    </row>
    <row r="3503" spans="1:5" x14ac:dyDescent="0.25">
      <c r="A3503" t="s">
        <v>271</v>
      </c>
      <c r="B3503" t="s">
        <v>109</v>
      </c>
      <c r="C3503" t="s">
        <v>484</v>
      </c>
      <c r="D3503">
        <v>0</v>
      </c>
      <c r="E3503">
        <v>2018</v>
      </c>
    </row>
    <row r="3504" spans="1:5" x14ac:dyDescent="0.25">
      <c r="A3504" t="s">
        <v>271</v>
      </c>
      <c r="B3504" t="s">
        <v>109</v>
      </c>
      <c r="C3504" t="s">
        <v>484</v>
      </c>
      <c r="D3504">
        <v>0</v>
      </c>
      <c r="E3504">
        <v>2019</v>
      </c>
    </row>
    <row r="3505" spans="1:5" x14ac:dyDescent="0.25">
      <c r="A3505" t="s">
        <v>271</v>
      </c>
      <c r="B3505" t="s">
        <v>109</v>
      </c>
      <c r="C3505" t="s">
        <v>484</v>
      </c>
      <c r="D3505">
        <v>0</v>
      </c>
      <c r="E3505">
        <v>2020</v>
      </c>
    </row>
    <row r="3506" spans="1:5" x14ac:dyDescent="0.25">
      <c r="A3506" t="s">
        <v>271</v>
      </c>
      <c r="B3506" t="s">
        <v>109</v>
      </c>
      <c r="C3506" t="s">
        <v>485</v>
      </c>
      <c r="D3506">
        <v>40638000000</v>
      </c>
      <c r="E3506">
        <v>2018</v>
      </c>
    </row>
    <row r="3507" spans="1:5" x14ac:dyDescent="0.25">
      <c r="A3507" t="s">
        <v>271</v>
      </c>
      <c r="B3507" t="s">
        <v>109</v>
      </c>
      <c r="C3507" t="s">
        <v>485</v>
      </c>
      <c r="D3507">
        <v>45801000000</v>
      </c>
      <c r="E3507">
        <v>2020</v>
      </c>
    </row>
    <row r="3508" spans="1:5" x14ac:dyDescent="0.25">
      <c r="A3508" t="s">
        <v>271</v>
      </c>
      <c r="B3508" t="s">
        <v>109</v>
      </c>
      <c r="C3508" t="s">
        <v>495</v>
      </c>
      <c r="D3508">
        <v>0</v>
      </c>
      <c r="E3508">
        <v>2019</v>
      </c>
    </row>
    <row r="3509" spans="1:5" x14ac:dyDescent="0.25">
      <c r="A3509" t="s">
        <v>271</v>
      </c>
      <c r="B3509" t="s">
        <v>109</v>
      </c>
      <c r="C3509" t="s">
        <v>486</v>
      </c>
      <c r="D3509">
        <v>1197000000</v>
      </c>
      <c r="E3509">
        <v>2018</v>
      </c>
    </row>
    <row r="3510" spans="1:5" x14ac:dyDescent="0.25">
      <c r="A3510" t="s">
        <v>271</v>
      </c>
      <c r="B3510" t="s">
        <v>109</v>
      </c>
      <c r="C3510" t="s">
        <v>486</v>
      </c>
      <c r="D3510">
        <v>-993000000</v>
      </c>
      <c r="E3510">
        <v>2019</v>
      </c>
    </row>
    <row r="3511" spans="1:5" x14ac:dyDescent="0.25">
      <c r="A3511" t="s">
        <v>271</v>
      </c>
      <c r="B3511" t="s">
        <v>109</v>
      </c>
      <c r="C3511" t="s">
        <v>486</v>
      </c>
      <c r="D3511">
        <v>2091000000</v>
      </c>
      <c r="E3511">
        <v>2020</v>
      </c>
    </row>
    <row r="3512" spans="1:5" x14ac:dyDescent="0.25">
      <c r="A3512" t="s">
        <v>273</v>
      </c>
      <c r="B3512" t="s">
        <v>111</v>
      </c>
      <c r="C3512" t="s">
        <v>411</v>
      </c>
      <c r="D3512">
        <v>1892000000</v>
      </c>
      <c r="E3512">
        <v>2018</v>
      </c>
    </row>
    <row r="3513" spans="1:5" x14ac:dyDescent="0.25">
      <c r="A3513" t="s">
        <v>273</v>
      </c>
      <c r="B3513" t="s">
        <v>111</v>
      </c>
      <c r="C3513" t="s">
        <v>411</v>
      </c>
      <c r="D3513">
        <v>2445000000</v>
      </c>
      <c r="E3513">
        <v>2019</v>
      </c>
    </row>
    <row r="3514" spans="1:5" x14ac:dyDescent="0.25">
      <c r="A3514" t="s">
        <v>273</v>
      </c>
      <c r="B3514" t="s">
        <v>111</v>
      </c>
      <c r="C3514" t="s">
        <v>411</v>
      </c>
      <c r="D3514">
        <v>2713000000</v>
      </c>
      <c r="E3514">
        <v>2020</v>
      </c>
    </row>
    <row r="3515" spans="1:5" x14ac:dyDescent="0.25">
      <c r="A3515" t="s">
        <v>273</v>
      </c>
      <c r="B3515" t="s">
        <v>111</v>
      </c>
      <c r="C3515" t="s">
        <v>10</v>
      </c>
      <c r="D3515">
        <v>5747000000</v>
      </c>
      <c r="E3515">
        <v>2018</v>
      </c>
    </row>
    <row r="3516" spans="1:5" x14ac:dyDescent="0.25">
      <c r="A3516" t="s">
        <v>273</v>
      </c>
      <c r="B3516" t="s">
        <v>111</v>
      </c>
      <c r="C3516" t="s">
        <v>10</v>
      </c>
      <c r="D3516">
        <v>7685000000</v>
      </c>
      <c r="E3516">
        <v>2019</v>
      </c>
    </row>
    <row r="3517" spans="1:5" x14ac:dyDescent="0.25">
      <c r="A3517" t="s">
        <v>273</v>
      </c>
      <c r="B3517" t="s">
        <v>111</v>
      </c>
      <c r="C3517" t="s">
        <v>10</v>
      </c>
      <c r="D3517">
        <v>8501000000</v>
      </c>
      <c r="E3517">
        <v>2020</v>
      </c>
    </row>
    <row r="3518" spans="1:5" x14ac:dyDescent="0.25">
      <c r="A3518" t="s">
        <v>273</v>
      </c>
      <c r="B3518" t="s">
        <v>111</v>
      </c>
      <c r="C3518" t="s">
        <v>412</v>
      </c>
      <c r="D3518">
        <v>2081000000</v>
      </c>
      <c r="E3518">
        <v>2018</v>
      </c>
    </row>
    <row r="3519" spans="1:5" x14ac:dyDescent="0.25">
      <c r="A3519" t="s">
        <v>273</v>
      </c>
      <c r="B3519" t="s">
        <v>111</v>
      </c>
      <c r="C3519" t="s">
        <v>412</v>
      </c>
      <c r="D3519">
        <v>43709000000</v>
      </c>
      <c r="E3519">
        <v>2019</v>
      </c>
    </row>
    <row r="3520" spans="1:5" x14ac:dyDescent="0.25">
      <c r="A3520" t="s">
        <v>273</v>
      </c>
      <c r="B3520" t="s">
        <v>111</v>
      </c>
      <c r="C3520" t="s">
        <v>412</v>
      </c>
      <c r="D3520">
        <v>44325000000</v>
      </c>
      <c r="E3520">
        <v>2020</v>
      </c>
    </row>
    <row r="3521" spans="1:5" x14ac:dyDescent="0.25">
      <c r="A3521" t="s">
        <v>273</v>
      </c>
      <c r="B3521" t="s">
        <v>111</v>
      </c>
      <c r="C3521" t="s">
        <v>413</v>
      </c>
      <c r="D3521">
        <v>858000000</v>
      </c>
      <c r="E3521">
        <v>2018</v>
      </c>
    </row>
    <row r="3522" spans="1:5" x14ac:dyDescent="0.25">
      <c r="A3522" t="s">
        <v>273</v>
      </c>
      <c r="B3522" t="s">
        <v>111</v>
      </c>
      <c r="C3522" t="s">
        <v>413</v>
      </c>
      <c r="D3522">
        <v>1760000000</v>
      </c>
      <c r="E3522">
        <v>2019</v>
      </c>
    </row>
    <row r="3523" spans="1:5" x14ac:dyDescent="0.25">
      <c r="A3523" t="s">
        <v>273</v>
      </c>
      <c r="B3523" t="s">
        <v>111</v>
      </c>
      <c r="C3523" t="s">
        <v>413</v>
      </c>
      <c r="D3523">
        <v>10208000000</v>
      </c>
      <c r="E3523">
        <v>2020</v>
      </c>
    </row>
    <row r="3524" spans="1:5" x14ac:dyDescent="0.25">
      <c r="A3524" t="s">
        <v>273</v>
      </c>
      <c r="B3524" t="s">
        <v>111</v>
      </c>
      <c r="C3524" t="s">
        <v>15</v>
      </c>
      <c r="D3524">
        <v>34986000000</v>
      </c>
      <c r="E3524">
        <v>2018</v>
      </c>
    </row>
    <row r="3525" spans="1:5" x14ac:dyDescent="0.25">
      <c r="A3525" t="s">
        <v>273</v>
      </c>
      <c r="B3525" t="s">
        <v>111</v>
      </c>
      <c r="C3525" t="s">
        <v>15</v>
      </c>
      <c r="D3525">
        <v>129944000000</v>
      </c>
      <c r="E3525">
        <v>2019</v>
      </c>
    </row>
    <row r="3526" spans="1:5" x14ac:dyDescent="0.25">
      <c r="A3526" t="s">
        <v>273</v>
      </c>
      <c r="B3526" t="s">
        <v>111</v>
      </c>
      <c r="C3526" t="s">
        <v>15</v>
      </c>
      <c r="D3526">
        <v>118481000000</v>
      </c>
      <c r="E3526">
        <v>2020</v>
      </c>
    </row>
    <row r="3527" spans="1:5" x14ac:dyDescent="0.25">
      <c r="A3527" t="s">
        <v>273</v>
      </c>
      <c r="B3527" t="s">
        <v>111</v>
      </c>
      <c r="C3527" t="s">
        <v>414</v>
      </c>
      <c r="D3527">
        <v>-951000000</v>
      </c>
      <c r="E3527">
        <v>2018</v>
      </c>
    </row>
    <row r="3528" spans="1:5" x14ac:dyDescent="0.25">
      <c r="A3528" t="s">
        <v>273</v>
      </c>
      <c r="B3528" t="s">
        <v>111</v>
      </c>
      <c r="C3528" t="s">
        <v>414</v>
      </c>
      <c r="D3528">
        <v>-836000000</v>
      </c>
      <c r="E3528">
        <v>2019</v>
      </c>
    </row>
    <row r="3529" spans="1:5" x14ac:dyDescent="0.25">
      <c r="A3529" t="s">
        <v>273</v>
      </c>
      <c r="B3529" t="s">
        <v>111</v>
      </c>
      <c r="C3529" t="s">
        <v>414</v>
      </c>
      <c r="D3529">
        <v>-753000000</v>
      </c>
      <c r="E3529">
        <v>2020</v>
      </c>
    </row>
    <row r="3530" spans="1:5" x14ac:dyDescent="0.25">
      <c r="A3530" t="s">
        <v>273</v>
      </c>
      <c r="B3530" t="s">
        <v>111</v>
      </c>
      <c r="C3530" t="s">
        <v>415</v>
      </c>
      <c r="D3530">
        <v>-3535000000</v>
      </c>
      <c r="E3530">
        <v>2018</v>
      </c>
    </row>
    <row r="3531" spans="1:5" x14ac:dyDescent="0.25">
      <c r="A3531" t="s">
        <v>273</v>
      </c>
      <c r="B3531" t="s">
        <v>111</v>
      </c>
      <c r="C3531" t="s">
        <v>415</v>
      </c>
      <c r="D3531">
        <v>7621000000</v>
      </c>
      <c r="E3531">
        <v>2019</v>
      </c>
    </row>
    <row r="3532" spans="1:5" x14ac:dyDescent="0.25">
      <c r="A3532" t="s">
        <v>273</v>
      </c>
      <c r="B3532" t="s">
        <v>111</v>
      </c>
      <c r="C3532" t="s">
        <v>415</v>
      </c>
      <c r="D3532">
        <v>-1151000000</v>
      </c>
      <c r="E3532">
        <v>2020</v>
      </c>
    </row>
    <row r="3533" spans="1:5" x14ac:dyDescent="0.25">
      <c r="A3533" t="s">
        <v>273</v>
      </c>
      <c r="B3533" t="s">
        <v>111</v>
      </c>
      <c r="C3533" t="s">
        <v>416</v>
      </c>
      <c r="D3533">
        <v>-2000000000</v>
      </c>
      <c r="E3533">
        <v>2018</v>
      </c>
    </row>
    <row r="3534" spans="1:5" x14ac:dyDescent="0.25">
      <c r="A3534" t="s">
        <v>273</v>
      </c>
      <c r="B3534" t="s">
        <v>111</v>
      </c>
      <c r="C3534" t="s">
        <v>416</v>
      </c>
      <c r="D3534">
        <v>-9913000000</v>
      </c>
      <c r="E3534">
        <v>2019</v>
      </c>
    </row>
    <row r="3535" spans="1:5" x14ac:dyDescent="0.25">
      <c r="A3535" t="s">
        <v>273</v>
      </c>
      <c r="B3535" t="s">
        <v>111</v>
      </c>
      <c r="C3535" t="s">
        <v>416</v>
      </c>
      <c r="D3535">
        <v>-10859000000</v>
      </c>
      <c r="E3535">
        <v>2020</v>
      </c>
    </row>
    <row r="3536" spans="1:5" x14ac:dyDescent="0.25">
      <c r="A3536" t="s">
        <v>273</v>
      </c>
      <c r="B3536" t="s">
        <v>111</v>
      </c>
      <c r="C3536" t="s">
        <v>417</v>
      </c>
      <c r="D3536">
        <v>7066000000</v>
      </c>
      <c r="E3536">
        <v>2018</v>
      </c>
    </row>
    <row r="3537" spans="1:5" x14ac:dyDescent="0.25">
      <c r="A3537" t="s">
        <v>273</v>
      </c>
      <c r="B3537" t="s">
        <v>111</v>
      </c>
      <c r="C3537" t="s">
        <v>417</v>
      </c>
      <c r="D3537">
        <v>8210000000</v>
      </c>
      <c r="E3537">
        <v>2019</v>
      </c>
    </row>
    <row r="3538" spans="1:5" x14ac:dyDescent="0.25">
      <c r="A3538" t="s">
        <v>273</v>
      </c>
      <c r="B3538" t="s">
        <v>111</v>
      </c>
      <c r="C3538" t="s">
        <v>417</v>
      </c>
      <c r="D3538">
        <v>14052000000</v>
      </c>
      <c r="E3538">
        <v>2020</v>
      </c>
    </row>
    <row r="3539" spans="1:5" x14ac:dyDescent="0.25">
      <c r="A3539" t="s">
        <v>273</v>
      </c>
      <c r="B3539" t="s">
        <v>111</v>
      </c>
      <c r="C3539" t="s">
        <v>418</v>
      </c>
      <c r="D3539">
        <v>6911000000</v>
      </c>
      <c r="E3539">
        <v>2018</v>
      </c>
    </row>
    <row r="3540" spans="1:5" x14ac:dyDescent="0.25">
      <c r="A3540" t="s">
        <v>273</v>
      </c>
      <c r="B3540" t="s">
        <v>111</v>
      </c>
      <c r="C3540" t="s">
        <v>418</v>
      </c>
      <c r="D3540">
        <v>12346000000</v>
      </c>
      <c r="E3540">
        <v>2019</v>
      </c>
    </row>
    <row r="3541" spans="1:5" x14ac:dyDescent="0.25">
      <c r="A3541" t="s">
        <v>273</v>
      </c>
      <c r="B3541" t="s">
        <v>111</v>
      </c>
      <c r="C3541" t="s">
        <v>418</v>
      </c>
      <c r="D3541">
        <v>14546000000</v>
      </c>
      <c r="E3541">
        <v>2020</v>
      </c>
    </row>
    <row r="3542" spans="1:5" x14ac:dyDescent="0.25">
      <c r="A3542" t="s">
        <v>273</v>
      </c>
      <c r="B3542" t="s">
        <v>111</v>
      </c>
      <c r="C3542" t="s">
        <v>419</v>
      </c>
      <c r="D3542">
        <v>429000000</v>
      </c>
      <c r="E3542">
        <v>2018</v>
      </c>
    </row>
    <row r="3543" spans="1:5" x14ac:dyDescent="0.25">
      <c r="A3543" t="s">
        <v>273</v>
      </c>
      <c r="B3543" t="s">
        <v>111</v>
      </c>
      <c r="C3543" t="s">
        <v>419</v>
      </c>
      <c r="D3543">
        <v>-752000000</v>
      </c>
      <c r="E3543">
        <v>2019</v>
      </c>
    </row>
    <row r="3544" spans="1:5" x14ac:dyDescent="0.25">
      <c r="A3544" t="s">
        <v>273</v>
      </c>
      <c r="B3544" t="s">
        <v>111</v>
      </c>
      <c r="C3544" t="s">
        <v>419</v>
      </c>
      <c r="D3544">
        <v>646000000</v>
      </c>
      <c r="E3544">
        <v>2020</v>
      </c>
    </row>
    <row r="3545" spans="1:5" x14ac:dyDescent="0.25">
      <c r="A3545" t="s">
        <v>273</v>
      </c>
      <c r="B3545" t="s">
        <v>111</v>
      </c>
      <c r="C3545" t="s">
        <v>420</v>
      </c>
      <c r="D3545">
        <v>216000000</v>
      </c>
      <c r="E3545">
        <v>2018</v>
      </c>
    </row>
    <row r="3546" spans="1:5" x14ac:dyDescent="0.25">
      <c r="A3546" t="s">
        <v>273</v>
      </c>
      <c r="B3546" t="s">
        <v>111</v>
      </c>
      <c r="C3546" t="s">
        <v>420</v>
      </c>
      <c r="D3546">
        <v>-463000000</v>
      </c>
      <c r="E3546">
        <v>2019</v>
      </c>
    </row>
    <row r="3547" spans="1:5" x14ac:dyDescent="0.25">
      <c r="A3547" t="s">
        <v>273</v>
      </c>
      <c r="B3547" t="s">
        <v>111</v>
      </c>
      <c r="C3547" t="s">
        <v>420</v>
      </c>
      <c r="D3547">
        <v>-2672000000</v>
      </c>
      <c r="E3547">
        <v>2020</v>
      </c>
    </row>
    <row r="3548" spans="1:5" x14ac:dyDescent="0.25">
      <c r="A3548" t="s">
        <v>273</v>
      </c>
      <c r="B3548" t="s">
        <v>111</v>
      </c>
      <c r="C3548" t="s">
        <v>421</v>
      </c>
      <c r="D3548">
        <v>144000000</v>
      </c>
      <c r="E3548">
        <v>2018</v>
      </c>
    </row>
    <row r="3549" spans="1:5" x14ac:dyDescent="0.25">
      <c r="A3549" t="s">
        <v>273</v>
      </c>
      <c r="B3549" t="s">
        <v>111</v>
      </c>
      <c r="C3549" t="s">
        <v>421</v>
      </c>
      <c r="D3549">
        <v>1136000000</v>
      </c>
      <c r="E3549">
        <v>2019</v>
      </c>
    </row>
    <row r="3550" spans="1:5" x14ac:dyDescent="0.25">
      <c r="A3550" t="s">
        <v>273</v>
      </c>
      <c r="B3550" t="s">
        <v>111</v>
      </c>
      <c r="C3550" t="s">
        <v>421</v>
      </c>
      <c r="D3550">
        <v>-2117000000</v>
      </c>
      <c r="E3550">
        <v>2020</v>
      </c>
    </row>
    <row r="3551" spans="1:5" x14ac:dyDescent="0.25">
      <c r="A3551" t="s">
        <v>273</v>
      </c>
      <c r="B3551" t="s">
        <v>111</v>
      </c>
      <c r="C3551" t="s">
        <v>422</v>
      </c>
      <c r="D3551">
        <v>-217000000</v>
      </c>
      <c r="E3551">
        <v>2018</v>
      </c>
    </row>
    <row r="3552" spans="1:5" x14ac:dyDescent="0.25">
      <c r="A3552" t="s">
        <v>273</v>
      </c>
      <c r="B3552" t="s">
        <v>111</v>
      </c>
      <c r="C3552" t="s">
        <v>422</v>
      </c>
      <c r="D3552">
        <v>-3170000000</v>
      </c>
      <c r="E3552">
        <v>2019</v>
      </c>
    </row>
    <row r="3553" spans="1:5" x14ac:dyDescent="0.25">
      <c r="A3553" t="s">
        <v>273</v>
      </c>
      <c r="B3553" t="s">
        <v>111</v>
      </c>
      <c r="C3553" t="s">
        <v>422</v>
      </c>
      <c r="D3553">
        <v>-983000000</v>
      </c>
      <c r="E3553">
        <v>2020</v>
      </c>
    </row>
    <row r="3554" spans="1:5" x14ac:dyDescent="0.25">
      <c r="A3554" t="s">
        <v>273</v>
      </c>
      <c r="B3554" t="s">
        <v>111</v>
      </c>
      <c r="C3554" t="s">
        <v>423</v>
      </c>
      <c r="D3554">
        <v>221000000</v>
      </c>
      <c r="E3554">
        <v>2018</v>
      </c>
    </row>
    <row r="3555" spans="1:5" x14ac:dyDescent="0.25">
      <c r="A3555" t="s">
        <v>273</v>
      </c>
      <c r="B3555" t="s">
        <v>111</v>
      </c>
      <c r="C3555" t="s">
        <v>423</v>
      </c>
      <c r="D3555">
        <v>292000000</v>
      </c>
      <c r="E3555">
        <v>2019</v>
      </c>
    </row>
    <row r="3556" spans="1:5" x14ac:dyDescent="0.25">
      <c r="A3556" t="s">
        <v>273</v>
      </c>
      <c r="B3556" t="s">
        <v>111</v>
      </c>
      <c r="C3556" t="s">
        <v>423</v>
      </c>
      <c r="D3556">
        <v>292000000</v>
      </c>
      <c r="E3556">
        <v>2020</v>
      </c>
    </row>
    <row r="3557" spans="1:5" x14ac:dyDescent="0.25">
      <c r="A3557" t="s">
        <v>273</v>
      </c>
      <c r="B3557" t="s">
        <v>111</v>
      </c>
      <c r="C3557" t="s">
        <v>424</v>
      </c>
      <c r="D3557">
        <v>27000000</v>
      </c>
      <c r="E3557">
        <v>2018</v>
      </c>
    </row>
    <row r="3558" spans="1:5" x14ac:dyDescent="0.25">
      <c r="A3558" t="s">
        <v>273</v>
      </c>
      <c r="B3558" t="s">
        <v>111</v>
      </c>
      <c r="C3558" t="s">
        <v>424</v>
      </c>
      <c r="D3558">
        <v>21000000</v>
      </c>
      <c r="E3558">
        <v>2019</v>
      </c>
    </row>
    <row r="3559" spans="1:5" x14ac:dyDescent="0.25">
      <c r="A3559" t="s">
        <v>273</v>
      </c>
      <c r="B3559" t="s">
        <v>111</v>
      </c>
      <c r="C3559" t="s">
        <v>424</v>
      </c>
      <c r="D3559">
        <v>20000000</v>
      </c>
      <c r="E3559">
        <v>2020</v>
      </c>
    </row>
    <row r="3560" spans="1:5" x14ac:dyDescent="0.25">
      <c r="A3560" t="s">
        <v>273</v>
      </c>
      <c r="B3560" t="s">
        <v>111</v>
      </c>
      <c r="C3560" t="s">
        <v>425</v>
      </c>
      <c r="D3560">
        <v>4764000000</v>
      </c>
      <c r="E3560">
        <v>2018</v>
      </c>
    </row>
    <row r="3561" spans="1:5" x14ac:dyDescent="0.25">
      <c r="A3561" t="s">
        <v>273</v>
      </c>
      <c r="B3561" t="s">
        <v>111</v>
      </c>
      <c r="C3561" t="s">
        <v>425</v>
      </c>
      <c r="D3561">
        <v>4681000000</v>
      </c>
      <c r="E3561">
        <v>2019</v>
      </c>
    </row>
    <row r="3562" spans="1:5" x14ac:dyDescent="0.25">
      <c r="A3562" t="s">
        <v>273</v>
      </c>
      <c r="B3562" t="s">
        <v>111</v>
      </c>
      <c r="C3562" t="s">
        <v>425</v>
      </c>
      <c r="D3562">
        <v>-9334000000</v>
      </c>
      <c r="E3562">
        <v>2020</v>
      </c>
    </row>
    <row r="3563" spans="1:5" x14ac:dyDescent="0.25">
      <c r="A3563" t="s">
        <v>273</v>
      </c>
      <c r="B3563" t="s">
        <v>111</v>
      </c>
      <c r="C3563" t="s">
        <v>426</v>
      </c>
      <c r="D3563">
        <v>4791000000</v>
      </c>
      <c r="E3563">
        <v>2018</v>
      </c>
    </row>
    <row r="3564" spans="1:5" x14ac:dyDescent="0.25">
      <c r="A3564" t="s">
        <v>273</v>
      </c>
      <c r="B3564" t="s">
        <v>111</v>
      </c>
      <c r="C3564" t="s">
        <v>426</v>
      </c>
      <c r="D3564">
        <v>4702000000</v>
      </c>
      <c r="E3564">
        <v>2019</v>
      </c>
    </row>
    <row r="3565" spans="1:5" x14ac:dyDescent="0.25">
      <c r="A3565" t="s">
        <v>273</v>
      </c>
      <c r="B3565" t="s">
        <v>111</v>
      </c>
      <c r="C3565" t="s">
        <v>426</v>
      </c>
      <c r="D3565">
        <v>-9314000000</v>
      </c>
      <c r="E3565">
        <v>2020</v>
      </c>
    </row>
    <row r="3566" spans="1:5" x14ac:dyDescent="0.25">
      <c r="A3566" t="s">
        <v>273</v>
      </c>
      <c r="B3566" t="s">
        <v>111</v>
      </c>
      <c r="C3566" t="s">
        <v>21</v>
      </c>
      <c r="D3566">
        <v>6467000000</v>
      </c>
      <c r="E3566">
        <v>2018</v>
      </c>
    </row>
    <row r="3567" spans="1:5" x14ac:dyDescent="0.25">
      <c r="A3567" t="s">
        <v>273</v>
      </c>
      <c r="B3567" t="s">
        <v>111</v>
      </c>
      <c r="C3567" t="s">
        <v>21</v>
      </c>
      <c r="D3567">
        <v>8078000000</v>
      </c>
      <c r="E3567">
        <v>2019</v>
      </c>
    </row>
    <row r="3568" spans="1:5" x14ac:dyDescent="0.25">
      <c r="A3568" t="s">
        <v>273</v>
      </c>
      <c r="B3568" t="s">
        <v>111</v>
      </c>
      <c r="C3568" t="s">
        <v>21</v>
      </c>
      <c r="D3568">
        <v>11773000000</v>
      </c>
      <c r="E3568">
        <v>2020</v>
      </c>
    </row>
    <row r="3569" spans="1:5" x14ac:dyDescent="0.25">
      <c r="A3569" t="s">
        <v>273</v>
      </c>
      <c r="B3569" t="s">
        <v>111</v>
      </c>
      <c r="C3569" t="s">
        <v>427</v>
      </c>
      <c r="D3569">
        <v>16593000000</v>
      </c>
      <c r="E3569">
        <v>2018</v>
      </c>
    </row>
    <row r="3570" spans="1:5" x14ac:dyDescent="0.25">
      <c r="A3570" t="s">
        <v>273</v>
      </c>
      <c r="B3570" t="s">
        <v>111</v>
      </c>
      <c r="C3570" t="s">
        <v>427</v>
      </c>
      <c r="D3570">
        <v>21170000000</v>
      </c>
      <c r="E3570">
        <v>2019</v>
      </c>
    </row>
    <row r="3571" spans="1:5" x14ac:dyDescent="0.25">
      <c r="A3571" t="s">
        <v>273</v>
      </c>
      <c r="B3571" t="s">
        <v>111</v>
      </c>
      <c r="C3571" t="s">
        <v>427</v>
      </c>
      <c r="D3571">
        <v>49389000000</v>
      </c>
      <c r="E3571">
        <v>2020</v>
      </c>
    </row>
    <row r="3572" spans="1:5" x14ac:dyDescent="0.25">
      <c r="A3572" t="s">
        <v>273</v>
      </c>
      <c r="B3572" t="s">
        <v>111</v>
      </c>
      <c r="C3572" t="s">
        <v>13</v>
      </c>
      <c r="D3572">
        <v>17716000000</v>
      </c>
      <c r="E3572">
        <v>2018</v>
      </c>
    </row>
    <row r="3573" spans="1:5" x14ac:dyDescent="0.25">
      <c r="A3573" t="s">
        <v>273</v>
      </c>
      <c r="B3573" t="s">
        <v>111</v>
      </c>
      <c r="C3573" t="s">
        <v>13</v>
      </c>
      <c r="D3573">
        <v>29354000000</v>
      </c>
      <c r="E3573">
        <v>2019</v>
      </c>
    </row>
    <row r="3574" spans="1:5" x14ac:dyDescent="0.25">
      <c r="A3574" t="s">
        <v>273</v>
      </c>
      <c r="B3574" t="s">
        <v>111</v>
      </c>
      <c r="C3574" t="s">
        <v>13</v>
      </c>
      <c r="D3574">
        <v>30192000000</v>
      </c>
      <c r="E3574">
        <v>2020</v>
      </c>
    </row>
    <row r="3575" spans="1:5" x14ac:dyDescent="0.25">
      <c r="A3575" t="s">
        <v>273</v>
      </c>
      <c r="B3575" t="s">
        <v>111</v>
      </c>
      <c r="C3575" t="s">
        <v>16</v>
      </c>
      <c r="D3575">
        <v>10654000000</v>
      </c>
      <c r="E3575">
        <v>2018</v>
      </c>
    </row>
    <row r="3576" spans="1:5" x14ac:dyDescent="0.25">
      <c r="A3576" t="s">
        <v>273</v>
      </c>
      <c r="B3576" t="s">
        <v>111</v>
      </c>
      <c r="C3576" t="s">
        <v>16</v>
      </c>
      <c r="D3576">
        <v>18304000000</v>
      </c>
      <c r="E3576">
        <v>2019</v>
      </c>
    </row>
    <row r="3577" spans="1:5" x14ac:dyDescent="0.25">
      <c r="A3577" t="s">
        <v>273</v>
      </c>
      <c r="B3577" t="s">
        <v>111</v>
      </c>
      <c r="C3577" t="s">
        <v>16</v>
      </c>
      <c r="D3577">
        <v>19080000000</v>
      </c>
      <c r="E3577">
        <v>2020</v>
      </c>
    </row>
    <row r="3578" spans="1:5" x14ac:dyDescent="0.25">
      <c r="A3578" t="s">
        <v>273</v>
      </c>
      <c r="B3578" t="s">
        <v>111</v>
      </c>
      <c r="C3578" t="s">
        <v>428</v>
      </c>
      <c r="D3578">
        <v>637000000</v>
      </c>
      <c r="E3578">
        <v>2018</v>
      </c>
    </row>
    <row r="3579" spans="1:5" x14ac:dyDescent="0.25">
      <c r="A3579" t="s">
        <v>273</v>
      </c>
      <c r="B3579" t="s">
        <v>111</v>
      </c>
      <c r="C3579" t="s">
        <v>428</v>
      </c>
      <c r="D3579">
        <v>10380000000</v>
      </c>
      <c r="E3579">
        <v>2020</v>
      </c>
    </row>
    <row r="3580" spans="1:5" x14ac:dyDescent="0.25">
      <c r="A3580" t="s">
        <v>273</v>
      </c>
      <c r="B3580" t="s">
        <v>111</v>
      </c>
      <c r="C3580" t="s">
        <v>429</v>
      </c>
      <c r="D3580">
        <v>637000000</v>
      </c>
      <c r="E3580">
        <v>2018</v>
      </c>
    </row>
    <row r="3581" spans="1:5" x14ac:dyDescent="0.25">
      <c r="A3581" t="s">
        <v>273</v>
      </c>
      <c r="B3581" t="s">
        <v>111</v>
      </c>
      <c r="C3581" t="s">
        <v>429</v>
      </c>
      <c r="D3581">
        <v>1746000000</v>
      </c>
      <c r="E3581">
        <v>2019</v>
      </c>
    </row>
    <row r="3582" spans="1:5" x14ac:dyDescent="0.25">
      <c r="A3582" t="s">
        <v>273</v>
      </c>
      <c r="B3582" t="s">
        <v>111</v>
      </c>
      <c r="C3582" t="s">
        <v>429</v>
      </c>
      <c r="D3582">
        <v>1746000000</v>
      </c>
      <c r="E3582">
        <v>2019</v>
      </c>
    </row>
    <row r="3583" spans="1:5" x14ac:dyDescent="0.25">
      <c r="A3583" t="s">
        <v>273</v>
      </c>
      <c r="B3583" t="s">
        <v>111</v>
      </c>
      <c r="C3583" t="s">
        <v>429</v>
      </c>
      <c r="D3583">
        <v>10380000000</v>
      </c>
      <c r="E3583">
        <v>2020</v>
      </c>
    </row>
    <row r="3584" spans="1:5" x14ac:dyDescent="0.25">
      <c r="A3584" t="s">
        <v>273</v>
      </c>
      <c r="B3584" t="s">
        <v>111</v>
      </c>
      <c r="C3584" t="s">
        <v>430</v>
      </c>
      <c r="D3584">
        <v>5968000000</v>
      </c>
      <c r="E3584">
        <v>2018</v>
      </c>
    </row>
    <row r="3585" spans="1:5" x14ac:dyDescent="0.25">
      <c r="A3585" t="s">
        <v>273</v>
      </c>
      <c r="B3585" t="s">
        <v>111</v>
      </c>
      <c r="C3585" t="s">
        <v>430</v>
      </c>
      <c r="D3585">
        <v>4975000000</v>
      </c>
      <c r="E3585">
        <v>2019</v>
      </c>
    </row>
    <row r="3586" spans="1:5" x14ac:dyDescent="0.25">
      <c r="A3586" t="s">
        <v>273</v>
      </c>
      <c r="B3586" t="s">
        <v>111</v>
      </c>
      <c r="C3586" t="s">
        <v>430</v>
      </c>
      <c r="D3586">
        <v>-6871000000</v>
      </c>
      <c r="E3586">
        <v>2020</v>
      </c>
    </row>
    <row r="3587" spans="1:5" x14ac:dyDescent="0.25">
      <c r="A3587" t="s">
        <v>273</v>
      </c>
      <c r="B3587" t="s">
        <v>111</v>
      </c>
      <c r="C3587" t="s">
        <v>431</v>
      </c>
      <c r="D3587">
        <v>0</v>
      </c>
      <c r="E3587">
        <v>2018</v>
      </c>
    </row>
    <row r="3588" spans="1:5" x14ac:dyDescent="0.25">
      <c r="A3588" t="s">
        <v>273</v>
      </c>
      <c r="B3588" t="s">
        <v>111</v>
      </c>
      <c r="C3588" t="s">
        <v>431</v>
      </c>
      <c r="D3588">
        <v>0</v>
      </c>
      <c r="E3588">
        <v>2019</v>
      </c>
    </row>
    <row r="3589" spans="1:5" x14ac:dyDescent="0.25">
      <c r="A3589" t="s">
        <v>273</v>
      </c>
      <c r="B3589" t="s">
        <v>111</v>
      </c>
      <c r="C3589" t="s">
        <v>431</v>
      </c>
      <c r="D3589">
        <v>0</v>
      </c>
      <c r="E3589">
        <v>2020</v>
      </c>
    </row>
    <row r="3590" spans="1:5" x14ac:dyDescent="0.25">
      <c r="A3590" t="s">
        <v>273</v>
      </c>
      <c r="B3590" t="s">
        <v>111</v>
      </c>
      <c r="C3590" t="s">
        <v>432</v>
      </c>
      <c r="D3590">
        <v>43465</v>
      </c>
      <c r="E3590">
        <v>2018</v>
      </c>
    </row>
    <row r="3591" spans="1:5" x14ac:dyDescent="0.25">
      <c r="A3591" t="s">
        <v>273</v>
      </c>
      <c r="B3591" t="s">
        <v>111</v>
      </c>
      <c r="C3591" t="s">
        <v>432</v>
      </c>
      <c r="D3591">
        <v>43830</v>
      </c>
      <c r="E3591">
        <v>2019</v>
      </c>
    </row>
    <row r="3592" spans="1:5" x14ac:dyDescent="0.25">
      <c r="A3592" t="s">
        <v>273</v>
      </c>
      <c r="B3592" t="s">
        <v>111</v>
      </c>
      <c r="C3592" t="s">
        <v>432</v>
      </c>
      <c r="D3592">
        <v>44196</v>
      </c>
      <c r="E3592">
        <v>2020</v>
      </c>
    </row>
    <row r="3593" spans="1:5" x14ac:dyDescent="0.25">
      <c r="A3593" t="s">
        <v>273</v>
      </c>
      <c r="B3593" t="s">
        <v>111</v>
      </c>
      <c r="C3593" t="s">
        <v>433</v>
      </c>
      <c r="D3593">
        <v>96000000</v>
      </c>
      <c r="E3593">
        <v>2018</v>
      </c>
    </row>
    <row r="3594" spans="1:5" x14ac:dyDescent="0.25">
      <c r="A3594" t="s">
        <v>273</v>
      </c>
      <c r="B3594" t="s">
        <v>111</v>
      </c>
      <c r="C3594" t="s">
        <v>433</v>
      </c>
      <c r="D3594">
        <v>100000000</v>
      </c>
      <c r="E3594">
        <v>2019</v>
      </c>
    </row>
    <row r="3595" spans="1:5" x14ac:dyDescent="0.25">
      <c r="A3595" t="s">
        <v>273</v>
      </c>
      <c r="B3595" t="s">
        <v>111</v>
      </c>
      <c r="C3595" t="s">
        <v>433</v>
      </c>
      <c r="D3595">
        <v>60000000</v>
      </c>
      <c r="E3595">
        <v>2020</v>
      </c>
    </row>
    <row r="3596" spans="1:5" x14ac:dyDescent="0.25">
      <c r="A3596" t="s">
        <v>273</v>
      </c>
      <c r="B3596" t="s">
        <v>111</v>
      </c>
      <c r="C3596" t="s">
        <v>434</v>
      </c>
      <c r="D3596">
        <v>14031000000</v>
      </c>
      <c r="E3596">
        <v>2018</v>
      </c>
    </row>
    <row r="3597" spans="1:5" x14ac:dyDescent="0.25">
      <c r="A3597" t="s">
        <v>273</v>
      </c>
      <c r="B3597" t="s">
        <v>111</v>
      </c>
      <c r="C3597" t="s">
        <v>434</v>
      </c>
      <c r="D3597">
        <v>51598000000</v>
      </c>
      <c r="E3597">
        <v>2019</v>
      </c>
    </row>
    <row r="3598" spans="1:5" x14ac:dyDescent="0.25">
      <c r="A3598" t="s">
        <v>273</v>
      </c>
      <c r="B3598" t="s">
        <v>111</v>
      </c>
      <c r="C3598" t="s">
        <v>434</v>
      </c>
      <c r="D3598">
        <v>37822000000</v>
      </c>
      <c r="E3598">
        <v>2020</v>
      </c>
    </row>
    <row r="3599" spans="1:5" x14ac:dyDescent="0.25">
      <c r="A3599" t="s">
        <v>273</v>
      </c>
      <c r="B3599" t="s">
        <v>111</v>
      </c>
      <c r="C3599" t="s">
        <v>435</v>
      </c>
      <c r="D3599">
        <v>0</v>
      </c>
      <c r="E3599">
        <v>2018</v>
      </c>
    </row>
    <row r="3600" spans="1:5" x14ac:dyDescent="0.25">
      <c r="A3600" t="s">
        <v>273</v>
      </c>
      <c r="B3600" t="s">
        <v>111</v>
      </c>
      <c r="C3600" t="s">
        <v>435</v>
      </c>
      <c r="D3600">
        <v>0</v>
      </c>
      <c r="E3600">
        <v>2019</v>
      </c>
    </row>
    <row r="3601" spans="1:5" x14ac:dyDescent="0.25">
      <c r="A3601" t="s">
        <v>273</v>
      </c>
      <c r="B3601" t="s">
        <v>111</v>
      </c>
      <c r="C3601" t="s">
        <v>435</v>
      </c>
      <c r="D3601">
        <v>0</v>
      </c>
      <c r="E3601">
        <v>2020</v>
      </c>
    </row>
    <row r="3602" spans="1:5" x14ac:dyDescent="0.25">
      <c r="A3602" t="s">
        <v>273</v>
      </c>
      <c r="B3602" t="s">
        <v>111</v>
      </c>
      <c r="C3602" t="s">
        <v>436</v>
      </c>
      <c r="D3602">
        <v>6538000000</v>
      </c>
      <c r="E3602">
        <v>2018</v>
      </c>
    </row>
    <row r="3603" spans="1:5" x14ac:dyDescent="0.25">
      <c r="A3603" t="s">
        <v>273</v>
      </c>
      <c r="B3603" t="s">
        <v>111</v>
      </c>
      <c r="C3603" t="s">
        <v>436</v>
      </c>
      <c r="D3603">
        <v>22488000000</v>
      </c>
      <c r="E3603">
        <v>2019</v>
      </c>
    </row>
    <row r="3604" spans="1:5" x14ac:dyDescent="0.25">
      <c r="A3604" t="s">
        <v>273</v>
      </c>
      <c r="B3604" t="s">
        <v>111</v>
      </c>
      <c r="C3604" t="s">
        <v>436</v>
      </c>
      <c r="D3604">
        <v>20547000000</v>
      </c>
      <c r="E3604">
        <v>2020</v>
      </c>
    </row>
    <row r="3605" spans="1:5" x14ac:dyDescent="0.25">
      <c r="A3605" t="s">
        <v>273</v>
      </c>
      <c r="B3605" t="s">
        <v>111</v>
      </c>
      <c r="C3605" t="s">
        <v>437</v>
      </c>
      <c r="D3605">
        <v>16094000000</v>
      </c>
      <c r="E3605">
        <v>2018</v>
      </c>
    </row>
    <row r="3606" spans="1:5" x14ac:dyDescent="0.25">
      <c r="A3606" t="s">
        <v>273</v>
      </c>
      <c r="B3606" t="s">
        <v>111</v>
      </c>
      <c r="C3606" t="s">
        <v>437</v>
      </c>
      <c r="D3606">
        <v>18067000000</v>
      </c>
      <c r="E3606">
        <v>2019</v>
      </c>
    </row>
    <row r="3607" spans="1:5" x14ac:dyDescent="0.25">
      <c r="A3607" t="s">
        <v>273</v>
      </c>
      <c r="B3607" t="s">
        <v>111</v>
      </c>
      <c r="C3607" t="s">
        <v>437</v>
      </c>
      <c r="D3607">
        <v>30745000000</v>
      </c>
      <c r="E3607">
        <v>2020</v>
      </c>
    </row>
    <row r="3608" spans="1:5" x14ac:dyDescent="0.25">
      <c r="A3608" t="s">
        <v>273</v>
      </c>
      <c r="B3608" t="s">
        <v>111</v>
      </c>
      <c r="C3608" t="s">
        <v>438</v>
      </c>
      <c r="D3608">
        <v>4947000000</v>
      </c>
      <c r="E3608">
        <v>2018</v>
      </c>
    </row>
    <row r="3609" spans="1:5" x14ac:dyDescent="0.25">
      <c r="A3609" t="s">
        <v>273</v>
      </c>
      <c r="B3609" t="s">
        <v>111</v>
      </c>
      <c r="C3609" t="s">
        <v>438</v>
      </c>
      <c r="D3609">
        <v>3460000000</v>
      </c>
      <c r="E3609">
        <v>2019</v>
      </c>
    </row>
    <row r="3610" spans="1:5" x14ac:dyDescent="0.25">
      <c r="A3610" t="s">
        <v>273</v>
      </c>
      <c r="B3610" t="s">
        <v>111</v>
      </c>
      <c r="C3610" t="s">
        <v>438</v>
      </c>
      <c r="D3610">
        <v>-8995000000</v>
      </c>
      <c r="E3610">
        <v>2020</v>
      </c>
    </row>
    <row r="3611" spans="1:5" x14ac:dyDescent="0.25">
      <c r="A3611" t="s">
        <v>273</v>
      </c>
      <c r="B3611" t="s">
        <v>111</v>
      </c>
      <c r="C3611" t="s">
        <v>439</v>
      </c>
      <c r="D3611">
        <v>0</v>
      </c>
      <c r="E3611">
        <v>2018</v>
      </c>
    </row>
    <row r="3612" spans="1:5" x14ac:dyDescent="0.25">
      <c r="A3612" t="s">
        <v>273</v>
      </c>
      <c r="B3612" t="s">
        <v>111</v>
      </c>
      <c r="C3612" t="s">
        <v>439</v>
      </c>
      <c r="D3612">
        <v>0</v>
      </c>
      <c r="E3612">
        <v>2019</v>
      </c>
    </row>
    <row r="3613" spans="1:5" x14ac:dyDescent="0.25">
      <c r="A3613" t="s">
        <v>273</v>
      </c>
      <c r="B3613" t="s">
        <v>111</v>
      </c>
      <c r="C3613" t="s">
        <v>439</v>
      </c>
      <c r="D3613">
        <v>0</v>
      </c>
      <c r="E3613">
        <v>2020</v>
      </c>
    </row>
    <row r="3614" spans="1:5" x14ac:dyDescent="0.25">
      <c r="A3614" t="s">
        <v>273</v>
      </c>
      <c r="B3614" t="s">
        <v>111</v>
      </c>
      <c r="C3614" t="s">
        <v>23</v>
      </c>
      <c r="D3614">
        <v>1021000000</v>
      </c>
      <c r="E3614">
        <v>2018</v>
      </c>
    </row>
    <row r="3615" spans="1:5" x14ac:dyDescent="0.25">
      <c r="A3615" t="s">
        <v>273</v>
      </c>
      <c r="B3615" t="s">
        <v>111</v>
      </c>
      <c r="C3615" t="s">
        <v>23</v>
      </c>
      <c r="D3615">
        <v>1515000000</v>
      </c>
      <c r="E3615">
        <v>2019</v>
      </c>
    </row>
    <row r="3616" spans="1:5" x14ac:dyDescent="0.25">
      <c r="A3616" t="s">
        <v>273</v>
      </c>
      <c r="B3616" t="s">
        <v>111</v>
      </c>
      <c r="C3616" t="s">
        <v>23</v>
      </c>
      <c r="D3616">
        <v>2124000000</v>
      </c>
      <c r="E3616">
        <v>2020</v>
      </c>
    </row>
    <row r="3617" spans="1:5" x14ac:dyDescent="0.25">
      <c r="A3617" t="s">
        <v>273</v>
      </c>
      <c r="B3617" t="s">
        <v>111</v>
      </c>
      <c r="C3617" t="s">
        <v>440</v>
      </c>
      <c r="D3617">
        <v>1091000000</v>
      </c>
      <c r="E3617">
        <v>2018</v>
      </c>
    </row>
    <row r="3618" spans="1:5" x14ac:dyDescent="0.25">
      <c r="A3618" t="s">
        <v>273</v>
      </c>
      <c r="B3618" t="s">
        <v>111</v>
      </c>
      <c r="C3618" t="s">
        <v>440</v>
      </c>
      <c r="D3618">
        <v>63969000000</v>
      </c>
      <c r="E3618">
        <v>2019</v>
      </c>
    </row>
    <row r="3619" spans="1:5" x14ac:dyDescent="0.25">
      <c r="A3619" t="s">
        <v>273</v>
      </c>
      <c r="B3619" t="s">
        <v>111</v>
      </c>
      <c r="C3619" t="s">
        <v>440</v>
      </c>
      <c r="D3619">
        <v>53243000000</v>
      </c>
      <c r="E3619">
        <v>2020</v>
      </c>
    </row>
    <row r="3620" spans="1:5" x14ac:dyDescent="0.25">
      <c r="A3620" t="s">
        <v>273</v>
      </c>
      <c r="B3620" t="s">
        <v>111</v>
      </c>
      <c r="C3620" t="s">
        <v>22</v>
      </c>
      <c r="D3620">
        <v>0</v>
      </c>
      <c r="E3620">
        <v>2018</v>
      </c>
    </row>
    <row r="3621" spans="1:5" x14ac:dyDescent="0.25">
      <c r="A3621" t="s">
        <v>273</v>
      </c>
      <c r="B3621" t="s">
        <v>111</v>
      </c>
      <c r="C3621" t="s">
        <v>22</v>
      </c>
      <c r="D3621">
        <v>0</v>
      </c>
      <c r="E3621">
        <v>2019</v>
      </c>
    </row>
    <row r="3622" spans="1:5" x14ac:dyDescent="0.25">
      <c r="A3622" t="s">
        <v>273</v>
      </c>
      <c r="B3622" t="s">
        <v>111</v>
      </c>
      <c r="C3622" t="s">
        <v>22</v>
      </c>
      <c r="D3622">
        <v>0</v>
      </c>
      <c r="E3622">
        <v>2020</v>
      </c>
    </row>
    <row r="3623" spans="1:5" x14ac:dyDescent="0.25">
      <c r="A3623" t="s">
        <v>273</v>
      </c>
      <c r="B3623" t="s">
        <v>111</v>
      </c>
      <c r="C3623" t="s">
        <v>441</v>
      </c>
      <c r="D3623">
        <v>0</v>
      </c>
      <c r="E3623">
        <v>2018</v>
      </c>
    </row>
    <row r="3624" spans="1:5" x14ac:dyDescent="0.25">
      <c r="A3624" t="s">
        <v>273</v>
      </c>
      <c r="B3624" t="s">
        <v>111</v>
      </c>
      <c r="C3624" t="s">
        <v>441</v>
      </c>
      <c r="D3624">
        <v>0</v>
      </c>
      <c r="E3624">
        <v>2019</v>
      </c>
    </row>
    <row r="3625" spans="1:5" x14ac:dyDescent="0.25">
      <c r="A3625" t="s">
        <v>273</v>
      </c>
      <c r="B3625" t="s">
        <v>111</v>
      </c>
      <c r="C3625" t="s">
        <v>441</v>
      </c>
      <c r="D3625">
        <v>0</v>
      </c>
      <c r="E3625">
        <v>2020</v>
      </c>
    </row>
    <row r="3626" spans="1:5" x14ac:dyDescent="0.25">
      <c r="A3626" t="s">
        <v>273</v>
      </c>
      <c r="B3626" t="s">
        <v>111</v>
      </c>
      <c r="C3626" t="s">
        <v>11</v>
      </c>
      <c r="D3626">
        <v>1195000000</v>
      </c>
      <c r="E3626">
        <v>2018</v>
      </c>
    </row>
    <row r="3627" spans="1:5" x14ac:dyDescent="0.25">
      <c r="A3627" t="s">
        <v>273</v>
      </c>
      <c r="B3627" t="s">
        <v>111</v>
      </c>
      <c r="C3627" t="s">
        <v>11</v>
      </c>
      <c r="D3627">
        <v>4293000000</v>
      </c>
      <c r="E3627">
        <v>2019</v>
      </c>
    </row>
    <row r="3628" spans="1:5" x14ac:dyDescent="0.25">
      <c r="A3628" t="s">
        <v>273</v>
      </c>
      <c r="B3628" t="s">
        <v>111</v>
      </c>
      <c r="C3628" t="s">
        <v>11</v>
      </c>
      <c r="D3628">
        <v>2074000000</v>
      </c>
      <c r="E3628">
        <v>2020</v>
      </c>
    </row>
    <row r="3629" spans="1:5" x14ac:dyDescent="0.25">
      <c r="A3629" t="s">
        <v>273</v>
      </c>
      <c r="B3629" t="s">
        <v>111</v>
      </c>
      <c r="C3629" t="s">
        <v>19</v>
      </c>
      <c r="D3629">
        <v>34986000000</v>
      </c>
      <c r="E3629">
        <v>2018</v>
      </c>
    </row>
    <row r="3630" spans="1:5" x14ac:dyDescent="0.25">
      <c r="A3630" t="s">
        <v>273</v>
      </c>
      <c r="B3630" t="s">
        <v>111</v>
      </c>
      <c r="C3630" t="s">
        <v>19</v>
      </c>
      <c r="D3630">
        <v>129944000000</v>
      </c>
      <c r="E3630">
        <v>2019</v>
      </c>
    </row>
    <row r="3631" spans="1:5" x14ac:dyDescent="0.25">
      <c r="A3631" t="s">
        <v>273</v>
      </c>
      <c r="B3631" t="s">
        <v>111</v>
      </c>
      <c r="C3631" t="s">
        <v>19</v>
      </c>
      <c r="D3631">
        <v>118481000000</v>
      </c>
      <c r="E3631">
        <v>2020</v>
      </c>
    </row>
    <row r="3632" spans="1:5" x14ac:dyDescent="0.25">
      <c r="A3632" t="s">
        <v>273</v>
      </c>
      <c r="B3632" t="s">
        <v>111</v>
      </c>
      <c r="C3632" t="s">
        <v>18</v>
      </c>
      <c r="D3632">
        <v>20859000000</v>
      </c>
      <c r="E3632">
        <v>2018</v>
      </c>
    </row>
    <row r="3633" spans="1:5" x14ac:dyDescent="0.25">
      <c r="A3633" t="s">
        <v>273</v>
      </c>
      <c r="B3633" t="s">
        <v>111</v>
      </c>
      <c r="C3633" t="s">
        <v>18</v>
      </c>
      <c r="D3633">
        <v>78246000000</v>
      </c>
      <c r="E3633">
        <v>2019</v>
      </c>
    </row>
    <row r="3634" spans="1:5" x14ac:dyDescent="0.25">
      <c r="A3634" t="s">
        <v>273</v>
      </c>
      <c r="B3634" t="s">
        <v>111</v>
      </c>
      <c r="C3634" t="s">
        <v>18</v>
      </c>
      <c r="D3634">
        <v>80599000000</v>
      </c>
      <c r="E3634">
        <v>2020</v>
      </c>
    </row>
    <row r="3635" spans="1:5" x14ac:dyDescent="0.25">
      <c r="A3635" t="s">
        <v>273</v>
      </c>
      <c r="B3635" t="s">
        <v>111</v>
      </c>
      <c r="C3635" t="s">
        <v>442</v>
      </c>
      <c r="D3635">
        <v>0</v>
      </c>
      <c r="E3635">
        <v>2018</v>
      </c>
    </row>
    <row r="3636" spans="1:5" x14ac:dyDescent="0.25">
      <c r="A3636" t="s">
        <v>273</v>
      </c>
      <c r="B3636" t="s">
        <v>111</v>
      </c>
      <c r="C3636" t="s">
        <v>442</v>
      </c>
      <c r="D3636">
        <v>0</v>
      </c>
      <c r="E3636">
        <v>2019</v>
      </c>
    </row>
    <row r="3637" spans="1:5" x14ac:dyDescent="0.25">
      <c r="A3637" t="s">
        <v>273</v>
      </c>
      <c r="B3637" t="s">
        <v>111</v>
      </c>
      <c r="C3637" t="s">
        <v>442</v>
      </c>
      <c r="D3637">
        <v>0</v>
      </c>
      <c r="E3637">
        <v>2020</v>
      </c>
    </row>
    <row r="3638" spans="1:5" x14ac:dyDescent="0.25">
      <c r="A3638" t="s">
        <v>273</v>
      </c>
      <c r="B3638" t="s">
        <v>111</v>
      </c>
      <c r="C3638" t="s">
        <v>443</v>
      </c>
      <c r="D3638">
        <v>1775000000</v>
      </c>
      <c r="E3638">
        <v>2018</v>
      </c>
    </row>
    <row r="3639" spans="1:5" x14ac:dyDescent="0.25">
      <c r="A3639" t="s">
        <v>273</v>
      </c>
      <c r="B3639" t="s">
        <v>111</v>
      </c>
      <c r="C3639" t="s">
        <v>443</v>
      </c>
      <c r="D3639">
        <v>767000000</v>
      </c>
      <c r="E3639">
        <v>2019</v>
      </c>
    </row>
    <row r="3640" spans="1:5" x14ac:dyDescent="0.25">
      <c r="A3640" t="s">
        <v>273</v>
      </c>
      <c r="B3640" t="s">
        <v>111</v>
      </c>
      <c r="C3640" t="s">
        <v>443</v>
      </c>
      <c r="D3640">
        <v>433000000</v>
      </c>
      <c r="E3640">
        <v>2020</v>
      </c>
    </row>
    <row r="3641" spans="1:5" x14ac:dyDescent="0.25">
      <c r="A3641" t="s">
        <v>273</v>
      </c>
      <c r="B3641" t="s">
        <v>111</v>
      </c>
      <c r="C3641" t="s">
        <v>444</v>
      </c>
      <c r="D3641">
        <v>-548000000</v>
      </c>
      <c r="E3641">
        <v>2018</v>
      </c>
    </row>
    <row r="3642" spans="1:5" x14ac:dyDescent="0.25">
      <c r="A3642" t="s">
        <v>273</v>
      </c>
      <c r="B3642" t="s">
        <v>111</v>
      </c>
      <c r="C3642" t="s">
        <v>444</v>
      </c>
      <c r="D3642">
        <v>17653000000</v>
      </c>
      <c r="E3642">
        <v>2019</v>
      </c>
    </row>
    <row r="3643" spans="1:5" x14ac:dyDescent="0.25">
      <c r="A3643" t="s">
        <v>273</v>
      </c>
      <c r="B3643" t="s">
        <v>111</v>
      </c>
      <c r="C3643" t="s">
        <v>444</v>
      </c>
      <c r="D3643">
        <v>3928000000</v>
      </c>
      <c r="E3643">
        <v>2020</v>
      </c>
    </row>
    <row r="3644" spans="1:5" x14ac:dyDescent="0.25">
      <c r="A3644" t="s">
        <v>273</v>
      </c>
      <c r="B3644" t="s">
        <v>111</v>
      </c>
      <c r="C3644" t="s">
        <v>445</v>
      </c>
      <c r="D3644">
        <v>0</v>
      </c>
      <c r="E3644">
        <v>2018</v>
      </c>
    </row>
    <row r="3645" spans="1:5" x14ac:dyDescent="0.25">
      <c r="A3645" t="s">
        <v>273</v>
      </c>
      <c r="B3645" t="s">
        <v>111</v>
      </c>
      <c r="C3645" t="s">
        <v>445</v>
      </c>
      <c r="D3645">
        <v>0</v>
      </c>
      <c r="E3645">
        <v>2019</v>
      </c>
    </row>
    <row r="3646" spans="1:5" x14ac:dyDescent="0.25">
      <c r="A3646" t="s">
        <v>273</v>
      </c>
      <c r="B3646" t="s">
        <v>111</v>
      </c>
      <c r="C3646" t="s">
        <v>445</v>
      </c>
      <c r="D3646">
        <v>0</v>
      </c>
      <c r="E3646">
        <v>2020</v>
      </c>
    </row>
    <row r="3647" spans="1:5" x14ac:dyDescent="0.25">
      <c r="A3647" t="s">
        <v>273</v>
      </c>
      <c r="B3647" t="s">
        <v>111</v>
      </c>
      <c r="C3647" t="s">
        <v>446</v>
      </c>
      <c r="D3647">
        <v>0</v>
      </c>
      <c r="E3647">
        <v>2018</v>
      </c>
    </row>
    <row r="3648" spans="1:5" x14ac:dyDescent="0.25">
      <c r="A3648" t="s">
        <v>273</v>
      </c>
      <c r="B3648" t="s">
        <v>111</v>
      </c>
      <c r="C3648" t="s">
        <v>446</v>
      </c>
      <c r="D3648">
        <v>0</v>
      </c>
      <c r="E3648">
        <v>2019</v>
      </c>
    </row>
    <row r="3649" spans="1:5" x14ac:dyDescent="0.25">
      <c r="A3649" t="s">
        <v>273</v>
      </c>
      <c r="B3649" t="s">
        <v>111</v>
      </c>
      <c r="C3649" t="s">
        <v>446</v>
      </c>
      <c r="D3649">
        <v>0</v>
      </c>
      <c r="E3649">
        <v>2020</v>
      </c>
    </row>
    <row r="3650" spans="1:5" x14ac:dyDescent="0.25">
      <c r="A3650" t="s">
        <v>273</v>
      </c>
      <c r="B3650" t="s">
        <v>111</v>
      </c>
      <c r="C3650" t="s">
        <v>447</v>
      </c>
      <c r="D3650">
        <v>-3535000000</v>
      </c>
      <c r="E3650">
        <v>2018</v>
      </c>
    </row>
    <row r="3651" spans="1:5" x14ac:dyDescent="0.25">
      <c r="A3651" t="s">
        <v>273</v>
      </c>
      <c r="B3651" t="s">
        <v>111</v>
      </c>
      <c r="C3651" t="s">
        <v>447</v>
      </c>
      <c r="D3651">
        <v>7621000000</v>
      </c>
      <c r="E3651">
        <v>2019</v>
      </c>
    </row>
    <row r="3652" spans="1:5" x14ac:dyDescent="0.25">
      <c r="A3652" t="s">
        <v>273</v>
      </c>
      <c r="B3652" t="s">
        <v>111</v>
      </c>
      <c r="C3652" t="s">
        <v>447</v>
      </c>
      <c r="D3652">
        <v>-1151000000</v>
      </c>
      <c r="E3652">
        <v>2020</v>
      </c>
    </row>
    <row r="3653" spans="1:5" x14ac:dyDescent="0.25">
      <c r="A3653" t="s">
        <v>273</v>
      </c>
      <c r="B3653" t="s">
        <v>111</v>
      </c>
      <c r="C3653" t="s">
        <v>448</v>
      </c>
      <c r="D3653">
        <v>0</v>
      </c>
      <c r="E3653">
        <v>2018</v>
      </c>
    </row>
    <row r="3654" spans="1:5" x14ac:dyDescent="0.25">
      <c r="A3654" t="s">
        <v>273</v>
      </c>
      <c r="B3654" t="s">
        <v>111</v>
      </c>
      <c r="C3654" t="s">
        <v>448</v>
      </c>
      <c r="D3654">
        <v>0</v>
      </c>
      <c r="E3654">
        <v>2019</v>
      </c>
    </row>
    <row r="3655" spans="1:5" x14ac:dyDescent="0.25">
      <c r="A3655" t="s">
        <v>273</v>
      </c>
      <c r="B3655" t="s">
        <v>111</v>
      </c>
      <c r="C3655" t="s">
        <v>448</v>
      </c>
      <c r="D3655">
        <v>0</v>
      </c>
      <c r="E3655">
        <v>2020</v>
      </c>
    </row>
    <row r="3656" spans="1:5" x14ac:dyDescent="0.25">
      <c r="A3656" t="s">
        <v>273</v>
      </c>
      <c r="B3656" t="s">
        <v>111</v>
      </c>
      <c r="C3656" t="s">
        <v>449</v>
      </c>
      <c r="D3656">
        <v>-3249000000</v>
      </c>
      <c r="E3656">
        <v>2018</v>
      </c>
    </row>
    <row r="3657" spans="1:5" x14ac:dyDescent="0.25">
      <c r="A3657" t="s">
        <v>273</v>
      </c>
      <c r="B3657" t="s">
        <v>111</v>
      </c>
      <c r="C3657" t="s">
        <v>449</v>
      </c>
      <c r="D3657">
        <v>-25765000000</v>
      </c>
      <c r="E3657">
        <v>2019</v>
      </c>
    </row>
    <row r="3658" spans="1:5" x14ac:dyDescent="0.25">
      <c r="A3658" t="s">
        <v>273</v>
      </c>
      <c r="B3658" t="s">
        <v>111</v>
      </c>
      <c r="C3658" t="s">
        <v>449</v>
      </c>
      <c r="D3658">
        <v>-11729000000</v>
      </c>
      <c r="E3658">
        <v>2020</v>
      </c>
    </row>
    <row r="3659" spans="1:5" x14ac:dyDescent="0.25">
      <c r="A3659" t="s">
        <v>273</v>
      </c>
      <c r="B3659" t="s">
        <v>111</v>
      </c>
      <c r="C3659" t="s">
        <v>450</v>
      </c>
      <c r="D3659">
        <v>0</v>
      </c>
      <c r="E3659">
        <v>2018</v>
      </c>
    </row>
    <row r="3660" spans="1:5" x14ac:dyDescent="0.25">
      <c r="A3660" t="s">
        <v>273</v>
      </c>
      <c r="B3660" t="s">
        <v>111</v>
      </c>
      <c r="C3660" t="s">
        <v>450</v>
      </c>
      <c r="D3660">
        <v>0</v>
      </c>
      <c r="E3660">
        <v>2019</v>
      </c>
    </row>
    <row r="3661" spans="1:5" x14ac:dyDescent="0.25">
      <c r="A3661" t="s">
        <v>273</v>
      </c>
      <c r="B3661" t="s">
        <v>111</v>
      </c>
      <c r="C3661" t="s">
        <v>450</v>
      </c>
      <c r="D3661">
        <v>0</v>
      </c>
      <c r="E3661">
        <v>2020</v>
      </c>
    </row>
    <row r="3662" spans="1:5" x14ac:dyDescent="0.25">
      <c r="A3662" t="s">
        <v>273</v>
      </c>
      <c r="B3662" t="s">
        <v>111</v>
      </c>
      <c r="C3662" t="s">
        <v>451</v>
      </c>
      <c r="D3662">
        <v>0</v>
      </c>
      <c r="E3662">
        <v>2018</v>
      </c>
    </row>
    <row r="3663" spans="1:5" x14ac:dyDescent="0.25">
      <c r="A3663" t="s">
        <v>273</v>
      </c>
      <c r="B3663" t="s">
        <v>111</v>
      </c>
      <c r="C3663" t="s">
        <v>451</v>
      </c>
      <c r="D3663">
        <v>0</v>
      </c>
      <c r="E3663">
        <v>2019</v>
      </c>
    </row>
    <row r="3664" spans="1:5" x14ac:dyDescent="0.25">
      <c r="A3664" t="s">
        <v>273</v>
      </c>
      <c r="B3664" t="s">
        <v>111</v>
      </c>
      <c r="C3664" t="s">
        <v>451</v>
      </c>
      <c r="D3664">
        <v>0</v>
      </c>
      <c r="E3664">
        <v>2020</v>
      </c>
    </row>
    <row r="3665" spans="1:5" x14ac:dyDescent="0.25">
      <c r="A3665" t="s">
        <v>273</v>
      </c>
      <c r="B3665" t="s">
        <v>111</v>
      </c>
      <c r="C3665" t="s">
        <v>452</v>
      </c>
      <c r="D3665">
        <v>0</v>
      </c>
      <c r="E3665">
        <v>2018</v>
      </c>
    </row>
    <row r="3666" spans="1:5" x14ac:dyDescent="0.25">
      <c r="A3666" t="s">
        <v>273</v>
      </c>
      <c r="B3666" t="s">
        <v>111</v>
      </c>
      <c r="C3666" t="s">
        <v>452</v>
      </c>
      <c r="D3666">
        <v>0</v>
      </c>
      <c r="E3666">
        <v>2019</v>
      </c>
    </row>
    <row r="3667" spans="1:5" x14ac:dyDescent="0.25">
      <c r="A3667" t="s">
        <v>273</v>
      </c>
      <c r="B3667" t="s">
        <v>111</v>
      </c>
      <c r="C3667" t="s">
        <v>452</v>
      </c>
      <c r="D3667">
        <v>0</v>
      </c>
      <c r="E3667">
        <v>2020</v>
      </c>
    </row>
    <row r="3668" spans="1:5" x14ac:dyDescent="0.25">
      <c r="A3668" t="s">
        <v>273</v>
      </c>
      <c r="B3668" t="s">
        <v>111</v>
      </c>
      <c r="C3668" t="s">
        <v>453</v>
      </c>
      <c r="D3668">
        <v>27000000</v>
      </c>
      <c r="E3668">
        <v>2018</v>
      </c>
    </row>
    <row r="3669" spans="1:5" x14ac:dyDescent="0.25">
      <c r="A3669" t="s">
        <v>273</v>
      </c>
      <c r="B3669" t="s">
        <v>111</v>
      </c>
      <c r="C3669" t="s">
        <v>453</v>
      </c>
      <c r="D3669">
        <v>21000000</v>
      </c>
      <c r="E3669">
        <v>2019</v>
      </c>
    </row>
    <row r="3670" spans="1:5" x14ac:dyDescent="0.25">
      <c r="A3670" t="s">
        <v>273</v>
      </c>
      <c r="B3670" t="s">
        <v>111</v>
      </c>
      <c r="C3670" t="s">
        <v>453</v>
      </c>
      <c r="D3670">
        <v>20000000</v>
      </c>
      <c r="E3670">
        <v>2020</v>
      </c>
    </row>
    <row r="3671" spans="1:5" x14ac:dyDescent="0.25">
      <c r="A3671" t="s">
        <v>273</v>
      </c>
      <c r="B3671" t="s">
        <v>111</v>
      </c>
      <c r="C3671" t="s">
        <v>454</v>
      </c>
      <c r="D3671">
        <v>4920000000</v>
      </c>
      <c r="E3671">
        <v>2018</v>
      </c>
    </row>
    <row r="3672" spans="1:5" x14ac:dyDescent="0.25">
      <c r="A3672" t="s">
        <v>273</v>
      </c>
      <c r="B3672" t="s">
        <v>111</v>
      </c>
      <c r="C3672" t="s">
        <v>454</v>
      </c>
      <c r="D3672">
        <v>3439000000</v>
      </c>
      <c r="E3672">
        <v>2019</v>
      </c>
    </row>
    <row r="3673" spans="1:5" x14ac:dyDescent="0.25">
      <c r="A3673" t="s">
        <v>273</v>
      </c>
      <c r="B3673" t="s">
        <v>111</v>
      </c>
      <c r="C3673" t="s">
        <v>454</v>
      </c>
      <c r="D3673">
        <v>-9015000000</v>
      </c>
      <c r="E3673">
        <v>2020</v>
      </c>
    </row>
    <row r="3674" spans="1:5" x14ac:dyDescent="0.25">
      <c r="A3674" t="s">
        <v>273</v>
      </c>
      <c r="B3674" t="s">
        <v>111</v>
      </c>
      <c r="C3674" t="s">
        <v>24</v>
      </c>
      <c r="D3674">
        <v>4947000000</v>
      </c>
      <c r="E3674">
        <v>2018</v>
      </c>
    </row>
    <row r="3675" spans="1:5" x14ac:dyDescent="0.25">
      <c r="A3675" t="s">
        <v>273</v>
      </c>
      <c r="B3675" t="s">
        <v>111</v>
      </c>
      <c r="C3675" t="s">
        <v>24</v>
      </c>
      <c r="D3675">
        <v>3460000000</v>
      </c>
      <c r="E3675">
        <v>2019</v>
      </c>
    </row>
    <row r="3676" spans="1:5" x14ac:dyDescent="0.25">
      <c r="A3676" t="s">
        <v>273</v>
      </c>
      <c r="B3676" t="s">
        <v>111</v>
      </c>
      <c r="C3676" t="s">
        <v>24</v>
      </c>
      <c r="D3676">
        <v>-8995000000</v>
      </c>
      <c r="E3676">
        <v>2020</v>
      </c>
    </row>
    <row r="3677" spans="1:5" x14ac:dyDescent="0.25">
      <c r="A3677" t="s">
        <v>273</v>
      </c>
      <c r="B3677" t="s">
        <v>111</v>
      </c>
      <c r="C3677" t="s">
        <v>455</v>
      </c>
      <c r="D3677">
        <v>5027000000</v>
      </c>
      <c r="E3677">
        <v>2018</v>
      </c>
    </row>
    <row r="3678" spans="1:5" x14ac:dyDescent="0.25">
      <c r="A3678" t="s">
        <v>273</v>
      </c>
      <c r="B3678" t="s">
        <v>111</v>
      </c>
      <c r="C3678" t="s">
        <v>455</v>
      </c>
      <c r="D3678">
        <v>6252000000</v>
      </c>
      <c r="E3678">
        <v>2019</v>
      </c>
    </row>
    <row r="3679" spans="1:5" x14ac:dyDescent="0.25">
      <c r="A3679" t="s">
        <v>273</v>
      </c>
      <c r="B3679" t="s">
        <v>111</v>
      </c>
      <c r="C3679" t="s">
        <v>455</v>
      </c>
      <c r="D3679">
        <v>5886000000</v>
      </c>
      <c r="E3679">
        <v>2020</v>
      </c>
    </row>
    <row r="3680" spans="1:5" x14ac:dyDescent="0.25">
      <c r="A3680" t="s">
        <v>273</v>
      </c>
      <c r="B3680" t="s">
        <v>111</v>
      </c>
      <c r="C3680" t="s">
        <v>14</v>
      </c>
      <c r="D3680">
        <v>17270000000</v>
      </c>
      <c r="E3680">
        <v>2018</v>
      </c>
    </row>
    <row r="3681" spans="1:5" x14ac:dyDescent="0.25">
      <c r="A3681" t="s">
        <v>273</v>
      </c>
      <c r="B3681" t="s">
        <v>111</v>
      </c>
      <c r="C3681" t="s">
        <v>14</v>
      </c>
      <c r="D3681">
        <v>100590000000</v>
      </c>
      <c r="E3681">
        <v>2019</v>
      </c>
    </row>
    <row r="3682" spans="1:5" x14ac:dyDescent="0.25">
      <c r="A3682" t="s">
        <v>273</v>
      </c>
      <c r="B3682" t="s">
        <v>111</v>
      </c>
      <c r="C3682" t="s">
        <v>14</v>
      </c>
      <c r="D3682">
        <v>88289000000</v>
      </c>
      <c r="E3682">
        <v>2020</v>
      </c>
    </row>
    <row r="3683" spans="1:5" x14ac:dyDescent="0.25">
      <c r="A3683" t="s">
        <v>273</v>
      </c>
      <c r="B3683" t="s">
        <v>111</v>
      </c>
      <c r="C3683" t="s">
        <v>17</v>
      </c>
      <c r="D3683">
        <v>10205000000</v>
      </c>
      <c r="E3683">
        <v>2018</v>
      </c>
    </row>
    <row r="3684" spans="1:5" x14ac:dyDescent="0.25">
      <c r="A3684" t="s">
        <v>273</v>
      </c>
      <c r="B3684" t="s">
        <v>111</v>
      </c>
      <c r="C3684" t="s">
        <v>17</v>
      </c>
      <c r="D3684">
        <v>59942000000</v>
      </c>
      <c r="E3684">
        <v>2019</v>
      </c>
    </row>
    <row r="3685" spans="1:5" x14ac:dyDescent="0.25">
      <c r="A3685" t="s">
        <v>273</v>
      </c>
      <c r="B3685" t="s">
        <v>111</v>
      </c>
      <c r="C3685" t="s">
        <v>17</v>
      </c>
      <c r="D3685">
        <v>61519000000</v>
      </c>
      <c r="E3685">
        <v>2020</v>
      </c>
    </row>
    <row r="3686" spans="1:5" x14ac:dyDescent="0.25">
      <c r="A3686" t="s">
        <v>273</v>
      </c>
      <c r="B3686" t="s">
        <v>111</v>
      </c>
      <c r="C3686" t="s">
        <v>456</v>
      </c>
      <c r="D3686">
        <v>4551000000</v>
      </c>
      <c r="E3686">
        <v>2018</v>
      </c>
    </row>
    <row r="3687" spans="1:5" x14ac:dyDescent="0.25">
      <c r="A3687" t="s">
        <v>273</v>
      </c>
      <c r="B3687" t="s">
        <v>111</v>
      </c>
      <c r="C3687" t="s">
        <v>456</v>
      </c>
      <c r="D3687">
        <v>4871000000</v>
      </c>
      <c r="E3687">
        <v>2019</v>
      </c>
    </row>
    <row r="3688" spans="1:5" x14ac:dyDescent="0.25">
      <c r="A3688" t="s">
        <v>273</v>
      </c>
      <c r="B3688" t="s">
        <v>111</v>
      </c>
      <c r="C3688" t="s">
        <v>456</v>
      </c>
      <c r="D3688">
        <v>7661000000</v>
      </c>
      <c r="E3688">
        <v>2020</v>
      </c>
    </row>
    <row r="3689" spans="1:5" x14ac:dyDescent="0.25">
      <c r="A3689" t="s">
        <v>273</v>
      </c>
      <c r="B3689" t="s">
        <v>111</v>
      </c>
      <c r="C3689" t="s">
        <v>457</v>
      </c>
      <c r="D3689">
        <v>0</v>
      </c>
      <c r="E3689">
        <v>2018</v>
      </c>
    </row>
    <row r="3690" spans="1:5" x14ac:dyDescent="0.25">
      <c r="A3690" t="s">
        <v>273</v>
      </c>
      <c r="B3690" t="s">
        <v>111</v>
      </c>
      <c r="C3690" t="s">
        <v>457</v>
      </c>
      <c r="D3690">
        <v>0</v>
      </c>
      <c r="E3690">
        <v>2020</v>
      </c>
    </row>
    <row r="3691" spans="1:5" x14ac:dyDescent="0.25">
      <c r="A3691" t="s">
        <v>273</v>
      </c>
      <c r="B3691" t="s">
        <v>111</v>
      </c>
      <c r="C3691" t="s">
        <v>494</v>
      </c>
      <c r="D3691">
        <v>0</v>
      </c>
      <c r="E3691">
        <v>2019</v>
      </c>
    </row>
    <row r="3692" spans="1:5" x14ac:dyDescent="0.25">
      <c r="A3692" t="s">
        <v>273</v>
      </c>
      <c r="B3692" t="s">
        <v>111</v>
      </c>
      <c r="C3692" t="s">
        <v>458</v>
      </c>
      <c r="D3692">
        <v>10883000000</v>
      </c>
      <c r="E3692">
        <v>2018</v>
      </c>
    </row>
    <row r="3693" spans="1:5" x14ac:dyDescent="0.25">
      <c r="A3693" t="s">
        <v>273</v>
      </c>
      <c r="B3693" t="s">
        <v>111</v>
      </c>
      <c r="C3693" t="s">
        <v>458</v>
      </c>
      <c r="D3693">
        <v>11019000000</v>
      </c>
      <c r="E3693">
        <v>2019</v>
      </c>
    </row>
    <row r="3694" spans="1:5" x14ac:dyDescent="0.25">
      <c r="A3694" t="s">
        <v>273</v>
      </c>
      <c r="B3694" t="s">
        <v>111</v>
      </c>
      <c r="C3694" t="s">
        <v>458</v>
      </c>
      <c r="D3694">
        <v>18804000000</v>
      </c>
      <c r="E3694">
        <v>2020</v>
      </c>
    </row>
    <row r="3695" spans="1:5" x14ac:dyDescent="0.25">
      <c r="A3695" t="s">
        <v>273</v>
      </c>
      <c r="B3695" t="s">
        <v>111</v>
      </c>
      <c r="C3695" t="s">
        <v>459</v>
      </c>
      <c r="D3695">
        <v>5211000000</v>
      </c>
      <c r="E3695">
        <v>2018</v>
      </c>
    </row>
    <row r="3696" spans="1:5" x14ac:dyDescent="0.25">
      <c r="A3696" t="s">
        <v>273</v>
      </c>
      <c r="B3696" t="s">
        <v>111</v>
      </c>
      <c r="C3696" t="s">
        <v>459</v>
      </c>
      <c r="D3696">
        <v>7048000000</v>
      </c>
      <c r="E3696">
        <v>2019</v>
      </c>
    </row>
    <row r="3697" spans="1:5" x14ac:dyDescent="0.25">
      <c r="A3697" t="s">
        <v>273</v>
      </c>
      <c r="B3697" t="s">
        <v>111</v>
      </c>
      <c r="C3697" t="s">
        <v>459</v>
      </c>
      <c r="D3697">
        <v>11941000000</v>
      </c>
      <c r="E3697">
        <v>2020</v>
      </c>
    </row>
    <row r="3698" spans="1:5" x14ac:dyDescent="0.25">
      <c r="A3698" t="s">
        <v>273</v>
      </c>
      <c r="B3698" t="s">
        <v>111</v>
      </c>
      <c r="C3698" t="s">
        <v>460</v>
      </c>
      <c r="D3698">
        <v>-5920000000</v>
      </c>
      <c r="E3698">
        <v>2018</v>
      </c>
    </row>
    <row r="3699" spans="1:5" x14ac:dyDescent="0.25">
      <c r="A3699" t="s">
        <v>273</v>
      </c>
      <c r="B3699" t="s">
        <v>111</v>
      </c>
      <c r="C3699" t="s">
        <v>460</v>
      </c>
      <c r="D3699">
        <v>-20011000000</v>
      </c>
      <c r="E3699">
        <v>2019</v>
      </c>
    </row>
    <row r="3700" spans="1:5" x14ac:dyDescent="0.25">
      <c r="A3700" t="s">
        <v>273</v>
      </c>
      <c r="B3700" t="s">
        <v>111</v>
      </c>
      <c r="C3700" t="s">
        <v>460</v>
      </c>
      <c r="D3700">
        <v>-10700000000</v>
      </c>
      <c r="E3700">
        <v>2020</v>
      </c>
    </row>
    <row r="3701" spans="1:5" x14ac:dyDescent="0.25">
      <c r="A3701" t="s">
        <v>273</v>
      </c>
      <c r="B3701" t="s">
        <v>111</v>
      </c>
      <c r="C3701" t="s">
        <v>461</v>
      </c>
      <c r="D3701">
        <v>-975000000</v>
      </c>
      <c r="E3701">
        <v>2018</v>
      </c>
    </row>
    <row r="3702" spans="1:5" x14ac:dyDescent="0.25">
      <c r="A3702" t="s">
        <v>273</v>
      </c>
      <c r="B3702" t="s">
        <v>111</v>
      </c>
      <c r="C3702" t="s">
        <v>461</v>
      </c>
      <c r="D3702">
        <v>-9229000000</v>
      </c>
      <c r="E3702">
        <v>2019</v>
      </c>
    </row>
    <row r="3703" spans="1:5" x14ac:dyDescent="0.25">
      <c r="A3703" t="s">
        <v>273</v>
      </c>
      <c r="B3703" t="s">
        <v>111</v>
      </c>
      <c r="C3703" t="s">
        <v>461</v>
      </c>
      <c r="D3703">
        <v>-7998000000</v>
      </c>
      <c r="E3703">
        <v>2020</v>
      </c>
    </row>
    <row r="3704" spans="1:5" x14ac:dyDescent="0.25">
      <c r="A3704" t="s">
        <v>273</v>
      </c>
      <c r="B3704" t="s">
        <v>111</v>
      </c>
      <c r="C3704" t="s">
        <v>462</v>
      </c>
      <c r="D3704">
        <v>5419000000</v>
      </c>
      <c r="E3704">
        <v>2018</v>
      </c>
    </row>
    <row r="3705" spans="1:5" x14ac:dyDescent="0.25">
      <c r="A3705" t="s">
        <v>273</v>
      </c>
      <c r="B3705" t="s">
        <v>111</v>
      </c>
      <c r="C3705" t="s">
        <v>462</v>
      </c>
      <c r="D3705">
        <v>6102000000</v>
      </c>
      <c r="E3705">
        <v>2019</v>
      </c>
    </row>
    <row r="3706" spans="1:5" x14ac:dyDescent="0.25">
      <c r="A3706" t="s">
        <v>273</v>
      </c>
      <c r="B3706" t="s">
        <v>111</v>
      </c>
      <c r="C3706" t="s">
        <v>462</v>
      </c>
      <c r="D3706">
        <v>7036000000</v>
      </c>
      <c r="E3706">
        <v>2020</v>
      </c>
    </row>
    <row r="3707" spans="1:5" x14ac:dyDescent="0.25">
      <c r="A3707" t="s">
        <v>273</v>
      </c>
      <c r="B3707" t="s">
        <v>111</v>
      </c>
      <c r="C3707" t="s">
        <v>463</v>
      </c>
      <c r="D3707">
        <v>-156000000</v>
      </c>
      <c r="E3707">
        <v>2018</v>
      </c>
    </row>
    <row r="3708" spans="1:5" x14ac:dyDescent="0.25">
      <c r="A3708" t="s">
        <v>273</v>
      </c>
      <c r="B3708" t="s">
        <v>111</v>
      </c>
      <c r="C3708" t="s">
        <v>463</v>
      </c>
      <c r="D3708">
        <v>1242000000</v>
      </c>
      <c r="E3708">
        <v>2019</v>
      </c>
    </row>
    <row r="3709" spans="1:5" x14ac:dyDescent="0.25">
      <c r="A3709" t="s">
        <v>273</v>
      </c>
      <c r="B3709" t="s">
        <v>111</v>
      </c>
      <c r="C3709" t="s">
        <v>463</v>
      </c>
      <c r="D3709">
        <v>-319000000</v>
      </c>
      <c r="E3709">
        <v>2020</v>
      </c>
    </row>
    <row r="3710" spans="1:5" x14ac:dyDescent="0.25">
      <c r="A3710" t="s">
        <v>273</v>
      </c>
      <c r="B3710" t="s">
        <v>111</v>
      </c>
      <c r="C3710" t="s">
        <v>12</v>
      </c>
      <c r="D3710">
        <v>3863000000</v>
      </c>
      <c r="E3710">
        <v>2018</v>
      </c>
    </row>
    <row r="3711" spans="1:5" x14ac:dyDescent="0.25">
      <c r="A3711" t="s">
        <v>273</v>
      </c>
      <c r="B3711" t="s">
        <v>111</v>
      </c>
      <c r="C3711" t="s">
        <v>12</v>
      </c>
      <c r="D3711">
        <v>5030000000</v>
      </c>
      <c r="E3711">
        <v>2019</v>
      </c>
    </row>
    <row r="3712" spans="1:5" x14ac:dyDescent="0.25">
      <c r="A3712" t="s">
        <v>273</v>
      </c>
      <c r="B3712" t="s">
        <v>111</v>
      </c>
      <c r="C3712" t="s">
        <v>12</v>
      </c>
      <c r="D3712">
        <v>5071000000</v>
      </c>
      <c r="E3712">
        <v>2020</v>
      </c>
    </row>
    <row r="3713" spans="1:5" x14ac:dyDescent="0.25">
      <c r="A3713" t="s">
        <v>273</v>
      </c>
      <c r="B3713" t="s">
        <v>111</v>
      </c>
      <c r="C3713" t="s">
        <v>464</v>
      </c>
      <c r="D3713">
        <v>7059000000</v>
      </c>
      <c r="E3713">
        <v>2018</v>
      </c>
    </row>
    <row r="3714" spans="1:5" x14ac:dyDescent="0.25">
      <c r="A3714" t="s">
        <v>273</v>
      </c>
      <c r="B3714" t="s">
        <v>111</v>
      </c>
      <c r="C3714" t="s">
        <v>464</v>
      </c>
      <c r="D3714">
        <v>12513000000</v>
      </c>
      <c r="E3714">
        <v>2019</v>
      </c>
    </row>
    <row r="3715" spans="1:5" x14ac:dyDescent="0.25">
      <c r="A3715" t="s">
        <v>273</v>
      </c>
      <c r="B3715" t="s">
        <v>111</v>
      </c>
      <c r="C3715" t="s">
        <v>464</v>
      </c>
      <c r="D3715">
        <v>14027000000</v>
      </c>
      <c r="E3715">
        <v>2020</v>
      </c>
    </row>
    <row r="3716" spans="1:5" x14ac:dyDescent="0.25">
      <c r="A3716" t="s">
        <v>273</v>
      </c>
      <c r="B3716" t="s">
        <v>111</v>
      </c>
      <c r="C3716" t="s">
        <v>465</v>
      </c>
      <c r="D3716">
        <v>2839000000</v>
      </c>
      <c r="E3716">
        <v>2018</v>
      </c>
    </row>
    <row r="3717" spans="1:5" x14ac:dyDescent="0.25">
      <c r="A3717" t="s">
        <v>273</v>
      </c>
      <c r="B3717" t="s">
        <v>111</v>
      </c>
      <c r="C3717" t="s">
        <v>465</v>
      </c>
      <c r="D3717">
        <v>7114000000</v>
      </c>
      <c r="E3717">
        <v>2019</v>
      </c>
    </row>
    <row r="3718" spans="1:5" x14ac:dyDescent="0.25">
      <c r="A3718" t="s">
        <v>273</v>
      </c>
      <c r="B3718" t="s">
        <v>111</v>
      </c>
      <c r="C3718" t="s">
        <v>465</v>
      </c>
      <c r="D3718">
        <v>8180000000</v>
      </c>
      <c r="E3718">
        <v>2020</v>
      </c>
    </row>
    <row r="3719" spans="1:5" x14ac:dyDescent="0.25">
      <c r="A3719" t="s">
        <v>273</v>
      </c>
      <c r="B3719" t="s">
        <v>111</v>
      </c>
      <c r="C3719" t="s">
        <v>466</v>
      </c>
      <c r="D3719">
        <v>4559000000</v>
      </c>
      <c r="E3719">
        <v>2018</v>
      </c>
    </row>
    <row r="3720" spans="1:5" x14ac:dyDescent="0.25">
      <c r="A3720" t="s">
        <v>273</v>
      </c>
      <c r="B3720" t="s">
        <v>111</v>
      </c>
      <c r="C3720" t="s">
        <v>466</v>
      </c>
      <c r="D3720">
        <v>16555000000</v>
      </c>
      <c r="E3720">
        <v>2019</v>
      </c>
    </row>
    <row r="3721" spans="1:5" x14ac:dyDescent="0.25">
      <c r="A3721" t="s">
        <v>273</v>
      </c>
      <c r="B3721" t="s">
        <v>111</v>
      </c>
      <c r="C3721" t="s">
        <v>466</v>
      </c>
      <c r="D3721">
        <v>13183000000</v>
      </c>
      <c r="E3721">
        <v>2020</v>
      </c>
    </row>
    <row r="3722" spans="1:5" x14ac:dyDescent="0.25">
      <c r="A3722" t="s">
        <v>273</v>
      </c>
      <c r="B3722" t="s">
        <v>111</v>
      </c>
      <c r="C3722" t="s">
        <v>467</v>
      </c>
      <c r="D3722">
        <v>0</v>
      </c>
      <c r="E3722">
        <v>2018</v>
      </c>
    </row>
    <row r="3723" spans="1:5" x14ac:dyDescent="0.25">
      <c r="A3723" t="s">
        <v>273</v>
      </c>
      <c r="B3723" t="s">
        <v>111</v>
      </c>
      <c r="C3723" t="s">
        <v>467</v>
      </c>
      <c r="D3723">
        <v>0</v>
      </c>
      <c r="E3723">
        <v>2019</v>
      </c>
    </row>
    <row r="3724" spans="1:5" x14ac:dyDescent="0.25">
      <c r="A3724" t="s">
        <v>273</v>
      </c>
      <c r="B3724" t="s">
        <v>111</v>
      </c>
      <c r="C3724" t="s">
        <v>467</v>
      </c>
      <c r="D3724">
        <v>0</v>
      </c>
      <c r="E3724">
        <v>2020</v>
      </c>
    </row>
    <row r="3725" spans="1:5" x14ac:dyDescent="0.25">
      <c r="A3725" t="s">
        <v>273</v>
      </c>
      <c r="B3725" t="s">
        <v>111</v>
      </c>
      <c r="C3725" t="s">
        <v>468</v>
      </c>
      <c r="D3725">
        <v>0</v>
      </c>
      <c r="E3725">
        <v>2018</v>
      </c>
    </row>
    <row r="3726" spans="1:5" x14ac:dyDescent="0.25">
      <c r="A3726" t="s">
        <v>273</v>
      </c>
      <c r="B3726" t="s">
        <v>111</v>
      </c>
      <c r="C3726" t="s">
        <v>468</v>
      </c>
      <c r="D3726">
        <v>0</v>
      </c>
      <c r="E3726">
        <v>2019</v>
      </c>
    </row>
    <row r="3727" spans="1:5" x14ac:dyDescent="0.25">
      <c r="A3727" t="s">
        <v>273</v>
      </c>
      <c r="B3727" t="s">
        <v>111</v>
      </c>
      <c r="C3727" t="s">
        <v>468</v>
      </c>
      <c r="D3727">
        <v>0</v>
      </c>
      <c r="E3727">
        <v>2020</v>
      </c>
    </row>
    <row r="3728" spans="1:5" x14ac:dyDescent="0.25">
      <c r="A3728" t="s">
        <v>273</v>
      </c>
      <c r="B3728" t="s">
        <v>111</v>
      </c>
      <c r="C3728" t="s">
        <v>469</v>
      </c>
      <c r="D3728">
        <v>2613000000</v>
      </c>
      <c r="E3728">
        <v>2018</v>
      </c>
    </row>
    <row r="3729" spans="1:5" x14ac:dyDescent="0.25">
      <c r="A3729" t="s">
        <v>273</v>
      </c>
      <c r="B3729" t="s">
        <v>111</v>
      </c>
      <c r="C3729" t="s">
        <v>469</v>
      </c>
      <c r="D3729">
        <v>2679000000</v>
      </c>
      <c r="E3729">
        <v>2019</v>
      </c>
    </row>
    <row r="3730" spans="1:5" x14ac:dyDescent="0.25">
      <c r="A3730" t="s">
        <v>273</v>
      </c>
      <c r="B3730" t="s">
        <v>111</v>
      </c>
      <c r="C3730" t="s">
        <v>469</v>
      </c>
      <c r="D3730">
        <v>4075000000</v>
      </c>
      <c r="E3730">
        <v>2020</v>
      </c>
    </row>
    <row r="3731" spans="1:5" x14ac:dyDescent="0.25">
      <c r="A3731" t="s">
        <v>273</v>
      </c>
      <c r="B3731" t="s">
        <v>111</v>
      </c>
      <c r="C3731" t="s">
        <v>470</v>
      </c>
      <c r="D3731">
        <v>2305000000</v>
      </c>
      <c r="E3731">
        <v>2018</v>
      </c>
    </row>
    <row r="3732" spans="1:5" x14ac:dyDescent="0.25">
      <c r="A3732" t="s">
        <v>273</v>
      </c>
      <c r="B3732" t="s">
        <v>111</v>
      </c>
      <c r="C3732" t="s">
        <v>470</v>
      </c>
      <c r="D3732">
        <v>3961000000</v>
      </c>
      <c r="E3732">
        <v>2019</v>
      </c>
    </row>
    <row r="3733" spans="1:5" x14ac:dyDescent="0.25">
      <c r="A3733" t="s">
        <v>273</v>
      </c>
      <c r="B3733" t="s">
        <v>111</v>
      </c>
      <c r="C3733" t="s">
        <v>470</v>
      </c>
      <c r="D3733">
        <v>4172000000</v>
      </c>
      <c r="E3733">
        <v>2020</v>
      </c>
    </row>
    <row r="3734" spans="1:5" x14ac:dyDescent="0.25">
      <c r="A3734" t="s">
        <v>273</v>
      </c>
      <c r="B3734" t="s">
        <v>111</v>
      </c>
      <c r="C3734" t="s">
        <v>471</v>
      </c>
      <c r="D3734">
        <v>0</v>
      </c>
      <c r="E3734">
        <v>2018</v>
      </c>
    </row>
    <row r="3735" spans="1:5" x14ac:dyDescent="0.25">
      <c r="A3735" t="s">
        <v>273</v>
      </c>
      <c r="B3735" t="s">
        <v>111</v>
      </c>
      <c r="C3735" t="s">
        <v>471</v>
      </c>
      <c r="D3735">
        <v>0</v>
      </c>
      <c r="E3735">
        <v>2019</v>
      </c>
    </row>
    <row r="3736" spans="1:5" x14ac:dyDescent="0.25">
      <c r="A3736" t="s">
        <v>273</v>
      </c>
      <c r="B3736" t="s">
        <v>111</v>
      </c>
      <c r="C3736" t="s">
        <v>471</v>
      </c>
      <c r="D3736">
        <v>0</v>
      </c>
      <c r="E3736">
        <v>2020</v>
      </c>
    </row>
    <row r="3737" spans="1:5" x14ac:dyDescent="0.25">
      <c r="A3737" t="s">
        <v>273</v>
      </c>
      <c r="B3737" t="s">
        <v>111</v>
      </c>
      <c r="C3737" t="s">
        <v>472</v>
      </c>
      <c r="D3737">
        <v>0</v>
      </c>
      <c r="E3737">
        <v>2018</v>
      </c>
    </row>
    <row r="3738" spans="1:5" x14ac:dyDescent="0.25">
      <c r="A3738" t="s">
        <v>273</v>
      </c>
      <c r="B3738" t="s">
        <v>111</v>
      </c>
      <c r="C3738" t="s">
        <v>472</v>
      </c>
      <c r="D3738">
        <v>0</v>
      </c>
      <c r="E3738">
        <v>2019</v>
      </c>
    </row>
    <row r="3739" spans="1:5" x14ac:dyDescent="0.25">
      <c r="A3739" t="s">
        <v>273</v>
      </c>
      <c r="B3739" t="s">
        <v>111</v>
      </c>
      <c r="C3739" t="s">
        <v>472</v>
      </c>
      <c r="D3739">
        <v>0</v>
      </c>
      <c r="E3739">
        <v>2020</v>
      </c>
    </row>
    <row r="3740" spans="1:5" x14ac:dyDescent="0.25">
      <c r="A3740" t="s">
        <v>273</v>
      </c>
      <c r="B3740" t="s">
        <v>111</v>
      </c>
      <c r="C3740" t="s">
        <v>473</v>
      </c>
      <c r="D3740">
        <v>0</v>
      </c>
      <c r="E3740">
        <v>2018</v>
      </c>
    </row>
    <row r="3741" spans="1:5" x14ac:dyDescent="0.25">
      <c r="A3741" t="s">
        <v>273</v>
      </c>
      <c r="B3741" t="s">
        <v>111</v>
      </c>
      <c r="C3741" t="s">
        <v>473</v>
      </c>
      <c r="D3741">
        <v>0</v>
      </c>
      <c r="E3741">
        <v>2019</v>
      </c>
    </row>
    <row r="3742" spans="1:5" x14ac:dyDescent="0.25">
      <c r="A3742" t="s">
        <v>273</v>
      </c>
      <c r="B3742" t="s">
        <v>111</v>
      </c>
      <c r="C3742" t="s">
        <v>473</v>
      </c>
      <c r="D3742">
        <v>0</v>
      </c>
      <c r="E3742">
        <v>2020</v>
      </c>
    </row>
    <row r="3743" spans="1:5" x14ac:dyDescent="0.25">
      <c r="A3743" t="s">
        <v>273</v>
      </c>
      <c r="B3743" t="s">
        <v>111</v>
      </c>
      <c r="C3743" t="s">
        <v>474</v>
      </c>
      <c r="D3743">
        <v>2379000000</v>
      </c>
      <c r="E3743">
        <v>2018</v>
      </c>
    </row>
    <row r="3744" spans="1:5" x14ac:dyDescent="0.25">
      <c r="A3744" t="s">
        <v>273</v>
      </c>
      <c r="B3744" t="s">
        <v>111</v>
      </c>
      <c r="C3744" t="s">
        <v>474</v>
      </c>
      <c r="D3744">
        <v>3809000000</v>
      </c>
      <c r="E3744">
        <v>2019</v>
      </c>
    </row>
    <row r="3745" spans="1:5" x14ac:dyDescent="0.25">
      <c r="A3745" t="s">
        <v>273</v>
      </c>
      <c r="B3745" t="s">
        <v>111</v>
      </c>
      <c r="C3745" t="s">
        <v>474</v>
      </c>
      <c r="D3745">
        <v>6280000000</v>
      </c>
      <c r="E3745">
        <v>2020</v>
      </c>
    </row>
    <row r="3746" spans="1:5" x14ac:dyDescent="0.25">
      <c r="A3746" t="s">
        <v>273</v>
      </c>
      <c r="B3746" t="s">
        <v>111</v>
      </c>
      <c r="C3746" t="s">
        <v>475</v>
      </c>
      <c r="D3746">
        <v>0</v>
      </c>
      <c r="E3746">
        <v>2018</v>
      </c>
    </row>
    <row r="3747" spans="1:5" x14ac:dyDescent="0.25">
      <c r="A3747" t="s">
        <v>273</v>
      </c>
      <c r="B3747" t="s">
        <v>111</v>
      </c>
      <c r="C3747" t="s">
        <v>475</v>
      </c>
      <c r="D3747">
        <v>0</v>
      </c>
      <c r="E3747">
        <v>2019</v>
      </c>
    </row>
    <row r="3748" spans="1:5" x14ac:dyDescent="0.25">
      <c r="A3748" t="s">
        <v>273</v>
      </c>
      <c r="B3748" t="s">
        <v>111</v>
      </c>
      <c r="C3748" t="s">
        <v>475</v>
      </c>
      <c r="D3748">
        <v>0</v>
      </c>
      <c r="E3748">
        <v>2020</v>
      </c>
    </row>
    <row r="3749" spans="1:5" x14ac:dyDescent="0.25">
      <c r="A3749" t="s">
        <v>273</v>
      </c>
      <c r="B3749" t="s">
        <v>111</v>
      </c>
      <c r="C3749" t="s">
        <v>476</v>
      </c>
      <c r="D3749">
        <v>0</v>
      </c>
      <c r="E3749">
        <v>2018</v>
      </c>
    </row>
    <row r="3750" spans="1:5" x14ac:dyDescent="0.25">
      <c r="A3750" t="s">
        <v>273</v>
      </c>
      <c r="B3750" t="s">
        <v>111</v>
      </c>
      <c r="C3750" t="s">
        <v>476</v>
      </c>
      <c r="D3750">
        <v>0</v>
      </c>
      <c r="E3750">
        <v>2019</v>
      </c>
    </row>
    <row r="3751" spans="1:5" x14ac:dyDescent="0.25">
      <c r="A3751" t="s">
        <v>273</v>
      </c>
      <c r="B3751" t="s">
        <v>111</v>
      </c>
      <c r="C3751" t="s">
        <v>476</v>
      </c>
      <c r="D3751">
        <v>0</v>
      </c>
      <c r="E3751">
        <v>2020</v>
      </c>
    </row>
    <row r="3752" spans="1:5" x14ac:dyDescent="0.25">
      <c r="A3752" t="s">
        <v>273</v>
      </c>
      <c r="B3752" t="s">
        <v>111</v>
      </c>
      <c r="C3752" t="s">
        <v>477</v>
      </c>
      <c r="D3752">
        <v>320000000</v>
      </c>
      <c r="E3752">
        <v>2018</v>
      </c>
    </row>
    <row r="3753" spans="1:5" x14ac:dyDescent="0.25">
      <c r="A3753" t="s">
        <v>273</v>
      </c>
      <c r="B3753" t="s">
        <v>111</v>
      </c>
      <c r="C3753" t="s">
        <v>477</v>
      </c>
      <c r="D3753">
        <v>7300000000</v>
      </c>
      <c r="E3753">
        <v>2019</v>
      </c>
    </row>
    <row r="3754" spans="1:5" x14ac:dyDescent="0.25">
      <c r="A3754" t="s">
        <v>273</v>
      </c>
      <c r="B3754" t="s">
        <v>111</v>
      </c>
      <c r="C3754" t="s">
        <v>477</v>
      </c>
      <c r="D3754">
        <v>1546000000</v>
      </c>
      <c r="E3754">
        <v>2020</v>
      </c>
    </row>
    <row r="3755" spans="1:5" x14ac:dyDescent="0.25">
      <c r="A3755" t="s">
        <v>273</v>
      </c>
      <c r="B3755" t="s">
        <v>111</v>
      </c>
      <c r="C3755" t="s">
        <v>478</v>
      </c>
      <c r="D3755">
        <v>6332000000</v>
      </c>
      <c r="E3755">
        <v>2018</v>
      </c>
    </row>
    <row r="3756" spans="1:5" x14ac:dyDescent="0.25">
      <c r="A3756" t="s">
        <v>273</v>
      </c>
      <c r="B3756" t="s">
        <v>111</v>
      </c>
      <c r="C3756" t="s">
        <v>478</v>
      </c>
      <c r="D3756">
        <v>6148000000</v>
      </c>
      <c r="E3756">
        <v>2019</v>
      </c>
    </row>
    <row r="3757" spans="1:5" x14ac:dyDescent="0.25">
      <c r="A3757" t="s">
        <v>273</v>
      </c>
      <c r="B3757" t="s">
        <v>111</v>
      </c>
      <c r="C3757" t="s">
        <v>478</v>
      </c>
      <c r="D3757">
        <v>11143000000</v>
      </c>
      <c r="E3757">
        <v>2020</v>
      </c>
    </row>
    <row r="3758" spans="1:5" x14ac:dyDescent="0.25">
      <c r="A3758" t="s">
        <v>273</v>
      </c>
      <c r="B3758" t="s">
        <v>111</v>
      </c>
      <c r="C3758" t="s">
        <v>479</v>
      </c>
      <c r="D3758">
        <v>34065000000</v>
      </c>
      <c r="E3758">
        <v>2018</v>
      </c>
    </row>
    <row r="3759" spans="1:5" x14ac:dyDescent="0.25">
      <c r="A3759" t="s">
        <v>273</v>
      </c>
      <c r="B3759" t="s">
        <v>111</v>
      </c>
      <c r="C3759" t="s">
        <v>479</v>
      </c>
      <c r="D3759">
        <v>34474000000</v>
      </c>
      <c r="E3759">
        <v>2019</v>
      </c>
    </row>
    <row r="3760" spans="1:5" x14ac:dyDescent="0.25">
      <c r="A3760" t="s">
        <v>273</v>
      </c>
      <c r="B3760" t="s">
        <v>111</v>
      </c>
      <c r="C3760" t="s">
        <v>479</v>
      </c>
      <c r="D3760">
        <v>21281000000</v>
      </c>
      <c r="E3760">
        <v>2020</v>
      </c>
    </row>
    <row r="3761" spans="1:5" x14ac:dyDescent="0.25">
      <c r="A3761" t="s">
        <v>273</v>
      </c>
      <c r="B3761" t="s">
        <v>111</v>
      </c>
      <c r="C3761" t="s">
        <v>480</v>
      </c>
      <c r="D3761">
        <v>22561000000</v>
      </c>
      <c r="E3761">
        <v>2018</v>
      </c>
    </row>
    <row r="3762" spans="1:5" x14ac:dyDescent="0.25">
      <c r="A3762" t="s">
        <v>273</v>
      </c>
      <c r="B3762" t="s">
        <v>111</v>
      </c>
      <c r="C3762" t="s">
        <v>480</v>
      </c>
      <c r="D3762">
        <v>26145000000</v>
      </c>
      <c r="E3762">
        <v>2019</v>
      </c>
    </row>
    <row r="3763" spans="1:5" x14ac:dyDescent="0.25">
      <c r="A3763" t="s">
        <v>273</v>
      </c>
      <c r="B3763" t="s">
        <v>111</v>
      </c>
      <c r="C3763" t="s">
        <v>480</v>
      </c>
      <c r="D3763">
        <v>42518000000</v>
      </c>
      <c r="E3763">
        <v>2020</v>
      </c>
    </row>
    <row r="3764" spans="1:5" x14ac:dyDescent="0.25">
      <c r="A3764" t="s">
        <v>273</v>
      </c>
      <c r="B3764" t="s">
        <v>111</v>
      </c>
      <c r="C3764" t="s">
        <v>481</v>
      </c>
      <c r="D3764">
        <v>4551000000</v>
      </c>
      <c r="E3764">
        <v>2018</v>
      </c>
    </row>
    <row r="3765" spans="1:5" x14ac:dyDescent="0.25">
      <c r="A3765" t="s">
        <v>273</v>
      </c>
      <c r="B3765" t="s">
        <v>111</v>
      </c>
      <c r="C3765" t="s">
        <v>481</v>
      </c>
      <c r="D3765">
        <v>4871000000</v>
      </c>
      <c r="E3765">
        <v>2019</v>
      </c>
    </row>
    <row r="3766" spans="1:5" x14ac:dyDescent="0.25">
      <c r="A3766" t="s">
        <v>273</v>
      </c>
      <c r="B3766" t="s">
        <v>111</v>
      </c>
      <c r="C3766" t="s">
        <v>481</v>
      </c>
      <c r="D3766">
        <v>7661000000</v>
      </c>
      <c r="E3766">
        <v>2020</v>
      </c>
    </row>
    <row r="3767" spans="1:5" x14ac:dyDescent="0.25">
      <c r="A3767" t="s">
        <v>273</v>
      </c>
      <c r="B3767" t="s">
        <v>111</v>
      </c>
      <c r="C3767" t="s">
        <v>482</v>
      </c>
      <c r="D3767">
        <v>0</v>
      </c>
      <c r="E3767">
        <v>2018</v>
      </c>
    </row>
    <row r="3768" spans="1:5" x14ac:dyDescent="0.25">
      <c r="A3768" t="s">
        <v>273</v>
      </c>
      <c r="B3768" t="s">
        <v>111</v>
      </c>
      <c r="C3768" t="s">
        <v>482</v>
      </c>
      <c r="D3768">
        <v>0</v>
      </c>
      <c r="E3768">
        <v>2019</v>
      </c>
    </row>
    <row r="3769" spans="1:5" x14ac:dyDescent="0.25">
      <c r="A3769" t="s">
        <v>273</v>
      </c>
      <c r="B3769" t="s">
        <v>111</v>
      </c>
      <c r="C3769" t="s">
        <v>482</v>
      </c>
      <c r="D3769">
        <v>0</v>
      </c>
      <c r="E3769">
        <v>2020</v>
      </c>
    </row>
    <row r="3770" spans="1:5" x14ac:dyDescent="0.25">
      <c r="A3770" t="s">
        <v>273</v>
      </c>
      <c r="B3770" t="s">
        <v>111</v>
      </c>
      <c r="C3770" t="s">
        <v>483</v>
      </c>
      <c r="D3770">
        <v>1848000000</v>
      </c>
      <c r="E3770">
        <v>2018</v>
      </c>
    </row>
    <row r="3771" spans="1:5" x14ac:dyDescent="0.25">
      <c r="A3771" t="s">
        <v>273</v>
      </c>
      <c r="B3771" t="s">
        <v>111</v>
      </c>
      <c r="C3771" t="s">
        <v>483</v>
      </c>
      <c r="D3771">
        <v>2195000000</v>
      </c>
      <c r="E3771">
        <v>2019</v>
      </c>
    </row>
    <row r="3772" spans="1:5" x14ac:dyDescent="0.25">
      <c r="A3772" t="s">
        <v>273</v>
      </c>
      <c r="B3772" t="s">
        <v>111</v>
      </c>
      <c r="C3772" t="s">
        <v>483</v>
      </c>
      <c r="D3772">
        <v>3452000000</v>
      </c>
      <c r="E3772">
        <v>2020</v>
      </c>
    </row>
    <row r="3773" spans="1:5" x14ac:dyDescent="0.25">
      <c r="A3773" t="s">
        <v>273</v>
      </c>
      <c r="B3773" t="s">
        <v>111</v>
      </c>
      <c r="C3773" t="s">
        <v>484</v>
      </c>
      <c r="D3773">
        <v>221000000</v>
      </c>
      <c r="E3773">
        <v>2018</v>
      </c>
    </row>
    <row r="3774" spans="1:5" x14ac:dyDescent="0.25">
      <c r="A3774" t="s">
        <v>273</v>
      </c>
      <c r="B3774" t="s">
        <v>111</v>
      </c>
      <c r="C3774" t="s">
        <v>484</v>
      </c>
      <c r="D3774">
        <v>441000000</v>
      </c>
      <c r="E3774">
        <v>2019</v>
      </c>
    </row>
    <row r="3775" spans="1:5" x14ac:dyDescent="0.25">
      <c r="A3775" t="s">
        <v>273</v>
      </c>
      <c r="B3775" t="s">
        <v>111</v>
      </c>
      <c r="C3775" t="s">
        <v>484</v>
      </c>
      <c r="D3775">
        <v>779000000</v>
      </c>
      <c r="E3775">
        <v>2020</v>
      </c>
    </row>
    <row r="3776" spans="1:5" x14ac:dyDescent="0.25">
      <c r="A3776" t="s">
        <v>273</v>
      </c>
      <c r="B3776" t="s">
        <v>111</v>
      </c>
      <c r="C3776" t="s">
        <v>485</v>
      </c>
      <c r="D3776">
        <v>14031000000</v>
      </c>
      <c r="E3776">
        <v>2018</v>
      </c>
    </row>
    <row r="3777" spans="1:5" x14ac:dyDescent="0.25">
      <c r="A3777" t="s">
        <v>273</v>
      </c>
      <c r="B3777" t="s">
        <v>111</v>
      </c>
      <c r="C3777" t="s">
        <v>485</v>
      </c>
      <c r="D3777">
        <v>37822000000</v>
      </c>
      <c r="E3777">
        <v>2020</v>
      </c>
    </row>
    <row r="3778" spans="1:5" x14ac:dyDescent="0.25">
      <c r="A3778" t="s">
        <v>273</v>
      </c>
      <c r="B3778" t="s">
        <v>111</v>
      </c>
      <c r="C3778" t="s">
        <v>495</v>
      </c>
      <c r="D3778">
        <v>0</v>
      </c>
      <c r="E3778">
        <v>2019</v>
      </c>
    </row>
    <row r="3779" spans="1:5" x14ac:dyDescent="0.25">
      <c r="A3779" t="s">
        <v>273</v>
      </c>
      <c r="B3779" t="s">
        <v>111</v>
      </c>
      <c r="C3779" t="s">
        <v>486</v>
      </c>
      <c r="D3779">
        <v>1531000000</v>
      </c>
      <c r="E3779">
        <v>2018</v>
      </c>
    </row>
    <row r="3780" spans="1:5" x14ac:dyDescent="0.25">
      <c r="A3780" t="s">
        <v>273</v>
      </c>
      <c r="B3780" t="s">
        <v>111</v>
      </c>
      <c r="C3780" t="s">
        <v>486</v>
      </c>
      <c r="D3780">
        <v>5918000000</v>
      </c>
      <c r="E3780">
        <v>2019</v>
      </c>
    </row>
    <row r="3781" spans="1:5" x14ac:dyDescent="0.25">
      <c r="A3781" t="s">
        <v>273</v>
      </c>
      <c r="B3781" t="s">
        <v>111</v>
      </c>
      <c r="C3781" t="s">
        <v>486</v>
      </c>
      <c r="D3781">
        <v>2042000000</v>
      </c>
      <c r="E3781">
        <v>2020</v>
      </c>
    </row>
    <row r="3782" spans="1:5" x14ac:dyDescent="0.25">
      <c r="A3782" t="s">
        <v>275</v>
      </c>
      <c r="B3782" t="s">
        <v>113</v>
      </c>
      <c r="C3782" t="s">
        <v>411</v>
      </c>
      <c r="D3782">
        <v>37186000000</v>
      </c>
      <c r="E3782">
        <v>2018</v>
      </c>
    </row>
    <row r="3783" spans="1:5" x14ac:dyDescent="0.25">
      <c r="A3783" t="s">
        <v>275</v>
      </c>
      <c r="B3783" t="s">
        <v>113</v>
      </c>
      <c r="C3783" t="s">
        <v>411</v>
      </c>
      <c r="D3783">
        <v>42319000000</v>
      </c>
      <c r="E3783">
        <v>2019</v>
      </c>
    </row>
    <row r="3784" spans="1:5" x14ac:dyDescent="0.25">
      <c r="A3784" t="s">
        <v>275</v>
      </c>
      <c r="B3784" t="s">
        <v>113</v>
      </c>
      <c r="C3784" t="s">
        <v>411</v>
      </c>
      <c r="D3784">
        <v>44503000000</v>
      </c>
      <c r="E3784">
        <v>2020</v>
      </c>
    </row>
    <row r="3785" spans="1:5" x14ac:dyDescent="0.25">
      <c r="A3785" t="s">
        <v>275</v>
      </c>
      <c r="B3785" t="s">
        <v>113</v>
      </c>
      <c r="C3785" t="s">
        <v>10</v>
      </c>
      <c r="D3785">
        <v>16280000000</v>
      </c>
      <c r="E3785">
        <v>2018</v>
      </c>
    </row>
    <row r="3786" spans="1:5" x14ac:dyDescent="0.25">
      <c r="A3786" t="s">
        <v>275</v>
      </c>
      <c r="B3786" t="s">
        <v>113</v>
      </c>
      <c r="C3786" t="s">
        <v>10</v>
      </c>
      <c r="D3786">
        <v>17527000000</v>
      </c>
      <c r="E3786">
        <v>2019</v>
      </c>
    </row>
    <row r="3787" spans="1:5" x14ac:dyDescent="0.25">
      <c r="A3787" t="s">
        <v>275</v>
      </c>
      <c r="B3787" t="s">
        <v>113</v>
      </c>
      <c r="C3787" t="s">
        <v>10</v>
      </c>
      <c r="D3787">
        <v>19201000000</v>
      </c>
      <c r="E3787">
        <v>2020</v>
      </c>
    </row>
    <row r="3788" spans="1:5" x14ac:dyDescent="0.25">
      <c r="A3788" t="s">
        <v>275</v>
      </c>
      <c r="B3788" t="s">
        <v>113</v>
      </c>
      <c r="C3788" t="s">
        <v>412</v>
      </c>
      <c r="D3788">
        <v>0</v>
      </c>
      <c r="E3788">
        <v>2018</v>
      </c>
    </row>
    <row r="3789" spans="1:5" x14ac:dyDescent="0.25">
      <c r="A3789" t="s">
        <v>275</v>
      </c>
      <c r="B3789" t="s">
        <v>113</v>
      </c>
      <c r="C3789" t="s">
        <v>412</v>
      </c>
      <c r="D3789">
        <v>0</v>
      </c>
      <c r="E3789">
        <v>2019</v>
      </c>
    </row>
    <row r="3790" spans="1:5" x14ac:dyDescent="0.25">
      <c r="A3790" t="s">
        <v>275</v>
      </c>
      <c r="B3790" t="s">
        <v>113</v>
      </c>
      <c r="C3790" t="s">
        <v>412</v>
      </c>
      <c r="D3790">
        <v>0</v>
      </c>
      <c r="E3790">
        <v>2020</v>
      </c>
    </row>
    <row r="3791" spans="1:5" x14ac:dyDescent="0.25">
      <c r="A3791" t="s">
        <v>275</v>
      </c>
      <c r="B3791" t="s">
        <v>113</v>
      </c>
      <c r="C3791" t="s">
        <v>413</v>
      </c>
      <c r="D3791">
        <v>31934000000</v>
      </c>
      <c r="E3791">
        <v>2018</v>
      </c>
    </row>
    <row r="3792" spans="1:5" x14ac:dyDescent="0.25">
      <c r="A3792" t="s">
        <v>275</v>
      </c>
      <c r="B3792" t="s">
        <v>113</v>
      </c>
      <c r="C3792" t="s">
        <v>413</v>
      </c>
      <c r="D3792">
        <v>-61059000000</v>
      </c>
      <c r="E3792">
        <v>2019</v>
      </c>
    </row>
    <row r="3793" spans="1:5" x14ac:dyDescent="0.25">
      <c r="A3793" t="s">
        <v>275</v>
      </c>
      <c r="B3793" t="s">
        <v>113</v>
      </c>
      <c r="C3793" t="s">
        <v>413</v>
      </c>
      <c r="D3793">
        <v>-30309000000</v>
      </c>
      <c r="E3793">
        <v>2020</v>
      </c>
    </row>
    <row r="3794" spans="1:5" x14ac:dyDescent="0.25">
      <c r="A3794" t="s">
        <v>275</v>
      </c>
      <c r="B3794" t="s">
        <v>113</v>
      </c>
      <c r="C3794" t="s">
        <v>15</v>
      </c>
      <c r="D3794">
        <v>707794000000</v>
      </c>
      <c r="E3794">
        <v>2018</v>
      </c>
    </row>
    <row r="3795" spans="1:5" x14ac:dyDescent="0.25">
      <c r="A3795" t="s">
        <v>275</v>
      </c>
      <c r="B3795" t="s">
        <v>113</v>
      </c>
      <c r="C3795" t="s">
        <v>15</v>
      </c>
      <c r="D3795">
        <v>817729000000</v>
      </c>
      <c r="E3795">
        <v>2019</v>
      </c>
    </row>
    <row r="3796" spans="1:5" x14ac:dyDescent="0.25">
      <c r="A3796" t="s">
        <v>275</v>
      </c>
      <c r="B3796" t="s">
        <v>113</v>
      </c>
      <c r="C3796" t="s">
        <v>15</v>
      </c>
      <c r="D3796">
        <v>873729000000</v>
      </c>
      <c r="E3796">
        <v>2020</v>
      </c>
    </row>
    <row r="3797" spans="1:5" x14ac:dyDescent="0.25">
      <c r="A3797" t="s">
        <v>275</v>
      </c>
      <c r="B3797" t="s">
        <v>113</v>
      </c>
      <c r="C3797" t="s">
        <v>414</v>
      </c>
      <c r="D3797">
        <v>-14537000000</v>
      </c>
      <c r="E3797">
        <v>2018</v>
      </c>
    </row>
    <row r="3798" spans="1:5" x14ac:dyDescent="0.25">
      <c r="A3798" t="s">
        <v>275</v>
      </c>
      <c r="B3798" t="s">
        <v>113</v>
      </c>
      <c r="C3798" t="s">
        <v>414</v>
      </c>
      <c r="D3798">
        <v>-15979000000</v>
      </c>
      <c r="E3798">
        <v>2019</v>
      </c>
    </row>
    <row r="3799" spans="1:5" x14ac:dyDescent="0.25">
      <c r="A3799" t="s">
        <v>275</v>
      </c>
      <c r="B3799" t="s">
        <v>113</v>
      </c>
      <c r="C3799" t="s">
        <v>414</v>
      </c>
      <c r="D3799">
        <v>-13012000000</v>
      </c>
      <c r="E3799">
        <v>2020</v>
      </c>
    </row>
    <row r="3800" spans="1:5" x14ac:dyDescent="0.25">
      <c r="A3800" t="s">
        <v>275</v>
      </c>
      <c r="B3800" t="s">
        <v>113</v>
      </c>
      <c r="C3800" t="s">
        <v>415</v>
      </c>
      <c r="D3800">
        <v>-5812000000</v>
      </c>
      <c r="E3800">
        <v>2018</v>
      </c>
    </row>
    <row r="3801" spans="1:5" x14ac:dyDescent="0.25">
      <c r="A3801" t="s">
        <v>275</v>
      </c>
      <c r="B3801" t="s">
        <v>113</v>
      </c>
      <c r="C3801" t="s">
        <v>415</v>
      </c>
      <c r="D3801">
        <v>730000000</v>
      </c>
      <c r="E3801">
        <v>2019</v>
      </c>
    </row>
    <row r="3802" spans="1:5" x14ac:dyDescent="0.25">
      <c r="A3802" t="s">
        <v>275</v>
      </c>
      <c r="B3802" t="s">
        <v>113</v>
      </c>
      <c r="C3802" t="s">
        <v>415</v>
      </c>
      <c r="D3802">
        <v>-18344000000</v>
      </c>
      <c r="E3802">
        <v>2020</v>
      </c>
    </row>
    <row r="3803" spans="1:5" x14ac:dyDescent="0.25">
      <c r="A3803" t="s">
        <v>275</v>
      </c>
      <c r="B3803" t="s">
        <v>113</v>
      </c>
      <c r="C3803" t="s">
        <v>416</v>
      </c>
      <c r="D3803">
        <v>-32849000000</v>
      </c>
      <c r="E3803">
        <v>2018</v>
      </c>
    </row>
    <row r="3804" spans="1:5" x14ac:dyDescent="0.25">
      <c r="A3804" t="s">
        <v>275</v>
      </c>
      <c r="B3804" t="s">
        <v>113</v>
      </c>
      <c r="C3804" t="s">
        <v>416</v>
      </c>
      <c r="D3804">
        <v>-5621000000</v>
      </c>
      <c r="E3804">
        <v>2019</v>
      </c>
    </row>
    <row r="3805" spans="1:5" x14ac:dyDescent="0.25">
      <c r="A3805" t="s">
        <v>275</v>
      </c>
      <c r="B3805" t="s">
        <v>113</v>
      </c>
      <c r="C3805" t="s">
        <v>416</v>
      </c>
      <c r="D3805">
        <v>-37757000000</v>
      </c>
      <c r="E3805">
        <v>2020</v>
      </c>
    </row>
    <row r="3806" spans="1:5" x14ac:dyDescent="0.25">
      <c r="A3806" t="s">
        <v>275</v>
      </c>
      <c r="B3806" t="s">
        <v>113</v>
      </c>
      <c r="C3806" t="s">
        <v>417</v>
      </c>
      <c r="D3806">
        <v>37400000000</v>
      </c>
      <c r="E3806">
        <v>2018</v>
      </c>
    </row>
    <row r="3807" spans="1:5" x14ac:dyDescent="0.25">
      <c r="A3807" t="s">
        <v>275</v>
      </c>
      <c r="B3807" t="s">
        <v>113</v>
      </c>
      <c r="C3807" t="s">
        <v>417</v>
      </c>
      <c r="D3807">
        <v>38687000000</v>
      </c>
      <c r="E3807">
        <v>2019</v>
      </c>
    </row>
    <row r="3808" spans="1:5" x14ac:dyDescent="0.25">
      <c r="A3808" t="s">
        <v>275</v>
      </c>
      <c r="B3808" t="s">
        <v>113</v>
      </c>
      <c r="C3808" t="s">
        <v>417</v>
      </c>
      <c r="D3808">
        <v>39773000000</v>
      </c>
      <c r="E3808">
        <v>2020</v>
      </c>
    </row>
    <row r="3809" spans="1:5" x14ac:dyDescent="0.25">
      <c r="A3809" t="s">
        <v>275</v>
      </c>
      <c r="B3809" t="s">
        <v>113</v>
      </c>
      <c r="C3809" t="s">
        <v>418</v>
      </c>
      <c r="D3809">
        <v>0</v>
      </c>
      <c r="E3809">
        <v>2018</v>
      </c>
    </row>
    <row r="3810" spans="1:5" x14ac:dyDescent="0.25">
      <c r="A3810" t="s">
        <v>275</v>
      </c>
      <c r="B3810" t="s">
        <v>113</v>
      </c>
      <c r="C3810" t="s">
        <v>418</v>
      </c>
      <c r="D3810">
        <v>0</v>
      </c>
      <c r="E3810">
        <v>2019</v>
      </c>
    </row>
    <row r="3811" spans="1:5" x14ac:dyDescent="0.25">
      <c r="A3811" t="s">
        <v>275</v>
      </c>
      <c r="B3811" t="s">
        <v>113</v>
      </c>
      <c r="C3811" t="s">
        <v>418</v>
      </c>
      <c r="D3811">
        <v>0</v>
      </c>
      <c r="E3811">
        <v>2020</v>
      </c>
    </row>
    <row r="3812" spans="1:5" x14ac:dyDescent="0.25">
      <c r="A3812" t="s">
        <v>275</v>
      </c>
      <c r="B3812" t="s">
        <v>113</v>
      </c>
      <c r="C3812" t="s">
        <v>419</v>
      </c>
      <c r="D3812">
        <v>3443000000</v>
      </c>
      <c r="E3812">
        <v>2018</v>
      </c>
    </row>
    <row r="3813" spans="1:5" x14ac:dyDescent="0.25">
      <c r="A3813" t="s">
        <v>275</v>
      </c>
      <c r="B3813" t="s">
        <v>113</v>
      </c>
      <c r="C3813" t="s">
        <v>419</v>
      </c>
      <c r="D3813">
        <v>2303000000</v>
      </c>
      <c r="E3813">
        <v>2019</v>
      </c>
    </row>
    <row r="3814" spans="1:5" x14ac:dyDescent="0.25">
      <c r="A3814" t="s">
        <v>275</v>
      </c>
      <c r="B3814" t="s">
        <v>113</v>
      </c>
      <c r="C3814" t="s">
        <v>419</v>
      </c>
      <c r="D3814">
        <v>1609000000</v>
      </c>
      <c r="E3814">
        <v>2020</v>
      </c>
    </row>
    <row r="3815" spans="1:5" x14ac:dyDescent="0.25">
      <c r="A3815" t="s">
        <v>275</v>
      </c>
      <c r="B3815" t="s">
        <v>113</v>
      </c>
      <c r="C3815" t="s">
        <v>420</v>
      </c>
      <c r="D3815">
        <v>0</v>
      </c>
      <c r="E3815">
        <v>2018</v>
      </c>
    </row>
    <row r="3816" spans="1:5" x14ac:dyDescent="0.25">
      <c r="A3816" t="s">
        <v>275</v>
      </c>
      <c r="B3816" t="s">
        <v>113</v>
      </c>
      <c r="C3816" t="s">
        <v>420</v>
      </c>
      <c r="D3816">
        <v>0</v>
      </c>
      <c r="E3816">
        <v>2019</v>
      </c>
    </row>
    <row r="3817" spans="1:5" x14ac:dyDescent="0.25">
      <c r="A3817" t="s">
        <v>275</v>
      </c>
      <c r="B3817" t="s">
        <v>113</v>
      </c>
      <c r="C3817" t="s">
        <v>420</v>
      </c>
      <c r="D3817">
        <v>0</v>
      </c>
      <c r="E3817">
        <v>2020</v>
      </c>
    </row>
    <row r="3818" spans="1:5" x14ac:dyDescent="0.25">
      <c r="A3818" t="s">
        <v>275</v>
      </c>
      <c r="B3818" t="s">
        <v>113</v>
      </c>
      <c r="C3818" t="s">
        <v>421</v>
      </c>
      <c r="D3818">
        <v>7245000000</v>
      </c>
      <c r="E3818">
        <v>2018</v>
      </c>
    </row>
    <row r="3819" spans="1:5" x14ac:dyDescent="0.25">
      <c r="A3819" t="s">
        <v>275</v>
      </c>
      <c r="B3819" t="s">
        <v>113</v>
      </c>
      <c r="C3819" t="s">
        <v>421</v>
      </c>
      <c r="D3819">
        <v>7984000000</v>
      </c>
      <c r="E3819">
        <v>2019</v>
      </c>
    </row>
    <row r="3820" spans="1:5" x14ac:dyDescent="0.25">
      <c r="A3820" t="s">
        <v>275</v>
      </c>
      <c r="B3820" t="s">
        <v>113</v>
      </c>
      <c r="C3820" t="s">
        <v>421</v>
      </c>
      <c r="D3820">
        <v>9782000000</v>
      </c>
      <c r="E3820">
        <v>2020</v>
      </c>
    </row>
    <row r="3821" spans="1:5" x14ac:dyDescent="0.25">
      <c r="A3821" t="s">
        <v>275</v>
      </c>
      <c r="B3821" t="s">
        <v>113</v>
      </c>
      <c r="C3821" t="s">
        <v>422</v>
      </c>
      <c r="D3821">
        <v>-1970000000</v>
      </c>
      <c r="E3821">
        <v>2018</v>
      </c>
    </row>
    <row r="3822" spans="1:5" x14ac:dyDescent="0.25">
      <c r="A3822" t="s">
        <v>275</v>
      </c>
      <c r="B3822" t="s">
        <v>113</v>
      </c>
      <c r="C3822" t="s">
        <v>422</v>
      </c>
      <c r="D3822">
        <v>-3670000000</v>
      </c>
      <c r="E3822">
        <v>2019</v>
      </c>
    </row>
    <row r="3823" spans="1:5" x14ac:dyDescent="0.25">
      <c r="A3823" t="s">
        <v>275</v>
      </c>
      <c r="B3823" t="s">
        <v>113</v>
      </c>
      <c r="C3823" t="s">
        <v>422</v>
      </c>
      <c r="D3823">
        <v>-7064000000</v>
      </c>
      <c r="E3823">
        <v>2020</v>
      </c>
    </row>
    <row r="3824" spans="1:5" x14ac:dyDescent="0.25">
      <c r="A3824" t="s">
        <v>275</v>
      </c>
      <c r="B3824" t="s">
        <v>113</v>
      </c>
      <c r="C3824" t="s">
        <v>423</v>
      </c>
      <c r="D3824">
        <v>8000000</v>
      </c>
      <c r="E3824">
        <v>2018</v>
      </c>
    </row>
    <row r="3825" spans="1:5" x14ac:dyDescent="0.25">
      <c r="A3825" t="s">
        <v>275</v>
      </c>
      <c r="B3825" t="s">
        <v>113</v>
      </c>
      <c r="C3825" t="s">
        <v>423</v>
      </c>
      <c r="D3825">
        <v>8000000</v>
      </c>
      <c r="E3825">
        <v>2019</v>
      </c>
    </row>
    <row r="3826" spans="1:5" x14ac:dyDescent="0.25">
      <c r="A3826" t="s">
        <v>275</v>
      </c>
      <c r="B3826" t="s">
        <v>113</v>
      </c>
      <c r="C3826" t="s">
        <v>423</v>
      </c>
      <c r="D3826">
        <v>8000000</v>
      </c>
      <c r="E3826">
        <v>2020</v>
      </c>
    </row>
    <row r="3827" spans="1:5" x14ac:dyDescent="0.25">
      <c r="A3827" t="s">
        <v>275</v>
      </c>
      <c r="B3827" t="s">
        <v>113</v>
      </c>
      <c r="C3827" t="s">
        <v>424</v>
      </c>
      <c r="D3827">
        <v>249000000</v>
      </c>
      <c r="E3827">
        <v>2018</v>
      </c>
    </row>
    <row r="3828" spans="1:5" x14ac:dyDescent="0.25">
      <c r="A3828" t="s">
        <v>275</v>
      </c>
      <c r="B3828" t="s">
        <v>113</v>
      </c>
      <c r="C3828" t="s">
        <v>424</v>
      </c>
      <c r="D3828">
        <v>405000000</v>
      </c>
      <c r="E3828">
        <v>2019</v>
      </c>
    </row>
    <row r="3829" spans="1:5" x14ac:dyDescent="0.25">
      <c r="A3829" t="s">
        <v>275</v>
      </c>
      <c r="B3829" t="s">
        <v>113</v>
      </c>
      <c r="C3829" t="s">
        <v>424</v>
      </c>
      <c r="D3829">
        <v>751000000</v>
      </c>
      <c r="E3829">
        <v>2020</v>
      </c>
    </row>
    <row r="3830" spans="1:5" x14ac:dyDescent="0.25">
      <c r="A3830" t="s">
        <v>275</v>
      </c>
      <c r="B3830" t="s">
        <v>113</v>
      </c>
      <c r="C3830" t="s">
        <v>425</v>
      </c>
      <c r="D3830">
        <v>1810000000</v>
      </c>
      <c r="E3830">
        <v>2018</v>
      </c>
    </row>
    <row r="3831" spans="1:5" x14ac:dyDescent="0.25">
      <c r="A3831" t="s">
        <v>275</v>
      </c>
      <c r="B3831" t="s">
        <v>113</v>
      </c>
      <c r="C3831" t="s">
        <v>425</v>
      </c>
      <c r="D3831">
        <v>81189000000</v>
      </c>
      <c r="E3831">
        <v>2019</v>
      </c>
    </row>
    <row r="3832" spans="1:5" x14ac:dyDescent="0.25">
      <c r="A3832" t="s">
        <v>275</v>
      </c>
      <c r="B3832" t="s">
        <v>113</v>
      </c>
      <c r="C3832" t="s">
        <v>425</v>
      </c>
      <c r="D3832">
        <v>43521000000</v>
      </c>
      <c r="E3832">
        <v>2020</v>
      </c>
    </row>
    <row r="3833" spans="1:5" x14ac:dyDescent="0.25">
      <c r="A3833" t="s">
        <v>275</v>
      </c>
      <c r="B3833" t="s">
        <v>113</v>
      </c>
      <c r="C3833" t="s">
        <v>426</v>
      </c>
      <c r="D3833">
        <v>2059000000</v>
      </c>
      <c r="E3833">
        <v>2018</v>
      </c>
    </row>
    <row r="3834" spans="1:5" x14ac:dyDescent="0.25">
      <c r="A3834" t="s">
        <v>275</v>
      </c>
      <c r="B3834" t="s">
        <v>113</v>
      </c>
      <c r="C3834" t="s">
        <v>426</v>
      </c>
      <c r="D3834">
        <v>81594000000</v>
      </c>
      <c r="E3834">
        <v>2019</v>
      </c>
    </row>
    <row r="3835" spans="1:5" x14ac:dyDescent="0.25">
      <c r="A3835" t="s">
        <v>275</v>
      </c>
      <c r="B3835" t="s">
        <v>113</v>
      </c>
      <c r="C3835" t="s">
        <v>426</v>
      </c>
      <c r="D3835">
        <v>44272000000</v>
      </c>
      <c r="E3835">
        <v>2020</v>
      </c>
    </row>
    <row r="3836" spans="1:5" x14ac:dyDescent="0.25">
      <c r="A3836" t="s">
        <v>275</v>
      </c>
      <c r="B3836" t="s">
        <v>113</v>
      </c>
      <c r="C3836" t="s">
        <v>21</v>
      </c>
      <c r="D3836">
        <v>106083000000</v>
      </c>
      <c r="E3836">
        <v>2018</v>
      </c>
    </row>
    <row r="3837" spans="1:5" x14ac:dyDescent="0.25">
      <c r="A3837" t="s">
        <v>275</v>
      </c>
      <c r="B3837" t="s">
        <v>113</v>
      </c>
      <c r="C3837" t="s">
        <v>21</v>
      </c>
      <c r="D3837">
        <v>107041000000</v>
      </c>
      <c r="E3837">
        <v>2019</v>
      </c>
    </row>
    <row r="3838" spans="1:5" x14ac:dyDescent="0.25">
      <c r="A3838" t="s">
        <v>275</v>
      </c>
      <c r="B3838" t="s">
        <v>113</v>
      </c>
      <c r="C3838" t="s">
        <v>21</v>
      </c>
      <c r="D3838">
        <v>101091000000</v>
      </c>
      <c r="E3838">
        <v>2020</v>
      </c>
    </row>
    <row r="3839" spans="1:5" x14ac:dyDescent="0.25">
      <c r="A3839" t="s">
        <v>275</v>
      </c>
      <c r="B3839" t="s">
        <v>113</v>
      </c>
      <c r="C3839" t="s">
        <v>427</v>
      </c>
      <c r="D3839">
        <v>219214000000</v>
      </c>
      <c r="E3839">
        <v>2018</v>
      </c>
    </row>
    <row r="3840" spans="1:5" x14ac:dyDescent="0.25">
      <c r="A3840" t="s">
        <v>275</v>
      </c>
      <c r="B3840" t="s">
        <v>113</v>
      </c>
      <c r="C3840" t="s">
        <v>427</v>
      </c>
      <c r="D3840">
        <v>225703000000</v>
      </c>
      <c r="E3840">
        <v>2019</v>
      </c>
    </row>
    <row r="3841" spans="1:5" x14ac:dyDescent="0.25">
      <c r="A3841" t="s">
        <v>275</v>
      </c>
      <c r="B3841" t="s">
        <v>113</v>
      </c>
      <c r="C3841" t="s">
        <v>427</v>
      </c>
      <c r="D3841">
        <v>231289000000</v>
      </c>
      <c r="E3841">
        <v>2020</v>
      </c>
    </row>
    <row r="3842" spans="1:5" x14ac:dyDescent="0.25">
      <c r="A3842" t="s">
        <v>275</v>
      </c>
      <c r="B3842" t="s">
        <v>113</v>
      </c>
      <c r="C3842" t="s">
        <v>13</v>
      </c>
      <c r="D3842">
        <v>224125000000</v>
      </c>
      <c r="E3842">
        <v>2018</v>
      </c>
    </row>
    <row r="3843" spans="1:5" x14ac:dyDescent="0.25">
      <c r="A3843" t="s">
        <v>275</v>
      </c>
      <c r="B3843" t="s">
        <v>113</v>
      </c>
      <c r="C3843" t="s">
        <v>13</v>
      </c>
      <c r="D3843">
        <v>267879000000</v>
      </c>
      <c r="E3843">
        <v>2019</v>
      </c>
    </row>
    <row r="3844" spans="1:5" x14ac:dyDescent="0.25">
      <c r="A3844" t="s">
        <v>275</v>
      </c>
      <c r="B3844" t="s">
        <v>113</v>
      </c>
      <c r="C3844" t="s">
        <v>13</v>
      </c>
      <c r="D3844">
        <v>226731000000</v>
      </c>
      <c r="E3844">
        <v>2020</v>
      </c>
    </row>
    <row r="3845" spans="1:5" x14ac:dyDescent="0.25">
      <c r="A3845" t="s">
        <v>275</v>
      </c>
      <c r="B3845" t="s">
        <v>113</v>
      </c>
      <c r="C3845" t="s">
        <v>16</v>
      </c>
      <c r="D3845">
        <v>0</v>
      </c>
      <c r="E3845">
        <v>2018</v>
      </c>
    </row>
    <row r="3846" spans="1:5" x14ac:dyDescent="0.25">
      <c r="A3846" t="s">
        <v>275</v>
      </c>
      <c r="B3846" t="s">
        <v>113</v>
      </c>
      <c r="C3846" t="s">
        <v>16</v>
      </c>
      <c r="D3846">
        <v>0</v>
      </c>
      <c r="E3846">
        <v>2019</v>
      </c>
    </row>
    <row r="3847" spans="1:5" x14ac:dyDescent="0.25">
      <c r="A3847" t="s">
        <v>275</v>
      </c>
      <c r="B3847" t="s">
        <v>113</v>
      </c>
      <c r="C3847" t="s">
        <v>16</v>
      </c>
      <c r="D3847">
        <v>0</v>
      </c>
      <c r="E3847">
        <v>2020</v>
      </c>
    </row>
    <row r="3848" spans="1:5" x14ac:dyDescent="0.25">
      <c r="A3848" t="s">
        <v>275</v>
      </c>
      <c r="B3848" t="s">
        <v>113</v>
      </c>
      <c r="C3848" t="s">
        <v>428</v>
      </c>
      <c r="D3848">
        <v>9779000000</v>
      </c>
      <c r="E3848">
        <v>2018</v>
      </c>
    </row>
    <row r="3849" spans="1:5" x14ac:dyDescent="0.25">
      <c r="A3849" t="s">
        <v>275</v>
      </c>
      <c r="B3849" t="s">
        <v>113</v>
      </c>
      <c r="C3849" t="s">
        <v>428</v>
      </c>
      <c r="D3849">
        <v>10596000000</v>
      </c>
      <c r="E3849">
        <v>2020</v>
      </c>
    </row>
    <row r="3850" spans="1:5" x14ac:dyDescent="0.25">
      <c r="A3850" t="s">
        <v>275</v>
      </c>
      <c r="B3850" t="s">
        <v>113</v>
      </c>
      <c r="C3850" t="s">
        <v>429</v>
      </c>
      <c r="D3850">
        <v>9779000000</v>
      </c>
      <c r="E3850">
        <v>2018</v>
      </c>
    </row>
    <row r="3851" spans="1:5" x14ac:dyDescent="0.25">
      <c r="A3851" t="s">
        <v>275</v>
      </c>
      <c r="B3851" t="s">
        <v>113</v>
      </c>
      <c r="C3851" t="s">
        <v>429</v>
      </c>
      <c r="D3851">
        <v>10064000000</v>
      </c>
      <c r="E3851">
        <v>2019</v>
      </c>
    </row>
    <row r="3852" spans="1:5" x14ac:dyDescent="0.25">
      <c r="A3852" t="s">
        <v>275</v>
      </c>
      <c r="B3852" t="s">
        <v>113</v>
      </c>
      <c r="C3852" t="s">
        <v>429</v>
      </c>
      <c r="D3852">
        <v>10064000000</v>
      </c>
      <c r="E3852">
        <v>2019</v>
      </c>
    </row>
    <row r="3853" spans="1:5" x14ac:dyDescent="0.25">
      <c r="A3853" t="s">
        <v>275</v>
      </c>
      <c r="B3853" t="s">
        <v>113</v>
      </c>
      <c r="C3853" t="s">
        <v>429</v>
      </c>
      <c r="D3853">
        <v>10596000000</v>
      </c>
      <c r="E3853">
        <v>2020</v>
      </c>
    </row>
    <row r="3854" spans="1:5" x14ac:dyDescent="0.25">
      <c r="A3854" t="s">
        <v>275</v>
      </c>
      <c r="B3854" t="s">
        <v>113</v>
      </c>
      <c r="C3854" t="s">
        <v>430</v>
      </c>
      <c r="D3854">
        <v>4001000000</v>
      </c>
      <c r="E3854">
        <v>2018</v>
      </c>
    </row>
    <row r="3855" spans="1:5" x14ac:dyDescent="0.25">
      <c r="A3855" t="s">
        <v>275</v>
      </c>
      <c r="B3855" t="s">
        <v>113</v>
      </c>
      <c r="C3855" t="s">
        <v>430</v>
      </c>
      <c r="D3855">
        <v>102696000000</v>
      </c>
      <c r="E3855">
        <v>2019</v>
      </c>
    </row>
    <row r="3856" spans="1:5" x14ac:dyDescent="0.25">
      <c r="A3856" t="s">
        <v>275</v>
      </c>
      <c r="B3856" t="s">
        <v>113</v>
      </c>
      <c r="C3856" t="s">
        <v>430</v>
      </c>
      <c r="D3856">
        <v>55693000000</v>
      </c>
      <c r="E3856">
        <v>2020</v>
      </c>
    </row>
    <row r="3857" spans="1:5" x14ac:dyDescent="0.25">
      <c r="A3857" t="s">
        <v>275</v>
      </c>
      <c r="B3857" t="s">
        <v>113</v>
      </c>
      <c r="C3857" t="s">
        <v>431</v>
      </c>
      <c r="D3857">
        <v>0</v>
      </c>
      <c r="E3857">
        <v>2018</v>
      </c>
    </row>
    <row r="3858" spans="1:5" x14ac:dyDescent="0.25">
      <c r="A3858" t="s">
        <v>275</v>
      </c>
      <c r="B3858" t="s">
        <v>113</v>
      </c>
      <c r="C3858" t="s">
        <v>431</v>
      </c>
      <c r="D3858">
        <v>0</v>
      </c>
      <c r="E3858">
        <v>2019</v>
      </c>
    </row>
    <row r="3859" spans="1:5" x14ac:dyDescent="0.25">
      <c r="A3859" t="s">
        <v>275</v>
      </c>
      <c r="B3859" t="s">
        <v>113</v>
      </c>
      <c r="C3859" t="s">
        <v>431</v>
      </c>
      <c r="D3859">
        <v>0</v>
      </c>
      <c r="E3859">
        <v>2020</v>
      </c>
    </row>
    <row r="3860" spans="1:5" x14ac:dyDescent="0.25">
      <c r="A3860" t="s">
        <v>275</v>
      </c>
      <c r="B3860" t="s">
        <v>113</v>
      </c>
      <c r="C3860" t="s">
        <v>432</v>
      </c>
      <c r="D3860">
        <v>43465</v>
      </c>
      <c r="E3860">
        <v>2018</v>
      </c>
    </row>
    <row r="3861" spans="1:5" x14ac:dyDescent="0.25">
      <c r="A3861" t="s">
        <v>275</v>
      </c>
      <c r="B3861" t="s">
        <v>113</v>
      </c>
      <c r="C3861" t="s">
        <v>432</v>
      </c>
      <c r="D3861">
        <v>43646</v>
      </c>
      <c r="E3861">
        <v>2019</v>
      </c>
    </row>
    <row r="3862" spans="1:5" x14ac:dyDescent="0.25">
      <c r="A3862" t="s">
        <v>275</v>
      </c>
      <c r="B3862" t="s">
        <v>113</v>
      </c>
      <c r="C3862" t="s">
        <v>432</v>
      </c>
      <c r="D3862">
        <v>44196</v>
      </c>
      <c r="E3862">
        <v>2020</v>
      </c>
    </row>
    <row r="3863" spans="1:5" x14ac:dyDescent="0.25">
      <c r="A3863" t="s">
        <v>275</v>
      </c>
      <c r="B3863" t="s">
        <v>113</v>
      </c>
      <c r="C3863" t="s">
        <v>433</v>
      </c>
      <c r="D3863">
        <v>3797000000</v>
      </c>
      <c r="E3863">
        <v>2018</v>
      </c>
    </row>
    <row r="3864" spans="1:5" x14ac:dyDescent="0.25">
      <c r="A3864" t="s">
        <v>275</v>
      </c>
      <c r="B3864" t="s">
        <v>113</v>
      </c>
      <c r="C3864" t="s">
        <v>433</v>
      </c>
      <c r="D3864">
        <v>3772000000</v>
      </c>
      <c r="E3864">
        <v>2019</v>
      </c>
    </row>
    <row r="3865" spans="1:5" x14ac:dyDescent="0.25">
      <c r="A3865" t="s">
        <v>275</v>
      </c>
      <c r="B3865" t="s">
        <v>113</v>
      </c>
      <c r="C3865" t="s">
        <v>433</v>
      </c>
      <c r="D3865">
        <v>8172000000</v>
      </c>
      <c r="E3865">
        <v>2020</v>
      </c>
    </row>
    <row r="3866" spans="1:5" x14ac:dyDescent="0.25">
      <c r="A3866" t="s">
        <v>275</v>
      </c>
      <c r="B3866" t="s">
        <v>113</v>
      </c>
      <c r="C3866" t="s">
        <v>434</v>
      </c>
      <c r="D3866">
        <v>348703000000</v>
      </c>
      <c r="E3866">
        <v>2018</v>
      </c>
    </row>
    <row r="3867" spans="1:5" x14ac:dyDescent="0.25">
      <c r="A3867" t="s">
        <v>275</v>
      </c>
      <c r="B3867" t="s">
        <v>113</v>
      </c>
      <c r="C3867" t="s">
        <v>434</v>
      </c>
      <c r="D3867">
        <v>424791000000</v>
      </c>
      <c r="E3867">
        <v>2019</v>
      </c>
    </row>
    <row r="3868" spans="1:5" x14ac:dyDescent="0.25">
      <c r="A3868" t="s">
        <v>275</v>
      </c>
      <c r="B3868" t="s">
        <v>113</v>
      </c>
      <c r="C3868" t="s">
        <v>434</v>
      </c>
      <c r="D3868">
        <v>443164000000</v>
      </c>
      <c r="E3868">
        <v>2020</v>
      </c>
    </row>
    <row r="3869" spans="1:5" x14ac:dyDescent="0.25">
      <c r="A3869" t="s">
        <v>275</v>
      </c>
      <c r="B3869" t="s">
        <v>113</v>
      </c>
      <c r="C3869" t="s">
        <v>435</v>
      </c>
      <c r="D3869">
        <v>0</v>
      </c>
      <c r="E3869">
        <v>2018</v>
      </c>
    </row>
    <row r="3870" spans="1:5" x14ac:dyDescent="0.25">
      <c r="A3870" t="s">
        <v>275</v>
      </c>
      <c r="B3870" t="s">
        <v>113</v>
      </c>
      <c r="C3870" t="s">
        <v>435</v>
      </c>
      <c r="D3870">
        <v>0</v>
      </c>
      <c r="E3870">
        <v>2019</v>
      </c>
    </row>
    <row r="3871" spans="1:5" x14ac:dyDescent="0.25">
      <c r="A3871" t="s">
        <v>275</v>
      </c>
      <c r="B3871" t="s">
        <v>113</v>
      </c>
      <c r="C3871" t="s">
        <v>435</v>
      </c>
      <c r="D3871">
        <v>0</v>
      </c>
      <c r="E3871">
        <v>2020</v>
      </c>
    </row>
    <row r="3872" spans="1:5" x14ac:dyDescent="0.25">
      <c r="A3872" t="s">
        <v>275</v>
      </c>
      <c r="B3872" t="s">
        <v>113</v>
      </c>
      <c r="C3872" t="s">
        <v>436</v>
      </c>
      <c r="D3872">
        <v>81025000000</v>
      </c>
      <c r="E3872">
        <v>2018</v>
      </c>
    </row>
    <row r="3873" spans="1:5" x14ac:dyDescent="0.25">
      <c r="A3873" t="s">
        <v>275</v>
      </c>
      <c r="B3873" t="s">
        <v>113</v>
      </c>
      <c r="C3873" t="s">
        <v>436</v>
      </c>
      <c r="D3873">
        <v>81882000000</v>
      </c>
      <c r="E3873">
        <v>2019</v>
      </c>
    </row>
    <row r="3874" spans="1:5" x14ac:dyDescent="0.25">
      <c r="A3874" t="s">
        <v>275</v>
      </c>
      <c r="B3874" t="s">
        <v>113</v>
      </c>
      <c r="C3874" t="s">
        <v>436</v>
      </c>
      <c r="D3874">
        <v>73734000000</v>
      </c>
      <c r="E3874">
        <v>2020</v>
      </c>
    </row>
    <row r="3875" spans="1:5" x14ac:dyDescent="0.25">
      <c r="A3875" t="s">
        <v>275</v>
      </c>
      <c r="B3875" t="s">
        <v>113</v>
      </c>
      <c r="C3875" t="s">
        <v>437</v>
      </c>
      <c r="D3875">
        <v>141754000000</v>
      </c>
      <c r="E3875">
        <v>2018</v>
      </c>
    </row>
    <row r="3876" spans="1:5" x14ac:dyDescent="0.25">
      <c r="A3876" t="s">
        <v>275</v>
      </c>
      <c r="B3876" t="s">
        <v>113</v>
      </c>
      <c r="C3876" t="s">
        <v>437</v>
      </c>
      <c r="D3876">
        <v>147575000000</v>
      </c>
      <c r="E3876">
        <v>2019</v>
      </c>
    </row>
    <row r="3877" spans="1:5" x14ac:dyDescent="0.25">
      <c r="A3877" t="s">
        <v>275</v>
      </c>
      <c r="B3877" t="s">
        <v>113</v>
      </c>
      <c r="C3877" t="s">
        <v>437</v>
      </c>
      <c r="D3877">
        <v>144419000000</v>
      </c>
      <c r="E3877">
        <v>2020</v>
      </c>
    </row>
    <row r="3878" spans="1:5" x14ac:dyDescent="0.25">
      <c r="A3878" t="s">
        <v>275</v>
      </c>
      <c r="B3878" t="s">
        <v>113</v>
      </c>
      <c r="C3878" t="s">
        <v>438</v>
      </c>
      <c r="D3878">
        <v>4322000000</v>
      </c>
      <c r="E3878">
        <v>2018</v>
      </c>
    </row>
    <row r="3879" spans="1:5" x14ac:dyDescent="0.25">
      <c r="A3879" t="s">
        <v>275</v>
      </c>
      <c r="B3879" t="s">
        <v>113</v>
      </c>
      <c r="C3879" t="s">
        <v>438</v>
      </c>
      <c r="D3879">
        <v>81792000000</v>
      </c>
      <c r="E3879">
        <v>2019</v>
      </c>
    </row>
    <row r="3880" spans="1:5" x14ac:dyDescent="0.25">
      <c r="A3880" t="s">
        <v>275</v>
      </c>
      <c r="B3880" t="s">
        <v>113</v>
      </c>
      <c r="C3880" t="s">
        <v>438</v>
      </c>
      <c r="D3880">
        <v>43253000000</v>
      </c>
      <c r="E3880">
        <v>2020</v>
      </c>
    </row>
    <row r="3881" spans="1:5" x14ac:dyDescent="0.25">
      <c r="A3881" t="s">
        <v>275</v>
      </c>
      <c r="B3881" t="s">
        <v>113</v>
      </c>
      <c r="C3881" t="s">
        <v>439</v>
      </c>
      <c r="D3881">
        <v>0</v>
      </c>
      <c r="E3881">
        <v>2018</v>
      </c>
    </row>
    <row r="3882" spans="1:5" x14ac:dyDescent="0.25">
      <c r="A3882" t="s">
        <v>275</v>
      </c>
      <c r="B3882" t="s">
        <v>113</v>
      </c>
      <c r="C3882" t="s">
        <v>439</v>
      </c>
      <c r="D3882">
        <v>0</v>
      </c>
      <c r="E3882">
        <v>2019</v>
      </c>
    </row>
    <row r="3883" spans="1:5" x14ac:dyDescent="0.25">
      <c r="A3883" t="s">
        <v>275</v>
      </c>
      <c r="B3883" t="s">
        <v>113</v>
      </c>
      <c r="C3883" t="s">
        <v>439</v>
      </c>
      <c r="D3883">
        <v>0</v>
      </c>
      <c r="E3883">
        <v>2020</v>
      </c>
    </row>
    <row r="3884" spans="1:5" x14ac:dyDescent="0.25">
      <c r="A3884" t="s">
        <v>275</v>
      </c>
      <c r="B3884" t="s">
        <v>113</v>
      </c>
      <c r="C3884" t="s">
        <v>23</v>
      </c>
      <c r="D3884">
        <v>-321000000</v>
      </c>
      <c r="E3884">
        <v>2018</v>
      </c>
    </row>
    <row r="3885" spans="1:5" x14ac:dyDescent="0.25">
      <c r="A3885" t="s">
        <v>275</v>
      </c>
      <c r="B3885" t="s">
        <v>113</v>
      </c>
      <c r="C3885" t="s">
        <v>23</v>
      </c>
      <c r="D3885">
        <v>20904000000</v>
      </c>
      <c r="E3885">
        <v>2019</v>
      </c>
    </row>
    <row r="3886" spans="1:5" x14ac:dyDescent="0.25">
      <c r="A3886" t="s">
        <v>275</v>
      </c>
      <c r="B3886" t="s">
        <v>113</v>
      </c>
      <c r="C3886" t="s">
        <v>23</v>
      </c>
      <c r="D3886">
        <v>12440000000</v>
      </c>
      <c r="E3886">
        <v>2020</v>
      </c>
    </row>
    <row r="3887" spans="1:5" x14ac:dyDescent="0.25">
      <c r="A3887" t="s">
        <v>275</v>
      </c>
      <c r="B3887" t="s">
        <v>113</v>
      </c>
      <c r="C3887" t="s">
        <v>440</v>
      </c>
      <c r="D3887">
        <v>31499000000</v>
      </c>
      <c r="E3887">
        <v>2018</v>
      </c>
    </row>
    <row r="3888" spans="1:5" x14ac:dyDescent="0.25">
      <c r="A3888" t="s">
        <v>275</v>
      </c>
      <c r="B3888" t="s">
        <v>113</v>
      </c>
      <c r="C3888" t="s">
        <v>440</v>
      </c>
      <c r="D3888">
        <v>31051000000</v>
      </c>
      <c r="E3888">
        <v>2019</v>
      </c>
    </row>
    <row r="3889" spans="1:5" x14ac:dyDescent="0.25">
      <c r="A3889" t="s">
        <v>275</v>
      </c>
      <c r="B3889" t="s">
        <v>113</v>
      </c>
      <c r="C3889" t="s">
        <v>440</v>
      </c>
      <c r="D3889">
        <v>29462000000</v>
      </c>
      <c r="E3889">
        <v>2020</v>
      </c>
    </row>
    <row r="3890" spans="1:5" x14ac:dyDescent="0.25">
      <c r="A3890" t="s">
        <v>275</v>
      </c>
      <c r="B3890" t="s">
        <v>113</v>
      </c>
      <c r="C3890" t="s">
        <v>22</v>
      </c>
      <c r="D3890">
        <v>3853000000</v>
      </c>
      <c r="E3890">
        <v>2018</v>
      </c>
    </row>
    <row r="3891" spans="1:5" x14ac:dyDescent="0.25">
      <c r="A3891" t="s">
        <v>275</v>
      </c>
      <c r="B3891" t="s">
        <v>113</v>
      </c>
      <c r="C3891" t="s">
        <v>22</v>
      </c>
      <c r="D3891">
        <v>3961000000</v>
      </c>
      <c r="E3891">
        <v>2019</v>
      </c>
    </row>
    <row r="3892" spans="1:5" x14ac:dyDescent="0.25">
      <c r="A3892" t="s">
        <v>275</v>
      </c>
      <c r="B3892" t="s">
        <v>113</v>
      </c>
      <c r="C3892" t="s">
        <v>22</v>
      </c>
      <c r="D3892">
        <v>4083000000</v>
      </c>
      <c r="E3892">
        <v>2020</v>
      </c>
    </row>
    <row r="3893" spans="1:5" x14ac:dyDescent="0.25">
      <c r="A3893" t="s">
        <v>275</v>
      </c>
      <c r="B3893" t="s">
        <v>113</v>
      </c>
      <c r="C3893" t="s">
        <v>441</v>
      </c>
      <c r="D3893">
        <v>0</v>
      </c>
      <c r="E3893">
        <v>2018</v>
      </c>
    </row>
    <row r="3894" spans="1:5" x14ac:dyDescent="0.25">
      <c r="A3894" t="s">
        <v>275</v>
      </c>
      <c r="B3894" t="s">
        <v>113</v>
      </c>
      <c r="C3894" t="s">
        <v>441</v>
      </c>
      <c r="D3894">
        <v>0</v>
      </c>
      <c r="E3894">
        <v>2019</v>
      </c>
    </row>
    <row r="3895" spans="1:5" x14ac:dyDescent="0.25">
      <c r="A3895" t="s">
        <v>275</v>
      </c>
      <c r="B3895" t="s">
        <v>113</v>
      </c>
      <c r="C3895" t="s">
        <v>441</v>
      </c>
      <c r="D3895">
        <v>0</v>
      </c>
      <c r="E3895">
        <v>2020</v>
      </c>
    </row>
    <row r="3896" spans="1:5" x14ac:dyDescent="0.25">
      <c r="A3896" t="s">
        <v>275</v>
      </c>
      <c r="B3896" t="s">
        <v>113</v>
      </c>
      <c r="C3896" t="s">
        <v>11</v>
      </c>
      <c r="D3896">
        <v>19069000000</v>
      </c>
      <c r="E3896">
        <v>2018</v>
      </c>
    </row>
    <row r="3897" spans="1:5" x14ac:dyDescent="0.25">
      <c r="A3897" t="s">
        <v>275</v>
      </c>
      <c r="B3897" t="s">
        <v>113</v>
      </c>
      <c r="C3897" t="s">
        <v>11</v>
      </c>
      <c r="D3897">
        <v>19852000000</v>
      </c>
      <c r="E3897">
        <v>2019</v>
      </c>
    </row>
    <row r="3898" spans="1:5" x14ac:dyDescent="0.25">
      <c r="A3898" t="s">
        <v>275</v>
      </c>
      <c r="B3898" t="s">
        <v>113</v>
      </c>
      <c r="C3898" t="s">
        <v>11</v>
      </c>
      <c r="D3898">
        <v>19208000000</v>
      </c>
      <c r="E3898">
        <v>2020</v>
      </c>
    </row>
    <row r="3899" spans="1:5" x14ac:dyDescent="0.25">
      <c r="A3899" t="s">
        <v>275</v>
      </c>
      <c r="B3899" t="s">
        <v>113</v>
      </c>
      <c r="C3899" t="s">
        <v>19</v>
      </c>
      <c r="D3899">
        <v>707794000000</v>
      </c>
      <c r="E3899">
        <v>2018</v>
      </c>
    </row>
    <row r="3900" spans="1:5" x14ac:dyDescent="0.25">
      <c r="A3900" t="s">
        <v>275</v>
      </c>
      <c r="B3900" t="s">
        <v>113</v>
      </c>
      <c r="C3900" t="s">
        <v>19</v>
      </c>
      <c r="D3900">
        <v>817729000000</v>
      </c>
      <c r="E3900">
        <v>2019</v>
      </c>
    </row>
    <row r="3901" spans="1:5" x14ac:dyDescent="0.25">
      <c r="A3901" t="s">
        <v>275</v>
      </c>
      <c r="B3901" t="s">
        <v>113</v>
      </c>
      <c r="C3901" t="s">
        <v>19</v>
      </c>
      <c r="D3901">
        <v>873729000000</v>
      </c>
      <c r="E3901">
        <v>2020</v>
      </c>
    </row>
    <row r="3902" spans="1:5" x14ac:dyDescent="0.25">
      <c r="A3902" t="s">
        <v>275</v>
      </c>
      <c r="B3902" t="s">
        <v>113</v>
      </c>
      <c r="C3902" t="s">
        <v>18</v>
      </c>
      <c r="D3902">
        <v>355294000000</v>
      </c>
      <c r="E3902">
        <v>2018</v>
      </c>
    </row>
    <row r="3903" spans="1:5" x14ac:dyDescent="0.25">
      <c r="A3903" t="s">
        <v>275</v>
      </c>
      <c r="B3903" t="s">
        <v>113</v>
      </c>
      <c r="C3903" t="s">
        <v>18</v>
      </c>
      <c r="D3903">
        <v>389166000000</v>
      </c>
      <c r="E3903">
        <v>2019</v>
      </c>
    </row>
    <row r="3904" spans="1:5" x14ac:dyDescent="0.25">
      <c r="A3904" t="s">
        <v>275</v>
      </c>
      <c r="B3904" t="s">
        <v>113</v>
      </c>
      <c r="C3904" t="s">
        <v>18</v>
      </c>
      <c r="D3904">
        <v>422393000000</v>
      </c>
      <c r="E3904">
        <v>2020</v>
      </c>
    </row>
    <row r="3905" spans="1:5" x14ac:dyDescent="0.25">
      <c r="A3905" t="s">
        <v>275</v>
      </c>
      <c r="B3905" t="s">
        <v>113</v>
      </c>
      <c r="C3905" t="s">
        <v>442</v>
      </c>
      <c r="D3905">
        <v>0</v>
      </c>
      <c r="E3905">
        <v>2018</v>
      </c>
    </row>
    <row r="3906" spans="1:5" x14ac:dyDescent="0.25">
      <c r="A3906" t="s">
        <v>275</v>
      </c>
      <c r="B3906" t="s">
        <v>113</v>
      </c>
      <c r="C3906" t="s">
        <v>442</v>
      </c>
      <c r="D3906">
        <v>0</v>
      </c>
      <c r="E3906">
        <v>2019</v>
      </c>
    </row>
    <row r="3907" spans="1:5" x14ac:dyDescent="0.25">
      <c r="A3907" t="s">
        <v>275</v>
      </c>
      <c r="B3907" t="s">
        <v>113</v>
      </c>
      <c r="C3907" t="s">
        <v>442</v>
      </c>
      <c r="D3907">
        <v>0</v>
      </c>
      <c r="E3907">
        <v>2020</v>
      </c>
    </row>
    <row r="3908" spans="1:5" x14ac:dyDescent="0.25">
      <c r="A3908" t="s">
        <v>275</v>
      </c>
      <c r="B3908" t="s">
        <v>113</v>
      </c>
      <c r="C3908" t="s">
        <v>443</v>
      </c>
      <c r="D3908">
        <v>19898000000</v>
      </c>
      <c r="E3908">
        <v>2018</v>
      </c>
    </row>
    <row r="3909" spans="1:5" x14ac:dyDescent="0.25">
      <c r="A3909" t="s">
        <v>275</v>
      </c>
      <c r="B3909" t="s">
        <v>113</v>
      </c>
      <c r="C3909" t="s">
        <v>443</v>
      </c>
      <c r="D3909">
        <v>18685000000</v>
      </c>
      <c r="E3909">
        <v>2019</v>
      </c>
    </row>
    <row r="3910" spans="1:5" x14ac:dyDescent="0.25">
      <c r="A3910" t="s">
        <v>275</v>
      </c>
      <c r="B3910" t="s">
        <v>113</v>
      </c>
      <c r="C3910" t="s">
        <v>443</v>
      </c>
      <c r="D3910">
        <v>20410000000</v>
      </c>
      <c r="E3910">
        <v>2020</v>
      </c>
    </row>
    <row r="3911" spans="1:5" x14ac:dyDescent="0.25">
      <c r="A3911" t="s">
        <v>275</v>
      </c>
      <c r="B3911" t="s">
        <v>113</v>
      </c>
      <c r="C3911" t="s">
        <v>444</v>
      </c>
      <c r="D3911">
        <v>-1943000000</v>
      </c>
      <c r="E3911">
        <v>2018</v>
      </c>
    </row>
    <row r="3912" spans="1:5" x14ac:dyDescent="0.25">
      <c r="A3912" t="s">
        <v>275</v>
      </c>
      <c r="B3912" t="s">
        <v>113</v>
      </c>
      <c r="C3912" t="s">
        <v>444</v>
      </c>
      <c r="D3912">
        <v>266000000</v>
      </c>
      <c r="E3912">
        <v>2019</v>
      </c>
    </row>
    <row r="3913" spans="1:5" x14ac:dyDescent="0.25">
      <c r="A3913" t="s">
        <v>275</v>
      </c>
      <c r="B3913" t="s">
        <v>113</v>
      </c>
      <c r="C3913" t="s">
        <v>444</v>
      </c>
      <c r="D3913">
        <v>-1118000000</v>
      </c>
      <c r="E3913">
        <v>2020</v>
      </c>
    </row>
    <row r="3914" spans="1:5" x14ac:dyDescent="0.25">
      <c r="A3914" t="s">
        <v>275</v>
      </c>
      <c r="B3914" t="s">
        <v>113</v>
      </c>
      <c r="C3914" t="s">
        <v>445</v>
      </c>
      <c r="D3914">
        <v>0</v>
      </c>
      <c r="E3914">
        <v>2018</v>
      </c>
    </row>
    <row r="3915" spans="1:5" x14ac:dyDescent="0.25">
      <c r="A3915" t="s">
        <v>275</v>
      </c>
      <c r="B3915" t="s">
        <v>113</v>
      </c>
      <c r="C3915" t="s">
        <v>445</v>
      </c>
      <c r="D3915">
        <v>0</v>
      </c>
      <c r="E3915">
        <v>2019</v>
      </c>
    </row>
    <row r="3916" spans="1:5" x14ac:dyDescent="0.25">
      <c r="A3916" t="s">
        <v>275</v>
      </c>
      <c r="B3916" t="s">
        <v>113</v>
      </c>
      <c r="C3916" t="s">
        <v>445</v>
      </c>
      <c r="D3916">
        <v>0</v>
      </c>
      <c r="E3916">
        <v>2020</v>
      </c>
    </row>
    <row r="3917" spans="1:5" x14ac:dyDescent="0.25">
      <c r="A3917" t="s">
        <v>275</v>
      </c>
      <c r="B3917" t="s">
        <v>113</v>
      </c>
      <c r="C3917" t="s">
        <v>446</v>
      </c>
      <c r="D3917">
        <v>0</v>
      </c>
      <c r="E3917">
        <v>2018</v>
      </c>
    </row>
    <row r="3918" spans="1:5" x14ac:dyDescent="0.25">
      <c r="A3918" t="s">
        <v>275</v>
      </c>
      <c r="B3918" t="s">
        <v>113</v>
      </c>
      <c r="C3918" t="s">
        <v>446</v>
      </c>
      <c r="D3918">
        <v>0</v>
      </c>
      <c r="E3918">
        <v>2019</v>
      </c>
    </row>
    <row r="3919" spans="1:5" x14ac:dyDescent="0.25">
      <c r="A3919" t="s">
        <v>275</v>
      </c>
      <c r="B3919" t="s">
        <v>113</v>
      </c>
      <c r="C3919" t="s">
        <v>446</v>
      </c>
      <c r="D3919">
        <v>0</v>
      </c>
      <c r="E3919">
        <v>2020</v>
      </c>
    </row>
    <row r="3920" spans="1:5" x14ac:dyDescent="0.25">
      <c r="A3920" t="s">
        <v>275</v>
      </c>
      <c r="B3920" t="s">
        <v>113</v>
      </c>
      <c r="C3920" t="s">
        <v>447</v>
      </c>
      <c r="D3920">
        <v>-3632000000</v>
      </c>
      <c r="E3920">
        <v>2018</v>
      </c>
    </row>
    <row r="3921" spans="1:5" x14ac:dyDescent="0.25">
      <c r="A3921" t="s">
        <v>275</v>
      </c>
      <c r="B3921" t="s">
        <v>113</v>
      </c>
      <c r="C3921" t="s">
        <v>447</v>
      </c>
      <c r="D3921">
        <v>-5081000000</v>
      </c>
      <c r="E3921">
        <v>2019</v>
      </c>
    </row>
    <row r="3922" spans="1:5" x14ac:dyDescent="0.25">
      <c r="A3922" t="s">
        <v>275</v>
      </c>
      <c r="B3922" t="s">
        <v>113</v>
      </c>
      <c r="C3922" t="s">
        <v>447</v>
      </c>
      <c r="D3922">
        <v>-26253000000</v>
      </c>
      <c r="E3922">
        <v>2020</v>
      </c>
    </row>
    <row r="3923" spans="1:5" x14ac:dyDescent="0.25">
      <c r="A3923" t="s">
        <v>275</v>
      </c>
      <c r="B3923" t="s">
        <v>113</v>
      </c>
      <c r="C3923" t="s">
        <v>448</v>
      </c>
      <c r="D3923">
        <v>0</v>
      </c>
      <c r="E3923">
        <v>2018</v>
      </c>
    </row>
    <row r="3924" spans="1:5" x14ac:dyDescent="0.25">
      <c r="A3924" t="s">
        <v>275</v>
      </c>
      <c r="B3924" t="s">
        <v>113</v>
      </c>
      <c r="C3924" t="s">
        <v>448</v>
      </c>
      <c r="D3924">
        <v>0</v>
      </c>
      <c r="E3924">
        <v>2019</v>
      </c>
    </row>
    <row r="3925" spans="1:5" x14ac:dyDescent="0.25">
      <c r="A3925" t="s">
        <v>275</v>
      </c>
      <c r="B3925" t="s">
        <v>113</v>
      </c>
      <c r="C3925" t="s">
        <v>448</v>
      </c>
      <c r="D3925">
        <v>0</v>
      </c>
      <c r="E3925">
        <v>2020</v>
      </c>
    </row>
    <row r="3926" spans="1:5" x14ac:dyDescent="0.25">
      <c r="A3926" t="s">
        <v>275</v>
      </c>
      <c r="B3926" t="s">
        <v>113</v>
      </c>
      <c r="C3926" t="s">
        <v>449</v>
      </c>
      <c r="D3926">
        <v>-19316000000</v>
      </c>
      <c r="E3926">
        <v>2018</v>
      </c>
    </row>
    <row r="3927" spans="1:5" x14ac:dyDescent="0.25">
      <c r="A3927" t="s">
        <v>275</v>
      </c>
      <c r="B3927" t="s">
        <v>113</v>
      </c>
      <c r="C3927" t="s">
        <v>449</v>
      </c>
      <c r="D3927">
        <v>-18888000000</v>
      </c>
      <c r="E3927">
        <v>2019</v>
      </c>
    </row>
    <row r="3928" spans="1:5" x14ac:dyDescent="0.25">
      <c r="A3928" t="s">
        <v>275</v>
      </c>
      <c r="B3928" t="s">
        <v>113</v>
      </c>
      <c r="C3928" t="s">
        <v>449</v>
      </c>
      <c r="D3928">
        <v>-19505000000</v>
      </c>
      <c r="E3928">
        <v>2020</v>
      </c>
    </row>
    <row r="3929" spans="1:5" x14ac:dyDescent="0.25">
      <c r="A3929" t="s">
        <v>275</v>
      </c>
      <c r="B3929" t="s">
        <v>113</v>
      </c>
      <c r="C3929" t="s">
        <v>450</v>
      </c>
      <c r="D3929">
        <v>0</v>
      </c>
      <c r="E3929">
        <v>2018</v>
      </c>
    </row>
    <row r="3930" spans="1:5" x14ac:dyDescent="0.25">
      <c r="A3930" t="s">
        <v>275</v>
      </c>
      <c r="B3930" t="s">
        <v>113</v>
      </c>
      <c r="C3930" t="s">
        <v>450</v>
      </c>
      <c r="D3930">
        <v>0</v>
      </c>
      <c r="E3930">
        <v>2019</v>
      </c>
    </row>
    <row r="3931" spans="1:5" x14ac:dyDescent="0.25">
      <c r="A3931" t="s">
        <v>275</v>
      </c>
      <c r="B3931" t="s">
        <v>113</v>
      </c>
      <c r="C3931" t="s">
        <v>450</v>
      </c>
      <c r="D3931">
        <v>0</v>
      </c>
      <c r="E3931">
        <v>2020</v>
      </c>
    </row>
    <row r="3932" spans="1:5" x14ac:dyDescent="0.25">
      <c r="A3932" t="s">
        <v>275</v>
      </c>
      <c r="B3932" t="s">
        <v>113</v>
      </c>
      <c r="C3932" t="s">
        <v>451</v>
      </c>
      <c r="D3932">
        <v>0</v>
      </c>
      <c r="E3932">
        <v>2018</v>
      </c>
    </row>
    <row r="3933" spans="1:5" x14ac:dyDescent="0.25">
      <c r="A3933" t="s">
        <v>275</v>
      </c>
      <c r="B3933" t="s">
        <v>113</v>
      </c>
      <c r="C3933" t="s">
        <v>451</v>
      </c>
      <c r="D3933">
        <v>0</v>
      </c>
      <c r="E3933">
        <v>2019</v>
      </c>
    </row>
    <row r="3934" spans="1:5" x14ac:dyDescent="0.25">
      <c r="A3934" t="s">
        <v>275</v>
      </c>
      <c r="B3934" t="s">
        <v>113</v>
      </c>
      <c r="C3934" t="s">
        <v>451</v>
      </c>
      <c r="D3934">
        <v>0</v>
      </c>
      <c r="E3934">
        <v>2020</v>
      </c>
    </row>
    <row r="3935" spans="1:5" x14ac:dyDescent="0.25">
      <c r="A3935" t="s">
        <v>275</v>
      </c>
      <c r="B3935" t="s">
        <v>113</v>
      </c>
      <c r="C3935" t="s">
        <v>452</v>
      </c>
      <c r="D3935">
        <v>0</v>
      </c>
      <c r="E3935">
        <v>2018</v>
      </c>
    </row>
    <row r="3936" spans="1:5" x14ac:dyDescent="0.25">
      <c r="A3936" t="s">
        <v>275</v>
      </c>
      <c r="B3936" t="s">
        <v>113</v>
      </c>
      <c r="C3936" t="s">
        <v>452</v>
      </c>
      <c r="D3936">
        <v>0</v>
      </c>
      <c r="E3936">
        <v>2019</v>
      </c>
    </row>
    <row r="3937" spans="1:5" x14ac:dyDescent="0.25">
      <c r="A3937" t="s">
        <v>275</v>
      </c>
      <c r="B3937" t="s">
        <v>113</v>
      </c>
      <c r="C3937" t="s">
        <v>452</v>
      </c>
      <c r="D3937">
        <v>0</v>
      </c>
      <c r="E3937">
        <v>2020</v>
      </c>
    </row>
    <row r="3938" spans="1:5" x14ac:dyDescent="0.25">
      <c r="A3938" t="s">
        <v>275</v>
      </c>
      <c r="B3938" t="s">
        <v>113</v>
      </c>
      <c r="C3938" t="s">
        <v>453</v>
      </c>
      <c r="D3938">
        <v>301000000</v>
      </c>
      <c r="E3938">
        <v>2018</v>
      </c>
    </row>
    <row r="3939" spans="1:5" x14ac:dyDescent="0.25">
      <c r="A3939" t="s">
        <v>275</v>
      </c>
      <c r="B3939" t="s">
        <v>113</v>
      </c>
      <c r="C3939" t="s">
        <v>453</v>
      </c>
      <c r="D3939">
        <v>375000000</v>
      </c>
      <c r="E3939">
        <v>2019</v>
      </c>
    </row>
    <row r="3940" spans="1:5" x14ac:dyDescent="0.25">
      <c r="A3940" t="s">
        <v>275</v>
      </c>
      <c r="B3940" t="s">
        <v>113</v>
      </c>
      <c r="C3940" t="s">
        <v>453</v>
      </c>
      <c r="D3940">
        <v>732000000</v>
      </c>
      <c r="E3940">
        <v>2020</v>
      </c>
    </row>
    <row r="3941" spans="1:5" x14ac:dyDescent="0.25">
      <c r="A3941" t="s">
        <v>275</v>
      </c>
      <c r="B3941" t="s">
        <v>113</v>
      </c>
      <c r="C3941" t="s">
        <v>454</v>
      </c>
      <c r="D3941">
        <v>4021000000</v>
      </c>
      <c r="E3941">
        <v>2018</v>
      </c>
    </row>
    <row r="3942" spans="1:5" x14ac:dyDescent="0.25">
      <c r="A3942" t="s">
        <v>275</v>
      </c>
      <c r="B3942" t="s">
        <v>113</v>
      </c>
      <c r="C3942" t="s">
        <v>454</v>
      </c>
      <c r="D3942">
        <v>81417000000</v>
      </c>
      <c r="E3942">
        <v>2019</v>
      </c>
    </row>
    <row r="3943" spans="1:5" x14ac:dyDescent="0.25">
      <c r="A3943" t="s">
        <v>275</v>
      </c>
      <c r="B3943" t="s">
        <v>113</v>
      </c>
      <c r="C3943" t="s">
        <v>454</v>
      </c>
      <c r="D3943">
        <v>42521000000</v>
      </c>
      <c r="E3943">
        <v>2020</v>
      </c>
    </row>
    <row r="3944" spans="1:5" x14ac:dyDescent="0.25">
      <c r="A3944" t="s">
        <v>275</v>
      </c>
      <c r="B3944" t="s">
        <v>113</v>
      </c>
      <c r="C3944" t="s">
        <v>24</v>
      </c>
      <c r="D3944">
        <v>4322000000</v>
      </c>
      <c r="E3944">
        <v>2018</v>
      </c>
    </row>
    <row r="3945" spans="1:5" x14ac:dyDescent="0.25">
      <c r="A3945" t="s">
        <v>275</v>
      </c>
      <c r="B3945" t="s">
        <v>113</v>
      </c>
      <c r="C3945" t="s">
        <v>24</v>
      </c>
      <c r="D3945">
        <v>81792000000</v>
      </c>
      <c r="E3945">
        <v>2019</v>
      </c>
    </row>
    <row r="3946" spans="1:5" x14ac:dyDescent="0.25">
      <c r="A3946" t="s">
        <v>275</v>
      </c>
      <c r="B3946" t="s">
        <v>113</v>
      </c>
      <c r="C3946" t="s">
        <v>24</v>
      </c>
      <c r="D3946">
        <v>43253000000</v>
      </c>
      <c r="E3946">
        <v>2020</v>
      </c>
    </row>
    <row r="3947" spans="1:5" x14ac:dyDescent="0.25">
      <c r="A3947" t="s">
        <v>275</v>
      </c>
      <c r="B3947" t="s">
        <v>113</v>
      </c>
      <c r="C3947" t="s">
        <v>455</v>
      </c>
      <c r="D3947">
        <v>284188000000</v>
      </c>
      <c r="E3947">
        <v>2018</v>
      </c>
    </row>
    <row r="3948" spans="1:5" x14ac:dyDescent="0.25">
      <c r="A3948" t="s">
        <v>275</v>
      </c>
      <c r="B3948" t="s">
        <v>113</v>
      </c>
      <c r="C3948" t="s">
        <v>455</v>
      </c>
      <c r="D3948">
        <v>297114000000</v>
      </c>
      <c r="E3948">
        <v>2019</v>
      </c>
    </row>
    <row r="3949" spans="1:5" x14ac:dyDescent="0.25">
      <c r="A3949" t="s">
        <v>275</v>
      </c>
      <c r="B3949" t="s">
        <v>113</v>
      </c>
      <c r="C3949" t="s">
        <v>455</v>
      </c>
      <c r="D3949">
        <v>323632000000</v>
      </c>
      <c r="E3949">
        <v>2020</v>
      </c>
    </row>
    <row r="3950" spans="1:5" x14ac:dyDescent="0.25">
      <c r="A3950" t="s">
        <v>275</v>
      </c>
      <c r="B3950" t="s">
        <v>113</v>
      </c>
      <c r="C3950" t="s">
        <v>14</v>
      </c>
      <c r="D3950">
        <v>515968000000</v>
      </c>
      <c r="E3950">
        <v>2018</v>
      </c>
    </row>
    <row r="3951" spans="1:5" x14ac:dyDescent="0.25">
      <c r="A3951" t="s">
        <v>275</v>
      </c>
      <c r="B3951" t="s">
        <v>113</v>
      </c>
      <c r="C3951" t="s">
        <v>14</v>
      </c>
      <c r="D3951">
        <v>549850000000</v>
      </c>
      <c r="E3951">
        <v>2019</v>
      </c>
    </row>
    <row r="3952" spans="1:5" x14ac:dyDescent="0.25">
      <c r="A3952" t="s">
        <v>275</v>
      </c>
      <c r="B3952" t="s">
        <v>113</v>
      </c>
      <c r="C3952" t="s">
        <v>14</v>
      </c>
      <c r="D3952">
        <v>573351000000</v>
      </c>
      <c r="E3952">
        <v>2020</v>
      </c>
    </row>
    <row r="3953" spans="1:5" x14ac:dyDescent="0.25">
      <c r="A3953" t="s">
        <v>275</v>
      </c>
      <c r="B3953" t="s">
        <v>113</v>
      </c>
      <c r="C3953" t="s">
        <v>17</v>
      </c>
      <c r="D3953">
        <v>355294000000</v>
      </c>
      <c r="E3953">
        <v>2018</v>
      </c>
    </row>
    <row r="3954" spans="1:5" x14ac:dyDescent="0.25">
      <c r="A3954" t="s">
        <v>275</v>
      </c>
      <c r="B3954" t="s">
        <v>113</v>
      </c>
      <c r="C3954" t="s">
        <v>17</v>
      </c>
      <c r="D3954">
        <v>389166000000</v>
      </c>
      <c r="E3954">
        <v>2019</v>
      </c>
    </row>
    <row r="3955" spans="1:5" x14ac:dyDescent="0.25">
      <c r="A3955" t="s">
        <v>275</v>
      </c>
      <c r="B3955" t="s">
        <v>113</v>
      </c>
      <c r="C3955" t="s">
        <v>17</v>
      </c>
      <c r="D3955">
        <v>422393000000</v>
      </c>
      <c r="E3955">
        <v>2020</v>
      </c>
    </row>
    <row r="3956" spans="1:5" x14ac:dyDescent="0.25">
      <c r="A3956" t="s">
        <v>275</v>
      </c>
      <c r="B3956" t="s">
        <v>113</v>
      </c>
      <c r="C3956" t="s">
        <v>456</v>
      </c>
      <c r="D3956">
        <v>0</v>
      </c>
      <c r="E3956">
        <v>2018</v>
      </c>
    </row>
    <row r="3957" spans="1:5" x14ac:dyDescent="0.25">
      <c r="A3957" t="s">
        <v>275</v>
      </c>
      <c r="B3957" t="s">
        <v>113</v>
      </c>
      <c r="C3957" t="s">
        <v>456</v>
      </c>
      <c r="D3957">
        <v>0</v>
      </c>
      <c r="E3957">
        <v>2019</v>
      </c>
    </row>
    <row r="3958" spans="1:5" x14ac:dyDescent="0.25">
      <c r="A3958" t="s">
        <v>275</v>
      </c>
      <c r="B3958" t="s">
        <v>113</v>
      </c>
      <c r="C3958" t="s">
        <v>456</v>
      </c>
      <c r="D3958">
        <v>0</v>
      </c>
      <c r="E3958">
        <v>2020</v>
      </c>
    </row>
    <row r="3959" spans="1:5" x14ac:dyDescent="0.25">
      <c r="A3959" t="s">
        <v>275</v>
      </c>
      <c r="B3959" t="s">
        <v>113</v>
      </c>
      <c r="C3959" t="s">
        <v>457</v>
      </c>
      <c r="D3959">
        <v>-22455000000</v>
      </c>
      <c r="E3959">
        <v>2018</v>
      </c>
    </row>
    <row r="3960" spans="1:5" x14ac:dyDescent="0.25">
      <c r="A3960" t="s">
        <v>275</v>
      </c>
      <c r="B3960" t="s">
        <v>113</v>
      </c>
      <c r="C3960" t="s">
        <v>457</v>
      </c>
      <c r="D3960">
        <v>40746000000</v>
      </c>
      <c r="E3960">
        <v>2020</v>
      </c>
    </row>
    <row r="3961" spans="1:5" x14ac:dyDescent="0.25">
      <c r="A3961" t="s">
        <v>275</v>
      </c>
      <c r="B3961" t="s">
        <v>113</v>
      </c>
      <c r="C3961" t="s">
        <v>494</v>
      </c>
      <c r="D3961">
        <v>0</v>
      </c>
      <c r="E3961">
        <v>2019</v>
      </c>
    </row>
    <row r="3962" spans="1:5" x14ac:dyDescent="0.25">
      <c r="A3962" t="s">
        <v>275</v>
      </c>
      <c r="B3962" t="s">
        <v>113</v>
      </c>
      <c r="C3962" t="s">
        <v>458</v>
      </c>
      <c r="D3962">
        <v>16045000000</v>
      </c>
      <c r="E3962">
        <v>2018</v>
      </c>
    </row>
    <row r="3963" spans="1:5" x14ac:dyDescent="0.25">
      <c r="A3963" t="s">
        <v>275</v>
      </c>
      <c r="B3963" t="s">
        <v>113</v>
      </c>
      <c r="C3963" t="s">
        <v>458</v>
      </c>
      <c r="D3963">
        <v>15436000000</v>
      </c>
      <c r="E3963">
        <v>2019</v>
      </c>
    </row>
    <row r="3964" spans="1:5" x14ac:dyDescent="0.25">
      <c r="A3964" t="s">
        <v>275</v>
      </c>
      <c r="B3964" t="s">
        <v>113</v>
      </c>
      <c r="C3964" t="s">
        <v>458</v>
      </c>
      <c r="D3964">
        <v>13120000000</v>
      </c>
      <c r="E3964">
        <v>2020</v>
      </c>
    </row>
    <row r="3965" spans="1:5" x14ac:dyDescent="0.25">
      <c r="A3965" t="s">
        <v>275</v>
      </c>
      <c r="B3965" t="s">
        <v>113</v>
      </c>
      <c r="C3965" t="s">
        <v>459</v>
      </c>
      <c r="D3965">
        <v>247837000000</v>
      </c>
      <c r="E3965">
        <v>2018</v>
      </c>
    </row>
    <row r="3966" spans="1:5" x14ac:dyDescent="0.25">
      <c r="A3966" t="s">
        <v>275</v>
      </c>
      <c r="B3966" t="s">
        <v>113</v>
      </c>
      <c r="C3966" t="s">
        <v>459</v>
      </c>
      <c r="D3966">
        <v>254616000000</v>
      </c>
      <c r="E3966">
        <v>2019</v>
      </c>
    </row>
    <row r="3967" spans="1:5" x14ac:dyDescent="0.25">
      <c r="A3967" t="s">
        <v>275</v>
      </c>
      <c r="B3967" t="s">
        <v>113</v>
      </c>
      <c r="C3967" t="s">
        <v>459</v>
      </c>
      <c r="D3967">
        <v>245510000000</v>
      </c>
      <c r="E3967">
        <v>2020</v>
      </c>
    </row>
    <row r="3968" spans="1:5" x14ac:dyDescent="0.25">
      <c r="A3968" t="s">
        <v>275</v>
      </c>
      <c r="B3968" t="s">
        <v>113</v>
      </c>
      <c r="C3968" t="s">
        <v>460</v>
      </c>
      <c r="D3968">
        <v>-5215000000</v>
      </c>
      <c r="E3968">
        <v>2018</v>
      </c>
    </row>
    <row r="3969" spans="1:5" x14ac:dyDescent="0.25">
      <c r="A3969" t="s">
        <v>275</v>
      </c>
      <c r="B3969" t="s">
        <v>113</v>
      </c>
      <c r="C3969" t="s">
        <v>460</v>
      </c>
      <c r="D3969">
        <v>-4386000000</v>
      </c>
      <c r="E3969">
        <v>2019</v>
      </c>
    </row>
    <row r="3970" spans="1:5" x14ac:dyDescent="0.25">
      <c r="A3970" t="s">
        <v>275</v>
      </c>
      <c r="B3970" t="s">
        <v>113</v>
      </c>
      <c r="C3970" t="s">
        <v>460</v>
      </c>
      <c r="D3970">
        <v>-41932000000</v>
      </c>
      <c r="E3970">
        <v>2020</v>
      </c>
    </row>
    <row r="3971" spans="1:5" x14ac:dyDescent="0.25">
      <c r="A3971" t="s">
        <v>275</v>
      </c>
      <c r="B3971" t="s">
        <v>113</v>
      </c>
      <c r="C3971" t="s">
        <v>461</v>
      </c>
      <c r="D3971">
        <v>-19741000000</v>
      </c>
      <c r="E3971">
        <v>2018</v>
      </c>
    </row>
    <row r="3972" spans="1:5" x14ac:dyDescent="0.25">
      <c r="A3972" t="s">
        <v>275</v>
      </c>
      <c r="B3972" t="s">
        <v>113</v>
      </c>
      <c r="C3972" t="s">
        <v>461</v>
      </c>
      <c r="D3972">
        <v>10628000000</v>
      </c>
      <c r="E3972">
        <v>2019</v>
      </c>
    </row>
    <row r="3973" spans="1:5" x14ac:dyDescent="0.25">
      <c r="A3973" t="s">
        <v>275</v>
      </c>
      <c r="B3973" t="s">
        <v>113</v>
      </c>
      <c r="C3973" t="s">
        <v>461</v>
      </c>
      <c r="D3973">
        <v>-25124000000</v>
      </c>
      <c r="E3973">
        <v>2020</v>
      </c>
    </row>
    <row r="3974" spans="1:5" x14ac:dyDescent="0.25">
      <c r="A3974" t="s">
        <v>275</v>
      </c>
      <c r="B3974" t="s">
        <v>113</v>
      </c>
      <c r="C3974" t="s">
        <v>462</v>
      </c>
      <c r="D3974">
        <v>16933000000</v>
      </c>
      <c r="E3974">
        <v>2018</v>
      </c>
    </row>
    <row r="3975" spans="1:5" x14ac:dyDescent="0.25">
      <c r="A3975" t="s">
        <v>275</v>
      </c>
      <c r="B3975" t="s">
        <v>113</v>
      </c>
      <c r="C3975" t="s">
        <v>462</v>
      </c>
      <c r="D3975">
        <v>18336000000</v>
      </c>
      <c r="E3975">
        <v>2019</v>
      </c>
    </row>
    <row r="3976" spans="1:5" x14ac:dyDescent="0.25">
      <c r="A3976" t="s">
        <v>275</v>
      </c>
      <c r="B3976" t="s">
        <v>113</v>
      </c>
      <c r="C3976" t="s">
        <v>462</v>
      </c>
      <c r="D3976">
        <v>17786000000</v>
      </c>
      <c r="E3976">
        <v>2020</v>
      </c>
    </row>
    <row r="3977" spans="1:5" x14ac:dyDescent="0.25">
      <c r="A3977" t="s">
        <v>275</v>
      </c>
      <c r="B3977" t="s">
        <v>113</v>
      </c>
      <c r="C3977" t="s">
        <v>463</v>
      </c>
      <c r="D3977">
        <v>-2263000000</v>
      </c>
      <c r="E3977">
        <v>2018</v>
      </c>
    </row>
    <row r="3978" spans="1:5" x14ac:dyDescent="0.25">
      <c r="A3978" t="s">
        <v>275</v>
      </c>
      <c r="B3978" t="s">
        <v>113</v>
      </c>
      <c r="C3978" t="s">
        <v>463</v>
      </c>
      <c r="D3978">
        <v>-198000000</v>
      </c>
      <c r="E3978">
        <v>2019</v>
      </c>
    </row>
    <row r="3979" spans="1:5" x14ac:dyDescent="0.25">
      <c r="A3979" t="s">
        <v>275</v>
      </c>
      <c r="B3979" t="s">
        <v>113</v>
      </c>
      <c r="C3979" t="s">
        <v>463</v>
      </c>
      <c r="D3979">
        <v>1019000000</v>
      </c>
      <c r="E3979">
        <v>2020</v>
      </c>
    </row>
    <row r="3980" spans="1:5" x14ac:dyDescent="0.25">
      <c r="A3980" t="s">
        <v>275</v>
      </c>
      <c r="B3980" t="s">
        <v>113</v>
      </c>
      <c r="C3980" t="s">
        <v>12</v>
      </c>
      <c r="D3980">
        <v>151417000000</v>
      </c>
      <c r="E3980">
        <v>2018</v>
      </c>
    </row>
    <row r="3981" spans="1:5" x14ac:dyDescent="0.25">
      <c r="A3981" t="s">
        <v>275</v>
      </c>
      <c r="B3981" t="s">
        <v>113</v>
      </c>
      <c r="C3981" t="s">
        <v>12</v>
      </c>
      <c r="D3981">
        <v>166325000000</v>
      </c>
      <c r="E3981">
        <v>2019</v>
      </c>
    </row>
    <row r="3982" spans="1:5" x14ac:dyDescent="0.25">
      <c r="A3982" t="s">
        <v>275</v>
      </c>
      <c r="B3982" t="s">
        <v>113</v>
      </c>
      <c r="C3982" t="s">
        <v>12</v>
      </c>
      <c r="D3982">
        <v>153205000000</v>
      </c>
      <c r="E3982">
        <v>2020</v>
      </c>
    </row>
    <row r="3983" spans="1:5" x14ac:dyDescent="0.25">
      <c r="A3983" t="s">
        <v>275</v>
      </c>
      <c r="B3983" t="s">
        <v>113</v>
      </c>
      <c r="C3983" t="s">
        <v>464</v>
      </c>
      <c r="D3983">
        <v>0</v>
      </c>
      <c r="E3983">
        <v>2018</v>
      </c>
    </row>
    <row r="3984" spans="1:5" x14ac:dyDescent="0.25">
      <c r="A3984" t="s">
        <v>275</v>
      </c>
      <c r="B3984" t="s">
        <v>113</v>
      </c>
      <c r="C3984" t="s">
        <v>464</v>
      </c>
      <c r="D3984">
        <v>0</v>
      </c>
      <c r="E3984">
        <v>2019</v>
      </c>
    </row>
    <row r="3985" spans="1:5" x14ac:dyDescent="0.25">
      <c r="A3985" t="s">
        <v>275</v>
      </c>
      <c r="B3985" t="s">
        <v>113</v>
      </c>
      <c r="C3985" t="s">
        <v>464</v>
      </c>
      <c r="D3985">
        <v>0</v>
      </c>
      <c r="E3985">
        <v>2020</v>
      </c>
    </row>
    <row r="3986" spans="1:5" x14ac:dyDescent="0.25">
      <c r="A3986" t="s">
        <v>275</v>
      </c>
      <c r="B3986" t="s">
        <v>113</v>
      </c>
      <c r="C3986" t="s">
        <v>465</v>
      </c>
      <c r="D3986">
        <v>114250000000</v>
      </c>
      <c r="E3986">
        <v>2018</v>
      </c>
    </row>
    <row r="3987" spans="1:5" x14ac:dyDescent="0.25">
      <c r="A3987" t="s">
        <v>275</v>
      </c>
      <c r="B3987" t="s">
        <v>113</v>
      </c>
      <c r="C3987" t="s">
        <v>465</v>
      </c>
      <c r="D3987">
        <v>122298000000</v>
      </c>
      <c r="E3987">
        <v>2019</v>
      </c>
    </row>
    <row r="3988" spans="1:5" x14ac:dyDescent="0.25">
      <c r="A3988" t="s">
        <v>275</v>
      </c>
      <c r="B3988" t="s">
        <v>113</v>
      </c>
      <c r="C3988" t="s">
        <v>465</v>
      </c>
      <c r="D3988">
        <v>143988000000</v>
      </c>
      <c r="E3988">
        <v>2020</v>
      </c>
    </row>
    <row r="3989" spans="1:5" x14ac:dyDescent="0.25">
      <c r="A3989" t="s">
        <v>275</v>
      </c>
      <c r="B3989" t="s">
        <v>113</v>
      </c>
      <c r="C3989" t="s">
        <v>466</v>
      </c>
      <c r="D3989">
        <v>357040000000</v>
      </c>
      <c r="E3989">
        <v>2018</v>
      </c>
    </row>
    <row r="3990" spans="1:5" x14ac:dyDescent="0.25">
      <c r="A3990" t="s">
        <v>275</v>
      </c>
      <c r="B3990" t="s">
        <v>113</v>
      </c>
      <c r="C3990" t="s">
        <v>466</v>
      </c>
      <c r="D3990">
        <v>389166000000</v>
      </c>
      <c r="E3990">
        <v>2019</v>
      </c>
    </row>
    <row r="3991" spans="1:5" x14ac:dyDescent="0.25">
      <c r="A3991" t="s">
        <v>275</v>
      </c>
      <c r="B3991" t="s">
        <v>113</v>
      </c>
      <c r="C3991" t="s">
        <v>466</v>
      </c>
      <c r="D3991">
        <v>390880000000</v>
      </c>
      <c r="E3991">
        <v>2020</v>
      </c>
    </row>
    <row r="3992" spans="1:5" x14ac:dyDescent="0.25">
      <c r="A3992" t="s">
        <v>275</v>
      </c>
      <c r="B3992" t="s">
        <v>113</v>
      </c>
      <c r="C3992" t="s">
        <v>467</v>
      </c>
      <c r="D3992">
        <v>-1811000000</v>
      </c>
      <c r="E3992">
        <v>2018</v>
      </c>
    </row>
    <row r="3993" spans="1:5" x14ac:dyDescent="0.25">
      <c r="A3993" t="s">
        <v>275</v>
      </c>
      <c r="B3993" t="s">
        <v>113</v>
      </c>
      <c r="C3993" t="s">
        <v>467</v>
      </c>
      <c r="D3993">
        <v>-3790000000</v>
      </c>
      <c r="E3993">
        <v>2019</v>
      </c>
    </row>
    <row r="3994" spans="1:5" x14ac:dyDescent="0.25">
      <c r="A3994" t="s">
        <v>275</v>
      </c>
      <c r="B3994" t="s">
        <v>113</v>
      </c>
      <c r="C3994" t="s">
        <v>467</v>
      </c>
      <c r="D3994">
        <v>-6689000000</v>
      </c>
      <c r="E3994">
        <v>2020</v>
      </c>
    </row>
    <row r="3995" spans="1:5" x14ac:dyDescent="0.25">
      <c r="A3995" t="s">
        <v>275</v>
      </c>
      <c r="B3995" t="s">
        <v>113</v>
      </c>
      <c r="C3995" t="s">
        <v>468</v>
      </c>
      <c r="D3995">
        <v>0</v>
      </c>
      <c r="E3995">
        <v>2018</v>
      </c>
    </row>
    <row r="3996" spans="1:5" x14ac:dyDescent="0.25">
      <c r="A3996" t="s">
        <v>275</v>
      </c>
      <c r="B3996" t="s">
        <v>113</v>
      </c>
      <c r="C3996" t="s">
        <v>468</v>
      </c>
      <c r="D3996">
        <v>0</v>
      </c>
      <c r="E3996">
        <v>2019</v>
      </c>
    </row>
    <row r="3997" spans="1:5" x14ac:dyDescent="0.25">
      <c r="A3997" t="s">
        <v>275</v>
      </c>
      <c r="B3997" t="s">
        <v>113</v>
      </c>
      <c r="C3997" t="s">
        <v>468</v>
      </c>
      <c r="D3997">
        <v>0</v>
      </c>
      <c r="E3997">
        <v>2020</v>
      </c>
    </row>
    <row r="3998" spans="1:5" x14ac:dyDescent="0.25">
      <c r="A3998" t="s">
        <v>275</v>
      </c>
      <c r="B3998" t="s">
        <v>113</v>
      </c>
      <c r="C3998" t="s">
        <v>469</v>
      </c>
      <c r="D3998">
        <v>0</v>
      </c>
      <c r="E3998">
        <v>2018</v>
      </c>
    </row>
    <row r="3999" spans="1:5" x14ac:dyDescent="0.25">
      <c r="A3999" t="s">
        <v>275</v>
      </c>
      <c r="B3999" t="s">
        <v>113</v>
      </c>
      <c r="C3999" t="s">
        <v>469</v>
      </c>
      <c r="D3999">
        <v>0</v>
      </c>
      <c r="E3999">
        <v>2019</v>
      </c>
    </row>
    <row r="4000" spans="1:5" x14ac:dyDescent="0.25">
      <c r="A4000" t="s">
        <v>275</v>
      </c>
      <c r="B4000" t="s">
        <v>113</v>
      </c>
      <c r="C4000" t="s">
        <v>469</v>
      </c>
      <c r="D4000">
        <v>0</v>
      </c>
      <c r="E4000">
        <v>2020</v>
      </c>
    </row>
    <row r="4001" spans="1:5" x14ac:dyDescent="0.25">
      <c r="A4001" t="s">
        <v>275</v>
      </c>
      <c r="B4001" t="s">
        <v>113</v>
      </c>
      <c r="C4001" t="s">
        <v>470</v>
      </c>
      <c r="D4001">
        <v>1771000000</v>
      </c>
      <c r="E4001">
        <v>2018</v>
      </c>
    </row>
    <row r="4002" spans="1:5" x14ac:dyDescent="0.25">
      <c r="A4002" t="s">
        <v>275</v>
      </c>
      <c r="B4002" t="s">
        <v>113</v>
      </c>
      <c r="C4002" t="s">
        <v>470</v>
      </c>
      <c r="D4002">
        <v>75000000</v>
      </c>
      <c r="E4002">
        <v>2019</v>
      </c>
    </row>
    <row r="4003" spans="1:5" x14ac:dyDescent="0.25">
      <c r="A4003" t="s">
        <v>275</v>
      </c>
      <c r="B4003" t="s">
        <v>113</v>
      </c>
      <c r="C4003" t="s">
        <v>470</v>
      </c>
      <c r="D4003">
        <v>772000000</v>
      </c>
      <c r="E4003">
        <v>2020</v>
      </c>
    </row>
    <row r="4004" spans="1:5" x14ac:dyDescent="0.25">
      <c r="A4004" t="s">
        <v>275</v>
      </c>
      <c r="B4004" t="s">
        <v>113</v>
      </c>
      <c r="C4004" t="s">
        <v>471</v>
      </c>
      <c r="D4004">
        <v>0</v>
      </c>
      <c r="E4004">
        <v>2018</v>
      </c>
    </row>
    <row r="4005" spans="1:5" x14ac:dyDescent="0.25">
      <c r="A4005" t="s">
        <v>275</v>
      </c>
      <c r="B4005" t="s">
        <v>113</v>
      </c>
      <c r="C4005" t="s">
        <v>471</v>
      </c>
      <c r="D4005">
        <v>0</v>
      </c>
      <c r="E4005">
        <v>2019</v>
      </c>
    </row>
    <row r="4006" spans="1:5" x14ac:dyDescent="0.25">
      <c r="A4006" t="s">
        <v>275</v>
      </c>
      <c r="B4006" t="s">
        <v>113</v>
      </c>
      <c r="C4006" t="s">
        <v>471</v>
      </c>
      <c r="D4006">
        <v>0</v>
      </c>
      <c r="E4006">
        <v>2020</v>
      </c>
    </row>
    <row r="4007" spans="1:5" x14ac:dyDescent="0.25">
      <c r="A4007" t="s">
        <v>275</v>
      </c>
      <c r="B4007" t="s">
        <v>113</v>
      </c>
      <c r="C4007" t="s">
        <v>472</v>
      </c>
      <c r="D4007">
        <v>0</v>
      </c>
      <c r="E4007">
        <v>2018</v>
      </c>
    </row>
    <row r="4008" spans="1:5" x14ac:dyDescent="0.25">
      <c r="A4008" t="s">
        <v>275</v>
      </c>
      <c r="B4008" t="s">
        <v>113</v>
      </c>
      <c r="C4008" t="s">
        <v>472</v>
      </c>
      <c r="D4008">
        <v>0</v>
      </c>
      <c r="E4008">
        <v>2019</v>
      </c>
    </row>
    <row r="4009" spans="1:5" x14ac:dyDescent="0.25">
      <c r="A4009" t="s">
        <v>275</v>
      </c>
      <c r="B4009" t="s">
        <v>113</v>
      </c>
      <c r="C4009" t="s">
        <v>472</v>
      </c>
      <c r="D4009">
        <v>0</v>
      </c>
      <c r="E4009">
        <v>2020</v>
      </c>
    </row>
    <row r="4010" spans="1:5" x14ac:dyDescent="0.25">
      <c r="A4010" t="s">
        <v>275</v>
      </c>
      <c r="B4010" t="s">
        <v>113</v>
      </c>
      <c r="C4010" t="s">
        <v>473</v>
      </c>
      <c r="D4010">
        <v>0</v>
      </c>
      <c r="E4010">
        <v>2018</v>
      </c>
    </row>
    <row r="4011" spans="1:5" x14ac:dyDescent="0.25">
      <c r="A4011" t="s">
        <v>275</v>
      </c>
      <c r="B4011" t="s">
        <v>113</v>
      </c>
      <c r="C4011" t="s">
        <v>473</v>
      </c>
      <c r="D4011">
        <v>0</v>
      </c>
      <c r="E4011">
        <v>2019</v>
      </c>
    </row>
    <row r="4012" spans="1:5" x14ac:dyDescent="0.25">
      <c r="A4012" t="s">
        <v>275</v>
      </c>
      <c r="B4012" t="s">
        <v>113</v>
      </c>
      <c r="C4012" t="s">
        <v>473</v>
      </c>
      <c r="D4012">
        <v>0</v>
      </c>
      <c r="E4012">
        <v>2020</v>
      </c>
    </row>
    <row r="4013" spans="1:5" x14ac:dyDescent="0.25">
      <c r="A4013" t="s">
        <v>275</v>
      </c>
      <c r="B4013" t="s">
        <v>113</v>
      </c>
      <c r="C4013" t="s">
        <v>474</v>
      </c>
      <c r="D4013">
        <v>342000000</v>
      </c>
      <c r="E4013">
        <v>2018</v>
      </c>
    </row>
    <row r="4014" spans="1:5" x14ac:dyDescent="0.25">
      <c r="A4014" t="s">
        <v>275</v>
      </c>
      <c r="B4014" t="s">
        <v>113</v>
      </c>
      <c r="C4014" t="s">
        <v>474</v>
      </c>
      <c r="D4014">
        <v>345000000</v>
      </c>
      <c r="E4014">
        <v>2019</v>
      </c>
    </row>
    <row r="4015" spans="1:5" x14ac:dyDescent="0.25">
      <c r="A4015" t="s">
        <v>275</v>
      </c>
      <c r="B4015" t="s">
        <v>113</v>
      </c>
      <c r="C4015" t="s">
        <v>474</v>
      </c>
      <c r="D4015">
        <v>393000000</v>
      </c>
      <c r="E4015">
        <v>2020</v>
      </c>
    </row>
    <row r="4016" spans="1:5" x14ac:dyDescent="0.25">
      <c r="A4016" t="s">
        <v>275</v>
      </c>
      <c r="B4016" t="s">
        <v>113</v>
      </c>
      <c r="C4016" t="s">
        <v>475</v>
      </c>
      <c r="D4016">
        <v>0</v>
      </c>
      <c r="E4016">
        <v>2018</v>
      </c>
    </row>
    <row r="4017" spans="1:5" x14ac:dyDescent="0.25">
      <c r="A4017" t="s">
        <v>275</v>
      </c>
      <c r="B4017" t="s">
        <v>113</v>
      </c>
      <c r="C4017" t="s">
        <v>475</v>
      </c>
      <c r="D4017">
        <v>0</v>
      </c>
      <c r="E4017">
        <v>2019</v>
      </c>
    </row>
    <row r="4018" spans="1:5" x14ac:dyDescent="0.25">
      <c r="A4018" t="s">
        <v>275</v>
      </c>
      <c r="B4018" t="s">
        <v>113</v>
      </c>
      <c r="C4018" t="s">
        <v>475</v>
      </c>
      <c r="D4018">
        <v>0</v>
      </c>
      <c r="E4018">
        <v>2020</v>
      </c>
    </row>
    <row r="4019" spans="1:5" x14ac:dyDescent="0.25">
      <c r="A4019" t="s">
        <v>275</v>
      </c>
      <c r="B4019" t="s">
        <v>113</v>
      </c>
      <c r="C4019" t="s">
        <v>476</v>
      </c>
      <c r="D4019">
        <v>0</v>
      </c>
      <c r="E4019">
        <v>2018</v>
      </c>
    </row>
    <row r="4020" spans="1:5" x14ac:dyDescent="0.25">
      <c r="A4020" t="s">
        <v>275</v>
      </c>
      <c r="B4020" t="s">
        <v>113</v>
      </c>
      <c r="C4020" t="s">
        <v>476</v>
      </c>
      <c r="D4020">
        <v>0</v>
      </c>
      <c r="E4020">
        <v>2019</v>
      </c>
    </row>
    <row r="4021" spans="1:5" x14ac:dyDescent="0.25">
      <c r="A4021" t="s">
        <v>275</v>
      </c>
      <c r="B4021" t="s">
        <v>113</v>
      </c>
      <c r="C4021" t="s">
        <v>476</v>
      </c>
      <c r="D4021">
        <v>0</v>
      </c>
      <c r="E4021">
        <v>2020</v>
      </c>
    </row>
    <row r="4022" spans="1:5" x14ac:dyDescent="0.25">
      <c r="A4022" t="s">
        <v>275</v>
      </c>
      <c r="B4022" t="s">
        <v>113</v>
      </c>
      <c r="C4022" t="s">
        <v>477</v>
      </c>
      <c r="D4022">
        <v>1346000000</v>
      </c>
      <c r="E4022">
        <v>2018</v>
      </c>
    </row>
    <row r="4023" spans="1:5" x14ac:dyDescent="0.25">
      <c r="A4023" t="s">
        <v>275</v>
      </c>
      <c r="B4023" t="s">
        <v>113</v>
      </c>
      <c r="C4023" t="s">
        <v>477</v>
      </c>
      <c r="D4023">
        <v>4850000000</v>
      </c>
      <c r="E4023">
        <v>2019</v>
      </c>
    </row>
    <row r="4024" spans="1:5" x14ac:dyDescent="0.25">
      <c r="A4024" t="s">
        <v>275</v>
      </c>
      <c r="B4024" t="s">
        <v>113</v>
      </c>
      <c r="C4024" t="s">
        <v>477</v>
      </c>
      <c r="D4024">
        <v>24706000000</v>
      </c>
      <c r="E4024">
        <v>2020</v>
      </c>
    </row>
    <row r="4025" spans="1:5" x14ac:dyDescent="0.25">
      <c r="A4025" t="s">
        <v>275</v>
      </c>
      <c r="B4025" t="s">
        <v>113</v>
      </c>
      <c r="C4025" t="s">
        <v>478</v>
      </c>
      <c r="D4025">
        <v>0</v>
      </c>
      <c r="E4025">
        <v>2018</v>
      </c>
    </row>
    <row r="4026" spans="1:5" x14ac:dyDescent="0.25">
      <c r="A4026" t="s">
        <v>275</v>
      </c>
      <c r="B4026" t="s">
        <v>113</v>
      </c>
      <c r="C4026" t="s">
        <v>478</v>
      </c>
      <c r="D4026">
        <v>0</v>
      </c>
      <c r="E4026">
        <v>2019</v>
      </c>
    </row>
    <row r="4027" spans="1:5" x14ac:dyDescent="0.25">
      <c r="A4027" t="s">
        <v>275</v>
      </c>
      <c r="B4027" t="s">
        <v>113</v>
      </c>
      <c r="C4027" t="s">
        <v>478</v>
      </c>
      <c r="D4027">
        <v>0</v>
      </c>
      <c r="E4027">
        <v>2020</v>
      </c>
    </row>
    <row r="4028" spans="1:5" x14ac:dyDescent="0.25">
      <c r="A4028" t="s">
        <v>275</v>
      </c>
      <c r="B4028" t="s">
        <v>113</v>
      </c>
      <c r="C4028" t="s">
        <v>479</v>
      </c>
      <c r="D4028">
        <v>321112000000</v>
      </c>
      <c r="E4028">
        <v>2018</v>
      </c>
    </row>
    <row r="4029" spans="1:5" x14ac:dyDescent="0.25">
      <c r="A4029" t="s">
        <v>275</v>
      </c>
      <c r="B4029" t="s">
        <v>113</v>
      </c>
      <c r="C4029" t="s">
        <v>479</v>
      </c>
      <c r="D4029">
        <v>402493000000</v>
      </c>
      <c r="E4029">
        <v>2019</v>
      </c>
    </row>
    <row r="4030" spans="1:5" x14ac:dyDescent="0.25">
      <c r="A4030" t="s">
        <v>275</v>
      </c>
      <c r="B4030" t="s">
        <v>113</v>
      </c>
      <c r="C4030" t="s">
        <v>479</v>
      </c>
      <c r="D4030">
        <v>444626000000</v>
      </c>
      <c r="E4030">
        <v>2020</v>
      </c>
    </row>
    <row r="4031" spans="1:5" x14ac:dyDescent="0.25">
      <c r="A4031" t="s">
        <v>275</v>
      </c>
      <c r="B4031" t="s">
        <v>113</v>
      </c>
      <c r="C4031" t="s">
        <v>480</v>
      </c>
      <c r="D4031">
        <v>247837000000</v>
      </c>
      <c r="E4031">
        <v>2018</v>
      </c>
    </row>
    <row r="4032" spans="1:5" x14ac:dyDescent="0.25">
      <c r="A4032" t="s">
        <v>275</v>
      </c>
      <c r="B4032" t="s">
        <v>113</v>
      </c>
      <c r="C4032" t="s">
        <v>480</v>
      </c>
      <c r="D4032">
        <v>254616000000</v>
      </c>
      <c r="E4032">
        <v>2019</v>
      </c>
    </row>
    <row r="4033" spans="1:5" x14ac:dyDescent="0.25">
      <c r="A4033" t="s">
        <v>275</v>
      </c>
      <c r="B4033" t="s">
        <v>113</v>
      </c>
      <c r="C4033" t="s">
        <v>480</v>
      </c>
      <c r="D4033">
        <v>245510000000</v>
      </c>
      <c r="E4033">
        <v>2020</v>
      </c>
    </row>
    <row r="4034" spans="1:5" x14ac:dyDescent="0.25">
      <c r="A4034" t="s">
        <v>275</v>
      </c>
      <c r="B4034" t="s">
        <v>113</v>
      </c>
      <c r="C4034" t="s">
        <v>481</v>
      </c>
      <c r="D4034">
        <v>17856000000</v>
      </c>
      <c r="E4034">
        <v>2018</v>
      </c>
    </row>
    <row r="4035" spans="1:5" x14ac:dyDescent="0.25">
      <c r="A4035" t="s">
        <v>275</v>
      </c>
      <c r="B4035" t="s">
        <v>113</v>
      </c>
      <c r="C4035" t="s">
        <v>481</v>
      </c>
      <c r="D4035">
        <v>19226000000</v>
      </c>
      <c r="E4035">
        <v>2019</v>
      </c>
    </row>
    <row r="4036" spans="1:5" x14ac:dyDescent="0.25">
      <c r="A4036" t="s">
        <v>275</v>
      </c>
      <c r="B4036" t="s">
        <v>113</v>
      </c>
      <c r="C4036" t="s">
        <v>481</v>
      </c>
      <c r="D4036">
        <v>19809000000</v>
      </c>
      <c r="E4036">
        <v>2020</v>
      </c>
    </row>
    <row r="4037" spans="1:5" x14ac:dyDescent="0.25">
      <c r="A4037" t="s">
        <v>275</v>
      </c>
      <c r="B4037" t="s">
        <v>113</v>
      </c>
      <c r="C4037" t="s">
        <v>482</v>
      </c>
      <c r="D4037">
        <v>0</v>
      </c>
      <c r="E4037">
        <v>2018</v>
      </c>
    </row>
    <row r="4038" spans="1:5" x14ac:dyDescent="0.25">
      <c r="A4038" t="s">
        <v>275</v>
      </c>
      <c r="B4038" t="s">
        <v>113</v>
      </c>
      <c r="C4038" t="s">
        <v>482</v>
      </c>
      <c r="D4038">
        <v>0</v>
      </c>
      <c r="E4038">
        <v>2019</v>
      </c>
    </row>
    <row r="4039" spans="1:5" x14ac:dyDescent="0.25">
      <c r="A4039" t="s">
        <v>275</v>
      </c>
      <c r="B4039" t="s">
        <v>113</v>
      </c>
      <c r="C4039" t="s">
        <v>482</v>
      </c>
      <c r="D4039">
        <v>0</v>
      </c>
      <c r="E4039">
        <v>2020</v>
      </c>
    </row>
    <row r="4040" spans="1:5" x14ac:dyDescent="0.25">
      <c r="A4040" t="s">
        <v>275</v>
      </c>
      <c r="B4040" t="s">
        <v>113</v>
      </c>
      <c r="C4040" t="s">
        <v>483</v>
      </c>
      <c r="D4040">
        <v>172757000000</v>
      </c>
      <c r="E4040">
        <v>2018</v>
      </c>
    </row>
    <row r="4041" spans="1:5" x14ac:dyDescent="0.25">
      <c r="A4041" t="s">
        <v>275</v>
      </c>
      <c r="B4041" t="s">
        <v>113</v>
      </c>
      <c r="C4041" t="s">
        <v>483</v>
      </c>
      <c r="D4041">
        <v>248027000000</v>
      </c>
      <c r="E4041">
        <v>2019</v>
      </c>
    </row>
    <row r="4042" spans="1:5" x14ac:dyDescent="0.25">
      <c r="A4042" t="s">
        <v>275</v>
      </c>
      <c r="B4042" t="s">
        <v>113</v>
      </c>
      <c r="C4042" t="s">
        <v>483</v>
      </c>
      <c r="D4042">
        <v>281170000000</v>
      </c>
      <c r="E4042">
        <v>2020</v>
      </c>
    </row>
    <row r="4043" spans="1:5" x14ac:dyDescent="0.25">
      <c r="A4043" t="s">
        <v>275</v>
      </c>
      <c r="B4043" t="s">
        <v>113</v>
      </c>
      <c r="C4043" t="s">
        <v>484</v>
      </c>
      <c r="D4043">
        <v>0</v>
      </c>
      <c r="E4043">
        <v>2018</v>
      </c>
    </row>
    <row r="4044" spans="1:5" x14ac:dyDescent="0.25">
      <c r="A4044" t="s">
        <v>275</v>
      </c>
      <c r="B4044" t="s">
        <v>113</v>
      </c>
      <c r="C4044" t="s">
        <v>484</v>
      </c>
      <c r="D4044">
        <v>0</v>
      </c>
      <c r="E4044">
        <v>2019</v>
      </c>
    </row>
    <row r="4045" spans="1:5" x14ac:dyDescent="0.25">
      <c r="A4045" t="s">
        <v>275</v>
      </c>
      <c r="B4045" t="s">
        <v>113</v>
      </c>
      <c r="C4045" t="s">
        <v>484</v>
      </c>
      <c r="D4045">
        <v>0</v>
      </c>
      <c r="E4045">
        <v>2020</v>
      </c>
    </row>
    <row r="4046" spans="1:5" x14ac:dyDescent="0.25">
      <c r="A4046" t="s">
        <v>275</v>
      </c>
      <c r="B4046" t="s">
        <v>113</v>
      </c>
      <c r="C4046" t="s">
        <v>485</v>
      </c>
      <c r="D4046">
        <v>348703000000</v>
      </c>
      <c r="E4046">
        <v>2018</v>
      </c>
    </row>
    <row r="4047" spans="1:5" x14ac:dyDescent="0.25">
      <c r="A4047" t="s">
        <v>275</v>
      </c>
      <c r="B4047" t="s">
        <v>113</v>
      </c>
      <c r="C4047" t="s">
        <v>485</v>
      </c>
      <c r="D4047">
        <v>443164000000</v>
      </c>
      <c r="E4047">
        <v>2020</v>
      </c>
    </row>
    <row r="4048" spans="1:5" x14ac:dyDescent="0.25">
      <c r="A4048" t="s">
        <v>275</v>
      </c>
      <c r="B4048" t="s">
        <v>113</v>
      </c>
      <c r="C4048" t="s">
        <v>495</v>
      </c>
      <c r="D4048">
        <v>0</v>
      </c>
      <c r="E4048">
        <v>2019</v>
      </c>
    </row>
    <row r="4049" spans="1:5" x14ac:dyDescent="0.25">
      <c r="A4049" t="s">
        <v>275</v>
      </c>
      <c r="B4049" t="s">
        <v>113</v>
      </c>
      <c r="C4049" t="s">
        <v>486</v>
      </c>
      <c r="D4049">
        <v>-1261000000</v>
      </c>
      <c r="E4049">
        <v>2018</v>
      </c>
    </row>
    <row r="4050" spans="1:5" x14ac:dyDescent="0.25">
      <c r="A4050" t="s">
        <v>275</v>
      </c>
      <c r="B4050" t="s">
        <v>113</v>
      </c>
      <c r="C4050" t="s">
        <v>486</v>
      </c>
      <c r="D4050">
        <v>33796000000</v>
      </c>
      <c r="E4050">
        <v>2019</v>
      </c>
    </row>
    <row r="4051" spans="1:5" x14ac:dyDescent="0.25">
      <c r="A4051" t="s">
        <v>275</v>
      </c>
      <c r="B4051" t="s">
        <v>113</v>
      </c>
      <c r="C4051" t="s">
        <v>486</v>
      </c>
      <c r="D4051">
        <v>-16328000000</v>
      </c>
      <c r="E4051">
        <v>2020</v>
      </c>
    </row>
    <row r="4052" spans="1:5" x14ac:dyDescent="0.25">
      <c r="A4052" t="s">
        <v>277</v>
      </c>
      <c r="B4052" t="s">
        <v>115</v>
      </c>
      <c r="C4052" t="s">
        <v>411</v>
      </c>
      <c r="D4052">
        <v>0</v>
      </c>
      <c r="E4052">
        <v>2018</v>
      </c>
    </row>
    <row r="4053" spans="1:5" x14ac:dyDescent="0.25">
      <c r="A4053" t="s">
        <v>277</v>
      </c>
      <c r="B4053" t="s">
        <v>115</v>
      </c>
      <c r="C4053" t="s">
        <v>411</v>
      </c>
      <c r="D4053">
        <v>0</v>
      </c>
      <c r="E4053">
        <v>2019</v>
      </c>
    </row>
    <row r="4054" spans="1:5" x14ac:dyDescent="0.25">
      <c r="A4054" t="s">
        <v>277</v>
      </c>
      <c r="B4054" t="s">
        <v>115</v>
      </c>
      <c r="C4054" t="s">
        <v>411</v>
      </c>
      <c r="D4054">
        <v>0</v>
      </c>
      <c r="E4054">
        <v>2020</v>
      </c>
    </row>
    <row r="4055" spans="1:5" x14ac:dyDescent="0.25">
      <c r="A4055" t="s">
        <v>277</v>
      </c>
      <c r="B4055" t="s">
        <v>115</v>
      </c>
      <c r="C4055" t="s">
        <v>10</v>
      </c>
      <c r="D4055">
        <v>671881000000</v>
      </c>
      <c r="E4055">
        <v>2018</v>
      </c>
    </row>
    <row r="4056" spans="1:5" x14ac:dyDescent="0.25">
      <c r="A4056" t="s">
        <v>277</v>
      </c>
      <c r="B4056" t="s">
        <v>115</v>
      </c>
      <c r="C4056" t="s">
        <v>10</v>
      </c>
      <c r="D4056">
        <v>686700000000</v>
      </c>
      <c r="E4056">
        <v>2019</v>
      </c>
    </row>
    <row r="4057" spans="1:5" x14ac:dyDescent="0.25">
      <c r="A4057" t="s">
        <v>277</v>
      </c>
      <c r="B4057" t="s">
        <v>115</v>
      </c>
      <c r="C4057" t="s">
        <v>10</v>
      </c>
      <c r="D4057">
        <v>650927000000</v>
      </c>
      <c r="E4057">
        <v>2020</v>
      </c>
    </row>
    <row r="4058" spans="1:5" x14ac:dyDescent="0.25">
      <c r="A4058" t="s">
        <v>277</v>
      </c>
      <c r="B4058" t="s">
        <v>115</v>
      </c>
      <c r="C4058" t="s">
        <v>412</v>
      </c>
      <c r="D4058">
        <v>107922000000</v>
      </c>
      <c r="E4058">
        <v>2018</v>
      </c>
    </row>
    <row r="4059" spans="1:5" x14ac:dyDescent="0.25">
      <c r="A4059" t="s">
        <v>277</v>
      </c>
      <c r="B4059" t="s">
        <v>115</v>
      </c>
      <c r="C4059" t="s">
        <v>412</v>
      </c>
      <c r="D4059">
        <v>107840000000</v>
      </c>
      <c r="E4059">
        <v>2019</v>
      </c>
    </row>
    <row r="4060" spans="1:5" x14ac:dyDescent="0.25">
      <c r="A4060" t="s">
        <v>277</v>
      </c>
      <c r="B4060" t="s">
        <v>115</v>
      </c>
      <c r="C4060" t="s">
        <v>412</v>
      </c>
      <c r="D4060">
        <v>107846000000</v>
      </c>
      <c r="E4060">
        <v>2020</v>
      </c>
    </row>
    <row r="4061" spans="1:5" x14ac:dyDescent="0.25">
      <c r="A4061" t="s">
        <v>277</v>
      </c>
      <c r="B4061" t="s">
        <v>115</v>
      </c>
      <c r="C4061" t="s">
        <v>413</v>
      </c>
      <c r="D4061">
        <v>-7725000000</v>
      </c>
      <c r="E4061">
        <v>2018</v>
      </c>
    </row>
    <row r="4062" spans="1:5" x14ac:dyDescent="0.25">
      <c r="A4062" t="s">
        <v>277</v>
      </c>
      <c r="B4062" t="s">
        <v>115</v>
      </c>
      <c r="C4062" t="s">
        <v>413</v>
      </c>
      <c r="D4062">
        <v>16377000000</v>
      </c>
      <c r="E4062">
        <v>2019</v>
      </c>
    </row>
    <row r="4063" spans="1:5" x14ac:dyDescent="0.25">
      <c r="A4063" t="s">
        <v>277</v>
      </c>
      <c r="B4063" t="s">
        <v>115</v>
      </c>
      <c r="C4063" t="s">
        <v>413</v>
      </c>
      <c r="D4063">
        <v>1945000000</v>
      </c>
      <c r="E4063">
        <v>2020</v>
      </c>
    </row>
    <row r="4064" spans="1:5" x14ac:dyDescent="0.25">
      <c r="A4064" t="s">
        <v>277</v>
      </c>
      <c r="B4064" t="s">
        <v>115</v>
      </c>
      <c r="C4064" t="s">
        <v>15</v>
      </c>
      <c r="D4064">
        <v>1917383000000</v>
      </c>
      <c r="E4064">
        <v>2018</v>
      </c>
    </row>
    <row r="4065" spans="1:5" x14ac:dyDescent="0.25">
      <c r="A4065" t="s">
        <v>277</v>
      </c>
      <c r="B4065" t="s">
        <v>115</v>
      </c>
      <c r="C4065" t="s">
        <v>15</v>
      </c>
      <c r="D4065">
        <v>1951158000000</v>
      </c>
      <c r="E4065">
        <v>2019</v>
      </c>
    </row>
    <row r="4066" spans="1:5" x14ac:dyDescent="0.25">
      <c r="A4066" t="s">
        <v>277</v>
      </c>
      <c r="B4066" t="s">
        <v>115</v>
      </c>
      <c r="C4066" t="s">
        <v>15</v>
      </c>
      <c r="D4066">
        <v>2260090000000</v>
      </c>
      <c r="E4066">
        <v>2020</v>
      </c>
    </row>
    <row r="4067" spans="1:5" x14ac:dyDescent="0.25">
      <c r="A4067" t="s">
        <v>277</v>
      </c>
      <c r="B4067" t="s">
        <v>115</v>
      </c>
      <c r="C4067" t="s">
        <v>414</v>
      </c>
      <c r="D4067">
        <v>-3774000000</v>
      </c>
      <c r="E4067">
        <v>2018</v>
      </c>
    </row>
    <row r="4068" spans="1:5" x14ac:dyDescent="0.25">
      <c r="A4068" t="s">
        <v>277</v>
      </c>
      <c r="B4068" t="s">
        <v>115</v>
      </c>
      <c r="C4068" t="s">
        <v>414</v>
      </c>
      <c r="D4068">
        <v>-5336000000</v>
      </c>
      <c r="E4068">
        <v>2019</v>
      </c>
    </row>
    <row r="4069" spans="1:5" x14ac:dyDescent="0.25">
      <c r="A4069" t="s">
        <v>277</v>
      </c>
      <c r="B4069" t="s">
        <v>115</v>
      </c>
      <c r="C4069" t="s">
        <v>414</v>
      </c>
      <c r="D4069">
        <v>-3446000000</v>
      </c>
      <c r="E4069">
        <v>2020</v>
      </c>
    </row>
    <row r="4070" spans="1:5" x14ac:dyDescent="0.25">
      <c r="A4070" t="s">
        <v>277</v>
      </c>
      <c r="B4070" t="s">
        <v>115</v>
      </c>
      <c r="C4070" t="s">
        <v>415</v>
      </c>
      <c r="D4070">
        <v>44528000000</v>
      </c>
      <c r="E4070">
        <v>2018</v>
      </c>
    </row>
    <row r="4071" spans="1:5" x14ac:dyDescent="0.25">
      <c r="A4071" t="s">
        <v>277</v>
      </c>
      <c r="B4071" t="s">
        <v>115</v>
      </c>
      <c r="C4071" t="s">
        <v>415</v>
      </c>
      <c r="D4071">
        <v>42933000000</v>
      </c>
      <c r="E4071">
        <v>2019</v>
      </c>
    </row>
    <row r="4072" spans="1:5" x14ac:dyDescent="0.25">
      <c r="A4072" t="s">
        <v>277</v>
      </c>
      <c r="B4072" t="s">
        <v>115</v>
      </c>
      <c r="C4072" t="s">
        <v>415</v>
      </c>
      <c r="D4072">
        <v>233595000000</v>
      </c>
      <c r="E4072">
        <v>2020</v>
      </c>
    </row>
    <row r="4073" spans="1:5" x14ac:dyDescent="0.25">
      <c r="A4073" t="s">
        <v>277</v>
      </c>
      <c r="B4073" t="s">
        <v>115</v>
      </c>
      <c r="C4073" t="s">
        <v>416</v>
      </c>
      <c r="D4073">
        <v>-73118000000</v>
      </c>
      <c r="E4073">
        <v>2018</v>
      </c>
    </row>
    <row r="4074" spans="1:5" x14ac:dyDescent="0.25">
      <c r="A4074" t="s">
        <v>277</v>
      </c>
      <c r="B4074" t="s">
        <v>115</v>
      </c>
      <c r="C4074" t="s">
        <v>416</v>
      </c>
      <c r="D4074">
        <v>-23374000000</v>
      </c>
      <c r="E4074">
        <v>2019</v>
      </c>
    </row>
    <row r="4075" spans="1:5" x14ac:dyDescent="0.25">
      <c r="A4075" t="s">
        <v>277</v>
      </c>
      <c r="B4075" t="s">
        <v>115</v>
      </c>
      <c r="C4075" t="s">
        <v>416</v>
      </c>
      <c r="D4075">
        <v>-95312000000</v>
      </c>
      <c r="E4075">
        <v>2020</v>
      </c>
    </row>
    <row r="4076" spans="1:5" x14ac:dyDescent="0.25">
      <c r="A4076" t="s">
        <v>277</v>
      </c>
      <c r="B4076" t="s">
        <v>115</v>
      </c>
      <c r="C4076" t="s">
        <v>417</v>
      </c>
      <c r="D4076">
        <v>36952000000</v>
      </c>
      <c r="E4076">
        <v>2018</v>
      </c>
    </row>
    <row r="4077" spans="1:5" x14ac:dyDescent="0.25">
      <c r="A4077" t="s">
        <v>277</v>
      </c>
      <c r="B4077" t="s">
        <v>115</v>
      </c>
      <c r="C4077" t="s">
        <v>417</v>
      </c>
      <c r="D4077">
        <v>-12837000000</v>
      </c>
      <c r="E4077">
        <v>2019</v>
      </c>
    </row>
    <row r="4078" spans="1:5" x14ac:dyDescent="0.25">
      <c r="A4078" t="s">
        <v>277</v>
      </c>
      <c r="B4078" t="s">
        <v>115</v>
      </c>
      <c r="C4078" t="s">
        <v>417</v>
      </c>
      <c r="D4078">
        <v>-20621000000</v>
      </c>
      <c r="E4078">
        <v>2020</v>
      </c>
    </row>
    <row r="4079" spans="1:5" x14ac:dyDescent="0.25">
      <c r="A4079" t="s">
        <v>277</v>
      </c>
      <c r="B4079" t="s">
        <v>115</v>
      </c>
      <c r="C4079" t="s">
        <v>418</v>
      </c>
      <c r="D4079">
        <v>188105000000</v>
      </c>
      <c r="E4079">
        <v>2018</v>
      </c>
    </row>
    <row r="4080" spans="1:5" x14ac:dyDescent="0.25">
      <c r="A4080" t="s">
        <v>277</v>
      </c>
      <c r="B4080" t="s">
        <v>115</v>
      </c>
      <c r="C4080" t="s">
        <v>418</v>
      </c>
      <c r="D4080">
        <v>0</v>
      </c>
      <c r="E4080">
        <v>2019</v>
      </c>
    </row>
    <row r="4081" spans="1:5" x14ac:dyDescent="0.25">
      <c r="A4081" t="s">
        <v>277</v>
      </c>
      <c r="B4081" t="s">
        <v>115</v>
      </c>
      <c r="C4081" t="s">
        <v>418</v>
      </c>
      <c r="D4081">
        <v>0</v>
      </c>
      <c r="E4081">
        <v>2020</v>
      </c>
    </row>
    <row r="4082" spans="1:5" x14ac:dyDescent="0.25">
      <c r="A4082" t="s">
        <v>277</v>
      </c>
      <c r="B4082" t="s">
        <v>115</v>
      </c>
      <c r="C4082" t="s">
        <v>419</v>
      </c>
      <c r="D4082">
        <v>-6163000000</v>
      </c>
      <c r="E4082">
        <v>2018</v>
      </c>
    </row>
    <row r="4083" spans="1:5" x14ac:dyDescent="0.25">
      <c r="A4083" t="s">
        <v>277</v>
      </c>
      <c r="B4083" t="s">
        <v>115</v>
      </c>
      <c r="C4083" t="s">
        <v>419</v>
      </c>
      <c r="D4083">
        <v>20377000000</v>
      </c>
      <c r="E4083">
        <v>2019</v>
      </c>
    </row>
    <row r="4084" spans="1:5" x14ac:dyDescent="0.25">
      <c r="A4084" t="s">
        <v>277</v>
      </c>
      <c r="B4084" t="s">
        <v>115</v>
      </c>
      <c r="C4084" t="s">
        <v>419</v>
      </c>
      <c r="D4084">
        <v>3066000000</v>
      </c>
      <c r="E4084">
        <v>2020</v>
      </c>
    </row>
    <row r="4085" spans="1:5" x14ac:dyDescent="0.25">
      <c r="A4085" t="s">
        <v>277</v>
      </c>
      <c r="B4085" t="s">
        <v>115</v>
      </c>
      <c r="C4085" t="s">
        <v>420</v>
      </c>
      <c r="D4085">
        <v>0</v>
      </c>
      <c r="E4085">
        <v>2018</v>
      </c>
    </row>
    <row r="4086" spans="1:5" x14ac:dyDescent="0.25">
      <c r="A4086" t="s">
        <v>277</v>
      </c>
      <c r="B4086" t="s">
        <v>115</v>
      </c>
      <c r="C4086" t="s">
        <v>420</v>
      </c>
      <c r="D4086">
        <v>0</v>
      </c>
      <c r="E4086">
        <v>2019</v>
      </c>
    </row>
    <row r="4087" spans="1:5" x14ac:dyDescent="0.25">
      <c r="A4087" t="s">
        <v>277</v>
      </c>
      <c r="B4087" t="s">
        <v>115</v>
      </c>
      <c r="C4087" t="s">
        <v>420</v>
      </c>
      <c r="D4087">
        <v>0</v>
      </c>
      <c r="E4087">
        <v>2020</v>
      </c>
    </row>
    <row r="4088" spans="1:5" x14ac:dyDescent="0.25">
      <c r="A4088" t="s">
        <v>277</v>
      </c>
      <c r="B4088" t="s">
        <v>115</v>
      </c>
      <c r="C4088" t="s">
        <v>421</v>
      </c>
      <c r="D4088">
        <v>18151000000</v>
      </c>
      <c r="E4088">
        <v>2018</v>
      </c>
    </row>
    <row r="4089" spans="1:5" x14ac:dyDescent="0.25">
      <c r="A4089" t="s">
        <v>277</v>
      </c>
      <c r="B4089" t="s">
        <v>115</v>
      </c>
      <c r="C4089" t="s">
        <v>421</v>
      </c>
      <c r="D4089">
        <v>-22674000000</v>
      </c>
      <c r="E4089">
        <v>2019</v>
      </c>
    </row>
    <row r="4090" spans="1:5" x14ac:dyDescent="0.25">
      <c r="A4090" t="s">
        <v>277</v>
      </c>
      <c r="B4090" t="s">
        <v>115</v>
      </c>
      <c r="C4090" t="s">
        <v>421</v>
      </c>
      <c r="D4090">
        <v>48691000000</v>
      </c>
      <c r="E4090">
        <v>2020</v>
      </c>
    </row>
    <row r="4091" spans="1:5" x14ac:dyDescent="0.25">
      <c r="A4091" t="s">
        <v>277</v>
      </c>
      <c r="B4091" t="s">
        <v>115</v>
      </c>
      <c r="C4091" t="s">
        <v>422</v>
      </c>
      <c r="D4091">
        <v>-15824000000</v>
      </c>
      <c r="E4091">
        <v>2018</v>
      </c>
    </row>
    <row r="4092" spans="1:5" x14ac:dyDescent="0.25">
      <c r="A4092" t="s">
        <v>277</v>
      </c>
      <c r="B4092" t="s">
        <v>115</v>
      </c>
      <c r="C4092" t="s">
        <v>422</v>
      </c>
      <c r="D4092">
        <v>59360000000</v>
      </c>
      <c r="E4092">
        <v>2019</v>
      </c>
    </row>
    <row r="4093" spans="1:5" x14ac:dyDescent="0.25">
      <c r="A4093" t="s">
        <v>277</v>
      </c>
      <c r="B4093" t="s">
        <v>115</v>
      </c>
      <c r="C4093" t="s">
        <v>422</v>
      </c>
      <c r="D4093">
        <v>53182000000</v>
      </c>
      <c r="E4093">
        <v>2020</v>
      </c>
    </row>
    <row r="4094" spans="1:5" x14ac:dyDescent="0.25">
      <c r="A4094" t="s">
        <v>277</v>
      </c>
      <c r="B4094" t="s">
        <v>115</v>
      </c>
      <c r="C4094" t="s">
        <v>423</v>
      </c>
      <c r="D4094">
        <v>31000000</v>
      </c>
      <c r="E4094">
        <v>2018</v>
      </c>
    </row>
    <row r="4095" spans="1:5" x14ac:dyDescent="0.25">
      <c r="A4095" t="s">
        <v>277</v>
      </c>
      <c r="B4095" t="s">
        <v>115</v>
      </c>
      <c r="C4095" t="s">
        <v>423</v>
      </c>
      <c r="D4095">
        <v>31000000</v>
      </c>
      <c r="E4095">
        <v>2019</v>
      </c>
    </row>
    <row r="4096" spans="1:5" x14ac:dyDescent="0.25">
      <c r="A4096" t="s">
        <v>277</v>
      </c>
      <c r="B4096" t="s">
        <v>115</v>
      </c>
      <c r="C4096" t="s">
        <v>423</v>
      </c>
      <c r="D4096">
        <v>31000000</v>
      </c>
      <c r="E4096">
        <v>2020</v>
      </c>
    </row>
    <row r="4097" spans="1:5" x14ac:dyDescent="0.25">
      <c r="A4097" t="s">
        <v>277</v>
      </c>
      <c r="B4097" t="s">
        <v>115</v>
      </c>
      <c r="C4097" t="s">
        <v>424</v>
      </c>
      <c r="D4097">
        <v>-8000000</v>
      </c>
      <c r="E4097">
        <v>2018</v>
      </c>
    </row>
    <row r="4098" spans="1:5" x14ac:dyDescent="0.25">
      <c r="A4098" t="s">
        <v>277</v>
      </c>
      <c r="B4098" t="s">
        <v>115</v>
      </c>
      <c r="C4098" t="s">
        <v>424</v>
      </c>
      <c r="D4098">
        <v>66000000</v>
      </c>
      <c r="E4098">
        <v>2019</v>
      </c>
    </row>
    <row r="4099" spans="1:5" x14ac:dyDescent="0.25">
      <c r="A4099" t="s">
        <v>277</v>
      </c>
      <c r="B4099" t="s">
        <v>115</v>
      </c>
      <c r="C4099" t="s">
        <v>424</v>
      </c>
      <c r="D4099">
        <v>66000000</v>
      </c>
      <c r="E4099">
        <v>2020</v>
      </c>
    </row>
    <row r="4100" spans="1:5" x14ac:dyDescent="0.25">
      <c r="A4100" t="s">
        <v>277</v>
      </c>
      <c r="B4100" t="s">
        <v>115</v>
      </c>
      <c r="C4100" t="s">
        <v>425</v>
      </c>
      <c r="D4100">
        <v>15546000000</v>
      </c>
      <c r="E4100">
        <v>2018</v>
      </c>
    </row>
    <row r="4101" spans="1:5" x14ac:dyDescent="0.25">
      <c r="A4101" t="s">
        <v>277</v>
      </c>
      <c r="B4101" t="s">
        <v>115</v>
      </c>
      <c r="C4101" t="s">
        <v>425</v>
      </c>
      <c r="D4101">
        <v>20253000000</v>
      </c>
      <c r="E4101">
        <v>2019</v>
      </c>
    </row>
    <row r="4102" spans="1:5" x14ac:dyDescent="0.25">
      <c r="A4102" t="s">
        <v>277</v>
      </c>
      <c r="B4102" t="s">
        <v>115</v>
      </c>
      <c r="C4102" t="s">
        <v>425</v>
      </c>
      <c r="D4102">
        <v>15307000000</v>
      </c>
      <c r="E4102">
        <v>2020</v>
      </c>
    </row>
    <row r="4103" spans="1:5" x14ac:dyDescent="0.25">
      <c r="A4103" t="s">
        <v>277</v>
      </c>
      <c r="B4103" t="s">
        <v>115</v>
      </c>
      <c r="C4103" t="s">
        <v>426</v>
      </c>
      <c r="D4103">
        <v>15538000000</v>
      </c>
      <c r="E4103">
        <v>2018</v>
      </c>
    </row>
    <row r="4104" spans="1:5" x14ac:dyDescent="0.25">
      <c r="A4104" t="s">
        <v>277</v>
      </c>
      <c r="B4104" t="s">
        <v>115</v>
      </c>
      <c r="C4104" t="s">
        <v>426</v>
      </c>
      <c r="D4104">
        <v>20319000000</v>
      </c>
      <c r="E4104">
        <v>2019</v>
      </c>
    </row>
    <row r="4105" spans="1:5" x14ac:dyDescent="0.25">
      <c r="A4105" t="s">
        <v>277</v>
      </c>
      <c r="B4105" t="s">
        <v>115</v>
      </c>
      <c r="C4105" t="s">
        <v>426</v>
      </c>
      <c r="D4105">
        <v>15373000000</v>
      </c>
      <c r="E4105">
        <v>2020</v>
      </c>
    </row>
    <row r="4106" spans="1:5" x14ac:dyDescent="0.25">
      <c r="A4106" t="s">
        <v>277</v>
      </c>
      <c r="B4106" t="s">
        <v>115</v>
      </c>
      <c r="C4106" t="s">
        <v>21</v>
      </c>
      <c r="D4106">
        <v>7568000000</v>
      </c>
      <c r="E4106">
        <v>2018</v>
      </c>
    </row>
    <row r="4107" spans="1:5" x14ac:dyDescent="0.25">
      <c r="A4107" t="s">
        <v>277</v>
      </c>
      <c r="B4107" t="s">
        <v>115</v>
      </c>
      <c r="C4107" t="s">
        <v>21</v>
      </c>
      <c r="D4107">
        <v>8383000000</v>
      </c>
      <c r="E4107">
        <v>2019</v>
      </c>
    </row>
    <row r="4108" spans="1:5" x14ac:dyDescent="0.25">
      <c r="A4108" t="s">
        <v>277</v>
      </c>
      <c r="B4108" t="s">
        <v>115</v>
      </c>
      <c r="C4108" t="s">
        <v>21</v>
      </c>
      <c r="D4108">
        <v>17495000000</v>
      </c>
      <c r="E4108">
        <v>2020</v>
      </c>
    </row>
    <row r="4109" spans="1:5" x14ac:dyDescent="0.25">
      <c r="A4109" t="s">
        <v>277</v>
      </c>
      <c r="B4109" t="s">
        <v>115</v>
      </c>
      <c r="C4109" t="s">
        <v>427</v>
      </c>
      <c r="D4109">
        <v>7568000000</v>
      </c>
      <c r="E4109">
        <v>2018</v>
      </c>
    </row>
    <row r="4110" spans="1:5" x14ac:dyDescent="0.25">
      <c r="A4110" t="s">
        <v>277</v>
      </c>
      <c r="B4110" t="s">
        <v>115</v>
      </c>
      <c r="C4110" t="s">
        <v>427</v>
      </c>
      <c r="D4110">
        <v>8383000000</v>
      </c>
      <c r="E4110">
        <v>2019</v>
      </c>
    </row>
    <row r="4111" spans="1:5" x14ac:dyDescent="0.25">
      <c r="A4111" t="s">
        <v>277</v>
      </c>
      <c r="B4111" t="s">
        <v>115</v>
      </c>
      <c r="C4111" t="s">
        <v>427</v>
      </c>
      <c r="D4111">
        <v>17495000000</v>
      </c>
      <c r="E4111">
        <v>2020</v>
      </c>
    </row>
    <row r="4112" spans="1:5" x14ac:dyDescent="0.25">
      <c r="A4112" t="s">
        <v>277</v>
      </c>
      <c r="B4112" t="s">
        <v>115</v>
      </c>
      <c r="C4112" t="s">
        <v>13</v>
      </c>
      <c r="D4112">
        <v>206768000000</v>
      </c>
      <c r="E4112">
        <v>2018</v>
      </c>
    </row>
    <row r="4113" spans="1:5" x14ac:dyDescent="0.25">
      <c r="A4113" t="s">
        <v>277</v>
      </c>
      <c r="B4113" t="s">
        <v>115</v>
      </c>
      <c r="C4113" t="s">
        <v>13</v>
      </c>
      <c r="D4113">
        <v>193919000000</v>
      </c>
      <c r="E4113">
        <v>2019</v>
      </c>
    </row>
    <row r="4114" spans="1:5" x14ac:dyDescent="0.25">
      <c r="A4114" t="s">
        <v>277</v>
      </c>
      <c r="B4114" t="s">
        <v>115</v>
      </c>
      <c r="C4114" t="s">
        <v>13</v>
      </c>
      <c r="D4114">
        <v>309773000000</v>
      </c>
      <c r="E4114">
        <v>2020</v>
      </c>
    </row>
    <row r="4115" spans="1:5" x14ac:dyDescent="0.25">
      <c r="A4115" t="s">
        <v>277</v>
      </c>
      <c r="B4115" t="s">
        <v>115</v>
      </c>
      <c r="C4115" t="s">
        <v>16</v>
      </c>
      <c r="D4115">
        <v>33770000000</v>
      </c>
      <c r="E4115">
        <v>2018</v>
      </c>
    </row>
    <row r="4116" spans="1:5" x14ac:dyDescent="0.25">
      <c r="A4116" t="s">
        <v>277</v>
      </c>
      <c r="B4116" t="s">
        <v>115</v>
      </c>
      <c r="C4116" t="s">
        <v>16</v>
      </c>
      <c r="D4116">
        <v>45049000000</v>
      </c>
      <c r="E4116">
        <v>2019</v>
      </c>
    </row>
    <row r="4117" spans="1:5" x14ac:dyDescent="0.25">
      <c r="A4117" t="s">
        <v>277</v>
      </c>
      <c r="B4117" t="s">
        <v>115</v>
      </c>
      <c r="C4117" t="s">
        <v>16</v>
      </c>
      <c r="D4117">
        <v>40156000000</v>
      </c>
      <c r="E4117">
        <v>2020</v>
      </c>
    </row>
    <row r="4118" spans="1:5" x14ac:dyDescent="0.25">
      <c r="A4118" t="s">
        <v>277</v>
      </c>
      <c r="B4118" t="s">
        <v>115</v>
      </c>
      <c r="C4118" t="s">
        <v>428</v>
      </c>
      <c r="D4118">
        <v>0</v>
      </c>
      <c r="E4118">
        <v>2018</v>
      </c>
    </row>
    <row r="4119" spans="1:5" x14ac:dyDescent="0.25">
      <c r="A4119" t="s">
        <v>277</v>
      </c>
      <c r="B4119" t="s">
        <v>115</v>
      </c>
      <c r="C4119" t="s">
        <v>428</v>
      </c>
      <c r="D4119">
        <v>0</v>
      </c>
      <c r="E4119">
        <v>2020</v>
      </c>
    </row>
    <row r="4120" spans="1:5" x14ac:dyDescent="0.25">
      <c r="A4120" t="s">
        <v>277</v>
      </c>
      <c r="B4120" t="s">
        <v>115</v>
      </c>
      <c r="C4120" t="s">
        <v>429</v>
      </c>
      <c r="D4120">
        <v>0</v>
      </c>
      <c r="E4120">
        <v>2018</v>
      </c>
    </row>
    <row r="4121" spans="1:5" x14ac:dyDescent="0.25">
      <c r="A4121" t="s">
        <v>277</v>
      </c>
      <c r="B4121" t="s">
        <v>115</v>
      </c>
      <c r="C4121" t="s">
        <v>429</v>
      </c>
      <c r="D4121">
        <v>0</v>
      </c>
      <c r="E4121">
        <v>2019</v>
      </c>
    </row>
    <row r="4122" spans="1:5" x14ac:dyDescent="0.25">
      <c r="A4122" t="s">
        <v>277</v>
      </c>
      <c r="B4122" t="s">
        <v>115</v>
      </c>
      <c r="C4122" t="s">
        <v>429</v>
      </c>
      <c r="D4122">
        <v>0</v>
      </c>
      <c r="E4122">
        <v>2019</v>
      </c>
    </row>
    <row r="4123" spans="1:5" x14ac:dyDescent="0.25">
      <c r="A4123" t="s">
        <v>277</v>
      </c>
      <c r="B4123" t="s">
        <v>115</v>
      </c>
      <c r="C4123" t="s">
        <v>429</v>
      </c>
      <c r="D4123">
        <v>0</v>
      </c>
      <c r="E4123">
        <v>2020</v>
      </c>
    </row>
    <row r="4124" spans="1:5" x14ac:dyDescent="0.25">
      <c r="A4124" t="s">
        <v>277</v>
      </c>
      <c r="B4124" t="s">
        <v>115</v>
      </c>
      <c r="C4124" t="s">
        <v>430</v>
      </c>
      <c r="D4124">
        <v>23445000000</v>
      </c>
      <c r="E4124">
        <v>2018</v>
      </c>
    </row>
    <row r="4125" spans="1:5" x14ac:dyDescent="0.25">
      <c r="A4125" t="s">
        <v>277</v>
      </c>
      <c r="B4125" t="s">
        <v>115</v>
      </c>
      <c r="C4125" t="s">
        <v>430</v>
      </c>
      <c r="D4125">
        <v>23901000000</v>
      </c>
      <c r="E4125">
        <v>2019</v>
      </c>
    </row>
    <row r="4126" spans="1:5" x14ac:dyDescent="0.25">
      <c r="A4126" t="s">
        <v>277</v>
      </c>
      <c r="B4126" t="s">
        <v>115</v>
      </c>
      <c r="C4126" t="s">
        <v>430</v>
      </c>
      <c r="D4126">
        <v>13632000000</v>
      </c>
      <c r="E4126">
        <v>2020</v>
      </c>
    </row>
    <row r="4127" spans="1:5" x14ac:dyDescent="0.25">
      <c r="A4127" t="s">
        <v>277</v>
      </c>
      <c r="B4127" t="s">
        <v>115</v>
      </c>
      <c r="C4127" t="s">
        <v>431</v>
      </c>
      <c r="D4127">
        <v>0</v>
      </c>
      <c r="E4127">
        <v>2018</v>
      </c>
    </row>
    <row r="4128" spans="1:5" x14ac:dyDescent="0.25">
      <c r="A4128" t="s">
        <v>277</v>
      </c>
      <c r="B4128" t="s">
        <v>115</v>
      </c>
      <c r="C4128" t="s">
        <v>431</v>
      </c>
      <c r="D4128">
        <v>0</v>
      </c>
      <c r="E4128">
        <v>2019</v>
      </c>
    </row>
    <row r="4129" spans="1:5" x14ac:dyDescent="0.25">
      <c r="A4129" t="s">
        <v>277</v>
      </c>
      <c r="B4129" t="s">
        <v>115</v>
      </c>
      <c r="C4129" t="s">
        <v>431</v>
      </c>
      <c r="D4129">
        <v>0</v>
      </c>
      <c r="E4129">
        <v>2020</v>
      </c>
    </row>
    <row r="4130" spans="1:5" x14ac:dyDescent="0.25">
      <c r="A4130" t="s">
        <v>277</v>
      </c>
      <c r="B4130" t="s">
        <v>115</v>
      </c>
      <c r="C4130" t="s">
        <v>432</v>
      </c>
      <c r="D4130">
        <v>43465</v>
      </c>
      <c r="E4130">
        <v>2018</v>
      </c>
    </row>
    <row r="4131" spans="1:5" x14ac:dyDescent="0.25">
      <c r="A4131" t="s">
        <v>277</v>
      </c>
      <c r="B4131" t="s">
        <v>115</v>
      </c>
      <c r="C4131" t="s">
        <v>432</v>
      </c>
      <c r="D4131">
        <v>43830</v>
      </c>
      <c r="E4131">
        <v>2019</v>
      </c>
    </row>
    <row r="4132" spans="1:5" x14ac:dyDescent="0.25">
      <c r="A4132" t="s">
        <v>277</v>
      </c>
      <c r="B4132" t="s">
        <v>115</v>
      </c>
      <c r="C4132" t="s">
        <v>432</v>
      </c>
      <c r="D4132">
        <v>44196</v>
      </c>
      <c r="E4132">
        <v>2020</v>
      </c>
    </row>
    <row r="4133" spans="1:5" x14ac:dyDescent="0.25">
      <c r="A4133" t="s">
        <v>277</v>
      </c>
      <c r="B4133" t="s">
        <v>115</v>
      </c>
      <c r="C4133" t="s">
        <v>433</v>
      </c>
      <c r="D4133">
        <v>854000000</v>
      </c>
      <c r="E4133">
        <v>2018</v>
      </c>
    </row>
    <row r="4134" spans="1:5" x14ac:dyDescent="0.25">
      <c r="A4134" t="s">
        <v>277</v>
      </c>
      <c r="B4134" t="s">
        <v>115</v>
      </c>
      <c r="C4134" t="s">
        <v>433</v>
      </c>
      <c r="D4134">
        <v>704000000</v>
      </c>
      <c r="E4134">
        <v>2019</v>
      </c>
    </row>
    <row r="4135" spans="1:5" x14ac:dyDescent="0.25">
      <c r="A4135" t="s">
        <v>277</v>
      </c>
      <c r="B4135" t="s">
        <v>115</v>
      </c>
      <c r="C4135" t="s">
        <v>433</v>
      </c>
      <c r="D4135">
        <v>758000000</v>
      </c>
      <c r="E4135">
        <v>2020</v>
      </c>
    </row>
    <row r="4136" spans="1:5" x14ac:dyDescent="0.25">
      <c r="A4136" t="s">
        <v>277</v>
      </c>
      <c r="B4136" t="s">
        <v>115</v>
      </c>
      <c r="C4136" t="s">
        <v>434</v>
      </c>
      <c r="D4136">
        <v>196220000000</v>
      </c>
      <c r="E4136">
        <v>2018</v>
      </c>
    </row>
    <row r="4137" spans="1:5" x14ac:dyDescent="0.25">
      <c r="A4137" t="s">
        <v>277</v>
      </c>
      <c r="B4137" t="s">
        <v>115</v>
      </c>
      <c r="C4137" t="s">
        <v>434</v>
      </c>
      <c r="D4137">
        <v>193242000000</v>
      </c>
      <c r="E4137">
        <v>2019</v>
      </c>
    </row>
    <row r="4138" spans="1:5" x14ac:dyDescent="0.25">
      <c r="A4138" t="s">
        <v>277</v>
      </c>
      <c r="B4138" t="s">
        <v>115</v>
      </c>
      <c r="C4138" t="s">
        <v>434</v>
      </c>
      <c r="D4138">
        <v>199442000000</v>
      </c>
      <c r="E4138">
        <v>2020</v>
      </c>
    </row>
    <row r="4139" spans="1:5" x14ac:dyDescent="0.25">
      <c r="A4139" t="s">
        <v>277</v>
      </c>
      <c r="B4139" t="s">
        <v>115</v>
      </c>
      <c r="C4139" t="s">
        <v>435</v>
      </c>
      <c r="D4139">
        <v>0</v>
      </c>
      <c r="E4139">
        <v>2018</v>
      </c>
    </row>
    <row r="4140" spans="1:5" x14ac:dyDescent="0.25">
      <c r="A4140" t="s">
        <v>277</v>
      </c>
      <c r="B4140" t="s">
        <v>115</v>
      </c>
      <c r="C4140" t="s">
        <v>435</v>
      </c>
      <c r="D4140">
        <v>0</v>
      </c>
      <c r="E4140">
        <v>2019</v>
      </c>
    </row>
    <row r="4141" spans="1:5" x14ac:dyDescent="0.25">
      <c r="A4141" t="s">
        <v>277</v>
      </c>
      <c r="B4141" t="s">
        <v>115</v>
      </c>
      <c r="C4141" t="s">
        <v>435</v>
      </c>
      <c r="D4141">
        <v>0</v>
      </c>
      <c r="E4141">
        <v>2020</v>
      </c>
    </row>
    <row r="4142" spans="1:5" x14ac:dyDescent="0.25">
      <c r="A4142" t="s">
        <v>277</v>
      </c>
      <c r="B4142" t="s">
        <v>115</v>
      </c>
      <c r="C4142" t="s">
        <v>436</v>
      </c>
      <c r="D4142">
        <v>22046000000</v>
      </c>
      <c r="E4142">
        <v>2018</v>
      </c>
    </row>
    <row r="4143" spans="1:5" x14ac:dyDescent="0.25">
      <c r="A4143" t="s">
        <v>277</v>
      </c>
      <c r="B4143" t="s">
        <v>115</v>
      </c>
      <c r="C4143" t="s">
        <v>436</v>
      </c>
      <c r="D4143">
        <v>22126000000</v>
      </c>
      <c r="E4143">
        <v>2019</v>
      </c>
    </row>
    <row r="4144" spans="1:5" x14ac:dyDescent="0.25">
      <c r="A4144" t="s">
        <v>277</v>
      </c>
      <c r="B4144" t="s">
        <v>115</v>
      </c>
      <c r="C4144" t="s">
        <v>436</v>
      </c>
      <c r="D4144">
        <v>22162000000</v>
      </c>
      <c r="E4144">
        <v>2020</v>
      </c>
    </row>
    <row r="4145" spans="1:5" x14ac:dyDescent="0.25">
      <c r="A4145" t="s">
        <v>277</v>
      </c>
      <c r="B4145" t="s">
        <v>115</v>
      </c>
      <c r="C4145" t="s">
        <v>437</v>
      </c>
      <c r="D4145">
        <v>65286000000</v>
      </c>
      <c r="E4145">
        <v>2018</v>
      </c>
    </row>
    <row r="4146" spans="1:5" x14ac:dyDescent="0.25">
      <c r="A4146" t="s">
        <v>277</v>
      </c>
      <c r="B4146" t="s">
        <v>115</v>
      </c>
      <c r="C4146" t="s">
        <v>437</v>
      </c>
      <c r="D4146">
        <v>65903000000</v>
      </c>
      <c r="E4146">
        <v>2019</v>
      </c>
    </row>
    <row r="4147" spans="1:5" x14ac:dyDescent="0.25">
      <c r="A4147" t="s">
        <v>277</v>
      </c>
      <c r="B4147" t="s">
        <v>115</v>
      </c>
      <c r="C4147" t="s">
        <v>437</v>
      </c>
      <c r="D4147">
        <v>56803000000</v>
      </c>
      <c r="E4147">
        <v>2020</v>
      </c>
    </row>
    <row r="4148" spans="1:5" x14ac:dyDescent="0.25">
      <c r="A4148" t="s">
        <v>277</v>
      </c>
      <c r="B4148" t="s">
        <v>115</v>
      </c>
      <c r="C4148" t="s">
        <v>438</v>
      </c>
      <c r="D4148">
        <v>18088000000</v>
      </c>
      <c r="E4148">
        <v>2018</v>
      </c>
    </row>
    <row r="4149" spans="1:5" x14ac:dyDescent="0.25">
      <c r="A4149" t="s">
        <v>277</v>
      </c>
      <c r="B4149" t="s">
        <v>115</v>
      </c>
      <c r="C4149" t="s">
        <v>438</v>
      </c>
      <c r="D4149">
        <v>19471000000</v>
      </c>
      <c r="E4149">
        <v>2019</v>
      </c>
    </row>
    <row r="4150" spans="1:5" x14ac:dyDescent="0.25">
      <c r="A4150" t="s">
        <v>277</v>
      </c>
      <c r="B4150" t="s">
        <v>115</v>
      </c>
      <c r="C4150" t="s">
        <v>438</v>
      </c>
      <c r="D4150">
        <v>11107000000</v>
      </c>
      <c r="E4150">
        <v>2020</v>
      </c>
    </row>
    <row r="4151" spans="1:5" x14ac:dyDescent="0.25">
      <c r="A4151" t="s">
        <v>277</v>
      </c>
      <c r="B4151" t="s">
        <v>115</v>
      </c>
      <c r="C4151" t="s">
        <v>439</v>
      </c>
      <c r="D4151">
        <v>-8000000</v>
      </c>
      <c r="E4151">
        <v>2018</v>
      </c>
    </row>
    <row r="4152" spans="1:5" x14ac:dyDescent="0.25">
      <c r="A4152" t="s">
        <v>277</v>
      </c>
      <c r="B4152" t="s">
        <v>115</v>
      </c>
      <c r="C4152" t="s">
        <v>439</v>
      </c>
      <c r="D4152">
        <v>-4000000</v>
      </c>
      <c r="E4152">
        <v>2019</v>
      </c>
    </row>
    <row r="4153" spans="1:5" x14ac:dyDescent="0.25">
      <c r="A4153" t="s">
        <v>277</v>
      </c>
      <c r="B4153" t="s">
        <v>115</v>
      </c>
      <c r="C4153" t="s">
        <v>439</v>
      </c>
      <c r="D4153">
        <v>-20000000</v>
      </c>
      <c r="E4153">
        <v>2020</v>
      </c>
    </row>
    <row r="4154" spans="1:5" x14ac:dyDescent="0.25">
      <c r="A4154" t="s">
        <v>277</v>
      </c>
      <c r="B4154" t="s">
        <v>115</v>
      </c>
      <c r="C4154" t="s">
        <v>23</v>
      </c>
      <c r="D4154">
        <v>5357000000</v>
      </c>
      <c r="E4154">
        <v>2018</v>
      </c>
    </row>
    <row r="4155" spans="1:5" x14ac:dyDescent="0.25">
      <c r="A4155" t="s">
        <v>277</v>
      </c>
      <c r="B4155" t="s">
        <v>115</v>
      </c>
      <c r="C4155" t="s">
        <v>23</v>
      </c>
      <c r="D4155">
        <v>4430000000</v>
      </c>
      <c r="E4155">
        <v>2019</v>
      </c>
    </row>
    <row r="4156" spans="1:5" x14ac:dyDescent="0.25">
      <c r="A4156" t="s">
        <v>277</v>
      </c>
      <c r="B4156" t="s">
        <v>115</v>
      </c>
      <c r="C4156" t="s">
        <v>23</v>
      </c>
      <c r="D4156">
        <v>2525000000</v>
      </c>
      <c r="E4156">
        <v>2020</v>
      </c>
    </row>
    <row r="4157" spans="1:5" x14ac:dyDescent="0.25">
      <c r="A4157" t="s">
        <v>277</v>
      </c>
      <c r="B4157" t="s">
        <v>115</v>
      </c>
      <c r="C4157" t="s">
        <v>440</v>
      </c>
      <c r="D4157">
        <v>5220000000</v>
      </c>
      <c r="E4157">
        <v>2018</v>
      </c>
    </row>
    <row r="4158" spans="1:5" x14ac:dyDescent="0.25">
      <c r="A4158" t="s">
        <v>277</v>
      </c>
      <c r="B4158" t="s">
        <v>115</v>
      </c>
      <c r="C4158" t="s">
        <v>440</v>
      </c>
      <c r="D4158">
        <v>4822000000</v>
      </c>
      <c r="E4158">
        <v>2019</v>
      </c>
    </row>
    <row r="4159" spans="1:5" x14ac:dyDescent="0.25">
      <c r="A4159" t="s">
        <v>277</v>
      </c>
      <c r="B4159" t="s">
        <v>115</v>
      </c>
      <c r="C4159" t="s">
        <v>440</v>
      </c>
      <c r="D4159">
        <v>4747000000</v>
      </c>
      <c r="E4159">
        <v>2020</v>
      </c>
    </row>
    <row r="4160" spans="1:5" x14ac:dyDescent="0.25">
      <c r="A4160" t="s">
        <v>277</v>
      </c>
      <c r="B4160" t="s">
        <v>115</v>
      </c>
      <c r="C4160" t="s">
        <v>22</v>
      </c>
      <c r="D4160">
        <v>24266000000</v>
      </c>
      <c r="E4160">
        <v>2018</v>
      </c>
    </row>
    <row r="4161" spans="1:5" x14ac:dyDescent="0.25">
      <c r="A4161" t="s">
        <v>277</v>
      </c>
      <c r="B4161" t="s">
        <v>115</v>
      </c>
      <c r="C4161" t="s">
        <v>22</v>
      </c>
      <c r="D4161">
        <v>29163000000</v>
      </c>
      <c r="E4161">
        <v>2019</v>
      </c>
    </row>
    <row r="4162" spans="1:5" x14ac:dyDescent="0.25">
      <c r="A4162" t="s">
        <v>277</v>
      </c>
      <c r="B4162" t="s">
        <v>115</v>
      </c>
      <c r="C4162" t="s">
        <v>22</v>
      </c>
      <c r="D4162">
        <v>14541000000</v>
      </c>
      <c r="E4162">
        <v>2020</v>
      </c>
    </row>
    <row r="4163" spans="1:5" x14ac:dyDescent="0.25">
      <c r="A4163" t="s">
        <v>277</v>
      </c>
      <c r="B4163" t="s">
        <v>115</v>
      </c>
      <c r="C4163" t="s">
        <v>441</v>
      </c>
      <c r="D4163">
        <v>22963000000</v>
      </c>
      <c r="E4163">
        <v>2018</v>
      </c>
    </row>
    <row r="4164" spans="1:5" x14ac:dyDescent="0.25">
      <c r="A4164" t="s">
        <v>277</v>
      </c>
      <c r="B4164" t="s">
        <v>115</v>
      </c>
      <c r="C4164" t="s">
        <v>441</v>
      </c>
      <c r="D4164">
        <v>28682000000</v>
      </c>
      <c r="E4164">
        <v>2019</v>
      </c>
    </row>
    <row r="4165" spans="1:5" x14ac:dyDescent="0.25">
      <c r="A4165" t="s">
        <v>277</v>
      </c>
      <c r="B4165" t="s">
        <v>115</v>
      </c>
      <c r="C4165" t="s">
        <v>441</v>
      </c>
      <c r="D4165">
        <v>13298000000</v>
      </c>
      <c r="E4165">
        <v>2020</v>
      </c>
    </row>
    <row r="4166" spans="1:5" x14ac:dyDescent="0.25">
      <c r="A4166" t="s">
        <v>277</v>
      </c>
      <c r="B4166" t="s">
        <v>115</v>
      </c>
      <c r="C4166" t="s">
        <v>11</v>
      </c>
      <c r="D4166">
        <v>0</v>
      </c>
      <c r="E4166">
        <v>2018</v>
      </c>
    </row>
    <row r="4167" spans="1:5" x14ac:dyDescent="0.25">
      <c r="A4167" t="s">
        <v>277</v>
      </c>
      <c r="B4167" t="s">
        <v>115</v>
      </c>
      <c r="C4167" t="s">
        <v>11</v>
      </c>
      <c r="D4167">
        <v>0</v>
      </c>
      <c r="E4167">
        <v>2019</v>
      </c>
    </row>
    <row r="4168" spans="1:5" x14ac:dyDescent="0.25">
      <c r="A4168" t="s">
        <v>277</v>
      </c>
      <c r="B4168" t="s">
        <v>115</v>
      </c>
      <c r="C4168" t="s">
        <v>11</v>
      </c>
      <c r="D4168">
        <v>0</v>
      </c>
      <c r="E4168">
        <v>2020</v>
      </c>
    </row>
    <row r="4169" spans="1:5" x14ac:dyDescent="0.25">
      <c r="A4169" t="s">
        <v>277</v>
      </c>
      <c r="B4169" t="s">
        <v>115</v>
      </c>
      <c r="C4169" t="s">
        <v>19</v>
      </c>
      <c r="D4169">
        <v>1917383000000</v>
      </c>
      <c r="E4169">
        <v>2018</v>
      </c>
    </row>
    <row r="4170" spans="1:5" x14ac:dyDescent="0.25">
      <c r="A4170" t="s">
        <v>277</v>
      </c>
      <c r="B4170" t="s">
        <v>115</v>
      </c>
      <c r="C4170" t="s">
        <v>19</v>
      </c>
      <c r="D4170">
        <v>1951158000000</v>
      </c>
      <c r="E4170">
        <v>2019</v>
      </c>
    </row>
    <row r="4171" spans="1:5" x14ac:dyDescent="0.25">
      <c r="A4171" t="s">
        <v>277</v>
      </c>
      <c r="B4171" t="s">
        <v>115</v>
      </c>
      <c r="C4171" t="s">
        <v>19</v>
      </c>
      <c r="D4171">
        <v>2260090000000</v>
      </c>
      <c r="E4171">
        <v>2020</v>
      </c>
    </row>
    <row r="4172" spans="1:5" x14ac:dyDescent="0.25">
      <c r="A4172" t="s">
        <v>277</v>
      </c>
      <c r="B4172" t="s">
        <v>115</v>
      </c>
      <c r="C4172" t="s">
        <v>18</v>
      </c>
      <c r="D4172">
        <v>1720309000000</v>
      </c>
      <c r="E4172">
        <v>2018</v>
      </c>
    </row>
    <row r="4173" spans="1:5" x14ac:dyDescent="0.25">
      <c r="A4173" t="s">
        <v>277</v>
      </c>
      <c r="B4173" t="s">
        <v>115</v>
      </c>
      <c r="C4173" t="s">
        <v>18</v>
      </c>
      <c r="D4173">
        <v>1757212000000</v>
      </c>
      <c r="E4173">
        <v>2019</v>
      </c>
    </row>
    <row r="4174" spans="1:5" x14ac:dyDescent="0.25">
      <c r="A4174" t="s">
        <v>277</v>
      </c>
      <c r="B4174" t="s">
        <v>115</v>
      </c>
      <c r="C4174" t="s">
        <v>18</v>
      </c>
      <c r="D4174">
        <v>2059890000000</v>
      </c>
      <c r="E4174">
        <v>2020</v>
      </c>
    </row>
    <row r="4175" spans="1:5" x14ac:dyDescent="0.25">
      <c r="A4175" t="s">
        <v>277</v>
      </c>
      <c r="B4175" t="s">
        <v>115</v>
      </c>
      <c r="C4175" t="s">
        <v>442</v>
      </c>
      <c r="D4175">
        <v>177768000000</v>
      </c>
      <c r="E4175">
        <v>2018</v>
      </c>
    </row>
    <row r="4176" spans="1:5" x14ac:dyDescent="0.25">
      <c r="A4176" t="s">
        <v>277</v>
      </c>
      <c r="B4176" t="s">
        <v>115</v>
      </c>
      <c r="C4176" t="s">
        <v>442</v>
      </c>
      <c r="D4176">
        <v>166339000000</v>
      </c>
      <c r="E4176">
        <v>2019</v>
      </c>
    </row>
    <row r="4177" spans="1:5" x14ac:dyDescent="0.25">
      <c r="A4177" t="s">
        <v>277</v>
      </c>
      <c r="B4177" t="s">
        <v>115</v>
      </c>
      <c r="C4177" t="s">
        <v>442</v>
      </c>
      <c r="D4177">
        <v>199525000000</v>
      </c>
      <c r="E4177">
        <v>2020</v>
      </c>
    </row>
    <row r="4178" spans="1:5" x14ac:dyDescent="0.25">
      <c r="A4178" t="s">
        <v>277</v>
      </c>
      <c r="B4178" t="s">
        <v>115</v>
      </c>
      <c r="C4178" t="s">
        <v>443</v>
      </c>
      <c r="D4178">
        <v>606403000000</v>
      </c>
      <c r="E4178">
        <v>2018</v>
      </c>
    </row>
    <row r="4179" spans="1:5" x14ac:dyDescent="0.25">
      <c r="A4179" t="s">
        <v>277</v>
      </c>
      <c r="B4179" t="s">
        <v>115</v>
      </c>
      <c r="C4179" t="s">
        <v>443</v>
      </c>
      <c r="D4179">
        <v>978586000000</v>
      </c>
      <c r="E4179">
        <v>2019</v>
      </c>
    </row>
    <row r="4180" spans="1:5" x14ac:dyDescent="0.25">
      <c r="A4180" t="s">
        <v>277</v>
      </c>
      <c r="B4180" t="s">
        <v>115</v>
      </c>
      <c r="C4180" t="s">
        <v>443</v>
      </c>
      <c r="D4180">
        <v>1009901000000</v>
      </c>
      <c r="E4180">
        <v>2020</v>
      </c>
    </row>
    <row r="4181" spans="1:5" x14ac:dyDescent="0.25">
      <c r="A4181" t="s">
        <v>277</v>
      </c>
      <c r="B4181" t="s">
        <v>115</v>
      </c>
      <c r="C4181" t="s">
        <v>444</v>
      </c>
      <c r="D4181">
        <v>24014000000</v>
      </c>
      <c r="E4181">
        <v>2018</v>
      </c>
    </row>
    <row r="4182" spans="1:5" x14ac:dyDescent="0.25">
      <c r="A4182" t="s">
        <v>277</v>
      </c>
      <c r="B4182" t="s">
        <v>115</v>
      </c>
      <c r="C4182" t="s">
        <v>444</v>
      </c>
      <c r="D4182">
        <v>-3324000000</v>
      </c>
      <c r="E4182">
        <v>2019</v>
      </c>
    </row>
    <row r="4183" spans="1:5" x14ac:dyDescent="0.25">
      <c r="A4183" t="s">
        <v>277</v>
      </c>
      <c r="B4183" t="s">
        <v>115</v>
      </c>
      <c r="C4183" t="s">
        <v>444</v>
      </c>
      <c r="D4183">
        <v>46242000000</v>
      </c>
      <c r="E4183">
        <v>2020</v>
      </c>
    </row>
    <row r="4184" spans="1:5" x14ac:dyDescent="0.25">
      <c r="A4184" t="s">
        <v>277</v>
      </c>
      <c r="B4184" t="s">
        <v>115</v>
      </c>
      <c r="C4184" t="s">
        <v>445</v>
      </c>
      <c r="D4184">
        <v>8362000000</v>
      </c>
      <c r="E4184">
        <v>2018</v>
      </c>
    </row>
    <row r="4185" spans="1:5" x14ac:dyDescent="0.25">
      <c r="A4185" t="s">
        <v>277</v>
      </c>
      <c r="B4185" t="s">
        <v>115</v>
      </c>
      <c r="C4185" t="s">
        <v>445</v>
      </c>
      <c r="D4185">
        <v>6722000000</v>
      </c>
      <c r="E4185">
        <v>2019</v>
      </c>
    </row>
    <row r="4186" spans="1:5" x14ac:dyDescent="0.25">
      <c r="A4186" t="s">
        <v>277</v>
      </c>
      <c r="B4186" t="s">
        <v>115</v>
      </c>
      <c r="C4186" t="s">
        <v>445</v>
      </c>
      <c r="D4186">
        <v>13752000000</v>
      </c>
      <c r="E4186">
        <v>2020</v>
      </c>
    </row>
    <row r="4187" spans="1:5" x14ac:dyDescent="0.25">
      <c r="A4187" t="s">
        <v>277</v>
      </c>
      <c r="B4187" t="s">
        <v>115</v>
      </c>
      <c r="C4187" t="s">
        <v>446</v>
      </c>
      <c r="D4187">
        <v>0</v>
      </c>
      <c r="E4187">
        <v>2018</v>
      </c>
    </row>
    <row r="4188" spans="1:5" x14ac:dyDescent="0.25">
      <c r="A4188" t="s">
        <v>277</v>
      </c>
      <c r="B4188" t="s">
        <v>115</v>
      </c>
      <c r="C4188" t="s">
        <v>446</v>
      </c>
      <c r="D4188">
        <v>0</v>
      </c>
      <c r="E4188">
        <v>2019</v>
      </c>
    </row>
    <row r="4189" spans="1:5" x14ac:dyDescent="0.25">
      <c r="A4189" t="s">
        <v>277</v>
      </c>
      <c r="B4189" t="s">
        <v>115</v>
      </c>
      <c r="C4189" t="s">
        <v>446</v>
      </c>
      <c r="D4189">
        <v>0</v>
      </c>
      <c r="E4189">
        <v>2020</v>
      </c>
    </row>
    <row r="4190" spans="1:5" x14ac:dyDescent="0.25">
      <c r="A4190" t="s">
        <v>277</v>
      </c>
      <c r="B4190" t="s">
        <v>115</v>
      </c>
      <c r="C4190" t="s">
        <v>447</v>
      </c>
      <c r="D4190">
        <v>56634000000</v>
      </c>
      <c r="E4190">
        <v>2018</v>
      </c>
    </row>
    <row r="4191" spans="1:5" x14ac:dyDescent="0.25">
      <c r="A4191" t="s">
        <v>277</v>
      </c>
      <c r="B4191" t="s">
        <v>115</v>
      </c>
      <c r="C4191" t="s">
        <v>447</v>
      </c>
      <c r="D4191">
        <v>30230000000</v>
      </c>
      <c r="E4191">
        <v>2019</v>
      </c>
    </row>
    <row r="4192" spans="1:5" x14ac:dyDescent="0.25">
      <c r="A4192" t="s">
        <v>277</v>
      </c>
      <c r="B4192" t="s">
        <v>115</v>
      </c>
      <c r="C4192" t="s">
        <v>447</v>
      </c>
      <c r="D4192">
        <v>249130000000</v>
      </c>
      <c r="E4192">
        <v>2020</v>
      </c>
    </row>
    <row r="4193" spans="1:5" x14ac:dyDescent="0.25">
      <c r="A4193" t="s">
        <v>277</v>
      </c>
      <c r="B4193" t="s">
        <v>115</v>
      </c>
      <c r="C4193" t="s">
        <v>448</v>
      </c>
      <c r="D4193">
        <v>0</v>
      </c>
      <c r="E4193">
        <v>2018</v>
      </c>
    </row>
    <row r="4194" spans="1:5" x14ac:dyDescent="0.25">
      <c r="A4194" t="s">
        <v>277</v>
      </c>
      <c r="B4194" t="s">
        <v>115</v>
      </c>
      <c r="C4194" t="s">
        <v>448</v>
      </c>
      <c r="D4194">
        <v>0</v>
      </c>
      <c r="E4194">
        <v>2019</v>
      </c>
    </row>
    <row r="4195" spans="1:5" x14ac:dyDescent="0.25">
      <c r="A4195" t="s">
        <v>277</v>
      </c>
      <c r="B4195" t="s">
        <v>115</v>
      </c>
      <c r="C4195" t="s">
        <v>448</v>
      </c>
      <c r="D4195">
        <v>0</v>
      </c>
      <c r="E4195">
        <v>2020</v>
      </c>
    </row>
    <row r="4196" spans="1:5" x14ac:dyDescent="0.25">
      <c r="A4196" t="s">
        <v>277</v>
      </c>
      <c r="B4196" t="s">
        <v>115</v>
      </c>
      <c r="C4196" t="s">
        <v>449</v>
      </c>
      <c r="D4196">
        <v>-73118000000</v>
      </c>
      <c r="E4196">
        <v>2018</v>
      </c>
    </row>
    <row r="4197" spans="1:5" x14ac:dyDescent="0.25">
      <c r="A4197" t="s">
        <v>277</v>
      </c>
      <c r="B4197" t="s">
        <v>115</v>
      </c>
      <c r="C4197" t="s">
        <v>449</v>
      </c>
      <c r="D4197">
        <v>-23374000000</v>
      </c>
      <c r="E4197">
        <v>2019</v>
      </c>
    </row>
    <row r="4198" spans="1:5" x14ac:dyDescent="0.25">
      <c r="A4198" t="s">
        <v>277</v>
      </c>
      <c r="B4198" t="s">
        <v>115</v>
      </c>
      <c r="C4198" t="s">
        <v>449</v>
      </c>
      <c r="D4198">
        <v>-95312000000</v>
      </c>
      <c r="E4198">
        <v>2020</v>
      </c>
    </row>
    <row r="4199" spans="1:5" x14ac:dyDescent="0.25">
      <c r="A4199" t="s">
        <v>277</v>
      </c>
      <c r="B4199" t="s">
        <v>115</v>
      </c>
      <c r="C4199" t="s">
        <v>450</v>
      </c>
      <c r="D4199">
        <v>0</v>
      </c>
      <c r="E4199">
        <v>2018</v>
      </c>
    </row>
    <row r="4200" spans="1:5" x14ac:dyDescent="0.25">
      <c r="A4200" t="s">
        <v>277</v>
      </c>
      <c r="B4200" t="s">
        <v>115</v>
      </c>
      <c r="C4200" t="s">
        <v>450</v>
      </c>
      <c r="D4200">
        <v>0</v>
      </c>
      <c r="E4200">
        <v>2019</v>
      </c>
    </row>
    <row r="4201" spans="1:5" x14ac:dyDescent="0.25">
      <c r="A4201" t="s">
        <v>277</v>
      </c>
      <c r="B4201" t="s">
        <v>115</v>
      </c>
      <c r="C4201" t="s">
        <v>450</v>
      </c>
      <c r="D4201">
        <v>0</v>
      </c>
      <c r="E4201">
        <v>2020</v>
      </c>
    </row>
    <row r="4202" spans="1:5" x14ac:dyDescent="0.25">
      <c r="A4202" t="s">
        <v>277</v>
      </c>
      <c r="B4202" t="s">
        <v>115</v>
      </c>
      <c r="C4202" t="s">
        <v>451</v>
      </c>
      <c r="D4202">
        <v>-22963000000</v>
      </c>
      <c r="E4202">
        <v>2018</v>
      </c>
    </row>
    <row r="4203" spans="1:5" x14ac:dyDescent="0.25">
      <c r="A4203" t="s">
        <v>277</v>
      </c>
      <c r="B4203" t="s">
        <v>115</v>
      </c>
      <c r="C4203" t="s">
        <v>451</v>
      </c>
      <c r="D4203">
        <v>-28682000000</v>
      </c>
      <c r="E4203">
        <v>2019</v>
      </c>
    </row>
    <row r="4204" spans="1:5" x14ac:dyDescent="0.25">
      <c r="A4204" t="s">
        <v>277</v>
      </c>
      <c r="B4204" t="s">
        <v>115</v>
      </c>
      <c r="C4204" t="s">
        <v>451</v>
      </c>
      <c r="D4204">
        <v>-13298000000</v>
      </c>
      <c r="E4204">
        <v>2020</v>
      </c>
    </row>
    <row r="4205" spans="1:5" x14ac:dyDescent="0.25">
      <c r="A4205" t="s">
        <v>277</v>
      </c>
      <c r="B4205" t="s">
        <v>115</v>
      </c>
      <c r="C4205" t="s">
        <v>452</v>
      </c>
      <c r="D4205">
        <v>0</v>
      </c>
      <c r="E4205">
        <v>2018</v>
      </c>
    </row>
    <row r="4206" spans="1:5" x14ac:dyDescent="0.25">
      <c r="A4206" t="s">
        <v>277</v>
      </c>
      <c r="B4206" t="s">
        <v>115</v>
      </c>
      <c r="C4206" t="s">
        <v>452</v>
      </c>
      <c r="D4206">
        <v>0</v>
      </c>
      <c r="E4206">
        <v>2019</v>
      </c>
    </row>
    <row r="4207" spans="1:5" x14ac:dyDescent="0.25">
      <c r="A4207" t="s">
        <v>277</v>
      </c>
      <c r="B4207" t="s">
        <v>115</v>
      </c>
      <c r="C4207" t="s">
        <v>452</v>
      </c>
      <c r="D4207">
        <v>0</v>
      </c>
      <c r="E4207">
        <v>2020</v>
      </c>
    </row>
    <row r="4208" spans="1:5" x14ac:dyDescent="0.25">
      <c r="A4208" t="s">
        <v>277</v>
      </c>
      <c r="B4208" t="s">
        <v>115</v>
      </c>
      <c r="C4208" t="s">
        <v>453</v>
      </c>
      <c r="D4208">
        <v>35000000</v>
      </c>
      <c r="E4208">
        <v>2018</v>
      </c>
    </row>
    <row r="4209" spans="1:5" x14ac:dyDescent="0.25">
      <c r="A4209" t="s">
        <v>277</v>
      </c>
      <c r="B4209" t="s">
        <v>115</v>
      </c>
      <c r="C4209" t="s">
        <v>453</v>
      </c>
      <c r="D4209">
        <v>66000000</v>
      </c>
      <c r="E4209">
        <v>2019</v>
      </c>
    </row>
    <row r="4210" spans="1:5" x14ac:dyDescent="0.25">
      <c r="A4210" t="s">
        <v>277</v>
      </c>
      <c r="B4210" t="s">
        <v>115</v>
      </c>
      <c r="C4210" t="s">
        <v>453</v>
      </c>
      <c r="D4210">
        <v>40000000</v>
      </c>
      <c r="E4210">
        <v>2020</v>
      </c>
    </row>
    <row r="4211" spans="1:5" x14ac:dyDescent="0.25">
      <c r="A4211" t="s">
        <v>277</v>
      </c>
      <c r="B4211" t="s">
        <v>115</v>
      </c>
      <c r="C4211" t="s">
        <v>454</v>
      </c>
      <c r="D4211">
        <v>18045000000</v>
      </c>
      <c r="E4211">
        <v>2018</v>
      </c>
    </row>
    <row r="4212" spans="1:5" x14ac:dyDescent="0.25">
      <c r="A4212" t="s">
        <v>277</v>
      </c>
      <c r="B4212" t="s">
        <v>115</v>
      </c>
      <c r="C4212" t="s">
        <v>454</v>
      </c>
      <c r="D4212">
        <v>19401000000</v>
      </c>
      <c r="E4212">
        <v>2019</v>
      </c>
    </row>
    <row r="4213" spans="1:5" x14ac:dyDescent="0.25">
      <c r="A4213" t="s">
        <v>277</v>
      </c>
      <c r="B4213" t="s">
        <v>115</v>
      </c>
      <c r="C4213" t="s">
        <v>454</v>
      </c>
      <c r="D4213">
        <v>11047000000</v>
      </c>
      <c r="E4213">
        <v>2020</v>
      </c>
    </row>
    <row r="4214" spans="1:5" x14ac:dyDescent="0.25">
      <c r="A4214" t="s">
        <v>277</v>
      </c>
      <c r="B4214" t="s">
        <v>115</v>
      </c>
      <c r="C4214" t="s">
        <v>24</v>
      </c>
      <c r="D4214">
        <v>18080000000</v>
      </c>
      <c r="E4214">
        <v>2018</v>
      </c>
    </row>
    <row r="4215" spans="1:5" x14ac:dyDescent="0.25">
      <c r="A4215" t="s">
        <v>277</v>
      </c>
      <c r="B4215" t="s">
        <v>115</v>
      </c>
      <c r="C4215" t="s">
        <v>24</v>
      </c>
      <c r="D4215">
        <v>19467000000</v>
      </c>
      <c r="E4215">
        <v>2019</v>
      </c>
    </row>
    <row r="4216" spans="1:5" x14ac:dyDescent="0.25">
      <c r="A4216" t="s">
        <v>277</v>
      </c>
      <c r="B4216" t="s">
        <v>115</v>
      </c>
      <c r="C4216" t="s">
        <v>24</v>
      </c>
      <c r="D4216">
        <v>11087000000</v>
      </c>
      <c r="E4216">
        <v>2020</v>
      </c>
    </row>
    <row r="4217" spans="1:5" x14ac:dyDescent="0.25">
      <c r="A4217" t="s">
        <v>277</v>
      </c>
      <c r="B4217" t="s">
        <v>115</v>
      </c>
      <c r="C4217" t="s">
        <v>455</v>
      </c>
      <c r="D4217">
        <v>0</v>
      </c>
      <c r="E4217">
        <v>2018</v>
      </c>
    </row>
    <row r="4218" spans="1:5" x14ac:dyDescent="0.25">
      <c r="A4218" t="s">
        <v>277</v>
      </c>
      <c r="B4218" t="s">
        <v>115</v>
      </c>
      <c r="C4218" t="s">
        <v>455</v>
      </c>
      <c r="D4218">
        <v>0</v>
      </c>
      <c r="E4218">
        <v>2019</v>
      </c>
    </row>
    <row r="4219" spans="1:5" x14ac:dyDescent="0.25">
      <c r="A4219" t="s">
        <v>277</v>
      </c>
      <c r="B4219" t="s">
        <v>115</v>
      </c>
      <c r="C4219" t="s">
        <v>455</v>
      </c>
      <c r="D4219">
        <v>0</v>
      </c>
      <c r="E4219">
        <v>2020</v>
      </c>
    </row>
    <row r="4220" spans="1:5" x14ac:dyDescent="0.25">
      <c r="A4220" t="s">
        <v>277</v>
      </c>
      <c r="B4220" t="s">
        <v>115</v>
      </c>
      <c r="C4220" t="s">
        <v>14</v>
      </c>
      <c r="D4220">
        <v>1729278000000</v>
      </c>
      <c r="E4220">
        <v>2018</v>
      </c>
    </row>
    <row r="4221" spans="1:5" x14ac:dyDescent="0.25">
      <c r="A4221" t="s">
        <v>277</v>
      </c>
      <c r="B4221" t="s">
        <v>115</v>
      </c>
      <c r="C4221" t="s">
        <v>14</v>
      </c>
      <c r="D4221">
        <v>1757239000000</v>
      </c>
      <c r="E4221">
        <v>2019</v>
      </c>
    </row>
    <row r="4222" spans="1:5" x14ac:dyDescent="0.25">
      <c r="A4222" t="s">
        <v>277</v>
      </c>
      <c r="B4222" t="s">
        <v>115</v>
      </c>
      <c r="C4222" t="s">
        <v>14</v>
      </c>
      <c r="D4222">
        <v>1950475000000</v>
      </c>
      <c r="E4222">
        <v>2020</v>
      </c>
    </row>
    <row r="4223" spans="1:5" x14ac:dyDescent="0.25">
      <c r="A4223" t="s">
        <v>277</v>
      </c>
      <c r="B4223" t="s">
        <v>115</v>
      </c>
      <c r="C4223" t="s">
        <v>17</v>
      </c>
      <c r="D4223">
        <v>1687963000000</v>
      </c>
      <c r="E4223">
        <v>2018</v>
      </c>
    </row>
    <row r="4224" spans="1:5" x14ac:dyDescent="0.25">
      <c r="A4224" t="s">
        <v>277</v>
      </c>
      <c r="B4224" t="s">
        <v>115</v>
      </c>
      <c r="C4224" t="s">
        <v>17</v>
      </c>
      <c r="D4224">
        <v>1712163000000</v>
      </c>
      <c r="E4224">
        <v>2019</v>
      </c>
    </row>
    <row r="4225" spans="1:5" x14ac:dyDescent="0.25">
      <c r="A4225" t="s">
        <v>277</v>
      </c>
      <c r="B4225" t="s">
        <v>115</v>
      </c>
      <c r="C4225" t="s">
        <v>17</v>
      </c>
      <c r="D4225">
        <v>2030376000000</v>
      </c>
      <c r="E4225">
        <v>2020</v>
      </c>
    </row>
    <row r="4226" spans="1:5" x14ac:dyDescent="0.25">
      <c r="A4226" t="s">
        <v>277</v>
      </c>
      <c r="B4226" t="s">
        <v>115</v>
      </c>
      <c r="C4226" t="s">
        <v>456</v>
      </c>
      <c r="D4226">
        <v>41841000000</v>
      </c>
      <c r="E4226">
        <v>2018</v>
      </c>
    </row>
    <row r="4227" spans="1:5" x14ac:dyDescent="0.25">
      <c r="A4227" t="s">
        <v>277</v>
      </c>
      <c r="B4227" t="s">
        <v>115</v>
      </c>
      <c r="C4227" t="s">
        <v>456</v>
      </c>
      <c r="D4227">
        <v>42002000000</v>
      </c>
      <c r="E4227">
        <v>2019</v>
      </c>
    </row>
    <row r="4228" spans="1:5" x14ac:dyDescent="0.25">
      <c r="A4228" t="s">
        <v>277</v>
      </c>
      <c r="B4228" t="s">
        <v>115</v>
      </c>
      <c r="C4228" t="s">
        <v>456</v>
      </c>
      <c r="D4228">
        <v>43171000000</v>
      </c>
      <c r="E4228">
        <v>2020</v>
      </c>
    </row>
    <row r="4229" spans="1:5" x14ac:dyDescent="0.25">
      <c r="A4229" t="s">
        <v>277</v>
      </c>
      <c r="B4229" t="s">
        <v>115</v>
      </c>
      <c r="C4229" t="s">
        <v>457</v>
      </c>
      <c r="D4229">
        <v>0</v>
      </c>
      <c r="E4229">
        <v>2018</v>
      </c>
    </row>
    <row r="4230" spans="1:5" x14ac:dyDescent="0.25">
      <c r="A4230" t="s">
        <v>277</v>
      </c>
      <c r="B4230" t="s">
        <v>115</v>
      </c>
      <c r="C4230" t="s">
        <v>457</v>
      </c>
      <c r="D4230">
        <v>0</v>
      </c>
      <c r="E4230">
        <v>2020</v>
      </c>
    </row>
    <row r="4231" spans="1:5" x14ac:dyDescent="0.25">
      <c r="A4231" t="s">
        <v>277</v>
      </c>
      <c r="B4231" t="s">
        <v>115</v>
      </c>
      <c r="C4231" t="s">
        <v>494</v>
      </c>
      <c r="D4231">
        <v>0</v>
      </c>
      <c r="E4231">
        <v>2019</v>
      </c>
    </row>
    <row r="4232" spans="1:5" x14ac:dyDescent="0.25">
      <c r="A4232" t="s">
        <v>277</v>
      </c>
      <c r="B4232" t="s">
        <v>115</v>
      </c>
      <c r="C4232" t="s">
        <v>458</v>
      </c>
      <c r="D4232">
        <v>41841000000</v>
      </c>
      <c r="E4232">
        <v>2018</v>
      </c>
    </row>
    <row r="4233" spans="1:5" x14ac:dyDescent="0.25">
      <c r="A4233" t="s">
        <v>277</v>
      </c>
      <c r="B4233" t="s">
        <v>115</v>
      </c>
      <c r="C4233" t="s">
        <v>458</v>
      </c>
      <c r="D4233">
        <v>42002000000</v>
      </c>
      <c r="E4233">
        <v>2019</v>
      </c>
    </row>
    <row r="4234" spans="1:5" x14ac:dyDescent="0.25">
      <c r="A4234" t="s">
        <v>277</v>
      </c>
      <c r="B4234" t="s">
        <v>115</v>
      </c>
      <c r="C4234" t="s">
        <v>458</v>
      </c>
      <c r="D4234">
        <v>43171000000</v>
      </c>
      <c r="E4234">
        <v>2020</v>
      </c>
    </row>
    <row r="4235" spans="1:5" x14ac:dyDescent="0.25">
      <c r="A4235" t="s">
        <v>277</v>
      </c>
      <c r="B4235" t="s">
        <v>115</v>
      </c>
      <c r="C4235" t="s">
        <v>459</v>
      </c>
      <c r="D4235">
        <v>54224000000</v>
      </c>
      <c r="E4235">
        <v>2018</v>
      </c>
    </row>
    <row r="4236" spans="1:5" x14ac:dyDescent="0.25">
      <c r="A4236" t="s">
        <v>277</v>
      </c>
      <c r="B4236" t="s">
        <v>115</v>
      </c>
      <c r="C4236" t="s">
        <v>459</v>
      </c>
      <c r="D4236">
        <v>54982000000</v>
      </c>
      <c r="E4236">
        <v>2019</v>
      </c>
    </row>
    <row r="4237" spans="1:5" x14ac:dyDescent="0.25">
      <c r="A4237" t="s">
        <v>277</v>
      </c>
      <c r="B4237" t="s">
        <v>115</v>
      </c>
      <c r="C4237" t="s">
        <v>459</v>
      </c>
      <c r="D4237">
        <v>45870000000</v>
      </c>
      <c r="E4237">
        <v>2020</v>
      </c>
    </row>
    <row r="4238" spans="1:5" x14ac:dyDescent="0.25">
      <c r="A4238" t="s">
        <v>277</v>
      </c>
      <c r="B4238" t="s">
        <v>115</v>
      </c>
      <c r="C4238" t="s">
        <v>460</v>
      </c>
      <c r="D4238">
        <v>268000000</v>
      </c>
      <c r="E4238">
        <v>2018</v>
      </c>
    </row>
    <row r="4239" spans="1:5" x14ac:dyDescent="0.25">
      <c r="A4239" t="s">
        <v>277</v>
      </c>
      <c r="B4239" t="s">
        <v>115</v>
      </c>
      <c r="C4239" t="s">
        <v>460</v>
      </c>
      <c r="D4239">
        <v>19763000000</v>
      </c>
      <c r="E4239">
        <v>2019</v>
      </c>
    </row>
    <row r="4240" spans="1:5" x14ac:dyDescent="0.25">
      <c r="A4240" t="s">
        <v>277</v>
      </c>
      <c r="B4240" t="s">
        <v>115</v>
      </c>
      <c r="C4240" t="s">
        <v>460</v>
      </c>
      <c r="D4240">
        <v>174581000000</v>
      </c>
      <c r="E4240">
        <v>2020</v>
      </c>
    </row>
    <row r="4241" spans="1:5" x14ac:dyDescent="0.25">
      <c r="A4241" t="s">
        <v>277</v>
      </c>
      <c r="B4241" t="s">
        <v>115</v>
      </c>
      <c r="C4241" t="s">
        <v>461</v>
      </c>
      <c r="D4241">
        <v>-76736000000</v>
      </c>
      <c r="E4241">
        <v>2018</v>
      </c>
    </row>
    <row r="4242" spans="1:5" x14ac:dyDescent="0.25">
      <c r="A4242" t="s">
        <v>277</v>
      </c>
      <c r="B4242" t="s">
        <v>115</v>
      </c>
      <c r="C4242" t="s">
        <v>461</v>
      </c>
      <c r="D4242">
        <v>-36305000000</v>
      </c>
      <c r="E4242">
        <v>2019</v>
      </c>
    </row>
    <row r="4243" spans="1:5" x14ac:dyDescent="0.25">
      <c r="A4243" t="s">
        <v>277</v>
      </c>
      <c r="B4243" t="s">
        <v>115</v>
      </c>
      <c r="C4243" t="s">
        <v>461</v>
      </c>
      <c r="D4243">
        <v>-156252000000</v>
      </c>
      <c r="E4243">
        <v>2020</v>
      </c>
    </row>
    <row r="4244" spans="1:5" x14ac:dyDescent="0.25">
      <c r="A4244" t="s">
        <v>277</v>
      </c>
      <c r="B4244" t="s">
        <v>115</v>
      </c>
      <c r="C4244" t="s">
        <v>462</v>
      </c>
      <c r="D4244">
        <v>-2235000000</v>
      </c>
      <c r="E4244">
        <v>2018</v>
      </c>
    </row>
    <row r="4245" spans="1:5" x14ac:dyDescent="0.25">
      <c r="A4245" t="s">
        <v>277</v>
      </c>
      <c r="B4245" t="s">
        <v>115</v>
      </c>
      <c r="C4245" t="s">
        <v>462</v>
      </c>
      <c r="D4245">
        <v>-43491000000</v>
      </c>
      <c r="E4245">
        <v>2019</v>
      </c>
    </row>
    <row r="4246" spans="1:5" x14ac:dyDescent="0.25">
      <c r="A4246" t="s">
        <v>277</v>
      </c>
      <c r="B4246" t="s">
        <v>115</v>
      </c>
      <c r="C4246" t="s">
        <v>462</v>
      </c>
      <c r="D4246">
        <v>-90024000000</v>
      </c>
      <c r="E4246">
        <v>2020</v>
      </c>
    </row>
    <row r="4247" spans="1:5" x14ac:dyDescent="0.25">
      <c r="A4247" t="s">
        <v>277</v>
      </c>
      <c r="B4247" t="s">
        <v>115</v>
      </c>
      <c r="C4247" t="s">
        <v>463</v>
      </c>
      <c r="D4247">
        <v>0</v>
      </c>
      <c r="E4247">
        <v>2018</v>
      </c>
    </row>
    <row r="4248" spans="1:5" x14ac:dyDescent="0.25">
      <c r="A4248" t="s">
        <v>277</v>
      </c>
      <c r="B4248" t="s">
        <v>115</v>
      </c>
      <c r="C4248" t="s">
        <v>463</v>
      </c>
      <c r="D4248">
        <v>0</v>
      </c>
      <c r="E4248">
        <v>2019</v>
      </c>
    </row>
    <row r="4249" spans="1:5" x14ac:dyDescent="0.25">
      <c r="A4249" t="s">
        <v>277</v>
      </c>
      <c r="B4249" t="s">
        <v>115</v>
      </c>
      <c r="C4249" t="s">
        <v>463</v>
      </c>
      <c r="D4249">
        <v>0</v>
      </c>
      <c r="E4249">
        <v>2020</v>
      </c>
    </row>
    <row r="4250" spans="1:5" x14ac:dyDescent="0.25">
      <c r="A4250" t="s">
        <v>277</v>
      </c>
      <c r="B4250" t="s">
        <v>115</v>
      </c>
      <c r="C4250" t="s">
        <v>12</v>
      </c>
      <c r="D4250">
        <v>0</v>
      </c>
      <c r="E4250">
        <v>2018</v>
      </c>
    </row>
    <row r="4251" spans="1:5" x14ac:dyDescent="0.25">
      <c r="A4251" t="s">
        <v>277</v>
      </c>
      <c r="B4251" t="s">
        <v>115</v>
      </c>
      <c r="C4251" t="s">
        <v>12</v>
      </c>
      <c r="D4251">
        <v>-686700000000</v>
      </c>
      <c r="E4251">
        <v>2019</v>
      </c>
    </row>
    <row r="4252" spans="1:5" x14ac:dyDescent="0.25">
      <c r="A4252" t="s">
        <v>277</v>
      </c>
      <c r="B4252" t="s">
        <v>115</v>
      </c>
      <c r="C4252" t="s">
        <v>12</v>
      </c>
      <c r="D4252">
        <v>-658872000000</v>
      </c>
      <c r="E4252">
        <v>2020</v>
      </c>
    </row>
    <row r="4253" spans="1:5" x14ac:dyDescent="0.25">
      <c r="A4253" t="s">
        <v>277</v>
      </c>
      <c r="B4253" t="s">
        <v>115</v>
      </c>
      <c r="C4253" t="s">
        <v>464</v>
      </c>
      <c r="D4253">
        <v>1013170000000</v>
      </c>
      <c r="E4253">
        <v>2018</v>
      </c>
    </row>
    <row r="4254" spans="1:5" x14ac:dyDescent="0.25">
      <c r="A4254" t="s">
        <v>277</v>
      </c>
      <c r="B4254" t="s">
        <v>115</v>
      </c>
      <c r="C4254" t="s">
        <v>464</v>
      </c>
      <c r="D4254">
        <v>1070590000000</v>
      </c>
      <c r="E4254">
        <v>2019</v>
      </c>
    </row>
    <row r="4255" spans="1:5" x14ac:dyDescent="0.25">
      <c r="A4255" t="s">
        <v>277</v>
      </c>
      <c r="B4255" t="s">
        <v>115</v>
      </c>
      <c r="C4255" t="s">
        <v>464</v>
      </c>
      <c r="D4255">
        <v>1280671000000</v>
      </c>
      <c r="E4255">
        <v>2020</v>
      </c>
    </row>
    <row r="4256" spans="1:5" x14ac:dyDescent="0.25">
      <c r="A4256" t="s">
        <v>277</v>
      </c>
      <c r="B4256" t="s">
        <v>115</v>
      </c>
      <c r="C4256" t="s">
        <v>465</v>
      </c>
      <c r="D4256">
        <v>1346099000000</v>
      </c>
      <c r="E4256">
        <v>2018</v>
      </c>
    </row>
    <row r="4257" spans="1:5" x14ac:dyDescent="0.25">
      <c r="A4257" t="s">
        <v>277</v>
      </c>
      <c r="B4257" t="s">
        <v>115</v>
      </c>
      <c r="C4257" t="s">
        <v>465</v>
      </c>
      <c r="D4257">
        <v>1361728000000</v>
      </c>
      <c r="E4257">
        <v>2019</v>
      </c>
    </row>
    <row r="4258" spans="1:5" x14ac:dyDescent="0.25">
      <c r="A4258" t="s">
        <v>277</v>
      </c>
      <c r="B4258" t="s">
        <v>115</v>
      </c>
      <c r="C4258" t="s">
        <v>465</v>
      </c>
      <c r="D4258">
        <v>1463839000000</v>
      </c>
      <c r="E4258">
        <v>2020</v>
      </c>
    </row>
    <row r="4259" spans="1:5" x14ac:dyDescent="0.25">
      <c r="A4259" t="s">
        <v>277</v>
      </c>
      <c r="B4259" t="s">
        <v>115</v>
      </c>
      <c r="C4259" t="s">
        <v>466</v>
      </c>
      <c r="D4259">
        <v>1458262000000</v>
      </c>
      <c r="E4259">
        <v>2018</v>
      </c>
    </row>
    <row r="4260" spans="1:5" x14ac:dyDescent="0.25">
      <c r="A4260" t="s">
        <v>277</v>
      </c>
      <c r="B4260" t="s">
        <v>115</v>
      </c>
      <c r="C4260" t="s">
        <v>466</v>
      </c>
      <c r="D4260">
        <v>1463403000000</v>
      </c>
      <c r="E4260">
        <v>2019</v>
      </c>
    </row>
    <row r="4261" spans="1:5" x14ac:dyDescent="0.25">
      <c r="A4261" t="s">
        <v>277</v>
      </c>
      <c r="B4261" t="s">
        <v>115</v>
      </c>
      <c r="C4261" t="s">
        <v>466</v>
      </c>
      <c r="D4261">
        <v>1720482000000</v>
      </c>
      <c r="E4261">
        <v>2020</v>
      </c>
    </row>
    <row r="4262" spans="1:5" x14ac:dyDescent="0.25">
      <c r="A4262" t="s">
        <v>277</v>
      </c>
      <c r="B4262" t="s">
        <v>115</v>
      </c>
      <c r="C4262" t="s">
        <v>467</v>
      </c>
      <c r="D4262">
        <v>30779000000</v>
      </c>
      <c r="E4262">
        <v>2018</v>
      </c>
    </row>
    <row r="4263" spans="1:5" x14ac:dyDescent="0.25">
      <c r="A4263" t="s">
        <v>277</v>
      </c>
      <c r="B4263" t="s">
        <v>115</v>
      </c>
      <c r="C4263" t="s">
        <v>467</v>
      </c>
      <c r="D4263">
        <v>31081000000</v>
      </c>
      <c r="E4263">
        <v>2019</v>
      </c>
    </row>
    <row r="4264" spans="1:5" x14ac:dyDescent="0.25">
      <c r="A4264" t="s">
        <v>277</v>
      </c>
      <c r="B4264" t="s">
        <v>115</v>
      </c>
      <c r="C4264" t="s">
        <v>467</v>
      </c>
      <c r="D4264">
        <v>32238000000</v>
      </c>
      <c r="E4264">
        <v>2020</v>
      </c>
    </row>
    <row r="4265" spans="1:5" x14ac:dyDescent="0.25">
      <c r="A4265" t="s">
        <v>277</v>
      </c>
      <c r="B4265" t="s">
        <v>115</v>
      </c>
      <c r="C4265" t="s">
        <v>468</v>
      </c>
      <c r="D4265">
        <v>0</v>
      </c>
      <c r="E4265">
        <v>2018</v>
      </c>
    </row>
    <row r="4266" spans="1:5" x14ac:dyDescent="0.25">
      <c r="A4266" t="s">
        <v>277</v>
      </c>
      <c r="B4266" t="s">
        <v>115</v>
      </c>
      <c r="C4266" t="s">
        <v>468</v>
      </c>
      <c r="D4266">
        <v>0</v>
      </c>
      <c r="E4266">
        <v>2019</v>
      </c>
    </row>
    <row r="4267" spans="1:5" x14ac:dyDescent="0.25">
      <c r="A4267" t="s">
        <v>277</v>
      </c>
      <c r="B4267" t="s">
        <v>115</v>
      </c>
      <c r="C4267" t="s">
        <v>468</v>
      </c>
      <c r="D4267">
        <v>0</v>
      </c>
      <c r="E4267">
        <v>2020</v>
      </c>
    </row>
    <row r="4268" spans="1:5" x14ac:dyDescent="0.25">
      <c r="A4268" t="s">
        <v>277</v>
      </c>
      <c r="B4268" t="s">
        <v>115</v>
      </c>
      <c r="C4268" t="s">
        <v>469</v>
      </c>
      <c r="D4268">
        <v>5020000000</v>
      </c>
      <c r="E4268">
        <v>2018</v>
      </c>
    </row>
    <row r="4269" spans="1:5" x14ac:dyDescent="0.25">
      <c r="A4269" t="s">
        <v>277</v>
      </c>
      <c r="B4269" t="s">
        <v>115</v>
      </c>
      <c r="C4269" t="s">
        <v>469</v>
      </c>
      <c r="D4269">
        <v>5447000000</v>
      </c>
      <c r="E4269">
        <v>2019</v>
      </c>
    </row>
    <row r="4270" spans="1:5" x14ac:dyDescent="0.25">
      <c r="A4270" t="s">
        <v>277</v>
      </c>
      <c r="B4270" t="s">
        <v>115</v>
      </c>
      <c r="C4270" t="s">
        <v>469</v>
      </c>
      <c r="D4270">
        <v>5352000000</v>
      </c>
      <c r="E4270">
        <v>2020</v>
      </c>
    </row>
    <row r="4271" spans="1:5" x14ac:dyDescent="0.25">
      <c r="A4271" t="s">
        <v>277</v>
      </c>
      <c r="B4271" t="s">
        <v>115</v>
      </c>
      <c r="C4271" t="s">
        <v>470</v>
      </c>
      <c r="D4271">
        <v>152487000000</v>
      </c>
      <c r="E4271">
        <v>2018</v>
      </c>
    </row>
    <row r="4272" spans="1:5" x14ac:dyDescent="0.25">
      <c r="A4272" t="s">
        <v>277</v>
      </c>
      <c r="B4272" t="s">
        <v>115</v>
      </c>
      <c r="C4272" t="s">
        <v>470</v>
      </c>
      <c r="D4272">
        <v>274491000000</v>
      </c>
      <c r="E4272">
        <v>2019</v>
      </c>
    </row>
    <row r="4273" spans="1:5" x14ac:dyDescent="0.25">
      <c r="A4273" t="s">
        <v>277</v>
      </c>
      <c r="B4273" t="s">
        <v>115</v>
      </c>
      <c r="C4273" t="s">
        <v>470</v>
      </c>
      <c r="D4273">
        <v>334900000000</v>
      </c>
      <c r="E4273">
        <v>2020</v>
      </c>
    </row>
    <row r="4274" spans="1:5" x14ac:dyDescent="0.25">
      <c r="A4274" t="s">
        <v>277</v>
      </c>
      <c r="B4274" t="s">
        <v>115</v>
      </c>
      <c r="C4274" t="s">
        <v>471</v>
      </c>
      <c r="D4274">
        <v>0</v>
      </c>
      <c r="E4274">
        <v>2018</v>
      </c>
    </row>
    <row r="4275" spans="1:5" x14ac:dyDescent="0.25">
      <c r="A4275" t="s">
        <v>277</v>
      </c>
      <c r="B4275" t="s">
        <v>115</v>
      </c>
      <c r="C4275" t="s">
        <v>471</v>
      </c>
      <c r="D4275">
        <v>0</v>
      </c>
      <c r="E4275">
        <v>2019</v>
      </c>
    </row>
    <row r="4276" spans="1:5" x14ac:dyDescent="0.25">
      <c r="A4276" t="s">
        <v>277</v>
      </c>
      <c r="B4276" t="s">
        <v>115</v>
      </c>
      <c r="C4276" t="s">
        <v>471</v>
      </c>
      <c r="D4276">
        <v>0</v>
      </c>
      <c r="E4276">
        <v>2020</v>
      </c>
    </row>
    <row r="4277" spans="1:5" x14ac:dyDescent="0.25">
      <c r="A4277" t="s">
        <v>277</v>
      </c>
      <c r="B4277" t="s">
        <v>115</v>
      </c>
      <c r="C4277" t="s">
        <v>472</v>
      </c>
      <c r="D4277">
        <v>0</v>
      </c>
      <c r="E4277">
        <v>2018</v>
      </c>
    </row>
    <row r="4278" spans="1:5" x14ac:dyDescent="0.25">
      <c r="A4278" t="s">
        <v>277</v>
      </c>
      <c r="B4278" t="s">
        <v>115</v>
      </c>
      <c r="C4278" t="s">
        <v>472</v>
      </c>
      <c r="D4278">
        <v>0</v>
      </c>
      <c r="E4278">
        <v>2019</v>
      </c>
    </row>
    <row r="4279" spans="1:5" x14ac:dyDescent="0.25">
      <c r="A4279" t="s">
        <v>277</v>
      </c>
      <c r="B4279" t="s">
        <v>115</v>
      </c>
      <c r="C4279" t="s">
        <v>472</v>
      </c>
      <c r="D4279">
        <v>0</v>
      </c>
      <c r="E4279">
        <v>2020</v>
      </c>
    </row>
    <row r="4280" spans="1:5" x14ac:dyDescent="0.25">
      <c r="A4280" t="s">
        <v>277</v>
      </c>
      <c r="B4280" t="s">
        <v>115</v>
      </c>
      <c r="C4280" t="s">
        <v>473</v>
      </c>
      <c r="D4280">
        <v>18460000000</v>
      </c>
      <c r="E4280">
        <v>2018</v>
      </c>
    </row>
    <row r="4281" spans="1:5" x14ac:dyDescent="0.25">
      <c r="A4281" t="s">
        <v>277</v>
      </c>
      <c r="B4281" t="s">
        <v>115</v>
      </c>
      <c r="C4281" t="s">
        <v>473</v>
      </c>
      <c r="D4281">
        <v>17980000000</v>
      </c>
      <c r="E4281">
        <v>2019</v>
      </c>
    </row>
    <row r="4282" spans="1:5" x14ac:dyDescent="0.25">
      <c r="A4282" t="s">
        <v>277</v>
      </c>
      <c r="B4282" t="s">
        <v>115</v>
      </c>
      <c r="C4282" t="s">
        <v>473</v>
      </c>
      <c r="D4282">
        <v>19480000000</v>
      </c>
      <c r="E4282">
        <v>2020</v>
      </c>
    </row>
    <row r="4283" spans="1:5" x14ac:dyDescent="0.25">
      <c r="A4283" t="s">
        <v>277</v>
      </c>
      <c r="B4283" t="s">
        <v>115</v>
      </c>
      <c r="C4283" t="s">
        <v>474</v>
      </c>
      <c r="D4283">
        <v>61491000000</v>
      </c>
      <c r="E4283">
        <v>2018</v>
      </c>
    </row>
    <row r="4284" spans="1:5" x14ac:dyDescent="0.25">
      <c r="A4284" t="s">
        <v>277</v>
      </c>
      <c r="B4284" t="s">
        <v>115</v>
      </c>
      <c r="C4284" t="s">
        <v>474</v>
      </c>
      <c r="D4284">
        <v>137173000000</v>
      </c>
      <c r="E4284">
        <v>2019</v>
      </c>
    </row>
    <row r="4285" spans="1:5" x14ac:dyDescent="0.25">
      <c r="A4285" t="s">
        <v>277</v>
      </c>
      <c r="B4285" t="s">
        <v>115</v>
      </c>
      <c r="C4285" t="s">
        <v>474</v>
      </c>
      <c r="D4285">
        <v>146285000000</v>
      </c>
      <c r="E4285">
        <v>2020</v>
      </c>
    </row>
    <row r="4286" spans="1:5" x14ac:dyDescent="0.25">
      <c r="A4286" t="s">
        <v>277</v>
      </c>
      <c r="B4286" t="s">
        <v>115</v>
      </c>
      <c r="C4286" t="s">
        <v>475</v>
      </c>
      <c r="D4286">
        <v>0</v>
      </c>
      <c r="E4286">
        <v>2018</v>
      </c>
    </row>
    <row r="4287" spans="1:5" x14ac:dyDescent="0.25">
      <c r="A4287" t="s">
        <v>277</v>
      </c>
      <c r="B4287" t="s">
        <v>115</v>
      </c>
      <c r="C4287" t="s">
        <v>475</v>
      </c>
      <c r="D4287">
        <v>1496000000</v>
      </c>
      <c r="E4287">
        <v>2019</v>
      </c>
    </row>
    <row r="4288" spans="1:5" x14ac:dyDescent="0.25">
      <c r="A4288" t="s">
        <v>277</v>
      </c>
      <c r="B4288" t="s">
        <v>115</v>
      </c>
      <c r="C4288" t="s">
        <v>475</v>
      </c>
      <c r="D4288">
        <v>2995000000</v>
      </c>
      <c r="E4288">
        <v>2020</v>
      </c>
    </row>
    <row r="4289" spans="1:5" x14ac:dyDescent="0.25">
      <c r="A4289" t="s">
        <v>277</v>
      </c>
      <c r="B4289" t="s">
        <v>115</v>
      </c>
      <c r="C4289" t="s">
        <v>476</v>
      </c>
      <c r="D4289">
        <v>7354000000</v>
      </c>
      <c r="E4289">
        <v>2018</v>
      </c>
    </row>
    <row r="4290" spans="1:5" x14ac:dyDescent="0.25">
      <c r="A4290" t="s">
        <v>277</v>
      </c>
      <c r="B4290" t="s">
        <v>115</v>
      </c>
      <c r="C4290" t="s">
        <v>476</v>
      </c>
      <c r="D4290">
        <v>8218000000</v>
      </c>
      <c r="E4290">
        <v>2019</v>
      </c>
    </row>
    <row r="4291" spans="1:5" x14ac:dyDescent="0.25">
      <c r="A4291" t="s">
        <v>277</v>
      </c>
      <c r="B4291" t="s">
        <v>115</v>
      </c>
      <c r="C4291" t="s">
        <v>476</v>
      </c>
      <c r="D4291">
        <v>0</v>
      </c>
      <c r="E4291">
        <v>2020</v>
      </c>
    </row>
    <row r="4292" spans="1:5" x14ac:dyDescent="0.25">
      <c r="A4292" t="s">
        <v>277</v>
      </c>
      <c r="B4292" t="s">
        <v>115</v>
      </c>
      <c r="C4292" t="s">
        <v>477</v>
      </c>
      <c r="D4292">
        <v>15226000000</v>
      </c>
      <c r="E4292">
        <v>2018</v>
      </c>
    </row>
    <row r="4293" spans="1:5" x14ac:dyDescent="0.25">
      <c r="A4293" t="s">
        <v>277</v>
      </c>
      <c r="B4293" t="s">
        <v>115</v>
      </c>
      <c r="C4293" t="s">
        <v>477</v>
      </c>
      <c r="D4293">
        <v>19551000000</v>
      </c>
      <c r="E4293">
        <v>2019</v>
      </c>
    </row>
    <row r="4294" spans="1:5" x14ac:dyDescent="0.25">
      <c r="A4294" t="s">
        <v>277</v>
      </c>
      <c r="B4294" t="s">
        <v>115</v>
      </c>
      <c r="C4294" t="s">
        <v>477</v>
      </c>
      <c r="D4294">
        <v>4425000000</v>
      </c>
      <c r="E4294">
        <v>2020</v>
      </c>
    </row>
    <row r="4295" spans="1:5" x14ac:dyDescent="0.25">
      <c r="A4295" t="s">
        <v>277</v>
      </c>
      <c r="B4295" t="s">
        <v>115</v>
      </c>
      <c r="C4295" t="s">
        <v>478</v>
      </c>
      <c r="D4295">
        <v>0</v>
      </c>
      <c r="E4295">
        <v>2018</v>
      </c>
    </row>
    <row r="4296" spans="1:5" x14ac:dyDescent="0.25">
      <c r="A4296" t="s">
        <v>277</v>
      </c>
      <c r="B4296" t="s">
        <v>115</v>
      </c>
      <c r="C4296" t="s">
        <v>478</v>
      </c>
      <c r="D4296">
        <v>0</v>
      </c>
      <c r="E4296">
        <v>2019</v>
      </c>
    </row>
    <row r="4297" spans="1:5" x14ac:dyDescent="0.25">
      <c r="A4297" t="s">
        <v>277</v>
      </c>
      <c r="B4297" t="s">
        <v>115</v>
      </c>
      <c r="C4297" t="s">
        <v>478</v>
      </c>
      <c r="D4297">
        <v>0</v>
      </c>
      <c r="E4297">
        <v>2020</v>
      </c>
    </row>
    <row r="4298" spans="1:5" x14ac:dyDescent="0.25">
      <c r="A4298" t="s">
        <v>277</v>
      </c>
      <c r="B4298" t="s">
        <v>115</v>
      </c>
      <c r="C4298" t="s">
        <v>479</v>
      </c>
      <c r="D4298">
        <v>151347000000</v>
      </c>
      <c r="E4298">
        <v>2018</v>
      </c>
    </row>
    <row r="4299" spans="1:5" x14ac:dyDescent="0.25">
      <c r="A4299" t="s">
        <v>277</v>
      </c>
      <c r="B4299" t="s">
        <v>115</v>
      </c>
      <c r="C4299" t="s">
        <v>479</v>
      </c>
      <c r="D4299">
        <v>165369000000</v>
      </c>
      <c r="E4299">
        <v>2019</v>
      </c>
    </row>
    <row r="4300" spans="1:5" x14ac:dyDescent="0.25">
      <c r="A4300" t="s">
        <v>277</v>
      </c>
      <c r="B4300" t="s">
        <v>115</v>
      </c>
      <c r="C4300" t="s">
        <v>479</v>
      </c>
      <c r="D4300">
        <v>168272000000</v>
      </c>
      <c r="E4300">
        <v>2020</v>
      </c>
    </row>
    <row r="4301" spans="1:5" x14ac:dyDescent="0.25">
      <c r="A4301" t="s">
        <v>277</v>
      </c>
      <c r="B4301" t="s">
        <v>115</v>
      </c>
      <c r="C4301" t="s">
        <v>480</v>
      </c>
      <c r="D4301">
        <v>72854000000</v>
      </c>
      <c r="E4301">
        <v>2018</v>
      </c>
    </row>
    <row r="4302" spans="1:5" x14ac:dyDescent="0.25">
      <c r="A4302" t="s">
        <v>277</v>
      </c>
      <c r="B4302" t="s">
        <v>115</v>
      </c>
      <c r="C4302" t="s">
        <v>480</v>
      </c>
      <c r="D4302">
        <v>74286000000</v>
      </c>
      <c r="E4302">
        <v>2019</v>
      </c>
    </row>
    <row r="4303" spans="1:5" x14ac:dyDescent="0.25">
      <c r="A4303" t="s">
        <v>277</v>
      </c>
      <c r="B4303" t="s">
        <v>115</v>
      </c>
      <c r="C4303" t="s">
        <v>480</v>
      </c>
      <c r="D4303">
        <v>74298000000</v>
      </c>
      <c r="E4303">
        <v>2020</v>
      </c>
    </row>
    <row r="4304" spans="1:5" x14ac:dyDescent="0.25">
      <c r="A4304" t="s">
        <v>277</v>
      </c>
      <c r="B4304" t="s">
        <v>115</v>
      </c>
      <c r="C4304" t="s">
        <v>481</v>
      </c>
      <c r="D4304">
        <v>11062000000</v>
      </c>
      <c r="E4304">
        <v>2018</v>
      </c>
    </row>
    <row r="4305" spans="1:5" x14ac:dyDescent="0.25">
      <c r="A4305" t="s">
        <v>277</v>
      </c>
      <c r="B4305" t="s">
        <v>115</v>
      </c>
      <c r="C4305" t="s">
        <v>481</v>
      </c>
      <c r="D4305">
        <v>10921000000</v>
      </c>
      <c r="E4305">
        <v>2019</v>
      </c>
    </row>
    <row r="4306" spans="1:5" x14ac:dyDescent="0.25">
      <c r="A4306" t="s">
        <v>277</v>
      </c>
      <c r="B4306" t="s">
        <v>115</v>
      </c>
      <c r="C4306" t="s">
        <v>481</v>
      </c>
      <c r="D4306">
        <v>10933000000</v>
      </c>
      <c r="E4306">
        <v>2020</v>
      </c>
    </row>
    <row r="4307" spans="1:5" x14ac:dyDescent="0.25">
      <c r="A4307" t="s">
        <v>277</v>
      </c>
      <c r="B4307" t="s">
        <v>115</v>
      </c>
      <c r="C4307" t="s">
        <v>482</v>
      </c>
      <c r="D4307">
        <v>32346000000</v>
      </c>
      <c r="E4307">
        <v>2018</v>
      </c>
    </row>
    <row r="4308" spans="1:5" x14ac:dyDescent="0.25">
      <c r="A4308" t="s">
        <v>277</v>
      </c>
      <c r="B4308" t="s">
        <v>115</v>
      </c>
      <c r="C4308" t="s">
        <v>482</v>
      </c>
      <c r="D4308">
        <v>45049000000</v>
      </c>
      <c r="E4308">
        <v>2019</v>
      </c>
    </row>
    <row r="4309" spans="1:5" x14ac:dyDescent="0.25">
      <c r="A4309" t="s">
        <v>277</v>
      </c>
      <c r="B4309" t="s">
        <v>115</v>
      </c>
      <c r="C4309" t="s">
        <v>482</v>
      </c>
      <c r="D4309">
        <v>29514000000</v>
      </c>
      <c r="E4309">
        <v>2020</v>
      </c>
    </row>
    <row r="4310" spans="1:5" x14ac:dyDescent="0.25">
      <c r="A4310" t="s">
        <v>277</v>
      </c>
      <c r="B4310" t="s">
        <v>115</v>
      </c>
      <c r="C4310" t="s">
        <v>483</v>
      </c>
      <c r="D4310">
        <v>1109000000</v>
      </c>
      <c r="E4310">
        <v>2018</v>
      </c>
    </row>
    <row r="4311" spans="1:5" x14ac:dyDescent="0.25">
      <c r="A4311" t="s">
        <v>277</v>
      </c>
      <c r="B4311" t="s">
        <v>115</v>
      </c>
      <c r="C4311" t="s">
        <v>483</v>
      </c>
      <c r="D4311">
        <v>1162000000</v>
      </c>
      <c r="E4311">
        <v>2019</v>
      </c>
    </row>
    <row r="4312" spans="1:5" x14ac:dyDescent="0.25">
      <c r="A4312" t="s">
        <v>277</v>
      </c>
      <c r="B4312" t="s">
        <v>115</v>
      </c>
      <c r="C4312" t="s">
        <v>483</v>
      </c>
      <c r="D4312">
        <v>1066000000</v>
      </c>
      <c r="E4312">
        <v>2020</v>
      </c>
    </row>
    <row r="4313" spans="1:5" x14ac:dyDescent="0.25">
      <c r="A4313" t="s">
        <v>277</v>
      </c>
      <c r="B4313" t="s">
        <v>115</v>
      </c>
      <c r="C4313" t="s">
        <v>484</v>
      </c>
      <c r="D4313">
        <v>0</v>
      </c>
      <c r="E4313">
        <v>2018</v>
      </c>
    </row>
    <row r="4314" spans="1:5" x14ac:dyDescent="0.25">
      <c r="A4314" t="s">
        <v>277</v>
      </c>
      <c r="B4314" t="s">
        <v>115</v>
      </c>
      <c r="C4314" t="s">
        <v>484</v>
      </c>
      <c r="D4314">
        <v>0</v>
      </c>
      <c r="E4314">
        <v>2019</v>
      </c>
    </row>
    <row r="4315" spans="1:5" x14ac:dyDescent="0.25">
      <c r="A4315" t="s">
        <v>277</v>
      </c>
      <c r="B4315" t="s">
        <v>115</v>
      </c>
      <c r="C4315" t="s">
        <v>484</v>
      </c>
      <c r="D4315">
        <v>0</v>
      </c>
      <c r="E4315">
        <v>2020</v>
      </c>
    </row>
    <row r="4316" spans="1:5" x14ac:dyDescent="0.25">
      <c r="A4316" t="s">
        <v>277</v>
      </c>
      <c r="B4316" t="s">
        <v>115</v>
      </c>
      <c r="C4316" t="s">
        <v>485</v>
      </c>
      <c r="D4316">
        <v>196220000000</v>
      </c>
      <c r="E4316">
        <v>2018</v>
      </c>
    </row>
    <row r="4317" spans="1:5" x14ac:dyDescent="0.25">
      <c r="A4317" t="s">
        <v>277</v>
      </c>
      <c r="B4317" t="s">
        <v>115</v>
      </c>
      <c r="C4317" t="s">
        <v>485</v>
      </c>
      <c r="D4317">
        <v>199442000000</v>
      </c>
      <c r="E4317">
        <v>2020</v>
      </c>
    </row>
    <row r="4318" spans="1:5" x14ac:dyDescent="0.25">
      <c r="A4318" t="s">
        <v>277</v>
      </c>
      <c r="B4318" t="s">
        <v>115</v>
      </c>
      <c r="C4318" t="s">
        <v>495</v>
      </c>
      <c r="D4318">
        <v>0</v>
      </c>
      <c r="E4318">
        <v>2019</v>
      </c>
    </row>
    <row r="4319" spans="1:5" x14ac:dyDescent="0.25">
      <c r="A4319" t="s">
        <v>277</v>
      </c>
      <c r="B4319" t="s">
        <v>115</v>
      </c>
      <c r="C4319" t="s">
        <v>486</v>
      </c>
      <c r="D4319">
        <v>8362000000</v>
      </c>
      <c r="E4319">
        <v>2018</v>
      </c>
    </row>
    <row r="4320" spans="1:5" x14ac:dyDescent="0.25">
      <c r="A4320" t="s">
        <v>277</v>
      </c>
      <c r="B4320" t="s">
        <v>115</v>
      </c>
      <c r="C4320" t="s">
        <v>486</v>
      </c>
      <c r="D4320">
        <v>6722000000</v>
      </c>
      <c r="E4320">
        <v>2019</v>
      </c>
    </row>
    <row r="4321" spans="1:5" x14ac:dyDescent="0.25">
      <c r="A4321" t="s">
        <v>277</v>
      </c>
      <c r="B4321" t="s">
        <v>115</v>
      </c>
      <c r="C4321" t="s">
        <v>486</v>
      </c>
      <c r="D4321">
        <v>117662000000</v>
      </c>
      <c r="E4321">
        <v>2020</v>
      </c>
    </row>
    <row r="4322" spans="1:5" x14ac:dyDescent="0.25">
      <c r="A4322" t="s">
        <v>279</v>
      </c>
      <c r="B4322" t="s">
        <v>117</v>
      </c>
      <c r="C4322" t="s">
        <v>411</v>
      </c>
      <c r="D4322">
        <v>13503000000</v>
      </c>
      <c r="E4322">
        <v>2018</v>
      </c>
    </row>
    <row r="4323" spans="1:5" x14ac:dyDescent="0.25">
      <c r="A4323" t="s">
        <v>279</v>
      </c>
      <c r="B4323" t="s">
        <v>117</v>
      </c>
      <c r="C4323" t="s">
        <v>411</v>
      </c>
      <c r="D4323">
        <v>11903000000</v>
      </c>
      <c r="E4323">
        <v>2019</v>
      </c>
    </row>
    <row r="4324" spans="1:5" x14ac:dyDescent="0.25">
      <c r="A4324" t="s">
        <v>279</v>
      </c>
      <c r="B4324" t="s">
        <v>117</v>
      </c>
      <c r="C4324" t="s">
        <v>411</v>
      </c>
      <c r="D4324">
        <v>11428000000</v>
      </c>
      <c r="E4324">
        <v>2020</v>
      </c>
    </row>
    <row r="4325" spans="1:5" x14ac:dyDescent="0.25">
      <c r="A4325" t="s">
        <v>279</v>
      </c>
      <c r="B4325" t="s">
        <v>117</v>
      </c>
      <c r="C4325" t="s">
        <v>10</v>
      </c>
      <c r="D4325">
        <v>8802000000</v>
      </c>
      <c r="E4325">
        <v>2018</v>
      </c>
    </row>
    <row r="4326" spans="1:5" x14ac:dyDescent="0.25">
      <c r="A4326" t="s">
        <v>279</v>
      </c>
      <c r="B4326" t="s">
        <v>117</v>
      </c>
      <c r="C4326" t="s">
        <v>10</v>
      </c>
      <c r="D4326">
        <v>8568000000</v>
      </c>
      <c r="E4326">
        <v>2019</v>
      </c>
    </row>
    <row r="4327" spans="1:5" x14ac:dyDescent="0.25">
      <c r="A4327" t="s">
        <v>279</v>
      </c>
      <c r="B4327" t="s">
        <v>117</v>
      </c>
      <c r="C4327" t="s">
        <v>10</v>
      </c>
      <c r="D4327">
        <v>7317000000</v>
      </c>
      <c r="E4327">
        <v>2020</v>
      </c>
    </row>
    <row r="4328" spans="1:5" x14ac:dyDescent="0.25">
      <c r="A4328" t="s">
        <v>279</v>
      </c>
      <c r="B4328" t="s">
        <v>117</v>
      </c>
      <c r="C4328" t="s">
        <v>412</v>
      </c>
      <c r="D4328">
        <v>0</v>
      </c>
      <c r="E4328">
        <v>2018</v>
      </c>
    </row>
    <row r="4329" spans="1:5" x14ac:dyDescent="0.25">
      <c r="A4329" t="s">
        <v>279</v>
      </c>
      <c r="B4329" t="s">
        <v>117</v>
      </c>
      <c r="C4329" t="s">
        <v>412</v>
      </c>
      <c r="D4329">
        <v>0</v>
      </c>
      <c r="E4329">
        <v>2019</v>
      </c>
    </row>
    <row r="4330" spans="1:5" x14ac:dyDescent="0.25">
      <c r="A4330" t="s">
        <v>279</v>
      </c>
      <c r="B4330" t="s">
        <v>117</v>
      </c>
      <c r="C4330" t="s">
        <v>412</v>
      </c>
      <c r="D4330">
        <v>0</v>
      </c>
      <c r="E4330">
        <v>2020</v>
      </c>
    </row>
    <row r="4331" spans="1:5" x14ac:dyDescent="0.25">
      <c r="A4331" t="s">
        <v>279</v>
      </c>
      <c r="B4331" t="s">
        <v>117</v>
      </c>
      <c r="C4331" t="s">
        <v>413</v>
      </c>
      <c r="D4331">
        <v>3992000000</v>
      </c>
      <c r="E4331">
        <v>2018</v>
      </c>
    </row>
    <row r="4332" spans="1:5" x14ac:dyDescent="0.25">
      <c r="A4332" t="s">
        <v>279</v>
      </c>
      <c r="B4332" t="s">
        <v>117</v>
      </c>
      <c r="C4332" t="s">
        <v>413</v>
      </c>
      <c r="D4332">
        <v>3280000000</v>
      </c>
      <c r="E4332">
        <v>2019</v>
      </c>
    </row>
    <row r="4333" spans="1:5" x14ac:dyDescent="0.25">
      <c r="A4333" t="s">
        <v>279</v>
      </c>
      <c r="B4333" t="s">
        <v>117</v>
      </c>
      <c r="C4333" t="s">
        <v>413</v>
      </c>
      <c r="D4333">
        <v>3358000000</v>
      </c>
      <c r="E4333">
        <v>2020</v>
      </c>
    </row>
    <row r="4334" spans="1:5" x14ac:dyDescent="0.25">
      <c r="A4334" t="s">
        <v>279</v>
      </c>
      <c r="B4334" t="s">
        <v>117</v>
      </c>
      <c r="C4334" t="s">
        <v>15</v>
      </c>
      <c r="D4334">
        <v>78509000000</v>
      </c>
      <c r="E4334">
        <v>2018</v>
      </c>
    </row>
    <row r="4335" spans="1:5" x14ac:dyDescent="0.25">
      <c r="A4335" t="s">
        <v>279</v>
      </c>
      <c r="B4335" t="s">
        <v>117</v>
      </c>
      <c r="C4335" t="s">
        <v>15</v>
      </c>
      <c r="D4335">
        <v>78453000000</v>
      </c>
      <c r="E4335">
        <v>2019</v>
      </c>
    </row>
    <row r="4336" spans="1:5" x14ac:dyDescent="0.25">
      <c r="A4336" t="s">
        <v>279</v>
      </c>
      <c r="B4336" t="s">
        <v>117</v>
      </c>
      <c r="C4336" t="s">
        <v>15</v>
      </c>
      <c r="D4336">
        <v>78324000000</v>
      </c>
      <c r="E4336">
        <v>2020</v>
      </c>
    </row>
    <row r="4337" spans="1:5" x14ac:dyDescent="0.25">
      <c r="A4337" t="s">
        <v>279</v>
      </c>
      <c r="B4337" t="s">
        <v>117</v>
      </c>
      <c r="C4337" t="s">
        <v>414</v>
      </c>
      <c r="D4337">
        <v>-1276000000</v>
      </c>
      <c r="E4337">
        <v>2018</v>
      </c>
    </row>
    <row r="4338" spans="1:5" x14ac:dyDescent="0.25">
      <c r="A4338" t="s">
        <v>279</v>
      </c>
      <c r="B4338" t="s">
        <v>117</v>
      </c>
      <c r="C4338" t="s">
        <v>414</v>
      </c>
      <c r="D4338">
        <v>-1056000000</v>
      </c>
      <c r="E4338">
        <v>2019</v>
      </c>
    </row>
    <row r="4339" spans="1:5" x14ac:dyDescent="0.25">
      <c r="A4339" t="s">
        <v>279</v>
      </c>
      <c r="B4339" t="s">
        <v>117</v>
      </c>
      <c r="C4339" t="s">
        <v>414</v>
      </c>
      <c r="D4339">
        <v>-978000000</v>
      </c>
      <c r="E4339">
        <v>2020</v>
      </c>
    </row>
    <row r="4340" spans="1:5" x14ac:dyDescent="0.25">
      <c r="A4340" t="s">
        <v>279</v>
      </c>
      <c r="B4340" t="s">
        <v>117</v>
      </c>
      <c r="C4340" t="s">
        <v>415</v>
      </c>
      <c r="D4340">
        <v>-3650000000</v>
      </c>
      <c r="E4340">
        <v>2018</v>
      </c>
    </row>
    <row r="4341" spans="1:5" x14ac:dyDescent="0.25">
      <c r="A4341" t="s">
        <v>279</v>
      </c>
      <c r="B4341" t="s">
        <v>117</v>
      </c>
      <c r="C4341" t="s">
        <v>415</v>
      </c>
      <c r="D4341">
        <v>-4538000000</v>
      </c>
      <c r="E4341">
        <v>2019</v>
      </c>
    </row>
    <row r="4342" spans="1:5" x14ac:dyDescent="0.25">
      <c r="A4342" t="s">
        <v>279</v>
      </c>
      <c r="B4342" t="s">
        <v>117</v>
      </c>
      <c r="C4342" t="s">
        <v>415</v>
      </c>
      <c r="D4342">
        <v>-3755000000</v>
      </c>
      <c r="E4342">
        <v>2020</v>
      </c>
    </row>
    <row r="4343" spans="1:5" x14ac:dyDescent="0.25">
      <c r="A4343" t="s">
        <v>279</v>
      </c>
      <c r="B4343" t="s">
        <v>117</v>
      </c>
      <c r="C4343" t="s">
        <v>416</v>
      </c>
      <c r="D4343">
        <v>-3212000000</v>
      </c>
      <c r="E4343">
        <v>2018</v>
      </c>
    </row>
    <row r="4344" spans="1:5" x14ac:dyDescent="0.25">
      <c r="A4344" t="s">
        <v>279</v>
      </c>
      <c r="B4344" t="s">
        <v>117</v>
      </c>
      <c r="C4344" t="s">
        <v>416</v>
      </c>
      <c r="D4344">
        <v>-1928000000</v>
      </c>
      <c r="E4344">
        <v>2019</v>
      </c>
    </row>
    <row r="4345" spans="1:5" x14ac:dyDescent="0.25">
      <c r="A4345" t="s">
        <v>279</v>
      </c>
      <c r="B4345" t="s">
        <v>117</v>
      </c>
      <c r="C4345" t="s">
        <v>416</v>
      </c>
      <c r="D4345">
        <v>-1485000000</v>
      </c>
      <c r="E4345">
        <v>2020</v>
      </c>
    </row>
    <row r="4346" spans="1:5" x14ac:dyDescent="0.25">
      <c r="A4346" t="s">
        <v>279</v>
      </c>
      <c r="B4346" t="s">
        <v>117</v>
      </c>
      <c r="C4346" t="s">
        <v>417</v>
      </c>
      <c r="D4346">
        <v>6558000000</v>
      </c>
      <c r="E4346">
        <v>2018</v>
      </c>
    </row>
    <row r="4347" spans="1:5" x14ac:dyDescent="0.25">
      <c r="A4347" t="s">
        <v>279</v>
      </c>
      <c r="B4347" t="s">
        <v>117</v>
      </c>
      <c r="C4347" t="s">
        <v>417</v>
      </c>
      <c r="D4347">
        <v>6912000000</v>
      </c>
      <c r="E4347">
        <v>2019</v>
      </c>
    </row>
    <row r="4348" spans="1:5" x14ac:dyDescent="0.25">
      <c r="A4348" t="s">
        <v>279</v>
      </c>
      <c r="B4348" t="s">
        <v>117</v>
      </c>
      <c r="C4348" t="s">
        <v>417</v>
      </c>
      <c r="D4348">
        <v>6327000000</v>
      </c>
      <c r="E4348">
        <v>2020</v>
      </c>
    </row>
    <row r="4349" spans="1:5" x14ac:dyDescent="0.25">
      <c r="A4349" t="s">
        <v>279</v>
      </c>
      <c r="B4349" t="s">
        <v>117</v>
      </c>
      <c r="C4349" t="s">
        <v>418</v>
      </c>
      <c r="D4349">
        <v>0</v>
      </c>
      <c r="E4349">
        <v>2018</v>
      </c>
    </row>
    <row r="4350" spans="1:5" x14ac:dyDescent="0.25">
      <c r="A4350" t="s">
        <v>279</v>
      </c>
      <c r="B4350" t="s">
        <v>117</v>
      </c>
      <c r="C4350" t="s">
        <v>418</v>
      </c>
      <c r="D4350">
        <v>0</v>
      </c>
      <c r="E4350">
        <v>2019</v>
      </c>
    </row>
    <row r="4351" spans="1:5" x14ac:dyDescent="0.25">
      <c r="A4351" t="s">
        <v>279</v>
      </c>
      <c r="B4351" t="s">
        <v>117</v>
      </c>
      <c r="C4351" t="s">
        <v>418</v>
      </c>
      <c r="D4351">
        <v>9352000000</v>
      </c>
      <c r="E4351">
        <v>2020</v>
      </c>
    </row>
    <row r="4352" spans="1:5" x14ac:dyDescent="0.25">
      <c r="A4352" t="s">
        <v>279</v>
      </c>
      <c r="B4352" t="s">
        <v>117</v>
      </c>
      <c r="C4352" t="s">
        <v>419</v>
      </c>
      <c r="D4352">
        <v>1619000000</v>
      </c>
      <c r="E4352">
        <v>2018</v>
      </c>
    </row>
    <row r="4353" spans="1:5" x14ac:dyDescent="0.25">
      <c r="A4353" t="s">
        <v>279</v>
      </c>
      <c r="B4353" t="s">
        <v>117</v>
      </c>
      <c r="C4353" t="s">
        <v>419</v>
      </c>
      <c r="D4353">
        <v>-171000000</v>
      </c>
      <c r="E4353">
        <v>2019</v>
      </c>
    </row>
    <row r="4354" spans="1:5" x14ac:dyDescent="0.25">
      <c r="A4354" t="s">
        <v>279</v>
      </c>
      <c r="B4354" t="s">
        <v>117</v>
      </c>
      <c r="C4354" t="s">
        <v>419</v>
      </c>
      <c r="D4354">
        <v>-1442000000</v>
      </c>
      <c r="E4354">
        <v>2020</v>
      </c>
    </row>
    <row r="4355" spans="1:5" x14ac:dyDescent="0.25">
      <c r="A4355" t="s">
        <v>279</v>
      </c>
      <c r="B4355" t="s">
        <v>117</v>
      </c>
      <c r="C4355" t="s">
        <v>420</v>
      </c>
      <c r="D4355">
        <v>1579000000</v>
      </c>
      <c r="E4355">
        <v>2018</v>
      </c>
    </row>
    <row r="4356" spans="1:5" x14ac:dyDescent="0.25">
      <c r="A4356" t="s">
        <v>279</v>
      </c>
      <c r="B4356" t="s">
        <v>117</v>
      </c>
      <c r="C4356" t="s">
        <v>420</v>
      </c>
      <c r="D4356">
        <v>-274000000</v>
      </c>
      <c r="E4356">
        <v>2019</v>
      </c>
    </row>
    <row r="4357" spans="1:5" x14ac:dyDescent="0.25">
      <c r="A4357" t="s">
        <v>279</v>
      </c>
      <c r="B4357" t="s">
        <v>117</v>
      </c>
      <c r="C4357" t="s">
        <v>420</v>
      </c>
      <c r="D4357">
        <v>34000000</v>
      </c>
      <c r="E4357">
        <v>2020</v>
      </c>
    </row>
    <row r="4358" spans="1:5" x14ac:dyDescent="0.25">
      <c r="A4358" t="s">
        <v>279</v>
      </c>
      <c r="B4358" t="s">
        <v>117</v>
      </c>
      <c r="C4358" t="s">
        <v>421</v>
      </c>
      <c r="D4358">
        <v>-758000000</v>
      </c>
      <c r="E4358">
        <v>2018</v>
      </c>
    </row>
    <row r="4359" spans="1:5" x14ac:dyDescent="0.25">
      <c r="A4359" t="s">
        <v>279</v>
      </c>
      <c r="B4359" t="s">
        <v>117</v>
      </c>
      <c r="C4359" t="s">
        <v>421</v>
      </c>
      <c r="D4359">
        <v>-2525000000</v>
      </c>
      <c r="E4359">
        <v>2019</v>
      </c>
    </row>
    <row r="4360" spans="1:5" x14ac:dyDescent="0.25">
      <c r="A4360" t="s">
        <v>279</v>
      </c>
      <c r="B4360" t="s">
        <v>117</v>
      </c>
      <c r="C4360" t="s">
        <v>421</v>
      </c>
      <c r="D4360">
        <v>-1080000000</v>
      </c>
      <c r="E4360">
        <v>2020</v>
      </c>
    </row>
    <row r="4361" spans="1:5" x14ac:dyDescent="0.25">
      <c r="A4361" t="s">
        <v>279</v>
      </c>
      <c r="B4361" t="s">
        <v>117</v>
      </c>
      <c r="C4361" t="s">
        <v>422</v>
      </c>
      <c r="D4361">
        <v>3915000000</v>
      </c>
      <c r="E4361">
        <v>2018</v>
      </c>
    </row>
    <row r="4362" spans="1:5" x14ac:dyDescent="0.25">
      <c r="A4362" t="s">
        <v>279</v>
      </c>
      <c r="B4362" t="s">
        <v>117</v>
      </c>
      <c r="C4362" t="s">
        <v>422</v>
      </c>
      <c r="D4362">
        <v>2173000000</v>
      </c>
      <c r="E4362">
        <v>2019</v>
      </c>
    </row>
    <row r="4363" spans="1:5" x14ac:dyDescent="0.25">
      <c r="A4363" t="s">
        <v>279</v>
      </c>
      <c r="B4363" t="s">
        <v>117</v>
      </c>
      <c r="C4363" t="s">
        <v>422</v>
      </c>
      <c r="D4363">
        <v>-127000000</v>
      </c>
      <c r="E4363">
        <v>2020</v>
      </c>
    </row>
    <row r="4364" spans="1:5" x14ac:dyDescent="0.25">
      <c r="A4364" t="s">
        <v>279</v>
      </c>
      <c r="B4364" t="s">
        <v>117</v>
      </c>
      <c r="C4364" t="s">
        <v>423</v>
      </c>
      <c r="D4364">
        <v>5827000000</v>
      </c>
      <c r="E4364">
        <v>2018</v>
      </c>
    </row>
    <row r="4365" spans="1:5" x14ac:dyDescent="0.25">
      <c r="A4365" t="s">
        <v>279</v>
      </c>
      <c r="B4365" t="s">
        <v>117</v>
      </c>
      <c r="C4365" t="s">
        <v>423</v>
      </c>
      <c r="D4365">
        <v>5935000000</v>
      </c>
      <c r="E4365">
        <v>2019</v>
      </c>
    </row>
    <row r="4366" spans="1:5" x14ac:dyDescent="0.25">
      <c r="A4366" t="s">
        <v>279</v>
      </c>
      <c r="B4366" t="s">
        <v>117</v>
      </c>
      <c r="C4366" t="s">
        <v>423</v>
      </c>
      <c r="D4366">
        <v>6230000000</v>
      </c>
      <c r="E4366">
        <v>2020</v>
      </c>
    </row>
    <row r="4367" spans="1:5" x14ac:dyDescent="0.25">
      <c r="A4367" t="s">
        <v>279</v>
      </c>
      <c r="B4367" t="s">
        <v>117</v>
      </c>
      <c r="C4367" t="s">
        <v>424</v>
      </c>
      <c r="D4367">
        <v>1000000</v>
      </c>
      <c r="E4367">
        <v>2018</v>
      </c>
    </row>
    <row r="4368" spans="1:5" x14ac:dyDescent="0.25">
      <c r="A4368" t="s">
        <v>279</v>
      </c>
      <c r="B4368" t="s">
        <v>117</v>
      </c>
      <c r="C4368" t="s">
        <v>424</v>
      </c>
      <c r="D4368">
        <v>1000000</v>
      </c>
      <c r="E4368">
        <v>2019</v>
      </c>
    </row>
    <row r="4369" spans="1:5" x14ac:dyDescent="0.25">
      <c r="A4369" t="s">
        <v>279</v>
      </c>
      <c r="B4369" t="s">
        <v>117</v>
      </c>
      <c r="C4369" t="s">
        <v>424</v>
      </c>
      <c r="D4369">
        <v>5000000</v>
      </c>
      <c r="E4369">
        <v>2020</v>
      </c>
    </row>
    <row r="4370" spans="1:5" x14ac:dyDescent="0.25">
      <c r="A4370" t="s">
        <v>279</v>
      </c>
      <c r="B4370" t="s">
        <v>117</v>
      </c>
      <c r="C4370" t="s">
        <v>425</v>
      </c>
      <c r="D4370">
        <v>5666000000</v>
      </c>
      <c r="E4370">
        <v>2018</v>
      </c>
    </row>
    <row r="4371" spans="1:5" x14ac:dyDescent="0.25">
      <c r="A4371" t="s">
        <v>279</v>
      </c>
      <c r="B4371" t="s">
        <v>117</v>
      </c>
      <c r="C4371" t="s">
        <v>425</v>
      </c>
      <c r="D4371">
        <v>6102000000</v>
      </c>
      <c r="E4371">
        <v>2019</v>
      </c>
    </row>
    <row r="4372" spans="1:5" x14ac:dyDescent="0.25">
      <c r="A4372" t="s">
        <v>279</v>
      </c>
      <c r="B4372" t="s">
        <v>117</v>
      </c>
      <c r="C4372" t="s">
        <v>425</v>
      </c>
      <c r="D4372">
        <v>3677000000</v>
      </c>
      <c r="E4372">
        <v>2020</v>
      </c>
    </row>
    <row r="4373" spans="1:5" x14ac:dyDescent="0.25">
      <c r="A4373" t="s">
        <v>279</v>
      </c>
      <c r="B4373" t="s">
        <v>117</v>
      </c>
      <c r="C4373" t="s">
        <v>426</v>
      </c>
      <c r="D4373">
        <v>5667000000</v>
      </c>
      <c r="E4373">
        <v>2018</v>
      </c>
    </row>
    <row r="4374" spans="1:5" x14ac:dyDescent="0.25">
      <c r="A4374" t="s">
        <v>279</v>
      </c>
      <c r="B4374" t="s">
        <v>117</v>
      </c>
      <c r="C4374" t="s">
        <v>426</v>
      </c>
      <c r="D4374">
        <v>6103000000</v>
      </c>
      <c r="E4374">
        <v>2019</v>
      </c>
    </row>
    <row r="4375" spans="1:5" x14ac:dyDescent="0.25">
      <c r="A4375" t="s">
        <v>279</v>
      </c>
      <c r="B4375" t="s">
        <v>117</v>
      </c>
      <c r="C4375" t="s">
        <v>426</v>
      </c>
      <c r="D4375">
        <v>3682000000</v>
      </c>
      <c r="E4375">
        <v>2020</v>
      </c>
    </row>
    <row r="4376" spans="1:5" x14ac:dyDescent="0.25">
      <c r="A4376" t="s">
        <v>279</v>
      </c>
      <c r="B4376" t="s">
        <v>117</v>
      </c>
      <c r="C4376" t="s">
        <v>21</v>
      </c>
      <c r="D4376">
        <v>36997000000</v>
      </c>
      <c r="E4376">
        <v>2018</v>
      </c>
    </row>
    <row r="4377" spans="1:5" x14ac:dyDescent="0.25">
      <c r="A4377" t="s">
        <v>279</v>
      </c>
      <c r="B4377" t="s">
        <v>117</v>
      </c>
      <c r="C4377" t="s">
        <v>21</v>
      </c>
      <c r="D4377">
        <v>36630000000</v>
      </c>
      <c r="E4377">
        <v>2019</v>
      </c>
    </row>
    <row r="4378" spans="1:5" x14ac:dyDescent="0.25">
      <c r="A4378" t="s">
        <v>279</v>
      </c>
      <c r="B4378" t="s">
        <v>117</v>
      </c>
      <c r="C4378" t="s">
        <v>21</v>
      </c>
      <c r="D4378">
        <v>29082000000</v>
      </c>
      <c r="E4378">
        <v>2020</v>
      </c>
    </row>
    <row r="4379" spans="1:5" x14ac:dyDescent="0.25">
      <c r="A4379" t="s">
        <v>279</v>
      </c>
      <c r="B4379" t="s">
        <v>117</v>
      </c>
      <c r="C4379" t="s">
        <v>427</v>
      </c>
      <c r="D4379">
        <v>46429000000</v>
      </c>
      <c r="E4379">
        <v>2018</v>
      </c>
    </row>
    <row r="4380" spans="1:5" x14ac:dyDescent="0.25">
      <c r="A4380" t="s">
        <v>279</v>
      </c>
      <c r="B4380" t="s">
        <v>117</v>
      </c>
      <c r="C4380" t="s">
        <v>427</v>
      </c>
      <c r="D4380">
        <v>45510000000</v>
      </c>
      <c r="E4380">
        <v>2019</v>
      </c>
    </row>
    <row r="4381" spans="1:5" x14ac:dyDescent="0.25">
      <c r="A4381" t="s">
        <v>279</v>
      </c>
      <c r="B4381" t="s">
        <v>117</v>
      </c>
      <c r="C4381" t="s">
        <v>427</v>
      </c>
      <c r="D4381">
        <v>37195000000</v>
      </c>
      <c r="E4381">
        <v>2020</v>
      </c>
    </row>
    <row r="4382" spans="1:5" x14ac:dyDescent="0.25">
      <c r="A4382" t="s">
        <v>279</v>
      </c>
      <c r="B4382" t="s">
        <v>117</v>
      </c>
      <c r="C4382" t="s">
        <v>13</v>
      </c>
      <c r="D4382">
        <v>38603000000</v>
      </c>
      <c r="E4382">
        <v>2018</v>
      </c>
    </row>
    <row r="4383" spans="1:5" x14ac:dyDescent="0.25">
      <c r="A4383" t="s">
        <v>279</v>
      </c>
      <c r="B4383" t="s">
        <v>117</v>
      </c>
      <c r="C4383" t="s">
        <v>13</v>
      </c>
      <c r="D4383">
        <v>39193000000</v>
      </c>
      <c r="E4383">
        <v>2019</v>
      </c>
    </row>
    <row r="4384" spans="1:5" x14ac:dyDescent="0.25">
      <c r="A4384" t="s">
        <v>279</v>
      </c>
      <c r="B4384" t="s">
        <v>117</v>
      </c>
      <c r="C4384" t="s">
        <v>13</v>
      </c>
      <c r="D4384">
        <v>39464000000</v>
      </c>
      <c r="E4384">
        <v>2020</v>
      </c>
    </row>
    <row r="4385" spans="1:5" x14ac:dyDescent="0.25">
      <c r="A4385" t="s">
        <v>279</v>
      </c>
      <c r="B4385" t="s">
        <v>117</v>
      </c>
      <c r="C4385" t="s">
        <v>16</v>
      </c>
      <c r="D4385">
        <v>28218000000</v>
      </c>
      <c r="E4385">
        <v>2018</v>
      </c>
    </row>
    <row r="4386" spans="1:5" x14ac:dyDescent="0.25">
      <c r="A4386" t="s">
        <v>279</v>
      </c>
      <c r="B4386" t="s">
        <v>117</v>
      </c>
      <c r="C4386" t="s">
        <v>16</v>
      </c>
      <c r="D4386">
        <v>26621000000</v>
      </c>
      <c r="E4386">
        <v>2019</v>
      </c>
    </row>
    <row r="4387" spans="1:5" x14ac:dyDescent="0.25">
      <c r="A4387" t="s">
        <v>279</v>
      </c>
      <c r="B4387" t="s">
        <v>117</v>
      </c>
      <c r="C4387" t="s">
        <v>16</v>
      </c>
      <c r="D4387">
        <v>25717000000</v>
      </c>
      <c r="E4387">
        <v>2020</v>
      </c>
    </row>
    <row r="4388" spans="1:5" x14ac:dyDescent="0.25">
      <c r="A4388" t="s">
        <v>279</v>
      </c>
      <c r="B4388" t="s">
        <v>117</v>
      </c>
      <c r="C4388" t="s">
        <v>428</v>
      </c>
      <c r="D4388">
        <v>2766000000</v>
      </c>
      <c r="E4388">
        <v>2018</v>
      </c>
    </row>
    <row r="4389" spans="1:5" x14ac:dyDescent="0.25">
      <c r="A4389" t="s">
        <v>279</v>
      </c>
      <c r="B4389" t="s">
        <v>117</v>
      </c>
      <c r="C4389" t="s">
        <v>428</v>
      </c>
      <c r="D4389">
        <v>2432000000</v>
      </c>
      <c r="E4389">
        <v>2020</v>
      </c>
    </row>
    <row r="4390" spans="1:5" x14ac:dyDescent="0.25">
      <c r="A4390" t="s">
        <v>279</v>
      </c>
      <c r="B4390" t="s">
        <v>117</v>
      </c>
      <c r="C4390" t="s">
        <v>429</v>
      </c>
      <c r="D4390">
        <v>2766000000</v>
      </c>
      <c r="E4390">
        <v>2018</v>
      </c>
    </row>
    <row r="4391" spans="1:5" x14ac:dyDescent="0.25">
      <c r="A4391" t="s">
        <v>279</v>
      </c>
      <c r="B4391" t="s">
        <v>117</v>
      </c>
      <c r="C4391" t="s">
        <v>429</v>
      </c>
      <c r="D4391">
        <v>2577000000</v>
      </c>
      <c r="E4391">
        <v>2019</v>
      </c>
    </row>
    <row r="4392" spans="1:5" x14ac:dyDescent="0.25">
      <c r="A4392" t="s">
        <v>279</v>
      </c>
      <c r="B4392" t="s">
        <v>117</v>
      </c>
      <c r="C4392" t="s">
        <v>429</v>
      </c>
      <c r="D4392">
        <v>2577000000</v>
      </c>
      <c r="E4392">
        <v>2019</v>
      </c>
    </row>
    <row r="4393" spans="1:5" x14ac:dyDescent="0.25">
      <c r="A4393" t="s">
        <v>279</v>
      </c>
      <c r="B4393" t="s">
        <v>117</v>
      </c>
      <c r="C4393" t="s">
        <v>429</v>
      </c>
      <c r="D4393">
        <v>2432000000</v>
      </c>
      <c r="E4393">
        <v>2020</v>
      </c>
    </row>
    <row r="4394" spans="1:5" x14ac:dyDescent="0.25">
      <c r="A4394" t="s">
        <v>279</v>
      </c>
      <c r="B4394" t="s">
        <v>117</v>
      </c>
      <c r="C4394" t="s">
        <v>430</v>
      </c>
      <c r="D4394">
        <v>7846000000</v>
      </c>
      <c r="E4394">
        <v>2018</v>
      </c>
    </row>
    <row r="4395" spans="1:5" x14ac:dyDescent="0.25">
      <c r="A4395" t="s">
        <v>279</v>
      </c>
      <c r="B4395" t="s">
        <v>117</v>
      </c>
      <c r="C4395" t="s">
        <v>430</v>
      </c>
      <c r="D4395">
        <v>7840000000</v>
      </c>
      <c r="E4395">
        <v>2019</v>
      </c>
    </row>
    <row r="4396" spans="1:5" x14ac:dyDescent="0.25">
      <c r="A4396" t="s">
        <v>279</v>
      </c>
      <c r="B4396" t="s">
        <v>117</v>
      </c>
      <c r="C4396" t="s">
        <v>430</v>
      </c>
      <c r="D4396">
        <v>4009000000</v>
      </c>
      <c r="E4396">
        <v>2020</v>
      </c>
    </row>
    <row r="4397" spans="1:5" x14ac:dyDescent="0.25">
      <c r="A4397" t="s">
        <v>279</v>
      </c>
      <c r="B4397" t="s">
        <v>117</v>
      </c>
      <c r="C4397" t="s">
        <v>431</v>
      </c>
      <c r="D4397">
        <v>0</v>
      </c>
      <c r="E4397">
        <v>2018</v>
      </c>
    </row>
    <row r="4398" spans="1:5" x14ac:dyDescent="0.25">
      <c r="A4398" t="s">
        <v>279</v>
      </c>
      <c r="B4398" t="s">
        <v>117</v>
      </c>
      <c r="C4398" t="s">
        <v>431</v>
      </c>
      <c r="D4398">
        <v>0</v>
      </c>
      <c r="E4398">
        <v>2019</v>
      </c>
    </row>
    <row r="4399" spans="1:5" x14ac:dyDescent="0.25">
      <c r="A4399" t="s">
        <v>279</v>
      </c>
      <c r="B4399" t="s">
        <v>117</v>
      </c>
      <c r="C4399" t="s">
        <v>431</v>
      </c>
      <c r="D4399">
        <v>0</v>
      </c>
      <c r="E4399">
        <v>2020</v>
      </c>
    </row>
    <row r="4400" spans="1:5" x14ac:dyDescent="0.25">
      <c r="A4400" t="s">
        <v>279</v>
      </c>
      <c r="B4400" t="s">
        <v>117</v>
      </c>
      <c r="C4400" t="s">
        <v>432</v>
      </c>
      <c r="D4400">
        <v>43465</v>
      </c>
      <c r="E4400">
        <v>2018</v>
      </c>
    </row>
    <row r="4401" spans="1:5" x14ac:dyDescent="0.25">
      <c r="A4401" t="s">
        <v>279</v>
      </c>
      <c r="B4401" t="s">
        <v>117</v>
      </c>
      <c r="C4401" t="s">
        <v>432</v>
      </c>
      <c r="D4401">
        <v>43830</v>
      </c>
      <c r="E4401">
        <v>2019</v>
      </c>
    </row>
    <row r="4402" spans="1:5" x14ac:dyDescent="0.25">
      <c r="A4402" t="s">
        <v>279</v>
      </c>
      <c r="B4402" t="s">
        <v>117</v>
      </c>
      <c r="C4402" t="s">
        <v>432</v>
      </c>
      <c r="D4402">
        <v>44196</v>
      </c>
      <c r="E4402">
        <v>2020</v>
      </c>
    </row>
    <row r="4403" spans="1:5" x14ac:dyDescent="0.25">
      <c r="A4403" t="s">
        <v>279</v>
      </c>
      <c r="B4403" t="s">
        <v>117</v>
      </c>
      <c r="C4403" t="s">
        <v>433</v>
      </c>
      <c r="D4403">
        <v>41000000</v>
      </c>
      <c r="E4403">
        <v>2018</v>
      </c>
    </row>
    <row r="4404" spans="1:5" x14ac:dyDescent="0.25">
      <c r="A4404" t="s">
        <v>279</v>
      </c>
      <c r="B4404" t="s">
        <v>117</v>
      </c>
      <c r="C4404" t="s">
        <v>433</v>
      </c>
      <c r="D4404">
        <v>41000000</v>
      </c>
      <c r="E4404">
        <v>2019</v>
      </c>
    </row>
    <row r="4405" spans="1:5" x14ac:dyDescent="0.25">
      <c r="A4405" t="s">
        <v>279</v>
      </c>
      <c r="B4405" t="s">
        <v>117</v>
      </c>
      <c r="C4405" t="s">
        <v>433</v>
      </c>
      <c r="D4405">
        <v>47000000</v>
      </c>
      <c r="E4405">
        <v>2020</v>
      </c>
    </row>
    <row r="4406" spans="1:5" x14ac:dyDescent="0.25">
      <c r="A4406" t="s">
        <v>279</v>
      </c>
      <c r="B4406" t="s">
        <v>117</v>
      </c>
      <c r="C4406" t="s">
        <v>434</v>
      </c>
      <c r="D4406">
        <v>14039000000</v>
      </c>
      <c r="E4406">
        <v>2018</v>
      </c>
    </row>
    <row r="4407" spans="1:5" x14ac:dyDescent="0.25">
      <c r="A4407" t="s">
        <v>279</v>
      </c>
      <c r="B4407" t="s">
        <v>117</v>
      </c>
      <c r="C4407" t="s">
        <v>434</v>
      </c>
      <c r="D4407">
        <v>14588000000</v>
      </c>
      <c r="E4407">
        <v>2019</v>
      </c>
    </row>
    <row r="4408" spans="1:5" x14ac:dyDescent="0.25">
      <c r="A4408" t="s">
        <v>279</v>
      </c>
      <c r="B4408" t="s">
        <v>117</v>
      </c>
      <c r="C4408" t="s">
        <v>434</v>
      </c>
      <c r="D4408">
        <v>15331000000</v>
      </c>
      <c r="E4408">
        <v>2020</v>
      </c>
    </row>
    <row r="4409" spans="1:5" x14ac:dyDescent="0.25">
      <c r="A4409" t="s">
        <v>279</v>
      </c>
      <c r="B4409" t="s">
        <v>117</v>
      </c>
      <c r="C4409" t="s">
        <v>435</v>
      </c>
      <c r="D4409">
        <v>0</v>
      </c>
      <c r="E4409">
        <v>2018</v>
      </c>
    </row>
    <row r="4410" spans="1:5" x14ac:dyDescent="0.25">
      <c r="A4410" t="s">
        <v>279</v>
      </c>
      <c r="B4410" t="s">
        <v>117</v>
      </c>
      <c r="C4410" t="s">
        <v>435</v>
      </c>
      <c r="D4410">
        <v>0</v>
      </c>
      <c r="E4410">
        <v>2019</v>
      </c>
    </row>
    <row r="4411" spans="1:5" x14ac:dyDescent="0.25">
      <c r="A4411" t="s">
        <v>279</v>
      </c>
      <c r="B4411" t="s">
        <v>117</v>
      </c>
      <c r="C4411" t="s">
        <v>435</v>
      </c>
      <c r="D4411">
        <v>0</v>
      </c>
      <c r="E4411">
        <v>2020</v>
      </c>
    </row>
    <row r="4412" spans="1:5" x14ac:dyDescent="0.25">
      <c r="A4412" t="s">
        <v>279</v>
      </c>
      <c r="B4412" t="s">
        <v>117</v>
      </c>
      <c r="C4412" t="s">
        <v>436</v>
      </c>
      <c r="D4412">
        <v>6217000000</v>
      </c>
      <c r="E4412">
        <v>2018</v>
      </c>
    </row>
    <row r="4413" spans="1:5" x14ac:dyDescent="0.25">
      <c r="A4413" t="s">
        <v>279</v>
      </c>
      <c r="B4413" t="s">
        <v>117</v>
      </c>
      <c r="C4413" t="s">
        <v>436</v>
      </c>
      <c r="D4413">
        <v>6196000000</v>
      </c>
      <c r="E4413">
        <v>2019</v>
      </c>
    </row>
    <row r="4414" spans="1:5" x14ac:dyDescent="0.25">
      <c r="A4414" t="s">
        <v>279</v>
      </c>
      <c r="B4414" t="s">
        <v>117</v>
      </c>
      <c r="C4414" t="s">
        <v>436</v>
      </c>
      <c r="D4414">
        <v>6394000000</v>
      </c>
      <c r="E4414">
        <v>2020</v>
      </c>
    </row>
    <row r="4415" spans="1:5" x14ac:dyDescent="0.25">
      <c r="A4415" t="s">
        <v>279</v>
      </c>
      <c r="B4415" t="s">
        <v>117</v>
      </c>
      <c r="C4415" t="s">
        <v>437</v>
      </c>
      <c r="D4415">
        <v>17725000000</v>
      </c>
      <c r="E4415">
        <v>2018</v>
      </c>
    </row>
    <row r="4416" spans="1:5" x14ac:dyDescent="0.25">
      <c r="A4416" t="s">
        <v>279</v>
      </c>
      <c r="B4416" t="s">
        <v>117</v>
      </c>
      <c r="C4416" t="s">
        <v>437</v>
      </c>
      <c r="D4416">
        <v>17170000000</v>
      </c>
      <c r="E4416">
        <v>2019</v>
      </c>
    </row>
    <row r="4417" spans="1:5" x14ac:dyDescent="0.25">
      <c r="A4417" t="s">
        <v>279</v>
      </c>
      <c r="B4417" t="s">
        <v>117</v>
      </c>
      <c r="C4417" t="s">
        <v>437</v>
      </c>
      <c r="D4417">
        <v>12666000000</v>
      </c>
      <c r="E4417">
        <v>2020</v>
      </c>
    </row>
    <row r="4418" spans="1:5" x14ac:dyDescent="0.25">
      <c r="A4418" t="s">
        <v>279</v>
      </c>
      <c r="B4418" t="s">
        <v>117</v>
      </c>
      <c r="C4418" t="s">
        <v>438</v>
      </c>
      <c r="D4418">
        <v>6148000000</v>
      </c>
      <c r="E4418">
        <v>2018</v>
      </c>
    </row>
    <row r="4419" spans="1:5" x14ac:dyDescent="0.25">
      <c r="A4419" t="s">
        <v>279</v>
      </c>
      <c r="B4419" t="s">
        <v>117</v>
      </c>
      <c r="C4419" t="s">
        <v>438</v>
      </c>
      <c r="D4419">
        <v>6094000000</v>
      </c>
      <c r="E4419">
        <v>2019</v>
      </c>
    </row>
    <row r="4420" spans="1:5" x14ac:dyDescent="0.25">
      <c r="A4420" t="s">
        <v>279</v>
      </c>
      <c r="B4420" t="s">
        <v>117</v>
      </c>
      <c r="C4420" t="s">
        <v>438</v>
      </c>
      <c r="D4420">
        <v>3003000000</v>
      </c>
      <c r="E4420">
        <v>2020</v>
      </c>
    </row>
    <row r="4421" spans="1:5" x14ac:dyDescent="0.25">
      <c r="A4421" t="s">
        <v>279</v>
      </c>
      <c r="B4421" t="s">
        <v>117</v>
      </c>
      <c r="C4421" t="s">
        <v>439</v>
      </c>
      <c r="D4421">
        <v>0</v>
      </c>
      <c r="E4421">
        <v>2018</v>
      </c>
    </row>
    <row r="4422" spans="1:5" x14ac:dyDescent="0.25">
      <c r="A4422" t="s">
        <v>279</v>
      </c>
      <c r="B4422" t="s">
        <v>117</v>
      </c>
      <c r="C4422" t="s">
        <v>439</v>
      </c>
      <c r="D4422">
        <v>0</v>
      </c>
      <c r="E4422">
        <v>2019</v>
      </c>
    </row>
    <row r="4423" spans="1:5" x14ac:dyDescent="0.25">
      <c r="A4423" t="s">
        <v>279</v>
      </c>
      <c r="B4423" t="s">
        <v>117</v>
      </c>
      <c r="C4423" t="s">
        <v>439</v>
      </c>
      <c r="D4423">
        <v>0</v>
      </c>
      <c r="E4423">
        <v>2020</v>
      </c>
    </row>
    <row r="4424" spans="1:5" x14ac:dyDescent="0.25">
      <c r="A4424" t="s">
        <v>279</v>
      </c>
      <c r="B4424" t="s">
        <v>117</v>
      </c>
      <c r="C4424" t="s">
        <v>23</v>
      </c>
      <c r="D4424">
        <v>1698000000</v>
      </c>
      <c r="E4424">
        <v>2018</v>
      </c>
    </row>
    <row r="4425" spans="1:5" x14ac:dyDescent="0.25">
      <c r="A4425" t="s">
        <v>279</v>
      </c>
      <c r="B4425" t="s">
        <v>117</v>
      </c>
      <c r="C4425" t="s">
        <v>23</v>
      </c>
      <c r="D4425">
        <v>1746000000</v>
      </c>
      <c r="E4425">
        <v>2019</v>
      </c>
    </row>
    <row r="4426" spans="1:5" x14ac:dyDescent="0.25">
      <c r="A4426" t="s">
        <v>279</v>
      </c>
      <c r="B4426" t="s">
        <v>117</v>
      </c>
      <c r="C4426" t="s">
        <v>23</v>
      </c>
      <c r="D4426">
        <v>1006000000</v>
      </c>
      <c r="E4426">
        <v>2020</v>
      </c>
    </row>
    <row r="4427" spans="1:5" x14ac:dyDescent="0.25">
      <c r="A4427" t="s">
        <v>279</v>
      </c>
      <c r="B4427" t="s">
        <v>117</v>
      </c>
      <c r="C4427" t="s">
        <v>440</v>
      </c>
      <c r="D4427">
        <v>1897000000</v>
      </c>
      <c r="E4427">
        <v>2018</v>
      </c>
    </row>
    <row r="4428" spans="1:5" x14ac:dyDescent="0.25">
      <c r="A4428" t="s">
        <v>279</v>
      </c>
      <c r="B4428" t="s">
        <v>117</v>
      </c>
      <c r="C4428" t="s">
        <v>440</v>
      </c>
      <c r="D4428">
        <v>1565000000</v>
      </c>
      <c r="E4428">
        <v>2019</v>
      </c>
    </row>
    <row r="4429" spans="1:5" x14ac:dyDescent="0.25">
      <c r="A4429" t="s">
        <v>279</v>
      </c>
      <c r="B4429" t="s">
        <v>117</v>
      </c>
      <c r="C4429" t="s">
        <v>440</v>
      </c>
      <c r="D4429">
        <v>1308000000</v>
      </c>
      <c r="E4429">
        <v>2020</v>
      </c>
    </row>
    <row r="4430" spans="1:5" x14ac:dyDescent="0.25">
      <c r="A4430" t="s">
        <v>279</v>
      </c>
      <c r="B4430" t="s">
        <v>117</v>
      </c>
      <c r="C4430" t="s">
        <v>22</v>
      </c>
      <c r="D4430">
        <v>1126000000</v>
      </c>
      <c r="E4430">
        <v>2018</v>
      </c>
    </row>
    <row r="4431" spans="1:5" x14ac:dyDescent="0.25">
      <c r="A4431" t="s">
        <v>279</v>
      </c>
      <c r="B4431" t="s">
        <v>117</v>
      </c>
      <c r="C4431" t="s">
        <v>22</v>
      </c>
      <c r="D4431">
        <v>1175000000</v>
      </c>
      <c r="E4431">
        <v>2019</v>
      </c>
    </row>
    <row r="4432" spans="1:5" x14ac:dyDescent="0.25">
      <c r="A4432" t="s">
        <v>279</v>
      </c>
      <c r="B4432" t="s">
        <v>117</v>
      </c>
      <c r="C4432" t="s">
        <v>22</v>
      </c>
      <c r="D4432">
        <v>1103000000</v>
      </c>
      <c r="E4432">
        <v>2020</v>
      </c>
    </row>
    <row r="4433" spans="1:5" x14ac:dyDescent="0.25">
      <c r="A4433" t="s">
        <v>279</v>
      </c>
      <c r="B4433" t="s">
        <v>117</v>
      </c>
      <c r="C4433" t="s">
        <v>441</v>
      </c>
      <c r="D4433">
        <v>0</v>
      </c>
      <c r="E4433">
        <v>2018</v>
      </c>
    </row>
    <row r="4434" spans="1:5" x14ac:dyDescent="0.25">
      <c r="A4434" t="s">
        <v>279</v>
      </c>
      <c r="B4434" t="s">
        <v>117</v>
      </c>
      <c r="C4434" t="s">
        <v>441</v>
      </c>
      <c r="D4434">
        <v>0</v>
      </c>
      <c r="E4434">
        <v>2019</v>
      </c>
    </row>
    <row r="4435" spans="1:5" x14ac:dyDescent="0.25">
      <c r="A4435" t="s">
        <v>279</v>
      </c>
      <c r="B4435" t="s">
        <v>117</v>
      </c>
      <c r="C4435" t="s">
        <v>441</v>
      </c>
      <c r="D4435">
        <v>0</v>
      </c>
      <c r="E4435">
        <v>2020</v>
      </c>
    </row>
    <row r="4436" spans="1:5" x14ac:dyDescent="0.25">
      <c r="A4436" t="s">
        <v>279</v>
      </c>
      <c r="B4436" t="s">
        <v>117</v>
      </c>
      <c r="C4436" t="s">
        <v>11</v>
      </c>
      <c r="D4436">
        <v>11529000000</v>
      </c>
      <c r="E4436">
        <v>2018</v>
      </c>
    </row>
    <row r="4437" spans="1:5" x14ac:dyDescent="0.25">
      <c r="A4437" t="s">
        <v>279</v>
      </c>
      <c r="B4437" t="s">
        <v>117</v>
      </c>
      <c r="C4437" t="s">
        <v>11</v>
      </c>
      <c r="D4437">
        <v>11266000000</v>
      </c>
      <c r="E4437">
        <v>2019</v>
      </c>
    </row>
    <row r="4438" spans="1:5" x14ac:dyDescent="0.25">
      <c r="A4438" t="s">
        <v>279</v>
      </c>
      <c r="B4438" t="s">
        <v>117</v>
      </c>
      <c r="C4438" t="s">
        <v>11</v>
      </c>
      <c r="D4438">
        <v>11402000000</v>
      </c>
      <c r="E4438">
        <v>2020</v>
      </c>
    </row>
    <row r="4439" spans="1:5" x14ac:dyDescent="0.25">
      <c r="A4439" t="s">
        <v>279</v>
      </c>
      <c r="B4439" t="s">
        <v>117</v>
      </c>
      <c r="C4439" t="s">
        <v>19</v>
      </c>
      <c r="D4439">
        <v>78509000000</v>
      </c>
      <c r="E4439">
        <v>2018</v>
      </c>
    </row>
    <row r="4440" spans="1:5" x14ac:dyDescent="0.25">
      <c r="A4440" t="s">
        <v>279</v>
      </c>
      <c r="B4440" t="s">
        <v>117</v>
      </c>
      <c r="C4440" t="s">
        <v>19</v>
      </c>
      <c r="D4440">
        <v>78453000000</v>
      </c>
      <c r="E4440">
        <v>2019</v>
      </c>
    </row>
    <row r="4441" spans="1:5" x14ac:dyDescent="0.25">
      <c r="A4441" t="s">
        <v>279</v>
      </c>
      <c r="B4441" t="s">
        <v>117</v>
      </c>
      <c r="C4441" t="s">
        <v>19</v>
      </c>
      <c r="D4441">
        <v>78324000000</v>
      </c>
      <c r="E4441">
        <v>2020</v>
      </c>
    </row>
    <row r="4442" spans="1:5" x14ac:dyDescent="0.25">
      <c r="A4442" t="s">
        <v>279</v>
      </c>
      <c r="B4442" t="s">
        <v>117</v>
      </c>
      <c r="C4442" t="s">
        <v>18</v>
      </c>
      <c r="D4442">
        <v>64429000000</v>
      </c>
      <c r="E4442">
        <v>2018</v>
      </c>
    </row>
    <row r="4443" spans="1:5" x14ac:dyDescent="0.25">
      <c r="A4443" t="s">
        <v>279</v>
      </c>
      <c r="B4443" t="s">
        <v>117</v>
      </c>
      <c r="C4443" t="s">
        <v>18</v>
      </c>
      <c r="D4443">
        <v>63824000000</v>
      </c>
      <c r="E4443">
        <v>2019</v>
      </c>
    </row>
    <row r="4444" spans="1:5" x14ac:dyDescent="0.25">
      <c r="A4444" t="s">
        <v>279</v>
      </c>
      <c r="B4444" t="s">
        <v>117</v>
      </c>
      <c r="C4444" t="s">
        <v>18</v>
      </c>
      <c r="D4444">
        <v>62946000000</v>
      </c>
      <c r="E4444">
        <v>2020</v>
      </c>
    </row>
    <row r="4445" spans="1:5" x14ac:dyDescent="0.25">
      <c r="A4445" t="s">
        <v>279</v>
      </c>
      <c r="B4445" t="s">
        <v>117</v>
      </c>
      <c r="C4445" t="s">
        <v>442</v>
      </c>
      <c r="D4445">
        <v>11553000000</v>
      </c>
      <c r="E4445">
        <v>2018</v>
      </c>
    </row>
    <row r="4446" spans="1:5" x14ac:dyDescent="0.25">
      <c r="A4446" t="s">
        <v>279</v>
      </c>
      <c r="B4446" t="s">
        <v>117</v>
      </c>
      <c r="C4446" t="s">
        <v>442</v>
      </c>
      <c r="D4446">
        <v>6210000000</v>
      </c>
      <c r="E4446">
        <v>2019</v>
      </c>
    </row>
    <row r="4447" spans="1:5" x14ac:dyDescent="0.25">
      <c r="A4447" t="s">
        <v>279</v>
      </c>
      <c r="B4447" t="s">
        <v>117</v>
      </c>
      <c r="C4447" t="s">
        <v>442</v>
      </c>
      <c r="D4447">
        <v>9149000000</v>
      </c>
      <c r="E4447">
        <v>2020</v>
      </c>
    </row>
    <row r="4448" spans="1:5" x14ac:dyDescent="0.25">
      <c r="A4448" t="s">
        <v>279</v>
      </c>
      <c r="B4448" t="s">
        <v>117</v>
      </c>
      <c r="C4448" t="s">
        <v>443</v>
      </c>
      <c r="D4448">
        <v>14447000000</v>
      </c>
      <c r="E4448">
        <v>2018</v>
      </c>
    </row>
    <row r="4449" spans="1:5" x14ac:dyDescent="0.25">
      <c r="A4449" t="s">
        <v>279</v>
      </c>
      <c r="B4449" t="s">
        <v>117</v>
      </c>
      <c r="C4449" t="s">
        <v>443</v>
      </c>
      <c r="D4449">
        <v>13844000000</v>
      </c>
      <c r="E4449">
        <v>2019</v>
      </c>
    </row>
    <row r="4450" spans="1:5" x14ac:dyDescent="0.25">
      <c r="A4450" t="s">
        <v>279</v>
      </c>
      <c r="B4450" t="s">
        <v>117</v>
      </c>
      <c r="C4450" t="s">
        <v>443</v>
      </c>
      <c r="D4450">
        <v>13407000000</v>
      </c>
      <c r="E4450">
        <v>2020</v>
      </c>
    </row>
    <row r="4451" spans="1:5" x14ac:dyDescent="0.25">
      <c r="A4451" t="s">
        <v>279</v>
      </c>
      <c r="B4451" t="s">
        <v>117</v>
      </c>
      <c r="C4451" t="s">
        <v>444</v>
      </c>
      <c r="D4451">
        <v>762000000</v>
      </c>
      <c r="E4451">
        <v>2018</v>
      </c>
    </row>
    <row r="4452" spans="1:5" x14ac:dyDescent="0.25">
      <c r="A4452" t="s">
        <v>279</v>
      </c>
      <c r="B4452" t="s">
        <v>117</v>
      </c>
      <c r="C4452" t="s">
        <v>444</v>
      </c>
      <c r="D4452">
        <v>-138000000</v>
      </c>
      <c r="E4452">
        <v>2019</v>
      </c>
    </row>
    <row r="4453" spans="1:5" x14ac:dyDescent="0.25">
      <c r="A4453" t="s">
        <v>279</v>
      </c>
      <c r="B4453" t="s">
        <v>117</v>
      </c>
      <c r="C4453" t="s">
        <v>444</v>
      </c>
      <c r="D4453">
        <v>-2804000000</v>
      </c>
      <c r="E4453">
        <v>2020</v>
      </c>
    </row>
    <row r="4454" spans="1:5" x14ac:dyDescent="0.25">
      <c r="A4454" t="s">
        <v>279</v>
      </c>
      <c r="B4454" t="s">
        <v>117</v>
      </c>
      <c r="C4454" t="s">
        <v>445</v>
      </c>
      <c r="D4454">
        <v>-304000000</v>
      </c>
      <c r="E4454">
        <v>2018</v>
      </c>
    </row>
    <row r="4455" spans="1:5" x14ac:dyDescent="0.25">
      <c r="A4455" t="s">
        <v>279</v>
      </c>
      <c r="B4455" t="s">
        <v>117</v>
      </c>
      <c r="C4455" t="s">
        <v>445</v>
      </c>
      <c r="D4455">
        <v>314000000</v>
      </c>
      <c r="E4455">
        <v>2019</v>
      </c>
    </row>
    <row r="4456" spans="1:5" x14ac:dyDescent="0.25">
      <c r="A4456" t="s">
        <v>279</v>
      </c>
      <c r="B4456" t="s">
        <v>117</v>
      </c>
      <c r="C4456" t="s">
        <v>445</v>
      </c>
      <c r="D4456">
        <v>0</v>
      </c>
      <c r="E4456">
        <v>2020</v>
      </c>
    </row>
    <row r="4457" spans="1:5" x14ac:dyDescent="0.25">
      <c r="A4457" t="s">
        <v>279</v>
      </c>
      <c r="B4457" t="s">
        <v>117</v>
      </c>
      <c r="C4457" t="s">
        <v>446</v>
      </c>
      <c r="D4457">
        <v>0</v>
      </c>
      <c r="E4457">
        <v>2018</v>
      </c>
    </row>
    <row r="4458" spans="1:5" x14ac:dyDescent="0.25">
      <c r="A4458" t="s">
        <v>279</v>
      </c>
      <c r="B4458" t="s">
        <v>117</v>
      </c>
      <c r="C4458" t="s">
        <v>446</v>
      </c>
      <c r="D4458">
        <v>0</v>
      </c>
      <c r="E4458">
        <v>2019</v>
      </c>
    </row>
    <row r="4459" spans="1:5" x14ac:dyDescent="0.25">
      <c r="A4459" t="s">
        <v>279</v>
      </c>
      <c r="B4459" t="s">
        <v>117</v>
      </c>
      <c r="C4459" t="s">
        <v>446</v>
      </c>
      <c r="D4459">
        <v>0</v>
      </c>
      <c r="E4459">
        <v>2020</v>
      </c>
    </row>
    <row r="4460" spans="1:5" x14ac:dyDescent="0.25">
      <c r="A4460" t="s">
        <v>279</v>
      </c>
      <c r="B4460" t="s">
        <v>117</v>
      </c>
      <c r="C4460" t="s">
        <v>447</v>
      </c>
      <c r="D4460">
        <v>-5490000000</v>
      </c>
      <c r="E4460">
        <v>2018</v>
      </c>
    </row>
    <row r="4461" spans="1:5" x14ac:dyDescent="0.25">
      <c r="A4461" t="s">
        <v>279</v>
      </c>
      <c r="B4461" t="s">
        <v>117</v>
      </c>
      <c r="C4461" t="s">
        <v>447</v>
      </c>
      <c r="D4461">
        <v>-5944000000</v>
      </c>
      <c r="E4461">
        <v>2019</v>
      </c>
    </row>
    <row r="4462" spans="1:5" x14ac:dyDescent="0.25">
      <c r="A4462" t="s">
        <v>279</v>
      </c>
      <c r="B4462" t="s">
        <v>117</v>
      </c>
      <c r="C4462" t="s">
        <v>447</v>
      </c>
      <c r="D4462">
        <v>-3145000000</v>
      </c>
      <c r="E4462">
        <v>2020</v>
      </c>
    </row>
    <row r="4463" spans="1:5" x14ac:dyDescent="0.25">
      <c r="A4463" t="s">
        <v>279</v>
      </c>
      <c r="B4463" t="s">
        <v>117</v>
      </c>
      <c r="C4463" t="s">
        <v>448</v>
      </c>
      <c r="D4463">
        <v>0</v>
      </c>
      <c r="E4463">
        <v>2018</v>
      </c>
    </row>
    <row r="4464" spans="1:5" x14ac:dyDescent="0.25">
      <c r="A4464" t="s">
        <v>279</v>
      </c>
      <c r="B4464" t="s">
        <v>117</v>
      </c>
      <c r="C4464" t="s">
        <v>448</v>
      </c>
      <c r="D4464">
        <v>0</v>
      </c>
      <c r="E4464">
        <v>2019</v>
      </c>
    </row>
    <row r="4465" spans="1:5" x14ac:dyDescent="0.25">
      <c r="A4465" t="s">
        <v>279</v>
      </c>
      <c r="B4465" t="s">
        <v>117</v>
      </c>
      <c r="C4465" t="s">
        <v>448</v>
      </c>
      <c r="D4465">
        <v>0</v>
      </c>
      <c r="E4465">
        <v>2020</v>
      </c>
    </row>
    <row r="4466" spans="1:5" x14ac:dyDescent="0.25">
      <c r="A4466" t="s">
        <v>279</v>
      </c>
      <c r="B4466" t="s">
        <v>117</v>
      </c>
      <c r="C4466" t="s">
        <v>449</v>
      </c>
      <c r="D4466">
        <v>-3212000000</v>
      </c>
      <c r="E4466">
        <v>2018</v>
      </c>
    </row>
    <row r="4467" spans="1:5" x14ac:dyDescent="0.25">
      <c r="A4467" t="s">
        <v>279</v>
      </c>
      <c r="B4467" t="s">
        <v>117</v>
      </c>
      <c r="C4467" t="s">
        <v>449</v>
      </c>
      <c r="D4467">
        <v>-1928000000</v>
      </c>
      <c r="E4467">
        <v>2019</v>
      </c>
    </row>
    <row r="4468" spans="1:5" x14ac:dyDescent="0.25">
      <c r="A4468" t="s">
        <v>279</v>
      </c>
      <c r="B4468" t="s">
        <v>117</v>
      </c>
      <c r="C4468" t="s">
        <v>449</v>
      </c>
      <c r="D4468">
        <v>-1485000000</v>
      </c>
      <c r="E4468">
        <v>2020</v>
      </c>
    </row>
    <row r="4469" spans="1:5" x14ac:dyDescent="0.25">
      <c r="A4469" t="s">
        <v>279</v>
      </c>
      <c r="B4469" t="s">
        <v>117</v>
      </c>
      <c r="C4469" t="s">
        <v>450</v>
      </c>
      <c r="D4469">
        <v>0</v>
      </c>
      <c r="E4469">
        <v>2018</v>
      </c>
    </row>
    <row r="4470" spans="1:5" x14ac:dyDescent="0.25">
      <c r="A4470" t="s">
        <v>279</v>
      </c>
      <c r="B4470" t="s">
        <v>117</v>
      </c>
      <c r="C4470" t="s">
        <v>450</v>
      </c>
      <c r="D4470">
        <v>0</v>
      </c>
      <c r="E4470">
        <v>2019</v>
      </c>
    </row>
    <row r="4471" spans="1:5" x14ac:dyDescent="0.25">
      <c r="A4471" t="s">
        <v>279</v>
      </c>
      <c r="B4471" t="s">
        <v>117</v>
      </c>
      <c r="C4471" t="s">
        <v>450</v>
      </c>
      <c r="D4471">
        <v>0</v>
      </c>
      <c r="E4471">
        <v>2020</v>
      </c>
    </row>
    <row r="4472" spans="1:5" x14ac:dyDescent="0.25">
      <c r="A4472" t="s">
        <v>279</v>
      </c>
      <c r="B4472" t="s">
        <v>117</v>
      </c>
      <c r="C4472" t="s">
        <v>451</v>
      </c>
      <c r="D4472">
        <v>6558000000</v>
      </c>
      <c r="E4472">
        <v>2018</v>
      </c>
    </row>
    <row r="4473" spans="1:5" x14ac:dyDescent="0.25">
      <c r="A4473" t="s">
        <v>279</v>
      </c>
      <c r="B4473" t="s">
        <v>117</v>
      </c>
      <c r="C4473" t="s">
        <v>451</v>
      </c>
      <c r="D4473">
        <v>2588000000</v>
      </c>
      <c r="E4473">
        <v>2019</v>
      </c>
    </row>
    <row r="4474" spans="1:5" x14ac:dyDescent="0.25">
      <c r="A4474" t="s">
        <v>279</v>
      </c>
      <c r="B4474" t="s">
        <v>117</v>
      </c>
      <c r="C4474" t="s">
        <v>451</v>
      </c>
      <c r="D4474">
        <v>0</v>
      </c>
      <c r="E4474">
        <v>2020</v>
      </c>
    </row>
    <row r="4475" spans="1:5" x14ac:dyDescent="0.25">
      <c r="A4475" t="s">
        <v>279</v>
      </c>
      <c r="B4475" t="s">
        <v>117</v>
      </c>
      <c r="C4475" t="s">
        <v>452</v>
      </c>
      <c r="D4475">
        <v>0</v>
      </c>
      <c r="E4475">
        <v>2018</v>
      </c>
    </row>
    <row r="4476" spans="1:5" x14ac:dyDescent="0.25">
      <c r="A4476" t="s">
        <v>279</v>
      </c>
      <c r="B4476" t="s">
        <v>117</v>
      </c>
      <c r="C4476" t="s">
        <v>452</v>
      </c>
      <c r="D4476">
        <v>0</v>
      </c>
      <c r="E4476">
        <v>2019</v>
      </c>
    </row>
    <row r="4477" spans="1:5" x14ac:dyDescent="0.25">
      <c r="A4477" t="s">
        <v>279</v>
      </c>
      <c r="B4477" t="s">
        <v>117</v>
      </c>
      <c r="C4477" t="s">
        <v>452</v>
      </c>
      <c r="D4477">
        <v>0</v>
      </c>
      <c r="E4477">
        <v>2020</v>
      </c>
    </row>
    <row r="4478" spans="1:5" x14ac:dyDescent="0.25">
      <c r="A4478" t="s">
        <v>279</v>
      </c>
      <c r="B4478" t="s">
        <v>117</v>
      </c>
      <c r="C4478" t="s">
        <v>453</v>
      </c>
      <c r="D4478">
        <v>1000000</v>
      </c>
      <c r="E4478">
        <v>2018</v>
      </c>
    </row>
    <row r="4479" spans="1:5" x14ac:dyDescent="0.25">
      <c r="A4479" t="s">
        <v>279</v>
      </c>
      <c r="B4479" t="s">
        <v>117</v>
      </c>
      <c r="C4479" t="s">
        <v>453</v>
      </c>
      <c r="D4479">
        <v>1000000</v>
      </c>
      <c r="E4479">
        <v>2019</v>
      </c>
    </row>
    <row r="4480" spans="1:5" x14ac:dyDescent="0.25">
      <c r="A4480" t="s">
        <v>279</v>
      </c>
      <c r="B4480" t="s">
        <v>117</v>
      </c>
      <c r="C4480" t="s">
        <v>453</v>
      </c>
      <c r="D4480">
        <v>5000000</v>
      </c>
      <c r="E4480">
        <v>2020</v>
      </c>
    </row>
    <row r="4481" spans="1:5" x14ac:dyDescent="0.25">
      <c r="A4481" t="s">
        <v>279</v>
      </c>
      <c r="B4481" t="s">
        <v>117</v>
      </c>
      <c r="C4481" t="s">
        <v>454</v>
      </c>
      <c r="D4481">
        <v>6147000000</v>
      </c>
      <c r="E4481">
        <v>2018</v>
      </c>
    </row>
    <row r="4482" spans="1:5" x14ac:dyDescent="0.25">
      <c r="A4482" t="s">
        <v>279</v>
      </c>
      <c r="B4482" t="s">
        <v>117</v>
      </c>
      <c r="C4482" t="s">
        <v>454</v>
      </c>
      <c r="D4482">
        <v>6093000000</v>
      </c>
      <c r="E4482">
        <v>2019</v>
      </c>
    </row>
    <row r="4483" spans="1:5" x14ac:dyDescent="0.25">
      <c r="A4483" t="s">
        <v>279</v>
      </c>
      <c r="B4483" t="s">
        <v>117</v>
      </c>
      <c r="C4483" t="s">
        <v>454</v>
      </c>
      <c r="D4483">
        <v>2998000000</v>
      </c>
      <c r="E4483">
        <v>2020</v>
      </c>
    </row>
    <row r="4484" spans="1:5" x14ac:dyDescent="0.25">
      <c r="A4484" t="s">
        <v>279</v>
      </c>
      <c r="B4484" t="s">
        <v>117</v>
      </c>
      <c r="C4484" t="s">
        <v>24</v>
      </c>
      <c r="D4484">
        <v>6148000000</v>
      </c>
      <c r="E4484">
        <v>2018</v>
      </c>
    </row>
    <row r="4485" spans="1:5" x14ac:dyDescent="0.25">
      <c r="A4485" t="s">
        <v>279</v>
      </c>
      <c r="B4485" t="s">
        <v>117</v>
      </c>
      <c r="C4485" t="s">
        <v>24</v>
      </c>
      <c r="D4485">
        <v>6094000000</v>
      </c>
      <c r="E4485">
        <v>2019</v>
      </c>
    </row>
    <row r="4486" spans="1:5" x14ac:dyDescent="0.25">
      <c r="A4486" t="s">
        <v>279</v>
      </c>
      <c r="B4486" t="s">
        <v>117</v>
      </c>
      <c r="C4486" t="s">
        <v>24</v>
      </c>
      <c r="D4486">
        <v>3003000000</v>
      </c>
      <c r="E4486">
        <v>2020</v>
      </c>
    </row>
    <row r="4487" spans="1:5" x14ac:dyDescent="0.25">
      <c r="A4487" t="s">
        <v>279</v>
      </c>
      <c r="B4487" t="s">
        <v>117</v>
      </c>
      <c r="C4487" t="s">
        <v>455</v>
      </c>
      <c r="D4487">
        <v>13574000000</v>
      </c>
      <c r="E4487">
        <v>2018</v>
      </c>
    </row>
    <row r="4488" spans="1:5" x14ac:dyDescent="0.25">
      <c r="A4488" t="s">
        <v>279</v>
      </c>
      <c r="B4488" t="s">
        <v>117</v>
      </c>
      <c r="C4488" t="s">
        <v>455</v>
      </c>
      <c r="D4488">
        <v>12904000000</v>
      </c>
      <c r="E4488">
        <v>2019</v>
      </c>
    </row>
    <row r="4489" spans="1:5" x14ac:dyDescent="0.25">
      <c r="A4489" t="s">
        <v>279</v>
      </c>
      <c r="B4489" t="s">
        <v>117</v>
      </c>
      <c r="C4489" t="s">
        <v>455</v>
      </c>
      <c r="D4489">
        <v>12401000000</v>
      </c>
      <c r="E4489">
        <v>2020</v>
      </c>
    </row>
    <row r="4490" spans="1:5" x14ac:dyDescent="0.25">
      <c r="A4490" t="s">
        <v>279</v>
      </c>
      <c r="B4490" t="s">
        <v>117</v>
      </c>
      <c r="C4490" t="s">
        <v>14</v>
      </c>
      <c r="D4490">
        <v>39906000000</v>
      </c>
      <c r="E4490">
        <v>2018</v>
      </c>
    </row>
    <row r="4491" spans="1:5" x14ac:dyDescent="0.25">
      <c r="A4491" t="s">
        <v>279</v>
      </c>
      <c r="B4491" t="s">
        <v>117</v>
      </c>
      <c r="C4491" t="s">
        <v>14</v>
      </c>
      <c r="D4491">
        <v>39260000000</v>
      </c>
      <c r="E4491">
        <v>2019</v>
      </c>
    </row>
    <row r="4492" spans="1:5" x14ac:dyDescent="0.25">
      <c r="A4492" t="s">
        <v>279</v>
      </c>
      <c r="B4492" t="s">
        <v>117</v>
      </c>
      <c r="C4492" t="s">
        <v>14</v>
      </c>
      <c r="D4492">
        <v>38860000000</v>
      </c>
      <c r="E4492">
        <v>2020</v>
      </c>
    </row>
    <row r="4493" spans="1:5" x14ac:dyDescent="0.25">
      <c r="A4493" t="s">
        <v>279</v>
      </c>
      <c r="B4493" t="s">
        <v>117</v>
      </c>
      <c r="C4493" t="s">
        <v>17</v>
      </c>
      <c r="D4493">
        <v>36211000000</v>
      </c>
      <c r="E4493">
        <v>2018</v>
      </c>
    </row>
    <row r="4494" spans="1:5" x14ac:dyDescent="0.25">
      <c r="A4494" t="s">
        <v>279</v>
      </c>
      <c r="B4494" t="s">
        <v>117</v>
      </c>
      <c r="C4494" t="s">
        <v>17</v>
      </c>
      <c r="D4494">
        <v>37203000000</v>
      </c>
      <c r="E4494">
        <v>2019</v>
      </c>
    </row>
    <row r="4495" spans="1:5" x14ac:dyDescent="0.25">
      <c r="A4495" t="s">
        <v>279</v>
      </c>
      <c r="B4495" t="s">
        <v>117</v>
      </c>
      <c r="C4495" t="s">
        <v>17</v>
      </c>
      <c r="D4495">
        <v>37229000000</v>
      </c>
      <c r="E4495">
        <v>2020</v>
      </c>
    </row>
    <row r="4496" spans="1:5" x14ac:dyDescent="0.25">
      <c r="A4496" t="s">
        <v>279</v>
      </c>
      <c r="B4496" t="s">
        <v>117</v>
      </c>
      <c r="C4496" t="s">
        <v>456</v>
      </c>
      <c r="D4496">
        <v>5478000000</v>
      </c>
      <c r="E4496">
        <v>2018</v>
      </c>
    </row>
    <row r="4497" spans="1:5" x14ac:dyDescent="0.25">
      <c r="A4497" t="s">
        <v>279</v>
      </c>
      <c r="B4497" t="s">
        <v>117</v>
      </c>
      <c r="C4497" t="s">
        <v>456</v>
      </c>
      <c r="D4497">
        <v>5162000000</v>
      </c>
      <c r="E4497">
        <v>2019</v>
      </c>
    </row>
    <row r="4498" spans="1:5" x14ac:dyDescent="0.25">
      <c r="A4498" t="s">
        <v>279</v>
      </c>
      <c r="B4498" t="s">
        <v>117</v>
      </c>
      <c r="C4498" t="s">
        <v>456</v>
      </c>
      <c r="D4498">
        <v>4642000000</v>
      </c>
      <c r="E4498">
        <v>2020</v>
      </c>
    </row>
    <row r="4499" spans="1:5" x14ac:dyDescent="0.25">
      <c r="A4499" t="s">
        <v>279</v>
      </c>
      <c r="B4499" t="s">
        <v>117</v>
      </c>
      <c r="C4499" t="s">
        <v>457</v>
      </c>
      <c r="D4499">
        <v>0</v>
      </c>
      <c r="E4499">
        <v>2018</v>
      </c>
    </row>
    <row r="4500" spans="1:5" x14ac:dyDescent="0.25">
      <c r="A4500" t="s">
        <v>279</v>
      </c>
      <c r="B4500" t="s">
        <v>117</v>
      </c>
      <c r="C4500" t="s">
        <v>457</v>
      </c>
      <c r="D4500">
        <v>0</v>
      </c>
      <c r="E4500">
        <v>2020</v>
      </c>
    </row>
    <row r="4501" spans="1:5" x14ac:dyDescent="0.25">
      <c r="A4501" t="s">
        <v>279</v>
      </c>
      <c r="B4501" t="s">
        <v>117</v>
      </c>
      <c r="C4501" t="s">
        <v>494</v>
      </c>
      <c r="D4501">
        <v>0</v>
      </c>
      <c r="E4501">
        <v>2019</v>
      </c>
    </row>
    <row r="4502" spans="1:5" x14ac:dyDescent="0.25">
      <c r="A4502" t="s">
        <v>279</v>
      </c>
      <c r="B4502" t="s">
        <v>117</v>
      </c>
      <c r="C4502" t="s">
        <v>458</v>
      </c>
      <c r="D4502">
        <v>46429000000</v>
      </c>
      <c r="E4502">
        <v>2018</v>
      </c>
    </row>
    <row r="4503" spans="1:5" x14ac:dyDescent="0.25">
      <c r="A4503" t="s">
        <v>279</v>
      </c>
      <c r="B4503" t="s">
        <v>117</v>
      </c>
      <c r="C4503" t="s">
        <v>458</v>
      </c>
      <c r="D4503">
        <v>45510000000</v>
      </c>
      <c r="E4503">
        <v>2019</v>
      </c>
    </row>
    <row r="4504" spans="1:5" x14ac:dyDescent="0.25">
      <c r="A4504" t="s">
        <v>279</v>
      </c>
      <c r="B4504" t="s">
        <v>117</v>
      </c>
      <c r="C4504" t="s">
        <v>458</v>
      </c>
      <c r="D4504">
        <v>37195000000</v>
      </c>
      <c r="E4504">
        <v>2020</v>
      </c>
    </row>
    <row r="4505" spans="1:5" x14ac:dyDescent="0.25">
      <c r="A4505" t="s">
        <v>279</v>
      </c>
      <c r="B4505" t="s">
        <v>117</v>
      </c>
      <c r="C4505" t="s">
        <v>459</v>
      </c>
      <c r="D4505">
        <v>8293000000</v>
      </c>
      <c r="E4505">
        <v>2018</v>
      </c>
    </row>
    <row r="4506" spans="1:5" x14ac:dyDescent="0.25">
      <c r="A4506" t="s">
        <v>279</v>
      </c>
      <c r="B4506" t="s">
        <v>117</v>
      </c>
      <c r="C4506" t="s">
        <v>459</v>
      </c>
      <c r="D4506">
        <v>8290000000</v>
      </c>
      <c r="E4506">
        <v>2019</v>
      </c>
    </row>
    <row r="4507" spans="1:5" x14ac:dyDescent="0.25">
      <c r="A4507" t="s">
        <v>279</v>
      </c>
      <c r="B4507" t="s">
        <v>117</v>
      </c>
      <c r="C4507" t="s">
        <v>459</v>
      </c>
      <c r="D4507">
        <v>4553000000</v>
      </c>
      <c r="E4507">
        <v>2020</v>
      </c>
    </row>
    <row r="4508" spans="1:5" x14ac:dyDescent="0.25">
      <c r="A4508" t="s">
        <v>279</v>
      </c>
      <c r="B4508" t="s">
        <v>117</v>
      </c>
      <c r="C4508" t="s">
        <v>460</v>
      </c>
      <c r="D4508">
        <v>-10474000000</v>
      </c>
      <c r="E4508">
        <v>2018</v>
      </c>
    </row>
    <row r="4509" spans="1:5" x14ac:dyDescent="0.25">
      <c r="A4509" t="s">
        <v>279</v>
      </c>
      <c r="B4509" t="s">
        <v>117</v>
      </c>
      <c r="C4509" t="s">
        <v>460</v>
      </c>
      <c r="D4509">
        <v>-10817000000</v>
      </c>
      <c r="E4509">
        <v>2019</v>
      </c>
    </row>
    <row r="4510" spans="1:5" x14ac:dyDescent="0.25">
      <c r="A4510" t="s">
        <v>279</v>
      </c>
      <c r="B4510" t="s">
        <v>117</v>
      </c>
      <c r="C4510" t="s">
        <v>460</v>
      </c>
      <c r="D4510">
        <v>-4553000000</v>
      </c>
      <c r="E4510">
        <v>2020</v>
      </c>
    </row>
    <row r="4511" spans="1:5" x14ac:dyDescent="0.25">
      <c r="A4511" t="s">
        <v>279</v>
      </c>
      <c r="B4511" t="s">
        <v>117</v>
      </c>
      <c r="C4511" t="s">
        <v>461</v>
      </c>
      <c r="D4511">
        <v>-2805000000</v>
      </c>
      <c r="E4511">
        <v>2018</v>
      </c>
    </row>
    <row r="4512" spans="1:5" x14ac:dyDescent="0.25">
      <c r="A4512" t="s">
        <v>279</v>
      </c>
      <c r="B4512" t="s">
        <v>117</v>
      </c>
      <c r="C4512" t="s">
        <v>461</v>
      </c>
      <c r="D4512">
        <v>-1254000000</v>
      </c>
      <c r="E4512">
        <v>2019</v>
      </c>
    </row>
    <row r="4513" spans="1:5" x14ac:dyDescent="0.25">
      <c r="A4513" t="s">
        <v>279</v>
      </c>
      <c r="B4513" t="s">
        <v>117</v>
      </c>
      <c r="C4513" t="s">
        <v>461</v>
      </c>
      <c r="D4513">
        <v>-497000000</v>
      </c>
      <c r="E4513">
        <v>2020</v>
      </c>
    </row>
    <row r="4514" spans="1:5" x14ac:dyDescent="0.25">
      <c r="A4514" t="s">
        <v>279</v>
      </c>
      <c r="B4514" t="s">
        <v>117</v>
      </c>
      <c r="C4514" t="s">
        <v>462</v>
      </c>
      <c r="D4514">
        <v>1352000000</v>
      </c>
      <c r="E4514">
        <v>2018</v>
      </c>
    </row>
    <row r="4515" spans="1:5" x14ac:dyDescent="0.25">
      <c r="A4515" t="s">
        <v>279</v>
      </c>
      <c r="B4515" t="s">
        <v>117</v>
      </c>
      <c r="C4515" t="s">
        <v>462</v>
      </c>
      <c r="D4515">
        <v>7305000000</v>
      </c>
      <c r="E4515">
        <v>2019</v>
      </c>
    </row>
    <row r="4516" spans="1:5" x14ac:dyDescent="0.25">
      <c r="A4516" t="s">
        <v>279</v>
      </c>
      <c r="B4516" t="s">
        <v>117</v>
      </c>
      <c r="C4516" t="s">
        <v>462</v>
      </c>
      <c r="D4516">
        <v>6383000000</v>
      </c>
      <c r="E4516">
        <v>2020</v>
      </c>
    </row>
    <row r="4517" spans="1:5" x14ac:dyDescent="0.25">
      <c r="A4517" t="s">
        <v>279</v>
      </c>
      <c r="B4517" t="s">
        <v>117</v>
      </c>
      <c r="C4517" t="s">
        <v>463</v>
      </c>
      <c r="D4517">
        <v>-481000000</v>
      </c>
      <c r="E4517">
        <v>2018</v>
      </c>
    </row>
    <row r="4518" spans="1:5" x14ac:dyDescent="0.25">
      <c r="A4518" t="s">
        <v>279</v>
      </c>
      <c r="B4518" t="s">
        <v>117</v>
      </c>
      <c r="C4518" t="s">
        <v>463</v>
      </c>
      <c r="D4518">
        <v>9000000</v>
      </c>
      <c r="E4518">
        <v>2019</v>
      </c>
    </row>
    <row r="4519" spans="1:5" x14ac:dyDescent="0.25">
      <c r="A4519" t="s">
        <v>279</v>
      </c>
      <c r="B4519" t="s">
        <v>117</v>
      </c>
      <c r="C4519" t="s">
        <v>463</v>
      </c>
      <c r="D4519">
        <v>679000000</v>
      </c>
      <c r="E4519">
        <v>2020</v>
      </c>
    </row>
    <row r="4520" spans="1:5" x14ac:dyDescent="0.25">
      <c r="A4520" t="s">
        <v>279</v>
      </c>
      <c r="B4520" t="s">
        <v>117</v>
      </c>
      <c r="C4520" t="s">
        <v>12</v>
      </c>
      <c r="D4520">
        <v>10415000000</v>
      </c>
      <c r="E4520">
        <v>2018</v>
      </c>
    </row>
    <row r="4521" spans="1:5" x14ac:dyDescent="0.25">
      <c r="A4521" t="s">
        <v>279</v>
      </c>
      <c r="B4521" t="s">
        <v>117</v>
      </c>
      <c r="C4521" t="s">
        <v>12</v>
      </c>
      <c r="D4521">
        <v>11075000000</v>
      </c>
      <c r="E4521">
        <v>2019</v>
      </c>
    </row>
    <row r="4522" spans="1:5" x14ac:dyDescent="0.25">
      <c r="A4522" t="s">
        <v>279</v>
      </c>
      <c r="B4522" t="s">
        <v>117</v>
      </c>
      <c r="C4522" t="s">
        <v>12</v>
      </c>
      <c r="D4522">
        <v>11393000000</v>
      </c>
      <c r="E4522">
        <v>2020</v>
      </c>
    </row>
    <row r="4523" spans="1:5" x14ac:dyDescent="0.25">
      <c r="A4523" t="s">
        <v>279</v>
      </c>
      <c r="B4523" t="s">
        <v>117</v>
      </c>
      <c r="C4523" t="s">
        <v>464</v>
      </c>
      <c r="D4523">
        <v>14715000000</v>
      </c>
      <c r="E4523">
        <v>2018</v>
      </c>
    </row>
    <row r="4524" spans="1:5" x14ac:dyDescent="0.25">
      <c r="A4524" t="s">
        <v>279</v>
      </c>
      <c r="B4524" t="s">
        <v>117</v>
      </c>
      <c r="C4524" t="s">
        <v>464</v>
      </c>
      <c r="D4524">
        <v>9552000000</v>
      </c>
      <c r="E4524">
        <v>2019</v>
      </c>
    </row>
    <row r="4525" spans="1:5" x14ac:dyDescent="0.25">
      <c r="A4525" t="s">
        <v>279</v>
      </c>
      <c r="B4525" t="s">
        <v>117</v>
      </c>
      <c r="C4525" t="s">
        <v>464</v>
      </c>
      <c r="D4525">
        <v>12274000000</v>
      </c>
      <c r="E4525">
        <v>2020</v>
      </c>
    </row>
    <row r="4526" spans="1:5" x14ac:dyDescent="0.25">
      <c r="A4526" t="s">
        <v>279</v>
      </c>
      <c r="B4526" t="s">
        <v>117</v>
      </c>
      <c r="C4526" t="s">
        <v>465</v>
      </c>
      <c r="D4526">
        <v>3771000000</v>
      </c>
      <c r="E4526">
        <v>2018</v>
      </c>
    </row>
    <row r="4527" spans="1:5" x14ac:dyDescent="0.25">
      <c r="A4527" t="s">
        <v>279</v>
      </c>
      <c r="B4527" t="s">
        <v>117</v>
      </c>
      <c r="C4527" t="s">
        <v>465</v>
      </c>
      <c r="D4527">
        <v>4751000000</v>
      </c>
      <c r="E4527">
        <v>2019</v>
      </c>
    </row>
    <row r="4528" spans="1:5" x14ac:dyDescent="0.25">
      <c r="A4528" t="s">
        <v>279</v>
      </c>
      <c r="B4528" t="s">
        <v>117</v>
      </c>
      <c r="C4528" t="s">
        <v>465</v>
      </c>
      <c r="D4528">
        <v>5350000000</v>
      </c>
      <c r="E4528">
        <v>2020</v>
      </c>
    </row>
    <row r="4529" spans="1:5" x14ac:dyDescent="0.25">
      <c r="A4529" t="s">
        <v>279</v>
      </c>
      <c r="B4529" t="s">
        <v>117</v>
      </c>
      <c r="C4529" t="s">
        <v>466</v>
      </c>
      <c r="D4529">
        <v>11211000000</v>
      </c>
      <c r="E4529">
        <v>2018</v>
      </c>
    </row>
    <row r="4530" spans="1:5" x14ac:dyDescent="0.25">
      <c r="A4530" t="s">
        <v>279</v>
      </c>
      <c r="B4530" t="s">
        <v>117</v>
      </c>
      <c r="C4530" t="s">
        <v>466</v>
      </c>
      <c r="D4530">
        <v>10922000000</v>
      </c>
      <c r="E4530">
        <v>2019</v>
      </c>
    </row>
    <row r="4531" spans="1:5" x14ac:dyDescent="0.25">
      <c r="A4531" t="s">
        <v>279</v>
      </c>
      <c r="B4531" t="s">
        <v>117</v>
      </c>
      <c r="C4531" t="s">
        <v>466</v>
      </c>
      <c r="D4531">
        <v>11230000000</v>
      </c>
      <c r="E4531">
        <v>2020</v>
      </c>
    </row>
    <row r="4532" spans="1:5" x14ac:dyDescent="0.25">
      <c r="A4532" t="s">
        <v>279</v>
      </c>
      <c r="B4532" t="s">
        <v>117</v>
      </c>
      <c r="C4532" t="s">
        <v>467</v>
      </c>
      <c r="D4532">
        <v>39101000000</v>
      </c>
      <c r="E4532">
        <v>2018</v>
      </c>
    </row>
    <row r="4533" spans="1:5" x14ac:dyDescent="0.25">
      <c r="A4533" t="s">
        <v>279</v>
      </c>
      <c r="B4533" t="s">
        <v>117</v>
      </c>
      <c r="C4533" t="s">
        <v>467</v>
      </c>
      <c r="D4533">
        <v>38655000000</v>
      </c>
      <c r="E4533">
        <v>2019</v>
      </c>
    </row>
    <row r="4534" spans="1:5" x14ac:dyDescent="0.25">
      <c r="A4534" t="s">
        <v>279</v>
      </c>
      <c r="B4534" t="s">
        <v>117</v>
      </c>
      <c r="C4534" t="s">
        <v>467</v>
      </c>
      <c r="D4534">
        <v>31138000000</v>
      </c>
      <c r="E4534">
        <v>2020</v>
      </c>
    </row>
    <row r="4535" spans="1:5" x14ac:dyDescent="0.25">
      <c r="A4535" t="s">
        <v>279</v>
      </c>
      <c r="B4535" t="s">
        <v>117</v>
      </c>
      <c r="C4535" t="s">
        <v>468</v>
      </c>
      <c r="D4535">
        <v>1382000000</v>
      </c>
      <c r="E4535">
        <v>2018</v>
      </c>
    </row>
    <row r="4536" spans="1:5" x14ac:dyDescent="0.25">
      <c r="A4536" t="s">
        <v>279</v>
      </c>
      <c r="B4536" t="s">
        <v>117</v>
      </c>
      <c r="C4536" t="s">
        <v>468</v>
      </c>
      <c r="D4536">
        <v>1271000000</v>
      </c>
      <c r="E4536">
        <v>2019</v>
      </c>
    </row>
    <row r="4537" spans="1:5" x14ac:dyDescent="0.25">
      <c r="A4537" t="s">
        <v>279</v>
      </c>
      <c r="B4537" t="s">
        <v>117</v>
      </c>
      <c r="C4537" t="s">
        <v>468</v>
      </c>
      <c r="D4537">
        <v>1467000000</v>
      </c>
      <c r="E4537">
        <v>2020</v>
      </c>
    </row>
    <row r="4538" spans="1:5" x14ac:dyDescent="0.25">
      <c r="A4538" t="s">
        <v>279</v>
      </c>
      <c r="B4538" t="s">
        <v>117</v>
      </c>
      <c r="C4538" t="s">
        <v>469</v>
      </c>
      <c r="D4538">
        <v>1951000000</v>
      </c>
      <c r="E4538">
        <v>2018</v>
      </c>
    </row>
    <row r="4539" spans="1:5" x14ac:dyDescent="0.25">
      <c r="A4539" t="s">
        <v>279</v>
      </c>
      <c r="B4539" t="s">
        <v>117</v>
      </c>
      <c r="C4539" t="s">
        <v>469</v>
      </c>
      <c r="D4539">
        <v>2132000000</v>
      </c>
      <c r="E4539">
        <v>2019</v>
      </c>
    </row>
    <row r="4540" spans="1:5" x14ac:dyDescent="0.25">
      <c r="A4540" t="s">
        <v>279</v>
      </c>
      <c r="B4540" t="s">
        <v>117</v>
      </c>
      <c r="C4540" t="s">
        <v>469</v>
      </c>
      <c r="D4540">
        <v>2243000000</v>
      </c>
      <c r="E4540">
        <v>2020</v>
      </c>
    </row>
    <row r="4541" spans="1:5" x14ac:dyDescent="0.25">
      <c r="A4541" t="s">
        <v>279</v>
      </c>
      <c r="B4541" t="s">
        <v>117</v>
      </c>
      <c r="C4541" t="s">
        <v>470</v>
      </c>
      <c r="D4541">
        <v>12689000000</v>
      </c>
      <c r="E4541">
        <v>2018</v>
      </c>
    </row>
    <row r="4542" spans="1:5" x14ac:dyDescent="0.25">
      <c r="A4542" t="s">
        <v>279</v>
      </c>
      <c r="B4542" t="s">
        <v>117</v>
      </c>
      <c r="C4542" t="s">
        <v>470</v>
      </c>
      <c r="D4542">
        <v>13329000000</v>
      </c>
      <c r="E4542">
        <v>2019</v>
      </c>
    </row>
    <row r="4543" spans="1:5" x14ac:dyDescent="0.25">
      <c r="A4543" t="s">
        <v>279</v>
      </c>
      <c r="B4543" t="s">
        <v>117</v>
      </c>
      <c r="C4543" t="s">
        <v>470</v>
      </c>
      <c r="D4543">
        <v>13023000000</v>
      </c>
      <c r="E4543">
        <v>2020</v>
      </c>
    </row>
    <row r="4544" spans="1:5" x14ac:dyDescent="0.25">
      <c r="A4544" t="s">
        <v>279</v>
      </c>
      <c r="B4544" t="s">
        <v>117</v>
      </c>
      <c r="C4544" t="s">
        <v>471</v>
      </c>
      <c r="D4544">
        <v>0</v>
      </c>
      <c r="E4544">
        <v>2018</v>
      </c>
    </row>
    <row r="4545" spans="1:5" x14ac:dyDescent="0.25">
      <c r="A4545" t="s">
        <v>279</v>
      </c>
      <c r="B4545" t="s">
        <v>117</v>
      </c>
      <c r="C4545" t="s">
        <v>471</v>
      </c>
      <c r="D4545">
        <v>0</v>
      </c>
      <c r="E4545">
        <v>2019</v>
      </c>
    </row>
    <row r="4546" spans="1:5" x14ac:dyDescent="0.25">
      <c r="A4546" t="s">
        <v>279</v>
      </c>
      <c r="B4546" t="s">
        <v>117</v>
      </c>
      <c r="C4546" t="s">
        <v>471</v>
      </c>
      <c r="D4546">
        <v>0</v>
      </c>
      <c r="E4546">
        <v>2020</v>
      </c>
    </row>
    <row r="4547" spans="1:5" x14ac:dyDescent="0.25">
      <c r="A4547" t="s">
        <v>279</v>
      </c>
      <c r="B4547" t="s">
        <v>117</v>
      </c>
      <c r="C4547" t="s">
        <v>472</v>
      </c>
      <c r="D4547">
        <v>0</v>
      </c>
      <c r="E4547">
        <v>2018</v>
      </c>
    </row>
    <row r="4548" spans="1:5" x14ac:dyDescent="0.25">
      <c r="A4548" t="s">
        <v>279</v>
      </c>
      <c r="B4548" t="s">
        <v>117</v>
      </c>
      <c r="C4548" t="s">
        <v>472</v>
      </c>
      <c r="D4548">
        <v>0</v>
      </c>
      <c r="E4548">
        <v>2019</v>
      </c>
    </row>
    <row r="4549" spans="1:5" x14ac:dyDescent="0.25">
      <c r="A4549" t="s">
        <v>279</v>
      </c>
      <c r="B4549" t="s">
        <v>117</v>
      </c>
      <c r="C4549" t="s">
        <v>472</v>
      </c>
      <c r="D4549">
        <v>0</v>
      </c>
      <c r="E4549">
        <v>2020</v>
      </c>
    </row>
    <row r="4550" spans="1:5" x14ac:dyDescent="0.25">
      <c r="A4550" t="s">
        <v>279</v>
      </c>
      <c r="B4550" t="s">
        <v>117</v>
      </c>
      <c r="C4550" t="s">
        <v>473</v>
      </c>
      <c r="D4550">
        <v>0</v>
      </c>
      <c r="E4550">
        <v>2018</v>
      </c>
    </row>
    <row r="4551" spans="1:5" x14ac:dyDescent="0.25">
      <c r="A4551" t="s">
        <v>279</v>
      </c>
      <c r="B4551" t="s">
        <v>117</v>
      </c>
      <c r="C4551" t="s">
        <v>473</v>
      </c>
      <c r="D4551">
        <v>0</v>
      </c>
      <c r="E4551">
        <v>2019</v>
      </c>
    </row>
    <row r="4552" spans="1:5" x14ac:dyDescent="0.25">
      <c r="A4552" t="s">
        <v>279</v>
      </c>
      <c r="B4552" t="s">
        <v>117</v>
      </c>
      <c r="C4552" t="s">
        <v>473</v>
      </c>
      <c r="D4552">
        <v>0</v>
      </c>
      <c r="E4552">
        <v>2020</v>
      </c>
    </row>
    <row r="4553" spans="1:5" x14ac:dyDescent="0.25">
      <c r="A4553" t="s">
        <v>279</v>
      </c>
      <c r="B4553" t="s">
        <v>117</v>
      </c>
      <c r="C4553" t="s">
        <v>474</v>
      </c>
      <c r="D4553">
        <v>11820000000</v>
      </c>
      <c r="E4553">
        <v>2018</v>
      </c>
    </row>
    <row r="4554" spans="1:5" x14ac:dyDescent="0.25">
      <c r="A4554" t="s">
        <v>279</v>
      </c>
      <c r="B4554" t="s">
        <v>117</v>
      </c>
      <c r="C4554" t="s">
        <v>474</v>
      </c>
      <c r="D4554">
        <v>12947000000</v>
      </c>
      <c r="E4554">
        <v>2019</v>
      </c>
    </row>
    <row r="4555" spans="1:5" x14ac:dyDescent="0.25">
      <c r="A4555" t="s">
        <v>279</v>
      </c>
      <c r="B4555" t="s">
        <v>117</v>
      </c>
      <c r="C4555" t="s">
        <v>474</v>
      </c>
      <c r="D4555">
        <v>13033000000</v>
      </c>
      <c r="E4555">
        <v>2020</v>
      </c>
    </row>
    <row r="4556" spans="1:5" x14ac:dyDescent="0.25">
      <c r="A4556" t="s">
        <v>279</v>
      </c>
      <c r="B4556" t="s">
        <v>117</v>
      </c>
      <c r="C4556" t="s">
        <v>475</v>
      </c>
      <c r="D4556">
        <v>313000000</v>
      </c>
      <c r="E4556">
        <v>2018</v>
      </c>
    </row>
    <row r="4557" spans="1:5" x14ac:dyDescent="0.25">
      <c r="A4557" t="s">
        <v>279</v>
      </c>
      <c r="B4557" t="s">
        <v>117</v>
      </c>
      <c r="C4557" t="s">
        <v>475</v>
      </c>
      <c r="D4557">
        <v>238000000</v>
      </c>
      <c r="E4557">
        <v>2019</v>
      </c>
    </row>
    <row r="4558" spans="1:5" x14ac:dyDescent="0.25">
      <c r="A4558" t="s">
        <v>279</v>
      </c>
      <c r="B4558" t="s">
        <v>117</v>
      </c>
      <c r="C4558" t="s">
        <v>475</v>
      </c>
      <c r="D4558">
        <v>229000000</v>
      </c>
      <c r="E4558">
        <v>2020</v>
      </c>
    </row>
    <row r="4559" spans="1:5" x14ac:dyDescent="0.25">
      <c r="A4559" t="s">
        <v>279</v>
      </c>
      <c r="B4559" t="s">
        <v>117</v>
      </c>
      <c r="C4559" t="s">
        <v>476</v>
      </c>
      <c r="D4559">
        <v>0</v>
      </c>
      <c r="E4559">
        <v>2018</v>
      </c>
    </row>
    <row r="4560" spans="1:5" x14ac:dyDescent="0.25">
      <c r="A4560" t="s">
        <v>279</v>
      </c>
      <c r="B4560" t="s">
        <v>117</v>
      </c>
      <c r="C4560" t="s">
        <v>476</v>
      </c>
      <c r="D4560">
        <v>0</v>
      </c>
      <c r="E4560">
        <v>2019</v>
      </c>
    </row>
    <row r="4561" spans="1:5" x14ac:dyDescent="0.25">
      <c r="A4561" t="s">
        <v>279</v>
      </c>
      <c r="B4561" t="s">
        <v>117</v>
      </c>
      <c r="C4561" t="s">
        <v>476</v>
      </c>
      <c r="D4561">
        <v>0</v>
      </c>
      <c r="E4561">
        <v>2020</v>
      </c>
    </row>
    <row r="4562" spans="1:5" x14ac:dyDescent="0.25">
      <c r="A4562" t="s">
        <v>279</v>
      </c>
      <c r="B4562" t="s">
        <v>117</v>
      </c>
      <c r="C4562" t="s">
        <v>477</v>
      </c>
      <c r="D4562">
        <v>3798000000</v>
      </c>
      <c r="E4562">
        <v>2018</v>
      </c>
    </row>
    <row r="4563" spans="1:5" x14ac:dyDescent="0.25">
      <c r="A4563" t="s">
        <v>279</v>
      </c>
      <c r="B4563" t="s">
        <v>117</v>
      </c>
      <c r="C4563" t="s">
        <v>477</v>
      </c>
      <c r="D4563">
        <v>4047000000</v>
      </c>
      <c r="E4563">
        <v>2019</v>
      </c>
    </row>
    <row r="4564" spans="1:5" x14ac:dyDescent="0.25">
      <c r="A4564" t="s">
        <v>279</v>
      </c>
      <c r="B4564" t="s">
        <v>117</v>
      </c>
      <c r="C4564" t="s">
        <v>477</v>
      </c>
      <c r="D4564">
        <v>1130000000</v>
      </c>
      <c r="E4564">
        <v>2020</v>
      </c>
    </row>
    <row r="4565" spans="1:5" x14ac:dyDescent="0.25">
      <c r="A4565" t="s">
        <v>279</v>
      </c>
      <c r="B4565" t="s">
        <v>117</v>
      </c>
      <c r="C4565" t="s">
        <v>478</v>
      </c>
      <c r="D4565">
        <v>1850000000</v>
      </c>
      <c r="E4565">
        <v>2018</v>
      </c>
    </row>
    <row r="4566" spans="1:5" x14ac:dyDescent="0.25">
      <c r="A4566" t="s">
        <v>279</v>
      </c>
      <c r="B4566" t="s">
        <v>117</v>
      </c>
      <c r="C4566" t="s">
        <v>478</v>
      </c>
      <c r="D4566">
        <v>1693000000</v>
      </c>
      <c r="E4566">
        <v>2019</v>
      </c>
    </row>
    <row r="4567" spans="1:5" x14ac:dyDescent="0.25">
      <c r="A4567" t="s">
        <v>279</v>
      </c>
      <c r="B4567" t="s">
        <v>117</v>
      </c>
      <c r="C4567" t="s">
        <v>478</v>
      </c>
      <c r="D4567">
        <v>1415000000</v>
      </c>
      <c r="E4567">
        <v>2020</v>
      </c>
    </row>
    <row r="4568" spans="1:5" x14ac:dyDescent="0.25">
      <c r="A4568" t="s">
        <v>279</v>
      </c>
      <c r="B4568" t="s">
        <v>117</v>
      </c>
      <c r="C4568" t="s">
        <v>479</v>
      </c>
      <c r="D4568">
        <v>30427000000</v>
      </c>
      <c r="E4568">
        <v>2018</v>
      </c>
    </row>
    <row r="4569" spans="1:5" x14ac:dyDescent="0.25">
      <c r="A4569" t="s">
        <v>279</v>
      </c>
      <c r="B4569" t="s">
        <v>117</v>
      </c>
      <c r="C4569" t="s">
        <v>479</v>
      </c>
      <c r="D4569">
        <v>34437000000</v>
      </c>
      <c r="E4569">
        <v>2019</v>
      </c>
    </row>
    <row r="4570" spans="1:5" x14ac:dyDescent="0.25">
      <c r="A4570" t="s">
        <v>279</v>
      </c>
      <c r="B4570" t="s">
        <v>117</v>
      </c>
      <c r="C4570" t="s">
        <v>479</v>
      </c>
      <c r="D4570">
        <v>35167000000</v>
      </c>
      <c r="E4570">
        <v>2020</v>
      </c>
    </row>
    <row r="4571" spans="1:5" x14ac:dyDescent="0.25">
      <c r="A4571" t="s">
        <v>279</v>
      </c>
      <c r="B4571" t="s">
        <v>117</v>
      </c>
      <c r="C4571" t="s">
        <v>480</v>
      </c>
      <c r="D4571">
        <v>54722000000</v>
      </c>
      <c r="E4571">
        <v>2018</v>
      </c>
    </row>
    <row r="4572" spans="1:5" x14ac:dyDescent="0.25">
      <c r="A4572" t="s">
        <v>279</v>
      </c>
      <c r="B4572" t="s">
        <v>117</v>
      </c>
      <c r="C4572" t="s">
        <v>480</v>
      </c>
      <c r="D4572">
        <v>53800000000</v>
      </c>
      <c r="E4572">
        <v>2019</v>
      </c>
    </row>
    <row r="4573" spans="1:5" x14ac:dyDescent="0.25">
      <c r="A4573" t="s">
        <v>279</v>
      </c>
      <c r="B4573" t="s">
        <v>117</v>
      </c>
      <c r="C4573" t="s">
        <v>480</v>
      </c>
      <c r="D4573">
        <v>41748000000</v>
      </c>
      <c r="E4573">
        <v>2020</v>
      </c>
    </row>
    <row r="4574" spans="1:5" x14ac:dyDescent="0.25">
      <c r="A4574" t="s">
        <v>279</v>
      </c>
      <c r="B4574" t="s">
        <v>117</v>
      </c>
      <c r="C4574" t="s">
        <v>481</v>
      </c>
      <c r="D4574">
        <v>5478000000</v>
      </c>
      <c r="E4574">
        <v>2018</v>
      </c>
    </row>
    <row r="4575" spans="1:5" x14ac:dyDescent="0.25">
      <c r="A4575" t="s">
        <v>279</v>
      </c>
      <c r="B4575" t="s">
        <v>117</v>
      </c>
      <c r="C4575" t="s">
        <v>481</v>
      </c>
      <c r="D4575">
        <v>5162000000</v>
      </c>
      <c r="E4575">
        <v>2019</v>
      </c>
    </row>
    <row r="4576" spans="1:5" x14ac:dyDescent="0.25">
      <c r="A4576" t="s">
        <v>279</v>
      </c>
      <c r="B4576" t="s">
        <v>117</v>
      </c>
      <c r="C4576" t="s">
        <v>481</v>
      </c>
      <c r="D4576">
        <v>4642000000</v>
      </c>
      <c r="E4576">
        <v>2020</v>
      </c>
    </row>
    <row r="4577" spans="1:5" x14ac:dyDescent="0.25">
      <c r="A4577" t="s">
        <v>279</v>
      </c>
      <c r="B4577" t="s">
        <v>117</v>
      </c>
      <c r="C4577" t="s">
        <v>482</v>
      </c>
      <c r="D4577">
        <v>5723000000</v>
      </c>
      <c r="E4577">
        <v>2018</v>
      </c>
    </row>
    <row r="4578" spans="1:5" x14ac:dyDescent="0.25">
      <c r="A4578" t="s">
        <v>279</v>
      </c>
      <c r="B4578" t="s">
        <v>117</v>
      </c>
      <c r="C4578" t="s">
        <v>482</v>
      </c>
      <c r="D4578">
        <v>5166000000</v>
      </c>
      <c r="E4578">
        <v>2019</v>
      </c>
    </row>
    <row r="4579" spans="1:5" x14ac:dyDescent="0.25">
      <c r="A4579" t="s">
        <v>279</v>
      </c>
      <c r="B4579" t="s">
        <v>117</v>
      </c>
      <c r="C4579" t="s">
        <v>482</v>
      </c>
      <c r="D4579">
        <v>2015000000</v>
      </c>
      <c r="E4579">
        <v>2020</v>
      </c>
    </row>
    <row r="4580" spans="1:5" x14ac:dyDescent="0.25">
      <c r="A4580" t="s">
        <v>279</v>
      </c>
      <c r="B4580" t="s">
        <v>117</v>
      </c>
      <c r="C4580" t="s">
        <v>483</v>
      </c>
      <c r="D4580">
        <v>0</v>
      </c>
      <c r="E4580">
        <v>2018</v>
      </c>
    </row>
    <row r="4581" spans="1:5" x14ac:dyDescent="0.25">
      <c r="A4581" t="s">
        <v>279</v>
      </c>
      <c r="B4581" t="s">
        <v>117</v>
      </c>
      <c r="C4581" t="s">
        <v>483</v>
      </c>
      <c r="D4581">
        <v>0</v>
      </c>
      <c r="E4581">
        <v>2019</v>
      </c>
    </row>
    <row r="4582" spans="1:5" x14ac:dyDescent="0.25">
      <c r="A4582" t="s">
        <v>279</v>
      </c>
      <c r="B4582" t="s">
        <v>117</v>
      </c>
      <c r="C4582" t="s">
        <v>483</v>
      </c>
      <c r="D4582">
        <v>0</v>
      </c>
      <c r="E4582">
        <v>2020</v>
      </c>
    </row>
    <row r="4583" spans="1:5" x14ac:dyDescent="0.25">
      <c r="A4583" t="s">
        <v>279</v>
      </c>
      <c r="B4583" t="s">
        <v>117</v>
      </c>
      <c r="C4583" t="s">
        <v>484</v>
      </c>
      <c r="D4583">
        <v>0</v>
      </c>
      <c r="E4583">
        <v>2018</v>
      </c>
    </row>
    <row r="4584" spans="1:5" x14ac:dyDescent="0.25">
      <c r="A4584" t="s">
        <v>279</v>
      </c>
      <c r="B4584" t="s">
        <v>117</v>
      </c>
      <c r="C4584" t="s">
        <v>484</v>
      </c>
      <c r="D4584">
        <v>0</v>
      </c>
      <c r="E4584">
        <v>2019</v>
      </c>
    </row>
    <row r="4585" spans="1:5" x14ac:dyDescent="0.25">
      <c r="A4585" t="s">
        <v>279</v>
      </c>
      <c r="B4585" t="s">
        <v>117</v>
      </c>
      <c r="C4585" t="s">
        <v>484</v>
      </c>
      <c r="D4585">
        <v>0</v>
      </c>
      <c r="E4585">
        <v>2020</v>
      </c>
    </row>
    <row r="4586" spans="1:5" x14ac:dyDescent="0.25">
      <c r="A4586" t="s">
        <v>279</v>
      </c>
      <c r="B4586" t="s">
        <v>117</v>
      </c>
      <c r="C4586" t="s">
        <v>485</v>
      </c>
      <c r="D4586">
        <v>0</v>
      </c>
      <c r="E4586">
        <v>2018</v>
      </c>
    </row>
    <row r="4587" spans="1:5" x14ac:dyDescent="0.25">
      <c r="A4587" t="s">
        <v>279</v>
      </c>
      <c r="B4587" t="s">
        <v>117</v>
      </c>
      <c r="C4587" t="s">
        <v>485</v>
      </c>
      <c r="D4587">
        <v>0</v>
      </c>
      <c r="E4587">
        <v>2020</v>
      </c>
    </row>
    <row r="4588" spans="1:5" x14ac:dyDescent="0.25">
      <c r="A4588" t="s">
        <v>279</v>
      </c>
      <c r="B4588" t="s">
        <v>117</v>
      </c>
      <c r="C4588" t="s">
        <v>495</v>
      </c>
      <c r="D4588">
        <v>0</v>
      </c>
      <c r="E4588">
        <v>2019</v>
      </c>
    </row>
    <row r="4589" spans="1:5" x14ac:dyDescent="0.25">
      <c r="A4589" t="s">
        <v>279</v>
      </c>
      <c r="B4589" t="s">
        <v>117</v>
      </c>
      <c r="C4589" t="s">
        <v>486</v>
      </c>
      <c r="D4589">
        <v>-304000000</v>
      </c>
      <c r="E4589">
        <v>2018</v>
      </c>
    </row>
    <row r="4590" spans="1:5" x14ac:dyDescent="0.25">
      <c r="A4590" t="s">
        <v>279</v>
      </c>
      <c r="B4590" t="s">
        <v>117</v>
      </c>
      <c r="C4590" t="s">
        <v>486</v>
      </c>
      <c r="D4590">
        <v>446000000</v>
      </c>
      <c r="E4590">
        <v>2019</v>
      </c>
    </row>
    <row r="4591" spans="1:5" x14ac:dyDescent="0.25">
      <c r="A4591" t="s">
        <v>279</v>
      </c>
      <c r="B4591" t="s">
        <v>117</v>
      </c>
      <c r="C4591" t="s">
        <v>486</v>
      </c>
      <c r="D4591">
        <v>1087000000</v>
      </c>
      <c r="E4591">
        <v>2020</v>
      </c>
    </row>
    <row r="4592" spans="1:5" x14ac:dyDescent="0.25">
      <c r="A4592" t="s">
        <v>281</v>
      </c>
      <c r="B4592" t="s">
        <v>119</v>
      </c>
      <c r="C4592" t="s">
        <v>411</v>
      </c>
      <c r="D4592">
        <v>5025000000</v>
      </c>
      <c r="E4592">
        <v>2018</v>
      </c>
    </row>
    <row r="4593" spans="1:5" x14ac:dyDescent="0.25">
      <c r="A4593" t="s">
        <v>281</v>
      </c>
      <c r="B4593" t="s">
        <v>119</v>
      </c>
      <c r="C4593" t="s">
        <v>411</v>
      </c>
      <c r="D4593">
        <v>3524000000</v>
      </c>
      <c r="E4593">
        <v>2019</v>
      </c>
    </row>
    <row r="4594" spans="1:5" x14ac:dyDescent="0.25">
      <c r="A4594" t="s">
        <v>281</v>
      </c>
      <c r="B4594" t="s">
        <v>119</v>
      </c>
      <c r="C4594" t="s">
        <v>411</v>
      </c>
      <c r="D4594">
        <v>4137000000</v>
      </c>
      <c r="E4594">
        <v>2020</v>
      </c>
    </row>
    <row r="4595" spans="1:5" x14ac:dyDescent="0.25">
      <c r="A4595" t="s">
        <v>281</v>
      </c>
      <c r="B4595" t="s">
        <v>119</v>
      </c>
      <c r="C4595" t="s">
        <v>10</v>
      </c>
      <c r="D4595">
        <v>1400000000</v>
      </c>
      <c r="E4595">
        <v>2018</v>
      </c>
    </row>
    <row r="4596" spans="1:5" x14ac:dyDescent="0.25">
      <c r="A4596" t="s">
        <v>281</v>
      </c>
      <c r="B4596" t="s">
        <v>119</v>
      </c>
      <c r="C4596" t="s">
        <v>10</v>
      </c>
      <c r="D4596">
        <v>1440000000</v>
      </c>
      <c r="E4596">
        <v>2019</v>
      </c>
    </row>
    <row r="4597" spans="1:5" x14ac:dyDescent="0.25">
      <c r="A4597" t="s">
        <v>281</v>
      </c>
      <c r="B4597" t="s">
        <v>119</v>
      </c>
      <c r="C4597" t="s">
        <v>10</v>
      </c>
      <c r="D4597">
        <v>1264000000</v>
      </c>
      <c r="E4597">
        <v>2020</v>
      </c>
    </row>
    <row r="4598" spans="1:5" x14ac:dyDescent="0.25">
      <c r="A4598" t="s">
        <v>281</v>
      </c>
      <c r="B4598" t="s">
        <v>119</v>
      </c>
      <c r="C4598" t="s">
        <v>412</v>
      </c>
      <c r="D4598">
        <v>2204000000</v>
      </c>
      <c r="E4598">
        <v>2018</v>
      </c>
    </row>
    <row r="4599" spans="1:5" x14ac:dyDescent="0.25">
      <c r="A4599" t="s">
        <v>281</v>
      </c>
      <c r="B4599" t="s">
        <v>119</v>
      </c>
      <c r="C4599" t="s">
        <v>412</v>
      </c>
      <c r="D4599">
        <v>2488000000</v>
      </c>
      <c r="E4599">
        <v>2019</v>
      </c>
    </row>
    <row r="4600" spans="1:5" x14ac:dyDescent="0.25">
      <c r="A4600" t="s">
        <v>281</v>
      </c>
      <c r="B4600" t="s">
        <v>119</v>
      </c>
      <c r="C4600" t="s">
        <v>412</v>
      </c>
      <c r="D4600">
        <v>2969000000</v>
      </c>
      <c r="E4600">
        <v>2020</v>
      </c>
    </row>
    <row r="4601" spans="1:5" x14ac:dyDescent="0.25">
      <c r="A4601" t="s">
        <v>281</v>
      </c>
      <c r="B4601" t="s">
        <v>119</v>
      </c>
      <c r="C4601" t="s">
        <v>413</v>
      </c>
      <c r="D4601">
        <v>647000000</v>
      </c>
      <c r="E4601">
        <v>2018</v>
      </c>
    </row>
    <row r="4602" spans="1:5" x14ac:dyDescent="0.25">
      <c r="A4602" t="s">
        <v>281</v>
      </c>
      <c r="B4602" t="s">
        <v>119</v>
      </c>
      <c r="C4602" t="s">
        <v>413</v>
      </c>
      <c r="D4602">
        <v>636000000</v>
      </c>
      <c r="E4602">
        <v>2019</v>
      </c>
    </row>
    <row r="4603" spans="1:5" x14ac:dyDescent="0.25">
      <c r="A4603" t="s">
        <v>281</v>
      </c>
      <c r="B4603" t="s">
        <v>119</v>
      </c>
      <c r="C4603" t="s">
        <v>413</v>
      </c>
      <c r="D4603">
        <v>549000000</v>
      </c>
      <c r="E4603">
        <v>2020</v>
      </c>
    </row>
    <row r="4604" spans="1:5" x14ac:dyDescent="0.25">
      <c r="A4604" t="s">
        <v>281</v>
      </c>
      <c r="B4604" t="s">
        <v>119</v>
      </c>
      <c r="C4604" t="s">
        <v>15</v>
      </c>
      <c r="D4604">
        <v>12161000000</v>
      </c>
      <c r="E4604">
        <v>2018</v>
      </c>
    </row>
    <row r="4605" spans="1:5" x14ac:dyDescent="0.25">
      <c r="A4605" t="s">
        <v>281</v>
      </c>
      <c r="B4605" t="s">
        <v>119</v>
      </c>
      <c r="C4605" t="s">
        <v>15</v>
      </c>
      <c r="D4605">
        <v>15034000000</v>
      </c>
      <c r="E4605">
        <v>2019</v>
      </c>
    </row>
    <row r="4606" spans="1:5" x14ac:dyDescent="0.25">
      <c r="A4606" t="s">
        <v>281</v>
      </c>
      <c r="B4606" t="s">
        <v>119</v>
      </c>
      <c r="C4606" t="s">
        <v>15</v>
      </c>
      <c r="D4606">
        <v>15920000000</v>
      </c>
      <c r="E4606">
        <v>2020</v>
      </c>
    </row>
    <row r="4607" spans="1:5" x14ac:dyDescent="0.25">
      <c r="A4607" t="s">
        <v>281</v>
      </c>
      <c r="B4607" t="s">
        <v>119</v>
      </c>
      <c r="C4607" t="s">
        <v>414</v>
      </c>
      <c r="D4607">
        <v>-436000000</v>
      </c>
      <c r="E4607">
        <v>2018</v>
      </c>
    </row>
    <row r="4608" spans="1:5" x14ac:dyDescent="0.25">
      <c r="A4608" t="s">
        <v>281</v>
      </c>
      <c r="B4608" t="s">
        <v>119</v>
      </c>
      <c r="C4608" t="s">
        <v>414</v>
      </c>
      <c r="D4608">
        <v>-335000000</v>
      </c>
      <c r="E4608">
        <v>2019</v>
      </c>
    </row>
    <row r="4609" spans="1:5" x14ac:dyDescent="0.25">
      <c r="A4609" t="s">
        <v>281</v>
      </c>
      <c r="B4609" t="s">
        <v>119</v>
      </c>
      <c r="C4609" t="s">
        <v>414</v>
      </c>
      <c r="D4609">
        <v>-410000000</v>
      </c>
      <c r="E4609">
        <v>2020</v>
      </c>
    </row>
    <row r="4610" spans="1:5" x14ac:dyDescent="0.25">
      <c r="A4610" t="s">
        <v>281</v>
      </c>
      <c r="B4610" t="s">
        <v>119</v>
      </c>
      <c r="C4610" t="s">
        <v>415</v>
      </c>
      <c r="D4610">
        <v>-2679000000</v>
      </c>
      <c r="E4610">
        <v>2018</v>
      </c>
    </row>
    <row r="4611" spans="1:5" x14ac:dyDescent="0.25">
      <c r="A4611" t="s">
        <v>281</v>
      </c>
      <c r="B4611" t="s">
        <v>119</v>
      </c>
      <c r="C4611" t="s">
        <v>415</v>
      </c>
      <c r="D4611">
        <v>-870000000</v>
      </c>
      <c r="E4611">
        <v>2019</v>
      </c>
    </row>
    <row r="4612" spans="1:5" x14ac:dyDescent="0.25">
      <c r="A4612" t="s">
        <v>281</v>
      </c>
      <c r="B4612" t="s">
        <v>119</v>
      </c>
      <c r="C4612" t="s">
        <v>415</v>
      </c>
      <c r="D4612">
        <v>-2919000000</v>
      </c>
      <c r="E4612">
        <v>2020</v>
      </c>
    </row>
    <row r="4613" spans="1:5" x14ac:dyDescent="0.25">
      <c r="A4613" t="s">
        <v>281</v>
      </c>
      <c r="B4613" t="s">
        <v>119</v>
      </c>
      <c r="C4613" t="s">
        <v>416</v>
      </c>
      <c r="D4613">
        <v>-1170000000</v>
      </c>
      <c r="E4613">
        <v>2018</v>
      </c>
    </row>
    <row r="4614" spans="1:5" x14ac:dyDescent="0.25">
      <c r="A4614" t="s">
        <v>281</v>
      </c>
      <c r="B4614" t="s">
        <v>119</v>
      </c>
      <c r="C4614" t="s">
        <v>416</v>
      </c>
      <c r="D4614">
        <v>-2099000000</v>
      </c>
      <c r="E4614">
        <v>2019</v>
      </c>
    </row>
    <row r="4615" spans="1:5" x14ac:dyDescent="0.25">
      <c r="A4615" t="s">
        <v>281</v>
      </c>
      <c r="B4615" t="s">
        <v>119</v>
      </c>
      <c r="C4615" t="s">
        <v>416</v>
      </c>
      <c r="D4615">
        <v>-779000000</v>
      </c>
      <c r="E4615">
        <v>2020</v>
      </c>
    </row>
    <row r="4616" spans="1:5" x14ac:dyDescent="0.25">
      <c r="A4616" t="s">
        <v>281</v>
      </c>
      <c r="B4616" t="s">
        <v>119</v>
      </c>
      <c r="C4616" t="s">
        <v>417</v>
      </c>
      <c r="D4616">
        <v>3056000000</v>
      </c>
      <c r="E4616">
        <v>2018</v>
      </c>
    </row>
    <row r="4617" spans="1:5" x14ac:dyDescent="0.25">
      <c r="A4617" t="s">
        <v>281</v>
      </c>
      <c r="B4617" t="s">
        <v>119</v>
      </c>
      <c r="C4617" t="s">
        <v>417</v>
      </c>
      <c r="D4617">
        <v>3133000000</v>
      </c>
      <c r="E4617">
        <v>2019</v>
      </c>
    </row>
    <row r="4618" spans="1:5" x14ac:dyDescent="0.25">
      <c r="A4618" t="s">
        <v>281</v>
      </c>
      <c r="B4618" t="s">
        <v>119</v>
      </c>
      <c r="C4618" t="s">
        <v>417</v>
      </c>
      <c r="D4618">
        <v>3719000000</v>
      </c>
      <c r="E4618">
        <v>2020</v>
      </c>
    </row>
    <row r="4619" spans="1:5" x14ac:dyDescent="0.25">
      <c r="A4619" t="s">
        <v>281</v>
      </c>
      <c r="B4619" t="s">
        <v>119</v>
      </c>
      <c r="C4619" t="s">
        <v>418</v>
      </c>
      <c r="D4619">
        <v>726000000</v>
      </c>
      <c r="E4619">
        <v>2018</v>
      </c>
    </row>
    <row r="4620" spans="1:5" x14ac:dyDescent="0.25">
      <c r="A4620" t="s">
        <v>281</v>
      </c>
      <c r="B4620" t="s">
        <v>119</v>
      </c>
      <c r="C4620" t="s">
        <v>418</v>
      </c>
      <c r="D4620">
        <v>883000000</v>
      </c>
      <c r="E4620">
        <v>2019</v>
      </c>
    </row>
    <row r="4621" spans="1:5" x14ac:dyDescent="0.25">
      <c r="A4621" t="s">
        <v>281</v>
      </c>
      <c r="B4621" t="s">
        <v>119</v>
      </c>
      <c r="C4621" t="s">
        <v>418</v>
      </c>
      <c r="D4621">
        <v>888000000</v>
      </c>
      <c r="E4621">
        <v>2020</v>
      </c>
    </row>
    <row r="4622" spans="1:5" x14ac:dyDescent="0.25">
      <c r="A4622" t="s">
        <v>281</v>
      </c>
      <c r="B4622" t="s">
        <v>119</v>
      </c>
      <c r="C4622" t="s">
        <v>419</v>
      </c>
      <c r="D4622">
        <v>79000000</v>
      </c>
      <c r="E4622">
        <v>2018</v>
      </c>
    </row>
    <row r="4623" spans="1:5" x14ac:dyDescent="0.25">
      <c r="A4623" t="s">
        <v>281</v>
      </c>
      <c r="B4623" t="s">
        <v>119</v>
      </c>
      <c r="C4623" t="s">
        <v>419</v>
      </c>
      <c r="D4623">
        <v>-19000000</v>
      </c>
      <c r="E4623">
        <v>2019</v>
      </c>
    </row>
    <row r="4624" spans="1:5" x14ac:dyDescent="0.25">
      <c r="A4624" t="s">
        <v>281</v>
      </c>
      <c r="B4624" t="s">
        <v>119</v>
      </c>
      <c r="C4624" t="s">
        <v>419</v>
      </c>
      <c r="D4624">
        <v>-138000000</v>
      </c>
      <c r="E4624">
        <v>2020</v>
      </c>
    </row>
    <row r="4625" spans="1:5" x14ac:dyDescent="0.25">
      <c r="A4625" t="s">
        <v>281</v>
      </c>
      <c r="B4625" t="s">
        <v>119</v>
      </c>
      <c r="C4625" t="s">
        <v>420</v>
      </c>
      <c r="D4625">
        <v>58000000</v>
      </c>
      <c r="E4625">
        <v>2018</v>
      </c>
    </row>
    <row r="4626" spans="1:5" x14ac:dyDescent="0.25">
      <c r="A4626" t="s">
        <v>281</v>
      </c>
      <c r="B4626" t="s">
        <v>119</v>
      </c>
      <c r="C4626" t="s">
        <v>420</v>
      </c>
      <c r="D4626">
        <v>77000000</v>
      </c>
      <c r="E4626">
        <v>2019</v>
      </c>
    </row>
    <row r="4627" spans="1:5" x14ac:dyDescent="0.25">
      <c r="A4627" t="s">
        <v>281</v>
      </c>
      <c r="B4627" t="s">
        <v>119</v>
      </c>
      <c r="C4627" t="s">
        <v>420</v>
      </c>
      <c r="D4627">
        <v>251000000</v>
      </c>
      <c r="E4627">
        <v>2020</v>
      </c>
    </row>
    <row r="4628" spans="1:5" x14ac:dyDescent="0.25">
      <c r="A4628" t="s">
        <v>281</v>
      </c>
      <c r="B4628" t="s">
        <v>119</v>
      </c>
      <c r="C4628" t="s">
        <v>421</v>
      </c>
      <c r="D4628">
        <v>18000000</v>
      </c>
      <c r="E4628">
        <v>2018</v>
      </c>
    </row>
    <row r="4629" spans="1:5" x14ac:dyDescent="0.25">
      <c r="A4629" t="s">
        <v>281</v>
      </c>
      <c r="B4629" t="s">
        <v>119</v>
      </c>
      <c r="C4629" t="s">
        <v>421</v>
      </c>
      <c r="D4629">
        <v>36000000</v>
      </c>
      <c r="E4629">
        <v>2019</v>
      </c>
    </row>
    <row r="4630" spans="1:5" x14ac:dyDescent="0.25">
      <c r="A4630" t="s">
        <v>281</v>
      </c>
      <c r="B4630" t="s">
        <v>119</v>
      </c>
      <c r="C4630" t="s">
        <v>421</v>
      </c>
      <c r="D4630">
        <v>520000000</v>
      </c>
      <c r="E4630">
        <v>2020</v>
      </c>
    </row>
    <row r="4631" spans="1:5" x14ac:dyDescent="0.25">
      <c r="A4631" t="s">
        <v>281</v>
      </c>
      <c r="B4631" t="s">
        <v>119</v>
      </c>
      <c r="C4631" t="s">
        <v>422</v>
      </c>
      <c r="D4631">
        <v>155000000</v>
      </c>
      <c r="E4631">
        <v>2018</v>
      </c>
    </row>
    <row r="4632" spans="1:5" x14ac:dyDescent="0.25">
      <c r="A4632" t="s">
        <v>281</v>
      </c>
      <c r="B4632" t="s">
        <v>119</v>
      </c>
      <c r="C4632" t="s">
        <v>422</v>
      </c>
      <c r="D4632">
        <v>-65000000</v>
      </c>
      <c r="E4632">
        <v>2019</v>
      </c>
    </row>
    <row r="4633" spans="1:5" x14ac:dyDescent="0.25">
      <c r="A4633" t="s">
        <v>281</v>
      </c>
      <c r="B4633" t="s">
        <v>119</v>
      </c>
      <c r="C4633" t="s">
        <v>422</v>
      </c>
      <c r="D4633">
        <v>-381000000</v>
      </c>
      <c r="E4633">
        <v>2020</v>
      </c>
    </row>
    <row r="4634" spans="1:5" x14ac:dyDescent="0.25">
      <c r="A4634" t="s">
        <v>281</v>
      </c>
      <c r="B4634" t="s">
        <v>119</v>
      </c>
      <c r="C4634" t="s">
        <v>423</v>
      </c>
      <c r="D4634">
        <v>1466000000</v>
      </c>
      <c r="E4634">
        <v>2018</v>
      </c>
    </row>
    <row r="4635" spans="1:5" x14ac:dyDescent="0.25">
      <c r="A4635" t="s">
        <v>281</v>
      </c>
      <c r="B4635" t="s">
        <v>119</v>
      </c>
      <c r="C4635" t="s">
        <v>423</v>
      </c>
      <c r="D4635">
        <v>1466000000</v>
      </c>
      <c r="E4635">
        <v>2019</v>
      </c>
    </row>
    <row r="4636" spans="1:5" x14ac:dyDescent="0.25">
      <c r="A4636" t="s">
        <v>281</v>
      </c>
      <c r="B4636" t="s">
        <v>119</v>
      </c>
      <c r="C4636" t="s">
        <v>423</v>
      </c>
      <c r="D4636">
        <v>1466000000</v>
      </c>
      <c r="E4636">
        <v>2020</v>
      </c>
    </row>
    <row r="4637" spans="1:5" x14ac:dyDescent="0.25">
      <c r="A4637" t="s">
        <v>281</v>
      </c>
      <c r="B4637" t="s">
        <v>119</v>
      </c>
      <c r="C4637" t="s">
        <v>424</v>
      </c>
      <c r="D4637">
        <v>139000000</v>
      </c>
      <c r="E4637">
        <v>2018</v>
      </c>
    </row>
    <row r="4638" spans="1:5" x14ac:dyDescent="0.25">
      <c r="A4638" t="s">
        <v>281</v>
      </c>
      <c r="B4638" t="s">
        <v>119</v>
      </c>
      <c r="C4638" t="s">
        <v>424</v>
      </c>
      <c r="D4638">
        <v>158000000</v>
      </c>
      <c r="E4638">
        <v>2019</v>
      </c>
    </row>
    <row r="4639" spans="1:5" x14ac:dyDescent="0.25">
      <c r="A4639" t="s">
        <v>281</v>
      </c>
      <c r="B4639" t="s">
        <v>119</v>
      </c>
      <c r="C4639" t="s">
        <v>424</v>
      </c>
      <c r="D4639">
        <v>171000000</v>
      </c>
      <c r="E4639">
        <v>2020</v>
      </c>
    </row>
    <row r="4640" spans="1:5" x14ac:dyDescent="0.25">
      <c r="A4640" t="s">
        <v>281</v>
      </c>
      <c r="B4640" t="s">
        <v>119</v>
      </c>
      <c r="C4640" t="s">
        <v>425</v>
      </c>
      <c r="D4640">
        <v>2230000000</v>
      </c>
      <c r="E4640">
        <v>2018</v>
      </c>
    </row>
    <row r="4641" spans="1:5" x14ac:dyDescent="0.25">
      <c r="A4641" t="s">
        <v>281</v>
      </c>
      <c r="B4641" t="s">
        <v>119</v>
      </c>
      <c r="C4641" t="s">
        <v>425</v>
      </c>
      <c r="D4641">
        <v>2282000000</v>
      </c>
      <c r="E4641">
        <v>2019</v>
      </c>
    </row>
    <row r="4642" spans="1:5" x14ac:dyDescent="0.25">
      <c r="A4642" t="s">
        <v>281</v>
      </c>
      <c r="B4642" t="s">
        <v>119</v>
      </c>
      <c r="C4642" t="s">
        <v>425</v>
      </c>
      <c r="D4642">
        <v>2623000000</v>
      </c>
      <c r="E4642">
        <v>2020</v>
      </c>
    </row>
    <row r="4643" spans="1:5" x14ac:dyDescent="0.25">
      <c r="A4643" t="s">
        <v>281</v>
      </c>
      <c r="B4643" t="s">
        <v>119</v>
      </c>
      <c r="C4643" t="s">
        <v>426</v>
      </c>
      <c r="D4643">
        <v>2369000000</v>
      </c>
      <c r="E4643">
        <v>2018</v>
      </c>
    </row>
    <row r="4644" spans="1:5" x14ac:dyDescent="0.25">
      <c r="A4644" t="s">
        <v>281</v>
      </c>
      <c r="B4644" t="s">
        <v>119</v>
      </c>
      <c r="C4644" t="s">
        <v>426</v>
      </c>
      <c r="D4644">
        <v>2440000000</v>
      </c>
      <c r="E4644">
        <v>2019</v>
      </c>
    </row>
    <row r="4645" spans="1:5" x14ac:dyDescent="0.25">
      <c r="A4645" t="s">
        <v>281</v>
      </c>
      <c r="B4645" t="s">
        <v>119</v>
      </c>
      <c r="C4645" t="s">
        <v>426</v>
      </c>
      <c r="D4645">
        <v>2794000000</v>
      </c>
      <c r="E4645">
        <v>2020</v>
      </c>
    </row>
    <row r="4646" spans="1:5" x14ac:dyDescent="0.25">
      <c r="A4646" t="s">
        <v>281</v>
      </c>
      <c r="B4646" t="s">
        <v>119</v>
      </c>
      <c r="C4646" t="s">
        <v>21</v>
      </c>
      <c r="D4646">
        <v>6313000000</v>
      </c>
      <c r="E4646">
        <v>2018</v>
      </c>
    </row>
    <row r="4647" spans="1:5" x14ac:dyDescent="0.25">
      <c r="A4647" t="s">
        <v>281</v>
      </c>
      <c r="B4647" t="s">
        <v>119</v>
      </c>
      <c r="C4647" t="s">
        <v>21</v>
      </c>
      <c r="D4647">
        <v>6368000000</v>
      </c>
      <c r="E4647">
        <v>2019</v>
      </c>
    </row>
    <row r="4648" spans="1:5" x14ac:dyDescent="0.25">
      <c r="A4648" t="s">
        <v>281</v>
      </c>
      <c r="B4648" t="s">
        <v>119</v>
      </c>
      <c r="C4648" t="s">
        <v>21</v>
      </c>
      <c r="D4648">
        <v>6454000000</v>
      </c>
      <c r="E4648">
        <v>2020</v>
      </c>
    </row>
    <row r="4649" spans="1:5" x14ac:dyDescent="0.25">
      <c r="A4649" t="s">
        <v>281</v>
      </c>
      <c r="B4649" t="s">
        <v>119</v>
      </c>
      <c r="C4649" t="s">
        <v>427</v>
      </c>
      <c r="D4649">
        <v>6313000000</v>
      </c>
      <c r="E4649">
        <v>2018</v>
      </c>
    </row>
    <row r="4650" spans="1:5" x14ac:dyDescent="0.25">
      <c r="A4650" t="s">
        <v>281</v>
      </c>
      <c r="B4650" t="s">
        <v>119</v>
      </c>
      <c r="C4650" t="s">
        <v>427</v>
      </c>
      <c r="D4650">
        <v>6368000000</v>
      </c>
      <c r="E4650">
        <v>2019</v>
      </c>
    </row>
    <row r="4651" spans="1:5" x14ac:dyDescent="0.25">
      <c r="A4651" t="s">
        <v>281</v>
      </c>
      <c r="B4651" t="s">
        <v>119</v>
      </c>
      <c r="C4651" t="s">
        <v>427</v>
      </c>
      <c r="D4651">
        <v>6454000000</v>
      </c>
      <c r="E4651">
        <v>2020</v>
      </c>
    </row>
    <row r="4652" spans="1:5" x14ac:dyDescent="0.25">
      <c r="A4652" t="s">
        <v>281</v>
      </c>
      <c r="B4652" t="s">
        <v>119</v>
      </c>
      <c r="C4652" t="s">
        <v>13</v>
      </c>
      <c r="D4652">
        <v>3793000000</v>
      </c>
      <c r="E4652">
        <v>2018</v>
      </c>
    </row>
    <row r="4653" spans="1:5" x14ac:dyDescent="0.25">
      <c r="A4653" t="s">
        <v>281</v>
      </c>
      <c r="B4653" t="s">
        <v>119</v>
      </c>
      <c r="C4653" t="s">
        <v>13</v>
      </c>
      <c r="D4653">
        <v>4179000000</v>
      </c>
      <c r="E4653">
        <v>2019</v>
      </c>
    </row>
    <row r="4654" spans="1:5" x14ac:dyDescent="0.25">
      <c r="A4654" t="s">
        <v>281</v>
      </c>
      <c r="B4654" t="s">
        <v>119</v>
      </c>
      <c r="C4654" t="s">
        <v>13</v>
      </c>
      <c r="D4654">
        <v>4338000000</v>
      </c>
      <c r="E4654">
        <v>2020</v>
      </c>
    </row>
    <row r="4655" spans="1:5" x14ac:dyDescent="0.25">
      <c r="A4655" t="s">
        <v>281</v>
      </c>
      <c r="B4655" t="s">
        <v>119</v>
      </c>
      <c r="C4655" t="s">
        <v>16</v>
      </c>
      <c r="D4655">
        <v>3341000000</v>
      </c>
      <c r="E4655">
        <v>2018</v>
      </c>
    </row>
    <row r="4656" spans="1:5" x14ac:dyDescent="0.25">
      <c r="A4656" t="s">
        <v>281</v>
      </c>
      <c r="B4656" t="s">
        <v>119</v>
      </c>
      <c r="C4656" t="s">
        <v>16</v>
      </c>
      <c r="D4656">
        <v>4038000000</v>
      </c>
      <c r="E4656">
        <v>2019</v>
      </c>
    </row>
    <row r="4657" spans="1:5" x14ac:dyDescent="0.25">
      <c r="A4657" t="s">
        <v>281</v>
      </c>
      <c r="B4657" t="s">
        <v>119</v>
      </c>
      <c r="C4657" t="s">
        <v>16</v>
      </c>
      <c r="D4657">
        <v>4404000000</v>
      </c>
      <c r="E4657">
        <v>2020</v>
      </c>
    </row>
    <row r="4658" spans="1:5" x14ac:dyDescent="0.25">
      <c r="A4658" t="s">
        <v>281</v>
      </c>
      <c r="B4658" t="s">
        <v>119</v>
      </c>
      <c r="C4658" t="s">
        <v>428</v>
      </c>
      <c r="D4658">
        <v>511000000</v>
      </c>
      <c r="E4658">
        <v>2018</v>
      </c>
    </row>
    <row r="4659" spans="1:5" x14ac:dyDescent="0.25">
      <c r="A4659" t="s">
        <v>281</v>
      </c>
      <c r="B4659" t="s">
        <v>119</v>
      </c>
      <c r="C4659" t="s">
        <v>428</v>
      </c>
      <c r="D4659">
        <v>539000000</v>
      </c>
      <c r="E4659">
        <v>2020</v>
      </c>
    </row>
    <row r="4660" spans="1:5" x14ac:dyDescent="0.25">
      <c r="A4660" t="s">
        <v>281</v>
      </c>
      <c r="B4660" t="s">
        <v>119</v>
      </c>
      <c r="C4660" t="s">
        <v>429</v>
      </c>
      <c r="D4660">
        <v>511000000</v>
      </c>
      <c r="E4660">
        <v>2018</v>
      </c>
    </row>
    <row r="4661" spans="1:5" x14ac:dyDescent="0.25">
      <c r="A4661" t="s">
        <v>281</v>
      </c>
      <c r="B4661" t="s">
        <v>119</v>
      </c>
      <c r="C4661" t="s">
        <v>429</v>
      </c>
      <c r="D4661">
        <v>519000000</v>
      </c>
      <c r="E4661">
        <v>2019</v>
      </c>
    </row>
    <row r="4662" spans="1:5" x14ac:dyDescent="0.25">
      <c r="A4662" t="s">
        <v>281</v>
      </c>
      <c r="B4662" t="s">
        <v>119</v>
      </c>
      <c r="C4662" t="s">
        <v>429</v>
      </c>
      <c r="D4662">
        <v>519000000</v>
      </c>
      <c r="E4662">
        <v>2019</v>
      </c>
    </row>
    <row r="4663" spans="1:5" x14ac:dyDescent="0.25">
      <c r="A4663" t="s">
        <v>281</v>
      </c>
      <c r="B4663" t="s">
        <v>119</v>
      </c>
      <c r="C4663" t="s">
        <v>429</v>
      </c>
      <c r="D4663">
        <v>539000000</v>
      </c>
      <c r="E4663">
        <v>2020</v>
      </c>
    </row>
    <row r="4664" spans="1:5" x14ac:dyDescent="0.25">
      <c r="A4664" t="s">
        <v>281</v>
      </c>
      <c r="B4664" t="s">
        <v>119</v>
      </c>
      <c r="C4664" t="s">
        <v>430</v>
      </c>
      <c r="D4664">
        <v>3464000000</v>
      </c>
      <c r="E4664">
        <v>2018</v>
      </c>
    </row>
    <row r="4665" spans="1:5" x14ac:dyDescent="0.25">
      <c r="A4665" t="s">
        <v>281</v>
      </c>
      <c r="B4665" t="s">
        <v>119</v>
      </c>
      <c r="C4665" t="s">
        <v>430</v>
      </c>
      <c r="D4665">
        <v>3301000000</v>
      </c>
      <c r="E4665">
        <v>2019</v>
      </c>
    </row>
    <row r="4666" spans="1:5" x14ac:dyDescent="0.25">
      <c r="A4666" t="s">
        <v>281</v>
      </c>
      <c r="B4666" t="s">
        <v>119</v>
      </c>
      <c r="C4666" t="s">
        <v>430</v>
      </c>
      <c r="D4666">
        <v>3647000000</v>
      </c>
      <c r="E4666">
        <v>2020</v>
      </c>
    </row>
    <row r="4667" spans="1:5" x14ac:dyDescent="0.25">
      <c r="A4667" t="s">
        <v>281</v>
      </c>
      <c r="B4667" t="s">
        <v>119</v>
      </c>
      <c r="C4667" t="s">
        <v>431</v>
      </c>
      <c r="D4667">
        <v>0</v>
      </c>
      <c r="E4667">
        <v>2018</v>
      </c>
    </row>
    <row r="4668" spans="1:5" x14ac:dyDescent="0.25">
      <c r="A4668" t="s">
        <v>281</v>
      </c>
      <c r="B4668" t="s">
        <v>119</v>
      </c>
      <c r="C4668" t="s">
        <v>431</v>
      </c>
      <c r="D4668">
        <v>0</v>
      </c>
      <c r="E4668">
        <v>2019</v>
      </c>
    </row>
    <row r="4669" spans="1:5" x14ac:dyDescent="0.25">
      <c r="A4669" t="s">
        <v>281</v>
      </c>
      <c r="B4669" t="s">
        <v>119</v>
      </c>
      <c r="C4669" t="s">
        <v>431</v>
      </c>
      <c r="D4669">
        <v>0</v>
      </c>
      <c r="E4669">
        <v>2020</v>
      </c>
    </row>
    <row r="4670" spans="1:5" x14ac:dyDescent="0.25">
      <c r="A4670" t="s">
        <v>281</v>
      </c>
      <c r="B4670" t="s">
        <v>119</v>
      </c>
      <c r="C4670" t="s">
        <v>432</v>
      </c>
      <c r="D4670">
        <v>43465</v>
      </c>
      <c r="E4670">
        <v>2018</v>
      </c>
    </row>
    <row r="4671" spans="1:5" x14ac:dyDescent="0.25">
      <c r="A4671" t="s">
        <v>281</v>
      </c>
      <c r="B4671" t="s">
        <v>119</v>
      </c>
      <c r="C4671" t="s">
        <v>432</v>
      </c>
      <c r="D4671">
        <v>43830</v>
      </c>
      <c r="E4671">
        <v>2019</v>
      </c>
    </row>
    <row r="4672" spans="1:5" x14ac:dyDescent="0.25">
      <c r="A4672" t="s">
        <v>281</v>
      </c>
      <c r="B4672" t="s">
        <v>119</v>
      </c>
      <c r="C4672" t="s">
        <v>432</v>
      </c>
      <c r="D4672">
        <v>44196</v>
      </c>
      <c r="E4672">
        <v>2020</v>
      </c>
    </row>
    <row r="4673" spans="1:5" x14ac:dyDescent="0.25">
      <c r="A4673" t="s">
        <v>281</v>
      </c>
      <c r="B4673" t="s">
        <v>119</v>
      </c>
      <c r="C4673" t="s">
        <v>433</v>
      </c>
      <c r="D4673">
        <v>299000000</v>
      </c>
      <c r="E4673">
        <v>2018</v>
      </c>
    </row>
    <row r="4674" spans="1:5" x14ac:dyDescent="0.25">
      <c r="A4674" t="s">
        <v>281</v>
      </c>
      <c r="B4674" t="s">
        <v>119</v>
      </c>
      <c r="C4674" t="s">
        <v>433</v>
      </c>
      <c r="D4674">
        <v>441000000</v>
      </c>
      <c r="E4674">
        <v>2019</v>
      </c>
    </row>
    <row r="4675" spans="1:5" x14ac:dyDescent="0.25">
      <c r="A4675" t="s">
        <v>281</v>
      </c>
      <c r="B4675" t="s">
        <v>119</v>
      </c>
      <c r="C4675" t="s">
        <v>433</v>
      </c>
      <c r="D4675">
        <v>358000000</v>
      </c>
      <c r="E4675">
        <v>2020</v>
      </c>
    </row>
    <row r="4676" spans="1:5" x14ac:dyDescent="0.25">
      <c r="A4676" t="s">
        <v>281</v>
      </c>
      <c r="B4676" t="s">
        <v>119</v>
      </c>
      <c r="C4676" t="s">
        <v>434</v>
      </c>
      <c r="D4676">
        <v>-102000000</v>
      </c>
      <c r="E4676">
        <v>2018</v>
      </c>
    </row>
    <row r="4677" spans="1:5" x14ac:dyDescent="0.25">
      <c r="A4677" t="s">
        <v>281</v>
      </c>
      <c r="B4677" t="s">
        <v>119</v>
      </c>
      <c r="C4677" t="s">
        <v>434</v>
      </c>
      <c r="D4677">
        <v>117000000</v>
      </c>
      <c r="E4677">
        <v>2019</v>
      </c>
    </row>
    <row r="4678" spans="1:5" x14ac:dyDescent="0.25">
      <c r="A4678" t="s">
        <v>281</v>
      </c>
      <c r="B4678" t="s">
        <v>119</v>
      </c>
      <c r="C4678" t="s">
        <v>434</v>
      </c>
      <c r="D4678">
        <v>743000000</v>
      </c>
      <c r="E4678">
        <v>2020</v>
      </c>
    </row>
    <row r="4679" spans="1:5" x14ac:dyDescent="0.25">
      <c r="A4679" t="s">
        <v>281</v>
      </c>
      <c r="B4679" t="s">
        <v>119</v>
      </c>
      <c r="C4679" t="s">
        <v>435</v>
      </c>
      <c r="D4679">
        <v>0</v>
      </c>
      <c r="E4679">
        <v>2018</v>
      </c>
    </row>
    <row r="4680" spans="1:5" x14ac:dyDescent="0.25">
      <c r="A4680" t="s">
        <v>281</v>
      </c>
      <c r="B4680" t="s">
        <v>119</v>
      </c>
      <c r="C4680" t="s">
        <v>435</v>
      </c>
      <c r="D4680">
        <v>0</v>
      </c>
      <c r="E4680">
        <v>2019</v>
      </c>
    </row>
    <row r="4681" spans="1:5" x14ac:dyDescent="0.25">
      <c r="A4681" t="s">
        <v>281</v>
      </c>
      <c r="B4681" t="s">
        <v>119</v>
      </c>
      <c r="C4681" t="s">
        <v>435</v>
      </c>
      <c r="D4681">
        <v>0</v>
      </c>
      <c r="E4681">
        <v>2020</v>
      </c>
    </row>
    <row r="4682" spans="1:5" x14ac:dyDescent="0.25">
      <c r="A4682" t="s">
        <v>281</v>
      </c>
      <c r="B4682" t="s">
        <v>119</v>
      </c>
      <c r="C4682" t="s">
        <v>436</v>
      </c>
      <c r="D4682">
        <v>2530000000</v>
      </c>
      <c r="E4682">
        <v>2018</v>
      </c>
    </row>
    <row r="4683" spans="1:5" x14ac:dyDescent="0.25">
      <c r="A4683" t="s">
        <v>281</v>
      </c>
      <c r="B4683" t="s">
        <v>119</v>
      </c>
      <c r="C4683" t="s">
        <v>436</v>
      </c>
      <c r="D4683">
        <v>3508000000</v>
      </c>
      <c r="E4683">
        <v>2019</v>
      </c>
    </row>
    <row r="4684" spans="1:5" x14ac:dyDescent="0.25">
      <c r="A4684" t="s">
        <v>281</v>
      </c>
      <c r="B4684" t="s">
        <v>119</v>
      </c>
      <c r="C4684" t="s">
        <v>436</v>
      </c>
      <c r="D4684">
        <v>3824000000</v>
      </c>
      <c r="E4684">
        <v>2020</v>
      </c>
    </row>
    <row r="4685" spans="1:5" x14ac:dyDescent="0.25">
      <c r="A4685" t="s">
        <v>281</v>
      </c>
      <c r="B4685" t="s">
        <v>119</v>
      </c>
      <c r="C4685" t="s">
        <v>437</v>
      </c>
      <c r="D4685">
        <v>9231000000</v>
      </c>
      <c r="E4685">
        <v>2018</v>
      </c>
    </row>
    <row r="4686" spans="1:5" x14ac:dyDescent="0.25">
      <c r="A4686" t="s">
        <v>281</v>
      </c>
      <c r="B4686" t="s">
        <v>119</v>
      </c>
      <c r="C4686" t="s">
        <v>437</v>
      </c>
      <c r="D4686">
        <v>9325000000</v>
      </c>
      <c r="E4686">
        <v>2019</v>
      </c>
    </row>
    <row r="4687" spans="1:5" x14ac:dyDescent="0.25">
      <c r="A4687" t="s">
        <v>281</v>
      </c>
      <c r="B4687" t="s">
        <v>119</v>
      </c>
      <c r="C4687" t="s">
        <v>437</v>
      </c>
      <c r="D4687">
        <v>10017000000</v>
      </c>
      <c r="E4687">
        <v>2020</v>
      </c>
    </row>
    <row r="4688" spans="1:5" x14ac:dyDescent="0.25">
      <c r="A4688" t="s">
        <v>281</v>
      </c>
      <c r="B4688" t="s">
        <v>119</v>
      </c>
      <c r="C4688" t="s">
        <v>438</v>
      </c>
      <c r="D4688">
        <v>2558000000</v>
      </c>
      <c r="E4688">
        <v>2018</v>
      </c>
    </row>
    <row r="4689" spans="1:5" x14ac:dyDescent="0.25">
      <c r="A4689" t="s">
        <v>281</v>
      </c>
      <c r="B4689" t="s">
        <v>119</v>
      </c>
      <c r="C4689" t="s">
        <v>438</v>
      </c>
      <c r="D4689">
        <v>2527000000</v>
      </c>
      <c r="E4689">
        <v>2019</v>
      </c>
    </row>
    <row r="4690" spans="1:5" x14ac:dyDescent="0.25">
      <c r="A4690" t="s">
        <v>281</v>
      </c>
      <c r="B4690" t="s">
        <v>119</v>
      </c>
      <c r="C4690" t="s">
        <v>438</v>
      </c>
      <c r="D4690">
        <v>2860000000</v>
      </c>
      <c r="E4690">
        <v>2020</v>
      </c>
    </row>
    <row r="4691" spans="1:5" x14ac:dyDescent="0.25">
      <c r="A4691" t="s">
        <v>281</v>
      </c>
      <c r="B4691" t="s">
        <v>119</v>
      </c>
      <c r="C4691" t="s">
        <v>439</v>
      </c>
      <c r="D4691">
        <v>0</v>
      </c>
      <c r="E4691">
        <v>2018</v>
      </c>
    </row>
    <row r="4692" spans="1:5" x14ac:dyDescent="0.25">
      <c r="A4692" t="s">
        <v>281</v>
      </c>
      <c r="B4692" t="s">
        <v>119</v>
      </c>
      <c r="C4692" t="s">
        <v>439</v>
      </c>
      <c r="D4692">
        <v>0</v>
      </c>
      <c r="E4692">
        <v>2019</v>
      </c>
    </row>
    <row r="4693" spans="1:5" x14ac:dyDescent="0.25">
      <c r="A4693" t="s">
        <v>281</v>
      </c>
      <c r="B4693" t="s">
        <v>119</v>
      </c>
      <c r="C4693" t="s">
        <v>439</v>
      </c>
      <c r="D4693">
        <v>0</v>
      </c>
      <c r="E4693">
        <v>2020</v>
      </c>
    </row>
    <row r="4694" spans="1:5" x14ac:dyDescent="0.25">
      <c r="A4694" t="s">
        <v>281</v>
      </c>
      <c r="B4694" t="s">
        <v>119</v>
      </c>
      <c r="C4694" t="s">
        <v>23</v>
      </c>
      <c r="D4694">
        <v>906000000</v>
      </c>
      <c r="E4694">
        <v>2018</v>
      </c>
    </row>
    <row r="4695" spans="1:5" x14ac:dyDescent="0.25">
      <c r="A4695" t="s">
        <v>281</v>
      </c>
      <c r="B4695" t="s">
        <v>119</v>
      </c>
      <c r="C4695" t="s">
        <v>23</v>
      </c>
      <c r="D4695">
        <v>774000000</v>
      </c>
      <c r="E4695">
        <v>2019</v>
      </c>
    </row>
    <row r="4696" spans="1:5" x14ac:dyDescent="0.25">
      <c r="A4696" t="s">
        <v>281</v>
      </c>
      <c r="B4696" t="s">
        <v>119</v>
      </c>
      <c r="C4696" t="s">
        <v>23</v>
      </c>
      <c r="D4696">
        <v>787000000</v>
      </c>
      <c r="E4696">
        <v>2020</v>
      </c>
    </row>
    <row r="4697" spans="1:5" x14ac:dyDescent="0.25">
      <c r="A4697" t="s">
        <v>281</v>
      </c>
      <c r="B4697" t="s">
        <v>119</v>
      </c>
      <c r="C4697" t="s">
        <v>440</v>
      </c>
      <c r="D4697">
        <v>1637000000</v>
      </c>
      <c r="E4697">
        <v>2018</v>
      </c>
    </row>
    <row r="4698" spans="1:5" x14ac:dyDescent="0.25">
      <c r="A4698" t="s">
        <v>281</v>
      </c>
      <c r="B4698" t="s">
        <v>119</v>
      </c>
      <c r="C4698" t="s">
        <v>440</v>
      </c>
      <c r="D4698">
        <v>2667000000</v>
      </c>
      <c r="E4698">
        <v>2019</v>
      </c>
    </row>
    <row r="4699" spans="1:5" x14ac:dyDescent="0.25">
      <c r="A4699" t="s">
        <v>281</v>
      </c>
      <c r="B4699" t="s">
        <v>119</v>
      </c>
      <c r="C4699" t="s">
        <v>440</v>
      </c>
      <c r="D4699">
        <v>2894000000</v>
      </c>
      <c r="E4699">
        <v>2020</v>
      </c>
    </row>
    <row r="4700" spans="1:5" x14ac:dyDescent="0.25">
      <c r="A4700" t="s">
        <v>281</v>
      </c>
      <c r="B4700" t="s">
        <v>119</v>
      </c>
      <c r="C4700" t="s">
        <v>22</v>
      </c>
      <c r="D4700">
        <v>0</v>
      </c>
      <c r="E4700">
        <v>2018</v>
      </c>
    </row>
    <row r="4701" spans="1:5" x14ac:dyDescent="0.25">
      <c r="A4701" t="s">
        <v>281</v>
      </c>
      <c r="B4701" t="s">
        <v>119</v>
      </c>
      <c r="C4701" t="s">
        <v>22</v>
      </c>
      <c r="D4701">
        <v>0</v>
      </c>
      <c r="E4701">
        <v>2019</v>
      </c>
    </row>
    <row r="4702" spans="1:5" x14ac:dyDescent="0.25">
      <c r="A4702" t="s">
        <v>281</v>
      </c>
      <c r="B4702" t="s">
        <v>119</v>
      </c>
      <c r="C4702" t="s">
        <v>22</v>
      </c>
      <c r="D4702">
        <v>0</v>
      </c>
      <c r="E4702">
        <v>2020</v>
      </c>
    </row>
    <row r="4703" spans="1:5" x14ac:dyDescent="0.25">
      <c r="A4703" t="s">
        <v>281</v>
      </c>
      <c r="B4703" t="s">
        <v>119</v>
      </c>
      <c r="C4703" t="s">
        <v>441</v>
      </c>
      <c r="D4703">
        <v>194000000</v>
      </c>
      <c r="E4703">
        <v>2018</v>
      </c>
    </row>
    <row r="4704" spans="1:5" x14ac:dyDescent="0.25">
      <c r="A4704" t="s">
        <v>281</v>
      </c>
      <c r="B4704" t="s">
        <v>119</v>
      </c>
      <c r="C4704" t="s">
        <v>441</v>
      </c>
      <c r="D4704">
        <v>185000000</v>
      </c>
      <c r="E4704">
        <v>2019</v>
      </c>
    </row>
    <row r="4705" spans="1:5" x14ac:dyDescent="0.25">
      <c r="A4705" t="s">
        <v>281</v>
      </c>
      <c r="B4705" t="s">
        <v>119</v>
      </c>
      <c r="C4705" t="s">
        <v>441</v>
      </c>
      <c r="D4705">
        <v>188000000</v>
      </c>
      <c r="E4705">
        <v>2020</v>
      </c>
    </row>
    <row r="4706" spans="1:5" x14ac:dyDescent="0.25">
      <c r="A4706" t="s">
        <v>281</v>
      </c>
      <c r="B4706" t="s">
        <v>119</v>
      </c>
      <c r="C4706" t="s">
        <v>11</v>
      </c>
      <c r="D4706">
        <v>1250000000</v>
      </c>
      <c r="E4706">
        <v>2018</v>
      </c>
    </row>
    <row r="4707" spans="1:5" x14ac:dyDescent="0.25">
      <c r="A4707" t="s">
        <v>281</v>
      </c>
      <c r="B4707" t="s">
        <v>119</v>
      </c>
      <c r="C4707" t="s">
        <v>11</v>
      </c>
      <c r="D4707">
        <v>1400000000</v>
      </c>
      <c r="E4707">
        <v>2019</v>
      </c>
    </row>
    <row r="4708" spans="1:5" x14ac:dyDescent="0.25">
      <c r="A4708" t="s">
        <v>281</v>
      </c>
      <c r="B4708" t="s">
        <v>119</v>
      </c>
      <c r="C4708" t="s">
        <v>11</v>
      </c>
      <c r="D4708">
        <v>1673000000</v>
      </c>
      <c r="E4708">
        <v>2020</v>
      </c>
    </row>
    <row r="4709" spans="1:5" x14ac:dyDescent="0.25">
      <c r="A4709" t="s">
        <v>281</v>
      </c>
      <c r="B4709" t="s">
        <v>119</v>
      </c>
      <c r="C4709" t="s">
        <v>19</v>
      </c>
      <c r="D4709">
        <v>12161000000</v>
      </c>
      <c r="E4709">
        <v>2018</v>
      </c>
    </row>
    <row r="4710" spans="1:5" x14ac:dyDescent="0.25">
      <c r="A4710" t="s">
        <v>281</v>
      </c>
      <c r="B4710" t="s">
        <v>119</v>
      </c>
      <c r="C4710" t="s">
        <v>19</v>
      </c>
      <c r="D4710">
        <v>15034000000</v>
      </c>
      <c r="E4710">
        <v>2019</v>
      </c>
    </row>
    <row r="4711" spans="1:5" x14ac:dyDescent="0.25">
      <c r="A4711" t="s">
        <v>281</v>
      </c>
      <c r="B4711" t="s">
        <v>119</v>
      </c>
      <c r="C4711" t="s">
        <v>19</v>
      </c>
      <c r="D4711">
        <v>15920000000</v>
      </c>
      <c r="E4711">
        <v>2020</v>
      </c>
    </row>
    <row r="4712" spans="1:5" x14ac:dyDescent="0.25">
      <c r="A4712" t="s">
        <v>281</v>
      </c>
      <c r="B4712" t="s">
        <v>119</v>
      </c>
      <c r="C4712" t="s">
        <v>18</v>
      </c>
      <c r="D4712">
        <v>11964000000</v>
      </c>
      <c r="E4712">
        <v>2018</v>
      </c>
    </row>
    <row r="4713" spans="1:5" x14ac:dyDescent="0.25">
      <c r="A4713" t="s">
        <v>281</v>
      </c>
      <c r="B4713" t="s">
        <v>119</v>
      </c>
      <c r="C4713" t="s">
        <v>18</v>
      </c>
      <c r="D4713">
        <v>14476000000</v>
      </c>
      <c r="E4713">
        <v>2019</v>
      </c>
    </row>
    <row r="4714" spans="1:5" x14ac:dyDescent="0.25">
      <c r="A4714" t="s">
        <v>281</v>
      </c>
      <c r="B4714" t="s">
        <v>119</v>
      </c>
      <c r="C4714" t="s">
        <v>18</v>
      </c>
      <c r="D4714">
        <v>14819000000</v>
      </c>
      <c r="E4714">
        <v>2020</v>
      </c>
    </row>
    <row r="4715" spans="1:5" x14ac:dyDescent="0.25">
      <c r="A4715" t="s">
        <v>281</v>
      </c>
      <c r="B4715" t="s">
        <v>119</v>
      </c>
      <c r="C4715" t="s">
        <v>442</v>
      </c>
      <c r="D4715">
        <v>0</v>
      </c>
      <c r="E4715">
        <v>2018</v>
      </c>
    </row>
    <row r="4716" spans="1:5" x14ac:dyDescent="0.25">
      <c r="A4716" t="s">
        <v>281</v>
      </c>
      <c r="B4716" t="s">
        <v>119</v>
      </c>
      <c r="C4716" t="s">
        <v>442</v>
      </c>
      <c r="D4716">
        <v>254000000</v>
      </c>
      <c r="E4716">
        <v>2019</v>
      </c>
    </row>
    <row r="4717" spans="1:5" x14ac:dyDescent="0.25">
      <c r="A4717" t="s">
        <v>281</v>
      </c>
      <c r="B4717" t="s">
        <v>119</v>
      </c>
      <c r="C4717" t="s">
        <v>442</v>
      </c>
      <c r="D4717">
        <v>9000000</v>
      </c>
      <c r="E4717">
        <v>2020</v>
      </c>
    </row>
    <row r="4718" spans="1:5" x14ac:dyDescent="0.25">
      <c r="A4718" t="s">
        <v>281</v>
      </c>
      <c r="B4718" t="s">
        <v>119</v>
      </c>
      <c r="C4718" t="s">
        <v>443</v>
      </c>
      <c r="D4718">
        <v>0</v>
      </c>
      <c r="E4718">
        <v>2018</v>
      </c>
    </row>
    <row r="4719" spans="1:5" x14ac:dyDescent="0.25">
      <c r="A4719" t="s">
        <v>281</v>
      </c>
      <c r="B4719" t="s">
        <v>119</v>
      </c>
      <c r="C4719" t="s">
        <v>443</v>
      </c>
      <c r="D4719">
        <v>0</v>
      </c>
      <c r="E4719">
        <v>2019</v>
      </c>
    </row>
    <row r="4720" spans="1:5" x14ac:dyDescent="0.25">
      <c r="A4720" t="s">
        <v>281</v>
      </c>
      <c r="B4720" t="s">
        <v>119</v>
      </c>
      <c r="C4720" t="s">
        <v>443</v>
      </c>
      <c r="D4720">
        <v>0</v>
      </c>
      <c r="E4720">
        <v>2020</v>
      </c>
    </row>
    <row r="4721" spans="1:5" x14ac:dyDescent="0.25">
      <c r="A4721" t="s">
        <v>281</v>
      </c>
      <c r="B4721" t="s">
        <v>119</v>
      </c>
      <c r="C4721" t="s">
        <v>444</v>
      </c>
      <c r="D4721">
        <v>-179000000</v>
      </c>
      <c r="E4721">
        <v>2018</v>
      </c>
    </row>
    <row r="4722" spans="1:5" x14ac:dyDescent="0.25">
      <c r="A4722" t="s">
        <v>281</v>
      </c>
      <c r="B4722" t="s">
        <v>119</v>
      </c>
      <c r="C4722" t="s">
        <v>444</v>
      </c>
      <c r="D4722">
        <v>1448000000</v>
      </c>
      <c r="E4722">
        <v>2019</v>
      </c>
    </row>
    <row r="4723" spans="1:5" x14ac:dyDescent="0.25">
      <c r="A4723" t="s">
        <v>281</v>
      </c>
      <c r="B4723" t="s">
        <v>119</v>
      </c>
      <c r="C4723" t="s">
        <v>444</v>
      </c>
      <c r="D4723">
        <v>-564000000</v>
      </c>
      <c r="E4723">
        <v>2020</v>
      </c>
    </row>
    <row r="4724" spans="1:5" x14ac:dyDescent="0.25">
      <c r="A4724" t="s">
        <v>281</v>
      </c>
      <c r="B4724" t="s">
        <v>119</v>
      </c>
      <c r="C4724" t="s">
        <v>445</v>
      </c>
      <c r="D4724">
        <v>0</v>
      </c>
      <c r="E4724">
        <v>2018</v>
      </c>
    </row>
    <row r="4725" spans="1:5" x14ac:dyDescent="0.25">
      <c r="A4725" t="s">
        <v>281</v>
      </c>
      <c r="B4725" t="s">
        <v>119</v>
      </c>
      <c r="C4725" t="s">
        <v>445</v>
      </c>
      <c r="D4725">
        <v>0</v>
      </c>
      <c r="E4725">
        <v>2019</v>
      </c>
    </row>
    <row r="4726" spans="1:5" x14ac:dyDescent="0.25">
      <c r="A4726" t="s">
        <v>281</v>
      </c>
      <c r="B4726" t="s">
        <v>119</v>
      </c>
      <c r="C4726" t="s">
        <v>445</v>
      </c>
      <c r="D4726">
        <v>0</v>
      </c>
      <c r="E4726">
        <v>2020</v>
      </c>
    </row>
    <row r="4727" spans="1:5" x14ac:dyDescent="0.25">
      <c r="A4727" t="s">
        <v>281</v>
      </c>
      <c r="B4727" t="s">
        <v>119</v>
      </c>
      <c r="C4727" t="s">
        <v>446</v>
      </c>
      <c r="D4727">
        <v>0</v>
      </c>
      <c r="E4727">
        <v>2018</v>
      </c>
    </row>
    <row r="4728" spans="1:5" x14ac:dyDescent="0.25">
      <c r="A4728" t="s">
        <v>281</v>
      </c>
      <c r="B4728" t="s">
        <v>119</v>
      </c>
      <c r="C4728" t="s">
        <v>446</v>
      </c>
      <c r="D4728">
        <v>0</v>
      </c>
      <c r="E4728">
        <v>2019</v>
      </c>
    </row>
    <row r="4729" spans="1:5" x14ac:dyDescent="0.25">
      <c r="A4729" t="s">
        <v>281</v>
      </c>
      <c r="B4729" t="s">
        <v>119</v>
      </c>
      <c r="C4729" t="s">
        <v>446</v>
      </c>
      <c r="D4729">
        <v>0</v>
      </c>
      <c r="E4729">
        <v>2020</v>
      </c>
    </row>
    <row r="4730" spans="1:5" x14ac:dyDescent="0.25">
      <c r="A4730" t="s">
        <v>281</v>
      </c>
      <c r="B4730" t="s">
        <v>119</v>
      </c>
      <c r="C4730" t="s">
        <v>447</v>
      </c>
      <c r="D4730">
        <v>-2679000000</v>
      </c>
      <c r="E4730">
        <v>2018</v>
      </c>
    </row>
    <row r="4731" spans="1:5" x14ac:dyDescent="0.25">
      <c r="A4731" t="s">
        <v>281</v>
      </c>
      <c r="B4731" t="s">
        <v>119</v>
      </c>
      <c r="C4731" t="s">
        <v>447</v>
      </c>
      <c r="D4731">
        <v>-870000000</v>
      </c>
      <c r="E4731">
        <v>2019</v>
      </c>
    </row>
    <row r="4732" spans="1:5" x14ac:dyDescent="0.25">
      <c r="A4732" t="s">
        <v>281</v>
      </c>
      <c r="B4732" t="s">
        <v>119</v>
      </c>
      <c r="C4732" t="s">
        <v>447</v>
      </c>
      <c r="D4732">
        <v>-2919000000</v>
      </c>
      <c r="E4732">
        <v>2020</v>
      </c>
    </row>
    <row r="4733" spans="1:5" x14ac:dyDescent="0.25">
      <c r="A4733" t="s">
        <v>281</v>
      </c>
      <c r="B4733" t="s">
        <v>119</v>
      </c>
      <c r="C4733" t="s">
        <v>448</v>
      </c>
      <c r="D4733">
        <v>0</v>
      </c>
      <c r="E4733">
        <v>2018</v>
      </c>
    </row>
    <row r="4734" spans="1:5" x14ac:dyDescent="0.25">
      <c r="A4734" t="s">
        <v>281</v>
      </c>
      <c r="B4734" t="s">
        <v>119</v>
      </c>
      <c r="C4734" t="s">
        <v>448</v>
      </c>
      <c r="D4734">
        <v>0</v>
      </c>
      <c r="E4734">
        <v>2019</v>
      </c>
    </row>
    <row r="4735" spans="1:5" x14ac:dyDescent="0.25">
      <c r="A4735" t="s">
        <v>281</v>
      </c>
      <c r="B4735" t="s">
        <v>119</v>
      </c>
      <c r="C4735" t="s">
        <v>448</v>
      </c>
      <c r="D4735">
        <v>0</v>
      </c>
      <c r="E4735">
        <v>2020</v>
      </c>
    </row>
    <row r="4736" spans="1:5" x14ac:dyDescent="0.25">
      <c r="A4736" t="s">
        <v>281</v>
      </c>
      <c r="B4736" t="s">
        <v>119</v>
      </c>
      <c r="C4736" t="s">
        <v>449</v>
      </c>
      <c r="D4736">
        <v>-1170000000</v>
      </c>
      <c r="E4736">
        <v>2018</v>
      </c>
    </row>
    <row r="4737" spans="1:5" x14ac:dyDescent="0.25">
      <c r="A4737" t="s">
        <v>281</v>
      </c>
      <c r="B4737" t="s">
        <v>119</v>
      </c>
      <c r="C4737" t="s">
        <v>449</v>
      </c>
      <c r="D4737">
        <v>-2099000000</v>
      </c>
      <c r="E4737">
        <v>2019</v>
      </c>
    </row>
    <row r="4738" spans="1:5" x14ac:dyDescent="0.25">
      <c r="A4738" t="s">
        <v>281</v>
      </c>
      <c r="B4738" t="s">
        <v>119</v>
      </c>
      <c r="C4738" t="s">
        <v>449</v>
      </c>
      <c r="D4738">
        <v>-779000000</v>
      </c>
      <c r="E4738">
        <v>2020</v>
      </c>
    </row>
    <row r="4739" spans="1:5" x14ac:dyDescent="0.25">
      <c r="A4739" t="s">
        <v>281</v>
      </c>
      <c r="B4739" t="s">
        <v>119</v>
      </c>
      <c r="C4739" t="s">
        <v>450</v>
      </c>
      <c r="D4739">
        <v>0</v>
      </c>
      <c r="E4739">
        <v>2018</v>
      </c>
    </row>
    <row r="4740" spans="1:5" x14ac:dyDescent="0.25">
      <c r="A4740" t="s">
        <v>281</v>
      </c>
      <c r="B4740" t="s">
        <v>119</v>
      </c>
      <c r="C4740" t="s">
        <v>450</v>
      </c>
      <c r="D4740">
        <v>0</v>
      </c>
      <c r="E4740">
        <v>2019</v>
      </c>
    </row>
    <row r="4741" spans="1:5" x14ac:dyDescent="0.25">
      <c r="A4741" t="s">
        <v>281</v>
      </c>
      <c r="B4741" t="s">
        <v>119</v>
      </c>
      <c r="C4741" t="s">
        <v>450</v>
      </c>
      <c r="D4741">
        <v>0</v>
      </c>
      <c r="E4741">
        <v>2020</v>
      </c>
    </row>
    <row r="4742" spans="1:5" x14ac:dyDescent="0.25">
      <c r="A4742" t="s">
        <v>281</v>
      </c>
      <c r="B4742" t="s">
        <v>119</v>
      </c>
      <c r="C4742" t="s">
        <v>451</v>
      </c>
      <c r="D4742">
        <v>-1108000000</v>
      </c>
      <c r="E4742">
        <v>2018</v>
      </c>
    </row>
    <row r="4743" spans="1:5" x14ac:dyDescent="0.25">
      <c r="A4743" t="s">
        <v>281</v>
      </c>
      <c r="B4743" t="s">
        <v>119</v>
      </c>
      <c r="C4743" t="s">
        <v>451</v>
      </c>
      <c r="D4743">
        <v>-1101000000</v>
      </c>
      <c r="E4743">
        <v>2019</v>
      </c>
    </row>
    <row r="4744" spans="1:5" x14ac:dyDescent="0.25">
      <c r="A4744" t="s">
        <v>281</v>
      </c>
      <c r="B4744" t="s">
        <v>119</v>
      </c>
      <c r="C4744" t="s">
        <v>451</v>
      </c>
      <c r="D4744">
        <v>-1033000000</v>
      </c>
      <c r="E4744">
        <v>2020</v>
      </c>
    </row>
    <row r="4745" spans="1:5" x14ac:dyDescent="0.25">
      <c r="A4745" t="s">
        <v>281</v>
      </c>
      <c r="B4745" t="s">
        <v>119</v>
      </c>
      <c r="C4745" t="s">
        <v>452</v>
      </c>
      <c r="D4745">
        <v>0</v>
      </c>
      <c r="E4745">
        <v>2018</v>
      </c>
    </row>
    <row r="4746" spans="1:5" x14ac:dyDescent="0.25">
      <c r="A4746" t="s">
        <v>281</v>
      </c>
      <c r="B4746" t="s">
        <v>119</v>
      </c>
      <c r="C4746" t="s">
        <v>452</v>
      </c>
      <c r="D4746">
        <v>0</v>
      </c>
      <c r="E4746">
        <v>2019</v>
      </c>
    </row>
    <row r="4747" spans="1:5" x14ac:dyDescent="0.25">
      <c r="A4747" t="s">
        <v>281</v>
      </c>
      <c r="B4747" t="s">
        <v>119</v>
      </c>
      <c r="C4747" t="s">
        <v>452</v>
      </c>
      <c r="D4747">
        <v>0</v>
      </c>
      <c r="E4747">
        <v>2020</v>
      </c>
    </row>
    <row r="4748" spans="1:5" x14ac:dyDescent="0.25">
      <c r="A4748" t="s">
        <v>281</v>
      </c>
      <c r="B4748" t="s">
        <v>119</v>
      </c>
      <c r="C4748" t="s">
        <v>453</v>
      </c>
      <c r="D4748">
        <v>158000000</v>
      </c>
      <c r="E4748">
        <v>2018</v>
      </c>
    </row>
    <row r="4749" spans="1:5" x14ac:dyDescent="0.25">
      <c r="A4749" t="s">
        <v>281</v>
      </c>
      <c r="B4749" t="s">
        <v>119</v>
      </c>
      <c r="C4749" t="s">
        <v>453</v>
      </c>
      <c r="D4749">
        <v>160000000</v>
      </c>
      <c r="E4749">
        <v>2019</v>
      </c>
    </row>
    <row r="4750" spans="1:5" x14ac:dyDescent="0.25">
      <c r="A4750" t="s">
        <v>281</v>
      </c>
      <c r="B4750" t="s">
        <v>119</v>
      </c>
      <c r="C4750" t="s">
        <v>453</v>
      </c>
      <c r="D4750">
        <v>165000000</v>
      </c>
      <c r="E4750">
        <v>2020</v>
      </c>
    </row>
    <row r="4751" spans="1:5" x14ac:dyDescent="0.25">
      <c r="A4751" t="s">
        <v>281</v>
      </c>
      <c r="B4751" t="s">
        <v>119</v>
      </c>
      <c r="C4751" t="s">
        <v>454</v>
      </c>
      <c r="D4751">
        <v>2400000000</v>
      </c>
      <c r="E4751">
        <v>2018</v>
      </c>
    </row>
    <row r="4752" spans="1:5" x14ac:dyDescent="0.25">
      <c r="A4752" t="s">
        <v>281</v>
      </c>
      <c r="B4752" t="s">
        <v>119</v>
      </c>
      <c r="C4752" t="s">
        <v>454</v>
      </c>
      <c r="D4752">
        <v>2367000000</v>
      </c>
      <c r="E4752">
        <v>2019</v>
      </c>
    </row>
    <row r="4753" spans="1:5" x14ac:dyDescent="0.25">
      <c r="A4753" t="s">
        <v>281</v>
      </c>
      <c r="B4753" t="s">
        <v>119</v>
      </c>
      <c r="C4753" t="s">
        <v>454</v>
      </c>
      <c r="D4753">
        <v>2695000000</v>
      </c>
      <c r="E4753">
        <v>2020</v>
      </c>
    </row>
    <row r="4754" spans="1:5" x14ac:dyDescent="0.25">
      <c r="A4754" t="s">
        <v>281</v>
      </c>
      <c r="B4754" t="s">
        <v>119</v>
      </c>
      <c r="C4754" t="s">
        <v>24</v>
      </c>
      <c r="D4754">
        <v>2558000000</v>
      </c>
      <c r="E4754">
        <v>2018</v>
      </c>
    </row>
    <row r="4755" spans="1:5" x14ac:dyDescent="0.25">
      <c r="A4755" t="s">
        <v>281</v>
      </c>
      <c r="B4755" t="s">
        <v>119</v>
      </c>
      <c r="C4755" t="s">
        <v>24</v>
      </c>
      <c r="D4755">
        <v>2527000000</v>
      </c>
      <c r="E4755">
        <v>2019</v>
      </c>
    </row>
    <row r="4756" spans="1:5" x14ac:dyDescent="0.25">
      <c r="A4756" t="s">
        <v>281</v>
      </c>
      <c r="B4756" t="s">
        <v>119</v>
      </c>
      <c r="C4756" t="s">
        <v>24</v>
      </c>
      <c r="D4756">
        <v>2860000000</v>
      </c>
      <c r="E4756">
        <v>2020</v>
      </c>
    </row>
    <row r="4757" spans="1:5" x14ac:dyDescent="0.25">
      <c r="A4757" t="s">
        <v>281</v>
      </c>
      <c r="B4757" t="s">
        <v>119</v>
      </c>
      <c r="C4757" t="s">
        <v>455</v>
      </c>
      <c r="D4757">
        <v>3881000000</v>
      </c>
      <c r="E4757">
        <v>2018</v>
      </c>
    </row>
    <row r="4758" spans="1:5" x14ac:dyDescent="0.25">
      <c r="A4758" t="s">
        <v>281</v>
      </c>
      <c r="B4758" t="s">
        <v>119</v>
      </c>
      <c r="C4758" t="s">
        <v>455</v>
      </c>
      <c r="D4758">
        <v>3750000000</v>
      </c>
      <c r="E4758">
        <v>2019</v>
      </c>
    </row>
    <row r="4759" spans="1:5" x14ac:dyDescent="0.25">
      <c r="A4759" t="s">
        <v>281</v>
      </c>
      <c r="B4759" t="s">
        <v>119</v>
      </c>
      <c r="C4759" t="s">
        <v>455</v>
      </c>
      <c r="D4759">
        <v>3716000000</v>
      </c>
      <c r="E4759">
        <v>2020</v>
      </c>
    </row>
    <row r="4760" spans="1:5" x14ac:dyDescent="0.25">
      <c r="A4760" t="s">
        <v>281</v>
      </c>
      <c r="B4760" t="s">
        <v>119</v>
      </c>
      <c r="C4760" t="s">
        <v>14</v>
      </c>
      <c r="D4760">
        <v>8368000000</v>
      </c>
      <c r="E4760">
        <v>2018</v>
      </c>
    </row>
    <row r="4761" spans="1:5" x14ac:dyDescent="0.25">
      <c r="A4761" t="s">
        <v>281</v>
      </c>
      <c r="B4761" t="s">
        <v>119</v>
      </c>
      <c r="C4761" t="s">
        <v>14</v>
      </c>
      <c r="D4761">
        <v>10855000000</v>
      </c>
      <c r="E4761">
        <v>2019</v>
      </c>
    </row>
    <row r="4762" spans="1:5" x14ac:dyDescent="0.25">
      <c r="A4762" t="s">
        <v>281</v>
      </c>
      <c r="B4762" t="s">
        <v>119</v>
      </c>
      <c r="C4762" t="s">
        <v>14</v>
      </c>
      <c r="D4762">
        <v>11582000000</v>
      </c>
      <c r="E4762">
        <v>2020</v>
      </c>
    </row>
    <row r="4763" spans="1:5" x14ac:dyDescent="0.25">
      <c r="A4763" t="s">
        <v>281</v>
      </c>
      <c r="B4763" t="s">
        <v>119</v>
      </c>
      <c r="C4763" t="s">
        <v>17</v>
      </c>
      <c r="D4763">
        <v>8623000000</v>
      </c>
      <c r="E4763">
        <v>2018</v>
      </c>
    </row>
    <row r="4764" spans="1:5" x14ac:dyDescent="0.25">
      <c r="A4764" t="s">
        <v>281</v>
      </c>
      <c r="B4764" t="s">
        <v>119</v>
      </c>
      <c r="C4764" t="s">
        <v>17</v>
      </c>
      <c r="D4764">
        <v>10438000000</v>
      </c>
      <c r="E4764">
        <v>2019</v>
      </c>
    </row>
    <row r="4765" spans="1:5" x14ac:dyDescent="0.25">
      <c r="A4765" t="s">
        <v>281</v>
      </c>
      <c r="B4765" t="s">
        <v>119</v>
      </c>
      <c r="C4765" t="s">
        <v>17</v>
      </c>
      <c r="D4765">
        <v>10415000000</v>
      </c>
      <c r="E4765">
        <v>2020</v>
      </c>
    </row>
    <row r="4766" spans="1:5" x14ac:dyDescent="0.25">
      <c r="A4766" t="s">
        <v>281</v>
      </c>
      <c r="B4766" t="s">
        <v>119</v>
      </c>
      <c r="C4766" t="s">
        <v>456</v>
      </c>
      <c r="D4766">
        <v>5476000000</v>
      </c>
      <c r="E4766">
        <v>2018</v>
      </c>
    </row>
    <row r="4767" spans="1:5" x14ac:dyDescent="0.25">
      <c r="A4767" t="s">
        <v>281</v>
      </c>
      <c r="B4767" t="s">
        <v>119</v>
      </c>
      <c r="C4767" t="s">
        <v>456</v>
      </c>
      <c r="D4767">
        <v>5683000000</v>
      </c>
      <c r="E4767">
        <v>2019</v>
      </c>
    </row>
    <row r="4768" spans="1:5" x14ac:dyDescent="0.25">
      <c r="A4768" t="s">
        <v>281</v>
      </c>
      <c r="B4768" t="s">
        <v>119</v>
      </c>
      <c r="C4768" t="s">
        <v>456</v>
      </c>
      <c r="D4768">
        <v>6093000000</v>
      </c>
      <c r="E4768">
        <v>2020</v>
      </c>
    </row>
    <row r="4769" spans="1:5" x14ac:dyDescent="0.25">
      <c r="A4769" t="s">
        <v>281</v>
      </c>
      <c r="B4769" t="s">
        <v>119</v>
      </c>
      <c r="C4769" t="s">
        <v>457</v>
      </c>
      <c r="D4769">
        <v>0</v>
      </c>
      <c r="E4769">
        <v>2018</v>
      </c>
    </row>
    <row r="4770" spans="1:5" x14ac:dyDescent="0.25">
      <c r="A4770" t="s">
        <v>281</v>
      </c>
      <c r="B4770" t="s">
        <v>119</v>
      </c>
      <c r="C4770" t="s">
        <v>457</v>
      </c>
      <c r="D4770">
        <v>0</v>
      </c>
      <c r="E4770">
        <v>2020</v>
      </c>
    </row>
    <row r="4771" spans="1:5" x14ac:dyDescent="0.25">
      <c r="A4771" t="s">
        <v>281</v>
      </c>
      <c r="B4771" t="s">
        <v>119</v>
      </c>
      <c r="C4771" t="s">
        <v>494</v>
      </c>
      <c r="D4771">
        <v>0</v>
      </c>
      <c r="E4771">
        <v>2019</v>
      </c>
    </row>
    <row r="4772" spans="1:5" x14ac:dyDescent="0.25">
      <c r="A4772" t="s">
        <v>281</v>
      </c>
      <c r="B4772" t="s">
        <v>119</v>
      </c>
      <c r="C4772" t="s">
        <v>458</v>
      </c>
      <c r="D4772">
        <v>5389000000</v>
      </c>
      <c r="E4772">
        <v>2018</v>
      </c>
    </row>
    <row r="4773" spans="1:5" x14ac:dyDescent="0.25">
      <c r="A4773" t="s">
        <v>281</v>
      </c>
      <c r="B4773" t="s">
        <v>119</v>
      </c>
      <c r="C4773" t="s">
        <v>458</v>
      </c>
      <c r="D4773">
        <v>5575000000</v>
      </c>
      <c r="E4773">
        <v>2019</v>
      </c>
    </row>
    <row r="4774" spans="1:5" x14ac:dyDescent="0.25">
      <c r="A4774" t="s">
        <v>281</v>
      </c>
      <c r="B4774" t="s">
        <v>119</v>
      </c>
      <c r="C4774" t="s">
        <v>458</v>
      </c>
      <c r="D4774">
        <v>6019000000</v>
      </c>
      <c r="E4774">
        <v>2020</v>
      </c>
    </row>
    <row r="4775" spans="1:5" x14ac:dyDescent="0.25">
      <c r="A4775" t="s">
        <v>281</v>
      </c>
      <c r="B4775" t="s">
        <v>119</v>
      </c>
      <c r="C4775" t="s">
        <v>459</v>
      </c>
      <c r="D4775">
        <v>3694000000</v>
      </c>
      <c r="E4775">
        <v>2018</v>
      </c>
    </row>
    <row r="4776" spans="1:5" x14ac:dyDescent="0.25">
      <c r="A4776" t="s">
        <v>281</v>
      </c>
      <c r="B4776" t="s">
        <v>119</v>
      </c>
      <c r="C4776" t="s">
        <v>459</v>
      </c>
      <c r="D4776">
        <v>3554000000</v>
      </c>
      <c r="E4776">
        <v>2019</v>
      </c>
    </row>
    <row r="4777" spans="1:5" x14ac:dyDescent="0.25">
      <c r="A4777" t="s">
        <v>281</v>
      </c>
      <c r="B4777" t="s">
        <v>119</v>
      </c>
      <c r="C4777" t="s">
        <v>459</v>
      </c>
      <c r="D4777">
        <v>3885000000</v>
      </c>
      <c r="E4777">
        <v>2020</v>
      </c>
    </row>
    <row r="4778" spans="1:5" x14ac:dyDescent="0.25">
      <c r="A4778" t="s">
        <v>281</v>
      </c>
      <c r="B4778" t="s">
        <v>119</v>
      </c>
      <c r="C4778" t="s">
        <v>460</v>
      </c>
      <c r="D4778">
        <v>-5658000000</v>
      </c>
      <c r="E4778">
        <v>2018</v>
      </c>
    </row>
    <row r="4779" spans="1:5" x14ac:dyDescent="0.25">
      <c r="A4779" t="s">
        <v>281</v>
      </c>
      <c r="B4779" t="s">
        <v>119</v>
      </c>
      <c r="C4779" t="s">
        <v>460</v>
      </c>
      <c r="D4779">
        <v>-5632000000</v>
      </c>
      <c r="E4779">
        <v>2019</v>
      </c>
    </row>
    <row r="4780" spans="1:5" x14ac:dyDescent="0.25">
      <c r="A4780" t="s">
        <v>281</v>
      </c>
      <c r="B4780" t="s">
        <v>119</v>
      </c>
      <c r="C4780" t="s">
        <v>460</v>
      </c>
      <c r="D4780">
        <v>-6359000000</v>
      </c>
      <c r="E4780">
        <v>2020</v>
      </c>
    </row>
    <row r="4781" spans="1:5" x14ac:dyDescent="0.25">
      <c r="A4781" t="s">
        <v>281</v>
      </c>
      <c r="B4781" t="s">
        <v>119</v>
      </c>
      <c r="C4781" t="s">
        <v>461</v>
      </c>
      <c r="D4781">
        <v>-747000000</v>
      </c>
      <c r="E4781">
        <v>2018</v>
      </c>
    </row>
    <row r="4782" spans="1:5" x14ac:dyDescent="0.25">
      <c r="A4782" t="s">
        <v>281</v>
      </c>
      <c r="B4782" t="s">
        <v>119</v>
      </c>
      <c r="C4782" t="s">
        <v>461</v>
      </c>
      <c r="D4782">
        <v>-1817000000</v>
      </c>
      <c r="E4782">
        <v>2019</v>
      </c>
    </row>
    <row r="4783" spans="1:5" x14ac:dyDescent="0.25">
      <c r="A4783" t="s">
        <v>281</v>
      </c>
      <c r="B4783" t="s">
        <v>119</v>
      </c>
      <c r="C4783" t="s">
        <v>461</v>
      </c>
      <c r="D4783">
        <v>-388000000</v>
      </c>
      <c r="E4783">
        <v>2020</v>
      </c>
    </row>
    <row r="4784" spans="1:5" x14ac:dyDescent="0.25">
      <c r="A4784" t="s">
        <v>281</v>
      </c>
      <c r="B4784" t="s">
        <v>119</v>
      </c>
      <c r="C4784" t="s">
        <v>462</v>
      </c>
      <c r="D4784">
        <v>2087000000</v>
      </c>
      <c r="E4784">
        <v>2018</v>
      </c>
    </row>
    <row r="4785" spans="1:5" x14ac:dyDescent="0.25">
      <c r="A4785" t="s">
        <v>281</v>
      </c>
      <c r="B4785" t="s">
        <v>119</v>
      </c>
      <c r="C4785" t="s">
        <v>462</v>
      </c>
      <c r="D4785">
        <v>2235000000</v>
      </c>
      <c r="E4785">
        <v>2019</v>
      </c>
    </row>
    <row r="4786" spans="1:5" x14ac:dyDescent="0.25">
      <c r="A4786" t="s">
        <v>281</v>
      </c>
      <c r="B4786" t="s">
        <v>119</v>
      </c>
      <c r="C4786" t="s">
        <v>462</v>
      </c>
      <c r="D4786">
        <v>2252000000</v>
      </c>
      <c r="E4786">
        <v>2020</v>
      </c>
    </row>
    <row r="4787" spans="1:5" x14ac:dyDescent="0.25">
      <c r="A4787" t="s">
        <v>281</v>
      </c>
      <c r="B4787" t="s">
        <v>119</v>
      </c>
      <c r="C4787" t="s">
        <v>463</v>
      </c>
      <c r="D4787">
        <v>-189000000</v>
      </c>
      <c r="E4787">
        <v>2018</v>
      </c>
    </row>
    <row r="4788" spans="1:5" x14ac:dyDescent="0.25">
      <c r="A4788" t="s">
        <v>281</v>
      </c>
      <c r="B4788" t="s">
        <v>119</v>
      </c>
      <c r="C4788" t="s">
        <v>463</v>
      </c>
      <c r="D4788">
        <v>-87000000</v>
      </c>
      <c r="E4788">
        <v>2019</v>
      </c>
    </row>
    <row r="4789" spans="1:5" x14ac:dyDescent="0.25">
      <c r="A4789" t="s">
        <v>281</v>
      </c>
      <c r="B4789" t="s">
        <v>119</v>
      </c>
      <c r="C4789" t="s">
        <v>463</v>
      </c>
      <c r="D4789">
        <v>-66000000</v>
      </c>
      <c r="E4789">
        <v>2020</v>
      </c>
    </row>
    <row r="4790" spans="1:5" x14ac:dyDescent="0.25">
      <c r="A4790" t="s">
        <v>281</v>
      </c>
      <c r="B4790" t="s">
        <v>119</v>
      </c>
      <c r="C4790" t="s">
        <v>12</v>
      </c>
      <c r="D4790">
        <v>417000000</v>
      </c>
      <c r="E4790">
        <v>2018</v>
      </c>
    </row>
    <row r="4791" spans="1:5" x14ac:dyDescent="0.25">
      <c r="A4791" t="s">
        <v>281</v>
      </c>
      <c r="B4791" t="s">
        <v>119</v>
      </c>
      <c r="C4791" t="s">
        <v>12</v>
      </c>
      <c r="D4791">
        <v>456000000</v>
      </c>
      <c r="E4791">
        <v>2019</v>
      </c>
    </row>
    <row r="4792" spans="1:5" x14ac:dyDescent="0.25">
      <c r="A4792" t="s">
        <v>281</v>
      </c>
      <c r="B4792" t="s">
        <v>119</v>
      </c>
      <c r="C4792" t="s">
        <v>12</v>
      </c>
      <c r="D4792">
        <v>513000000</v>
      </c>
      <c r="E4792">
        <v>2020</v>
      </c>
    </row>
    <row r="4793" spans="1:5" x14ac:dyDescent="0.25">
      <c r="A4793" t="s">
        <v>281</v>
      </c>
      <c r="B4793" t="s">
        <v>119</v>
      </c>
      <c r="C4793" t="s">
        <v>464</v>
      </c>
      <c r="D4793">
        <v>-1696000000</v>
      </c>
      <c r="E4793">
        <v>2018</v>
      </c>
    </row>
    <row r="4794" spans="1:5" x14ac:dyDescent="0.25">
      <c r="A4794" t="s">
        <v>281</v>
      </c>
      <c r="B4794" t="s">
        <v>119</v>
      </c>
      <c r="C4794" t="s">
        <v>464</v>
      </c>
      <c r="D4794">
        <v>0</v>
      </c>
      <c r="E4794">
        <v>2019</v>
      </c>
    </row>
    <row r="4795" spans="1:5" x14ac:dyDescent="0.25">
      <c r="A4795" t="s">
        <v>281</v>
      </c>
      <c r="B4795" t="s">
        <v>119</v>
      </c>
      <c r="C4795" t="s">
        <v>464</v>
      </c>
      <c r="D4795">
        <v>0</v>
      </c>
      <c r="E4795">
        <v>2020</v>
      </c>
    </row>
    <row r="4796" spans="1:5" x14ac:dyDescent="0.25">
      <c r="A4796" t="s">
        <v>281</v>
      </c>
      <c r="B4796" t="s">
        <v>119</v>
      </c>
      <c r="C4796" t="s">
        <v>465</v>
      </c>
      <c r="D4796">
        <v>12161000000</v>
      </c>
      <c r="E4796">
        <v>2018</v>
      </c>
    </row>
    <row r="4797" spans="1:5" x14ac:dyDescent="0.25">
      <c r="A4797" t="s">
        <v>281</v>
      </c>
      <c r="B4797" t="s">
        <v>119</v>
      </c>
      <c r="C4797" t="s">
        <v>465</v>
      </c>
      <c r="D4797">
        <v>930000000</v>
      </c>
      <c r="E4797">
        <v>2019</v>
      </c>
    </row>
    <row r="4798" spans="1:5" x14ac:dyDescent="0.25">
      <c r="A4798" t="s">
        <v>281</v>
      </c>
      <c r="B4798" t="s">
        <v>119</v>
      </c>
      <c r="C4798" t="s">
        <v>465</v>
      </c>
      <c r="D4798">
        <v>1148000000</v>
      </c>
      <c r="E4798">
        <v>2020</v>
      </c>
    </row>
    <row r="4799" spans="1:5" x14ac:dyDescent="0.25">
      <c r="A4799" t="s">
        <v>281</v>
      </c>
      <c r="B4799" t="s">
        <v>119</v>
      </c>
      <c r="C4799" t="s">
        <v>466</v>
      </c>
      <c r="D4799">
        <v>2269000000</v>
      </c>
      <c r="E4799">
        <v>2018</v>
      </c>
    </row>
    <row r="4800" spans="1:5" x14ac:dyDescent="0.25">
      <c r="A4800" t="s">
        <v>281</v>
      </c>
      <c r="B4800" t="s">
        <v>119</v>
      </c>
      <c r="C4800" t="s">
        <v>466</v>
      </c>
      <c r="D4800">
        <v>3105000000</v>
      </c>
      <c r="E4800">
        <v>2019</v>
      </c>
    </row>
    <row r="4801" spans="1:5" x14ac:dyDescent="0.25">
      <c r="A4801" t="s">
        <v>281</v>
      </c>
      <c r="B4801" t="s">
        <v>119</v>
      </c>
      <c r="C4801" t="s">
        <v>466</v>
      </c>
      <c r="D4801">
        <v>3081000000</v>
      </c>
      <c r="E4801">
        <v>2020</v>
      </c>
    </row>
    <row r="4802" spans="1:5" x14ac:dyDescent="0.25">
      <c r="A4802" t="s">
        <v>281</v>
      </c>
      <c r="B4802" t="s">
        <v>119</v>
      </c>
      <c r="C4802" t="s">
        <v>467</v>
      </c>
      <c r="D4802">
        <v>0</v>
      </c>
      <c r="E4802">
        <v>2018</v>
      </c>
    </row>
    <row r="4803" spans="1:5" x14ac:dyDescent="0.25">
      <c r="A4803" t="s">
        <v>281</v>
      </c>
      <c r="B4803" t="s">
        <v>119</v>
      </c>
      <c r="C4803" t="s">
        <v>467</v>
      </c>
      <c r="D4803">
        <v>0</v>
      </c>
      <c r="E4803">
        <v>2019</v>
      </c>
    </row>
    <row r="4804" spans="1:5" x14ac:dyDescent="0.25">
      <c r="A4804" t="s">
        <v>281</v>
      </c>
      <c r="B4804" t="s">
        <v>119</v>
      </c>
      <c r="C4804" t="s">
        <v>467</v>
      </c>
      <c r="D4804">
        <v>0</v>
      </c>
      <c r="E4804">
        <v>2020</v>
      </c>
    </row>
    <row r="4805" spans="1:5" x14ac:dyDescent="0.25">
      <c r="A4805" t="s">
        <v>281</v>
      </c>
      <c r="B4805" t="s">
        <v>119</v>
      </c>
      <c r="C4805" t="s">
        <v>468</v>
      </c>
      <c r="D4805">
        <v>-148000000</v>
      </c>
      <c r="E4805">
        <v>2018</v>
      </c>
    </row>
    <row r="4806" spans="1:5" x14ac:dyDescent="0.25">
      <c r="A4806" t="s">
        <v>281</v>
      </c>
      <c r="B4806" t="s">
        <v>119</v>
      </c>
      <c r="C4806" t="s">
        <v>468</v>
      </c>
      <c r="D4806">
        <v>-196000000</v>
      </c>
      <c r="E4806">
        <v>2019</v>
      </c>
    </row>
    <row r="4807" spans="1:5" x14ac:dyDescent="0.25">
      <c r="A4807" t="s">
        <v>281</v>
      </c>
      <c r="B4807" t="s">
        <v>119</v>
      </c>
      <c r="C4807" t="s">
        <v>468</v>
      </c>
      <c r="D4807">
        <v>-113000000</v>
      </c>
      <c r="E4807">
        <v>2020</v>
      </c>
    </row>
    <row r="4808" spans="1:5" x14ac:dyDescent="0.25">
      <c r="A4808" t="s">
        <v>281</v>
      </c>
      <c r="B4808" t="s">
        <v>119</v>
      </c>
      <c r="C4808" t="s">
        <v>469</v>
      </c>
      <c r="D4808">
        <v>1591000000</v>
      </c>
      <c r="E4808">
        <v>2018</v>
      </c>
    </row>
    <row r="4809" spans="1:5" x14ac:dyDescent="0.25">
      <c r="A4809" t="s">
        <v>281</v>
      </c>
      <c r="B4809" t="s">
        <v>119</v>
      </c>
      <c r="C4809" t="s">
        <v>469</v>
      </c>
      <c r="D4809">
        <v>1614000000</v>
      </c>
      <c r="E4809">
        <v>2019</v>
      </c>
    </row>
    <row r="4810" spans="1:5" x14ac:dyDescent="0.25">
      <c r="A4810" t="s">
        <v>281</v>
      </c>
      <c r="B4810" t="s">
        <v>119</v>
      </c>
      <c r="C4810" t="s">
        <v>469</v>
      </c>
      <c r="D4810">
        <v>1654000000</v>
      </c>
      <c r="E4810">
        <v>2020</v>
      </c>
    </row>
    <row r="4811" spans="1:5" x14ac:dyDescent="0.25">
      <c r="A4811" t="s">
        <v>281</v>
      </c>
      <c r="B4811" t="s">
        <v>119</v>
      </c>
      <c r="C4811" t="s">
        <v>470</v>
      </c>
      <c r="D4811">
        <v>169000000</v>
      </c>
      <c r="E4811">
        <v>2018</v>
      </c>
    </row>
    <row r="4812" spans="1:5" x14ac:dyDescent="0.25">
      <c r="A4812" t="s">
        <v>281</v>
      </c>
      <c r="B4812" t="s">
        <v>119</v>
      </c>
      <c r="C4812" t="s">
        <v>470</v>
      </c>
      <c r="D4812">
        <v>184000000</v>
      </c>
      <c r="E4812">
        <v>2019</v>
      </c>
    </row>
    <row r="4813" spans="1:5" x14ac:dyDescent="0.25">
      <c r="A4813" t="s">
        <v>281</v>
      </c>
      <c r="B4813" t="s">
        <v>119</v>
      </c>
      <c r="C4813" t="s">
        <v>470</v>
      </c>
      <c r="D4813">
        <v>143000000</v>
      </c>
      <c r="E4813">
        <v>2020</v>
      </c>
    </row>
    <row r="4814" spans="1:5" x14ac:dyDescent="0.25">
      <c r="A4814" t="s">
        <v>281</v>
      </c>
      <c r="B4814" t="s">
        <v>119</v>
      </c>
      <c r="C4814" t="s">
        <v>471</v>
      </c>
      <c r="D4814">
        <v>0</v>
      </c>
      <c r="E4814">
        <v>2018</v>
      </c>
    </row>
    <row r="4815" spans="1:5" x14ac:dyDescent="0.25">
      <c r="A4815" t="s">
        <v>281</v>
      </c>
      <c r="B4815" t="s">
        <v>119</v>
      </c>
      <c r="C4815" t="s">
        <v>471</v>
      </c>
      <c r="D4815">
        <v>0</v>
      </c>
      <c r="E4815">
        <v>2019</v>
      </c>
    </row>
    <row r="4816" spans="1:5" x14ac:dyDescent="0.25">
      <c r="A4816" t="s">
        <v>281</v>
      </c>
      <c r="B4816" t="s">
        <v>119</v>
      </c>
      <c r="C4816" t="s">
        <v>471</v>
      </c>
      <c r="D4816">
        <v>0</v>
      </c>
      <c r="E4816">
        <v>2020</v>
      </c>
    </row>
    <row r="4817" spans="1:5" x14ac:dyDescent="0.25">
      <c r="A4817" t="s">
        <v>281</v>
      </c>
      <c r="B4817" t="s">
        <v>119</v>
      </c>
      <c r="C4817" t="s">
        <v>472</v>
      </c>
      <c r="D4817">
        <v>0</v>
      </c>
      <c r="E4817">
        <v>2018</v>
      </c>
    </row>
    <row r="4818" spans="1:5" x14ac:dyDescent="0.25">
      <c r="A4818" t="s">
        <v>281</v>
      </c>
      <c r="B4818" t="s">
        <v>119</v>
      </c>
      <c r="C4818" t="s">
        <v>472</v>
      </c>
      <c r="D4818">
        <v>0</v>
      </c>
      <c r="E4818">
        <v>2019</v>
      </c>
    </row>
    <row r="4819" spans="1:5" x14ac:dyDescent="0.25">
      <c r="A4819" t="s">
        <v>281</v>
      </c>
      <c r="B4819" t="s">
        <v>119</v>
      </c>
      <c r="C4819" t="s">
        <v>472</v>
      </c>
      <c r="D4819">
        <v>0</v>
      </c>
      <c r="E4819">
        <v>2020</v>
      </c>
    </row>
    <row r="4820" spans="1:5" x14ac:dyDescent="0.25">
      <c r="A4820" t="s">
        <v>281</v>
      </c>
      <c r="B4820" t="s">
        <v>119</v>
      </c>
      <c r="C4820" t="s">
        <v>473</v>
      </c>
      <c r="D4820">
        <v>0</v>
      </c>
      <c r="E4820">
        <v>2018</v>
      </c>
    </row>
    <row r="4821" spans="1:5" x14ac:dyDescent="0.25">
      <c r="A4821" t="s">
        <v>281</v>
      </c>
      <c r="B4821" t="s">
        <v>119</v>
      </c>
      <c r="C4821" t="s">
        <v>473</v>
      </c>
      <c r="D4821">
        <v>0</v>
      </c>
      <c r="E4821">
        <v>2019</v>
      </c>
    </row>
    <row r="4822" spans="1:5" x14ac:dyDescent="0.25">
      <c r="A4822" t="s">
        <v>281</v>
      </c>
      <c r="B4822" t="s">
        <v>119</v>
      </c>
      <c r="C4822" t="s">
        <v>473</v>
      </c>
      <c r="D4822">
        <v>0</v>
      </c>
      <c r="E4822">
        <v>2020</v>
      </c>
    </row>
    <row r="4823" spans="1:5" x14ac:dyDescent="0.25">
      <c r="A4823" t="s">
        <v>281</v>
      </c>
      <c r="B4823" t="s">
        <v>119</v>
      </c>
      <c r="C4823" t="s">
        <v>474</v>
      </c>
      <c r="D4823">
        <v>156000000</v>
      </c>
      <c r="E4823">
        <v>2018</v>
      </c>
    </row>
    <row r="4824" spans="1:5" x14ac:dyDescent="0.25">
      <c r="A4824" t="s">
        <v>281</v>
      </c>
      <c r="B4824" t="s">
        <v>119</v>
      </c>
      <c r="C4824" t="s">
        <v>474</v>
      </c>
      <c r="D4824">
        <v>131000000</v>
      </c>
      <c r="E4824">
        <v>2019</v>
      </c>
    </row>
    <row r="4825" spans="1:5" x14ac:dyDescent="0.25">
      <c r="A4825" t="s">
        <v>281</v>
      </c>
      <c r="B4825" t="s">
        <v>119</v>
      </c>
      <c r="C4825" t="s">
        <v>474</v>
      </c>
      <c r="D4825">
        <v>124000000</v>
      </c>
      <c r="E4825">
        <v>2020</v>
      </c>
    </row>
    <row r="4826" spans="1:5" x14ac:dyDescent="0.25">
      <c r="A4826" t="s">
        <v>281</v>
      </c>
      <c r="B4826" t="s">
        <v>119</v>
      </c>
      <c r="C4826" t="s">
        <v>475</v>
      </c>
      <c r="D4826">
        <v>329000000</v>
      </c>
      <c r="E4826">
        <v>2018</v>
      </c>
    </row>
    <row r="4827" spans="1:5" x14ac:dyDescent="0.25">
      <c r="A4827" t="s">
        <v>281</v>
      </c>
      <c r="B4827" t="s">
        <v>119</v>
      </c>
      <c r="C4827" t="s">
        <v>475</v>
      </c>
      <c r="D4827">
        <v>498000000</v>
      </c>
      <c r="E4827">
        <v>2019</v>
      </c>
    </row>
    <row r="4828" spans="1:5" x14ac:dyDescent="0.25">
      <c r="A4828" t="s">
        <v>281</v>
      </c>
      <c r="B4828" t="s">
        <v>119</v>
      </c>
      <c r="C4828" t="s">
        <v>475</v>
      </c>
      <c r="D4828">
        <v>874000000</v>
      </c>
      <c r="E4828">
        <v>2020</v>
      </c>
    </row>
    <row r="4829" spans="1:5" x14ac:dyDescent="0.25">
      <c r="A4829" t="s">
        <v>281</v>
      </c>
      <c r="B4829" t="s">
        <v>119</v>
      </c>
      <c r="C4829" t="s">
        <v>476</v>
      </c>
      <c r="D4829">
        <v>0</v>
      </c>
      <c r="E4829">
        <v>2018</v>
      </c>
    </row>
    <row r="4830" spans="1:5" x14ac:dyDescent="0.25">
      <c r="A4830" t="s">
        <v>281</v>
      </c>
      <c r="B4830" t="s">
        <v>119</v>
      </c>
      <c r="C4830" t="s">
        <v>476</v>
      </c>
      <c r="D4830">
        <v>0</v>
      </c>
      <c r="E4830">
        <v>2019</v>
      </c>
    </row>
    <row r="4831" spans="1:5" x14ac:dyDescent="0.25">
      <c r="A4831" t="s">
        <v>281</v>
      </c>
      <c r="B4831" t="s">
        <v>119</v>
      </c>
      <c r="C4831" t="s">
        <v>476</v>
      </c>
      <c r="D4831">
        <v>0</v>
      </c>
      <c r="E4831">
        <v>2020</v>
      </c>
    </row>
    <row r="4832" spans="1:5" x14ac:dyDescent="0.25">
      <c r="A4832" t="s">
        <v>281</v>
      </c>
      <c r="B4832" t="s">
        <v>119</v>
      </c>
      <c r="C4832" t="s">
        <v>477</v>
      </c>
      <c r="D4832">
        <v>1238000000</v>
      </c>
      <c r="E4832">
        <v>2018</v>
      </c>
    </row>
    <row r="4833" spans="1:5" x14ac:dyDescent="0.25">
      <c r="A4833" t="s">
        <v>281</v>
      </c>
      <c r="B4833" t="s">
        <v>119</v>
      </c>
      <c r="C4833" t="s">
        <v>477</v>
      </c>
      <c r="D4833">
        <v>1202000000</v>
      </c>
      <c r="E4833">
        <v>2019</v>
      </c>
    </row>
    <row r="4834" spans="1:5" x14ac:dyDescent="0.25">
      <c r="A4834" t="s">
        <v>281</v>
      </c>
      <c r="B4834" t="s">
        <v>119</v>
      </c>
      <c r="C4834" t="s">
        <v>477</v>
      </c>
      <c r="D4834">
        <v>1476000000</v>
      </c>
      <c r="E4834">
        <v>2020</v>
      </c>
    </row>
    <row r="4835" spans="1:5" x14ac:dyDescent="0.25">
      <c r="A4835" t="s">
        <v>281</v>
      </c>
      <c r="B4835" t="s">
        <v>119</v>
      </c>
      <c r="C4835" t="s">
        <v>478</v>
      </c>
      <c r="D4835">
        <v>0</v>
      </c>
      <c r="E4835">
        <v>2018</v>
      </c>
    </row>
    <row r="4836" spans="1:5" x14ac:dyDescent="0.25">
      <c r="A4836" t="s">
        <v>281</v>
      </c>
      <c r="B4836" t="s">
        <v>119</v>
      </c>
      <c r="C4836" t="s">
        <v>478</v>
      </c>
      <c r="D4836">
        <v>0</v>
      </c>
      <c r="E4836">
        <v>2019</v>
      </c>
    </row>
    <row r="4837" spans="1:5" x14ac:dyDescent="0.25">
      <c r="A4837" t="s">
        <v>281</v>
      </c>
      <c r="B4837" t="s">
        <v>119</v>
      </c>
      <c r="C4837" t="s">
        <v>478</v>
      </c>
      <c r="D4837">
        <v>0</v>
      </c>
      <c r="E4837">
        <v>2020</v>
      </c>
    </row>
    <row r="4838" spans="1:5" x14ac:dyDescent="0.25">
      <c r="A4838" t="s">
        <v>281</v>
      </c>
      <c r="B4838" t="s">
        <v>119</v>
      </c>
      <c r="C4838" t="s">
        <v>479</v>
      </c>
      <c r="D4838">
        <v>21615000000</v>
      </c>
      <c r="E4838">
        <v>2018</v>
      </c>
    </row>
    <row r="4839" spans="1:5" x14ac:dyDescent="0.25">
      <c r="A4839" t="s">
        <v>281</v>
      </c>
      <c r="B4839" t="s">
        <v>119</v>
      </c>
      <c r="C4839" t="s">
        <v>479</v>
      </c>
      <c r="D4839">
        <v>22501000000</v>
      </c>
      <c r="E4839">
        <v>2019</v>
      </c>
    </row>
    <row r="4840" spans="1:5" x14ac:dyDescent="0.25">
      <c r="A4840" t="s">
        <v>281</v>
      </c>
      <c r="B4840" t="s">
        <v>119</v>
      </c>
      <c r="C4840" t="s">
        <v>479</v>
      </c>
      <c r="D4840">
        <v>23699000000</v>
      </c>
      <c r="E4840">
        <v>2020</v>
      </c>
    </row>
    <row r="4841" spans="1:5" x14ac:dyDescent="0.25">
      <c r="A4841" t="s">
        <v>281</v>
      </c>
      <c r="B4841" t="s">
        <v>119</v>
      </c>
      <c r="C4841" t="s">
        <v>480</v>
      </c>
      <c r="D4841">
        <v>15544000000</v>
      </c>
      <c r="E4841">
        <v>2018</v>
      </c>
    </row>
    <row r="4842" spans="1:5" x14ac:dyDescent="0.25">
      <c r="A4842" t="s">
        <v>281</v>
      </c>
      <c r="B4842" t="s">
        <v>119</v>
      </c>
      <c r="C4842" t="s">
        <v>480</v>
      </c>
      <c r="D4842">
        <v>15693000000</v>
      </c>
      <c r="E4842">
        <v>2019</v>
      </c>
    </row>
    <row r="4843" spans="1:5" x14ac:dyDescent="0.25">
      <c r="A4843" t="s">
        <v>281</v>
      </c>
      <c r="B4843" t="s">
        <v>119</v>
      </c>
      <c r="C4843" t="s">
        <v>480</v>
      </c>
      <c r="D4843">
        <v>16471000000</v>
      </c>
      <c r="E4843">
        <v>2020</v>
      </c>
    </row>
    <row r="4844" spans="1:5" x14ac:dyDescent="0.25">
      <c r="A4844" t="s">
        <v>281</v>
      </c>
      <c r="B4844" t="s">
        <v>119</v>
      </c>
      <c r="C4844" t="s">
        <v>481</v>
      </c>
      <c r="D4844">
        <v>5389000000</v>
      </c>
      <c r="E4844">
        <v>2018</v>
      </c>
    </row>
    <row r="4845" spans="1:5" x14ac:dyDescent="0.25">
      <c r="A4845" t="s">
        <v>281</v>
      </c>
      <c r="B4845" t="s">
        <v>119</v>
      </c>
      <c r="C4845" t="s">
        <v>481</v>
      </c>
      <c r="D4845">
        <v>5575000000</v>
      </c>
      <c r="E4845">
        <v>2019</v>
      </c>
    </row>
    <row r="4846" spans="1:5" x14ac:dyDescent="0.25">
      <c r="A4846" t="s">
        <v>281</v>
      </c>
      <c r="B4846" t="s">
        <v>119</v>
      </c>
      <c r="C4846" t="s">
        <v>481</v>
      </c>
      <c r="D4846">
        <v>6019000000</v>
      </c>
      <c r="E4846">
        <v>2020</v>
      </c>
    </row>
    <row r="4847" spans="1:5" x14ac:dyDescent="0.25">
      <c r="A4847" t="s">
        <v>281</v>
      </c>
      <c r="B4847" t="s">
        <v>119</v>
      </c>
      <c r="C4847" t="s">
        <v>482</v>
      </c>
      <c r="D4847">
        <v>12000000</v>
      </c>
      <c r="E4847">
        <v>2018</v>
      </c>
    </row>
    <row r="4848" spans="1:5" x14ac:dyDescent="0.25">
      <c r="A4848" t="s">
        <v>281</v>
      </c>
      <c r="B4848" t="s">
        <v>119</v>
      </c>
      <c r="C4848" t="s">
        <v>482</v>
      </c>
      <c r="D4848">
        <v>260000000</v>
      </c>
      <c r="E4848">
        <v>2019</v>
      </c>
    </row>
    <row r="4849" spans="1:5" x14ac:dyDescent="0.25">
      <c r="A4849" t="s">
        <v>281</v>
      </c>
      <c r="B4849" t="s">
        <v>119</v>
      </c>
      <c r="C4849" t="s">
        <v>482</v>
      </c>
      <c r="D4849">
        <v>258000000</v>
      </c>
      <c r="E4849">
        <v>2020</v>
      </c>
    </row>
    <row r="4850" spans="1:5" x14ac:dyDescent="0.25">
      <c r="A4850" t="s">
        <v>281</v>
      </c>
      <c r="B4850" t="s">
        <v>119</v>
      </c>
      <c r="C4850" t="s">
        <v>483</v>
      </c>
      <c r="D4850">
        <v>0</v>
      </c>
      <c r="E4850">
        <v>2018</v>
      </c>
    </row>
    <row r="4851" spans="1:5" x14ac:dyDescent="0.25">
      <c r="A4851" t="s">
        <v>281</v>
      </c>
      <c r="B4851" t="s">
        <v>119</v>
      </c>
      <c r="C4851" t="s">
        <v>483</v>
      </c>
      <c r="D4851">
        <v>0</v>
      </c>
      <c r="E4851">
        <v>2019</v>
      </c>
    </row>
    <row r="4852" spans="1:5" x14ac:dyDescent="0.25">
      <c r="A4852" t="s">
        <v>281</v>
      </c>
      <c r="B4852" t="s">
        <v>119</v>
      </c>
      <c r="C4852" t="s">
        <v>483</v>
      </c>
      <c r="D4852">
        <v>0</v>
      </c>
      <c r="E4852">
        <v>2020</v>
      </c>
    </row>
    <row r="4853" spans="1:5" x14ac:dyDescent="0.25">
      <c r="A4853" t="s">
        <v>281</v>
      </c>
      <c r="B4853" t="s">
        <v>119</v>
      </c>
      <c r="C4853" t="s">
        <v>484</v>
      </c>
      <c r="D4853">
        <v>109000000</v>
      </c>
      <c r="E4853">
        <v>2018</v>
      </c>
    </row>
    <row r="4854" spans="1:5" x14ac:dyDescent="0.25">
      <c r="A4854" t="s">
        <v>281</v>
      </c>
      <c r="B4854" t="s">
        <v>119</v>
      </c>
      <c r="C4854" t="s">
        <v>484</v>
      </c>
      <c r="D4854">
        <v>100000000</v>
      </c>
      <c r="E4854">
        <v>2019</v>
      </c>
    </row>
    <row r="4855" spans="1:5" x14ac:dyDescent="0.25">
      <c r="A4855" t="s">
        <v>281</v>
      </c>
      <c r="B4855" t="s">
        <v>119</v>
      </c>
      <c r="C4855" t="s">
        <v>484</v>
      </c>
      <c r="D4855">
        <v>107000000</v>
      </c>
      <c r="E4855">
        <v>2020</v>
      </c>
    </row>
    <row r="4856" spans="1:5" x14ac:dyDescent="0.25">
      <c r="A4856" t="s">
        <v>281</v>
      </c>
      <c r="B4856" t="s">
        <v>119</v>
      </c>
      <c r="C4856" t="s">
        <v>485</v>
      </c>
      <c r="D4856">
        <v>-102000000</v>
      </c>
      <c r="E4856">
        <v>2018</v>
      </c>
    </row>
    <row r="4857" spans="1:5" x14ac:dyDescent="0.25">
      <c r="A4857" t="s">
        <v>281</v>
      </c>
      <c r="B4857" t="s">
        <v>119</v>
      </c>
      <c r="C4857" t="s">
        <v>485</v>
      </c>
      <c r="D4857">
        <v>743000000</v>
      </c>
      <c r="E4857">
        <v>2020</v>
      </c>
    </row>
    <row r="4858" spans="1:5" x14ac:dyDescent="0.25">
      <c r="A4858" t="s">
        <v>281</v>
      </c>
      <c r="B4858" t="s">
        <v>119</v>
      </c>
      <c r="C4858" t="s">
        <v>495</v>
      </c>
      <c r="D4858">
        <v>0</v>
      </c>
      <c r="E4858">
        <v>2019</v>
      </c>
    </row>
    <row r="4859" spans="1:5" x14ac:dyDescent="0.25">
      <c r="A4859" t="s">
        <v>281</v>
      </c>
      <c r="B4859" t="s">
        <v>119</v>
      </c>
      <c r="C4859" t="s">
        <v>486</v>
      </c>
      <c r="D4859">
        <v>-793000000</v>
      </c>
      <c r="E4859">
        <v>2018</v>
      </c>
    </row>
    <row r="4860" spans="1:5" x14ac:dyDescent="0.25">
      <c r="A4860" t="s">
        <v>281</v>
      </c>
      <c r="B4860" t="s">
        <v>119</v>
      </c>
      <c r="C4860" t="s">
        <v>486</v>
      </c>
      <c r="D4860">
        <v>164000000</v>
      </c>
      <c r="E4860">
        <v>2019</v>
      </c>
    </row>
    <row r="4861" spans="1:5" x14ac:dyDescent="0.25">
      <c r="A4861" t="s">
        <v>281</v>
      </c>
      <c r="B4861" t="s">
        <v>119</v>
      </c>
      <c r="C4861" t="s">
        <v>486</v>
      </c>
      <c r="D4861">
        <v>21000000</v>
      </c>
      <c r="E4861">
        <v>2020</v>
      </c>
    </row>
    <row r="4862" spans="1:5" x14ac:dyDescent="0.25">
      <c r="A4862" t="s">
        <v>283</v>
      </c>
      <c r="B4862" t="s">
        <v>121</v>
      </c>
      <c r="C4862" t="s">
        <v>411</v>
      </c>
      <c r="D4862">
        <v>19215000000</v>
      </c>
      <c r="E4862">
        <v>2018</v>
      </c>
    </row>
    <row r="4863" spans="1:5" x14ac:dyDescent="0.25">
      <c r="A4863" t="s">
        <v>283</v>
      </c>
      <c r="B4863" t="s">
        <v>121</v>
      </c>
      <c r="C4863" t="s">
        <v>411</v>
      </c>
      <c r="D4863">
        <v>21342000000</v>
      </c>
      <c r="E4863">
        <v>2019</v>
      </c>
    </row>
    <row r="4864" spans="1:5" x14ac:dyDescent="0.25">
      <c r="A4864" t="s">
        <v>283</v>
      </c>
      <c r="B4864" t="s">
        <v>121</v>
      </c>
      <c r="C4864" t="s">
        <v>411</v>
      </c>
      <c r="D4864">
        <v>20981000000</v>
      </c>
      <c r="E4864">
        <v>2020</v>
      </c>
    </row>
    <row r="4865" spans="1:5" x14ac:dyDescent="0.25">
      <c r="A4865" t="s">
        <v>283</v>
      </c>
      <c r="B4865" t="s">
        <v>121</v>
      </c>
      <c r="C4865" t="s">
        <v>10</v>
      </c>
      <c r="D4865">
        <v>11104000000</v>
      </c>
      <c r="E4865">
        <v>2018</v>
      </c>
    </row>
    <row r="4866" spans="1:5" x14ac:dyDescent="0.25">
      <c r="A4866" t="s">
        <v>283</v>
      </c>
      <c r="B4866" t="s">
        <v>121</v>
      </c>
      <c r="C4866" t="s">
        <v>10</v>
      </c>
      <c r="D4866">
        <v>11292000000</v>
      </c>
      <c r="E4866">
        <v>2019</v>
      </c>
    </row>
    <row r="4867" spans="1:5" x14ac:dyDescent="0.25">
      <c r="A4867" t="s">
        <v>283</v>
      </c>
      <c r="B4867" t="s">
        <v>121</v>
      </c>
      <c r="C4867" t="s">
        <v>10</v>
      </c>
      <c r="D4867">
        <v>11466000000</v>
      </c>
      <c r="E4867">
        <v>2020</v>
      </c>
    </row>
    <row r="4868" spans="1:5" x14ac:dyDescent="0.25">
      <c r="A4868" t="s">
        <v>283</v>
      </c>
      <c r="B4868" t="s">
        <v>121</v>
      </c>
      <c r="C4868" t="s">
        <v>412</v>
      </c>
      <c r="D4868">
        <v>37461000000</v>
      </c>
      <c r="E4868">
        <v>2018</v>
      </c>
    </row>
    <row r="4869" spans="1:5" x14ac:dyDescent="0.25">
      <c r="A4869" t="s">
        <v>283</v>
      </c>
      <c r="B4869" t="s">
        <v>121</v>
      </c>
      <c r="C4869" t="s">
        <v>412</v>
      </c>
      <c r="D4869">
        <v>38447000000</v>
      </c>
      <c r="E4869">
        <v>2019</v>
      </c>
    </row>
    <row r="4870" spans="1:5" x14ac:dyDescent="0.25">
      <c r="A4870" t="s">
        <v>283</v>
      </c>
      <c r="B4870" t="s">
        <v>121</v>
      </c>
      <c r="C4870" t="s">
        <v>412</v>
      </c>
      <c r="D4870">
        <v>39464000000</v>
      </c>
      <c r="E4870">
        <v>2020</v>
      </c>
    </row>
    <row r="4871" spans="1:5" x14ac:dyDescent="0.25">
      <c r="A4871" t="s">
        <v>283</v>
      </c>
      <c r="B4871" t="s">
        <v>121</v>
      </c>
      <c r="C4871" t="s">
        <v>413</v>
      </c>
      <c r="D4871">
        <v>1116000000</v>
      </c>
      <c r="E4871">
        <v>2018</v>
      </c>
    </row>
    <row r="4872" spans="1:5" x14ac:dyDescent="0.25">
      <c r="A4872" t="s">
        <v>283</v>
      </c>
      <c r="B4872" t="s">
        <v>121</v>
      </c>
      <c r="C4872" t="s">
        <v>413</v>
      </c>
      <c r="D4872">
        <v>1584000000</v>
      </c>
      <c r="E4872">
        <v>2019</v>
      </c>
    </row>
    <row r="4873" spans="1:5" x14ac:dyDescent="0.25">
      <c r="A4873" t="s">
        <v>283</v>
      </c>
      <c r="B4873" t="s">
        <v>121</v>
      </c>
      <c r="C4873" t="s">
        <v>413</v>
      </c>
      <c r="D4873">
        <v>643000000</v>
      </c>
      <c r="E4873">
        <v>2020</v>
      </c>
    </row>
    <row r="4874" spans="1:5" x14ac:dyDescent="0.25">
      <c r="A4874" t="s">
        <v>283</v>
      </c>
      <c r="B4874" t="s">
        <v>121</v>
      </c>
      <c r="C4874" t="s">
        <v>15</v>
      </c>
      <c r="D4874">
        <v>251684000000</v>
      </c>
      <c r="E4874">
        <v>2018</v>
      </c>
    </row>
    <row r="4875" spans="1:5" x14ac:dyDescent="0.25">
      <c r="A4875" t="s">
        <v>283</v>
      </c>
      <c r="B4875" t="s">
        <v>121</v>
      </c>
      <c r="C4875" t="s">
        <v>15</v>
      </c>
      <c r="D4875">
        <v>263414000000</v>
      </c>
      <c r="E4875">
        <v>2019</v>
      </c>
    </row>
    <row r="4876" spans="1:5" x14ac:dyDescent="0.25">
      <c r="A4876" t="s">
        <v>283</v>
      </c>
      <c r="B4876" t="s">
        <v>121</v>
      </c>
      <c r="C4876" t="s">
        <v>15</v>
      </c>
      <c r="D4876">
        <v>273869000000</v>
      </c>
      <c r="E4876">
        <v>2020</v>
      </c>
    </row>
    <row r="4877" spans="1:5" x14ac:dyDescent="0.25">
      <c r="A4877" t="s">
        <v>283</v>
      </c>
      <c r="B4877" t="s">
        <v>121</v>
      </c>
      <c r="C4877" t="s">
        <v>414</v>
      </c>
      <c r="D4877">
        <v>-9774000000</v>
      </c>
      <c r="E4877">
        <v>2018</v>
      </c>
    </row>
    <row r="4878" spans="1:5" x14ac:dyDescent="0.25">
      <c r="A4878" t="s">
        <v>283</v>
      </c>
      <c r="B4878" t="s">
        <v>121</v>
      </c>
      <c r="C4878" t="s">
        <v>414</v>
      </c>
      <c r="D4878">
        <v>-9953000000</v>
      </c>
      <c r="E4878">
        <v>2019</v>
      </c>
    </row>
    <row r="4879" spans="1:5" x14ac:dyDescent="0.25">
      <c r="A4879" t="s">
        <v>283</v>
      </c>
      <c r="B4879" t="s">
        <v>121</v>
      </c>
      <c r="C4879" t="s">
        <v>414</v>
      </c>
      <c r="D4879">
        <v>-9179000000</v>
      </c>
      <c r="E4879">
        <v>2020</v>
      </c>
    </row>
    <row r="4880" spans="1:5" x14ac:dyDescent="0.25">
      <c r="A4880" t="s">
        <v>283</v>
      </c>
      <c r="B4880" t="s">
        <v>121</v>
      </c>
      <c r="C4880" t="s">
        <v>415</v>
      </c>
      <c r="D4880">
        <v>27140000000</v>
      </c>
      <c r="E4880">
        <v>2018</v>
      </c>
    </row>
    <row r="4881" spans="1:5" x14ac:dyDescent="0.25">
      <c r="A4881" t="s">
        <v>283</v>
      </c>
      <c r="B4881" t="s">
        <v>121</v>
      </c>
      <c r="C4881" t="s">
        <v>415</v>
      </c>
      <c r="D4881">
        <v>-9181000000</v>
      </c>
      <c r="E4881">
        <v>2019</v>
      </c>
    </row>
    <row r="4882" spans="1:5" x14ac:dyDescent="0.25">
      <c r="A4882" t="s">
        <v>283</v>
      </c>
      <c r="B4882" t="s">
        <v>121</v>
      </c>
      <c r="C4882" t="s">
        <v>415</v>
      </c>
      <c r="D4882">
        <v>-6513000000</v>
      </c>
      <c r="E4882">
        <v>2020</v>
      </c>
    </row>
    <row r="4883" spans="1:5" x14ac:dyDescent="0.25">
      <c r="A4883" t="s">
        <v>283</v>
      </c>
      <c r="B4883" t="s">
        <v>121</v>
      </c>
      <c r="C4883" t="s">
        <v>416</v>
      </c>
      <c r="D4883">
        <v>-50854000000</v>
      </c>
      <c r="E4883">
        <v>2018</v>
      </c>
    </row>
    <row r="4884" spans="1:5" x14ac:dyDescent="0.25">
      <c r="A4884" t="s">
        <v>283</v>
      </c>
      <c r="B4884" t="s">
        <v>121</v>
      </c>
      <c r="C4884" t="s">
        <v>416</v>
      </c>
      <c r="D4884">
        <v>-14841000000</v>
      </c>
      <c r="E4884">
        <v>2019</v>
      </c>
    </row>
    <row r="4885" spans="1:5" x14ac:dyDescent="0.25">
      <c r="A4885" t="s">
        <v>283</v>
      </c>
      <c r="B4885" t="s">
        <v>121</v>
      </c>
      <c r="C4885" t="s">
        <v>416</v>
      </c>
      <c r="D4885">
        <v>-12047000000</v>
      </c>
      <c r="E4885">
        <v>2020</v>
      </c>
    </row>
    <row r="4886" spans="1:5" x14ac:dyDescent="0.25">
      <c r="A4886" t="s">
        <v>283</v>
      </c>
      <c r="B4886" t="s">
        <v>121</v>
      </c>
      <c r="C4886" t="s">
        <v>417</v>
      </c>
      <c r="D4886">
        <v>24297000000</v>
      </c>
      <c r="E4886">
        <v>2018</v>
      </c>
    </row>
    <row r="4887" spans="1:5" x14ac:dyDescent="0.25">
      <c r="A4887" t="s">
        <v>283</v>
      </c>
      <c r="B4887" t="s">
        <v>121</v>
      </c>
      <c r="C4887" t="s">
        <v>417</v>
      </c>
      <c r="D4887">
        <v>25697000000</v>
      </c>
      <c r="E4887">
        <v>2019</v>
      </c>
    </row>
    <row r="4888" spans="1:5" x14ac:dyDescent="0.25">
      <c r="A4888" t="s">
        <v>283</v>
      </c>
      <c r="B4888" t="s">
        <v>121</v>
      </c>
      <c r="C4888" t="s">
        <v>417</v>
      </c>
      <c r="D4888">
        <v>24737000000</v>
      </c>
      <c r="E4888">
        <v>2020</v>
      </c>
    </row>
    <row r="4889" spans="1:5" x14ac:dyDescent="0.25">
      <c r="A4889" t="s">
        <v>283</v>
      </c>
      <c r="B4889" t="s">
        <v>121</v>
      </c>
      <c r="C4889" t="s">
        <v>418</v>
      </c>
      <c r="D4889">
        <v>3814000000</v>
      </c>
      <c r="E4889">
        <v>2018</v>
      </c>
    </row>
    <row r="4890" spans="1:5" x14ac:dyDescent="0.25">
      <c r="A4890" t="s">
        <v>283</v>
      </c>
      <c r="B4890" t="s">
        <v>121</v>
      </c>
      <c r="C4890" t="s">
        <v>418</v>
      </c>
      <c r="D4890">
        <v>5500000000</v>
      </c>
      <c r="E4890">
        <v>2019</v>
      </c>
    </row>
    <row r="4891" spans="1:5" x14ac:dyDescent="0.25">
      <c r="A4891" t="s">
        <v>283</v>
      </c>
      <c r="B4891" t="s">
        <v>121</v>
      </c>
      <c r="C4891" t="s">
        <v>418</v>
      </c>
      <c r="D4891">
        <v>11740000000</v>
      </c>
      <c r="E4891">
        <v>2020</v>
      </c>
    </row>
    <row r="4892" spans="1:5" x14ac:dyDescent="0.25">
      <c r="A4892" t="s">
        <v>283</v>
      </c>
      <c r="B4892" t="s">
        <v>121</v>
      </c>
      <c r="C4892" t="s">
        <v>419</v>
      </c>
      <c r="D4892">
        <v>0</v>
      </c>
      <c r="E4892">
        <v>2018</v>
      </c>
    </row>
    <row r="4893" spans="1:5" x14ac:dyDescent="0.25">
      <c r="A4893" t="s">
        <v>283</v>
      </c>
      <c r="B4893" t="s">
        <v>121</v>
      </c>
      <c r="C4893" t="s">
        <v>419</v>
      </c>
      <c r="D4893">
        <v>0</v>
      </c>
      <c r="E4893">
        <v>2019</v>
      </c>
    </row>
    <row r="4894" spans="1:5" x14ac:dyDescent="0.25">
      <c r="A4894" t="s">
        <v>283</v>
      </c>
      <c r="B4894" t="s">
        <v>121</v>
      </c>
      <c r="C4894" t="s">
        <v>419</v>
      </c>
      <c r="D4894">
        <v>0</v>
      </c>
      <c r="E4894">
        <v>2020</v>
      </c>
    </row>
    <row r="4895" spans="1:5" x14ac:dyDescent="0.25">
      <c r="A4895" t="s">
        <v>283</v>
      </c>
      <c r="B4895" t="s">
        <v>121</v>
      </c>
      <c r="C4895" t="s">
        <v>420</v>
      </c>
      <c r="D4895">
        <v>0</v>
      </c>
      <c r="E4895">
        <v>2018</v>
      </c>
    </row>
    <row r="4896" spans="1:5" x14ac:dyDescent="0.25">
      <c r="A4896" t="s">
        <v>283</v>
      </c>
      <c r="B4896" t="s">
        <v>121</v>
      </c>
      <c r="C4896" t="s">
        <v>420</v>
      </c>
      <c r="D4896">
        <v>0</v>
      </c>
      <c r="E4896">
        <v>2019</v>
      </c>
    </row>
    <row r="4897" spans="1:5" x14ac:dyDescent="0.25">
      <c r="A4897" t="s">
        <v>283</v>
      </c>
      <c r="B4897" t="s">
        <v>121</v>
      </c>
      <c r="C4897" t="s">
        <v>420</v>
      </c>
      <c r="D4897">
        <v>0</v>
      </c>
      <c r="E4897">
        <v>2020</v>
      </c>
    </row>
    <row r="4898" spans="1:5" x14ac:dyDescent="0.25">
      <c r="A4898" t="s">
        <v>283</v>
      </c>
      <c r="B4898" t="s">
        <v>121</v>
      </c>
      <c r="C4898" t="s">
        <v>421</v>
      </c>
      <c r="D4898">
        <v>-394000000</v>
      </c>
      <c r="E4898">
        <v>2018</v>
      </c>
    </row>
    <row r="4899" spans="1:5" x14ac:dyDescent="0.25">
      <c r="A4899" t="s">
        <v>283</v>
      </c>
      <c r="B4899" t="s">
        <v>121</v>
      </c>
      <c r="C4899" t="s">
        <v>421</v>
      </c>
      <c r="D4899">
        <v>-347000000</v>
      </c>
      <c r="E4899">
        <v>2019</v>
      </c>
    </row>
    <row r="4900" spans="1:5" x14ac:dyDescent="0.25">
      <c r="A4900" t="s">
        <v>283</v>
      </c>
      <c r="B4900" t="s">
        <v>121</v>
      </c>
      <c r="C4900" t="s">
        <v>421</v>
      </c>
      <c r="D4900">
        <v>-266000000</v>
      </c>
      <c r="E4900">
        <v>2020</v>
      </c>
    </row>
    <row r="4901" spans="1:5" x14ac:dyDescent="0.25">
      <c r="A4901" t="s">
        <v>283</v>
      </c>
      <c r="B4901" t="s">
        <v>121</v>
      </c>
      <c r="C4901" t="s">
        <v>422</v>
      </c>
      <c r="D4901">
        <v>-900000000</v>
      </c>
      <c r="E4901">
        <v>2018</v>
      </c>
    </row>
    <row r="4902" spans="1:5" x14ac:dyDescent="0.25">
      <c r="A4902" t="s">
        <v>283</v>
      </c>
      <c r="B4902" t="s">
        <v>121</v>
      </c>
      <c r="C4902" t="s">
        <v>422</v>
      </c>
      <c r="D4902">
        <v>1574000000</v>
      </c>
      <c r="E4902">
        <v>2019</v>
      </c>
    </row>
    <row r="4903" spans="1:5" x14ac:dyDescent="0.25">
      <c r="A4903" t="s">
        <v>283</v>
      </c>
      <c r="B4903" t="s">
        <v>121</v>
      </c>
      <c r="C4903" t="s">
        <v>422</v>
      </c>
      <c r="D4903">
        <v>-830000000</v>
      </c>
      <c r="E4903">
        <v>2020</v>
      </c>
    </row>
    <row r="4904" spans="1:5" x14ac:dyDescent="0.25">
      <c r="A4904" t="s">
        <v>283</v>
      </c>
      <c r="B4904" t="s">
        <v>121</v>
      </c>
      <c r="C4904" t="s">
        <v>423</v>
      </c>
      <c r="D4904">
        <v>54000000</v>
      </c>
      <c r="E4904">
        <v>2018</v>
      </c>
    </row>
    <row r="4905" spans="1:5" x14ac:dyDescent="0.25">
      <c r="A4905" t="s">
        <v>283</v>
      </c>
      <c r="B4905" t="s">
        <v>121</v>
      </c>
      <c r="C4905" t="s">
        <v>423</v>
      </c>
      <c r="D4905">
        <v>54000000</v>
      </c>
      <c r="E4905">
        <v>2019</v>
      </c>
    </row>
    <row r="4906" spans="1:5" x14ac:dyDescent="0.25">
      <c r="A4906" t="s">
        <v>283</v>
      </c>
      <c r="B4906" t="s">
        <v>121</v>
      </c>
      <c r="C4906" t="s">
        <v>423</v>
      </c>
      <c r="D4906">
        <v>54000000</v>
      </c>
      <c r="E4906">
        <v>2020</v>
      </c>
    </row>
    <row r="4907" spans="1:5" x14ac:dyDescent="0.25">
      <c r="A4907" t="s">
        <v>283</v>
      </c>
      <c r="B4907" t="s">
        <v>121</v>
      </c>
      <c r="C4907" t="s">
        <v>424</v>
      </c>
      <c r="D4907">
        <v>-41000000</v>
      </c>
      <c r="E4907">
        <v>2018</v>
      </c>
    </row>
    <row r="4908" spans="1:5" x14ac:dyDescent="0.25">
      <c r="A4908" t="s">
        <v>283</v>
      </c>
      <c r="B4908" t="s">
        <v>121</v>
      </c>
      <c r="C4908" t="s">
        <v>424</v>
      </c>
      <c r="D4908">
        <v>-13000000</v>
      </c>
      <c r="E4908">
        <v>2019</v>
      </c>
    </row>
    <row r="4909" spans="1:5" x14ac:dyDescent="0.25">
      <c r="A4909" t="s">
        <v>283</v>
      </c>
      <c r="B4909" t="s">
        <v>121</v>
      </c>
      <c r="C4909" t="s">
        <v>424</v>
      </c>
      <c r="D4909">
        <v>60000000</v>
      </c>
      <c r="E4909">
        <v>2020</v>
      </c>
    </row>
    <row r="4910" spans="1:5" x14ac:dyDescent="0.25">
      <c r="A4910" t="s">
        <v>283</v>
      </c>
      <c r="B4910" t="s">
        <v>121</v>
      </c>
      <c r="C4910" t="s">
        <v>425</v>
      </c>
      <c r="D4910">
        <v>10908000000</v>
      </c>
      <c r="E4910">
        <v>2018</v>
      </c>
    </row>
    <row r="4911" spans="1:5" x14ac:dyDescent="0.25">
      <c r="A4911" t="s">
        <v>283</v>
      </c>
      <c r="B4911" t="s">
        <v>121</v>
      </c>
      <c r="C4911" t="s">
        <v>425</v>
      </c>
      <c r="D4911">
        <v>14472000000</v>
      </c>
      <c r="E4911">
        <v>2019</v>
      </c>
    </row>
    <row r="4912" spans="1:5" x14ac:dyDescent="0.25">
      <c r="A4912" t="s">
        <v>283</v>
      </c>
      <c r="B4912" t="s">
        <v>121</v>
      </c>
      <c r="C4912" t="s">
        <v>425</v>
      </c>
      <c r="D4912">
        <v>11371000000</v>
      </c>
      <c r="E4912">
        <v>2020</v>
      </c>
    </row>
    <row r="4913" spans="1:5" x14ac:dyDescent="0.25">
      <c r="A4913" t="s">
        <v>283</v>
      </c>
      <c r="B4913" t="s">
        <v>121</v>
      </c>
      <c r="C4913" t="s">
        <v>426</v>
      </c>
      <c r="D4913">
        <v>10998000000</v>
      </c>
      <c r="E4913">
        <v>2018</v>
      </c>
    </row>
    <row r="4914" spans="1:5" x14ac:dyDescent="0.25">
      <c r="A4914" t="s">
        <v>283</v>
      </c>
      <c r="B4914" t="s">
        <v>121</v>
      </c>
      <c r="C4914" t="s">
        <v>426</v>
      </c>
      <c r="D4914">
        <v>14725000000</v>
      </c>
      <c r="E4914">
        <v>2019</v>
      </c>
    </row>
    <row r="4915" spans="1:5" x14ac:dyDescent="0.25">
      <c r="A4915" t="s">
        <v>283</v>
      </c>
      <c r="B4915" t="s">
        <v>121</v>
      </c>
      <c r="C4915" t="s">
        <v>426</v>
      </c>
      <c r="D4915">
        <v>11598000000</v>
      </c>
      <c r="E4915">
        <v>2020</v>
      </c>
    </row>
    <row r="4916" spans="1:5" x14ac:dyDescent="0.25">
      <c r="A4916" t="s">
        <v>283</v>
      </c>
      <c r="B4916" t="s">
        <v>121</v>
      </c>
      <c r="C4916" t="s">
        <v>21</v>
      </c>
      <c r="D4916">
        <v>29692000000</v>
      </c>
      <c r="E4916">
        <v>2018</v>
      </c>
    </row>
    <row r="4917" spans="1:5" x14ac:dyDescent="0.25">
      <c r="A4917" t="s">
        <v>283</v>
      </c>
      <c r="B4917" t="s">
        <v>121</v>
      </c>
      <c r="C4917" t="s">
        <v>21</v>
      </c>
      <c r="D4917">
        <v>34440000000</v>
      </c>
      <c r="E4917">
        <v>2019</v>
      </c>
    </row>
    <row r="4918" spans="1:5" x14ac:dyDescent="0.25">
      <c r="A4918" t="s">
        <v>283</v>
      </c>
      <c r="B4918" t="s">
        <v>121</v>
      </c>
      <c r="C4918" t="s">
        <v>21</v>
      </c>
      <c r="D4918">
        <v>33121000000</v>
      </c>
      <c r="E4918">
        <v>2020</v>
      </c>
    </row>
    <row r="4919" spans="1:5" x14ac:dyDescent="0.25">
      <c r="A4919" t="s">
        <v>283</v>
      </c>
      <c r="B4919" t="s">
        <v>121</v>
      </c>
      <c r="C4919" t="s">
        <v>427</v>
      </c>
      <c r="D4919">
        <v>75498000000</v>
      </c>
      <c r="E4919">
        <v>2018</v>
      </c>
    </row>
    <row r="4920" spans="1:5" x14ac:dyDescent="0.25">
      <c r="A4920" t="s">
        <v>283</v>
      </c>
      <c r="B4920" t="s">
        <v>121</v>
      </c>
      <c r="C4920" t="s">
        <v>427</v>
      </c>
      <c r="D4920">
        <v>87817000000</v>
      </c>
      <c r="E4920">
        <v>2019</v>
      </c>
    </row>
    <row r="4921" spans="1:5" x14ac:dyDescent="0.25">
      <c r="A4921" t="s">
        <v>283</v>
      </c>
      <c r="B4921" t="s">
        <v>121</v>
      </c>
      <c r="C4921" t="s">
        <v>427</v>
      </c>
      <c r="D4921">
        <v>86071000000</v>
      </c>
      <c r="E4921">
        <v>2020</v>
      </c>
    </row>
    <row r="4922" spans="1:5" x14ac:dyDescent="0.25">
      <c r="A4922" t="s">
        <v>283</v>
      </c>
      <c r="B4922" t="s">
        <v>121</v>
      </c>
      <c r="C4922" t="s">
        <v>13</v>
      </c>
      <c r="D4922">
        <v>21848000000</v>
      </c>
      <c r="E4922">
        <v>2018</v>
      </c>
    </row>
    <row r="4923" spans="1:5" x14ac:dyDescent="0.25">
      <c r="A4923" t="s">
        <v>283</v>
      </c>
      <c r="B4923" t="s">
        <v>121</v>
      </c>
      <c r="C4923" t="s">
        <v>13</v>
      </c>
      <c r="D4923">
        <v>25392000000</v>
      </c>
      <c r="E4923">
        <v>2019</v>
      </c>
    </row>
    <row r="4924" spans="1:5" x14ac:dyDescent="0.25">
      <c r="A4924" t="s">
        <v>283</v>
      </c>
      <c r="B4924" t="s">
        <v>121</v>
      </c>
      <c r="C4924" t="s">
        <v>13</v>
      </c>
      <c r="D4924">
        <v>26741000000</v>
      </c>
      <c r="E4924">
        <v>2020</v>
      </c>
    </row>
    <row r="4925" spans="1:5" x14ac:dyDescent="0.25">
      <c r="A4925" t="s">
        <v>283</v>
      </c>
      <c r="B4925" t="s">
        <v>121</v>
      </c>
      <c r="C4925" t="s">
        <v>16</v>
      </c>
      <c r="D4925">
        <v>27603000000</v>
      </c>
      <c r="E4925">
        <v>2018</v>
      </c>
    </row>
    <row r="4926" spans="1:5" x14ac:dyDescent="0.25">
      <c r="A4926" t="s">
        <v>283</v>
      </c>
      <c r="B4926" t="s">
        <v>121</v>
      </c>
      <c r="C4926" t="s">
        <v>16</v>
      </c>
      <c r="D4926">
        <v>30292000000</v>
      </c>
      <c r="E4926">
        <v>2019</v>
      </c>
    </row>
    <row r="4927" spans="1:5" x14ac:dyDescent="0.25">
      <c r="A4927" t="s">
        <v>283</v>
      </c>
      <c r="B4927" t="s">
        <v>121</v>
      </c>
      <c r="C4927" t="s">
        <v>16</v>
      </c>
      <c r="D4927">
        <v>28796000000</v>
      </c>
      <c r="E4927">
        <v>2020</v>
      </c>
    </row>
    <row r="4928" spans="1:5" x14ac:dyDescent="0.25">
      <c r="A4928" t="s">
        <v>283</v>
      </c>
      <c r="B4928" t="s">
        <v>121</v>
      </c>
      <c r="C4928" t="s">
        <v>428</v>
      </c>
      <c r="D4928">
        <v>0</v>
      </c>
      <c r="E4928">
        <v>2018</v>
      </c>
    </row>
    <row r="4929" spans="1:5" x14ac:dyDescent="0.25">
      <c r="A4929" t="s">
        <v>283</v>
      </c>
      <c r="B4929" t="s">
        <v>121</v>
      </c>
      <c r="C4929" t="s">
        <v>428</v>
      </c>
      <c r="D4929">
        <v>0</v>
      </c>
      <c r="E4929">
        <v>2020</v>
      </c>
    </row>
    <row r="4930" spans="1:5" x14ac:dyDescent="0.25">
      <c r="A4930" t="s">
        <v>283</v>
      </c>
      <c r="B4930" t="s">
        <v>121</v>
      </c>
      <c r="C4930" t="s">
        <v>429</v>
      </c>
      <c r="D4930">
        <v>0</v>
      </c>
      <c r="E4930">
        <v>2018</v>
      </c>
    </row>
    <row r="4931" spans="1:5" x14ac:dyDescent="0.25">
      <c r="A4931" t="s">
        <v>283</v>
      </c>
      <c r="B4931" t="s">
        <v>121</v>
      </c>
      <c r="C4931" t="s">
        <v>429</v>
      </c>
      <c r="D4931">
        <v>0</v>
      </c>
      <c r="E4931">
        <v>2019</v>
      </c>
    </row>
    <row r="4932" spans="1:5" x14ac:dyDescent="0.25">
      <c r="A4932" t="s">
        <v>283</v>
      </c>
      <c r="B4932" t="s">
        <v>121</v>
      </c>
      <c r="C4932" t="s">
        <v>429</v>
      </c>
      <c r="D4932">
        <v>0</v>
      </c>
      <c r="E4932">
        <v>2019</v>
      </c>
    </row>
    <row r="4933" spans="1:5" x14ac:dyDescent="0.25">
      <c r="A4933" t="s">
        <v>283</v>
      </c>
      <c r="B4933" t="s">
        <v>121</v>
      </c>
      <c r="C4933" t="s">
        <v>429</v>
      </c>
      <c r="D4933">
        <v>0</v>
      </c>
      <c r="E4933">
        <v>2020</v>
      </c>
    </row>
    <row r="4934" spans="1:5" x14ac:dyDescent="0.25">
      <c r="A4934" t="s">
        <v>283</v>
      </c>
      <c r="B4934" t="s">
        <v>121</v>
      </c>
      <c r="C4934" t="s">
        <v>430</v>
      </c>
      <c r="D4934">
        <v>15242000000</v>
      </c>
      <c r="E4934">
        <v>2018</v>
      </c>
    </row>
    <row r="4935" spans="1:5" x14ac:dyDescent="0.25">
      <c r="A4935" t="s">
        <v>283</v>
      </c>
      <c r="B4935" t="s">
        <v>121</v>
      </c>
      <c r="C4935" t="s">
        <v>430</v>
      </c>
      <c r="D4935">
        <v>16996000000</v>
      </c>
      <c r="E4935">
        <v>2019</v>
      </c>
    </row>
    <row r="4936" spans="1:5" x14ac:dyDescent="0.25">
      <c r="A4936" t="s">
        <v>283</v>
      </c>
      <c r="B4936" t="s">
        <v>121</v>
      </c>
      <c r="C4936" t="s">
        <v>430</v>
      </c>
      <c r="D4936">
        <v>14065000000</v>
      </c>
      <c r="E4936">
        <v>2020</v>
      </c>
    </row>
    <row r="4937" spans="1:5" x14ac:dyDescent="0.25">
      <c r="A4937" t="s">
        <v>283</v>
      </c>
      <c r="B4937" t="s">
        <v>121</v>
      </c>
      <c r="C4937" t="s">
        <v>431</v>
      </c>
      <c r="D4937">
        <v>0</v>
      </c>
      <c r="E4937">
        <v>2018</v>
      </c>
    </row>
    <row r="4938" spans="1:5" x14ac:dyDescent="0.25">
      <c r="A4938" t="s">
        <v>283</v>
      </c>
      <c r="B4938" t="s">
        <v>121</v>
      </c>
      <c r="C4938" t="s">
        <v>431</v>
      </c>
      <c r="D4938">
        <v>0</v>
      </c>
      <c r="E4938">
        <v>2019</v>
      </c>
    </row>
    <row r="4939" spans="1:5" x14ac:dyDescent="0.25">
      <c r="A4939" t="s">
        <v>283</v>
      </c>
      <c r="B4939" t="s">
        <v>121</v>
      </c>
      <c r="C4939" t="s">
        <v>431</v>
      </c>
      <c r="D4939">
        <v>0</v>
      </c>
      <c r="E4939">
        <v>2020</v>
      </c>
    </row>
    <row r="4940" spans="1:5" x14ac:dyDescent="0.25">
      <c r="A4940" t="s">
        <v>283</v>
      </c>
      <c r="B4940" t="s">
        <v>121</v>
      </c>
      <c r="C4940" t="s">
        <v>432</v>
      </c>
      <c r="D4940">
        <v>43465</v>
      </c>
      <c r="E4940">
        <v>2018</v>
      </c>
    </row>
    <row r="4941" spans="1:5" x14ac:dyDescent="0.25">
      <c r="A4941" t="s">
        <v>283</v>
      </c>
      <c r="B4941" t="s">
        <v>121</v>
      </c>
      <c r="C4941" t="s">
        <v>432</v>
      </c>
      <c r="D4941">
        <v>43830</v>
      </c>
      <c r="E4941">
        <v>2019</v>
      </c>
    </row>
    <row r="4942" spans="1:5" x14ac:dyDescent="0.25">
      <c r="A4942" t="s">
        <v>283</v>
      </c>
      <c r="B4942" t="s">
        <v>121</v>
      </c>
      <c r="C4942" t="s">
        <v>432</v>
      </c>
      <c r="D4942">
        <v>44196</v>
      </c>
      <c r="E4942">
        <v>2020</v>
      </c>
    </row>
    <row r="4943" spans="1:5" x14ac:dyDescent="0.25">
      <c r="A4943" t="s">
        <v>283</v>
      </c>
      <c r="B4943" t="s">
        <v>121</v>
      </c>
      <c r="C4943" t="s">
        <v>433</v>
      </c>
      <c r="D4943">
        <v>889000000</v>
      </c>
      <c r="E4943">
        <v>2018</v>
      </c>
    </row>
    <row r="4944" spans="1:5" x14ac:dyDescent="0.25">
      <c r="A4944" t="s">
        <v>283</v>
      </c>
      <c r="B4944" t="s">
        <v>121</v>
      </c>
      <c r="C4944" t="s">
        <v>433</v>
      </c>
      <c r="D4944">
        <v>1148000000</v>
      </c>
      <c r="E4944">
        <v>2019</v>
      </c>
    </row>
    <row r="4945" spans="1:5" x14ac:dyDescent="0.25">
      <c r="A4945" t="s">
        <v>283</v>
      </c>
      <c r="B4945" t="s">
        <v>121</v>
      </c>
      <c r="C4945" t="s">
        <v>433</v>
      </c>
      <c r="D4945">
        <v>1415000000</v>
      </c>
      <c r="E4945">
        <v>2020</v>
      </c>
    </row>
    <row r="4946" spans="1:5" x14ac:dyDescent="0.25">
      <c r="A4946" t="s">
        <v>283</v>
      </c>
      <c r="B4946" t="s">
        <v>121</v>
      </c>
      <c r="C4946" t="s">
        <v>434</v>
      </c>
      <c r="D4946">
        <v>71613000000</v>
      </c>
      <c r="E4946">
        <v>2018</v>
      </c>
    </row>
    <row r="4947" spans="1:5" x14ac:dyDescent="0.25">
      <c r="A4947" t="s">
        <v>283</v>
      </c>
      <c r="B4947" t="s">
        <v>121</v>
      </c>
      <c r="C4947" t="s">
        <v>434</v>
      </c>
      <c r="D4947">
        <v>82726000000</v>
      </c>
      <c r="E4947">
        <v>2019</v>
      </c>
    </row>
    <row r="4948" spans="1:5" x14ac:dyDescent="0.25">
      <c r="A4948" t="s">
        <v>283</v>
      </c>
      <c r="B4948" t="s">
        <v>121</v>
      </c>
      <c r="C4948" t="s">
        <v>434</v>
      </c>
      <c r="D4948">
        <v>90323000000</v>
      </c>
      <c r="E4948">
        <v>2020</v>
      </c>
    </row>
    <row r="4949" spans="1:5" x14ac:dyDescent="0.25">
      <c r="A4949" t="s">
        <v>283</v>
      </c>
      <c r="B4949" t="s">
        <v>121</v>
      </c>
      <c r="C4949" t="s">
        <v>435</v>
      </c>
      <c r="D4949">
        <v>0</v>
      </c>
      <c r="E4949">
        <v>2018</v>
      </c>
    </row>
    <row r="4950" spans="1:5" x14ac:dyDescent="0.25">
      <c r="A4950" t="s">
        <v>283</v>
      </c>
      <c r="B4950" t="s">
        <v>121</v>
      </c>
      <c r="C4950" t="s">
        <v>435</v>
      </c>
      <c r="D4950">
        <v>0</v>
      </c>
      <c r="E4950">
        <v>2019</v>
      </c>
    </row>
    <row r="4951" spans="1:5" x14ac:dyDescent="0.25">
      <c r="A4951" t="s">
        <v>283</v>
      </c>
      <c r="B4951" t="s">
        <v>121</v>
      </c>
      <c r="C4951" t="s">
        <v>435</v>
      </c>
      <c r="D4951">
        <v>0</v>
      </c>
      <c r="E4951">
        <v>2020</v>
      </c>
    </row>
    <row r="4952" spans="1:5" x14ac:dyDescent="0.25">
      <c r="A4952" t="s">
        <v>283</v>
      </c>
      <c r="B4952" t="s">
        <v>121</v>
      </c>
      <c r="C4952" t="s">
        <v>436</v>
      </c>
      <c r="D4952">
        <v>66154000000</v>
      </c>
      <c r="E4952">
        <v>2018</v>
      </c>
    </row>
    <row r="4953" spans="1:5" x14ac:dyDescent="0.25">
      <c r="A4953" t="s">
        <v>283</v>
      </c>
      <c r="B4953" t="s">
        <v>121</v>
      </c>
      <c r="C4953" t="s">
        <v>436</v>
      </c>
      <c r="D4953">
        <v>68725000000</v>
      </c>
      <c r="E4953">
        <v>2019</v>
      </c>
    </row>
    <row r="4954" spans="1:5" x14ac:dyDescent="0.25">
      <c r="A4954" t="s">
        <v>283</v>
      </c>
      <c r="B4954" t="s">
        <v>121</v>
      </c>
      <c r="C4954" t="s">
        <v>436</v>
      </c>
      <c r="D4954">
        <v>70669000000</v>
      </c>
      <c r="E4954">
        <v>2020</v>
      </c>
    </row>
    <row r="4955" spans="1:5" x14ac:dyDescent="0.25">
      <c r="A4955" t="s">
        <v>283</v>
      </c>
      <c r="B4955" t="s">
        <v>121</v>
      </c>
      <c r="C4955" t="s">
        <v>437</v>
      </c>
      <c r="D4955">
        <v>64815000000</v>
      </c>
      <c r="E4955">
        <v>2018</v>
      </c>
    </row>
    <row r="4956" spans="1:5" x14ac:dyDescent="0.25">
      <c r="A4956" t="s">
        <v>283</v>
      </c>
      <c r="B4956" t="s">
        <v>121</v>
      </c>
      <c r="C4956" t="s">
        <v>437</v>
      </c>
      <c r="D4956">
        <v>74502000000</v>
      </c>
      <c r="E4956">
        <v>2019</v>
      </c>
    </row>
    <row r="4957" spans="1:5" x14ac:dyDescent="0.25">
      <c r="A4957" t="s">
        <v>283</v>
      </c>
      <c r="B4957" t="s">
        <v>121</v>
      </c>
      <c r="C4957" t="s">
        <v>437</v>
      </c>
      <c r="D4957">
        <v>70443000000</v>
      </c>
      <c r="E4957">
        <v>2020</v>
      </c>
    </row>
    <row r="4958" spans="1:5" x14ac:dyDescent="0.25">
      <c r="A4958" t="s">
        <v>283</v>
      </c>
      <c r="B4958" t="s">
        <v>121</v>
      </c>
      <c r="C4958" t="s">
        <v>438</v>
      </c>
      <c r="D4958">
        <v>11862000000</v>
      </c>
      <c r="E4958">
        <v>2018</v>
      </c>
    </row>
    <row r="4959" spans="1:5" x14ac:dyDescent="0.25">
      <c r="A4959" t="s">
        <v>283</v>
      </c>
      <c r="B4959" t="s">
        <v>121</v>
      </c>
      <c r="C4959" t="s">
        <v>438</v>
      </c>
      <c r="D4959">
        <v>13323000000</v>
      </c>
      <c r="E4959">
        <v>2019</v>
      </c>
    </row>
    <row r="4960" spans="1:5" x14ac:dyDescent="0.25">
      <c r="A4960" t="s">
        <v>283</v>
      </c>
      <c r="B4960" t="s">
        <v>121</v>
      </c>
      <c r="C4960" t="s">
        <v>438</v>
      </c>
      <c r="D4960">
        <v>10701000000</v>
      </c>
      <c r="E4960">
        <v>2020</v>
      </c>
    </row>
    <row r="4961" spans="1:5" x14ac:dyDescent="0.25">
      <c r="A4961" t="s">
        <v>283</v>
      </c>
      <c r="B4961" t="s">
        <v>121</v>
      </c>
      <c r="C4961" t="s">
        <v>439</v>
      </c>
      <c r="D4961">
        <v>0</v>
      </c>
      <c r="E4961">
        <v>2018</v>
      </c>
    </row>
    <row r="4962" spans="1:5" x14ac:dyDescent="0.25">
      <c r="A4962" t="s">
        <v>283</v>
      </c>
      <c r="B4962" t="s">
        <v>121</v>
      </c>
      <c r="C4962" t="s">
        <v>439</v>
      </c>
      <c r="D4962">
        <v>0</v>
      </c>
      <c r="E4962">
        <v>2019</v>
      </c>
    </row>
    <row r="4963" spans="1:5" x14ac:dyDescent="0.25">
      <c r="A4963" t="s">
        <v>283</v>
      </c>
      <c r="B4963" t="s">
        <v>121</v>
      </c>
      <c r="C4963" t="s">
        <v>439</v>
      </c>
      <c r="D4963">
        <v>0</v>
      </c>
      <c r="E4963">
        <v>2020</v>
      </c>
    </row>
    <row r="4964" spans="1:5" x14ac:dyDescent="0.25">
      <c r="A4964" t="s">
        <v>283</v>
      </c>
      <c r="B4964" t="s">
        <v>121</v>
      </c>
      <c r="C4964" t="s">
        <v>23</v>
      </c>
      <c r="D4964">
        <v>3380000000</v>
      </c>
      <c r="E4964">
        <v>2018</v>
      </c>
    </row>
    <row r="4965" spans="1:5" x14ac:dyDescent="0.25">
      <c r="A4965" t="s">
        <v>283</v>
      </c>
      <c r="B4965" t="s">
        <v>121</v>
      </c>
      <c r="C4965" t="s">
        <v>23</v>
      </c>
      <c r="D4965">
        <v>3673000000</v>
      </c>
      <c r="E4965">
        <v>2019</v>
      </c>
    </row>
    <row r="4966" spans="1:5" x14ac:dyDescent="0.25">
      <c r="A4966" t="s">
        <v>283</v>
      </c>
      <c r="B4966" t="s">
        <v>121</v>
      </c>
      <c r="C4966" t="s">
        <v>23</v>
      </c>
      <c r="D4966">
        <v>3364000000</v>
      </c>
      <c r="E4966">
        <v>2020</v>
      </c>
    </row>
    <row r="4967" spans="1:5" x14ac:dyDescent="0.25">
      <c r="A4967" t="s">
        <v>283</v>
      </c>
      <c r="B4967" t="s">
        <v>121</v>
      </c>
      <c r="C4967" t="s">
        <v>440</v>
      </c>
      <c r="D4967">
        <v>13666000000</v>
      </c>
      <c r="E4967">
        <v>2018</v>
      </c>
    </row>
    <row r="4968" spans="1:5" x14ac:dyDescent="0.25">
      <c r="A4968" t="s">
        <v>283</v>
      </c>
      <c r="B4968" t="s">
        <v>121</v>
      </c>
      <c r="C4968" t="s">
        <v>440</v>
      </c>
      <c r="D4968">
        <v>95493000000</v>
      </c>
      <c r="E4968">
        <v>2019</v>
      </c>
    </row>
    <row r="4969" spans="1:5" x14ac:dyDescent="0.25">
      <c r="A4969" t="s">
        <v>283</v>
      </c>
      <c r="B4969" t="s">
        <v>121</v>
      </c>
      <c r="C4969" t="s">
        <v>440</v>
      </c>
      <c r="D4969">
        <v>94754000000</v>
      </c>
      <c r="E4969">
        <v>2020</v>
      </c>
    </row>
    <row r="4970" spans="1:5" x14ac:dyDescent="0.25">
      <c r="A4970" t="s">
        <v>283</v>
      </c>
      <c r="B4970" t="s">
        <v>121</v>
      </c>
      <c r="C4970" t="s">
        <v>22</v>
      </c>
      <c r="D4970">
        <v>3542000000</v>
      </c>
      <c r="E4970">
        <v>2018</v>
      </c>
    </row>
    <row r="4971" spans="1:5" x14ac:dyDescent="0.25">
      <c r="A4971" t="s">
        <v>283</v>
      </c>
      <c r="B4971" t="s">
        <v>121</v>
      </c>
      <c r="C4971" t="s">
        <v>22</v>
      </c>
      <c r="D4971">
        <v>4567000000</v>
      </c>
      <c r="E4971">
        <v>2019</v>
      </c>
    </row>
    <row r="4972" spans="1:5" x14ac:dyDescent="0.25">
      <c r="A4972" t="s">
        <v>283</v>
      </c>
      <c r="B4972" t="s">
        <v>121</v>
      </c>
      <c r="C4972" t="s">
        <v>22</v>
      </c>
      <c r="D4972">
        <v>4588000000</v>
      </c>
      <c r="E4972">
        <v>2020</v>
      </c>
    </row>
    <row r="4973" spans="1:5" x14ac:dyDescent="0.25">
      <c r="A4973" t="s">
        <v>283</v>
      </c>
      <c r="B4973" t="s">
        <v>121</v>
      </c>
      <c r="C4973" t="s">
        <v>441</v>
      </c>
      <c r="D4973">
        <v>0</v>
      </c>
      <c r="E4973">
        <v>2018</v>
      </c>
    </row>
    <row r="4974" spans="1:5" x14ac:dyDescent="0.25">
      <c r="A4974" t="s">
        <v>283</v>
      </c>
      <c r="B4974" t="s">
        <v>121</v>
      </c>
      <c r="C4974" t="s">
        <v>441</v>
      </c>
      <c r="D4974">
        <v>0</v>
      </c>
      <c r="E4974">
        <v>2019</v>
      </c>
    </row>
    <row r="4975" spans="1:5" x14ac:dyDescent="0.25">
      <c r="A4975" t="s">
        <v>283</v>
      </c>
      <c r="B4975" t="s">
        <v>121</v>
      </c>
      <c r="C4975" t="s">
        <v>441</v>
      </c>
      <c r="D4975">
        <v>0</v>
      </c>
      <c r="E4975">
        <v>2020</v>
      </c>
    </row>
    <row r="4976" spans="1:5" x14ac:dyDescent="0.25">
      <c r="A4976" t="s">
        <v>283</v>
      </c>
      <c r="B4976" t="s">
        <v>121</v>
      </c>
      <c r="C4976" t="s">
        <v>11</v>
      </c>
      <c r="D4976">
        <v>0</v>
      </c>
      <c r="E4976">
        <v>2018</v>
      </c>
    </row>
    <row r="4977" spans="1:5" x14ac:dyDescent="0.25">
      <c r="A4977" t="s">
        <v>283</v>
      </c>
      <c r="B4977" t="s">
        <v>121</v>
      </c>
      <c r="C4977" t="s">
        <v>11</v>
      </c>
      <c r="D4977">
        <v>0</v>
      </c>
      <c r="E4977">
        <v>2019</v>
      </c>
    </row>
    <row r="4978" spans="1:5" x14ac:dyDescent="0.25">
      <c r="A4978" t="s">
        <v>283</v>
      </c>
      <c r="B4978" t="s">
        <v>121</v>
      </c>
      <c r="C4978" t="s">
        <v>11</v>
      </c>
      <c r="D4978">
        <v>0</v>
      </c>
      <c r="E4978">
        <v>2020</v>
      </c>
    </row>
    <row r="4979" spans="1:5" x14ac:dyDescent="0.25">
      <c r="A4979" t="s">
        <v>283</v>
      </c>
      <c r="B4979" t="s">
        <v>121</v>
      </c>
      <c r="C4979" t="s">
        <v>19</v>
      </c>
      <c r="D4979">
        <v>251684000000</v>
      </c>
      <c r="E4979">
        <v>2018</v>
      </c>
    </row>
    <row r="4980" spans="1:5" x14ac:dyDescent="0.25">
      <c r="A4980" t="s">
        <v>283</v>
      </c>
      <c r="B4980" t="s">
        <v>121</v>
      </c>
      <c r="C4980" t="s">
        <v>19</v>
      </c>
      <c r="D4980">
        <v>263414000000</v>
      </c>
      <c r="E4980">
        <v>2019</v>
      </c>
    </row>
    <row r="4981" spans="1:5" x14ac:dyDescent="0.25">
      <c r="A4981" t="s">
        <v>283</v>
      </c>
      <c r="B4981" t="s">
        <v>121</v>
      </c>
      <c r="C4981" t="s">
        <v>19</v>
      </c>
      <c r="D4981">
        <v>273869000000</v>
      </c>
      <c r="E4981">
        <v>2020</v>
      </c>
    </row>
    <row r="4982" spans="1:5" x14ac:dyDescent="0.25">
      <c r="A4982" t="s">
        <v>283</v>
      </c>
      <c r="B4982" t="s">
        <v>121</v>
      </c>
      <c r="C4982" t="s">
        <v>18</v>
      </c>
      <c r="D4982">
        <v>177866000000</v>
      </c>
      <c r="E4982">
        <v>2018</v>
      </c>
    </row>
    <row r="4983" spans="1:5" x14ac:dyDescent="0.25">
      <c r="A4983" t="s">
        <v>283</v>
      </c>
      <c r="B4983" t="s">
        <v>121</v>
      </c>
      <c r="C4983" t="s">
        <v>18</v>
      </c>
      <c r="D4983">
        <v>178168000000</v>
      </c>
      <c r="E4983">
        <v>2019</v>
      </c>
    </row>
    <row r="4984" spans="1:5" x14ac:dyDescent="0.25">
      <c r="A4984" t="s">
        <v>283</v>
      </c>
      <c r="B4984" t="s">
        <v>121</v>
      </c>
      <c r="C4984" t="s">
        <v>18</v>
      </c>
      <c r="D4984">
        <v>180851000000</v>
      </c>
      <c r="E4984">
        <v>2020</v>
      </c>
    </row>
    <row r="4985" spans="1:5" x14ac:dyDescent="0.25">
      <c r="A4985" t="s">
        <v>283</v>
      </c>
      <c r="B4985" t="s">
        <v>121</v>
      </c>
      <c r="C4985" t="s">
        <v>442</v>
      </c>
      <c r="D4985">
        <v>4398000000</v>
      </c>
      <c r="E4985">
        <v>2018</v>
      </c>
    </row>
    <row r="4986" spans="1:5" x14ac:dyDescent="0.25">
      <c r="A4986" t="s">
        <v>283</v>
      </c>
      <c r="B4986" t="s">
        <v>121</v>
      </c>
      <c r="C4986" t="s">
        <v>442</v>
      </c>
      <c r="D4986">
        <v>4452000000</v>
      </c>
      <c r="E4986">
        <v>2019</v>
      </c>
    </row>
    <row r="4987" spans="1:5" x14ac:dyDescent="0.25">
      <c r="A4987" t="s">
        <v>283</v>
      </c>
      <c r="B4987" t="s">
        <v>121</v>
      </c>
      <c r="C4987" t="s">
        <v>442</v>
      </c>
      <c r="D4987">
        <v>3146000000</v>
      </c>
      <c r="E4987">
        <v>2020</v>
      </c>
    </row>
    <row r="4988" spans="1:5" x14ac:dyDescent="0.25">
      <c r="A4988" t="s">
        <v>283</v>
      </c>
      <c r="B4988" t="s">
        <v>121</v>
      </c>
      <c r="C4988" t="s">
        <v>443</v>
      </c>
      <c r="D4988">
        <v>7883000000</v>
      </c>
      <c r="E4988">
        <v>2018</v>
      </c>
    </row>
    <row r="4989" spans="1:5" x14ac:dyDescent="0.25">
      <c r="A4989" t="s">
        <v>283</v>
      </c>
      <c r="B4989" t="s">
        <v>121</v>
      </c>
      <c r="C4989" t="s">
        <v>443</v>
      </c>
      <c r="D4989">
        <v>6989000000</v>
      </c>
      <c r="E4989">
        <v>2019</v>
      </c>
    </row>
    <row r="4990" spans="1:5" x14ac:dyDescent="0.25">
      <c r="A4990" t="s">
        <v>283</v>
      </c>
      <c r="B4990" t="s">
        <v>121</v>
      </c>
      <c r="C4990" t="s">
        <v>443</v>
      </c>
      <c r="D4990">
        <v>7820000000</v>
      </c>
      <c r="E4990">
        <v>2020</v>
      </c>
    </row>
    <row r="4991" spans="1:5" x14ac:dyDescent="0.25">
      <c r="A4991" t="s">
        <v>283</v>
      </c>
      <c r="B4991" t="s">
        <v>121</v>
      </c>
      <c r="C4991" t="s">
        <v>444</v>
      </c>
      <c r="D4991">
        <v>36362000000</v>
      </c>
      <c r="E4991">
        <v>2018</v>
      </c>
    </row>
    <row r="4992" spans="1:5" x14ac:dyDescent="0.25">
      <c r="A4992" t="s">
        <v>283</v>
      </c>
      <c r="B4992" t="s">
        <v>121</v>
      </c>
      <c r="C4992" t="s">
        <v>444</v>
      </c>
      <c r="D4992">
        <v>-10163000000</v>
      </c>
      <c r="E4992">
        <v>2019</v>
      </c>
    </row>
    <row r="4993" spans="1:5" x14ac:dyDescent="0.25">
      <c r="A4993" t="s">
        <v>283</v>
      </c>
      <c r="B4993" t="s">
        <v>121</v>
      </c>
      <c r="C4993" t="s">
        <v>444</v>
      </c>
      <c r="D4993">
        <v>-133000000</v>
      </c>
      <c r="E4993">
        <v>2020</v>
      </c>
    </row>
    <row r="4994" spans="1:5" x14ac:dyDescent="0.25">
      <c r="A4994" t="s">
        <v>283</v>
      </c>
      <c r="B4994" t="s">
        <v>121</v>
      </c>
      <c r="C4994" t="s">
        <v>445</v>
      </c>
      <c r="D4994">
        <v>0</v>
      </c>
      <c r="E4994">
        <v>2018</v>
      </c>
    </row>
    <row r="4995" spans="1:5" x14ac:dyDescent="0.25">
      <c r="A4995" t="s">
        <v>283</v>
      </c>
      <c r="B4995" t="s">
        <v>121</v>
      </c>
      <c r="C4995" t="s">
        <v>445</v>
      </c>
      <c r="D4995">
        <v>0</v>
      </c>
      <c r="E4995">
        <v>2019</v>
      </c>
    </row>
    <row r="4996" spans="1:5" x14ac:dyDescent="0.25">
      <c r="A4996" t="s">
        <v>283</v>
      </c>
      <c r="B4996" t="s">
        <v>121</v>
      </c>
      <c r="C4996" t="s">
        <v>445</v>
      </c>
      <c r="D4996">
        <v>0</v>
      </c>
      <c r="E4996">
        <v>2020</v>
      </c>
    </row>
    <row r="4997" spans="1:5" x14ac:dyDescent="0.25">
      <c r="A4997" t="s">
        <v>283</v>
      </c>
      <c r="B4997" t="s">
        <v>121</v>
      </c>
      <c r="C4997" t="s">
        <v>446</v>
      </c>
      <c r="D4997">
        <v>0</v>
      </c>
      <c r="E4997">
        <v>2018</v>
      </c>
    </row>
    <row r="4998" spans="1:5" x14ac:dyDescent="0.25">
      <c r="A4998" t="s">
        <v>283</v>
      </c>
      <c r="B4998" t="s">
        <v>121</v>
      </c>
      <c r="C4998" t="s">
        <v>446</v>
      </c>
      <c r="D4998">
        <v>0</v>
      </c>
      <c r="E4998">
        <v>2019</v>
      </c>
    </row>
    <row r="4999" spans="1:5" x14ac:dyDescent="0.25">
      <c r="A4999" t="s">
        <v>283</v>
      </c>
      <c r="B4999" t="s">
        <v>121</v>
      </c>
      <c r="C4999" t="s">
        <v>446</v>
      </c>
      <c r="D4999">
        <v>0</v>
      </c>
      <c r="E4999">
        <v>2020</v>
      </c>
    </row>
    <row r="5000" spans="1:5" x14ac:dyDescent="0.25">
      <c r="A5000" t="s">
        <v>283</v>
      </c>
      <c r="B5000" t="s">
        <v>121</v>
      </c>
      <c r="C5000" t="s">
        <v>447</v>
      </c>
      <c r="D5000">
        <v>27140000000</v>
      </c>
      <c r="E5000">
        <v>2018</v>
      </c>
    </row>
    <row r="5001" spans="1:5" x14ac:dyDescent="0.25">
      <c r="A5001" t="s">
        <v>283</v>
      </c>
      <c r="B5001" t="s">
        <v>121</v>
      </c>
      <c r="C5001" t="s">
        <v>447</v>
      </c>
      <c r="D5001">
        <v>-14356000000</v>
      </c>
      <c r="E5001">
        <v>2019</v>
      </c>
    </row>
    <row r="5002" spans="1:5" x14ac:dyDescent="0.25">
      <c r="A5002" t="s">
        <v>283</v>
      </c>
      <c r="B5002" t="s">
        <v>121</v>
      </c>
      <c r="C5002" t="s">
        <v>447</v>
      </c>
      <c r="D5002">
        <v>-6513000000</v>
      </c>
      <c r="E5002">
        <v>2020</v>
      </c>
    </row>
    <row r="5003" spans="1:5" x14ac:dyDescent="0.25">
      <c r="A5003" t="s">
        <v>283</v>
      </c>
      <c r="B5003" t="s">
        <v>121</v>
      </c>
      <c r="C5003" t="s">
        <v>448</v>
      </c>
      <c r="D5003">
        <v>0</v>
      </c>
      <c r="E5003">
        <v>2018</v>
      </c>
    </row>
    <row r="5004" spans="1:5" x14ac:dyDescent="0.25">
      <c r="A5004" t="s">
        <v>283</v>
      </c>
      <c r="B5004" t="s">
        <v>121</v>
      </c>
      <c r="C5004" t="s">
        <v>448</v>
      </c>
      <c r="D5004">
        <v>0</v>
      </c>
      <c r="E5004">
        <v>2019</v>
      </c>
    </row>
    <row r="5005" spans="1:5" x14ac:dyDescent="0.25">
      <c r="A5005" t="s">
        <v>283</v>
      </c>
      <c r="B5005" t="s">
        <v>121</v>
      </c>
      <c r="C5005" t="s">
        <v>448</v>
      </c>
      <c r="D5005">
        <v>0</v>
      </c>
      <c r="E5005">
        <v>2020</v>
      </c>
    </row>
    <row r="5006" spans="1:5" x14ac:dyDescent="0.25">
      <c r="A5006" t="s">
        <v>283</v>
      </c>
      <c r="B5006" t="s">
        <v>121</v>
      </c>
      <c r="C5006" t="s">
        <v>449</v>
      </c>
      <c r="D5006">
        <v>0</v>
      </c>
      <c r="E5006">
        <v>2018</v>
      </c>
    </row>
    <row r="5007" spans="1:5" x14ac:dyDescent="0.25">
      <c r="A5007" t="s">
        <v>283</v>
      </c>
      <c r="B5007" t="s">
        <v>121</v>
      </c>
      <c r="C5007" t="s">
        <v>449</v>
      </c>
      <c r="D5007">
        <v>0</v>
      </c>
      <c r="E5007">
        <v>2019</v>
      </c>
    </row>
    <row r="5008" spans="1:5" x14ac:dyDescent="0.25">
      <c r="A5008" t="s">
        <v>283</v>
      </c>
      <c r="B5008" t="s">
        <v>121</v>
      </c>
      <c r="C5008" t="s">
        <v>449</v>
      </c>
      <c r="D5008">
        <v>0</v>
      </c>
      <c r="E5008">
        <v>2020</v>
      </c>
    </row>
    <row r="5009" spans="1:5" x14ac:dyDescent="0.25">
      <c r="A5009" t="s">
        <v>283</v>
      </c>
      <c r="B5009" t="s">
        <v>121</v>
      </c>
      <c r="C5009" t="s">
        <v>450</v>
      </c>
      <c r="D5009">
        <v>0</v>
      </c>
      <c r="E5009">
        <v>2018</v>
      </c>
    </row>
    <row r="5010" spans="1:5" x14ac:dyDescent="0.25">
      <c r="A5010" t="s">
        <v>283</v>
      </c>
      <c r="B5010" t="s">
        <v>121</v>
      </c>
      <c r="C5010" t="s">
        <v>450</v>
      </c>
      <c r="D5010">
        <v>0</v>
      </c>
      <c r="E5010">
        <v>2019</v>
      </c>
    </row>
    <row r="5011" spans="1:5" x14ac:dyDescent="0.25">
      <c r="A5011" t="s">
        <v>283</v>
      </c>
      <c r="B5011" t="s">
        <v>121</v>
      </c>
      <c r="C5011" t="s">
        <v>450</v>
      </c>
      <c r="D5011">
        <v>0</v>
      </c>
      <c r="E5011">
        <v>2020</v>
      </c>
    </row>
    <row r="5012" spans="1:5" x14ac:dyDescent="0.25">
      <c r="A5012" t="s">
        <v>283</v>
      </c>
      <c r="B5012" t="s">
        <v>121</v>
      </c>
      <c r="C5012" t="s">
        <v>451</v>
      </c>
      <c r="D5012">
        <v>0</v>
      </c>
      <c r="E5012">
        <v>2018</v>
      </c>
    </row>
    <row r="5013" spans="1:5" x14ac:dyDescent="0.25">
      <c r="A5013" t="s">
        <v>283</v>
      </c>
      <c r="B5013" t="s">
        <v>121</v>
      </c>
      <c r="C5013" t="s">
        <v>451</v>
      </c>
      <c r="D5013">
        <v>0</v>
      </c>
      <c r="E5013">
        <v>2019</v>
      </c>
    </row>
    <row r="5014" spans="1:5" x14ac:dyDescent="0.25">
      <c r="A5014" t="s">
        <v>283</v>
      </c>
      <c r="B5014" t="s">
        <v>121</v>
      </c>
      <c r="C5014" t="s">
        <v>451</v>
      </c>
      <c r="D5014">
        <v>0</v>
      </c>
      <c r="E5014">
        <v>2020</v>
      </c>
    </row>
    <row r="5015" spans="1:5" x14ac:dyDescent="0.25">
      <c r="A5015" t="s">
        <v>283</v>
      </c>
      <c r="B5015" t="s">
        <v>121</v>
      </c>
      <c r="C5015" t="s">
        <v>452</v>
      </c>
      <c r="D5015">
        <v>0</v>
      </c>
      <c r="E5015">
        <v>2018</v>
      </c>
    </row>
    <row r="5016" spans="1:5" x14ac:dyDescent="0.25">
      <c r="A5016" t="s">
        <v>283</v>
      </c>
      <c r="B5016" t="s">
        <v>121</v>
      </c>
      <c r="C5016" t="s">
        <v>452</v>
      </c>
      <c r="D5016">
        <v>0</v>
      </c>
      <c r="E5016">
        <v>2019</v>
      </c>
    </row>
    <row r="5017" spans="1:5" x14ac:dyDescent="0.25">
      <c r="A5017" t="s">
        <v>283</v>
      </c>
      <c r="B5017" t="s">
        <v>121</v>
      </c>
      <c r="C5017" t="s">
        <v>452</v>
      </c>
      <c r="D5017">
        <v>0</v>
      </c>
      <c r="E5017">
        <v>2020</v>
      </c>
    </row>
    <row r="5018" spans="1:5" x14ac:dyDescent="0.25">
      <c r="A5018" t="s">
        <v>283</v>
      </c>
      <c r="B5018" t="s">
        <v>121</v>
      </c>
      <c r="C5018" t="s">
        <v>453</v>
      </c>
      <c r="D5018">
        <v>131000000</v>
      </c>
      <c r="E5018">
        <v>2018</v>
      </c>
    </row>
    <row r="5019" spans="1:5" x14ac:dyDescent="0.25">
      <c r="A5019" t="s">
        <v>283</v>
      </c>
      <c r="B5019" t="s">
        <v>121</v>
      </c>
      <c r="C5019" t="s">
        <v>453</v>
      </c>
      <c r="D5019">
        <v>266000000</v>
      </c>
      <c r="E5019">
        <v>2019</v>
      </c>
    </row>
    <row r="5020" spans="1:5" x14ac:dyDescent="0.25">
      <c r="A5020" t="s">
        <v>283</v>
      </c>
      <c r="B5020" t="s">
        <v>121</v>
      </c>
      <c r="C5020" t="s">
        <v>453</v>
      </c>
      <c r="D5020">
        <v>167000000</v>
      </c>
      <c r="E5020">
        <v>2020</v>
      </c>
    </row>
    <row r="5021" spans="1:5" x14ac:dyDescent="0.25">
      <c r="A5021" t="s">
        <v>283</v>
      </c>
      <c r="B5021" t="s">
        <v>121</v>
      </c>
      <c r="C5021" t="s">
        <v>454</v>
      </c>
      <c r="D5021">
        <v>11731000000</v>
      </c>
      <c r="E5021">
        <v>2018</v>
      </c>
    </row>
    <row r="5022" spans="1:5" x14ac:dyDescent="0.25">
      <c r="A5022" t="s">
        <v>283</v>
      </c>
      <c r="B5022" t="s">
        <v>121</v>
      </c>
      <c r="C5022" t="s">
        <v>454</v>
      </c>
      <c r="D5022">
        <v>13057000000</v>
      </c>
      <c r="E5022">
        <v>2019</v>
      </c>
    </row>
    <row r="5023" spans="1:5" x14ac:dyDescent="0.25">
      <c r="A5023" t="s">
        <v>283</v>
      </c>
      <c r="B5023" t="s">
        <v>121</v>
      </c>
      <c r="C5023" t="s">
        <v>454</v>
      </c>
      <c r="D5023">
        <v>10534000000</v>
      </c>
      <c r="E5023">
        <v>2020</v>
      </c>
    </row>
    <row r="5024" spans="1:5" x14ac:dyDescent="0.25">
      <c r="A5024" t="s">
        <v>283</v>
      </c>
      <c r="B5024" t="s">
        <v>121</v>
      </c>
      <c r="C5024" t="s">
        <v>24</v>
      </c>
      <c r="D5024">
        <v>11862000000</v>
      </c>
      <c r="E5024">
        <v>2018</v>
      </c>
    </row>
    <row r="5025" spans="1:5" x14ac:dyDescent="0.25">
      <c r="A5025" t="s">
        <v>283</v>
      </c>
      <c r="B5025" t="s">
        <v>121</v>
      </c>
      <c r="C5025" t="s">
        <v>24</v>
      </c>
      <c r="D5025">
        <v>13323000000</v>
      </c>
      <c r="E5025">
        <v>2019</v>
      </c>
    </row>
    <row r="5026" spans="1:5" x14ac:dyDescent="0.25">
      <c r="A5026" t="s">
        <v>283</v>
      </c>
      <c r="B5026" t="s">
        <v>121</v>
      </c>
      <c r="C5026" t="s">
        <v>24</v>
      </c>
      <c r="D5026">
        <v>10701000000</v>
      </c>
      <c r="E5026">
        <v>2020</v>
      </c>
    </row>
    <row r="5027" spans="1:5" x14ac:dyDescent="0.25">
      <c r="A5027" t="s">
        <v>283</v>
      </c>
      <c r="B5027" t="s">
        <v>121</v>
      </c>
      <c r="C5027" t="s">
        <v>455</v>
      </c>
      <c r="D5027">
        <v>44437000000</v>
      </c>
      <c r="E5027">
        <v>2018</v>
      </c>
    </row>
    <row r="5028" spans="1:5" x14ac:dyDescent="0.25">
      <c r="A5028" t="s">
        <v>283</v>
      </c>
      <c r="B5028" t="s">
        <v>121</v>
      </c>
      <c r="C5028" t="s">
        <v>455</v>
      </c>
      <c r="D5028">
        <v>48322000000</v>
      </c>
      <c r="E5028">
        <v>2019</v>
      </c>
    </row>
    <row r="5029" spans="1:5" x14ac:dyDescent="0.25">
      <c r="A5029" t="s">
        <v>283</v>
      </c>
      <c r="B5029" t="s">
        <v>121</v>
      </c>
      <c r="C5029" t="s">
        <v>455</v>
      </c>
      <c r="D5029">
        <v>51995000000</v>
      </c>
      <c r="E5029">
        <v>2020</v>
      </c>
    </row>
    <row r="5030" spans="1:5" x14ac:dyDescent="0.25">
      <c r="A5030" t="s">
        <v>283</v>
      </c>
      <c r="B5030" t="s">
        <v>121</v>
      </c>
      <c r="C5030" t="s">
        <v>14</v>
      </c>
      <c r="D5030">
        <v>229836000000</v>
      </c>
      <c r="E5030">
        <v>2018</v>
      </c>
    </row>
    <row r="5031" spans="1:5" x14ac:dyDescent="0.25">
      <c r="A5031" t="s">
        <v>283</v>
      </c>
      <c r="B5031" t="s">
        <v>121</v>
      </c>
      <c r="C5031" t="s">
        <v>14</v>
      </c>
      <c r="D5031">
        <v>238022000000</v>
      </c>
      <c r="E5031">
        <v>2019</v>
      </c>
    </row>
    <row r="5032" spans="1:5" x14ac:dyDescent="0.25">
      <c r="A5032" t="s">
        <v>283</v>
      </c>
      <c r="B5032" t="s">
        <v>121</v>
      </c>
      <c r="C5032" t="s">
        <v>14</v>
      </c>
      <c r="D5032">
        <v>247128000000</v>
      </c>
      <c r="E5032">
        <v>2020</v>
      </c>
    </row>
    <row r="5033" spans="1:5" x14ac:dyDescent="0.25">
      <c r="A5033" t="s">
        <v>283</v>
      </c>
      <c r="B5033" t="s">
        <v>121</v>
      </c>
      <c r="C5033" t="s">
        <v>17</v>
      </c>
      <c r="D5033">
        <v>150263000000</v>
      </c>
      <c r="E5033">
        <v>2018</v>
      </c>
    </row>
    <row r="5034" spans="1:5" x14ac:dyDescent="0.25">
      <c r="A5034" t="s">
        <v>283</v>
      </c>
      <c r="B5034" t="s">
        <v>121</v>
      </c>
      <c r="C5034" t="s">
        <v>17</v>
      </c>
      <c r="D5034">
        <v>142710000000</v>
      </c>
      <c r="E5034">
        <v>2019</v>
      </c>
    </row>
    <row r="5035" spans="1:5" x14ac:dyDescent="0.25">
      <c r="A5035" t="s">
        <v>283</v>
      </c>
      <c r="B5035" t="s">
        <v>121</v>
      </c>
      <c r="C5035" t="s">
        <v>17</v>
      </c>
      <c r="D5035">
        <v>146887000000</v>
      </c>
      <c r="E5035">
        <v>2020</v>
      </c>
    </row>
    <row r="5036" spans="1:5" x14ac:dyDescent="0.25">
      <c r="A5036" t="s">
        <v>283</v>
      </c>
      <c r="B5036" t="s">
        <v>121</v>
      </c>
      <c r="C5036" t="s">
        <v>456</v>
      </c>
      <c r="D5036">
        <v>7036000000</v>
      </c>
      <c r="E5036">
        <v>2018</v>
      </c>
    </row>
    <row r="5037" spans="1:5" x14ac:dyDescent="0.25">
      <c r="A5037" t="s">
        <v>283</v>
      </c>
      <c r="B5037" t="s">
        <v>121</v>
      </c>
      <c r="C5037" t="s">
        <v>456</v>
      </c>
      <c r="D5037">
        <v>7617000000</v>
      </c>
      <c r="E5037">
        <v>2019</v>
      </c>
    </row>
    <row r="5038" spans="1:5" x14ac:dyDescent="0.25">
      <c r="A5038" t="s">
        <v>283</v>
      </c>
      <c r="B5038" t="s">
        <v>121</v>
      </c>
      <c r="C5038" t="s">
        <v>456</v>
      </c>
      <c r="D5038">
        <v>6741000000</v>
      </c>
      <c r="E5038">
        <v>2020</v>
      </c>
    </row>
    <row r="5039" spans="1:5" x14ac:dyDescent="0.25">
      <c r="A5039" t="s">
        <v>283</v>
      </c>
      <c r="B5039" t="s">
        <v>121</v>
      </c>
      <c r="C5039" t="s">
        <v>457</v>
      </c>
      <c r="D5039">
        <v>-225000000</v>
      </c>
      <c r="E5039">
        <v>2018</v>
      </c>
    </row>
    <row r="5040" spans="1:5" x14ac:dyDescent="0.25">
      <c r="A5040" t="s">
        <v>283</v>
      </c>
      <c r="B5040" t="s">
        <v>121</v>
      </c>
      <c r="C5040" t="s">
        <v>457</v>
      </c>
      <c r="D5040">
        <v>1160000000</v>
      </c>
      <c r="E5040">
        <v>2020</v>
      </c>
    </row>
    <row r="5041" spans="1:5" x14ac:dyDescent="0.25">
      <c r="A5041" t="s">
        <v>283</v>
      </c>
      <c r="B5041" t="s">
        <v>121</v>
      </c>
      <c r="C5041" t="s">
        <v>494</v>
      </c>
      <c r="D5041">
        <v>0</v>
      </c>
      <c r="E5041">
        <v>2019</v>
      </c>
    </row>
    <row r="5042" spans="1:5" x14ac:dyDescent="0.25">
      <c r="A5042" t="s">
        <v>283</v>
      </c>
      <c r="B5042" t="s">
        <v>121</v>
      </c>
      <c r="C5042" t="s">
        <v>458</v>
      </c>
      <c r="D5042">
        <v>9431000000</v>
      </c>
      <c r="E5042">
        <v>2018</v>
      </c>
    </row>
    <row r="5043" spans="1:5" x14ac:dyDescent="0.25">
      <c r="A5043" t="s">
        <v>283</v>
      </c>
      <c r="B5043" t="s">
        <v>121</v>
      </c>
      <c r="C5043" t="s">
        <v>458</v>
      </c>
      <c r="D5043">
        <v>11907000000</v>
      </c>
      <c r="E5043">
        <v>2019</v>
      </c>
    </row>
    <row r="5044" spans="1:5" x14ac:dyDescent="0.25">
      <c r="A5044" t="s">
        <v>283</v>
      </c>
      <c r="B5044" t="s">
        <v>121</v>
      </c>
      <c r="C5044" t="s">
        <v>458</v>
      </c>
      <c r="D5044">
        <v>11521000000</v>
      </c>
      <c r="E5044">
        <v>2020</v>
      </c>
    </row>
    <row r="5045" spans="1:5" x14ac:dyDescent="0.25">
      <c r="A5045" t="s">
        <v>283</v>
      </c>
      <c r="B5045" t="s">
        <v>121</v>
      </c>
      <c r="C5045" t="s">
        <v>459</v>
      </c>
      <c r="D5045">
        <v>19009000000</v>
      </c>
      <c r="E5045">
        <v>2018</v>
      </c>
    </row>
    <row r="5046" spans="1:5" x14ac:dyDescent="0.25">
      <c r="A5046" t="s">
        <v>283</v>
      </c>
      <c r="B5046" t="s">
        <v>121</v>
      </c>
      <c r="C5046" t="s">
        <v>459</v>
      </c>
      <c r="D5046">
        <v>21125000000</v>
      </c>
      <c r="E5046">
        <v>2019</v>
      </c>
    </row>
    <row r="5047" spans="1:5" x14ac:dyDescent="0.25">
      <c r="A5047" t="s">
        <v>283</v>
      </c>
      <c r="B5047" t="s">
        <v>121</v>
      </c>
      <c r="C5047" t="s">
        <v>459</v>
      </c>
      <c r="D5047">
        <v>17493000000</v>
      </c>
      <c r="E5047">
        <v>2020</v>
      </c>
    </row>
    <row r="5048" spans="1:5" x14ac:dyDescent="0.25">
      <c r="A5048" t="s">
        <v>283</v>
      </c>
      <c r="B5048" t="s">
        <v>121</v>
      </c>
      <c r="C5048" t="s">
        <v>460</v>
      </c>
      <c r="D5048">
        <v>-17894000000</v>
      </c>
      <c r="E5048">
        <v>2018</v>
      </c>
    </row>
    <row r="5049" spans="1:5" x14ac:dyDescent="0.25">
      <c r="A5049" t="s">
        <v>283</v>
      </c>
      <c r="B5049" t="s">
        <v>121</v>
      </c>
      <c r="C5049" t="s">
        <v>460</v>
      </c>
      <c r="D5049">
        <v>-3257000000</v>
      </c>
      <c r="E5049">
        <v>2019</v>
      </c>
    </row>
    <row r="5050" spans="1:5" x14ac:dyDescent="0.25">
      <c r="A5050" t="s">
        <v>283</v>
      </c>
      <c r="B5050" t="s">
        <v>121</v>
      </c>
      <c r="C5050" t="s">
        <v>460</v>
      </c>
      <c r="D5050">
        <v>-11054000000</v>
      </c>
      <c r="E5050">
        <v>2020</v>
      </c>
    </row>
    <row r="5051" spans="1:5" x14ac:dyDescent="0.25">
      <c r="A5051" t="s">
        <v>283</v>
      </c>
      <c r="B5051" t="s">
        <v>121</v>
      </c>
      <c r="C5051" t="s">
        <v>461</v>
      </c>
      <c r="D5051">
        <v>-42337000000</v>
      </c>
      <c r="E5051">
        <v>2018</v>
      </c>
    </row>
    <row r="5052" spans="1:5" x14ac:dyDescent="0.25">
      <c r="A5052" t="s">
        <v>283</v>
      </c>
      <c r="B5052" t="s">
        <v>121</v>
      </c>
      <c r="C5052" t="s">
        <v>461</v>
      </c>
      <c r="D5052">
        <v>-6787000000</v>
      </c>
      <c r="E5052">
        <v>2019</v>
      </c>
    </row>
    <row r="5053" spans="1:5" x14ac:dyDescent="0.25">
      <c r="A5053" t="s">
        <v>283</v>
      </c>
      <c r="B5053" t="s">
        <v>121</v>
      </c>
      <c r="C5053" t="s">
        <v>461</v>
      </c>
      <c r="D5053">
        <v>-3680000000</v>
      </c>
      <c r="E5053">
        <v>2020</v>
      </c>
    </row>
    <row r="5054" spans="1:5" x14ac:dyDescent="0.25">
      <c r="A5054" t="s">
        <v>283</v>
      </c>
      <c r="B5054" t="s">
        <v>121</v>
      </c>
      <c r="C5054" t="s">
        <v>462</v>
      </c>
      <c r="D5054">
        <v>13189000000</v>
      </c>
      <c r="E5054">
        <v>2018</v>
      </c>
    </row>
    <row r="5055" spans="1:5" x14ac:dyDescent="0.25">
      <c r="A5055" t="s">
        <v>283</v>
      </c>
      <c r="B5055" t="s">
        <v>121</v>
      </c>
      <c r="C5055" t="s">
        <v>462</v>
      </c>
      <c r="D5055">
        <v>12070000000</v>
      </c>
      <c r="E5055">
        <v>2019</v>
      </c>
    </row>
    <row r="5056" spans="1:5" x14ac:dyDescent="0.25">
      <c r="A5056" t="s">
        <v>283</v>
      </c>
      <c r="B5056" t="s">
        <v>121</v>
      </c>
      <c r="C5056" t="s">
        <v>462</v>
      </c>
      <c r="D5056">
        <v>10710000000</v>
      </c>
      <c r="E5056">
        <v>2020</v>
      </c>
    </row>
    <row r="5057" spans="1:5" x14ac:dyDescent="0.25">
      <c r="A5057" t="s">
        <v>283</v>
      </c>
      <c r="B5057" t="s">
        <v>121</v>
      </c>
      <c r="C5057" t="s">
        <v>463</v>
      </c>
      <c r="D5057">
        <v>-916000000</v>
      </c>
      <c r="E5057">
        <v>2018</v>
      </c>
    </row>
    <row r="5058" spans="1:5" x14ac:dyDescent="0.25">
      <c r="A5058" t="s">
        <v>283</v>
      </c>
      <c r="B5058" t="s">
        <v>121</v>
      </c>
      <c r="C5058" t="s">
        <v>463</v>
      </c>
      <c r="D5058">
        <v>1375000000</v>
      </c>
      <c r="E5058">
        <v>2019</v>
      </c>
    </row>
    <row r="5059" spans="1:5" x14ac:dyDescent="0.25">
      <c r="A5059" t="s">
        <v>283</v>
      </c>
      <c r="B5059" t="s">
        <v>121</v>
      </c>
      <c r="C5059" t="s">
        <v>463</v>
      </c>
      <c r="D5059">
        <v>1213000000</v>
      </c>
      <c r="E5059">
        <v>2020</v>
      </c>
    </row>
    <row r="5060" spans="1:5" x14ac:dyDescent="0.25">
      <c r="A5060" t="s">
        <v>283</v>
      </c>
      <c r="B5060" t="s">
        <v>121</v>
      </c>
      <c r="C5060" t="s">
        <v>12</v>
      </c>
      <c r="D5060">
        <v>6930000000</v>
      </c>
      <c r="E5060">
        <v>2018</v>
      </c>
    </row>
    <row r="5061" spans="1:5" x14ac:dyDescent="0.25">
      <c r="A5061" t="s">
        <v>283</v>
      </c>
      <c r="B5061" t="s">
        <v>121</v>
      </c>
      <c r="C5061" t="s">
        <v>12</v>
      </c>
      <c r="D5061">
        <v>8600000000</v>
      </c>
      <c r="E5061">
        <v>2019</v>
      </c>
    </row>
    <row r="5062" spans="1:5" x14ac:dyDescent="0.25">
      <c r="A5062" t="s">
        <v>283</v>
      </c>
      <c r="B5062" t="s">
        <v>121</v>
      </c>
      <c r="C5062" t="s">
        <v>12</v>
      </c>
      <c r="D5062">
        <v>3535000000</v>
      </c>
      <c r="E5062">
        <v>2020</v>
      </c>
    </row>
    <row r="5063" spans="1:5" x14ac:dyDescent="0.25">
      <c r="A5063" t="s">
        <v>283</v>
      </c>
      <c r="B5063" t="s">
        <v>121</v>
      </c>
      <c r="C5063" t="s">
        <v>464</v>
      </c>
      <c r="D5063">
        <v>3990000000</v>
      </c>
      <c r="E5063">
        <v>2018</v>
      </c>
    </row>
    <row r="5064" spans="1:5" x14ac:dyDescent="0.25">
      <c r="A5064" t="s">
        <v>283</v>
      </c>
      <c r="B5064" t="s">
        <v>121</v>
      </c>
      <c r="C5064" t="s">
        <v>464</v>
      </c>
      <c r="D5064">
        <v>4498000000</v>
      </c>
      <c r="E5064">
        <v>2019</v>
      </c>
    </row>
    <row r="5065" spans="1:5" x14ac:dyDescent="0.25">
      <c r="A5065" t="s">
        <v>283</v>
      </c>
      <c r="B5065" t="s">
        <v>121</v>
      </c>
      <c r="C5065" t="s">
        <v>464</v>
      </c>
      <c r="D5065">
        <v>4669000000</v>
      </c>
      <c r="E5065">
        <v>2020</v>
      </c>
    </row>
    <row r="5066" spans="1:5" x14ac:dyDescent="0.25">
      <c r="A5066" t="s">
        <v>283</v>
      </c>
      <c r="B5066" t="s">
        <v>121</v>
      </c>
      <c r="C5066" t="s">
        <v>465</v>
      </c>
      <c r="D5066">
        <v>97696000000</v>
      </c>
      <c r="E5066">
        <v>2018</v>
      </c>
    </row>
    <row r="5067" spans="1:5" x14ac:dyDescent="0.25">
      <c r="A5067" t="s">
        <v>283</v>
      </c>
      <c r="B5067" t="s">
        <v>121</v>
      </c>
      <c r="C5067" t="s">
        <v>465</v>
      </c>
      <c r="D5067">
        <v>18493000000</v>
      </c>
      <c r="E5067">
        <v>2019</v>
      </c>
    </row>
    <row r="5068" spans="1:5" x14ac:dyDescent="0.25">
      <c r="A5068" t="s">
        <v>283</v>
      </c>
      <c r="B5068" t="s">
        <v>121</v>
      </c>
      <c r="C5068" t="s">
        <v>465</v>
      </c>
      <c r="D5068">
        <v>21890000000</v>
      </c>
      <c r="E5068">
        <v>2020</v>
      </c>
    </row>
    <row r="5069" spans="1:5" x14ac:dyDescent="0.25">
      <c r="A5069" t="s">
        <v>283</v>
      </c>
      <c r="B5069" t="s">
        <v>121</v>
      </c>
      <c r="C5069" t="s">
        <v>466</v>
      </c>
      <c r="D5069">
        <v>42918000000</v>
      </c>
      <c r="E5069">
        <v>2018</v>
      </c>
    </row>
    <row r="5070" spans="1:5" x14ac:dyDescent="0.25">
      <c r="A5070" t="s">
        <v>283</v>
      </c>
      <c r="B5070" t="s">
        <v>121</v>
      </c>
      <c r="C5070" t="s">
        <v>466</v>
      </c>
      <c r="D5070">
        <v>44945000000</v>
      </c>
      <c r="E5070">
        <v>2019</v>
      </c>
    </row>
    <row r="5071" spans="1:5" x14ac:dyDescent="0.25">
      <c r="A5071" t="s">
        <v>283</v>
      </c>
      <c r="B5071" t="s">
        <v>121</v>
      </c>
      <c r="C5071" t="s">
        <v>466</v>
      </c>
      <c r="D5071">
        <v>46273000000</v>
      </c>
      <c r="E5071">
        <v>2020</v>
      </c>
    </row>
    <row r="5072" spans="1:5" x14ac:dyDescent="0.25">
      <c r="A5072" t="s">
        <v>283</v>
      </c>
      <c r="B5072" t="s">
        <v>121</v>
      </c>
      <c r="C5072" t="s">
        <v>467</v>
      </c>
      <c r="D5072">
        <v>-28435000000</v>
      </c>
      <c r="E5072">
        <v>2018</v>
      </c>
    </row>
    <row r="5073" spans="1:5" x14ac:dyDescent="0.25">
      <c r="A5073" t="s">
        <v>283</v>
      </c>
      <c r="B5073" t="s">
        <v>121</v>
      </c>
      <c r="C5073" t="s">
        <v>467</v>
      </c>
      <c r="D5073">
        <v>-32807000000</v>
      </c>
      <c r="E5073">
        <v>2019</v>
      </c>
    </row>
    <row r="5074" spans="1:5" x14ac:dyDescent="0.25">
      <c r="A5074" t="s">
        <v>283</v>
      </c>
      <c r="B5074" t="s">
        <v>121</v>
      </c>
      <c r="C5074" t="s">
        <v>467</v>
      </c>
      <c r="D5074">
        <v>-33109000000</v>
      </c>
      <c r="E5074">
        <v>2020</v>
      </c>
    </row>
    <row r="5075" spans="1:5" x14ac:dyDescent="0.25">
      <c r="A5075" t="s">
        <v>283</v>
      </c>
      <c r="B5075" t="s">
        <v>121</v>
      </c>
      <c r="C5075" t="s">
        <v>468</v>
      </c>
      <c r="D5075">
        <v>0</v>
      </c>
      <c r="E5075">
        <v>2018</v>
      </c>
    </row>
    <row r="5076" spans="1:5" x14ac:dyDescent="0.25">
      <c r="A5076" t="s">
        <v>283</v>
      </c>
      <c r="B5076" t="s">
        <v>121</v>
      </c>
      <c r="C5076" t="s">
        <v>468</v>
      </c>
      <c r="D5076">
        <v>0</v>
      </c>
      <c r="E5076">
        <v>2019</v>
      </c>
    </row>
    <row r="5077" spans="1:5" x14ac:dyDescent="0.25">
      <c r="A5077" t="s">
        <v>283</v>
      </c>
      <c r="B5077" t="s">
        <v>121</v>
      </c>
      <c r="C5077" t="s">
        <v>468</v>
      </c>
      <c r="D5077">
        <v>0</v>
      </c>
      <c r="E5077">
        <v>2020</v>
      </c>
    </row>
    <row r="5078" spans="1:5" x14ac:dyDescent="0.25">
      <c r="A5078" t="s">
        <v>283</v>
      </c>
      <c r="B5078" t="s">
        <v>121</v>
      </c>
      <c r="C5078" t="s">
        <v>469</v>
      </c>
      <c r="D5078">
        <v>3352000000</v>
      </c>
      <c r="E5078">
        <v>2018</v>
      </c>
    </row>
    <row r="5079" spans="1:5" x14ac:dyDescent="0.25">
      <c r="A5079" t="s">
        <v>283</v>
      </c>
      <c r="B5079" t="s">
        <v>121</v>
      </c>
      <c r="C5079" t="s">
        <v>469</v>
      </c>
      <c r="D5079">
        <v>3735000000</v>
      </c>
      <c r="E5079">
        <v>2019</v>
      </c>
    </row>
    <row r="5080" spans="1:5" x14ac:dyDescent="0.25">
      <c r="A5080" t="s">
        <v>283</v>
      </c>
      <c r="B5080" t="s">
        <v>121</v>
      </c>
      <c r="C5080" t="s">
        <v>469</v>
      </c>
      <c r="D5080">
        <v>4140000000</v>
      </c>
      <c r="E5080">
        <v>2020</v>
      </c>
    </row>
    <row r="5081" spans="1:5" x14ac:dyDescent="0.25">
      <c r="A5081" t="s">
        <v>283</v>
      </c>
      <c r="B5081" t="s">
        <v>121</v>
      </c>
      <c r="C5081" t="s">
        <v>470</v>
      </c>
      <c r="D5081">
        <v>1257000000</v>
      </c>
      <c r="E5081">
        <v>2018</v>
      </c>
    </row>
    <row r="5082" spans="1:5" x14ac:dyDescent="0.25">
      <c r="A5082" t="s">
        <v>283</v>
      </c>
      <c r="B5082" t="s">
        <v>121</v>
      </c>
      <c r="C5082" t="s">
        <v>470</v>
      </c>
      <c r="D5082">
        <v>1899000000</v>
      </c>
      <c r="E5082">
        <v>2019</v>
      </c>
    </row>
    <row r="5083" spans="1:5" x14ac:dyDescent="0.25">
      <c r="A5083" t="s">
        <v>283</v>
      </c>
      <c r="B5083" t="s">
        <v>121</v>
      </c>
      <c r="C5083" t="s">
        <v>470</v>
      </c>
      <c r="D5083">
        <v>812000000</v>
      </c>
      <c r="E5083">
        <v>2020</v>
      </c>
    </row>
    <row r="5084" spans="1:5" x14ac:dyDescent="0.25">
      <c r="A5084" t="s">
        <v>283</v>
      </c>
      <c r="B5084" t="s">
        <v>121</v>
      </c>
      <c r="C5084" t="s">
        <v>471</v>
      </c>
      <c r="D5084">
        <v>0</v>
      </c>
      <c r="E5084">
        <v>2018</v>
      </c>
    </row>
    <row r="5085" spans="1:5" x14ac:dyDescent="0.25">
      <c r="A5085" t="s">
        <v>283</v>
      </c>
      <c r="B5085" t="s">
        <v>121</v>
      </c>
      <c r="C5085" t="s">
        <v>471</v>
      </c>
      <c r="D5085">
        <v>0</v>
      </c>
      <c r="E5085">
        <v>2019</v>
      </c>
    </row>
    <row r="5086" spans="1:5" x14ac:dyDescent="0.25">
      <c r="A5086" t="s">
        <v>283</v>
      </c>
      <c r="B5086" t="s">
        <v>121</v>
      </c>
      <c r="C5086" t="s">
        <v>471</v>
      </c>
      <c r="D5086">
        <v>0</v>
      </c>
      <c r="E5086">
        <v>2020</v>
      </c>
    </row>
    <row r="5087" spans="1:5" x14ac:dyDescent="0.25">
      <c r="A5087" t="s">
        <v>283</v>
      </c>
      <c r="B5087" t="s">
        <v>121</v>
      </c>
      <c r="C5087" t="s">
        <v>472</v>
      </c>
      <c r="D5087">
        <v>0</v>
      </c>
      <c r="E5087">
        <v>2018</v>
      </c>
    </row>
    <row r="5088" spans="1:5" x14ac:dyDescent="0.25">
      <c r="A5088" t="s">
        <v>283</v>
      </c>
      <c r="B5088" t="s">
        <v>121</v>
      </c>
      <c r="C5088" t="s">
        <v>472</v>
      </c>
      <c r="D5088">
        <v>0</v>
      </c>
      <c r="E5088">
        <v>2019</v>
      </c>
    </row>
    <row r="5089" spans="1:5" x14ac:dyDescent="0.25">
      <c r="A5089" t="s">
        <v>283</v>
      </c>
      <c r="B5089" t="s">
        <v>121</v>
      </c>
      <c r="C5089" t="s">
        <v>472</v>
      </c>
      <c r="D5089">
        <v>0</v>
      </c>
      <c r="E5089">
        <v>2020</v>
      </c>
    </row>
    <row r="5090" spans="1:5" x14ac:dyDescent="0.25">
      <c r="A5090" t="s">
        <v>283</v>
      </c>
      <c r="B5090" t="s">
        <v>121</v>
      </c>
      <c r="C5090" t="s">
        <v>473</v>
      </c>
      <c r="D5090">
        <v>0</v>
      </c>
      <c r="E5090">
        <v>2018</v>
      </c>
    </row>
    <row r="5091" spans="1:5" x14ac:dyDescent="0.25">
      <c r="A5091" t="s">
        <v>283</v>
      </c>
      <c r="B5091" t="s">
        <v>121</v>
      </c>
      <c r="C5091" t="s">
        <v>473</v>
      </c>
      <c r="D5091">
        <v>0</v>
      </c>
      <c r="E5091">
        <v>2019</v>
      </c>
    </row>
    <row r="5092" spans="1:5" x14ac:dyDescent="0.25">
      <c r="A5092" t="s">
        <v>283</v>
      </c>
      <c r="B5092" t="s">
        <v>121</v>
      </c>
      <c r="C5092" t="s">
        <v>473</v>
      </c>
      <c r="D5092">
        <v>0</v>
      </c>
      <c r="E5092">
        <v>2020</v>
      </c>
    </row>
    <row r="5093" spans="1:5" x14ac:dyDescent="0.25">
      <c r="A5093" t="s">
        <v>283</v>
      </c>
      <c r="B5093" t="s">
        <v>121</v>
      </c>
      <c r="C5093" t="s">
        <v>474</v>
      </c>
      <c r="D5093">
        <v>14000000</v>
      </c>
      <c r="E5093">
        <v>2018</v>
      </c>
    </row>
    <row r="5094" spans="1:5" x14ac:dyDescent="0.25">
      <c r="A5094" t="s">
        <v>283</v>
      </c>
      <c r="B5094" t="s">
        <v>121</v>
      </c>
      <c r="C5094" t="s">
        <v>474</v>
      </c>
      <c r="D5094">
        <v>37000000</v>
      </c>
      <c r="E5094">
        <v>2019</v>
      </c>
    </row>
    <row r="5095" spans="1:5" x14ac:dyDescent="0.25">
      <c r="A5095" t="s">
        <v>283</v>
      </c>
      <c r="B5095" t="s">
        <v>121</v>
      </c>
      <c r="C5095" t="s">
        <v>474</v>
      </c>
      <c r="D5095">
        <v>0</v>
      </c>
      <c r="E5095">
        <v>2020</v>
      </c>
    </row>
    <row r="5096" spans="1:5" x14ac:dyDescent="0.25">
      <c r="A5096" t="s">
        <v>283</v>
      </c>
      <c r="B5096" t="s">
        <v>121</v>
      </c>
      <c r="C5096" t="s">
        <v>475</v>
      </c>
      <c r="D5096">
        <v>0</v>
      </c>
      <c r="E5096">
        <v>2018</v>
      </c>
    </row>
    <row r="5097" spans="1:5" x14ac:dyDescent="0.25">
      <c r="A5097" t="s">
        <v>283</v>
      </c>
      <c r="B5097" t="s">
        <v>121</v>
      </c>
      <c r="C5097" t="s">
        <v>475</v>
      </c>
      <c r="D5097">
        <v>0</v>
      </c>
      <c r="E5097">
        <v>2019</v>
      </c>
    </row>
    <row r="5098" spans="1:5" x14ac:dyDescent="0.25">
      <c r="A5098" t="s">
        <v>283</v>
      </c>
      <c r="B5098" t="s">
        <v>121</v>
      </c>
      <c r="C5098" t="s">
        <v>475</v>
      </c>
      <c r="D5098">
        <v>0</v>
      </c>
      <c r="E5098">
        <v>2020</v>
      </c>
    </row>
    <row r="5099" spans="1:5" x14ac:dyDescent="0.25">
      <c r="A5099" t="s">
        <v>283</v>
      </c>
      <c r="B5099" t="s">
        <v>121</v>
      </c>
      <c r="C5099" t="s">
        <v>476</v>
      </c>
      <c r="D5099">
        <v>0</v>
      </c>
      <c r="E5099">
        <v>2018</v>
      </c>
    </row>
    <row r="5100" spans="1:5" x14ac:dyDescent="0.25">
      <c r="A5100" t="s">
        <v>283</v>
      </c>
      <c r="B5100" t="s">
        <v>121</v>
      </c>
      <c r="C5100" t="s">
        <v>476</v>
      </c>
      <c r="D5100">
        <v>0</v>
      </c>
      <c r="E5100">
        <v>2019</v>
      </c>
    </row>
    <row r="5101" spans="1:5" x14ac:dyDescent="0.25">
      <c r="A5101" t="s">
        <v>283</v>
      </c>
      <c r="B5101" t="s">
        <v>121</v>
      </c>
      <c r="C5101" t="s">
        <v>476</v>
      </c>
      <c r="D5101">
        <v>0</v>
      </c>
      <c r="E5101">
        <v>2020</v>
      </c>
    </row>
    <row r="5102" spans="1:5" x14ac:dyDescent="0.25">
      <c r="A5102" t="s">
        <v>283</v>
      </c>
      <c r="B5102" t="s">
        <v>121</v>
      </c>
      <c r="C5102" t="s">
        <v>477</v>
      </c>
      <c r="D5102">
        <v>5320000000</v>
      </c>
      <c r="E5102">
        <v>2018</v>
      </c>
    </row>
    <row r="5103" spans="1:5" x14ac:dyDescent="0.25">
      <c r="A5103" t="s">
        <v>283</v>
      </c>
      <c r="B5103" t="s">
        <v>121</v>
      </c>
      <c r="C5103" t="s">
        <v>477</v>
      </c>
      <c r="D5103">
        <v>504000000</v>
      </c>
      <c r="E5103">
        <v>2019</v>
      </c>
    </row>
    <row r="5104" spans="1:5" x14ac:dyDescent="0.25">
      <c r="A5104" t="s">
        <v>283</v>
      </c>
      <c r="B5104" t="s">
        <v>121</v>
      </c>
      <c r="C5104" t="s">
        <v>477</v>
      </c>
      <c r="D5104">
        <v>534000000</v>
      </c>
      <c r="E5104">
        <v>2020</v>
      </c>
    </row>
    <row r="5105" spans="1:5" x14ac:dyDescent="0.25">
      <c r="A5105" t="s">
        <v>283</v>
      </c>
      <c r="B5105" t="s">
        <v>121</v>
      </c>
      <c r="C5105" t="s">
        <v>478</v>
      </c>
      <c r="D5105">
        <v>0</v>
      </c>
      <c r="E5105">
        <v>2018</v>
      </c>
    </row>
    <row r="5106" spans="1:5" x14ac:dyDescent="0.25">
      <c r="A5106" t="s">
        <v>283</v>
      </c>
      <c r="B5106" t="s">
        <v>121</v>
      </c>
      <c r="C5106" t="s">
        <v>478</v>
      </c>
      <c r="D5106">
        <v>0</v>
      </c>
      <c r="E5106">
        <v>2019</v>
      </c>
    </row>
    <row r="5107" spans="1:5" x14ac:dyDescent="0.25">
      <c r="A5107" t="s">
        <v>283</v>
      </c>
      <c r="B5107" t="s">
        <v>121</v>
      </c>
      <c r="C5107" t="s">
        <v>478</v>
      </c>
      <c r="D5107">
        <v>0</v>
      </c>
      <c r="E5107">
        <v>2020</v>
      </c>
    </row>
    <row r="5108" spans="1:5" x14ac:dyDescent="0.25">
      <c r="A5108" t="s">
        <v>283</v>
      </c>
      <c r="B5108" t="s">
        <v>121</v>
      </c>
      <c r="C5108" t="s">
        <v>479</v>
      </c>
      <c r="D5108">
        <v>41983000000</v>
      </c>
      <c r="E5108">
        <v>2018</v>
      </c>
    </row>
    <row r="5109" spans="1:5" x14ac:dyDescent="0.25">
      <c r="A5109" t="s">
        <v>283</v>
      </c>
      <c r="B5109" t="s">
        <v>121</v>
      </c>
      <c r="C5109" t="s">
        <v>479</v>
      </c>
      <c r="D5109">
        <v>50695000000</v>
      </c>
      <c r="E5109">
        <v>2019</v>
      </c>
    </row>
    <row r="5110" spans="1:5" x14ac:dyDescent="0.25">
      <c r="A5110" t="s">
        <v>283</v>
      </c>
      <c r="B5110" t="s">
        <v>121</v>
      </c>
      <c r="C5110" t="s">
        <v>479</v>
      </c>
      <c r="D5110">
        <v>56438000000</v>
      </c>
      <c r="E5110">
        <v>2020</v>
      </c>
    </row>
    <row r="5111" spans="1:5" x14ac:dyDescent="0.25">
      <c r="A5111" t="s">
        <v>283</v>
      </c>
      <c r="B5111" t="s">
        <v>121</v>
      </c>
      <c r="C5111" t="s">
        <v>480</v>
      </c>
      <c r="D5111">
        <v>94507000000</v>
      </c>
      <c r="E5111">
        <v>2018</v>
      </c>
    </row>
    <row r="5112" spans="1:5" x14ac:dyDescent="0.25">
      <c r="A5112" t="s">
        <v>283</v>
      </c>
      <c r="B5112" t="s">
        <v>121</v>
      </c>
      <c r="C5112" t="s">
        <v>480</v>
      </c>
      <c r="D5112">
        <v>108942000000</v>
      </c>
      <c r="E5112">
        <v>2019</v>
      </c>
    </row>
    <row r="5113" spans="1:5" x14ac:dyDescent="0.25">
      <c r="A5113" t="s">
        <v>283</v>
      </c>
      <c r="B5113" t="s">
        <v>121</v>
      </c>
      <c r="C5113" t="s">
        <v>480</v>
      </c>
      <c r="D5113">
        <v>103564000000</v>
      </c>
      <c r="E5113">
        <v>2020</v>
      </c>
    </row>
    <row r="5114" spans="1:5" x14ac:dyDescent="0.25">
      <c r="A5114" t="s">
        <v>283</v>
      </c>
      <c r="B5114" t="s">
        <v>121</v>
      </c>
      <c r="C5114" t="s">
        <v>481</v>
      </c>
      <c r="D5114">
        <v>35130000000</v>
      </c>
      <c r="E5114">
        <v>2018</v>
      </c>
    </row>
    <row r="5115" spans="1:5" x14ac:dyDescent="0.25">
      <c r="A5115" t="s">
        <v>283</v>
      </c>
      <c r="B5115" t="s">
        <v>121</v>
      </c>
      <c r="C5115" t="s">
        <v>481</v>
      </c>
      <c r="D5115">
        <v>40424000000</v>
      </c>
      <c r="E5115">
        <v>2019</v>
      </c>
    </row>
    <row r="5116" spans="1:5" x14ac:dyDescent="0.25">
      <c r="A5116" t="s">
        <v>283</v>
      </c>
      <c r="B5116" t="s">
        <v>121</v>
      </c>
      <c r="C5116" t="s">
        <v>481</v>
      </c>
      <c r="D5116">
        <v>39850000000</v>
      </c>
      <c r="E5116">
        <v>2020</v>
      </c>
    </row>
    <row r="5117" spans="1:5" x14ac:dyDescent="0.25">
      <c r="A5117" t="s">
        <v>283</v>
      </c>
      <c r="B5117" t="s">
        <v>121</v>
      </c>
      <c r="C5117" t="s">
        <v>482</v>
      </c>
      <c r="D5117">
        <v>0</v>
      </c>
      <c r="E5117">
        <v>2018</v>
      </c>
    </row>
    <row r="5118" spans="1:5" x14ac:dyDescent="0.25">
      <c r="A5118" t="s">
        <v>283</v>
      </c>
      <c r="B5118" t="s">
        <v>121</v>
      </c>
      <c r="C5118" t="s">
        <v>482</v>
      </c>
      <c r="D5118">
        <v>0</v>
      </c>
      <c r="E5118">
        <v>2019</v>
      </c>
    </row>
    <row r="5119" spans="1:5" x14ac:dyDescent="0.25">
      <c r="A5119" t="s">
        <v>283</v>
      </c>
      <c r="B5119" t="s">
        <v>121</v>
      </c>
      <c r="C5119" t="s">
        <v>482</v>
      </c>
      <c r="D5119">
        <v>0</v>
      </c>
      <c r="E5119">
        <v>2020</v>
      </c>
    </row>
    <row r="5120" spans="1:5" x14ac:dyDescent="0.25">
      <c r="A5120" t="s">
        <v>283</v>
      </c>
      <c r="B5120" t="s">
        <v>121</v>
      </c>
      <c r="C5120" t="s">
        <v>483</v>
      </c>
      <c r="D5120">
        <v>94000000</v>
      </c>
      <c r="E5120">
        <v>2018</v>
      </c>
    </row>
    <row r="5121" spans="1:5" x14ac:dyDescent="0.25">
      <c r="A5121" t="s">
        <v>283</v>
      </c>
      <c r="B5121" t="s">
        <v>121</v>
      </c>
      <c r="C5121" t="s">
        <v>483</v>
      </c>
      <c r="D5121">
        <v>1709000000</v>
      </c>
      <c r="E5121">
        <v>2019</v>
      </c>
    </row>
    <row r="5122" spans="1:5" x14ac:dyDescent="0.25">
      <c r="A5122" t="s">
        <v>283</v>
      </c>
      <c r="B5122" t="s">
        <v>121</v>
      </c>
      <c r="C5122" t="s">
        <v>483</v>
      </c>
      <c r="D5122">
        <v>292000000</v>
      </c>
      <c r="E5122">
        <v>2020</v>
      </c>
    </row>
    <row r="5123" spans="1:5" x14ac:dyDescent="0.25">
      <c r="A5123" t="s">
        <v>283</v>
      </c>
      <c r="B5123" t="s">
        <v>121</v>
      </c>
      <c r="C5123" t="s">
        <v>484</v>
      </c>
      <c r="D5123">
        <v>826000000</v>
      </c>
      <c r="E5123">
        <v>2018</v>
      </c>
    </row>
    <row r="5124" spans="1:5" x14ac:dyDescent="0.25">
      <c r="A5124" t="s">
        <v>283</v>
      </c>
      <c r="B5124" t="s">
        <v>121</v>
      </c>
      <c r="C5124" t="s">
        <v>484</v>
      </c>
      <c r="D5124">
        <v>1021000000</v>
      </c>
      <c r="E5124">
        <v>2019</v>
      </c>
    </row>
    <row r="5125" spans="1:5" x14ac:dyDescent="0.25">
      <c r="A5125" t="s">
        <v>283</v>
      </c>
      <c r="B5125" t="s">
        <v>121</v>
      </c>
      <c r="C5125" t="s">
        <v>484</v>
      </c>
      <c r="D5125">
        <v>1193000000</v>
      </c>
      <c r="E5125">
        <v>2020</v>
      </c>
    </row>
    <row r="5126" spans="1:5" x14ac:dyDescent="0.25">
      <c r="A5126" t="s">
        <v>283</v>
      </c>
      <c r="B5126" t="s">
        <v>121</v>
      </c>
      <c r="C5126" t="s">
        <v>485</v>
      </c>
      <c r="D5126">
        <v>71613000000</v>
      </c>
      <c r="E5126">
        <v>2018</v>
      </c>
    </row>
    <row r="5127" spans="1:5" x14ac:dyDescent="0.25">
      <c r="A5127" t="s">
        <v>283</v>
      </c>
      <c r="B5127" t="s">
        <v>121</v>
      </c>
      <c r="C5127" t="s">
        <v>485</v>
      </c>
      <c r="D5127">
        <v>90323000000</v>
      </c>
      <c r="E5127">
        <v>2020</v>
      </c>
    </row>
    <row r="5128" spans="1:5" x14ac:dyDescent="0.25">
      <c r="A5128" t="s">
        <v>283</v>
      </c>
      <c r="B5128" t="s">
        <v>121</v>
      </c>
      <c r="C5128" t="s">
        <v>495</v>
      </c>
      <c r="D5128">
        <v>0</v>
      </c>
      <c r="E5128">
        <v>2019</v>
      </c>
    </row>
    <row r="5129" spans="1:5" x14ac:dyDescent="0.25">
      <c r="A5129" t="s">
        <v>283</v>
      </c>
      <c r="B5129" t="s">
        <v>121</v>
      </c>
      <c r="C5129" t="s">
        <v>486</v>
      </c>
      <c r="D5129">
        <v>583000000</v>
      </c>
      <c r="E5129">
        <v>2018</v>
      </c>
    </row>
    <row r="5130" spans="1:5" x14ac:dyDescent="0.25">
      <c r="A5130" t="s">
        <v>283</v>
      </c>
      <c r="B5130" t="s">
        <v>121</v>
      </c>
      <c r="C5130" t="s">
        <v>486</v>
      </c>
      <c r="D5130">
        <v>1675000000</v>
      </c>
      <c r="E5130">
        <v>2019</v>
      </c>
    </row>
    <row r="5131" spans="1:5" x14ac:dyDescent="0.25">
      <c r="A5131" t="s">
        <v>283</v>
      </c>
      <c r="B5131" t="s">
        <v>121</v>
      </c>
      <c r="C5131" t="s">
        <v>486</v>
      </c>
      <c r="D5131">
        <v>6177000000</v>
      </c>
      <c r="E5131">
        <v>2020</v>
      </c>
    </row>
    <row r="5132" spans="1:5" x14ac:dyDescent="0.25">
      <c r="A5132" t="s">
        <v>285</v>
      </c>
      <c r="B5132" t="s">
        <v>123</v>
      </c>
      <c r="C5132" t="s">
        <v>411</v>
      </c>
      <c r="D5132">
        <v>0</v>
      </c>
      <c r="E5132">
        <v>2018</v>
      </c>
    </row>
    <row r="5133" spans="1:5" x14ac:dyDescent="0.25">
      <c r="A5133" t="s">
        <v>285</v>
      </c>
      <c r="B5133" t="s">
        <v>123</v>
      </c>
      <c r="C5133" t="s">
        <v>411</v>
      </c>
      <c r="D5133">
        <v>0</v>
      </c>
      <c r="E5133">
        <v>2019</v>
      </c>
    </row>
    <row r="5134" spans="1:5" x14ac:dyDescent="0.25">
      <c r="A5134" t="s">
        <v>285</v>
      </c>
      <c r="B5134" t="s">
        <v>123</v>
      </c>
      <c r="C5134" t="s">
        <v>411</v>
      </c>
      <c r="D5134">
        <v>0</v>
      </c>
      <c r="E5134">
        <v>2020</v>
      </c>
    </row>
    <row r="5135" spans="1:5" x14ac:dyDescent="0.25">
      <c r="A5135" t="s">
        <v>285</v>
      </c>
      <c r="B5135" t="s">
        <v>123</v>
      </c>
      <c r="C5135" t="s">
        <v>10</v>
      </c>
      <c r="D5135">
        <v>238679000000</v>
      </c>
      <c r="E5135">
        <v>2018</v>
      </c>
    </row>
    <row r="5136" spans="1:5" x14ac:dyDescent="0.25">
      <c r="A5136" t="s">
        <v>285</v>
      </c>
      <c r="B5136" t="s">
        <v>123</v>
      </c>
      <c r="C5136" t="s">
        <v>10</v>
      </c>
      <c r="D5136">
        <v>258601000000</v>
      </c>
      <c r="E5136">
        <v>2019</v>
      </c>
    </row>
    <row r="5137" spans="1:5" x14ac:dyDescent="0.25">
      <c r="A5137" t="s">
        <v>285</v>
      </c>
      <c r="B5137" t="s">
        <v>123</v>
      </c>
      <c r="C5137" t="s">
        <v>10</v>
      </c>
      <c r="D5137">
        <v>236060000000</v>
      </c>
      <c r="E5137">
        <v>2020</v>
      </c>
    </row>
    <row r="5138" spans="1:5" x14ac:dyDescent="0.25">
      <c r="A5138" t="s">
        <v>285</v>
      </c>
      <c r="B5138" t="s">
        <v>123</v>
      </c>
      <c r="C5138" t="s">
        <v>412</v>
      </c>
      <c r="D5138">
        <v>32040000000</v>
      </c>
      <c r="E5138">
        <v>2018</v>
      </c>
    </row>
    <row r="5139" spans="1:5" x14ac:dyDescent="0.25">
      <c r="A5139" t="s">
        <v>285</v>
      </c>
      <c r="B5139" t="s">
        <v>123</v>
      </c>
      <c r="C5139" t="s">
        <v>412</v>
      </c>
      <c r="D5139">
        <v>32980000000</v>
      </c>
      <c r="E5139">
        <v>2019</v>
      </c>
    </row>
    <row r="5140" spans="1:5" x14ac:dyDescent="0.25">
      <c r="A5140" t="s">
        <v>285</v>
      </c>
      <c r="B5140" t="s">
        <v>123</v>
      </c>
      <c r="C5140" t="s">
        <v>412</v>
      </c>
      <c r="D5140">
        <v>33480000000</v>
      </c>
      <c r="E5140">
        <v>2020</v>
      </c>
    </row>
    <row r="5141" spans="1:5" x14ac:dyDescent="0.25">
      <c r="A5141" t="s">
        <v>285</v>
      </c>
      <c r="B5141" t="s">
        <v>123</v>
      </c>
      <c r="C5141" t="s">
        <v>413</v>
      </c>
      <c r="D5141">
        <v>211000000</v>
      </c>
      <c r="E5141">
        <v>2018</v>
      </c>
    </row>
    <row r="5142" spans="1:5" x14ac:dyDescent="0.25">
      <c r="A5142" t="s">
        <v>285</v>
      </c>
      <c r="B5142" t="s">
        <v>123</v>
      </c>
      <c r="C5142" t="s">
        <v>413</v>
      </c>
      <c r="D5142">
        <v>-107000000</v>
      </c>
      <c r="E5142">
        <v>2019</v>
      </c>
    </row>
    <row r="5143" spans="1:5" x14ac:dyDescent="0.25">
      <c r="A5143" t="s">
        <v>285</v>
      </c>
      <c r="B5143" t="s">
        <v>123</v>
      </c>
      <c r="C5143" t="s">
        <v>413</v>
      </c>
      <c r="D5143">
        <v>-1950000000</v>
      </c>
      <c r="E5143">
        <v>2020</v>
      </c>
    </row>
    <row r="5144" spans="1:5" x14ac:dyDescent="0.25">
      <c r="A5144" t="s">
        <v>285</v>
      </c>
      <c r="B5144" t="s">
        <v>123</v>
      </c>
      <c r="C5144" t="s">
        <v>15</v>
      </c>
      <c r="D5144">
        <v>372538000000</v>
      </c>
      <c r="E5144">
        <v>2018</v>
      </c>
    </row>
    <row r="5145" spans="1:5" x14ac:dyDescent="0.25">
      <c r="A5145" t="s">
        <v>285</v>
      </c>
      <c r="B5145" t="s">
        <v>123</v>
      </c>
      <c r="C5145" t="s">
        <v>15</v>
      </c>
      <c r="D5145">
        <v>390365000000</v>
      </c>
      <c r="E5145">
        <v>2019</v>
      </c>
    </row>
    <row r="5146" spans="1:5" x14ac:dyDescent="0.25">
      <c r="A5146" t="s">
        <v>285</v>
      </c>
      <c r="B5146" t="s">
        <v>123</v>
      </c>
      <c r="C5146" t="s">
        <v>15</v>
      </c>
      <c r="D5146">
        <v>421602000000</v>
      </c>
      <c r="E5146">
        <v>2020</v>
      </c>
    </row>
    <row r="5147" spans="1:5" x14ac:dyDescent="0.25">
      <c r="A5147" t="s">
        <v>285</v>
      </c>
      <c r="B5147" t="s">
        <v>123</v>
      </c>
      <c r="C5147" t="s">
        <v>414</v>
      </c>
      <c r="D5147">
        <v>-874000000</v>
      </c>
      <c r="E5147">
        <v>2018</v>
      </c>
    </row>
    <row r="5148" spans="1:5" x14ac:dyDescent="0.25">
      <c r="A5148" t="s">
        <v>285</v>
      </c>
      <c r="B5148" t="s">
        <v>123</v>
      </c>
      <c r="C5148" t="s">
        <v>414</v>
      </c>
      <c r="D5148">
        <v>-887000000</v>
      </c>
      <c r="E5148">
        <v>2019</v>
      </c>
    </row>
    <row r="5149" spans="1:5" x14ac:dyDescent="0.25">
      <c r="A5149" t="s">
        <v>285</v>
      </c>
      <c r="B5149" t="s">
        <v>123</v>
      </c>
      <c r="C5149" t="s">
        <v>414</v>
      </c>
      <c r="D5149">
        <v>-710000000</v>
      </c>
      <c r="E5149">
        <v>2020</v>
      </c>
    </row>
    <row r="5150" spans="1:5" x14ac:dyDescent="0.25">
      <c r="A5150" t="s">
        <v>285</v>
      </c>
      <c r="B5150" t="s">
        <v>123</v>
      </c>
      <c r="C5150" t="s">
        <v>415</v>
      </c>
      <c r="D5150">
        <v>1777000000</v>
      </c>
      <c r="E5150">
        <v>2018</v>
      </c>
    </row>
    <row r="5151" spans="1:5" x14ac:dyDescent="0.25">
      <c r="A5151" t="s">
        <v>285</v>
      </c>
      <c r="B5151" t="s">
        <v>123</v>
      </c>
      <c r="C5151" t="s">
        <v>415</v>
      </c>
      <c r="D5151">
        <v>6619000000</v>
      </c>
      <c r="E5151">
        <v>2019</v>
      </c>
    </row>
    <row r="5152" spans="1:5" x14ac:dyDescent="0.25">
      <c r="A5152" t="s">
        <v>285</v>
      </c>
      <c r="B5152" t="s">
        <v>123</v>
      </c>
      <c r="C5152" t="s">
        <v>415</v>
      </c>
      <c r="D5152">
        <v>25164000000</v>
      </c>
      <c r="E5152">
        <v>2020</v>
      </c>
    </row>
    <row r="5153" spans="1:5" x14ac:dyDescent="0.25">
      <c r="A5153" t="s">
        <v>285</v>
      </c>
      <c r="B5153" t="s">
        <v>123</v>
      </c>
      <c r="C5153" t="s">
        <v>416</v>
      </c>
      <c r="D5153">
        <v>-15618000000</v>
      </c>
      <c r="E5153">
        <v>2018</v>
      </c>
    </row>
    <row r="5154" spans="1:5" x14ac:dyDescent="0.25">
      <c r="A5154" t="s">
        <v>285</v>
      </c>
      <c r="B5154" t="s">
        <v>123</v>
      </c>
      <c r="C5154" t="s">
        <v>416</v>
      </c>
      <c r="D5154">
        <v>-22998000000</v>
      </c>
      <c r="E5154">
        <v>2019</v>
      </c>
    </row>
    <row r="5155" spans="1:5" x14ac:dyDescent="0.25">
      <c r="A5155" t="s">
        <v>285</v>
      </c>
      <c r="B5155" t="s">
        <v>123</v>
      </c>
      <c r="C5155" t="s">
        <v>416</v>
      </c>
      <c r="D5155">
        <v>-14841000000</v>
      </c>
      <c r="E5155">
        <v>2020</v>
      </c>
    </row>
    <row r="5156" spans="1:5" x14ac:dyDescent="0.25">
      <c r="A5156" t="s">
        <v>285</v>
      </c>
      <c r="B5156" t="s">
        <v>123</v>
      </c>
      <c r="C5156" t="s">
        <v>417</v>
      </c>
      <c r="D5156">
        <v>12978000000</v>
      </c>
      <c r="E5156">
        <v>2018</v>
      </c>
    </row>
    <row r="5157" spans="1:5" x14ac:dyDescent="0.25">
      <c r="A5157" t="s">
        <v>285</v>
      </c>
      <c r="B5157" t="s">
        <v>123</v>
      </c>
      <c r="C5157" t="s">
        <v>417</v>
      </c>
      <c r="D5157">
        <v>16639000000</v>
      </c>
      <c r="E5157">
        <v>2019</v>
      </c>
    </row>
    <row r="5158" spans="1:5" x14ac:dyDescent="0.25">
      <c r="A5158" t="s">
        <v>285</v>
      </c>
      <c r="B5158" t="s">
        <v>123</v>
      </c>
      <c r="C5158" t="s">
        <v>417</v>
      </c>
      <c r="D5158">
        <v>16699000000</v>
      </c>
      <c r="E5158">
        <v>2020</v>
      </c>
    </row>
    <row r="5159" spans="1:5" x14ac:dyDescent="0.25">
      <c r="A5159" t="s">
        <v>285</v>
      </c>
      <c r="B5159" t="s">
        <v>123</v>
      </c>
      <c r="C5159" t="s">
        <v>418</v>
      </c>
      <c r="D5159">
        <v>0</v>
      </c>
      <c r="E5159">
        <v>2018</v>
      </c>
    </row>
    <row r="5160" spans="1:5" x14ac:dyDescent="0.25">
      <c r="A5160" t="s">
        <v>285</v>
      </c>
      <c r="B5160" t="s">
        <v>123</v>
      </c>
      <c r="C5160" t="s">
        <v>418</v>
      </c>
      <c r="D5160">
        <v>0</v>
      </c>
      <c r="E5160">
        <v>2019</v>
      </c>
    </row>
    <row r="5161" spans="1:5" x14ac:dyDescent="0.25">
      <c r="A5161" t="s">
        <v>285</v>
      </c>
      <c r="B5161" t="s">
        <v>123</v>
      </c>
      <c r="C5161" t="s">
        <v>418</v>
      </c>
      <c r="D5161">
        <v>0</v>
      </c>
      <c r="E5161">
        <v>2020</v>
      </c>
    </row>
    <row r="5162" spans="1:5" x14ac:dyDescent="0.25">
      <c r="A5162" t="s">
        <v>285</v>
      </c>
      <c r="B5162" t="s">
        <v>123</v>
      </c>
      <c r="C5162" t="s">
        <v>419</v>
      </c>
      <c r="D5162">
        <v>74000000</v>
      </c>
      <c r="E5162">
        <v>2018</v>
      </c>
    </row>
    <row r="5163" spans="1:5" x14ac:dyDescent="0.25">
      <c r="A5163" t="s">
        <v>285</v>
      </c>
      <c r="B5163" t="s">
        <v>123</v>
      </c>
      <c r="C5163" t="s">
        <v>419</v>
      </c>
      <c r="D5163">
        <v>63000000</v>
      </c>
      <c r="E5163">
        <v>2019</v>
      </c>
    </row>
    <row r="5164" spans="1:5" x14ac:dyDescent="0.25">
      <c r="A5164" t="s">
        <v>285</v>
      </c>
      <c r="B5164" t="s">
        <v>123</v>
      </c>
      <c r="C5164" t="s">
        <v>419</v>
      </c>
      <c r="D5164">
        <v>-287000000</v>
      </c>
      <c r="E5164">
        <v>2020</v>
      </c>
    </row>
    <row r="5165" spans="1:5" x14ac:dyDescent="0.25">
      <c r="A5165" t="s">
        <v>285</v>
      </c>
      <c r="B5165" t="s">
        <v>123</v>
      </c>
      <c r="C5165" t="s">
        <v>420</v>
      </c>
      <c r="D5165">
        <v>0</v>
      </c>
      <c r="E5165">
        <v>2018</v>
      </c>
    </row>
    <row r="5166" spans="1:5" x14ac:dyDescent="0.25">
      <c r="A5166" t="s">
        <v>285</v>
      </c>
      <c r="B5166" t="s">
        <v>123</v>
      </c>
      <c r="C5166" t="s">
        <v>420</v>
      </c>
      <c r="D5166">
        <v>0</v>
      </c>
      <c r="E5166">
        <v>2019</v>
      </c>
    </row>
    <row r="5167" spans="1:5" x14ac:dyDescent="0.25">
      <c r="A5167" t="s">
        <v>285</v>
      </c>
      <c r="B5167" t="s">
        <v>123</v>
      </c>
      <c r="C5167" t="s">
        <v>420</v>
      </c>
      <c r="D5167">
        <v>0</v>
      </c>
      <c r="E5167">
        <v>2020</v>
      </c>
    </row>
    <row r="5168" spans="1:5" x14ac:dyDescent="0.25">
      <c r="A5168" t="s">
        <v>285</v>
      </c>
      <c r="B5168" t="s">
        <v>123</v>
      </c>
      <c r="C5168" t="s">
        <v>421</v>
      </c>
      <c r="D5168">
        <v>-1508000000</v>
      </c>
      <c r="E5168">
        <v>2018</v>
      </c>
    </row>
    <row r="5169" spans="1:5" x14ac:dyDescent="0.25">
      <c r="A5169" t="s">
        <v>285</v>
      </c>
      <c r="B5169" t="s">
        <v>123</v>
      </c>
      <c r="C5169" t="s">
        <v>421</v>
      </c>
      <c r="D5169">
        <v>175000000</v>
      </c>
      <c r="E5169">
        <v>2019</v>
      </c>
    </row>
    <row r="5170" spans="1:5" x14ac:dyDescent="0.25">
      <c r="A5170" t="s">
        <v>285</v>
      </c>
      <c r="B5170" t="s">
        <v>123</v>
      </c>
      <c r="C5170" t="s">
        <v>421</v>
      </c>
      <c r="D5170">
        <v>1125000000</v>
      </c>
      <c r="E5170">
        <v>2020</v>
      </c>
    </row>
    <row r="5171" spans="1:5" x14ac:dyDescent="0.25">
      <c r="A5171" t="s">
        <v>285</v>
      </c>
      <c r="B5171" t="s">
        <v>123</v>
      </c>
      <c r="C5171" t="s">
        <v>422</v>
      </c>
      <c r="D5171">
        <v>1703000000</v>
      </c>
      <c r="E5171">
        <v>2018</v>
      </c>
    </row>
    <row r="5172" spans="1:5" x14ac:dyDescent="0.25">
      <c r="A5172" t="s">
        <v>285</v>
      </c>
      <c r="B5172" t="s">
        <v>123</v>
      </c>
      <c r="C5172" t="s">
        <v>422</v>
      </c>
      <c r="D5172">
        <v>-1644000000</v>
      </c>
      <c r="E5172">
        <v>2019</v>
      </c>
    </row>
    <row r="5173" spans="1:5" x14ac:dyDescent="0.25">
      <c r="A5173" t="s">
        <v>285</v>
      </c>
      <c r="B5173" t="s">
        <v>123</v>
      </c>
      <c r="C5173" t="s">
        <v>422</v>
      </c>
      <c r="D5173">
        <v>-2192000000</v>
      </c>
      <c r="E5173">
        <v>2020</v>
      </c>
    </row>
    <row r="5174" spans="1:5" x14ac:dyDescent="0.25">
      <c r="A5174" t="s">
        <v>285</v>
      </c>
      <c r="B5174" t="s">
        <v>123</v>
      </c>
      <c r="C5174" t="s">
        <v>423</v>
      </c>
      <c r="D5174">
        <v>7000000</v>
      </c>
      <c r="E5174">
        <v>2018</v>
      </c>
    </row>
    <row r="5175" spans="1:5" x14ac:dyDescent="0.25">
      <c r="A5175" t="s">
        <v>285</v>
      </c>
      <c r="B5175" t="s">
        <v>123</v>
      </c>
      <c r="C5175" t="s">
        <v>423</v>
      </c>
      <c r="D5175">
        <v>7000000</v>
      </c>
      <c r="E5175">
        <v>2019</v>
      </c>
    </row>
    <row r="5176" spans="1:5" x14ac:dyDescent="0.25">
      <c r="A5176" t="s">
        <v>285</v>
      </c>
      <c r="B5176" t="s">
        <v>123</v>
      </c>
      <c r="C5176" t="s">
        <v>423</v>
      </c>
      <c r="D5176">
        <v>7000000</v>
      </c>
      <c r="E5176">
        <v>2020</v>
      </c>
    </row>
    <row r="5177" spans="1:5" x14ac:dyDescent="0.25">
      <c r="A5177" t="s">
        <v>285</v>
      </c>
      <c r="B5177" t="s">
        <v>123</v>
      </c>
      <c r="C5177" t="s">
        <v>424</v>
      </c>
      <c r="D5177">
        <v>0</v>
      </c>
      <c r="E5177">
        <v>2018</v>
      </c>
    </row>
    <row r="5178" spans="1:5" x14ac:dyDescent="0.25">
      <c r="A5178" t="s">
        <v>285</v>
      </c>
      <c r="B5178" t="s">
        <v>123</v>
      </c>
      <c r="C5178" t="s">
        <v>424</v>
      </c>
      <c r="D5178">
        <v>0</v>
      </c>
      <c r="E5178">
        <v>2019</v>
      </c>
    </row>
    <row r="5179" spans="1:5" x14ac:dyDescent="0.25">
      <c r="A5179" t="s">
        <v>285</v>
      </c>
      <c r="B5179" t="s">
        <v>123</v>
      </c>
      <c r="C5179" t="s">
        <v>424</v>
      </c>
      <c r="D5179">
        <v>0</v>
      </c>
      <c r="E5179">
        <v>2020</v>
      </c>
    </row>
    <row r="5180" spans="1:5" x14ac:dyDescent="0.25">
      <c r="A5180" t="s">
        <v>285</v>
      </c>
      <c r="B5180" t="s">
        <v>123</v>
      </c>
      <c r="C5180" t="s">
        <v>425</v>
      </c>
      <c r="D5180">
        <v>5879000000</v>
      </c>
      <c r="E5180">
        <v>2018</v>
      </c>
    </row>
    <row r="5181" spans="1:5" x14ac:dyDescent="0.25">
      <c r="A5181" t="s">
        <v>285</v>
      </c>
      <c r="B5181" t="s">
        <v>123</v>
      </c>
      <c r="C5181" t="s">
        <v>425</v>
      </c>
      <c r="D5181">
        <v>7077000000</v>
      </c>
      <c r="E5181">
        <v>2019</v>
      </c>
    </row>
    <row r="5182" spans="1:5" x14ac:dyDescent="0.25">
      <c r="A5182" t="s">
        <v>285</v>
      </c>
      <c r="B5182" t="s">
        <v>123</v>
      </c>
      <c r="C5182" t="s">
        <v>425</v>
      </c>
      <c r="D5182">
        <v>5060000000</v>
      </c>
      <c r="E5182">
        <v>2020</v>
      </c>
    </row>
    <row r="5183" spans="1:5" x14ac:dyDescent="0.25">
      <c r="A5183" t="s">
        <v>285</v>
      </c>
      <c r="B5183" t="s">
        <v>123</v>
      </c>
      <c r="C5183" t="s">
        <v>426</v>
      </c>
      <c r="D5183">
        <v>5879000000</v>
      </c>
      <c r="E5183">
        <v>2018</v>
      </c>
    </row>
    <row r="5184" spans="1:5" x14ac:dyDescent="0.25">
      <c r="A5184" t="s">
        <v>285</v>
      </c>
      <c r="B5184" t="s">
        <v>123</v>
      </c>
      <c r="C5184" t="s">
        <v>426</v>
      </c>
      <c r="D5184">
        <v>7077000000</v>
      </c>
      <c r="E5184">
        <v>2019</v>
      </c>
    </row>
    <row r="5185" spans="1:5" x14ac:dyDescent="0.25">
      <c r="A5185" t="s">
        <v>285</v>
      </c>
      <c r="B5185" t="s">
        <v>123</v>
      </c>
      <c r="C5185" t="s">
        <v>426</v>
      </c>
      <c r="D5185">
        <v>5060000000</v>
      </c>
      <c r="E5185">
        <v>2020</v>
      </c>
    </row>
    <row r="5186" spans="1:5" x14ac:dyDescent="0.25">
      <c r="A5186" t="s">
        <v>285</v>
      </c>
      <c r="B5186" t="s">
        <v>123</v>
      </c>
      <c r="C5186" t="s">
        <v>21</v>
      </c>
      <c r="D5186">
        <v>5856000000</v>
      </c>
      <c r="E5186">
        <v>2018</v>
      </c>
    </row>
    <row r="5187" spans="1:5" x14ac:dyDescent="0.25">
      <c r="A5187" t="s">
        <v>285</v>
      </c>
      <c r="B5187" t="s">
        <v>123</v>
      </c>
      <c r="C5187" t="s">
        <v>21</v>
      </c>
      <c r="D5187">
        <v>6236000000</v>
      </c>
      <c r="E5187">
        <v>2019</v>
      </c>
    </row>
    <row r="5188" spans="1:5" x14ac:dyDescent="0.25">
      <c r="A5188" t="s">
        <v>285</v>
      </c>
      <c r="B5188" t="s">
        <v>123</v>
      </c>
      <c r="C5188" t="s">
        <v>21</v>
      </c>
      <c r="D5188">
        <v>10264000000</v>
      </c>
      <c r="E5188">
        <v>2020</v>
      </c>
    </row>
    <row r="5189" spans="1:5" x14ac:dyDescent="0.25">
      <c r="A5189" t="s">
        <v>285</v>
      </c>
      <c r="B5189" t="s">
        <v>123</v>
      </c>
      <c r="C5189" t="s">
        <v>427</v>
      </c>
      <c r="D5189">
        <v>12727000000</v>
      </c>
      <c r="E5189">
        <v>2018</v>
      </c>
    </row>
    <row r="5190" spans="1:5" x14ac:dyDescent="0.25">
      <c r="A5190" t="s">
        <v>285</v>
      </c>
      <c r="B5190" t="s">
        <v>123</v>
      </c>
      <c r="C5190" t="s">
        <v>427</v>
      </c>
      <c r="D5190">
        <v>13247000000</v>
      </c>
      <c r="E5190">
        <v>2019</v>
      </c>
    </row>
    <row r="5191" spans="1:5" x14ac:dyDescent="0.25">
      <c r="A5191" t="s">
        <v>285</v>
      </c>
      <c r="B5191" t="s">
        <v>123</v>
      </c>
      <c r="C5191" t="s">
        <v>427</v>
      </c>
      <c r="D5191">
        <v>16579000000</v>
      </c>
      <c r="E5191">
        <v>2020</v>
      </c>
    </row>
    <row r="5192" spans="1:5" x14ac:dyDescent="0.25">
      <c r="A5192" t="s">
        <v>285</v>
      </c>
      <c r="B5192" t="s">
        <v>123</v>
      </c>
      <c r="C5192" t="s">
        <v>13</v>
      </c>
      <c r="D5192">
        <v>10882000000</v>
      </c>
      <c r="E5192">
        <v>2018</v>
      </c>
    </row>
    <row r="5193" spans="1:5" x14ac:dyDescent="0.25">
      <c r="A5193" t="s">
        <v>285</v>
      </c>
      <c r="B5193" t="s">
        <v>123</v>
      </c>
      <c r="C5193" t="s">
        <v>13</v>
      </c>
      <c r="D5193">
        <v>13407000000</v>
      </c>
      <c r="E5193">
        <v>2019</v>
      </c>
    </row>
    <row r="5194" spans="1:5" x14ac:dyDescent="0.25">
      <c r="A5194" t="s">
        <v>285</v>
      </c>
      <c r="B5194" t="s">
        <v>123</v>
      </c>
      <c r="C5194" t="s">
        <v>13</v>
      </c>
      <c r="D5194">
        <v>55818000000</v>
      </c>
      <c r="E5194">
        <v>2020</v>
      </c>
    </row>
    <row r="5195" spans="1:5" x14ac:dyDescent="0.25">
      <c r="A5195" t="s">
        <v>285</v>
      </c>
      <c r="B5195" t="s">
        <v>123</v>
      </c>
      <c r="C5195" t="s">
        <v>16</v>
      </c>
      <c r="D5195">
        <v>0</v>
      </c>
      <c r="E5195">
        <v>2018</v>
      </c>
    </row>
    <row r="5196" spans="1:5" x14ac:dyDescent="0.25">
      <c r="A5196" t="s">
        <v>285</v>
      </c>
      <c r="B5196" t="s">
        <v>123</v>
      </c>
      <c r="C5196" t="s">
        <v>16</v>
      </c>
      <c r="D5196">
        <v>0</v>
      </c>
      <c r="E5196">
        <v>2019</v>
      </c>
    </row>
    <row r="5197" spans="1:5" x14ac:dyDescent="0.25">
      <c r="A5197" t="s">
        <v>285</v>
      </c>
      <c r="B5197" t="s">
        <v>123</v>
      </c>
      <c r="C5197" t="s">
        <v>16</v>
      </c>
      <c r="D5197">
        <v>0</v>
      </c>
      <c r="E5197">
        <v>2020</v>
      </c>
    </row>
    <row r="5198" spans="1:5" x14ac:dyDescent="0.25">
      <c r="A5198" t="s">
        <v>285</v>
      </c>
      <c r="B5198" t="s">
        <v>123</v>
      </c>
      <c r="C5198" t="s">
        <v>428</v>
      </c>
      <c r="D5198">
        <v>0</v>
      </c>
      <c r="E5198">
        <v>2018</v>
      </c>
    </row>
    <row r="5199" spans="1:5" x14ac:dyDescent="0.25">
      <c r="A5199" t="s">
        <v>285</v>
      </c>
      <c r="B5199" t="s">
        <v>123</v>
      </c>
      <c r="C5199" t="s">
        <v>428</v>
      </c>
      <c r="D5199">
        <v>0</v>
      </c>
      <c r="E5199">
        <v>2020</v>
      </c>
    </row>
    <row r="5200" spans="1:5" x14ac:dyDescent="0.25">
      <c r="A5200" t="s">
        <v>285</v>
      </c>
      <c r="B5200" t="s">
        <v>123</v>
      </c>
      <c r="C5200" t="s">
        <v>429</v>
      </c>
      <c r="D5200">
        <v>0</v>
      </c>
      <c r="E5200">
        <v>2018</v>
      </c>
    </row>
    <row r="5201" spans="1:5" x14ac:dyDescent="0.25">
      <c r="A5201" t="s">
        <v>285</v>
      </c>
      <c r="B5201" t="s">
        <v>123</v>
      </c>
      <c r="C5201" t="s">
        <v>429</v>
      </c>
      <c r="D5201">
        <v>0</v>
      </c>
      <c r="E5201">
        <v>2019</v>
      </c>
    </row>
    <row r="5202" spans="1:5" x14ac:dyDescent="0.25">
      <c r="A5202" t="s">
        <v>285</v>
      </c>
      <c r="B5202" t="s">
        <v>123</v>
      </c>
      <c r="C5202" t="s">
        <v>429</v>
      </c>
      <c r="D5202">
        <v>0</v>
      </c>
      <c r="E5202">
        <v>2019</v>
      </c>
    </row>
    <row r="5203" spans="1:5" x14ac:dyDescent="0.25">
      <c r="A5203" t="s">
        <v>285</v>
      </c>
      <c r="B5203" t="s">
        <v>123</v>
      </c>
      <c r="C5203" t="s">
        <v>429</v>
      </c>
      <c r="D5203">
        <v>0</v>
      </c>
      <c r="E5203">
        <v>2020</v>
      </c>
    </row>
    <row r="5204" spans="1:5" x14ac:dyDescent="0.25">
      <c r="A5204" t="s">
        <v>285</v>
      </c>
      <c r="B5204" t="s">
        <v>123</v>
      </c>
      <c r="C5204" t="s">
        <v>430</v>
      </c>
      <c r="D5204">
        <v>7318000000</v>
      </c>
      <c r="E5204">
        <v>2018</v>
      </c>
    </row>
    <row r="5205" spans="1:5" x14ac:dyDescent="0.25">
      <c r="A5205" t="s">
        <v>285</v>
      </c>
      <c r="B5205" t="s">
        <v>123</v>
      </c>
      <c r="C5205" t="s">
        <v>430</v>
      </c>
      <c r="D5205">
        <v>6874000000</v>
      </c>
      <c r="E5205">
        <v>2019</v>
      </c>
    </row>
    <row r="5206" spans="1:5" x14ac:dyDescent="0.25">
      <c r="A5206" t="s">
        <v>285</v>
      </c>
      <c r="B5206" t="s">
        <v>123</v>
      </c>
      <c r="C5206" t="s">
        <v>430</v>
      </c>
      <c r="D5206">
        <v>3203000000</v>
      </c>
      <c r="E5206">
        <v>2020</v>
      </c>
    </row>
    <row r="5207" spans="1:5" x14ac:dyDescent="0.25">
      <c r="A5207" t="s">
        <v>285</v>
      </c>
      <c r="B5207" t="s">
        <v>123</v>
      </c>
      <c r="C5207" t="s">
        <v>431</v>
      </c>
      <c r="D5207">
        <v>0</v>
      </c>
      <c r="E5207">
        <v>2018</v>
      </c>
    </row>
    <row r="5208" spans="1:5" x14ac:dyDescent="0.25">
      <c r="A5208" t="s">
        <v>285</v>
      </c>
      <c r="B5208" t="s">
        <v>123</v>
      </c>
      <c r="C5208" t="s">
        <v>431</v>
      </c>
      <c r="D5208">
        <v>0</v>
      </c>
      <c r="E5208">
        <v>2019</v>
      </c>
    </row>
    <row r="5209" spans="1:5" x14ac:dyDescent="0.25">
      <c r="A5209" t="s">
        <v>285</v>
      </c>
      <c r="B5209" t="s">
        <v>123</v>
      </c>
      <c r="C5209" t="s">
        <v>431</v>
      </c>
      <c r="D5209">
        <v>0</v>
      </c>
      <c r="E5209">
        <v>2020</v>
      </c>
    </row>
    <row r="5210" spans="1:5" x14ac:dyDescent="0.25">
      <c r="A5210" t="s">
        <v>285</v>
      </c>
      <c r="B5210" t="s">
        <v>123</v>
      </c>
      <c r="C5210" t="s">
        <v>432</v>
      </c>
      <c r="D5210">
        <v>43465</v>
      </c>
      <c r="E5210">
        <v>2018</v>
      </c>
    </row>
    <row r="5211" spans="1:5" x14ac:dyDescent="0.25">
      <c r="A5211" t="s">
        <v>285</v>
      </c>
      <c r="B5211" t="s">
        <v>123</v>
      </c>
      <c r="C5211" t="s">
        <v>432</v>
      </c>
      <c r="D5211">
        <v>43830</v>
      </c>
      <c r="E5211">
        <v>2019</v>
      </c>
    </row>
    <row r="5212" spans="1:5" x14ac:dyDescent="0.25">
      <c r="A5212" t="s">
        <v>285</v>
      </c>
      <c r="B5212" t="s">
        <v>123</v>
      </c>
      <c r="C5212" t="s">
        <v>432</v>
      </c>
      <c r="D5212">
        <v>44196</v>
      </c>
      <c r="E5212">
        <v>2020</v>
      </c>
    </row>
    <row r="5213" spans="1:5" x14ac:dyDescent="0.25">
      <c r="A5213" t="s">
        <v>285</v>
      </c>
      <c r="B5213" t="s">
        <v>123</v>
      </c>
      <c r="C5213" t="s">
        <v>433</v>
      </c>
      <c r="D5213">
        <v>0</v>
      </c>
      <c r="E5213">
        <v>2018</v>
      </c>
    </row>
    <row r="5214" spans="1:5" x14ac:dyDescent="0.25">
      <c r="A5214" t="s">
        <v>285</v>
      </c>
      <c r="B5214" t="s">
        <v>123</v>
      </c>
      <c r="C5214" t="s">
        <v>433</v>
      </c>
      <c r="D5214">
        <v>0</v>
      </c>
      <c r="E5214">
        <v>2019</v>
      </c>
    </row>
    <row r="5215" spans="1:5" x14ac:dyDescent="0.25">
      <c r="A5215" t="s">
        <v>285</v>
      </c>
      <c r="B5215" t="s">
        <v>123</v>
      </c>
      <c r="C5215" t="s">
        <v>433</v>
      </c>
      <c r="D5215">
        <v>0</v>
      </c>
      <c r="E5215">
        <v>2020</v>
      </c>
    </row>
    <row r="5216" spans="1:5" x14ac:dyDescent="0.25">
      <c r="A5216" t="s">
        <v>285</v>
      </c>
      <c r="B5216" t="s">
        <v>123</v>
      </c>
      <c r="C5216" t="s">
        <v>434</v>
      </c>
      <c r="D5216">
        <v>51668000000</v>
      </c>
      <c r="E5216">
        <v>2018</v>
      </c>
    </row>
    <row r="5217" spans="1:5" x14ac:dyDescent="0.25">
      <c r="A5217" t="s">
        <v>285</v>
      </c>
      <c r="B5217" t="s">
        <v>123</v>
      </c>
      <c r="C5217" t="s">
        <v>434</v>
      </c>
      <c r="D5217">
        <v>58011000000</v>
      </c>
      <c r="E5217">
        <v>2019</v>
      </c>
    </row>
    <row r="5218" spans="1:5" x14ac:dyDescent="0.25">
      <c r="A5218" t="s">
        <v>285</v>
      </c>
      <c r="B5218" t="s">
        <v>123</v>
      </c>
      <c r="C5218" t="s">
        <v>434</v>
      </c>
      <c r="D5218">
        <v>60204000000</v>
      </c>
      <c r="E5218">
        <v>2020</v>
      </c>
    </row>
    <row r="5219" spans="1:5" x14ac:dyDescent="0.25">
      <c r="A5219" t="s">
        <v>285</v>
      </c>
      <c r="B5219" t="s">
        <v>123</v>
      </c>
      <c r="C5219" t="s">
        <v>435</v>
      </c>
      <c r="D5219">
        <v>0</v>
      </c>
      <c r="E5219">
        <v>2018</v>
      </c>
    </row>
    <row r="5220" spans="1:5" x14ac:dyDescent="0.25">
      <c r="A5220" t="s">
        <v>285</v>
      </c>
      <c r="B5220" t="s">
        <v>123</v>
      </c>
      <c r="C5220" t="s">
        <v>435</v>
      </c>
      <c r="D5220">
        <v>0</v>
      </c>
      <c r="E5220">
        <v>2019</v>
      </c>
    </row>
    <row r="5221" spans="1:5" x14ac:dyDescent="0.25">
      <c r="A5221" t="s">
        <v>285</v>
      </c>
      <c r="B5221" t="s">
        <v>123</v>
      </c>
      <c r="C5221" t="s">
        <v>435</v>
      </c>
      <c r="D5221">
        <v>0</v>
      </c>
      <c r="E5221">
        <v>2020</v>
      </c>
    </row>
    <row r="5222" spans="1:5" x14ac:dyDescent="0.25">
      <c r="A5222" t="s">
        <v>285</v>
      </c>
      <c r="B5222" t="s">
        <v>123</v>
      </c>
      <c r="C5222" t="s">
        <v>436</v>
      </c>
      <c r="D5222">
        <v>14544000000</v>
      </c>
      <c r="E5222">
        <v>2018</v>
      </c>
    </row>
    <row r="5223" spans="1:5" x14ac:dyDescent="0.25">
      <c r="A5223" t="s">
        <v>285</v>
      </c>
      <c r="B5223" t="s">
        <v>123</v>
      </c>
      <c r="C5223" t="s">
        <v>436</v>
      </c>
      <c r="D5223">
        <v>14653000000</v>
      </c>
      <c r="E5223">
        <v>2019</v>
      </c>
    </row>
    <row r="5224" spans="1:5" x14ac:dyDescent="0.25">
      <c r="A5224" t="s">
        <v>285</v>
      </c>
      <c r="B5224" t="s">
        <v>123</v>
      </c>
      <c r="C5224" t="s">
        <v>436</v>
      </c>
      <c r="D5224">
        <v>14653000000</v>
      </c>
      <c r="E5224">
        <v>2020</v>
      </c>
    </row>
    <row r="5225" spans="1:5" x14ac:dyDescent="0.25">
      <c r="A5225" t="s">
        <v>285</v>
      </c>
      <c r="B5225" t="s">
        <v>123</v>
      </c>
      <c r="C5225" t="s">
        <v>437</v>
      </c>
      <c r="D5225">
        <v>16364000000</v>
      </c>
      <c r="E5225">
        <v>2018</v>
      </c>
    </row>
    <row r="5226" spans="1:5" x14ac:dyDescent="0.25">
      <c r="A5226" t="s">
        <v>285</v>
      </c>
      <c r="B5226" t="s">
        <v>123</v>
      </c>
      <c r="C5226" t="s">
        <v>437</v>
      </c>
      <c r="D5226">
        <v>16121000000</v>
      </c>
      <c r="E5226">
        <v>2019</v>
      </c>
    </row>
    <row r="5227" spans="1:5" x14ac:dyDescent="0.25">
      <c r="A5227" t="s">
        <v>285</v>
      </c>
      <c r="B5227" t="s">
        <v>123</v>
      </c>
      <c r="C5227" t="s">
        <v>437</v>
      </c>
      <c r="D5227">
        <v>7995000000</v>
      </c>
      <c r="E5227">
        <v>2020</v>
      </c>
    </row>
    <row r="5228" spans="1:5" x14ac:dyDescent="0.25">
      <c r="A5228" t="s">
        <v>285</v>
      </c>
      <c r="B5228" t="s">
        <v>123</v>
      </c>
      <c r="C5228" t="s">
        <v>438</v>
      </c>
      <c r="D5228">
        <v>6025000000</v>
      </c>
      <c r="E5228">
        <v>2018</v>
      </c>
    </row>
    <row r="5229" spans="1:5" x14ac:dyDescent="0.25">
      <c r="A5229" t="s">
        <v>285</v>
      </c>
      <c r="B5229" t="s">
        <v>123</v>
      </c>
      <c r="C5229" t="s">
        <v>438</v>
      </c>
      <c r="D5229">
        <v>5533000000</v>
      </c>
      <c r="E5229">
        <v>2019</v>
      </c>
    </row>
    <row r="5230" spans="1:5" x14ac:dyDescent="0.25">
      <c r="A5230" t="s">
        <v>285</v>
      </c>
      <c r="B5230" t="s">
        <v>123</v>
      </c>
      <c r="C5230" t="s">
        <v>438</v>
      </c>
      <c r="D5230">
        <v>2717000000</v>
      </c>
      <c r="E5230">
        <v>2020</v>
      </c>
    </row>
    <row r="5231" spans="1:5" x14ac:dyDescent="0.25">
      <c r="A5231" t="s">
        <v>285</v>
      </c>
      <c r="B5231" t="s">
        <v>123</v>
      </c>
      <c r="C5231" t="s">
        <v>439</v>
      </c>
      <c r="D5231">
        <v>-10000000</v>
      </c>
      <c r="E5231">
        <v>2018</v>
      </c>
    </row>
    <row r="5232" spans="1:5" x14ac:dyDescent="0.25">
      <c r="A5232" t="s">
        <v>285</v>
      </c>
      <c r="B5232" t="s">
        <v>123</v>
      </c>
      <c r="C5232" t="s">
        <v>439</v>
      </c>
      <c r="D5232">
        <v>13000000</v>
      </c>
      <c r="E5232">
        <v>2019</v>
      </c>
    </row>
    <row r="5233" spans="1:5" x14ac:dyDescent="0.25">
      <c r="A5233" t="s">
        <v>285</v>
      </c>
      <c r="B5233" t="s">
        <v>123</v>
      </c>
      <c r="C5233" t="s">
        <v>439</v>
      </c>
      <c r="D5233">
        <v>-3000000</v>
      </c>
      <c r="E5233">
        <v>2020</v>
      </c>
    </row>
    <row r="5234" spans="1:5" x14ac:dyDescent="0.25">
      <c r="A5234" t="s">
        <v>285</v>
      </c>
      <c r="B5234" t="s">
        <v>123</v>
      </c>
      <c r="C5234" t="s">
        <v>23</v>
      </c>
      <c r="D5234">
        <v>1293000000</v>
      </c>
      <c r="E5234">
        <v>2018</v>
      </c>
    </row>
    <row r="5235" spans="1:5" x14ac:dyDescent="0.25">
      <c r="A5235" t="s">
        <v>285</v>
      </c>
      <c r="B5235" t="s">
        <v>123</v>
      </c>
      <c r="C5235" t="s">
        <v>23</v>
      </c>
      <c r="D5235">
        <v>1341000000</v>
      </c>
      <c r="E5235">
        <v>2019</v>
      </c>
    </row>
    <row r="5236" spans="1:5" x14ac:dyDescent="0.25">
      <c r="A5236" t="s">
        <v>285</v>
      </c>
      <c r="B5236" t="s">
        <v>123</v>
      </c>
      <c r="C5236" t="s">
        <v>23</v>
      </c>
      <c r="D5236">
        <v>486000000</v>
      </c>
      <c r="E5236">
        <v>2020</v>
      </c>
    </row>
    <row r="5237" spans="1:5" x14ac:dyDescent="0.25">
      <c r="A5237" t="s">
        <v>285</v>
      </c>
      <c r="B5237" t="s">
        <v>123</v>
      </c>
      <c r="C5237" t="s">
        <v>440</v>
      </c>
      <c r="D5237">
        <v>0</v>
      </c>
      <c r="E5237">
        <v>2018</v>
      </c>
    </row>
    <row r="5238" spans="1:5" x14ac:dyDescent="0.25">
      <c r="A5238" t="s">
        <v>285</v>
      </c>
      <c r="B5238" t="s">
        <v>123</v>
      </c>
      <c r="C5238" t="s">
        <v>440</v>
      </c>
      <c r="D5238">
        <v>0</v>
      </c>
      <c r="E5238">
        <v>2019</v>
      </c>
    </row>
    <row r="5239" spans="1:5" x14ac:dyDescent="0.25">
      <c r="A5239" t="s">
        <v>285</v>
      </c>
      <c r="B5239" t="s">
        <v>123</v>
      </c>
      <c r="C5239" t="s">
        <v>440</v>
      </c>
      <c r="D5239">
        <v>0</v>
      </c>
      <c r="E5239">
        <v>2020</v>
      </c>
    </row>
    <row r="5240" spans="1:5" x14ac:dyDescent="0.25">
      <c r="A5240" t="s">
        <v>285</v>
      </c>
      <c r="B5240" t="s">
        <v>123</v>
      </c>
      <c r="C5240" t="s">
        <v>22</v>
      </c>
      <c r="D5240">
        <v>4301000000</v>
      </c>
      <c r="E5240">
        <v>2018</v>
      </c>
    </row>
    <row r="5241" spans="1:5" x14ac:dyDescent="0.25">
      <c r="A5241" t="s">
        <v>285</v>
      </c>
      <c r="B5241" t="s">
        <v>123</v>
      </c>
      <c r="C5241" t="s">
        <v>22</v>
      </c>
      <c r="D5241">
        <v>5173000000</v>
      </c>
      <c r="E5241">
        <v>2019</v>
      </c>
    </row>
    <row r="5242" spans="1:5" x14ac:dyDescent="0.25">
      <c r="A5242" t="s">
        <v>285</v>
      </c>
      <c r="B5242" t="s">
        <v>123</v>
      </c>
      <c r="C5242" t="s">
        <v>22</v>
      </c>
      <c r="D5242">
        <v>3120000000</v>
      </c>
      <c r="E5242">
        <v>2020</v>
      </c>
    </row>
    <row r="5243" spans="1:5" x14ac:dyDescent="0.25">
      <c r="A5243" t="s">
        <v>285</v>
      </c>
      <c r="B5243" t="s">
        <v>123</v>
      </c>
      <c r="C5243" t="s">
        <v>441</v>
      </c>
      <c r="D5243">
        <v>3933000000</v>
      </c>
      <c r="E5243">
        <v>2018</v>
      </c>
    </row>
    <row r="5244" spans="1:5" x14ac:dyDescent="0.25">
      <c r="A5244" t="s">
        <v>285</v>
      </c>
      <c r="B5244" t="s">
        <v>123</v>
      </c>
      <c r="C5244" t="s">
        <v>441</v>
      </c>
      <c r="D5244">
        <v>4790000000</v>
      </c>
      <c r="E5244">
        <v>2019</v>
      </c>
    </row>
    <row r="5245" spans="1:5" x14ac:dyDescent="0.25">
      <c r="A5245" t="s">
        <v>285</v>
      </c>
      <c r="B5245" t="s">
        <v>123</v>
      </c>
      <c r="C5245" t="s">
        <v>441</v>
      </c>
      <c r="D5245">
        <v>3580000000</v>
      </c>
      <c r="E5245">
        <v>2020</v>
      </c>
    </row>
    <row r="5246" spans="1:5" x14ac:dyDescent="0.25">
      <c r="A5246" t="s">
        <v>285</v>
      </c>
      <c r="B5246" t="s">
        <v>123</v>
      </c>
      <c r="C5246" t="s">
        <v>11</v>
      </c>
      <c r="D5246">
        <v>0</v>
      </c>
      <c r="E5246">
        <v>2018</v>
      </c>
    </row>
    <row r="5247" spans="1:5" x14ac:dyDescent="0.25">
      <c r="A5247" t="s">
        <v>285</v>
      </c>
      <c r="B5247" t="s">
        <v>123</v>
      </c>
      <c r="C5247" t="s">
        <v>11</v>
      </c>
      <c r="D5247">
        <v>0</v>
      </c>
      <c r="E5247">
        <v>2019</v>
      </c>
    </row>
    <row r="5248" spans="1:5" x14ac:dyDescent="0.25">
      <c r="A5248" t="s">
        <v>285</v>
      </c>
      <c r="B5248" t="s">
        <v>123</v>
      </c>
      <c r="C5248" t="s">
        <v>11</v>
      </c>
      <c r="D5248">
        <v>0</v>
      </c>
      <c r="E5248">
        <v>2020</v>
      </c>
    </row>
    <row r="5249" spans="1:5" x14ac:dyDescent="0.25">
      <c r="A5249" t="s">
        <v>285</v>
      </c>
      <c r="B5249" t="s">
        <v>123</v>
      </c>
      <c r="C5249" t="s">
        <v>19</v>
      </c>
      <c r="D5249">
        <v>372538000000</v>
      </c>
      <c r="E5249">
        <v>2018</v>
      </c>
    </row>
    <row r="5250" spans="1:5" x14ac:dyDescent="0.25">
      <c r="A5250" t="s">
        <v>285</v>
      </c>
      <c r="B5250" t="s">
        <v>123</v>
      </c>
      <c r="C5250" t="s">
        <v>19</v>
      </c>
      <c r="D5250">
        <v>390365000000</v>
      </c>
      <c r="E5250">
        <v>2019</v>
      </c>
    </row>
    <row r="5251" spans="1:5" x14ac:dyDescent="0.25">
      <c r="A5251" t="s">
        <v>285</v>
      </c>
      <c r="B5251" t="s">
        <v>123</v>
      </c>
      <c r="C5251" t="s">
        <v>19</v>
      </c>
      <c r="D5251">
        <v>421602000000</v>
      </c>
      <c r="E5251">
        <v>2020</v>
      </c>
    </row>
    <row r="5252" spans="1:5" x14ac:dyDescent="0.25">
      <c r="A5252" t="s">
        <v>285</v>
      </c>
      <c r="B5252" t="s">
        <v>123</v>
      </c>
      <c r="C5252" t="s">
        <v>18</v>
      </c>
      <c r="D5252">
        <v>320870000000</v>
      </c>
      <c r="E5252">
        <v>2018</v>
      </c>
    </row>
    <row r="5253" spans="1:5" x14ac:dyDescent="0.25">
      <c r="A5253" t="s">
        <v>285</v>
      </c>
      <c r="B5253" t="s">
        <v>123</v>
      </c>
      <c r="C5253" t="s">
        <v>18</v>
      </c>
      <c r="D5253">
        <v>332354000000</v>
      </c>
      <c r="E5253">
        <v>2019</v>
      </c>
    </row>
    <row r="5254" spans="1:5" x14ac:dyDescent="0.25">
      <c r="A5254" t="s">
        <v>285</v>
      </c>
      <c r="B5254" t="s">
        <v>123</v>
      </c>
      <c r="C5254" t="s">
        <v>18</v>
      </c>
      <c r="D5254">
        <v>361398000000</v>
      </c>
      <c r="E5254">
        <v>2020</v>
      </c>
    </row>
    <row r="5255" spans="1:5" x14ac:dyDescent="0.25">
      <c r="A5255" t="s">
        <v>285</v>
      </c>
      <c r="B5255" t="s">
        <v>123</v>
      </c>
      <c r="C5255" t="s">
        <v>442</v>
      </c>
      <c r="D5255">
        <v>352000000</v>
      </c>
      <c r="E5255">
        <v>2018</v>
      </c>
    </row>
    <row r="5256" spans="1:5" x14ac:dyDescent="0.25">
      <c r="A5256" t="s">
        <v>285</v>
      </c>
      <c r="B5256" t="s">
        <v>123</v>
      </c>
      <c r="C5256" t="s">
        <v>442</v>
      </c>
      <c r="D5256">
        <v>314000000</v>
      </c>
      <c r="E5256">
        <v>2019</v>
      </c>
    </row>
    <row r="5257" spans="1:5" x14ac:dyDescent="0.25">
      <c r="A5257" t="s">
        <v>285</v>
      </c>
      <c r="B5257" t="s">
        <v>123</v>
      </c>
      <c r="C5257" t="s">
        <v>442</v>
      </c>
      <c r="D5257">
        <v>668000000</v>
      </c>
      <c r="E5257">
        <v>2020</v>
      </c>
    </row>
    <row r="5258" spans="1:5" x14ac:dyDescent="0.25">
      <c r="A5258" t="s">
        <v>285</v>
      </c>
      <c r="B5258" t="s">
        <v>123</v>
      </c>
      <c r="C5258" t="s">
        <v>443</v>
      </c>
      <c r="D5258">
        <v>82921000000</v>
      </c>
      <c r="E5258">
        <v>2018</v>
      </c>
    </row>
    <row r="5259" spans="1:5" x14ac:dyDescent="0.25">
      <c r="A5259" t="s">
        <v>285</v>
      </c>
      <c r="B5259" t="s">
        <v>123</v>
      </c>
      <c r="C5259" t="s">
        <v>443</v>
      </c>
      <c r="D5259">
        <v>345022000000</v>
      </c>
      <c r="E5259">
        <v>2019</v>
      </c>
    </row>
    <row r="5260" spans="1:5" x14ac:dyDescent="0.25">
      <c r="A5260" t="s">
        <v>285</v>
      </c>
      <c r="B5260" t="s">
        <v>123</v>
      </c>
      <c r="C5260" t="s">
        <v>443</v>
      </c>
      <c r="D5260">
        <v>352069000000</v>
      </c>
      <c r="E5260">
        <v>2020</v>
      </c>
    </row>
    <row r="5261" spans="1:5" x14ac:dyDescent="0.25">
      <c r="A5261" t="s">
        <v>285</v>
      </c>
      <c r="B5261" t="s">
        <v>123</v>
      </c>
      <c r="C5261" t="s">
        <v>444</v>
      </c>
      <c r="D5261">
        <v>6995000000</v>
      </c>
      <c r="E5261">
        <v>2018</v>
      </c>
    </row>
    <row r="5262" spans="1:5" x14ac:dyDescent="0.25">
      <c r="A5262" t="s">
        <v>285</v>
      </c>
      <c r="B5262" t="s">
        <v>123</v>
      </c>
      <c r="C5262" t="s">
        <v>444</v>
      </c>
      <c r="D5262">
        <v>-2733000000</v>
      </c>
      <c r="E5262">
        <v>2019</v>
      </c>
    </row>
    <row r="5263" spans="1:5" x14ac:dyDescent="0.25">
      <c r="A5263" t="s">
        <v>285</v>
      </c>
      <c r="B5263" t="s">
        <v>123</v>
      </c>
      <c r="C5263" t="s">
        <v>444</v>
      </c>
      <c r="D5263">
        <v>-12311000000</v>
      </c>
      <c r="E5263">
        <v>2020</v>
      </c>
    </row>
    <row r="5264" spans="1:5" x14ac:dyDescent="0.25">
      <c r="A5264" t="s">
        <v>285</v>
      </c>
      <c r="B5264" t="s">
        <v>123</v>
      </c>
      <c r="C5264" t="s">
        <v>445</v>
      </c>
      <c r="D5264">
        <v>0</v>
      </c>
      <c r="E5264">
        <v>2018</v>
      </c>
    </row>
    <row r="5265" spans="1:5" x14ac:dyDescent="0.25">
      <c r="A5265" t="s">
        <v>285</v>
      </c>
      <c r="B5265" t="s">
        <v>123</v>
      </c>
      <c r="C5265" t="s">
        <v>445</v>
      </c>
      <c r="D5265">
        <v>0</v>
      </c>
      <c r="E5265">
        <v>2019</v>
      </c>
    </row>
    <row r="5266" spans="1:5" x14ac:dyDescent="0.25">
      <c r="A5266" t="s">
        <v>285</v>
      </c>
      <c r="B5266" t="s">
        <v>123</v>
      </c>
      <c r="C5266" t="s">
        <v>445</v>
      </c>
      <c r="D5266">
        <v>0</v>
      </c>
      <c r="E5266">
        <v>2020</v>
      </c>
    </row>
    <row r="5267" spans="1:5" x14ac:dyDescent="0.25">
      <c r="A5267" t="s">
        <v>285</v>
      </c>
      <c r="B5267" t="s">
        <v>123</v>
      </c>
      <c r="C5267" t="s">
        <v>446</v>
      </c>
      <c r="D5267">
        <v>-6000000</v>
      </c>
      <c r="E5267">
        <v>2018</v>
      </c>
    </row>
    <row r="5268" spans="1:5" x14ac:dyDescent="0.25">
      <c r="A5268" t="s">
        <v>285</v>
      </c>
      <c r="B5268" t="s">
        <v>123</v>
      </c>
      <c r="C5268" t="s">
        <v>446</v>
      </c>
      <c r="D5268">
        <v>7000000</v>
      </c>
      <c r="E5268">
        <v>2019</v>
      </c>
    </row>
    <row r="5269" spans="1:5" x14ac:dyDescent="0.25">
      <c r="A5269" t="s">
        <v>285</v>
      </c>
      <c r="B5269" t="s">
        <v>123</v>
      </c>
      <c r="C5269" t="s">
        <v>446</v>
      </c>
      <c r="D5269">
        <v>3000000</v>
      </c>
      <c r="E5269">
        <v>2020</v>
      </c>
    </row>
    <row r="5270" spans="1:5" x14ac:dyDescent="0.25">
      <c r="A5270" t="s">
        <v>285</v>
      </c>
      <c r="B5270" t="s">
        <v>123</v>
      </c>
      <c r="C5270" t="s">
        <v>447</v>
      </c>
      <c r="D5270">
        <v>9963000000</v>
      </c>
      <c r="E5270">
        <v>2018</v>
      </c>
    </row>
    <row r="5271" spans="1:5" x14ac:dyDescent="0.25">
      <c r="A5271" t="s">
        <v>285</v>
      </c>
      <c r="B5271" t="s">
        <v>123</v>
      </c>
      <c r="C5271" t="s">
        <v>447</v>
      </c>
      <c r="D5271">
        <v>9072000000</v>
      </c>
      <c r="E5271">
        <v>2019</v>
      </c>
    </row>
    <row r="5272" spans="1:5" x14ac:dyDescent="0.25">
      <c r="A5272" t="s">
        <v>285</v>
      </c>
      <c r="B5272" t="s">
        <v>123</v>
      </c>
      <c r="C5272" t="s">
        <v>447</v>
      </c>
      <c r="D5272">
        <v>30708000000</v>
      </c>
      <c r="E5272">
        <v>2020</v>
      </c>
    </row>
    <row r="5273" spans="1:5" x14ac:dyDescent="0.25">
      <c r="A5273" t="s">
        <v>285</v>
      </c>
      <c r="B5273" t="s">
        <v>123</v>
      </c>
      <c r="C5273" t="s">
        <v>448</v>
      </c>
      <c r="D5273">
        <v>0</v>
      </c>
      <c r="E5273">
        <v>2018</v>
      </c>
    </row>
    <row r="5274" spans="1:5" x14ac:dyDescent="0.25">
      <c r="A5274" t="s">
        <v>285</v>
      </c>
      <c r="B5274" t="s">
        <v>123</v>
      </c>
      <c r="C5274" t="s">
        <v>448</v>
      </c>
      <c r="D5274">
        <v>0</v>
      </c>
      <c r="E5274">
        <v>2019</v>
      </c>
    </row>
    <row r="5275" spans="1:5" x14ac:dyDescent="0.25">
      <c r="A5275" t="s">
        <v>285</v>
      </c>
      <c r="B5275" t="s">
        <v>123</v>
      </c>
      <c r="C5275" t="s">
        <v>448</v>
      </c>
      <c r="D5275">
        <v>0</v>
      </c>
      <c r="E5275">
        <v>2020</v>
      </c>
    </row>
    <row r="5276" spans="1:5" x14ac:dyDescent="0.25">
      <c r="A5276" t="s">
        <v>285</v>
      </c>
      <c r="B5276" t="s">
        <v>123</v>
      </c>
      <c r="C5276" t="s">
        <v>449</v>
      </c>
      <c r="D5276">
        <v>-16633000000</v>
      </c>
      <c r="E5276">
        <v>2018</v>
      </c>
    </row>
    <row r="5277" spans="1:5" x14ac:dyDescent="0.25">
      <c r="A5277" t="s">
        <v>285</v>
      </c>
      <c r="B5277" t="s">
        <v>123</v>
      </c>
      <c r="C5277" t="s">
        <v>449</v>
      </c>
      <c r="D5277">
        <v>-1718000000</v>
      </c>
      <c r="E5277">
        <v>2019</v>
      </c>
    </row>
    <row r="5278" spans="1:5" x14ac:dyDescent="0.25">
      <c r="A5278" t="s">
        <v>285</v>
      </c>
      <c r="B5278" t="s">
        <v>123</v>
      </c>
      <c r="C5278" t="s">
        <v>449</v>
      </c>
      <c r="D5278">
        <v>-18977000000</v>
      </c>
      <c r="E5278">
        <v>2020</v>
      </c>
    </row>
    <row r="5279" spans="1:5" x14ac:dyDescent="0.25">
      <c r="A5279" t="s">
        <v>285</v>
      </c>
      <c r="B5279" t="s">
        <v>123</v>
      </c>
      <c r="C5279" t="s">
        <v>450</v>
      </c>
      <c r="D5279">
        <v>0</v>
      </c>
      <c r="E5279">
        <v>2018</v>
      </c>
    </row>
    <row r="5280" spans="1:5" x14ac:dyDescent="0.25">
      <c r="A5280" t="s">
        <v>285</v>
      </c>
      <c r="B5280" t="s">
        <v>123</v>
      </c>
      <c r="C5280" t="s">
        <v>450</v>
      </c>
      <c r="D5280">
        <v>0</v>
      </c>
      <c r="E5280">
        <v>2019</v>
      </c>
    </row>
    <row r="5281" spans="1:5" x14ac:dyDescent="0.25">
      <c r="A5281" t="s">
        <v>285</v>
      </c>
      <c r="B5281" t="s">
        <v>123</v>
      </c>
      <c r="C5281" t="s">
        <v>450</v>
      </c>
      <c r="D5281">
        <v>0</v>
      </c>
      <c r="E5281">
        <v>2020</v>
      </c>
    </row>
    <row r="5282" spans="1:5" x14ac:dyDescent="0.25">
      <c r="A5282" t="s">
        <v>285</v>
      </c>
      <c r="B5282" t="s">
        <v>123</v>
      </c>
      <c r="C5282" t="s">
        <v>451</v>
      </c>
      <c r="D5282">
        <v>-4340000000</v>
      </c>
      <c r="E5282">
        <v>2018</v>
      </c>
    </row>
    <row r="5283" spans="1:5" x14ac:dyDescent="0.25">
      <c r="A5283" t="s">
        <v>285</v>
      </c>
      <c r="B5283" t="s">
        <v>123</v>
      </c>
      <c r="C5283" t="s">
        <v>451</v>
      </c>
      <c r="D5283">
        <v>-5416000000</v>
      </c>
      <c r="E5283">
        <v>2019</v>
      </c>
    </row>
    <row r="5284" spans="1:5" x14ac:dyDescent="0.25">
      <c r="A5284" t="s">
        <v>285</v>
      </c>
      <c r="B5284" t="s">
        <v>123</v>
      </c>
      <c r="C5284" t="s">
        <v>451</v>
      </c>
      <c r="D5284">
        <v>-4568000000</v>
      </c>
      <c r="E5284">
        <v>2020</v>
      </c>
    </row>
    <row r="5285" spans="1:5" x14ac:dyDescent="0.25">
      <c r="A5285" t="s">
        <v>285</v>
      </c>
      <c r="B5285" t="s">
        <v>123</v>
      </c>
      <c r="C5285" t="s">
        <v>452</v>
      </c>
      <c r="D5285">
        <v>-6000000</v>
      </c>
      <c r="E5285">
        <v>2018</v>
      </c>
    </row>
    <row r="5286" spans="1:5" x14ac:dyDescent="0.25">
      <c r="A5286" t="s">
        <v>285</v>
      </c>
      <c r="B5286" t="s">
        <v>123</v>
      </c>
      <c r="C5286" t="s">
        <v>452</v>
      </c>
      <c r="D5286">
        <v>7000000</v>
      </c>
      <c r="E5286">
        <v>2019</v>
      </c>
    </row>
    <row r="5287" spans="1:5" x14ac:dyDescent="0.25">
      <c r="A5287" t="s">
        <v>285</v>
      </c>
      <c r="B5287" t="s">
        <v>123</v>
      </c>
      <c r="C5287" t="s">
        <v>452</v>
      </c>
      <c r="D5287">
        <v>3000000</v>
      </c>
      <c r="E5287">
        <v>2020</v>
      </c>
    </row>
    <row r="5288" spans="1:5" x14ac:dyDescent="0.25">
      <c r="A5288" t="s">
        <v>285</v>
      </c>
      <c r="B5288" t="s">
        <v>123</v>
      </c>
      <c r="C5288" t="s">
        <v>453</v>
      </c>
      <c r="D5288">
        <v>0</v>
      </c>
      <c r="E5288">
        <v>2018</v>
      </c>
    </row>
    <row r="5289" spans="1:5" x14ac:dyDescent="0.25">
      <c r="A5289" t="s">
        <v>285</v>
      </c>
      <c r="B5289" t="s">
        <v>123</v>
      </c>
      <c r="C5289" t="s">
        <v>453</v>
      </c>
      <c r="D5289">
        <v>0</v>
      </c>
      <c r="E5289">
        <v>2019</v>
      </c>
    </row>
    <row r="5290" spans="1:5" x14ac:dyDescent="0.25">
      <c r="A5290" t="s">
        <v>285</v>
      </c>
      <c r="B5290" t="s">
        <v>123</v>
      </c>
      <c r="C5290" t="s">
        <v>453</v>
      </c>
      <c r="D5290">
        <v>0</v>
      </c>
      <c r="E5290">
        <v>2020</v>
      </c>
    </row>
    <row r="5291" spans="1:5" x14ac:dyDescent="0.25">
      <c r="A5291" t="s">
        <v>285</v>
      </c>
      <c r="B5291" t="s">
        <v>123</v>
      </c>
      <c r="C5291" t="s">
        <v>454</v>
      </c>
      <c r="D5291">
        <v>6015000000</v>
      </c>
      <c r="E5291">
        <v>2018</v>
      </c>
    </row>
    <row r="5292" spans="1:5" x14ac:dyDescent="0.25">
      <c r="A5292" t="s">
        <v>285</v>
      </c>
      <c r="B5292" t="s">
        <v>123</v>
      </c>
      <c r="C5292" t="s">
        <v>454</v>
      </c>
      <c r="D5292">
        <v>5546000000</v>
      </c>
      <c r="E5292">
        <v>2019</v>
      </c>
    </row>
    <row r="5293" spans="1:5" x14ac:dyDescent="0.25">
      <c r="A5293" t="s">
        <v>285</v>
      </c>
      <c r="B5293" t="s">
        <v>123</v>
      </c>
      <c r="C5293" t="s">
        <v>454</v>
      </c>
      <c r="D5293">
        <v>2714000000</v>
      </c>
      <c r="E5293">
        <v>2020</v>
      </c>
    </row>
    <row r="5294" spans="1:5" x14ac:dyDescent="0.25">
      <c r="A5294" t="s">
        <v>285</v>
      </c>
      <c r="B5294" t="s">
        <v>123</v>
      </c>
      <c r="C5294" t="s">
        <v>24</v>
      </c>
      <c r="D5294">
        <v>6015000000</v>
      </c>
      <c r="E5294">
        <v>2018</v>
      </c>
    </row>
    <row r="5295" spans="1:5" x14ac:dyDescent="0.25">
      <c r="A5295" t="s">
        <v>285</v>
      </c>
      <c r="B5295" t="s">
        <v>123</v>
      </c>
      <c r="C5295" t="s">
        <v>24</v>
      </c>
      <c r="D5295">
        <v>5546000000</v>
      </c>
      <c r="E5295">
        <v>2019</v>
      </c>
    </row>
    <row r="5296" spans="1:5" x14ac:dyDescent="0.25">
      <c r="A5296" t="s">
        <v>285</v>
      </c>
      <c r="B5296" t="s">
        <v>123</v>
      </c>
      <c r="C5296" t="s">
        <v>24</v>
      </c>
      <c r="D5296">
        <v>2714000000</v>
      </c>
      <c r="E5296">
        <v>2020</v>
      </c>
    </row>
    <row r="5297" spans="1:5" x14ac:dyDescent="0.25">
      <c r="A5297" t="s">
        <v>285</v>
      </c>
      <c r="B5297" t="s">
        <v>123</v>
      </c>
      <c r="C5297" t="s">
        <v>455</v>
      </c>
      <c r="D5297">
        <v>4191000000</v>
      </c>
      <c r="E5297">
        <v>2018</v>
      </c>
    </row>
    <row r="5298" spans="1:5" x14ac:dyDescent="0.25">
      <c r="A5298" t="s">
        <v>285</v>
      </c>
      <c r="B5298" t="s">
        <v>123</v>
      </c>
      <c r="C5298" t="s">
        <v>455</v>
      </c>
      <c r="D5298">
        <v>4378000000</v>
      </c>
      <c r="E5298">
        <v>2019</v>
      </c>
    </row>
    <row r="5299" spans="1:5" x14ac:dyDescent="0.25">
      <c r="A5299" t="s">
        <v>285</v>
      </c>
      <c r="B5299" t="s">
        <v>123</v>
      </c>
      <c r="C5299" t="s">
        <v>455</v>
      </c>
      <c r="D5299">
        <v>4287000000</v>
      </c>
      <c r="E5299">
        <v>2020</v>
      </c>
    </row>
    <row r="5300" spans="1:5" x14ac:dyDescent="0.25">
      <c r="A5300" t="s">
        <v>285</v>
      </c>
      <c r="B5300" t="s">
        <v>123</v>
      </c>
      <c r="C5300" t="s">
        <v>14</v>
      </c>
      <c r="D5300">
        <v>359352000000</v>
      </c>
      <c r="E5300">
        <v>2018</v>
      </c>
    </row>
    <row r="5301" spans="1:5" x14ac:dyDescent="0.25">
      <c r="A5301" t="s">
        <v>285</v>
      </c>
      <c r="B5301" t="s">
        <v>123</v>
      </c>
      <c r="C5301" t="s">
        <v>14</v>
      </c>
      <c r="D5301">
        <v>376958000000</v>
      </c>
      <c r="E5301">
        <v>2019</v>
      </c>
    </row>
    <row r="5302" spans="1:5" x14ac:dyDescent="0.25">
      <c r="A5302" t="s">
        <v>285</v>
      </c>
      <c r="B5302" t="s">
        <v>123</v>
      </c>
      <c r="C5302" t="s">
        <v>14</v>
      </c>
      <c r="D5302">
        <v>381093000000</v>
      </c>
      <c r="E5302">
        <v>2020</v>
      </c>
    </row>
    <row r="5303" spans="1:5" x14ac:dyDescent="0.25">
      <c r="A5303" t="s">
        <v>285</v>
      </c>
      <c r="B5303" t="s">
        <v>123</v>
      </c>
      <c r="C5303" t="s">
        <v>17</v>
      </c>
      <c r="D5303">
        <v>320870000000</v>
      </c>
      <c r="E5303">
        <v>2018</v>
      </c>
    </row>
    <row r="5304" spans="1:5" x14ac:dyDescent="0.25">
      <c r="A5304" t="s">
        <v>285</v>
      </c>
      <c r="B5304" t="s">
        <v>123</v>
      </c>
      <c r="C5304" t="s">
        <v>17</v>
      </c>
      <c r="D5304">
        <v>332354000000</v>
      </c>
      <c r="E5304">
        <v>2019</v>
      </c>
    </row>
    <row r="5305" spans="1:5" x14ac:dyDescent="0.25">
      <c r="A5305" t="s">
        <v>285</v>
      </c>
      <c r="B5305" t="s">
        <v>123</v>
      </c>
      <c r="C5305" t="s">
        <v>17</v>
      </c>
      <c r="D5305">
        <v>361398000000</v>
      </c>
      <c r="E5305">
        <v>2020</v>
      </c>
    </row>
    <row r="5306" spans="1:5" x14ac:dyDescent="0.25">
      <c r="A5306" t="s">
        <v>285</v>
      </c>
      <c r="B5306" t="s">
        <v>123</v>
      </c>
      <c r="C5306" t="s">
        <v>456</v>
      </c>
      <c r="D5306">
        <v>14902000000</v>
      </c>
      <c r="E5306">
        <v>2018</v>
      </c>
    </row>
    <row r="5307" spans="1:5" x14ac:dyDescent="0.25">
      <c r="A5307" t="s">
        <v>285</v>
      </c>
      <c r="B5307" t="s">
        <v>123</v>
      </c>
      <c r="C5307" t="s">
        <v>456</v>
      </c>
      <c r="D5307">
        <v>15483000000</v>
      </c>
      <c r="E5307">
        <v>2019</v>
      </c>
    </row>
    <row r="5308" spans="1:5" x14ac:dyDescent="0.25">
      <c r="A5308" t="s">
        <v>285</v>
      </c>
      <c r="B5308" t="s">
        <v>123</v>
      </c>
      <c r="C5308" t="s">
        <v>456</v>
      </c>
      <c r="D5308">
        <v>15056000000</v>
      </c>
      <c r="E5308">
        <v>2020</v>
      </c>
    </row>
    <row r="5309" spans="1:5" x14ac:dyDescent="0.25">
      <c r="A5309" t="s">
        <v>285</v>
      </c>
      <c r="B5309" t="s">
        <v>123</v>
      </c>
      <c r="C5309" t="s">
        <v>457</v>
      </c>
      <c r="D5309">
        <v>0</v>
      </c>
      <c r="E5309">
        <v>2018</v>
      </c>
    </row>
    <row r="5310" spans="1:5" x14ac:dyDescent="0.25">
      <c r="A5310" t="s">
        <v>285</v>
      </c>
      <c r="B5310" t="s">
        <v>123</v>
      </c>
      <c r="C5310" t="s">
        <v>457</v>
      </c>
      <c r="D5310">
        <v>0</v>
      </c>
      <c r="E5310">
        <v>2020</v>
      </c>
    </row>
    <row r="5311" spans="1:5" x14ac:dyDescent="0.25">
      <c r="A5311" t="s">
        <v>285</v>
      </c>
      <c r="B5311" t="s">
        <v>123</v>
      </c>
      <c r="C5311" t="s">
        <v>494</v>
      </c>
      <c r="D5311">
        <v>0</v>
      </c>
      <c r="E5311">
        <v>2019</v>
      </c>
    </row>
    <row r="5312" spans="1:5" x14ac:dyDescent="0.25">
      <c r="A5312" t="s">
        <v>285</v>
      </c>
      <c r="B5312" t="s">
        <v>123</v>
      </c>
      <c r="C5312" t="s">
        <v>458</v>
      </c>
      <c r="D5312">
        <v>6871000000</v>
      </c>
      <c r="E5312">
        <v>2018</v>
      </c>
    </row>
    <row r="5313" spans="1:5" x14ac:dyDescent="0.25">
      <c r="A5313" t="s">
        <v>285</v>
      </c>
      <c r="B5313" t="s">
        <v>123</v>
      </c>
      <c r="C5313" t="s">
        <v>458</v>
      </c>
      <c r="D5313">
        <v>7011000000</v>
      </c>
      <c r="E5313">
        <v>2019</v>
      </c>
    </row>
    <row r="5314" spans="1:5" x14ac:dyDescent="0.25">
      <c r="A5314" t="s">
        <v>285</v>
      </c>
      <c r="B5314" t="s">
        <v>123</v>
      </c>
      <c r="C5314" t="s">
        <v>458</v>
      </c>
      <c r="D5314">
        <v>6315000000</v>
      </c>
      <c r="E5314">
        <v>2020</v>
      </c>
    </row>
    <row r="5315" spans="1:5" x14ac:dyDescent="0.25">
      <c r="A5315" t="s">
        <v>285</v>
      </c>
      <c r="B5315" t="s">
        <v>123</v>
      </c>
      <c r="C5315" t="s">
        <v>459</v>
      </c>
      <c r="D5315">
        <v>12238000000</v>
      </c>
      <c r="E5315">
        <v>2018</v>
      </c>
    </row>
    <row r="5316" spans="1:5" x14ac:dyDescent="0.25">
      <c r="A5316" t="s">
        <v>285</v>
      </c>
      <c r="B5316" t="s">
        <v>123</v>
      </c>
      <c r="C5316" t="s">
        <v>459</v>
      </c>
      <c r="D5316">
        <v>12855000000</v>
      </c>
      <c r="E5316">
        <v>2019</v>
      </c>
    </row>
    <row r="5317" spans="1:5" x14ac:dyDescent="0.25">
      <c r="A5317" t="s">
        <v>285</v>
      </c>
      <c r="B5317" t="s">
        <v>123</v>
      </c>
      <c r="C5317" t="s">
        <v>459</v>
      </c>
      <c r="D5317">
        <v>7577000000</v>
      </c>
      <c r="E5317">
        <v>2020</v>
      </c>
    </row>
    <row r="5318" spans="1:5" x14ac:dyDescent="0.25">
      <c r="A5318" t="s">
        <v>285</v>
      </c>
      <c r="B5318" t="s">
        <v>123</v>
      </c>
      <c r="C5318" t="s">
        <v>460</v>
      </c>
      <c r="D5318">
        <v>-8488000000</v>
      </c>
      <c r="E5318">
        <v>2018</v>
      </c>
    </row>
    <row r="5319" spans="1:5" x14ac:dyDescent="0.25">
      <c r="A5319" t="s">
        <v>285</v>
      </c>
      <c r="B5319" t="s">
        <v>123</v>
      </c>
      <c r="C5319" t="s">
        <v>460</v>
      </c>
      <c r="D5319">
        <v>5440000000</v>
      </c>
      <c r="E5319">
        <v>2019</v>
      </c>
    </row>
    <row r="5320" spans="1:5" x14ac:dyDescent="0.25">
      <c r="A5320" t="s">
        <v>285</v>
      </c>
      <c r="B5320" t="s">
        <v>123</v>
      </c>
      <c r="C5320" t="s">
        <v>460</v>
      </c>
      <c r="D5320">
        <v>34989000000</v>
      </c>
      <c r="E5320">
        <v>2020</v>
      </c>
    </row>
    <row r="5321" spans="1:5" x14ac:dyDescent="0.25">
      <c r="A5321" t="s">
        <v>285</v>
      </c>
      <c r="B5321" t="s">
        <v>123</v>
      </c>
      <c r="C5321" t="s">
        <v>461</v>
      </c>
      <c r="D5321">
        <v>-31604000000</v>
      </c>
      <c r="E5321">
        <v>2018</v>
      </c>
    </row>
    <row r="5322" spans="1:5" x14ac:dyDescent="0.25">
      <c r="A5322" t="s">
        <v>285</v>
      </c>
      <c r="B5322" t="s">
        <v>123</v>
      </c>
      <c r="C5322" t="s">
        <v>461</v>
      </c>
      <c r="D5322">
        <v>-16229000000</v>
      </c>
      <c r="E5322">
        <v>2019</v>
      </c>
    </row>
    <row r="5323" spans="1:5" x14ac:dyDescent="0.25">
      <c r="A5323" t="s">
        <v>285</v>
      </c>
      <c r="B5323" t="s">
        <v>123</v>
      </c>
      <c r="C5323" t="s">
        <v>461</v>
      </c>
      <c r="D5323">
        <v>-34021000000</v>
      </c>
      <c r="E5323">
        <v>2020</v>
      </c>
    </row>
    <row r="5324" spans="1:5" x14ac:dyDescent="0.25">
      <c r="A5324" t="s">
        <v>285</v>
      </c>
      <c r="B5324" t="s">
        <v>123</v>
      </c>
      <c r="C5324" t="s">
        <v>462</v>
      </c>
      <c r="D5324">
        <v>7913000000</v>
      </c>
      <c r="E5324">
        <v>2018</v>
      </c>
    </row>
    <row r="5325" spans="1:5" x14ac:dyDescent="0.25">
      <c r="A5325" t="s">
        <v>285</v>
      </c>
      <c r="B5325" t="s">
        <v>123</v>
      </c>
      <c r="C5325" t="s">
        <v>462</v>
      </c>
      <c r="D5325">
        <v>8033000000</v>
      </c>
      <c r="E5325">
        <v>2019</v>
      </c>
    </row>
    <row r="5326" spans="1:5" x14ac:dyDescent="0.25">
      <c r="A5326" t="s">
        <v>285</v>
      </c>
      <c r="B5326" t="s">
        <v>123</v>
      </c>
      <c r="C5326" t="s">
        <v>462</v>
      </c>
      <c r="D5326">
        <v>8577000000</v>
      </c>
      <c r="E5326">
        <v>2020</v>
      </c>
    </row>
    <row r="5327" spans="1:5" x14ac:dyDescent="0.25">
      <c r="A5327" t="s">
        <v>285</v>
      </c>
      <c r="B5327" t="s">
        <v>123</v>
      </c>
      <c r="C5327" t="s">
        <v>463</v>
      </c>
      <c r="D5327">
        <v>0</v>
      </c>
      <c r="E5327">
        <v>2018</v>
      </c>
    </row>
    <row r="5328" spans="1:5" x14ac:dyDescent="0.25">
      <c r="A5328" t="s">
        <v>285</v>
      </c>
      <c r="B5328" t="s">
        <v>123</v>
      </c>
      <c r="C5328" t="s">
        <v>463</v>
      </c>
      <c r="D5328">
        <v>0</v>
      </c>
      <c r="E5328">
        <v>2019</v>
      </c>
    </row>
    <row r="5329" spans="1:5" x14ac:dyDescent="0.25">
      <c r="A5329" t="s">
        <v>285</v>
      </c>
      <c r="B5329" t="s">
        <v>123</v>
      </c>
      <c r="C5329" t="s">
        <v>463</v>
      </c>
      <c r="D5329">
        <v>0</v>
      </c>
      <c r="E5329">
        <v>2020</v>
      </c>
    </row>
    <row r="5330" spans="1:5" x14ac:dyDescent="0.25">
      <c r="A5330" t="s">
        <v>285</v>
      </c>
      <c r="B5330" t="s">
        <v>123</v>
      </c>
      <c r="C5330" t="s">
        <v>12</v>
      </c>
      <c r="D5330">
        <v>0</v>
      </c>
      <c r="E5330">
        <v>2018</v>
      </c>
    </row>
    <row r="5331" spans="1:5" x14ac:dyDescent="0.25">
      <c r="A5331" t="s">
        <v>285</v>
      </c>
      <c r="B5331" t="s">
        <v>123</v>
      </c>
      <c r="C5331" t="s">
        <v>12</v>
      </c>
      <c r="D5331">
        <v>-258601000000</v>
      </c>
      <c r="E5331">
        <v>2019</v>
      </c>
    </row>
    <row r="5332" spans="1:5" x14ac:dyDescent="0.25">
      <c r="A5332" t="s">
        <v>285</v>
      </c>
      <c r="B5332" t="s">
        <v>123</v>
      </c>
      <c r="C5332" t="s">
        <v>12</v>
      </c>
      <c r="D5332">
        <v>-234680000000</v>
      </c>
      <c r="E5332">
        <v>2020</v>
      </c>
    </row>
    <row r="5333" spans="1:5" x14ac:dyDescent="0.25">
      <c r="A5333" t="s">
        <v>285</v>
      </c>
      <c r="B5333" t="s">
        <v>123</v>
      </c>
      <c r="C5333" t="s">
        <v>464</v>
      </c>
      <c r="D5333">
        <v>0</v>
      </c>
      <c r="E5333">
        <v>2018</v>
      </c>
    </row>
    <row r="5334" spans="1:5" x14ac:dyDescent="0.25">
      <c r="A5334" t="s">
        <v>285</v>
      </c>
      <c r="B5334" t="s">
        <v>123</v>
      </c>
      <c r="C5334" t="s">
        <v>464</v>
      </c>
      <c r="D5334">
        <v>0</v>
      </c>
      <c r="E5334">
        <v>2019</v>
      </c>
    </row>
    <row r="5335" spans="1:5" x14ac:dyDescent="0.25">
      <c r="A5335" t="s">
        <v>285</v>
      </c>
      <c r="B5335" t="s">
        <v>123</v>
      </c>
      <c r="C5335" t="s">
        <v>464</v>
      </c>
      <c r="D5335">
        <v>0</v>
      </c>
      <c r="E5335">
        <v>2020</v>
      </c>
    </row>
    <row r="5336" spans="1:5" x14ac:dyDescent="0.25">
      <c r="A5336" t="s">
        <v>285</v>
      </c>
      <c r="B5336" t="s">
        <v>123</v>
      </c>
      <c r="C5336" t="s">
        <v>465</v>
      </c>
      <c r="D5336">
        <v>327030000000</v>
      </c>
      <c r="E5336">
        <v>2018</v>
      </c>
    </row>
    <row r="5337" spans="1:5" x14ac:dyDescent="0.25">
      <c r="A5337" t="s">
        <v>285</v>
      </c>
      <c r="B5337" t="s">
        <v>123</v>
      </c>
      <c r="C5337" t="s">
        <v>465</v>
      </c>
      <c r="D5337">
        <v>348649000000</v>
      </c>
      <c r="E5337">
        <v>2019</v>
      </c>
    </row>
    <row r="5338" spans="1:5" x14ac:dyDescent="0.25">
      <c r="A5338" t="s">
        <v>285</v>
      </c>
      <c r="B5338" t="s">
        <v>123</v>
      </c>
      <c r="C5338" t="s">
        <v>465</v>
      </c>
      <c r="D5338">
        <v>295274000000</v>
      </c>
      <c r="E5338">
        <v>2020</v>
      </c>
    </row>
    <row r="5339" spans="1:5" x14ac:dyDescent="0.25">
      <c r="A5339" t="s">
        <v>285</v>
      </c>
      <c r="B5339" t="s">
        <v>123</v>
      </c>
      <c r="C5339" t="s">
        <v>466</v>
      </c>
      <c r="D5339">
        <v>11743000000</v>
      </c>
      <c r="E5339">
        <v>2018</v>
      </c>
    </row>
    <row r="5340" spans="1:5" x14ac:dyDescent="0.25">
      <c r="A5340" t="s">
        <v>285</v>
      </c>
      <c r="B5340" t="s">
        <v>123</v>
      </c>
      <c r="C5340" t="s">
        <v>466</v>
      </c>
      <c r="D5340">
        <v>13521000000</v>
      </c>
      <c r="E5340">
        <v>2019</v>
      </c>
    </row>
    <row r="5341" spans="1:5" x14ac:dyDescent="0.25">
      <c r="A5341" t="s">
        <v>285</v>
      </c>
      <c r="B5341" t="s">
        <v>123</v>
      </c>
      <c r="C5341" t="s">
        <v>466</v>
      </c>
      <c r="D5341">
        <v>15065000000</v>
      </c>
      <c r="E5341">
        <v>2020</v>
      </c>
    </row>
    <row r="5342" spans="1:5" x14ac:dyDescent="0.25">
      <c r="A5342" t="s">
        <v>285</v>
      </c>
      <c r="B5342" t="s">
        <v>123</v>
      </c>
      <c r="C5342" t="s">
        <v>467</v>
      </c>
      <c r="D5342">
        <v>1145000000</v>
      </c>
      <c r="E5342">
        <v>2018</v>
      </c>
    </row>
    <row r="5343" spans="1:5" x14ac:dyDescent="0.25">
      <c r="A5343" t="s">
        <v>285</v>
      </c>
      <c r="B5343" t="s">
        <v>123</v>
      </c>
      <c r="C5343" t="s">
        <v>467</v>
      </c>
      <c r="D5343">
        <v>1237000000</v>
      </c>
      <c r="E5343">
        <v>2019</v>
      </c>
    </row>
    <row r="5344" spans="1:5" x14ac:dyDescent="0.25">
      <c r="A5344" t="s">
        <v>285</v>
      </c>
      <c r="B5344" t="s">
        <v>123</v>
      </c>
      <c r="C5344" t="s">
        <v>467</v>
      </c>
      <c r="D5344">
        <v>1312000000</v>
      </c>
      <c r="E5344">
        <v>2020</v>
      </c>
    </row>
    <row r="5345" spans="1:5" x14ac:dyDescent="0.25">
      <c r="A5345" t="s">
        <v>285</v>
      </c>
      <c r="B5345" t="s">
        <v>123</v>
      </c>
      <c r="C5345" t="s">
        <v>468</v>
      </c>
      <c r="D5345">
        <v>0</v>
      </c>
      <c r="E5345">
        <v>2018</v>
      </c>
    </row>
    <row r="5346" spans="1:5" x14ac:dyDescent="0.25">
      <c r="A5346" t="s">
        <v>285</v>
      </c>
      <c r="B5346" t="s">
        <v>123</v>
      </c>
      <c r="C5346" t="s">
        <v>468</v>
      </c>
      <c r="D5346">
        <v>0</v>
      </c>
      <c r="E5346">
        <v>2019</v>
      </c>
    </row>
    <row r="5347" spans="1:5" x14ac:dyDescent="0.25">
      <c r="A5347" t="s">
        <v>285</v>
      </c>
      <c r="B5347" t="s">
        <v>123</v>
      </c>
      <c r="C5347" t="s">
        <v>468</v>
      </c>
      <c r="D5347">
        <v>0</v>
      </c>
      <c r="E5347">
        <v>2020</v>
      </c>
    </row>
    <row r="5348" spans="1:5" x14ac:dyDescent="0.25">
      <c r="A5348" t="s">
        <v>285</v>
      </c>
      <c r="B5348" t="s">
        <v>123</v>
      </c>
      <c r="C5348" t="s">
        <v>469</v>
      </c>
      <c r="D5348">
        <v>773000000</v>
      </c>
      <c r="E5348">
        <v>2018</v>
      </c>
    </row>
    <row r="5349" spans="1:5" x14ac:dyDescent="0.25">
      <c r="A5349" t="s">
        <v>285</v>
      </c>
      <c r="B5349" t="s">
        <v>123</v>
      </c>
      <c r="C5349" t="s">
        <v>469</v>
      </c>
      <c r="D5349">
        <v>753000000</v>
      </c>
      <c r="E5349">
        <v>2019</v>
      </c>
    </row>
    <row r="5350" spans="1:5" x14ac:dyDescent="0.25">
      <c r="A5350" t="s">
        <v>285</v>
      </c>
      <c r="B5350" t="s">
        <v>123</v>
      </c>
      <c r="C5350" t="s">
        <v>469</v>
      </c>
      <c r="D5350">
        <v>460000000</v>
      </c>
      <c r="E5350">
        <v>2020</v>
      </c>
    </row>
    <row r="5351" spans="1:5" x14ac:dyDescent="0.25">
      <c r="A5351" t="s">
        <v>285</v>
      </c>
      <c r="B5351" t="s">
        <v>123</v>
      </c>
      <c r="C5351" t="s">
        <v>470</v>
      </c>
      <c r="D5351">
        <v>33188000000</v>
      </c>
      <c r="E5351">
        <v>2018</v>
      </c>
    </row>
    <row r="5352" spans="1:5" x14ac:dyDescent="0.25">
      <c r="A5352" t="s">
        <v>285</v>
      </c>
      <c r="B5352" t="s">
        <v>123</v>
      </c>
      <c r="C5352" t="s">
        <v>470</v>
      </c>
      <c r="D5352">
        <v>12501000000</v>
      </c>
      <c r="E5352">
        <v>2019</v>
      </c>
    </row>
    <row r="5353" spans="1:5" x14ac:dyDescent="0.25">
      <c r="A5353" t="s">
        <v>285</v>
      </c>
      <c r="B5353" t="s">
        <v>123</v>
      </c>
      <c r="C5353" t="s">
        <v>470</v>
      </c>
      <c r="D5353">
        <v>43026000000</v>
      </c>
      <c r="E5353">
        <v>2020</v>
      </c>
    </row>
    <row r="5354" spans="1:5" x14ac:dyDescent="0.25">
      <c r="A5354" t="s">
        <v>285</v>
      </c>
      <c r="B5354" t="s">
        <v>123</v>
      </c>
      <c r="C5354" t="s">
        <v>471</v>
      </c>
      <c r="D5354">
        <v>0</v>
      </c>
      <c r="E5354">
        <v>2018</v>
      </c>
    </row>
    <row r="5355" spans="1:5" x14ac:dyDescent="0.25">
      <c r="A5355" t="s">
        <v>285</v>
      </c>
      <c r="B5355" t="s">
        <v>123</v>
      </c>
      <c r="C5355" t="s">
        <v>471</v>
      </c>
      <c r="D5355">
        <v>0</v>
      </c>
      <c r="E5355">
        <v>2019</v>
      </c>
    </row>
    <row r="5356" spans="1:5" x14ac:dyDescent="0.25">
      <c r="A5356" t="s">
        <v>285</v>
      </c>
      <c r="B5356" t="s">
        <v>123</v>
      </c>
      <c r="C5356" t="s">
        <v>471</v>
      </c>
      <c r="D5356">
        <v>0</v>
      </c>
      <c r="E5356">
        <v>2020</v>
      </c>
    </row>
    <row r="5357" spans="1:5" x14ac:dyDescent="0.25">
      <c r="A5357" t="s">
        <v>285</v>
      </c>
      <c r="B5357" t="s">
        <v>123</v>
      </c>
      <c r="C5357" t="s">
        <v>472</v>
      </c>
      <c r="D5357">
        <v>265000000</v>
      </c>
      <c r="E5357">
        <v>2018</v>
      </c>
    </row>
    <row r="5358" spans="1:5" x14ac:dyDescent="0.25">
      <c r="A5358" t="s">
        <v>285</v>
      </c>
      <c r="B5358" t="s">
        <v>123</v>
      </c>
      <c r="C5358" t="s">
        <v>472</v>
      </c>
      <c r="D5358">
        <v>282000000</v>
      </c>
      <c r="E5358">
        <v>2019</v>
      </c>
    </row>
    <row r="5359" spans="1:5" x14ac:dyDescent="0.25">
      <c r="A5359" t="s">
        <v>285</v>
      </c>
      <c r="B5359" t="s">
        <v>123</v>
      </c>
      <c r="C5359" t="s">
        <v>472</v>
      </c>
      <c r="D5359">
        <v>280000000</v>
      </c>
      <c r="E5359">
        <v>2020</v>
      </c>
    </row>
    <row r="5360" spans="1:5" x14ac:dyDescent="0.25">
      <c r="A5360" t="s">
        <v>285</v>
      </c>
      <c r="B5360" t="s">
        <v>123</v>
      </c>
      <c r="C5360" t="s">
        <v>473</v>
      </c>
      <c r="D5360">
        <v>0</v>
      </c>
      <c r="E5360">
        <v>2018</v>
      </c>
    </row>
    <row r="5361" spans="1:5" x14ac:dyDescent="0.25">
      <c r="A5361" t="s">
        <v>285</v>
      </c>
      <c r="B5361" t="s">
        <v>123</v>
      </c>
      <c r="C5361" t="s">
        <v>473</v>
      </c>
      <c r="D5361">
        <v>0</v>
      </c>
      <c r="E5361">
        <v>2019</v>
      </c>
    </row>
    <row r="5362" spans="1:5" x14ac:dyDescent="0.25">
      <c r="A5362" t="s">
        <v>285</v>
      </c>
      <c r="B5362" t="s">
        <v>123</v>
      </c>
      <c r="C5362" t="s">
        <v>473</v>
      </c>
      <c r="D5362">
        <v>0</v>
      </c>
      <c r="E5362">
        <v>2020</v>
      </c>
    </row>
    <row r="5363" spans="1:5" x14ac:dyDescent="0.25">
      <c r="A5363" t="s">
        <v>285</v>
      </c>
      <c r="B5363" t="s">
        <v>123</v>
      </c>
      <c r="C5363" t="s">
        <v>474</v>
      </c>
      <c r="D5363">
        <v>16328000000</v>
      </c>
      <c r="E5363">
        <v>2018</v>
      </c>
    </row>
    <row r="5364" spans="1:5" x14ac:dyDescent="0.25">
      <c r="A5364" t="s">
        <v>285</v>
      </c>
      <c r="B5364" t="s">
        <v>123</v>
      </c>
      <c r="C5364" t="s">
        <v>474</v>
      </c>
      <c r="D5364">
        <v>18383000000</v>
      </c>
      <c r="E5364">
        <v>2019</v>
      </c>
    </row>
    <row r="5365" spans="1:5" x14ac:dyDescent="0.25">
      <c r="A5365" t="s">
        <v>285</v>
      </c>
      <c r="B5365" t="s">
        <v>123</v>
      </c>
      <c r="C5365" t="s">
        <v>474</v>
      </c>
      <c r="D5365">
        <v>23136000000</v>
      </c>
      <c r="E5365">
        <v>2020</v>
      </c>
    </row>
    <row r="5366" spans="1:5" x14ac:dyDescent="0.25">
      <c r="A5366" t="s">
        <v>285</v>
      </c>
      <c r="B5366" t="s">
        <v>123</v>
      </c>
      <c r="C5366" t="s">
        <v>475</v>
      </c>
      <c r="D5366">
        <v>213000000</v>
      </c>
      <c r="E5366">
        <v>2018</v>
      </c>
    </row>
    <row r="5367" spans="1:5" x14ac:dyDescent="0.25">
      <c r="A5367" t="s">
        <v>285</v>
      </c>
      <c r="B5367" t="s">
        <v>123</v>
      </c>
      <c r="C5367" t="s">
        <v>475</v>
      </c>
      <c r="D5367">
        <v>1678000000</v>
      </c>
      <c r="E5367">
        <v>2019</v>
      </c>
    </row>
    <row r="5368" spans="1:5" x14ac:dyDescent="0.25">
      <c r="A5368" t="s">
        <v>285</v>
      </c>
      <c r="B5368" t="s">
        <v>123</v>
      </c>
      <c r="C5368" t="s">
        <v>475</v>
      </c>
      <c r="D5368">
        <v>1633000000</v>
      </c>
      <c r="E5368">
        <v>2020</v>
      </c>
    </row>
    <row r="5369" spans="1:5" x14ac:dyDescent="0.25">
      <c r="A5369" t="s">
        <v>285</v>
      </c>
      <c r="B5369" t="s">
        <v>123</v>
      </c>
      <c r="C5369" t="s">
        <v>476</v>
      </c>
      <c r="D5369">
        <v>5856000000</v>
      </c>
      <c r="E5369">
        <v>2018</v>
      </c>
    </row>
    <row r="5370" spans="1:5" x14ac:dyDescent="0.25">
      <c r="A5370" t="s">
        <v>285</v>
      </c>
      <c r="B5370" t="s">
        <v>123</v>
      </c>
      <c r="C5370" t="s">
        <v>476</v>
      </c>
      <c r="D5370">
        <v>6236000000</v>
      </c>
      <c r="E5370">
        <v>2019</v>
      </c>
    </row>
    <row r="5371" spans="1:5" x14ac:dyDescent="0.25">
      <c r="A5371" t="s">
        <v>285</v>
      </c>
      <c r="B5371" t="s">
        <v>123</v>
      </c>
      <c r="C5371" t="s">
        <v>476</v>
      </c>
      <c r="D5371">
        <v>5423000000</v>
      </c>
      <c r="E5371">
        <v>2020</v>
      </c>
    </row>
    <row r="5372" spans="1:5" x14ac:dyDescent="0.25">
      <c r="A5372" t="s">
        <v>285</v>
      </c>
      <c r="B5372" t="s">
        <v>123</v>
      </c>
      <c r="C5372" t="s">
        <v>477</v>
      </c>
      <c r="D5372">
        <v>2284000000</v>
      </c>
      <c r="E5372">
        <v>2018</v>
      </c>
    </row>
    <row r="5373" spans="1:5" x14ac:dyDescent="0.25">
      <c r="A5373" t="s">
        <v>285</v>
      </c>
      <c r="B5373" t="s">
        <v>123</v>
      </c>
      <c r="C5373" t="s">
        <v>477</v>
      </c>
      <c r="D5373">
        <v>1481000000</v>
      </c>
      <c r="E5373">
        <v>2019</v>
      </c>
    </row>
    <row r="5374" spans="1:5" x14ac:dyDescent="0.25">
      <c r="A5374" t="s">
        <v>285</v>
      </c>
      <c r="B5374" t="s">
        <v>123</v>
      </c>
      <c r="C5374" t="s">
        <v>477</v>
      </c>
      <c r="D5374">
        <v>393000000</v>
      </c>
      <c r="E5374">
        <v>2020</v>
      </c>
    </row>
    <row r="5375" spans="1:5" x14ac:dyDescent="0.25">
      <c r="A5375" t="s">
        <v>285</v>
      </c>
      <c r="B5375" t="s">
        <v>123</v>
      </c>
      <c r="C5375" t="s">
        <v>478</v>
      </c>
      <c r="D5375">
        <v>0</v>
      </c>
      <c r="E5375">
        <v>2018</v>
      </c>
    </row>
    <row r="5376" spans="1:5" x14ac:dyDescent="0.25">
      <c r="A5376" t="s">
        <v>285</v>
      </c>
      <c r="B5376" t="s">
        <v>123</v>
      </c>
      <c r="C5376" t="s">
        <v>478</v>
      </c>
      <c r="D5376">
        <v>0</v>
      </c>
      <c r="E5376">
        <v>2019</v>
      </c>
    </row>
    <row r="5377" spans="1:5" x14ac:dyDescent="0.25">
      <c r="A5377" t="s">
        <v>285</v>
      </c>
      <c r="B5377" t="s">
        <v>123</v>
      </c>
      <c r="C5377" t="s">
        <v>478</v>
      </c>
      <c r="D5377">
        <v>0</v>
      </c>
      <c r="E5377">
        <v>2020</v>
      </c>
    </row>
    <row r="5378" spans="1:5" x14ac:dyDescent="0.25">
      <c r="A5378" t="s">
        <v>285</v>
      </c>
      <c r="B5378" t="s">
        <v>123</v>
      </c>
      <c r="C5378" t="s">
        <v>479</v>
      </c>
      <c r="D5378">
        <v>35875000000</v>
      </c>
      <c r="E5378">
        <v>2018</v>
      </c>
    </row>
    <row r="5379" spans="1:5" x14ac:dyDescent="0.25">
      <c r="A5379" t="s">
        <v>285</v>
      </c>
      <c r="B5379" t="s">
        <v>123</v>
      </c>
      <c r="C5379" t="s">
        <v>479</v>
      </c>
      <c r="D5379">
        <v>40340000000</v>
      </c>
      <c r="E5379">
        <v>2019</v>
      </c>
    </row>
    <row r="5380" spans="1:5" x14ac:dyDescent="0.25">
      <c r="A5380" t="s">
        <v>285</v>
      </c>
      <c r="B5380" t="s">
        <v>123</v>
      </c>
      <c r="C5380" t="s">
        <v>479</v>
      </c>
      <c r="D5380">
        <v>40088000000</v>
      </c>
      <c r="E5380">
        <v>2020</v>
      </c>
    </row>
    <row r="5381" spans="1:5" x14ac:dyDescent="0.25">
      <c r="A5381" t="s">
        <v>285</v>
      </c>
      <c r="B5381" t="s">
        <v>123</v>
      </c>
      <c r="C5381" t="s">
        <v>480</v>
      </c>
      <c r="D5381">
        <v>22220000000</v>
      </c>
      <c r="E5381">
        <v>2018</v>
      </c>
    </row>
    <row r="5382" spans="1:5" x14ac:dyDescent="0.25">
      <c r="A5382" t="s">
        <v>285</v>
      </c>
      <c r="B5382" t="s">
        <v>123</v>
      </c>
      <c r="C5382" t="s">
        <v>480</v>
      </c>
      <c r="D5382">
        <v>22357000000</v>
      </c>
      <c r="E5382">
        <v>2019</v>
      </c>
    </row>
    <row r="5383" spans="1:5" x14ac:dyDescent="0.25">
      <c r="A5383" t="s">
        <v>285</v>
      </c>
      <c r="B5383" t="s">
        <v>123</v>
      </c>
      <c r="C5383" t="s">
        <v>480</v>
      </c>
      <c r="D5383">
        <v>18259000000</v>
      </c>
      <c r="E5383">
        <v>2020</v>
      </c>
    </row>
    <row r="5384" spans="1:5" x14ac:dyDescent="0.25">
      <c r="A5384" t="s">
        <v>285</v>
      </c>
      <c r="B5384" t="s">
        <v>123</v>
      </c>
      <c r="C5384" t="s">
        <v>481</v>
      </c>
      <c r="D5384">
        <v>5552000000</v>
      </c>
      <c r="E5384">
        <v>2018</v>
      </c>
    </row>
    <row r="5385" spans="1:5" x14ac:dyDescent="0.25">
      <c r="A5385" t="s">
        <v>285</v>
      </c>
      <c r="B5385" t="s">
        <v>123</v>
      </c>
      <c r="C5385" t="s">
        <v>481</v>
      </c>
      <c r="D5385">
        <v>5662000000</v>
      </c>
      <c r="E5385">
        <v>2019</v>
      </c>
    </row>
    <row r="5386" spans="1:5" x14ac:dyDescent="0.25">
      <c r="A5386" t="s">
        <v>285</v>
      </c>
      <c r="B5386" t="s">
        <v>123</v>
      </c>
      <c r="C5386" t="s">
        <v>481</v>
      </c>
      <c r="D5386">
        <v>4943000000</v>
      </c>
      <c r="E5386">
        <v>2020</v>
      </c>
    </row>
    <row r="5387" spans="1:5" x14ac:dyDescent="0.25">
      <c r="A5387" t="s">
        <v>285</v>
      </c>
      <c r="B5387" t="s">
        <v>123</v>
      </c>
      <c r="C5387" t="s">
        <v>482</v>
      </c>
      <c r="D5387">
        <v>0</v>
      </c>
      <c r="E5387">
        <v>2018</v>
      </c>
    </row>
    <row r="5388" spans="1:5" x14ac:dyDescent="0.25">
      <c r="A5388" t="s">
        <v>285</v>
      </c>
      <c r="B5388" t="s">
        <v>123</v>
      </c>
      <c r="C5388" t="s">
        <v>482</v>
      </c>
      <c r="D5388">
        <v>0</v>
      </c>
      <c r="E5388">
        <v>2019</v>
      </c>
    </row>
    <row r="5389" spans="1:5" x14ac:dyDescent="0.25">
      <c r="A5389" t="s">
        <v>285</v>
      </c>
      <c r="B5389" t="s">
        <v>123</v>
      </c>
      <c r="C5389" t="s">
        <v>482</v>
      </c>
      <c r="D5389">
        <v>0</v>
      </c>
      <c r="E5389">
        <v>2020</v>
      </c>
    </row>
    <row r="5390" spans="1:5" x14ac:dyDescent="0.25">
      <c r="A5390" t="s">
        <v>285</v>
      </c>
      <c r="B5390" t="s">
        <v>123</v>
      </c>
      <c r="C5390" t="s">
        <v>483</v>
      </c>
      <c r="D5390">
        <v>0</v>
      </c>
      <c r="E5390">
        <v>2018</v>
      </c>
    </row>
    <row r="5391" spans="1:5" x14ac:dyDescent="0.25">
      <c r="A5391" t="s">
        <v>285</v>
      </c>
      <c r="B5391" t="s">
        <v>123</v>
      </c>
      <c r="C5391" t="s">
        <v>483</v>
      </c>
      <c r="D5391">
        <v>0</v>
      </c>
      <c r="E5391">
        <v>2019</v>
      </c>
    </row>
    <row r="5392" spans="1:5" x14ac:dyDescent="0.25">
      <c r="A5392" t="s">
        <v>285</v>
      </c>
      <c r="B5392" t="s">
        <v>123</v>
      </c>
      <c r="C5392" t="s">
        <v>483</v>
      </c>
      <c r="D5392">
        <v>0</v>
      </c>
      <c r="E5392">
        <v>2020</v>
      </c>
    </row>
    <row r="5393" spans="1:5" x14ac:dyDescent="0.25">
      <c r="A5393" t="s">
        <v>285</v>
      </c>
      <c r="B5393" t="s">
        <v>123</v>
      </c>
      <c r="C5393" t="s">
        <v>484</v>
      </c>
      <c r="D5393">
        <v>170000000</v>
      </c>
      <c r="E5393">
        <v>2018</v>
      </c>
    </row>
    <row r="5394" spans="1:5" x14ac:dyDescent="0.25">
      <c r="A5394" t="s">
        <v>285</v>
      </c>
      <c r="B5394" t="s">
        <v>123</v>
      </c>
      <c r="C5394" t="s">
        <v>484</v>
      </c>
      <c r="D5394">
        <v>239000000</v>
      </c>
      <c r="E5394">
        <v>2019</v>
      </c>
    </row>
    <row r="5395" spans="1:5" x14ac:dyDescent="0.25">
      <c r="A5395" t="s">
        <v>285</v>
      </c>
      <c r="B5395" t="s">
        <v>123</v>
      </c>
      <c r="C5395" t="s">
        <v>484</v>
      </c>
      <c r="D5395">
        <v>203000000</v>
      </c>
      <c r="E5395">
        <v>2020</v>
      </c>
    </row>
    <row r="5396" spans="1:5" x14ac:dyDescent="0.25">
      <c r="A5396" t="s">
        <v>285</v>
      </c>
      <c r="B5396" t="s">
        <v>123</v>
      </c>
      <c r="C5396" t="s">
        <v>485</v>
      </c>
      <c r="D5396">
        <v>51668000000</v>
      </c>
      <c r="E5396">
        <v>2018</v>
      </c>
    </row>
    <row r="5397" spans="1:5" x14ac:dyDescent="0.25">
      <c r="A5397" t="s">
        <v>285</v>
      </c>
      <c r="B5397" t="s">
        <v>123</v>
      </c>
      <c r="C5397" t="s">
        <v>485</v>
      </c>
      <c r="D5397">
        <v>60204000000</v>
      </c>
      <c r="E5397">
        <v>2020</v>
      </c>
    </row>
    <row r="5398" spans="1:5" x14ac:dyDescent="0.25">
      <c r="A5398" t="s">
        <v>285</v>
      </c>
      <c r="B5398" t="s">
        <v>123</v>
      </c>
      <c r="C5398" t="s">
        <v>495</v>
      </c>
      <c r="D5398">
        <v>0</v>
      </c>
      <c r="E5398">
        <v>2019</v>
      </c>
    </row>
    <row r="5399" spans="1:5" x14ac:dyDescent="0.25">
      <c r="A5399" t="s">
        <v>285</v>
      </c>
      <c r="B5399" t="s">
        <v>123</v>
      </c>
      <c r="C5399" t="s">
        <v>486</v>
      </c>
      <c r="D5399">
        <v>-863000000</v>
      </c>
      <c r="E5399">
        <v>2018</v>
      </c>
    </row>
    <row r="5400" spans="1:5" x14ac:dyDescent="0.25">
      <c r="A5400" t="s">
        <v>285</v>
      </c>
      <c r="B5400" t="s">
        <v>123</v>
      </c>
      <c r="C5400" t="s">
        <v>486</v>
      </c>
      <c r="D5400">
        <v>260000000</v>
      </c>
      <c r="E5400">
        <v>2019</v>
      </c>
    </row>
    <row r="5401" spans="1:5" x14ac:dyDescent="0.25">
      <c r="A5401" t="s">
        <v>285</v>
      </c>
      <c r="B5401" t="s">
        <v>123</v>
      </c>
      <c r="C5401" t="s">
        <v>486</v>
      </c>
      <c r="D5401">
        <v>27022000000</v>
      </c>
      <c r="E5401">
        <v>2020</v>
      </c>
    </row>
    <row r="5402" spans="1:5" x14ac:dyDescent="0.25">
      <c r="A5402" t="s">
        <v>287</v>
      </c>
      <c r="B5402" t="s">
        <v>125</v>
      </c>
      <c r="C5402" t="s">
        <v>411</v>
      </c>
      <c r="D5402">
        <v>5992000000</v>
      </c>
      <c r="E5402">
        <v>2018</v>
      </c>
    </row>
    <row r="5403" spans="1:5" x14ac:dyDescent="0.25">
      <c r="A5403" t="s">
        <v>287</v>
      </c>
      <c r="B5403" t="s">
        <v>125</v>
      </c>
      <c r="C5403" t="s">
        <v>411</v>
      </c>
      <c r="D5403">
        <v>4869000000</v>
      </c>
      <c r="E5403">
        <v>2019</v>
      </c>
    </row>
    <row r="5404" spans="1:5" x14ac:dyDescent="0.25">
      <c r="A5404" t="s">
        <v>287</v>
      </c>
      <c r="B5404" t="s">
        <v>125</v>
      </c>
      <c r="C5404" t="s">
        <v>411</v>
      </c>
      <c r="D5404">
        <v>3597000000</v>
      </c>
      <c r="E5404">
        <v>2020</v>
      </c>
    </row>
    <row r="5405" spans="1:5" x14ac:dyDescent="0.25">
      <c r="A5405" t="s">
        <v>287</v>
      </c>
      <c r="B5405" t="s">
        <v>125</v>
      </c>
      <c r="C5405" t="s">
        <v>10</v>
      </c>
      <c r="D5405">
        <v>3920000000</v>
      </c>
      <c r="E5405">
        <v>2018</v>
      </c>
    </row>
    <row r="5406" spans="1:5" x14ac:dyDescent="0.25">
      <c r="A5406" t="s">
        <v>287</v>
      </c>
      <c r="B5406" t="s">
        <v>125</v>
      </c>
      <c r="C5406" t="s">
        <v>10</v>
      </c>
      <c r="D5406">
        <v>3267000000</v>
      </c>
      <c r="E5406">
        <v>2019</v>
      </c>
    </row>
    <row r="5407" spans="1:5" x14ac:dyDescent="0.25">
      <c r="A5407" t="s">
        <v>287</v>
      </c>
      <c r="B5407" t="s">
        <v>125</v>
      </c>
      <c r="C5407" t="s">
        <v>10</v>
      </c>
      <c r="D5407">
        <v>2634000000</v>
      </c>
      <c r="E5407">
        <v>2020</v>
      </c>
    </row>
    <row r="5408" spans="1:5" x14ac:dyDescent="0.25">
      <c r="A5408" t="s">
        <v>287</v>
      </c>
      <c r="B5408" t="s">
        <v>125</v>
      </c>
      <c r="C5408" t="s">
        <v>412</v>
      </c>
      <c r="D5408">
        <v>0</v>
      </c>
      <c r="E5408">
        <v>2018</v>
      </c>
    </row>
    <row r="5409" spans="1:5" x14ac:dyDescent="0.25">
      <c r="A5409" t="s">
        <v>287</v>
      </c>
      <c r="B5409" t="s">
        <v>125</v>
      </c>
      <c r="C5409" t="s">
        <v>412</v>
      </c>
      <c r="D5409">
        <v>0</v>
      </c>
      <c r="E5409">
        <v>2019</v>
      </c>
    </row>
    <row r="5410" spans="1:5" x14ac:dyDescent="0.25">
      <c r="A5410" t="s">
        <v>287</v>
      </c>
      <c r="B5410" t="s">
        <v>125</v>
      </c>
      <c r="C5410" t="s">
        <v>412</v>
      </c>
      <c r="D5410">
        <v>0</v>
      </c>
      <c r="E5410">
        <v>2020</v>
      </c>
    </row>
    <row r="5411" spans="1:5" x14ac:dyDescent="0.25">
      <c r="A5411" t="s">
        <v>287</v>
      </c>
      <c r="B5411" t="s">
        <v>125</v>
      </c>
      <c r="C5411" t="s">
        <v>413</v>
      </c>
      <c r="D5411">
        <v>6145000000</v>
      </c>
      <c r="E5411">
        <v>2018</v>
      </c>
    </row>
    <row r="5412" spans="1:5" x14ac:dyDescent="0.25">
      <c r="A5412" t="s">
        <v>287</v>
      </c>
      <c r="B5412" t="s">
        <v>125</v>
      </c>
      <c r="C5412" t="s">
        <v>413</v>
      </c>
      <c r="D5412">
        <v>4356000000</v>
      </c>
      <c r="E5412">
        <v>2019</v>
      </c>
    </row>
    <row r="5413" spans="1:5" x14ac:dyDescent="0.25">
      <c r="A5413" t="s">
        <v>287</v>
      </c>
      <c r="B5413" t="s">
        <v>125</v>
      </c>
      <c r="C5413" t="s">
        <v>413</v>
      </c>
      <c r="D5413">
        <v>6703000000</v>
      </c>
      <c r="E5413">
        <v>2020</v>
      </c>
    </row>
    <row r="5414" spans="1:5" x14ac:dyDescent="0.25">
      <c r="A5414" t="s">
        <v>287</v>
      </c>
      <c r="B5414" t="s">
        <v>125</v>
      </c>
      <c r="C5414" t="s">
        <v>15</v>
      </c>
      <c r="D5414">
        <v>69980000000</v>
      </c>
      <c r="E5414">
        <v>2018</v>
      </c>
    </row>
    <row r="5415" spans="1:5" x14ac:dyDescent="0.25">
      <c r="A5415" t="s">
        <v>287</v>
      </c>
      <c r="B5415" t="s">
        <v>125</v>
      </c>
      <c r="C5415" t="s">
        <v>15</v>
      </c>
      <c r="D5415">
        <v>70514000000</v>
      </c>
      <c r="E5415">
        <v>2019</v>
      </c>
    </row>
    <row r="5416" spans="1:5" x14ac:dyDescent="0.25">
      <c r="A5416" t="s">
        <v>287</v>
      </c>
      <c r="B5416" t="s">
        <v>125</v>
      </c>
      <c r="C5416" t="s">
        <v>15</v>
      </c>
      <c r="D5416">
        <v>62618000000</v>
      </c>
      <c r="E5416">
        <v>2020</v>
      </c>
    </row>
    <row r="5417" spans="1:5" x14ac:dyDescent="0.25">
      <c r="A5417" t="s">
        <v>287</v>
      </c>
      <c r="B5417" t="s">
        <v>125</v>
      </c>
      <c r="C5417" t="s">
        <v>414</v>
      </c>
      <c r="D5417">
        <v>-5668000000</v>
      </c>
      <c r="E5417">
        <v>2018</v>
      </c>
    </row>
    <row r="5418" spans="1:5" x14ac:dyDescent="0.25">
      <c r="A5418" t="s">
        <v>287</v>
      </c>
      <c r="B5418" t="s">
        <v>125</v>
      </c>
      <c r="C5418" t="s">
        <v>414</v>
      </c>
      <c r="D5418">
        <v>-3624000000</v>
      </c>
      <c r="E5418">
        <v>2019</v>
      </c>
    </row>
    <row r="5419" spans="1:5" x14ac:dyDescent="0.25">
      <c r="A5419" t="s">
        <v>287</v>
      </c>
      <c r="B5419" t="s">
        <v>125</v>
      </c>
      <c r="C5419" t="s">
        <v>414</v>
      </c>
      <c r="D5419">
        <v>-3398000000</v>
      </c>
      <c r="E5419">
        <v>2020</v>
      </c>
    </row>
    <row r="5420" spans="1:5" x14ac:dyDescent="0.25">
      <c r="A5420" t="s">
        <v>287</v>
      </c>
      <c r="B5420" t="s">
        <v>125</v>
      </c>
      <c r="C5420" t="s">
        <v>415</v>
      </c>
      <c r="D5420">
        <v>-9359000000</v>
      </c>
      <c r="E5420">
        <v>2018</v>
      </c>
    </row>
    <row r="5421" spans="1:5" x14ac:dyDescent="0.25">
      <c r="A5421" t="s">
        <v>287</v>
      </c>
      <c r="B5421" t="s">
        <v>125</v>
      </c>
      <c r="C5421" t="s">
        <v>415</v>
      </c>
      <c r="D5421">
        <v>-5229000000</v>
      </c>
      <c r="E5421">
        <v>2019</v>
      </c>
    </row>
    <row r="5422" spans="1:5" x14ac:dyDescent="0.25">
      <c r="A5422" t="s">
        <v>287</v>
      </c>
      <c r="B5422" t="s">
        <v>125</v>
      </c>
      <c r="C5422" t="s">
        <v>415</v>
      </c>
      <c r="D5422">
        <v>-2708000000</v>
      </c>
      <c r="E5422">
        <v>2020</v>
      </c>
    </row>
    <row r="5423" spans="1:5" x14ac:dyDescent="0.25">
      <c r="A5423" t="s">
        <v>287</v>
      </c>
      <c r="B5423" t="s">
        <v>125</v>
      </c>
      <c r="C5423" t="s">
        <v>416</v>
      </c>
      <c r="D5423">
        <v>-3843000000</v>
      </c>
      <c r="E5423">
        <v>2018</v>
      </c>
    </row>
    <row r="5424" spans="1:5" x14ac:dyDescent="0.25">
      <c r="A5424" t="s">
        <v>287</v>
      </c>
      <c r="B5424" t="s">
        <v>125</v>
      </c>
      <c r="C5424" t="s">
        <v>416</v>
      </c>
      <c r="D5424">
        <v>-6618000000</v>
      </c>
      <c r="E5424">
        <v>2019</v>
      </c>
    </row>
    <row r="5425" spans="1:5" x14ac:dyDescent="0.25">
      <c r="A5425" t="s">
        <v>287</v>
      </c>
      <c r="B5425" t="s">
        <v>125</v>
      </c>
      <c r="C5425" t="s">
        <v>416</v>
      </c>
      <c r="D5425">
        <v>-4121000000</v>
      </c>
      <c r="E5425">
        <v>2020</v>
      </c>
    </row>
    <row r="5426" spans="1:5" x14ac:dyDescent="0.25">
      <c r="A5426" t="s">
        <v>287</v>
      </c>
      <c r="B5426" t="s">
        <v>125</v>
      </c>
      <c r="C5426" t="s">
        <v>417</v>
      </c>
      <c r="D5426">
        <v>12934000000</v>
      </c>
      <c r="E5426">
        <v>2018</v>
      </c>
    </row>
    <row r="5427" spans="1:5" x14ac:dyDescent="0.25">
      <c r="A5427" t="s">
        <v>287</v>
      </c>
      <c r="B5427" t="s">
        <v>125</v>
      </c>
      <c r="C5427" t="s">
        <v>417</v>
      </c>
      <c r="D5427">
        <v>11104000000</v>
      </c>
      <c r="E5427">
        <v>2019</v>
      </c>
    </row>
    <row r="5428" spans="1:5" x14ac:dyDescent="0.25">
      <c r="A5428" t="s">
        <v>287</v>
      </c>
      <c r="B5428" t="s">
        <v>125</v>
      </c>
      <c r="C5428" t="s">
        <v>417</v>
      </c>
      <c r="D5428">
        <v>4802000000</v>
      </c>
      <c r="E5428">
        <v>2020</v>
      </c>
    </row>
    <row r="5429" spans="1:5" x14ac:dyDescent="0.25">
      <c r="A5429" t="s">
        <v>287</v>
      </c>
      <c r="B5429" t="s">
        <v>125</v>
      </c>
      <c r="C5429" t="s">
        <v>418</v>
      </c>
      <c r="D5429">
        <v>5915000000</v>
      </c>
      <c r="E5429">
        <v>2018</v>
      </c>
    </row>
    <row r="5430" spans="1:5" x14ac:dyDescent="0.25">
      <c r="A5430" t="s">
        <v>287</v>
      </c>
      <c r="B5430" t="s">
        <v>125</v>
      </c>
      <c r="C5430" t="s">
        <v>418</v>
      </c>
      <c r="D5430">
        <v>5088000000</v>
      </c>
      <c r="E5430">
        <v>2019</v>
      </c>
    </row>
    <row r="5431" spans="1:5" x14ac:dyDescent="0.25">
      <c r="A5431" t="s">
        <v>287</v>
      </c>
      <c r="B5431" t="s">
        <v>125</v>
      </c>
      <c r="C5431" t="s">
        <v>418</v>
      </c>
      <c r="D5431">
        <v>2991000000</v>
      </c>
      <c r="E5431">
        <v>2020</v>
      </c>
    </row>
    <row r="5432" spans="1:5" x14ac:dyDescent="0.25">
      <c r="A5432" t="s">
        <v>287</v>
      </c>
      <c r="B5432" t="s">
        <v>125</v>
      </c>
      <c r="C5432" t="s">
        <v>419</v>
      </c>
      <c r="D5432">
        <v>-235000000</v>
      </c>
      <c r="E5432">
        <v>2018</v>
      </c>
    </row>
    <row r="5433" spans="1:5" x14ac:dyDescent="0.25">
      <c r="A5433" t="s">
        <v>287</v>
      </c>
      <c r="B5433" t="s">
        <v>125</v>
      </c>
      <c r="C5433" t="s">
        <v>419</v>
      </c>
      <c r="D5433">
        <v>-505000000</v>
      </c>
      <c r="E5433">
        <v>2019</v>
      </c>
    </row>
    <row r="5434" spans="1:5" x14ac:dyDescent="0.25">
      <c r="A5434" t="s">
        <v>287</v>
      </c>
      <c r="B5434" t="s">
        <v>125</v>
      </c>
      <c r="C5434" t="s">
        <v>419</v>
      </c>
      <c r="D5434">
        <v>-521000000</v>
      </c>
      <c r="E5434">
        <v>2020</v>
      </c>
    </row>
    <row r="5435" spans="1:5" x14ac:dyDescent="0.25">
      <c r="A5435" t="s">
        <v>287</v>
      </c>
      <c r="B5435" t="s">
        <v>125</v>
      </c>
      <c r="C5435" t="s">
        <v>420</v>
      </c>
      <c r="D5435">
        <v>-86000000</v>
      </c>
      <c r="E5435">
        <v>2018</v>
      </c>
    </row>
    <row r="5436" spans="1:5" x14ac:dyDescent="0.25">
      <c r="A5436" t="s">
        <v>287</v>
      </c>
      <c r="B5436" t="s">
        <v>125</v>
      </c>
      <c r="C5436" t="s">
        <v>420</v>
      </c>
      <c r="D5436">
        <v>67000000</v>
      </c>
      <c r="E5436">
        <v>2019</v>
      </c>
    </row>
    <row r="5437" spans="1:5" x14ac:dyDescent="0.25">
      <c r="A5437" t="s">
        <v>287</v>
      </c>
      <c r="B5437" t="s">
        <v>125</v>
      </c>
      <c r="C5437" t="s">
        <v>420</v>
      </c>
      <c r="D5437">
        <v>25000000</v>
      </c>
      <c r="E5437">
        <v>2020</v>
      </c>
    </row>
    <row r="5438" spans="1:5" x14ac:dyDescent="0.25">
      <c r="A5438" t="s">
        <v>287</v>
      </c>
      <c r="B5438" t="s">
        <v>125</v>
      </c>
      <c r="C5438" t="s">
        <v>421</v>
      </c>
      <c r="D5438">
        <v>-52000000</v>
      </c>
      <c r="E5438">
        <v>2018</v>
      </c>
    </row>
    <row r="5439" spans="1:5" x14ac:dyDescent="0.25">
      <c r="A5439" t="s">
        <v>287</v>
      </c>
      <c r="B5439" t="s">
        <v>125</v>
      </c>
      <c r="C5439" t="s">
        <v>421</v>
      </c>
      <c r="D5439">
        <v>-378000000</v>
      </c>
      <c r="E5439">
        <v>2019</v>
      </c>
    </row>
    <row r="5440" spans="1:5" x14ac:dyDescent="0.25">
      <c r="A5440" t="s">
        <v>287</v>
      </c>
      <c r="B5440" t="s">
        <v>125</v>
      </c>
      <c r="C5440" t="s">
        <v>421</v>
      </c>
      <c r="D5440">
        <v>-249000000</v>
      </c>
      <c r="E5440">
        <v>2020</v>
      </c>
    </row>
    <row r="5441" spans="1:5" x14ac:dyDescent="0.25">
      <c r="A5441" t="s">
        <v>287</v>
      </c>
      <c r="B5441" t="s">
        <v>125</v>
      </c>
      <c r="C5441" t="s">
        <v>422</v>
      </c>
      <c r="D5441">
        <v>-635000000</v>
      </c>
      <c r="E5441">
        <v>2018</v>
      </c>
    </row>
    <row r="5442" spans="1:5" x14ac:dyDescent="0.25">
      <c r="A5442" t="s">
        <v>287</v>
      </c>
      <c r="B5442" t="s">
        <v>125</v>
      </c>
      <c r="C5442" t="s">
        <v>422</v>
      </c>
      <c r="D5442">
        <v>579000000</v>
      </c>
      <c r="E5442">
        <v>2019</v>
      </c>
    </row>
    <row r="5443" spans="1:5" x14ac:dyDescent="0.25">
      <c r="A5443" t="s">
        <v>287</v>
      </c>
      <c r="B5443" t="s">
        <v>125</v>
      </c>
      <c r="C5443" t="s">
        <v>422</v>
      </c>
      <c r="D5443">
        <v>372000000</v>
      </c>
      <c r="E5443">
        <v>2020</v>
      </c>
    </row>
    <row r="5444" spans="1:5" x14ac:dyDescent="0.25">
      <c r="A5444" t="s">
        <v>287</v>
      </c>
      <c r="B5444" t="s">
        <v>125</v>
      </c>
      <c r="C5444" t="s">
        <v>423</v>
      </c>
      <c r="D5444">
        <v>18000000</v>
      </c>
      <c r="E5444">
        <v>2018</v>
      </c>
    </row>
    <row r="5445" spans="1:5" x14ac:dyDescent="0.25">
      <c r="A5445" t="s">
        <v>287</v>
      </c>
      <c r="B5445" t="s">
        <v>125</v>
      </c>
      <c r="C5445" t="s">
        <v>423</v>
      </c>
      <c r="D5445">
        <v>18000000</v>
      </c>
      <c r="E5445">
        <v>2019</v>
      </c>
    </row>
    <row r="5446" spans="1:5" x14ac:dyDescent="0.25">
      <c r="A5446" t="s">
        <v>287</v>
      </c>
      <c r="B5446" t="s">
        <v>125</v>
      </c>
      <c r="C5446" t="s">
        <v>423</v>
      </c>
      <c r="D5446">
        <v>18000000</v>
      </c>
      <c r="E5446">
        <v>2020</v>
      </c>
    </row>
    <row r="5447" spans="1:5" x14ac:dyDescent="0.25">
      <c r="A5447" t="s">
        <v>287</v>
      </c>
      <c r="B5447" t="s">
        <v>125</v>
      </c>
      <c r="C5447" t="s">
        <v>424</v>
      </c>
      <c r="D5447">
        <v>48000000</v>
      </c>
      <c r="E5447">
        <v>2018</v>
      </c>
    </row>
    <row r="5448" spans="1:5" x14ac:dyDescent="0.25">
      <c r="A5448" t="s">
        <v>287</v>
      </c>
      <c r="B5448" t="s">
        <v>125</v>
      </c>
      <c r="C5448" t="s">
        <v>424</v>
      </c>
      <c r="D5448">
        <v>68000000</v>
      </c>
      <c r="E5448">
        <v>2019</v>
      </c>
    </row>
    <row r="5449" spans="1:5" x14ac:dyDescent="0.25">
      <c r="A5449" t="s">
        <v>287</v>
      </c>
      <c r="B5449" t="s">
        <v>125</v>
      </c>
      <c r="C5449" t="s">
        <v>424</v>
      </c>
      <c r="D5449">
        <v>46000000</v>
      </c>
      <c r="E5449">
        <v>2020</v>
      </c>
    </row>
    <row r="5450" spans="1:5" x14ac:dyDescent="0.25">
      <c r="A5450" t="s">
        <v>287</v>
      </c>
      <c r="B5450" t="s">
        <v>125</v>
      </c>
      <c r="C5450" t="s">
        <v>425</v>
      </c>
      <c r="D5450">
        <v>5654000000</v>
      </c>
      <c r="E5450">
        <v>2018</v>
      </c>
    </row>
    <row r="5451" spans="1:5" x14ac:dyDescent="0.25">
      <c r="A5451" t="s">
        <v>287</v>
      </c>
      <c r="B5451" t="s">
        <v>125</v>
      </c>
      <c r="C5451" t="s">
        <v>425</v>
      </c>
      <c r="D5451">
        <v>7935000000</v>
      </c>
      <c r="E5451">
        <v>2019</v>
      </c>
    </row>
    <row r="5452" spans="1:5" x14ac:dyDescent="0.25">
      <c r="A5452" t="s">
        <v>287</v>
      </c>
      <c r="B5452" t="s">
        <v>125</v>
      </c>
      <c r="C5452" t="s">
        <v>425</v>
      </c>
      <c r="D5452">
        <v>-2562000000</v>
      </c>
      <c r="E5452">
        <v>2020</v>
      </c>
    </row>
    <row r="5453" spans="1:5" x14ac:dyDescent="0.25">
      <c r="A5453" t="s">
        <v>287</v>
      </c>
      <c r="B5453" t="s">
        <v>125</v>
      </c>
      <c r="C5453" t="s">
        <v>426</v>
      </c>
      <c r="D5453">
        <v>5702000000</v>
      </c>
      <c r="E5453">
        <v>2018</v>
      </c>
    </row>
    <row r="5454" spans="1:5" x14ac:dyDescent="0.25">
      <c r="A5454" t="s">
        <v>287</v>
      </c>
      <c r="B5454" t="s">
        <v>125</v>
      </c>
      <c r="C5454" t="s">
        <v>426</v>
      </c>
      <c r="D5454">
        <v>8003000000</v>
      </c>
      <c r="E5454">
        <v>2019</v>
      </c>
    </row>
    <row r="5455" spans="1:5" x14ac:dyDescent="0.25">
      <c r="A5455" t="s">
        <v>287</v>
      </c>
      <c r="B5455" t="s">
        <v>125</v>
      </c>
      <c r="C5455" t="s">
        <v>426</v>
      </c>
      <c r="D5455">
        <v>-2516000000</v>
      </c>
      <c r="E5455">
        <v>2020</v>
      </c>
    </row>
    <row r="5456" spans="1:5" x14ac:dyDescent="0.25">
      <c r="A5456" t="s">
        <v>287</v>
      </c>
      <c r="B5456" t="s">
        <v>125</v>
      </c>
      <c r="C5456" t="s">
        <v>21</v>
      </c>
      <c r="D5456">
        <v>14294000000</v>
      </c>
      <c r="E5456">
        <v>2018</v>
      </c>
    </row>
    <row r="5457" spans="1:5" x14ac:dyDescent="0.25">
      <c r="A5457" t="s">
        <v>287</v>
      </c>
      <c r="B5457" t="s">
        <v>125</v>
      </c>
      <c r="C5457" t="s">
        <v>21</v>
      </c>
      <c r="D5457">
        <v>11842000000</v>
      </c>
      <c r="E5457">
        <v>2019</v>
      </c>
    </row>
    <row r="5458" spans="1:5" x14ac:dyDescent="0.25">
      <c r="A5458" t="s">
        <v>287</v>
      </c>
      <c r="B5458" t="s">
        <v>125</v>
      </c>
      <c r="C5458" t="s">
        <v>21</v>
      </c>
      <c r="D5458">
        <v>8078000000</v>
      </c>
      <c r="E5458">
        <v>2020</v>
      </c>
    </row>
    <row r="5459" spans="1:5" x14ac:dyDescent="0.25">
      <c r="A5459" t="s">
        <v>287</v>
      </c>
      <c r="B5459" t="s">
        <v>125</v>
      </c>
      <c r="C5459" t="s">
        <v>427</v>
      </c>
      <c r="D5459">
        <v>28754000000</v>
      </c>
      <c r="E5459">
        <v>2018</v>
      </c>
    </row>
    <row r="5460" spans="1:5" x14ac:dyDescent="0.25">
      <c r="A5460" t="s">
        <v>287</v>
      </c>
      <c r="B5460" t="s">
        <v>125</v>
      </c>
      <c r="C5460" t="s">
        <v>427</v>
      </c>
      <c r="D5460">
        <v>27146000000</v>
      </c>
      <c r="E5460">
        <v>2019</v>
      </c>
    </row>
    <row r="5461" spans="1:5" x14ac:dyDescent="0.25">
      <c r="A5461" t="s">
        <v>287</v>
      </c>
      <c r="B5461" t="s">
        <v>125</v>
      </c>
      <c r="C5461" t="s">
        <v>427</v>
      </c>
      <c r="D5461">
        <v>22396000000</v>
      </c>
      <c r="E5461">
        <v>2020</v>
      </c>
    </row>
    <row r="5462" spans="1:5" x14ac:dyDescent="0.25">
      <c r="A5462" t="s">
        <v>287</v>
      </c>
      <c r="B5462" t="s">
        <v>125</v>
      </c>
      <c r="C5462" t="s">
        <v>13</v>
      </c>
      <c r="D5462">
        <v>13274000000</v>
      </c>
      <c r="E5462">
        <v>2018</v>
      </c>
    </row>
    <row r="5463" spans="1:5" x14ac:dyDescent="0.25">
      <c r="A5463" t="s">
        <v>287</v>
      </c>
      <c r="B5463" t="s">
        <v>125</v>
      </c>
      <c r="C5463" t="s">
        <v>13</v>
      </c>
      <c r="D5463">
        <v>16913000000</v>
      </c>
      <c r="E5463">
        <v>2019</v>
      </c>
    </row>
    <row r="5464" spans="1:5" x14ac:dyDescent="0.25">
      <c r="A5464" t="s">
        <v>287</v>
      </c>
      <c r="B5464" t="s">
        <v>125</v>
      </c>
      <c r="C5464" t="s">
        <v>13</v>
      </c>
      <c r="D5464">
        <v>12066000000</v>
      </c>
      <c r="E5464">
        <v>2020</v>
      </c>
    </row>
    <row r="5465" spans="1:5" x14ac:dyDescent="0.25">
      <c r="A5465" t="s">
        <v>287</v>
      </c>
      <c r="B5465" t="s">
        <v>125</v>
      </c>
      <c r="C5465" t="s">
        <v>16</v>
      </c>
      <c r="D5465">
        <v>7395000000</v>
      </c>
      <c r="E5465">
        <v>2018</v>
      </c>
    </row>
    <row r="5466" spans="1:5" x14ac:dyDescent="0.25">
      <c r="A5466" t="s">
        <v>287</v>
      </c>
      <c r="B5466" t="s">
        <v>125</v>
      </c>
      <c r="C5466" t="s">
        <v>16</v>
      </c>
      <c r="D5466">
        <v>7043000000</v>
      </c>
      <c r="E5466">
        <v>2019</v>
      </c>
    </row>
    <row r="5467" spans="1:5" x14ac:dyDescent="0.25">
      <c r="A5467" t="s">
        <v>287</v>
      </c>
      <c r="B5467" t="s">
        <v>125</v>
      </c>
      <c r="C5467" t="s">
        <v>16</v>
      </c>
      <c r="D5467">
        <v>5366000000</v>
      </c>
      <c r="E5467">
        <v>2020</v>
      </c>
    </row>
    <row r="5468" spans="1:5" x14ac:dyDescent="0.25">
      <c r="A5468" t="s">
        <v>287</v>
      </c>
      <c r="B5468" t="s">
        <v>125</v>
      </c>
      <c r="C5468" t="s">
        <v>428</v>
      </c>
      <c r="D5468">
        <v>5956000000</v>
      </c>
      <c r="E5468">
        <v>2018</v>
      </c>
    </row>
    <row r="5469" spans="1:5" x14ac:dyDescent="0.25">
      <c r="A5469" t="s">
        <v>287</v>
      </c>
      <c r="B5469" t="s">
        <v>125</v>
      </c>
      <c r="C5469" t="s">
        <v>428</v>
      </c>
      <c r="D5469">
        <v>5521000000</v>
      </c>
      <c r="E5469">
        <v>2020</v>
      </c>
    </row>
    <row r="5470" spans="1:5" x14ac:dyDescent="0.25">
      <c r="A5470" t="s">
        <v>287</v>
      </c>
      <c r="B5470" t="s">
        <v>125</v>
      </c>
      <c r="C5470" t="s">
        <v>429</v>
      </c>
      <c r="D5470">
        <v>5956000000</v>
      </c>
      <c r="E5470">
        <v>2018</v>
      </c>
    </row>
    <row r="5471" spans="1:5" x14ac:dyDescent="0.25">
      <c r="A5471" t="s">
        <v>287</v>
      </c>
      <c r="B5471" t="s">
        <v>125</v>
      </c>
      <c r="C5471" t="s">
        <v>429</v>
      </c>
      <c r="D5471">
        <v>6090000000</v>
      </c>
      <c r="E5471">
        <v>2019</v>
      </c>
    </row>
    <row r="5472" spans="1:5" x14ac:dyDescent="0.25">
      <c r="A5472" t="s">
        <v>287</v>
      </c>
      <c r="B5472" t="s">
        <v>125</v>
      </c>
      <c r="C5472" t="s">
        <v>429</v>
      </c>
      <c r="D5472">
        <v>6090000000</v>
      </c>
      <c r="E5472">
        <v>2019</v>
      </c>
    </row>
    <row r="5473" spans="1:5" x14ac:dyDescent="0.25">
      <c r="A5473" t="s">
        <v>287</v>
      </c>
      <c r="B5473" t="s">
        <v>125</v>
      </c>
      <c r="C5473" t="s">
        <v>429</v>
      </c>
      <c r="D5473">
        <v>5521000000</v>
      </c>
      <c r="E5473">
        <v>2020</v>
      </c>
    </row>
    <row r="5474" spans="1:5" x14ac:dyDescent="0.25">
      <c r="A5474" t="s">
        <v>287</v>
      </c>
      <c r="B5474" t="s">
        <v>125</v>
      </c>
      <c r="C5474" t="s">
        <v>430</v>
      </c>
      <c r="D5474">
        <v>9973000000</v>
      </c>
      <c r="E5474">
        <v>2018</v>
      </c>
    </row>
    <row r="5475" spans="1:5" x14ac:dyDescent="0.25">
      <c r="A5475" t="s">
        <v>287</v>
      </c>
      <c r="B5475" t="s">
        <v>125</v>
      </c>
      <c r="C5475" t="s">
        <v>430</v>
      </c>
      <c r="D5475">
        <v>9524000000</v>
      </c>
      <c r="E5475">
        <v>2019</v>
      </c>
    </row>
    <row r="5476" spans="1:5" x14ac:dyDescent="0.25">
      <c r="A5476" t="s">
        <v>287</v>
      </c>
      <c r="B5476" t="s">
        <v>125</v>
      </c>
      <c r="C5476" t="s">
        <v>430</v>
      </c>
      <c r="D5476">
        <v>-3140000000</v>
      </c>
      <c r="E5476">
        <v>2020</v>
      </c>
    </row>
    <row r="5477" spans="1:5" x14ac:dyDescent="0.25">
      <c r="A5477" t="s">
        <v>287</v>
      </c>
      <c r="B5477" t="s">
        <v>125</v>
      </c>
      <c r="C5477" t="s">
        <v>431</v>
      </c>
      <c r="D5477">
        <v>0</v>
      </c>
      <c r="E5477">
        <v>2018</v>
      </c>
    </row>
    <row r="5478" spans="1:5" x14ac:dyDescent="0.25">
      <c r="A5478" t="s">
        <v>287</v>
      </c>
      <c r="B5478" t="s">
        <v>125</v>
      </c>
      <c r="C5478" t="s">
        <v>431</v>
      </c>
      <c r="D5478">
        <v>0</v>
      </c>
      <c r="E5478">
        <v>2019</v>
      </c>
    </row>
    <row r="5479" spans="1:5" x14ac:dyDescent="0.25">
      <c r="A5479" t="s">
        <v>287</v>
      </c>
      <c r="B5479" t="s">
        <v>125</v>
      </c>
      <c r="C5479" t="s">
        <v>431</v>
      </c>
      <c r="D5479">
        <v>0</v>
      </c>
      <c r="E5479">
        <v>2020</v>
      </c>
    </row>
    <row r="5480" spans="1:5" x14ac:dyDescent="0.25">
      <c r="A5480" t="s">
        <v>287</v>
      </c>
      <c r="B5480" t="s">
        <v>125</v>
      </c>
      <c r="C5480" t="s">
        <v>432</v>
      </c>
      <c r="D5480">
        <v>43465</v>
      </c>
      <c r="E5480">
        <v>2018</v>
      </c>
    </row>
    <row r="5481" spans="1:5" x14ac:dyDescent="0.25">
      <c r="A5481" t="s">
        <v>287</v>
      </c>
      <c r="B5481" t="s">
        <v>125</v>
      </c>
      <c r="C5481" t="s">
        <v>432</v>
      </c>
      <c r="D5481">
        <v>44151</v>
      </c>
      <c r="E5481">
        <v>2019</v>
      </c>
    </row>
    <row r="5482" spans="1:5" x14ac:dyDescent="0.25">
      <c r="A5482" t="s">
        <v>287</v>
      </c>
      <c r="B5482" t="s">
        <v>125</v>
      </c>
      <c r="C5482" t="s">
        <v>432</v>
      </c>
      <c r="D5482">
        <v>44196</v>
      </c>
      <c r="E5482">
        <v>2020</v>
      </c>
    </row>
    <row r="5483" spans="1:5" x14ac:dyDescent="0.25">
      <c r="A5483" t="s">
        <v>287</v>
      </c>
      <c r="B5483" t="s">
        <v>125</v>
      </c>
      <c r="C5483" t="s">
        <v>433</v>
      </c>
      <c r="D5483">
        <v>125000000</v>
      </c>
      <c r="E5483">
        <v>2018</v>
      </c>
    </row>
    <row r="5484" spans="1:5" x14ac:dyDescent="0.25">
      <c r="A5484" t="s">
        <v>287</v>
      </c>
      <c r="B5484" t="s">
        <v>125</v>
      </c>
      <c r="C5484" t="s">
        <v>433</v>
      </c>
      <c r="D5484">
        <v>69000000</v>
      </c>
      <c r="E5484">
        <v>2019</v>
      </c>
    </row>
    <row r="5485" spans="1:5" x14ac:dyDescent="0.25">
      <c r="A5485" t="s">
        <v>287</v>
      </c>
      <c r="B5485" t="s">
        <v>125</v>
      </c>
      <c r="C5485" t="s">
        <v>433</v>
      </c>
      <c r="D5485">
        <v>0</v>
      </c>
      <c r="E5485">
        <v>2020</v>
      </c>
    </row>
    <row r="5486" spans="1:5" x14ac:dyDescent="0.25">
      <c r="A5486" t="s">
        <v>287</v>
      </c>
      <c r="B5486" t="s">
        <v>125</v>
      </c>
      <c r="C5486" t="s">
        <v>434</v>
      </c>
      <c r="D5486">
        <v>31939000000</v>
      </c>
      <c r="E5486">
        <v>2018</v>
      </c>
    </row>
    <row r="5487" spans="1:5" x14ac:dyDescent="0.25">
      <c r="A5487" t="s">
        <v>287</v>
      </c>
      <c r="B5487" t="s">
        <v>125</v>
      </c>
      <c r="C5487" t="s">
        <v>434</v>
      </c>
      <c r="D5487">
        <v>34981000000</v>
      </c>
      <c r="E5487">
        <v>2019</v>
      </c>
    </row>
    <row r="5488" spans="1:5" x14ac:dyDescent="0.25">
      <c r="A5488" t="s">
        <v>287</v>
      </c>
      <c r="B5488" t="s">
        <v>125</v>
      </c>
      <c r="C5488" t="s">
        <v>434</v>
      </c>
      <c r="D5488">
        <v>29849000000</v>
      </c>
      <c r="E5488">
        <v>2020</v>
      </c>
    </row>
    <row r="5489" spans="1:5" x14ac:dyDescent="0.25">
      <c r="A5489" t="s">
        <v>287</v>
      </c>
      <c r="B5489" t="s">
        <v>125</v>
      </c>
      <c r="C5489" t="s">
        <v>435</v>
      </c>
      <c r="D5489">
        <v>0</v>
      </c>
      <c r="E5489">
        <v>2018</v>
      </c>
    </row>
    <row r="5490" spans="1:5" x14ac:dyDescent="0.25">
      <c r="A5490" t="s">
        <v>287</v>
      </c>
      <c r="B5490" t="s">
        <v>125</v>
      </c>
      <c r="C5490" t="s">
        <v>435</v>
      </c>
      <c r="D5490">
        <v>0</v>
      </c>
      <c r="E5490">
        <v>2019</v>
      </c>
    </row>
    <row r="5491" spans="1:5" x14ac:dyDescent="0.25">
      <c r="A5491" t="s">
        <v>287</v>
      </c>
      <c r="B5491" t="s">
        <v>125</v>
      </c>
      <c r="C5491" t="s">
        <v>435</v>
      </c>
      <c r="D5491">
        <v>0</v>
      </c>
      <c r="E5491">
        <v>2020</v>
      </c>
    </row>
    <row r="5492" spans="1:5" x14ac:dyDescent="0.25">
      <c r="A5492" t="s">
        <v>287</v>
      </c>
      <c r="B5492" t="s">
        <v>125</v>
      </c>
      <c r="C5492" t="s">
        <v>436</v>
      </c>
      <c r="D5492">
        <v>0</v>
      </c>
      <c r="E5492">
        <v>2018</v>
      </c>
    </row>
    <row r="5493" spans="1:5" x14ac:dyDescent="0.25">
      <c r="A5493" t="s">
        <v>287</v>
      </c>
      <c r="B5493" t="s">
        <v>125</v>
      </c>
      <c r="C5493" t="s">
        <v>436</v>
      </c>
      <c r="D5493">
        <v>0</v>
      </c>
      <c r="E5493">
        <v>2019</v>
      </c>
    </row>
    <row r="5494" spans="1:5" x14ac:dyDescent="0.25">
      <c r="A5494" t="s">
        <v>287</v>
      </c>
      <c r="B5494" t="s">
        <v>125</v>
      </c>
      <c r="C5494" t="s">
        <v>436</v>
      </c>
      <c r="D5494">
        <v>0</v>
      </c>
      <c r="E5494">
        <v>2020</v>
      </c>
    </row>
    <row r="5495" spans="1:5" x14ac:dyDescent="0.25">
      <c r="A5495" t="s">
        <v>287</v>
      </c>
      <c r="B5495" t="s">
        <v>125</v>
      </c>
      <c r="C5495" t="s">
        <v>437</v>
      </c>
      <c r="D5495">
        <v>24433000000</v>
      </c>
      <c r="E5495">
        <v>2018</v>
      </c>
    </row>
    <row r="5496" spans="1:5" x14ac:dyDescent="0.25">
      <c r="A5496" t="s">
        <v>287</v>
      </c>
      <c r="B5496" t="s">
        <v>125</v>
      </c>
      <c r="C5496" t="s">
        <v>437</v>
      </c>
      <c r="D5496">
        <v>24828000000</v>
      </c>
      <c r="E5496">
        <v>2019</v>
      </c>
    </row>
    <row r="5497" spans="1:5" x14ac:dyDescent="0.25">
      <c r="A5497" t="s">
        <v>287</v>
      </c>
      <c r="B5497" t="s">
        <v>125</v>
      </c>
      <c r="C5497" t="s">
        <v>437</v>
      </c>
      <c r="D5497">
        <v>11178000000</v>
      </c>
      <c r="E5497">
        <v>2020</v>
      </c>
    </row>
    <row r="5498" spans="1:5" x14ac:dyDescent="0.25">
      <c r="A5498" t="s">
        <v>287</v>
      </c>
      <c r="B5498" t="s">
        <v>125</v>
      </c>
      <c r="C5498" t="s">
        <v>438</v>
      </c>
      <c r="D5498">
        <v>6305000000</v>
      </c>
      <c r="E5498">
        <v>2018</v>
      </c>
    </row>
    <row r="5499" spans="1:5" x14ac:dyDescent="0.25">
      <c r="A5499" t="s">
        <v>287</v>
      </c>
      <c r="B5499" t="s">
        <v>125</v>
      </c>
      <c r="C5499" t="s">
        <v>438</v>
      </c>
      <c r="D5499">
        <v>7257000000</v>
      </c>
      <c r="E5499">
        <v>2019</v>
      </c>
    </row>
    <row r="5500" spans="1:5" x14ac:dyDescent="0.25">
      <c r="A5500" t="s">
        <v>287</v>
      </c>
      <c r="B5500" t="s">
        <v>125</v>
      </c>
      <c r="C5500" t="s">
        <v>438</v>
      </c>
      <c r="D5500">
        <v>-2655000000</v>
      </c>
      <c r="E5500">
        <v>2020</v>
      </c>
    </row>
    <row r="5501" spans="1:5" x14ac:dyDescent="0.25">
      <c r="A5501" t="s">
        <v>287</v>
      </c>
      <c r="B5501" t="s">
        <v>125</v>
      </c>
      <c r="C5501" t="s">
        <v>439</v>
      </c>
      <c r="D5501">
        <v>0</v>
      </c>
      <c r="E5501">
        <v>2018</v>
      </c>
    </row>
    <row r="5502" spans="1:5" x14ac:dyDescent="0.25">
      <c r="A5502" t="s">
        <v>287</v>
      </c>
      <c r="B5502" t="s">
        <v>125</v>
      </c>
      <c r="C5502" t="s">
        <v>439</v>
      </c>
      <c r="D5502">
        <v>0</v>
      </c>
      <c r="E5502">
        <v>2019</v>
      </c>
    </row>
    <row r="5503" spans="1:5" x14ac:dyDescent="0.25">
      <c r="A5503" t="s">
        <v>287</v>
      </c>
      <c r="B5503" t="s">
        <v>125</v>
      </c>
      <c r="C5503" t="s">
        <v>439</v>
      </c>
      <c r="D5503">
        <v>0</v>
      </c>
      <c r="E5503">
        <v>2020</v>
      </c>
    </row>
    <row r="5504" spans="1:5" x14ac:dyDescent="0.25">
      <c r="A5504" t="s">
        <v>287</v>
      </c>
      <c r="B5504" t="s">
        <v>125</v>
      </c>
      <c r="C5504" t="s">
        <v>23</v>
      </c>
      <c r="D5504">
        <v>3668000000</v>
      </c>
      <c r="E5504">
        <v>2018</v>
      </c>
    </row>
    <row r="5505" spans="1:5" x14ac:dyDescent="0.25">
      <c r="A5505" t="s">
        <v>287</v>
      </c>
      <c r="B5505" t="s">
        <v>125</v>
      </c>
      <c r="C5505" t="s">
        <v>23</v>
      </c>
      <c r="D5505">
        <v>2267000000</v>
      </c>
      <c r="E5505">
        <v>2019</v>
      </c>
    </row>
    <row r="5506" spans="1:5" x14ac:dyDescent="0.25">
      <c r="A5506" t="s">
        <v>287</v>
      </c>
      <c r="B5506" t="s">
        <v>125</v>
      </c>
      <c r="C5506" t="s">
        <v>23</v>
      </c>
      <c r="D5506">
        <v>-485000000</v>
      </c>
      <c r="E5506">
        <v>2020</v>
      </c>
    </row>
    <row r="5507" spans="1:5" x14ac:dyDescent="0.25">
      <c r="A5507" t="s">
        <v>287</v>
      </c>
      <c r="B5507" t="s">
        <v>125</v>
      </c>
      <c r="C5507" t="s">
        <v>440</v>
      </c>
      <c r="D5507">
        <v>0</v>
      </c>
      <c r="E5507">
        <v>2018</v>
      </c>
    </row>
    <row r="5508" spans="1:5" x14ac:dyDescent="0.25">
      <c r="A5508" t="s">
        <v>287</v>
      </c>
      <c r="B5508" t="s">
        <v>125</v>
      </c>
      <c r="C5508" t="s">
        <v>440</v>
      </c>
      <c r="D5508">
        <v>0</v>
      </c>
      <c r="E5508">
        <v>2019</v>
      </c>
    </row>
    <row r="5509" spans="1:5" x14ac:dyDescent="0.25">
      <c r="A5509" t="s">
        <v>287</v>
      </c>
      <c r="B5509" t="s">
        <v>125</v>
      </c>
      <c r="C5509" t="s">
        <v>440</v>
      </c>
      <c r="D5509">
        <v>0</v>
      </c>
      <c r="E5509">
        <v>2020</v>
      </c>
    </row>
    <row r="5510" spans="1:5" x14ac:dyDescent="0.25">
      <c r="A5510" t="s">
        <v>287</v>
      </c>
      <c r="B5510" t="s">
        <v>125</v>
      </c>
      <c r="C5510" t="s">
        <v>22</v>
      </c>
      <c r="D5510">
        <v>735000000</v>
      </c>
      <c r="E5510">
        <v>2018</v>
      </c>
    </row>
    <row r="5511" spans="1:5" x14ac:dyDescent="0.25">
      <c r="A5511" t="s">
        <v>287</v>
      </c>
      <c r="B5511" t="s">
        <v>125</v>
      </c>
      <c r="C5511" t="s">
        <v>22</v>
      </c>
      <c r="D5511">
        <v>778000000</v>
      </c>
      <c r="E5511">
        <v>2019</v>
      </c>
    </row>
    <row r="5512" spans="1:5" x14ac:dyDescent="0.25">
      <c r="A5512" t="s">
        <v>287</v>
      </c>
      <c r="B5512" t="s">
        <v>125</v>
      </c>
      <c r="C5512" t="s">
        <v>22</v>
      </c>
      <c r="D5512">
        <v>806000000</v>
      </c>
      <c r="E5512">
        <v>2020</v>
      </c>
    </row>
    <row r="5513" spans="1:5" x14ac:dyDescent="0.25">
      <c r="A5513" t="s">
        <v>287</v>
      </c>
      <c r="B5513" t="s">
        <v>125</v>
      </c>
      <c r="C5513" t="s">
        <v>441</v>
      </c>
      <c r="D5513">
        <v>0</v>
      </c>
      <c r="E5513">
        <v>2018</v>
      </c>
    </row>
    <row r="5514" spans="1:5" x14ac:dyDescent="0.25">
      <c r="A5514" t="s">
        <v>287</v>
      </c>
      <c r="B5514" t="s">
        <v>125</v>
      </c>
      <c r="C5514" t="s">
        <v>441</v>
      </c>
      <c r="D5514">
        <v>0</v>
      </c>
      <c r="E5514">
        <v>2019</v>
      </c>
    </row>
    <row r="5515" spans="1:5" x14ac:dyDescent="0.25">
      <c r="A5515" t="s">
        <v>287</v>
      </c>
      <c r="B5515" t="s">
        <v>125</v>
      </c>
      <c r="C5515" t="s">
        <v>441</v>
      </c>
      <c r="D5515">
        <v>0</v>
      </c>
      <c r="E5515">
        <v>2020</v>
      </c>
    </row>
    <row r="5516" spans="1:5" x14ac:dyDescent="0.25">
      <c r="A5516" t="s">
        <v>287</v>
      </c>
      <c r="B5516" t="s">
        <v>125</v>
      </c>
      <c r="C5516" t="s">
        <v>11</v>
      </c>
      <c r="D5516">
        <v>1007000000</v>
      </c>
      <c r="E5516">
        <v>2018</v>
      </c>
    </row>
    <row r="5517" spans="1:5" x14ac:dyDescent="0.25">
      <c r="A5517" t="s">
        <v>287</v>
      </c>
      <c r="B5517" t="s">
        <v>125</v>
      </c>
      <c r="C5517" t="s">
        <v>11</v>
      </c>
      <c r="D5517">
        <v>1026000000</v>
      </c>
      <c r="E5517">
        <v>2019</v>
      </c>
    </row>
    <row r="5518" spans="1:5" x14ac:dyDescent="0.25">
      <c r="A5518" t="s">
        <v>287</v>
      </c>
      <c r="B5518" t="s">
        <v>125</v>
      </c>
      <c r="C5518" t="s">
        <v>11</v>
      </c>
      <c r="D5518">
        <v>1002000000</v>
      </c>
      <c r="E5518">
        <v>2020</v>
      </c>
    </row>
    <row r="5519" spans="1:5" x14ac:dyDescent="0.25">
      <c r="A5519" t="s">
        <v>287</v>
      </c>
      <c r="B5519" t="s">
        <v>125</v>
      </c>
      <c r="C5519" t="s">
        <v>19</v>
      </c>
      <c r="D5519">
        <v>69980000000</v>
      </c>
      <c r="E5519">
        <v>2018</v>
      </c>
    </row>
    <row r="5520" spans="1:5" x14ac:dyDescent="0.25">
      <c r="A5520" t="s">
        <v>287</v>
      </c>
      <c r="B5520" t="s">
        <v>125</v>
      </c>
      <c r="C5520" t="s">
        <v>19</v>
      </c>
      <c r="D5520">
        <v>70514000000</v>
      </c>
      <c r="E5520">
        <v>2019</v>
      </c>
    </row>
    <row r="5521" spans="1:5" x14ac:dyDescent="0.25">
      <c r="A5521" t="s">
        <v>287</v>
      </c>
      <c r="B5521" t="s">
        <v>125</v>
      </c>
      <c r="C5521" t="s">
        <v>19</v>
      </c>
      <c r="D5521">
        <v>62618000000</v>
      </c>
      <c r="E5521">
        <v>2020</v>
      </c>
    </row>
    <row r="5522" spans="1:5" x14ac:dyDescent="0.25">
      <c r="A5522" t="s">
        <v>287</v>
      </c>
      <c r="B5522" t="s">
        <v>125</v>
      </c>
      <c r="C5522" t="s">
        <v>18</v>
      </c>
      <c r="D5522">
        <v>37916000000</v>
      </c>
      <c r="E5522">
        <v>2018</v>
      </c>
    </row>
    <row r="5523" spans="1:5" x14ac:dyDescent="0.25">
      <c r="A5523" t="s">
        <v>287</v>
      </c>
      <c r="B5523" t="s">
        <v>125</v>
      </c>
      <c r="C5523" t="s">
        <v>18</v>
      </c>
      <c r="D5523">
        <v>35464000000</v>
      </c>
      <c r="E5523">
        <v>2019</v>
      </c>
    </row>
    <row r="5524" spans="1:5" x14ac:dyDescent="0.25">
      <c r="A5524" t="s">
        <v>287</v>
      </c>
      <c r="B5524" t="s">
        <v>125</v>
      </c>
      <c r="C5524" t="s">
        <v>18</v>
      </c>
      <c r="D5524">
        <v>32769000000</v>
      </c>
      <c r="E5524">
        <v>2020</v>
      </c>
    </row>
    <row r="5525" spans="1:5" x14ac:dyDescent="0.25">
      <c r="A5525" t="s">
        <v>287</v>
      </c>
      <c r="B5525" t="s">
        <v>125</v>
      </c>
      <c r="C5525" t="s">
        <v>442</v>
      </c>
      <c r="D5525">
        <v>0</v>
      </c>
      <c r="E5525">
        <v>2018</v>
      </c>
    </row>
    <row r="5526" spans="1:5" x14ac:dyDescent="0.25">
      <c r="A5526" t="s">
        <v>287</v>
      </c>
      <c r="B5526" t="s">
        <v>125</v>
      </c>
      <c r="C5526" t="s">
        <v>442</v>
      </c>
      <c r="D5526">
        <v>0</v>
      </c>
      <c r="E5526">
        <v>2019</v>
      </c>
    </row>
    <row r="5527" spans="1:5" x14ac:dyDescent="0.25">
      <c r="A5527" t="s">
        <v>287</v>
      </c>
      <c r="B5527" t="s">
        <v>125</v>
      </c>
      <c r="C5527" t="s">
        <v>442</v>
      </c>
      <c r="D5527">
        <v>0</v>
      </c>
      <c r="E5527">
        <v>2020</v>
      </c>
    </row>
    <row r="5528" spans="1:5" x14ac:dyDescent="0.25">
      <c r="A5528" t="s">
        <v>287</v>
      </c>
      <c r="B5528" t="s">
        <v>125</v>
      </c>
      <c r="C5528" t="s">
        <v>443</v>
      </c>
      <c r="D5528">
        <v>248000000</v>
      </c>
      <c r="E5528">
        <v>2018</v>
      </c>
    </row>
    <row r="5529" spans="1:5" x14ac:dyDescent="0.25">
      <c r="A5529" t="s">
        <v>287</v>
      </c>
      <c r="B5529" t="s">
        <v>125</v>
      </c>
      <c r="C5529" t="s">
        <v>443</v>
      </c>
      <c r="D5529">
        <v>3028000000</v>
      </c>
      <c r="E5529">
        <v>2019</v>
      </c>
    </row>
    <row r="5530" spans="1:5" x14ac:dyDescent="0.25">
      <c r="A5530" t="s">
        <v>287</v>
      </c>
      <c r="B5530" t="s">
        <v>125</v>
      </c>
      <c r="C5530" t="s">
        <v>443</v>
      </c>
      <c r="D5530">
        <v>3609000000</v>
      </c>
      <c r="E5530">
        <v>2020</v>
      </c>
    </row>
    <row r="5531" spans="1:5" x14ac:dyDescent="0.25">
      <c r="A5531" t="s">
        <v>287</v>
      </c>
      <c r="B5531" t="s">
        <v>125</v>
      </c>
      <c r="C5531" t="s">
        <v>444</v>
      </c>
      <c r="D5531">
        <v>-4995000000</v>
      </c>
      <c r="E5531">
        <v>2018</v>
      </c>
    </row>
    <row r="5532" spans="1:5" x14ac:dyDescent="0.25">
      <c r="A5532" t="s">
        <v>287</v>
      </c>
      <c r="B5532" t="s">
        <v>125</v>
      </c>
      <c r="C5532" t="s">
        <v>444</v>
      </c>
      <c r="D5532">
        <v>-80000000</v>
      </c>
      <c r="E5532">
        <v>2019</v>
      </c>
    </row>
    <row r="5533" spans="1:5" x14ac:dyDescent="0.25">
      <c r="A5533" t="s">
        <v>287</v>
      </c>
      <c r="B5533" t="s">
        <v>125</v>
      </c>
      <c r="C5533" t="s">
        <v>444</v>
      </c>
      <c r="D5533">
        <v>46000000</v>
      </c>
      <c r="E5533">
        <v>2020</v>
      </c>
    </row>
    <row r="5534" spans="1:5" x14ac:dyDescent="0.25">
      <c r="A5534" t="s">
        <v>287</v>
      </c>
      <c r="B5534" t="s">
        <v>125</v>
      </c>
      <c r="C5534" t="s">
        <v>445</v>
      </c>
      <c r="D5534">
        <v>0</v>
      </c>
      <c r="E5534">
        <v>2018</v>
      </c>
    </row>
    <row r="5535" spans="1:5" x14ac:dyDescent="0.25">
      <c r="A5535" t="s">
        <v>287</v>
      </c>
      <c r="B5535" t="s">
        <v>125</v>
      </c>
      <c r="C5535" t="s">
        <v>445</v>
      </c>
      <c r="D5535">
        <v>0</v>
      </c>
      <c r="E5535">
        <v>2019</v>
      </c>
    </row>
    <row r="5536" spans="1:5" x14ac:dyDescent="0.25">
      <c r="A5536" t="s">
        <v>287</v>
      </c>
      <c r="B5536" t="s">
        <v>125</v>
      </c>
      <c r="C5536" t="s">
        <v>445</v>
      </c>
      <c r="D5536">
        <v>0</v>
      </c>
      <c r="E5536">
        <v>2020</v>
      </c>
    </row>
    <row r="5537" spans="1:5" x14ac:dyDescent="0.25">
      <c r="A5537" t="s">
        <v>287</v>
      </c>
      <c r="B5537" t="s">
        <v>125</v>
      </c>
      <c r="C5537" t="s">
        <v>446</v>
      </c>
      <c r="D5537">
        <v>0</v>
      </c>
      <c r="E5537">
        <v>2018</v>
      </c>
    </row>
    <row r="5538" spans="1:5" x14ac:dyDescent="0.25">
      <c r="A5538" t="s">
        <v>287</v>
      </c>
      <c r="B5538" t="s">
        <v>125</v>
      </c>
      <c r="C5538" t="s">
        <v>446</v>
      </c>
      <c r="D5538">
        <v>0</v>
      </c>
      <c r="E5538">
        <v>2019</v>
      </c>
    </row>
    <row r="5539" spans="1:5" x14ac:dyDescent="0.25">
      <c r="A5539" t="s">
        <v>287</v>
      </c>
      <c r="B5539" t="s">
        <v>125</v>
      </c>
      <c r="C5539" t="s">
        <v>446</v>
      </c>
      <c r="D5539">
        <v>0</v>
      </c>
      <c r="E5539">
        <v>2020</v>
      </c>
    </row>
    <row r="5540" spans="1:5" x14ac:dyDescent="0.25">
      <c r="A5540" t="s">
        <v>287</v>
      </c>
      <c r="B5540" t="s">
        <v>125</v>
      </c>
      <c r="C5540" t="s">
        <v>447</v>
      </c>
      <c r="D5540">
        <v>-4364000000</v>
      </c>
      <c r="E5540">
        <v>2018</v>
      </c>
    </row>
    <row r="5541" spans="1:5" x14ac:dyDescent="0.25">
      <c r="A5541" t="s">
        <v>287</v>
      </c>
      <c r="B5541" t="s">
        <v>125</v>
      </c>
      <c r="C5541" t="s">
        <v>447</v>
      </c>
      <c r="D5541">
        <v>-5149000000</v>
      </c>
      <c r="E5541">
        <v>2019</v>
      </c>
    </row>
    <row r="5542" spans="1:5" x14ac:dyDescent="0.25">
      <c r="A5542" t="s">
        <v>287</v>
      </c>
      <c r="B5542" t="s">
        <v>125</v>
      </c>
      <c r="C5542" t="s">
        <v>447</v>
      </c>
      <c r="D5542">
        <v>-2754000000</v>
      </c>
      <c r="E5542">
        <v>2020</v>
      </c>
    </row>
    <row r="5543" spans="1:5" x14ac:dyDescent="0.25">
      <c r="A5543" t="s">
        <v>287</v>
      </c>
      <c r="B5543" t="s">
        <v>125</v>
      </c>
      <c r="C5543" t="s">
        <v>448</v>
      </c>
      <c r="D5543">
        <v>0</v>
      </c>
      <c r="E5543">
        <v>2018</v>
      </c>
    </row>
    <row r="5544" spans="1:5" x14ac:dyDescent="0.25">
      <c r="A5544" t="s">
        <v>287</v>
      </c>
      <c r="B5544" t="s">
        <v>125</v>
      </c>
      <c r="C5544" t="s">
        <v>448</v>
      </c>
      <c r="D5544">
        <v>0</v>
      </c>
      <c r="E5544">
        <v>2019</v>
      </c>
    </row>
    <row r="5545" spans="1:5" x14ac:dyDescent="0.25">
      <c r="A5545" t="s">
        <v>287</v>
      </c>
      <c r="B5545" t="s">
        <v>125</v>
      </c>
      <c r="C5545" t="s">
        <v>448</v>
      </c>
      <c r="D5545">
        <v>0</v>
      </c>
      <c r="E5545">
        <v>2020</v>
      </c>
    </row>
    <row r="5546" spans="1:5" x14ac:dyDescent="0.25">
      <c r="A5546" t="s">
        <v>287</v>
      </c>
      <c r="B5546" t="s">
        <v>125</v>
      </c>
      <c r="C5546" t="s">
        <v>449</v>
      </c>
      <c r="D5546">
        <v>-3775000000</v>
      </c>
      <c r="E5546">
        <v>2018</v>
      </c>
    </row>
    <row r="5547" spans="1:5" x14ac:dyDescent="0.25">
      <c r="A5547" t="s">
        <v>287</v>
      </c>
      <c r="B5547" t="s">
        <v>125</v>
      </c>
      <c r="C5547" t="s">
        <v>449</v>
      </c>
      <c r="D5547">
        <v>-6515000000</v>
      </c>
      <c r="E5547">
        <v>2019</v>
      </c>
    </row>
    <row r="5548" spans="1:5" x14ac:dyDescent="0.25">
      <c r="A5548" t="s">
        <v>287</v>
      </c>
      <c r="B5548" t="s">
        <v>125</v>
      </c>
      <c r="C5548" t="s">
        <v>449</v>
      </c>
      <c r="D5548">
        <v>-3966000000</v>
      </c>
      <c r="E5548">
        <v>2020</v>
      </c>
    </row>
    <row r="5549" spans="1:5" x14ac:dyDescent="0.25">
      <c r="A5549" t="s">
        <v>287</v>
      </c>
      <c r="B5549" t="s">
        <v>125</v>
      </c>
      <c r="C5549" t="s">
        <v>450</v>
      </c>
      <c r="D5549">
        <v>0</v>
      </c>
      <c r="E5549">
        <v>2018</v>
      </c>
    </row>
    <row r="5550" spans="1:5" x14ac:dyDescent="0.25">
      <c r="A5550" t="s">
        <v>287</v>
      </c>
      <c r="B5550" t="s">
        <v>125</v>
      </c>
      <c r="C5550" t="s">
        <v>450</v>
      </c>
      <c r="D5550">
        <v>0</v>
      </c>
      <c r="E5550">
        <v>2019</v>
      </c>
    </row>
    <row r="5551" spans="1:5" x14ac:dyDescent="0.25">
      <c r="A5551" t="s">
        <v>287</v>
      </c>
      <c r="B5551" t="s">
        <v>125</v>
      </c>
      <c r="C5551" t="s">
        <v>450</v>
      </c>
      <c r="D5551">
        <v>0</v>
      </c>
      <c r="E5551">
        <v>2020</v>
      </c>
    </row>
    <row r="5552" spans="1:5" x14ac:dyDescent="0.25">
      <c r="A5552" t="s">
        <v>287</v>
      </c>
      <c r="B5552" t="s">
        <v>125</v>
      </c>
      <c r="C5552" t="s">
        <v>451</v>
      </c>
      <c r="D5552">
        <v>0</v>
      </c>
      <c r="E5552">
        <v>2018</v>
      </c>
    </row>
    <row r="5553" spans="1:5" x14ac:dyDescent="0.25">
      <c r="A5553" t="s">
        <v>287</v>
      </c>
      <c r="B5553" t="s">
        <v>125</v>
      </c>
      <c r="C5553" t="s">
        <v>451</v>
      </c>
      <c r="D5553">
        <v>0</v>
      </c>
      <c r="E5553">
        <v>2019</v>
      </c>
    </row>
    <row r="5554" spans="1:5" x14ac:dyDescent="0.25">
      <c r="A5554" t="s">
        <v>287</v>
      </c>
      <c r="B5554" t="s">
        <v>125</v>
      </c>
      <c r="C5554" t="s">
        <v>451</v>
      </c>
      <c r="D5554">
        <v>0</v>
      </c>
      <c r="E5554">
        <v>2020</v>
      </c>
    </row>
    <row r="5555" spans="1:5" x14ac:dyDescent="0.25">
      <c r="A5555" t="s">
        <v>287</v>
      </c>
      <c r="B5555" t="s">
        <v>125</v>
      </c>
      <c r="C5555" t="s">
        <v>452</v>
      </c>
      <c r="D5555">
        <v>0</v>
      </c>
      <c r="E5555">
        <v>2018</v>
      </c>
    </row>
    <row r="5556" spans="1:5" x14ac:dyDescent="0.25">
      <c r="A5556" t="s">
        <v>287</v>
      </c>
      <c r="B5556" t="s">
        <v>125</v>
      </c>
      <c r="C5556" t="s">
        <v>452</v>
      </c>
      <c r="D5556">
        <v>0</v>
      </c>
      <c r="E5556">
        <v>2019</v>
      </c>
    </row>
    <row r="5557" spans="1:5" x14ac:dyDescent="0.25">
      <c r="A5557" t="s">
        <v>287</v>
      </c>
      <c r="B5557" t="s">
        <v>125</v>
      </c>
      <c r="C5557" t="s">
        <v>452</v>
      </c>
      <c r="D5557">
        <v>0</v>
      </c>
      <c r="E5557">
        <v>2020</v>
      </c>
    </row>
    <row r="5558" spans="1:5" x14ac:dyDescent="0.25">
      <c r="A5558" t="s">
        <v>287</v>
      </c>
      <c r="B5558" t="s">
        <v>125</v>
      </c>
      <c r="C5558" t="s">
        <v>453</v>
      </c>
      <c r="D5558">
        <v>48000000</v>
      </c>
      <c r="E5558">
        <v>2018</v>
      </c>
    </row>
    <row r="5559" spans="1:5" x14ac:dyDescent="0.25">
      <c r="A5559" t="s">
        <v>287</v>
      </c>
      <c r="B5559" t="s">
        <v>125</v>
      </c>
      <c r="C5559" t="s">
        <v>453</v>
      </c>
      <c r="D5559">
        <v>68000000</v>
      </c>
      <c r="E5559">
        <v>2019</v>
      </c>
    </row>
    <row r="5560" spans="1:5" x14ac:dyDescent="0.25">
      <c r="A5560" t="s">
        <v>287</v>
      </c>
      <c r="B5560" t="s">
        <v>125</v>
      </c>
      <c r="C5560" t="s">
        <v>453</v>
      </c>
      <c r="D5560">
        <v>46000000</v>
      </c>
      <c r="E5560">
        <v>2020</v>
      </c>
    </row>
    <row r="5561" spans="1:5" x14ac:dyDescent="0.25">
      <c r="A5561" t="s">
        <v>287</v>
      </c>
      <c r="B5561" t="s">
        <v>125</v>
      </c>
      <c r="C5561" t="s">
        <v>454</v>
      </c>
      <c r="D5561">
        <v>6257000000</v>
      </c>
      <c r="E5561">
        <v>2018</v>
      </c>
    </row>
    <row r="5562" spans="1:5" x14ac:dyDescent="0.25">
      <c r="A5562" t="s">
        <v>287</v>
      </c>
      <c r="B5562" t="s">
        <v>125</v>
      </c>
      <c r="C5562" t="s">
        <v>454</v>
      </c>
      <c r="D5562">
        <v>7189000000</v>
      </c>
      <c r="E5562">
        <v>2019</v>
      </c>
    </row>
    <row r="5563" spans="1:5" x14ac:dyDescent="0.25">
      <c r="A5563" t="s">
        <v>287</v>
      </c>
      <c r="B5563" t="s">
        <v>125</v>
      </c>
      <c r="C5563" t="s">
        <v>454</v>
      </c>
      <c r="D5563">
        <v>-2701000000</v>
      </c>
      <c r="E5563">
        <v>2020</v>
      </c>
    </row>
    <row r="5564" spans="1:5" x14ac:dyDescent="0.25">
      <c r="A5564" t="s">
        <v>287</v>
      </c>
      <c r="B5564" t="s">
        <v>125</v>
      </c>
      <c r="C5564" t="s">
        <v>24</v>
      </c>
      <c r="D5564">
        <v>6305000000</v>
      </c>
      <c r="E5564">
        <v>2018</v>
      </c>
    </row>
    <row r="5565" spans="1:5" x14ac:dyDescent="0.25">
      <c r="A5565" t="s">
        <v>287</v>
      </c>
      <c r="B5565" t="s">
        <v>125</v>
      </c>
      <c r="C5565" t="s">
        <v>24</v>
      </c>
      <c r="D5565">
        <v>7257000000</v>
      </c>
      <c r="E5565">
        <v>2019</v>
      </c>
    </row>
    <row r="5566" spans="1:5" x14ac:dyDescent="0.25">
      <c r="A5566" t="s">
        <v>287</v>
      </c>
      <c r="B5566" t="s">
        <v>125</v>
      </c>
      <c r="C5566" t="s">
        <v>24</v>
      </c>
      <c r="D5566">
        <v>-2655000000</v>
      </c>
      <c r="E5566">
        <v>2020</v>
      </c>
    </row>
    <row r="5567" spans="1:5" x14ac:dyDescent="0.25">
      <c r="A5567" t="s">
        <v>287</v>
      </c>
      <c r="B5567" t="s">
        <v>125</v>
      </c>
      <c r="C5567" t="s">
        <v>455</v>
      </c>
      <c r="D5567">
        <v>45698000000</v>
      </c>
      <c r="E5567">
        <v>2018</v>
      </c>
    </row>
    <row r="5568" spans="1:5" x14ac:dyDescent="0.25">
      <c r="A5568" t="s">
        <v>287</v>
      </c>
      <c r="B5568" t="s">
        <v>125</v>
      </c>
      <c r="C5568" t="s">
        <v>455</v>
      </c>
      <c r="D5568">
        <v>42269000000</v>
      </c>
      <c r="E5568">
        <v>2019</v>
      </c>
    </row>
    <row r="5569" spans="1:5" x14ac:dyDescent="0.25">
      <c r="A5569" t="s">
        <v>287</v>
      </c>
      <c r="B5569" t="s">
        <v>125</v>
      </c>
      <c r="C5569" t="s">
        <v>455</v>
      </c>
      <c r="D5569">
        <v>39893000000</v>
      </c>
      <c r="E5569">
        <v>2020</v>
      </c>
    </row>
    <row r="5570" spans="1:5" x14ac:dyDescent="0.25">
      <c r="A5570" t="s">
        <v>287</v>
      </c>
      <c r="B5570" t="s">
        <v>125</v>
      </c>
      <c r="C5570" t="s">
        <v>14</v>
      </c>
      <c r="D5570">
        <v>56706000000</v>
      </c>
      <c r="E5570">
        <v>2018</v>
      </c>
    </row>
    <row r="5571" spans="1:5" x14ac:dyDescent="0.25">
      <c r="A5571" t="s">
        <v>287</v>
      </c>
      <c r="B5571" t="s">
        <v>125</v>
      </c>
      <c r="C5571" t="s">
        <v>14</v>
      </c>
      <c r="D5571">
        <v>53601000000</v>
      </c>
      <c r="E5571">
        <v>2019</v>
      </c>
    </row>
    <row r="5572" spans="1:5" x14ac:dyDescent="0.25">
      <c r="A5572" t="s">
        <v>287</v>
      </c>
      <c r="B5572" t="s">
        <v>125</v>
      </c>
      <c r="C5572" t="s">
        <v>14</v>
      </c>
      <c r="D5572">
        <v>50552000000</v>
      </c>
      <c r="E5572">
        <v>2020</v>
      </c>
    </row>
    <row r="5573" spans="1:5" x14ac:dyDescent="0.25">
      <c r="A5573" t="s">
        <v>287</v>
      </c>
      <c r="B5573" t="s">
        <v>125</v>
      </c>
      <c r="C5573" t="s">
        <v>17</v>
      </c>
      <c r="D5573">
        <v>30521000000</v>
      </c>
      <c r="E5573">
        <v>2018</v>
      </c>
    </row>
    <row r="5574" spans="1:5" x14ac:dyDescent="0.25">
      <c r="A5574" t="s">
        <v>287</v>
      </c>
      <c r="B5574" t="s">
        <v>125</v>
      </c>
      <c r="C5574" t="s">
        <v>17</v>
      </c>
      <c r="D5574">
        <v>28421000000</v>
      </c>
      <c r="E5574">
        <v>2019</v>
      </c>
    </row>
    <row r="5575" spans="1:5" x14ac:dyDescent="0.25">
      <c r="A5575" t="s">
        <v>287</v>
      </c>
      <c r="B5575" t="s">
        <v>125</v>
      </c>
      <c r="C5575" t="s">
        <v>17</v>
      </c>
      <c r="D5575">
        <v>27403000000</v>
      </c>
      <c r="E5575">
        <v>2020</v>
      </c>
    </row>
    <row r="5576" spans="1:5" x14ac:dyDescent="0.25">
      <c r="A5576" t="s">
        <v>287</v>
      </c>
      <c r="B5576" t="s">
        <v>125</v>
      </c>
      <c r="C5576" t="s">
        <v>456</v>
      </c>
      <c r="D5576">
        <v>1802000000</v>
      </c>
      <c r="E5576">
        <v>2018</v>
      </c>
    </row>
    <row r="5577" spans="1:5" x14ac:dyDescent="0.25">
      <c r="A5577" t="s">
        <v>287</v>
      </c>
      <c r="B5577" t="s">
        <v>125</v>
      </c>
      <c r="C5577" t="s">
        <v>456</v>
      </c>
      <c r="D5577">
        <v>1835000000</v>
      </c>
      <c r="E5577">
        <v>2019</v>
      </c>
    </row>
    <row r="5578" spans="1:5" x14ac:dyDescent="0.25">
      <c r="A5578" t="s">
        <v>287</v>
      </c>
      <c r="B5578" t="s">
        <v>125</v>
      </c>
      <c r="C5578" t="s">
        <v>456</v>
      </c>
      <c r="D5578">
        <v>1436000000</v>
      </c>
      <c r="E5578">
        <v>2020</v>
      </c>
    </row>
    <row r="5579" spans="1:5" x14ac:dyDescent="0.25">
      <c r="A5579" t="s">
        <v>287</v>
      </c>
      <c r="B5579" t="s">
        <v>125</v>
      </c>
      <c r="C5579" t="s">
        <v>457</v>
      </c>
      <c r="D5579">
        <v>0</v>
      </c>
      <c r="E5579">
        <v>2018</v>
      </c>
    </row>
    <row r="5580" spans="1:5" x14ac:dyDescent="0.25">
      <c r="A5580" t="s">
        <v>287</v>
      </c>
      <c r="B5580" t="s">
        <v>125</v>
      </c>
      <c r="C5580" t="s">
        <v>457</v>
      </c>
      <c r="D5580">
        <v>0</v>
      </c>
      <c r="E5580">
        <v>2020</v>
      </c>
    </row>
    <row r="5581" spans="1:5" x14ac:dyDescent="0.25">
      <c r="A5581" t="s">
        <v>287</v>
      </c>
      <c r="B5581" t="s">
        <v>125</v>
      </c>
      <c r="C5581" t="s">
        <v>494</v>
      </c>
      <c r="D5581">
        <v>0</v>
      </c>
      <c r="E5581">
        <v>2019</v>
      </c>
    </row>
    <row r="5582" spans="1:5" x14ac:dyDescent="0.25">
      <c r="A5582" t="s">
        <v>287</v>
      </c>
      <c r="B5582" t="s">
        <v>125</v>
      </c>
      <c r="C5582" t="s">
        <v>458</v>
      </c>
      <c r="D5582">
        <v>5213000000</v>
      </c>
      <c r="E5582">
        <v>2018</v>
      </c>
    </row>
    <row r="5583" spans="1:5" x14ac:dyDescent="0.25">
      <c r="A5583" t="s">
        <v>287</v>
      </c>
      <c r="B5583" t="s">
        <v>125</v>
      </c>
      <c r="C5583" t="s">
        <v>458</v>
      </c>
      <c r="D5583">
        <v>5322000000</v>
      </c>
      <c r="E5583">
        <v>2019</v>
      </c>
    </row>
    <row r="5584" spans="1:5" x14ac:dyDescent="0.25">
      <c r="A5584" t="s">
        <v>287</v>
      </c>
      <c r="B5584" t="s">
        <v>125</v>
      </c>
      <c r="C5584" t="s">
        <v>458</v>
      </c>
      <c r="D5584">
        <v>4344000000</v>
      </c>
      <c r="E5584">
        <v>2020</v>
      </c>
    </row>
    <row r="5585" spans="1:5" x14ac:dyDescent="0.25">
      <c r="A5585" t="s">
        <v>287</v>
      </c>
      <c r="B5585" t="s">
        <v>125</v>
      </c>
      <c r="C5585" t="s">
        <v>459</v>
      </c>
      <c r="D5585">
        <v>19882000000</v>
      </c>
      <c r="E5585">
        <v>2018</v>
      </c>
    </row>
    <row r="5586" spans="1:5" x14ac:dyDescent="0.25">
      <c r="A5586" t="s">
        <v>287</v>
      </c>
      <c r="B5586" t="s">
        <v>125</v>
      </c>
      <c r="C5586" t="s">
        <v>459</v>
      </c>
      <c r="D5586">
        <v>20916000000</v>
      </c>
      <c r="E5586">
        <v>2019</v>
      </c>
    </row>
    <row r="5587" spans="1:5" x14ac:dyDescent="0.25">
      <c r="A5587" t="s">
        <v>287</v>
      </c>
      <c r="B5587" t="s">
        <v>125</v>
      </c>
      <c r="C5587" t="s">
        <v>459</v>
      </c>
      <c r="D5587">
        <v>6953000000</v>
      </c>
      <c r="E5587">
        <v>2020</v>
      </c>
    </row>
    <row r="5588" spans="1:5" x14ac:dyDescent="0.25">
      <c r="A5588" t="s">
        <v>287</v>
      </c>
      <c r="B5588" t="s">
        <v>125</v>
      </c>
      <c r="C5588" t="s">
        <v>460</v>
      </c>
      <c r="D5588">
        <v>-8847000000</v>
      </c>
      <c r="E5588">
        <v>2018</v>
      </c>
    </row>
    <row r="5589" spans="1:5" x14ac:dyDescent="0.25">
      <c r="A5589" t="s">
        <v>287</v>
      </c>
      <c r="B5589" t="s">
        <v>125</v>
      </c>
      <c r="C5589" t="s">
        <v>460</v>
      </c>
      <c r="D5589">
        <v>-10119000000</v>
      </c>
      <c r="E5589">
        <v>2019</v>
      </c>
    </row>
    <row r="5590" spans="1:5" x14ac:dyDescent="0.25">
      <c r="A5590" t="s">
        <v>287</v>
      </c>
      <c r="B5590" t="s">
        <v>125</v>
      </c>
      <c r="C5590" t="s">
        <v>460</v>
      </c>
      <c r="D5590">
        <v>-5472000000</v>
      </c>
      <c r="E5590">
        <v>2020</v>
      </c>
    </row>
    <row r="5591" spans="1:5" x14ac:dyDescent="0.25">
      <c r="A5591" t="s">
        <v>287</v>
      </c>
      <c r="B5591" t="s">
        <v>125</v>
      </c>
      <c r="C5591" t="s">
        <v>461</v>
      </c>
      <c r="D5591">
        <v>3445000000</v>
      </c>
      <c r="E5591">
        <v>2018</v>
      </c>
    </row>
    <row r="5592" spans="1:5" x14ac:dyDescent="0.25">
      <c r="A5592" t="s">
        <v>287</v>
      </c>
      <c r="B5592" t="s">
        <v>125</v>
      </c>
      <c r="C5592" t="s">
        <v>461</v>
      </c>
      <c r="D5592">
        <v>-5904000000</v>
      </c>
      <c r="E5592">
        <v>2019</v>
      </c>
    </row>
    <row r="5593" spans="1:5" x14ac:dyDescent="0.25">
      <c r="A5593" t="s">
        <v>287</v>
      </c>
      <c r="B5593" t="s">
        <v>125</v>
      </c>
      <c r="C5593" t="s">
        <v>461</v>
      </c>
      <c r="D5593">
        <v>-1381000000</v>
      </c>
      <c r="E5593">
        <v>2020</v>
      </c>
    </row>
    <row r="5594" spans="1:5" x14ac:dyDescent="0.25">
      <c r="A5594" t="s">
        <v>287</v>
      </c>
      <c r="B5594" t="s">
        <v>125</v>
      </c>
      <c r="C5594" t="s">
        <v>462</v>
      </c>
      <c r="D5594">
        <v>7351000000</v>
      </c>
      <c r="E5594">
        <v>2018</v>
      </c>
    </row>
    <row r="5595" spans="1:5" x14ac:dyDescent="0.25">
      <c r="A5595" t="s">
        <v>287</v>
      </c>
      <c r="B5595" t="s">
        <v>125</v>
      </c>
      <c r="C5595" t="s">
        <v>462</v>
      </c>
      <c r="D5595">
        <v>5830000000</v>
      </c>
      <c r="E5595">
        <v>2019</v>
      </c>
    </row>
    <row r="5596" spans="1:5" x14ac:dyDescent="0.25">
      <c r="A5596" t="s">
        <v>287</v>
      </c>
      <c r="B5596" t="s">
        <v>125</v>
      </c>
      <c r="C5596" t="s">
        <v>462</v>
      </c>
      <c r="D5596">
        <v>26000000</v>
      </c>
      <c r="E5596">
        <v>2020</v>
      </c>
    </row>
    <row r="5597" spans="1:5" x14ac:dyDescent="0.25">
      <c r="A5597" t="s">
        <v>287</v>
      </c>
      <c r="B5597" t="s">
        <v>125</v>
      </c>
      <c r="C5597" t="s">
        <v>463</v>
      </c>
      <c r="D5597">
        <v>-603000000</v>
      </c>
      <c r="E5597">
        <v>2018</v>
      </c>
    </row>
    <row r="5598" spans="1:5" x14ac:dyDescent="0.25">
      <c r="A5598" t="s">
        <v>287</v>
      </c>
      <c r="B5598" t="s">
        <v>125</v>
      </c>
      <c r="C5598" t="s">
        <v>463</v>
      </c>
      <c r="D5598">
        <v>746000000</v>
      </c>
      <c r="E5598">
        <v>2019</v>
      </c>
    </row>
    <row r="5599" spans="1:5" x14ac:dyDescent="0.25">
      <c r="A5599" t="s">
        <v>287</v>
      </c>
      <c r="B5599" t="s">
        <v>125</v>
      </c>
      <c r="C5599" t="s">
        <v>463</v>
      </c>
      <c r="D5599">
        <v>139000000</v>
      </c>
      <c r="E5599">
        <v>2020</v>
      </c>
    </row>
    <row r="5600" spans="1:5" x14ac:dyDescent="0.25">
      <c r="A5600" t="s">
        <v>287</v>
      </c>
      <c r="B5600" t="s">
        <v>125</v>
      </c>
      <c r="C5600" t="s">
        <v>12</v>
      </c>
      <c r="D5600">
        <v>8347000000</v>
      </c>
      <c r="E5600">
        <v>2018</v>
      </c>
    </row>
    <row r="5601" spans="1:5" x14ac:dyDescent="0.25">
      <c r="A5601" t="s">
        <v>287</v>
      </c>
      <c r="B5601" t="s">
        <v>125</v>
      </c>
      <c r="C5601" t="s">
        <v>12</v>
      </c>
      <c r="D5601">
        <v>12611000000</v>
      </c>
      <c r="E5601">
        <v>2019</v>
      </c>
    </row>
    <row r="5602" spans="1:5" x14ac:dyDescent="0.25">
      <c r="A5602" t="s">
        <v>287</v>
      </c>
      <c r="B5602" t="s">
        <v>125</v>
      </c>
      <c r="C5602" t="s">
        <v>12</v>
      </c>
      <c r="D5602">
        <v>8417000000</v>
      </c>
      <c r="E5602">
        <v>2020</v>
      </c>
    </row>
    <row r="5603" spans="1:5" x14ac:dyDescent="0.25">
      <c r="A5603" t="s">
        <v>287</v>
      </c>
      <c r="B5603" t="s">
        <v>125</v>
      </c>
      <c r="C5603" t="s">
        <v>464</v>
      </c>
      <c r="D5603">
        <v>1291000000</v>
      </c>
      <c r="E5603">
        <v>2018</v>
      </c>
    </row>
    <row r="5604" spans="1:5" x14ac:dyDescent="0.25">
      <c r="A5604" t="s">
        <v>287</v>
      </c>
      <c r="B5604" t="s">
        <v>125</v>
      </c>
      <c r="C5604" t="s">
        <v>464</v>
      </c>
      <c r="D5604">
        <v>2069000000</v>
      </c>
      <c r="E5604">
        <v>2019</v>
      </c>
    </row>
    <row r="5605" spans="1:5" x14ac:dyDescent="0.25">
      <c r="A5605" t="s">
        <v>287</v>
      </c>
      <c r="B5605" t="s">
        <v>125</v>
      </c>
      <c r="C5605" t="s">
        <v>464</v>
      </c>
      <c r="D5605">
        <v>1150000000</v>
      </c>
      <c r="E5605">
        <v>2020</v>
      </c>
    </row>
    <row r="5606" spans="1:5" x14ac:dyDescent="0.25">
      <c r="A5606" t="s">
        <v>287</v>
      </c>
      <c r="B5606" t="s">
        <v>125</v>
      </c>
      <c r="C5606" t="s">
        <v>465</v>
      </c>
      <c r="D5606">
        <v>69980000000</v>
      </c>
      <c r="E5606">
        <v>2018</v>
      </c>
    </row>
    <row r="5607" spans="1:5" x14ac:dyDescent="0.25">
      <c r="A5607" t="s">
        <v>287</v>
      </c>
      <c r="B5607" t="s">
        <v>125</v>
      </c>
      <c r="C5607" t="s">
        <v>465</v>
      </c>
      <c r="D5607">
        <v>8304000000</v>
      </c>
      <c r="E5607">
        <v>2019</v>
      </c>
    </row>
    <row r="5608" spans="1:5" x14ac:dyDescent="0.25">
      <c r="A5608" t="s">
        <v>287</v>
      </c>
      <c r="B5608" t="s">
        <v>125</v>
      </c>
      <c r="C5608" t="s">
        <v>465</v>
      </c>
      <c r="D5608">
        <v>7050000000</v>
      </c>
      <c r="E5608">
        <v>2020</v>
      </c>
    </row>
    <row r="5609" spans="1:5" x14ac:dyDescent="0.25">
      <c r="A5609" t="s">
        <v>287</v>
      </c>
      <c r="B5609" t="s">
        <v>125</v>
      </c>
      <c r="C5609" t="s">
        <v>466</v>
      </c>
      <c r="D5609">
        <v>15665000000</v>
      </c>
      <c r="E5609">
        <v>2018</v>
      </c>
    </row>
    <row r="5610" spans="1:5" x14ac:dyDescent="0.25">
      <c r="A5610" t="s">
        <v>287</v>
      </c>
      <c r="B5610" t="s">
        <v>125</v>
      </c>
      <c r="C5610" t="s">
        <v>466</v>
      </c>
      <c r="D5610">
        <v>13631000000</v>
      </c>
      <c r="E5610">
        <v>2019</v>
      </c>
    </row>
    <row r="5611" spans="1:5" x14ac:dyDescent="0.25">
      <c r="A5611" t="s">
        <v>287</v>
      </c>
      <c r="B5611" t="s">
        <v>125</v>
      </c>
      <c r="C5611" t="s">
        <v>466</v>
      </c>
      <c r="D5611">
        <v>12653000000</v>
      </c>
      <c r="E5611">
        <v>2020</v>
      </c>
    </row>
    <row r="5612" spans="1:5" x14ac:dyDescent="0.25">
      <c r="A5612" t="s">
        <v>287</v>
      </c>
      <c r="B5612" t="s">
        <v>125</v>
      </c>
      <c r="C5612" t="s">
        <v>467</v>
      </c>
      <c r="D5612">
        <v>-1513000000</v>
      </c>
      <c r="E5612">
        <v>2018</v>
      </c>
    </row>
    <row r="5613" spans="1:5" x14ac:dyDescent="0.25">
      <c r="A5613" t="s">
        <v>287</v>
      </c>
      <c r="B5613" t="s">
        <v>125</v>
      </c>
      <c r="C5613" t="s">
        <v>467</v>
      </c>
      <c r="D5613">
        <v>-2067000000</v>
      </c>
      <c r="E5613">
        <v>2019</v>
      </c>
    </row>
    <row r="5614" spans="1:5" x14ac:dyDescent="0.25">
      <c r="A5614" t="s">
        <v>287</v>
      </c>
      <c r="B5614" t="s">
        <v>125</v>
      </c>
      <c r="C5614" t="s">
        <v>467</v>
      </c>
      <c r="D5614">
        <v>-3064000000</v>
      </c>
      <c r="E5614">
        <v>2020</v>
      </c>
    </row>
    <row r="5615" spans="1:5" x14ac:dyDescent="0.25">
      <c r="A5615" t="s">
        <v>287</v>
      </c>
      <c r="B5615" t="s">
        <v>125</v>
      </c>
      <c r="C5615" t="s">
        <v>468</v>
      </c>
      <c r="D5615">
        <v>0</v>
      </c>
      <c r="E5615">
        <v>2018</v>
      </c>
    </row>
    <row r="5616" spans="1:5" x14ac:dyDescent="0.25">
      <c r="A5616" t="s">
        <v>287</v>
      </c>
      <c r="B5616" t="s">
        <v>125</v>
      </c>
      <c r="C5616" t="s">
        <v>468</v>
      </c>
      <c r="D5616">
        <v>0</v>
      </c>
      <c r="E5616">
        <v>2019</v>
      </c>
    </row>
    <row r="5617" spans="1:5" x14ac:dyDescent="0.25">
      <c r="A5617" t="s">
        <v>287</v>
      </c>
      <c r="B5617" t="s">
        <v>125</v>
      </c>
      <c r="C5617" t="s">
        <v>468</v>
      </c>
      <c r="D5617">
        <v>0</v>
      </c>
      <c r="E5617">
        <v>2020</v>
      </c>
    </row>
    <row r="5618" spans="1:5" x14ac:dyDescent="0.25">
      <c r="A5618" t="s">
        <v>287</v>
      </c>
      <c r="B5618" t="s">
        <v>125</v>
      </c>
      <c r="C5618" t="s">
        <v>469</v>
      </c>
      <c r="D5618">
        <v>1363000000</v>
      </c>
      <c r="E5618">
        <v>2018</v>
      </c>
    </row>
    <row r="5619" spans="1:5" x14ac:dyDescent="0.25">
      <c r="A5619" t="s">
        <v>287</v>
      </c>
      <c r="B5619" t="s">
        <v>125</v>
      </c>
      <c r="C5619" t="s">
        <v>469</v>
      </c>
      <c r="D5619">
        <v>1500000000</v>
      </c>
      <c r="E5619">
        <v>2019</v>
      </c>
    </row>
    <row r="5620" spans="1:5" x14ac:dyDescent="0.25">
      <c r="A5620" t="s">
        <v>287</v>
      </c>
      <c r="B5620" t="s">
        <v>125</v>
      </c>
      <c r="C5620" t="s">
        <v>469</v>
      </c>
      <c r="D5620">
        <v>1831000000</v>
      </c>
      <c r="E5620">
        <v>2020</v>
      </c>
    </row>
    <row r="5621" spans="1:5" x14ac:dyDescent="0.25">
      <c r="A5621" t="s">
        <v>287</v>
      </c>
      <c r="B5621" t="s">
        <v>125</v>
      </c>
      <c r="C5621" t="s">
        <v>470</v>
      </c>
      <c r="D5621">
        <v>0</v>
      </c>
      <c r="E5621">
        <v>2018</v>
      </c>
    </row>
    <row r="5622" spans="1:5" x14ac:dyDescent="0.25">
      <c r="A5622" t="s">
        <v>287</v>
      </c>
      <c r="B5622" t="s">
        <v>125</v>
      </c>
      <c r="C5622" t="s">
        <v>470</v>
      </c>
      <c r="D5622">
        <v>0</v>
      </c>
      <c r="E5622">
        <v>2019</v>
      </c>
    </row>
    <row r="5623" spans="1:5" x14ac:dyDescent="0.25">
      <c r="A5623" t="s">
        <v>287</v>
      </c>
      <c r="B5623" t="s">
        <v>125</v>
      </c>
      <c r="C5623" t="s">
        <v>470</v>
      </c>
      <c r="D5623">
        <v>0</v>
      </c>
      <c r="E5623">
        <v>2020</v>
      </c>
    </row>
    <row r="5624" spans="1:5" x14ac:dyDescent="0.25">
      <c r="A5624" t="s">
        <v>287</v>
      </c>
      <c r="B5624" t="s">
        <v>125</v>
      </c>
      <c r="C5624" t="s">
        <v>471</v>
      </c>
      <c r="D5624">
        <v>0</v>
      </c>
      <c r="E5624">
        <v>2018</v>
      </c>
    </row>
    <row r="5625" spans="1:5" x14ac:dyDescent="0.25">
      <c r="A5625" t="s">
        <v>287</v>
      </c>
      <c r="B5625" t="s">
        <v>125</v>
      </c>
      <c r="C5625" t="s">
        <v>471</v>
      </c>
      <c r="D5625">
        <v>0</v>
      </c>
      <c r="E5625">
        <v>2019</v>
      </c>
    </row>
    <row r="5626" spans="1:5" x14ac:dyDescent="0.25">
      <c r="A5626" t="s">
        <v>287</v>
      </c>
      <c r="B5626" t="s">
        <v>125</v>
      </c>
      <c r="C5626" t="s">
        <v>471</v>
      </c>
      <c r="D5626">
        <v>0</v>
      </c>
      <c r="E5626">
        <v>2020</v>
      </c>
    </row>
    <row r="5627" spans="1:5" x14ac:dyDescent="0.25">
      <c r="A5627" t="s">
        <v>287</v>
      </c>
      <c r="B5627" t="s">
        <v>125</v>
      </c>
      <c r="C5627" t="s">
        <v>472</v>
      </c>
      <c r="D5627">
        <v>0</v>
      </c>
      <c r="E5627">
        <v>2018</v>
      </c>
    </row>
    <row r="5628" spans="1:5" x14ac:dyDescent="0.25">
      <c r="A5628" t="s">
        <v>287</v>
      </c>
      <c r="B5628" t="s">
        <v>125</v>
      </c>
      <c r="C5628" t="s">
        <v>472</v>
      </c>
      <c r="D5628">
        <v>0</v>
      </c>
      <c r="E5628">
        <v>2019</v>
      </c>
    </row>
    <row r="5629" spans="1:5" x14ac:dyDescent="0.25">
      <c r="A5629" t="s">
        <v>287</v>
      </c>
      <c r="B5629" t="s">
        <v>125</v>
      </c>
      <c r="C5629" t="s">
        <v>472</v>
      </c>
      <c r="D5629">
        <v>0</v>
      </c>
      <c r="E5629">
        <v>2020</v>
      </c>
    </row>
    <row r="5630" spans="1:5" x14ac:dyDescent="0.25">
      <c r="A5630" t="s">
        <v>287</v>
      </c>
      <c r="B5630" t="s">
        <v>125</v>
      </c>
      <c r="C5630" t="s">
        <v>473</v>
      </c>
      <c r="D5630">
        <v>0</v>
      </c>
      <c r="E5630">
        <v>2018</v>
      </c>
    </row>
    <row r="5631" spans="1:5" x14ac:dyDescent="0.25">
      <c r="A5631" t="s">
        <v>287</v>
      </c>
      <c r="B5631" t="s">
        <v>125</v>
      </c>
      <c r="C5631" t="s">
        <v>473</v>
      </c>
      <c r="D5631">
        <v>0</v>
      </c>
      <c r="E5631">
        <v>2019</v>
      </c>
    </row>
    <row r="5632" spans="1:5" x14ac:dyDescent="0.25">
      <c r="A5632" t="s">
        <v>287</v>
      </c>
      <c r="B5632" t="s">
        <v>125</v>
      </c>
      <c r="C5632" t="s">
        <v>473</v>
      </c>
      <c r="D5632">
        <v>0</v>
      </c>
      <c r="E5632">
        <v>2020</v>
      </c>
    </row>
    <row r="5633" spans="1:5" x14ac:dyDescent="0.25">
      <c r="A5633" t="s">
        <v>287</v>
      </c>
      <c r="B5633" t="s">
        <v>125</v>
      </c>
      <c r="C5633" t="s">
        <v>474</v>
      </c>
      <c r="D5633">
        <v>0</v>
      </c>
      <c r="E5633">
        <v>2018</v>
      </c>
    </row>
    <row r="5634" spans="1:5" x14ac:dyDescent="0.25">
      <c r="A5634" t="s">
        <v>287</v>
      </c>
      <c r="B5634" t="s">
        <v>125</v>
      </c>
      <c r="C5634" t="s">
        <v>474</v>
      </c>
      <c r="D5634">
        <v>0</v>
      </c>
      <c r="E5634">
        <v>2019</v>
      </c>
    </row>
    <row r="5635" spans="1:5" x14ac:dyDescent="0.25">
      <c r="A5635" t="s">
        <v>287</v>
      </c>
      <c r="B5635" t="s">
        <v>125</v>
      </c>
      <c r="C5635" t="s">
        <v>474</v>
      </c>
      <c r="D5635">
        <v>0</v>
      </c>
      <c r="E5635">
        <v>2020</v>
      </c>
    </row>
    <row r="5636" spans="1:5" x14ac:dyDescent="0.25">
      <c r="A5636" t="s">
        <v>287</v>
      </c>
      <c r="B5636" t="s">
        <v>125</v>
      </c>
      <c r="C5636" t="s">
        <v>475</v>
      </c>
      <c r="D5636">
        <v>121000000</v>
      </c>
      <c r="E5636">
        <v>2018</v>
      </c>
    </row>
    <row r="5637" spans="1:5" x14ac:dyDescent="0.25">
      <c r="A5637" t="s">
        <v>287</v>
      </c>
      <c r="B5637" t="s">
        <v>125</v>
      </c>
      <c r="C5637" t="s">
        <v>475</v>
      </c>
      <c r="D5637">
        <v>-30000000</v>
      </c>
      <c r="E5637">
        <v>2019</v>
      </c>
    </row>
    <row r="5638" spans="1:5" x14ac:dyDescent="0.25">
      <c r="A5638" t="s">
        <v>287</v>
      </c>
      <c r="B5638" t="s">
        <v>125</v>
      </c>
      <c r="C5638" t="s">
        <v>475</v>
      </c>
      <c r="D5638">
        <v>-5000000</v>
      </c>
      <c r="E5638">
        <v>2020</v>
      </c>
    </row>
    <row r="5639" spans="1:5" x14ac:dyDescent="0.25">
      <c r="A5639" t="s">
        <v>287</v>
      </c>
      <c r="B5639" t="s">
        <v>125</v>
      </c>
      <c r="C5639" t="s">
        <v>476</v>
      </c>
      <c r="D5639">
        <v>0</v>
      </c>
      <c r="E5639">
        <v>2018</v>
      </c>
    </row>
    <row r="5640" spans="1:5" x14ac:dyDescent="0.25">
      <c r="A5640" t="s">
        <v>287</v>
      </c>
      <c r="B5640" t="s">
        <v>125</v>
      </c>
      <c r="C5640" t="s">
        <v>476</v>
      </c>
      <c r="D5640">
        <v>0</v>
      </c>
      <c r="E5640">
        <v>2019</v>
      </c>
    </row>
    <row r="5641" spans="1:5" x14ac:dyDescent="0.25">
      <c r="A5641" t="s">
        <v>287</v>
      </c>
      <c r="B5641" t="s">
        <v>125</v>
      </c>
      <c r="C5641" t="s">
        <v>476</v>
      </c>
      <c r="D5641">
        <v>0</v>
      </c>
      <c r="E5641">
        <v>2020</v>
      </c>
    </row>
    <row r="5642" spans="1:5" x14ac:dyDescent="0.25">
      <c r="A5642" t="s">
        <v>287</v>
      </c>
      <c r="B5642" t="s">
        <v>125</v>
      </c>
      <c r="C5642" t="s">
        <v>477</v>
      </c>
      <c r="D5642">
        <v>2999000000</v>
      </c>
      <c r="E5642">
        <v>2018</v>
      </c>
    </row>
    <row r="5643" spans="1:5" x14ac:dyDescent="0.25">
      <c r="A5643" t="s">
        <v>287</v>
      </c>
      <c r="B5643" t="s">
        <v>125</v>
      </c>
      <c r="C5643" t="s">
        <v>477</v>
      </c>
      <c r="D5643">
        <v>3500000000</v>
      </c>
      <c r="E5643">
        <v>2019</v>
      </c>
    </row>
    <row r="5644" spans="1:5" x14ac:dyDescent="0.25">
      <c r="A5644" t="s">
        <v>287</v>
      </c>
      <c r="B5644" t="s">
        <v>125</v>
      </c>
      <c r="C5644" t="s">
        <v>477</v>
      </c>
      <c r="D5644">
        <v>892000000</v>
      </c>
      <c r="E5644">
        <v>2020</v>
      </c>
    </row>
    <row r="5645" spans="1:5" x14ac:dyDescent="0.25">
      <c r="A5645" t="s">
        <v>287</v>
      </c>
      <c r="B5645" t="s">
        <v>125</v>
      </c>
      <c r="C5645" t="s">
        <v>478</v>
      </c>
      <c r="D5645">
        <v>369000000</v>
      </c>
      <c r="E5645">
        <v>2018</v>
      </c>
    </row>
    <row r="5646" spans="1:5" x14ac:dyDescent="0.25">
      <c r="A5646" t="s">
        <v>287</v>
      </c>
      <c r="B5646" t="s">
        <v>125</v>
      </c>
      <c r="C5646" t="s">
        <v>478</v>
      </c>
      <c r="D5646">
        <v>743000000</v>
      </c>
      <c r="E5646">
        <v>2019</v>
      </c>
    </row>
    <row r="5647" spans="1:5" x14ac:dyDescent="0.25">
      <c r="A5647" t="s">
        <v>287</v>
      </c>
      <c r="B5647" t="s">
        <v>125</v>
      </c>
      <c r="C5647" t="s">
        <v>478</v>
      </c>
      <c r="D5647">
        <v>1457000000</v>
      </c>
      <c r="E5647">
        <v>2020</v>
      </c>
    </row>
    <row r="5648" spans="1:5" x14ac:dyDescent="0.25">
      <c r="A5648" t="s">
        <v>287</v>
      </c>
      <c r="B5648" t="s">
        <v>125</v>
      </c>
      <c r="C5648" t="s">
        <v>479</v>
      </c>
      <c r="D5648">
        <v>34010000000</v>
      </c>
      <c r="E5648">
        <v>2018</v>
      </c>
    </row>
    <row r="5649" spans="1:5" x14ac:dyDescent="0.25">
      <c r="A5649" t="s">
        <v>287</v>
      </c>
      <c r="B5649" t="s">
        <v>125</v>
      </c>
      <c r="C5649" t="s">
        <v>479</v>
      </c>
      <c r="D5649">
        <v>39742000000</v>
      </c>
      <c r="E5649">
        <v>2019</v>
      </c>
    </row>
    <row r="5650" spans="1:5" x14ac:dyDescent="0.25">
      <c r="A5650" t="s">
        <v>287</v>
      </c>
      <c r="B5650" t="s">
        <v>125</v>
      </c>
      <c r="C5650" t="s">
        <v>479</v>
      </c>
      <c r="D5650">
        <v>35213000000</v>
      </c>
      <c r="E5650">
        <v>2020</v>
      </c>
    </row>
    <row r="5651" spans="1:5" x14ac:dyDescent="0.25">
      <c r="A5651" t="s">
        <v>287</v>
      </c>
      <c r="B5651" t="s">
        <v>125</v>
      </c>
      <c r="C5651" t="s">
        <v>480</v>
      </c>
      <c r="D5651">
        <v>38727000000</v>
      </c>
      <c r="E5651">
        <v>2018</v>
      </c>
    </row>
    <row r="5652" spans="1:5" x14ac:dyDescent="0.25">
      <c r="A5652" t="s">
        <v>287</v>
      </c>
      <c r="B5652" t="s">
        <v>125</v>
      </c>
      <c r="C5652" t="s">
        <v>480</v>
      </c>
      <c r="D5652">
        <v>36670000000</v>
      </c>
      <c r="E5652">
        <v>2019</v>
      </c>
    </row>
    <row r="5653" spans="1:5" x14ac:dyDescent="0.25">
      <c r="A5653" t="s">
        <v>287</v>
      </c>
      <c r="B5653" t="s">
        <v>125</v>
      </c>
      <c r="C5653" t="s">
        <v>480</v>
      </c>
      <c r="D5653">
        <v>19256000000</v>
      </c>
      <c r="E5653">
        <v>2020</v>
      </c>
    </row>
    <row r="5654" spans="1:5" x14ac:dyDescent="0.25">
      <c r="A5654" t="s">
        <v>287</v>
      </c>
      <c r="B5654" t="s">
        <v>125</v>
      </c>
      <c r="C5654" t="s">
        <v>481</v>
      </c>
      <c r="D5654">
        <v>401000000</v>
      </c>
      <c r="E5654">
        <v>2018</v>
      </c>
    </row>
    <row r="5655" spans="1:5" x14ac:dyDescent="0.25">
      <c r="A5655" t="s">
        <v>287</v>
      </c>
      <c r="B5655" t="s">
        <v>125</v>
      </c>
      <c r="C5655" t="s">
        <v>481</v>
      </c>
      <c r="D5655">
        <v>556000000</v>
      </c>
      <c r="E5655">
        <v>2019</v>
      </c>
    </row>
    <row r="5656" spans="1:5" x14ac:dyDescent="0.25">
      <c r="A5656" t="s">
        <v>287</v>
      </c>
      <c r="B5656" t="s">
        <v>125</v>
      </c>
      <c r="C5656" t="s">
        <v>481</v>
      </c>
      <c r="D5656">
        <v>430000000</v>
      </c>
      <c r="E5656">
        <v>2020</v>
      </c>
    </row>
    <row r="5657" spans="1:5" x14ac:dyDescent="0.25">
      <c r="A5657" t="s">
        <v>287</v>
      </c>
      <c r="B5657" t="s">
        <v>125</v>
      </c>
      <c r="C5657" t="s">
        <v>482</v>
      </c>
      <c r="D5657">
        <v>112000000</v>
      </c>
      <c r="E5657">
        <v>2018</v>
      </c>
    </row>
    <row r="5658" spans="1:5" x14ac:dyDescent="0.25">
      <c r="A5658" t="s">
        <v>287</v>
      </c>
      <c r="B5658" t="s">
        <v>125</v>
      </c>
      <c r="C5658" t="s">
        <v>482</v>
      </c>
      <c r="D5658">
        <v>105000000</v>
      </c>
      <c r="E5658">
        <v>2019</v>
      </c>
    </row>
    <row r="5659" spans="1:5" x14ac:dyDescent="0.25">
      <c r="A5659" t="s">
        <v>287</v>
      </c>
      <c r="B5659" t="s">
        <v>125</v>
      </c>
      <c r="C5659" t="s">
        <v>482</v>
      </c>
      <c r="D5659">
        <v>619000000</v>
      </c>
      <c r="E5659">
        <v>2020</v>
      </c>
    </row>
    <row r="5660" spans="1:5" x14ac:dyDescent="0.25">
      <c r="A5660" t="s">
        <v>287</v>
      </c>
      <c r="B5660" t="s">
        <v>125</v>
      </c>
      <c r="C5660" t="s">
        <v>483</v>
      </c>
      <c r="D5660">
        <v>248000000</v>
      </c>
      <c r="E5660">
        <v>2018</v>
      </c>
    </row>
    <row r="5661" spans="1:5" x14ac:dyDescent="0.25">
      <c r="A5661" t="s">
        <v>287</v>
      </c>
      <c r="B5661" t="s">
        <v>125</v>
      </c>
      <c r="C5661" t="s">
        <v>483</v>
      </c>
      <c r="D5661">
        <v>3028000000</v>
      </c>
      <c r="E5661">
        <v>2019</v>
      </c>
    </row>
    <row r="5662" spans="1:5" x14ac:dyDescent="0.25">
      <c r="A5662" t="s">
        <v>287</v>
      </c>
      <c r="B5662" t="s">
        <v>125</v>
      </c>
      <c r="C5662" t="s">
        <v>483</v>
      </c>
      <c r="D5662">
        <v>3609000000</v>
      </c>
      <c r="E5662">
        <v>2020</v>
      </c>
    </row>
    <row r="5663" spans="1:5" x14ac:dyDescent="0.25">
      <c r="A5663" t="s">
        <v>287</v>
      </c>
      <c r="B5663" t="s">
        <v>125</v>
      </c>
      <c r="C5663" t="s">
        <v>484</v>
      </c>
      <c r="D5663">
        <v>0</v>
      </c>
      <c r="E5663">
        <v>2018</v>
      </c>
    </row>
    <row r="5664" spans="1:5" x14ac:dyDescent="0.25">
      <c r="A5664" t="s">
        <v>287</v>
      </c>
      <c r="B5664" t="s">
        <v>125</v>
      </c>
      <c r="C5664" t="s">
        <v>484</v>
      </c>
      <c r="D5664">
        <v>0</v>
      </c>
      <c r="E5664">
        <v>2019</v>
      </c>
    </row>
    <row r="5665" spans="1:5" x14ac:dyDescent="0.25">
      <c r="A5665" t="s">
        <v>287</v>
      </c>
      <c r="B5665" t="s">
        <v>125</v>
      </c>
      <c r="C5665" t="s">
        <v>484</v>
      </c>
      <c r="D5665">
        <v>0</v>
      </c>
      <c r="E5665">
        <v>2020</v>
      </c>
    </row>
    <row r="5666" spans="1:5" x14ac:dyDescent="0.25">
      <c r="A5666" t="s">
        <v>287</v>
      </c>
      <c r="B5666" t="s">
        <v>125</v>
      </c>
      <c r="C5666" t="s">
        <v>485</v>
      </c>
      <c r="D5666">
        <v>31939000000</v>
      </c>
      <c r="E5666">
        <v>2018</v>
      </c>
    </row>
    <row r="5667" spans="1:5" x14ac:dyDescent="0.25">
      <c r="A5667" t="s">
        <v>287</v>
      </c>
      <c r="B5667" t="s">
        <v>125</v>
      </c>
      <c r="C5667" t="s">
        <v>485</v>
      </c>
      <c r="D5667">
        <v>29849000000</v>
      </c>
      <c r="E5667">
        <v>2020</v>
      </c>
    </row>
    <row r="5668" spans="1:5" x14ac:dyDescent="0.25">
      <c r="A5668" t="s">
        <v>287</v>
      </c>
      <c r="B5668" t="s">
        <v>125</v>
      </c>
      <c r="C5668" t="s">
        <v>495</v>
      </c>
      <c r="D5668">
        <v>0</v>
      </c>
      <c r="E5668">
        <v>2019</v>
      </c>
    </row>
    <row r="5669" spans="1:5" x14ac:dyDescent="0.25">
      <c r="A5669" t="s">
        <v>287</v>
      </c>
      <c r="B5669" t="s">
        <v>125</v>
      </c>
      <c r="C5669" t="s">
        <v>486</v>
      </c>
      <c r="D5669">
        <v>-268000000</v>
      </c>
      <c r="E5669">
        <v>2018</v>
      </c>
    </row>
    <row r="5670" spans="1:5" x14ac:dyDescent="0.25">
      <c r="A5670" t="s">
        <v>287</v>
      </c>
      <c r="B5670" t="s">
        <v>125</v>
      </c>
      <c r="C5670" t="s">
        <v>486</v>
      </c>
      <c r="D5670">
        <v>-743000000</v>
      </c>
      <c r="E5670">
        <v>2019</v>
      </c>
    </row>
    <row r="5671" spans="1:5" x14ac:dyDescent="0.25">
      <c r="A5671" t="s">
        <v>287</v>
      </c>
      <c r="B5671" t="s">
        <v>125</v>
      </c>
      <c r="C5671" t="s">
        <v>486</v>
      </c>
      <c r="D5671">
        <v>-2027000000</v>
      </c>
      <c r="E5671">
        <v>2020</v>
      </c>
    </row>
    <row r="5672" spans="1:5" x14ac:dyDescent="0.25">
      <c r="A5672" t="s">
        <v>289</v>
      </c>
      <c r="B5672" t="s">
        <v>127</v>
      </c>
      <c r="C5672" t="s">
        <v>411</v>
      </c>
      <c r="D5672">
        <v>14231000000</v>
      </c>
      <c r="E5672">
        <v>2018</v>
      </c>
    </row>
    <row r="5673" spans="1:5" x14ac:dyDescent="0.25">
      <c r="A5673" t="s">
        <v>289</v>
      </c>
      <c r="B5673" t="s">
        <v>127</v>
      </c>
      <c r="C5673" t="s">
        <v>411</v>
      </c>
      <c r="D5673">
        <v>14855000000</v>
      </c>
      <c r="E5673">
        <v>2019</v>
      </c>
    </row>
    <row r="5674" spans="1:5" x14ac:dyDescent="0.25">
      <c r="A5674" t="s">
        <v>289</v>
      </c>
      <c r="B5674" t="s">
        <v>127</v>
      </c>
      <c r="C5674" t="s">
        <v>411</v>
      </c>
      <c r="D5674">
        <v>19170000000</v>
      </c>
      <c r="E5674">
        <v>2020</v>
      </c>
    </row>
    <row r="5675" spans="1:5" x14ac:dyDescent="0.25">
      <c r="A5675" t="s">
        <v>289</v>
      </c>
      <c r="B5675" t="s">
        <v>127</v>
      </c>
      <c r="C5675" t="s">
        <v>10</v>
      </c>
      <c r="D5675">
        <v>1669000000</v>
      </c>
      <c r="E5675">
        <v>2018</v>
      </c>
    </row>
    <row r="5676" spans="1:5" x14ac:dyDescent="0.25">
      <c r="A5676" t="s">
        <v>289</v>
      </c>
      <c r="B5676" t="s">
        <v>127</v>
      </c>
      <c r="C5676" t="s">
        <v>10</v>
      </c>
      <c r="D5676">
        <v>1535000000</v>
      </c>
      <c r="E5676">
        <v>2019</v>
      </c>
    </row>
    <row r="5677" spans="1:5" x14ac:dyDescent="0.25">
      <c r="A5677" t="s">
        <v>289</v>
      </c>
      <c r="B5677" t="s">
        <v>127</v>
      </c>
      <c r="C5677" t="s">
        <v>10</v>
      </c>
      <c r="D5677">
        <v>1550000000</v>
      </c>
      <c r="E5677">
        <v>2020</v>
      </c>
    </row>
    <row r="5678" spans="1:5" x14ac:dyDescent="0.25">
      <c r="A5678" t="s">
        <v>289</v>
      </c>
      <c r="B5678" t="s">
        <v>127</v>
      </c>
      <c r="C5678" t="s">
        <v>412</v>
      </c>
      <c r="D5678">
        <v>0</v>
      </c>
      <c r="E5678">
        <v>2018</v>
      </c>
    </row>
    <row r="5679" spans="1:5" x14ac:dyDescent="0.25">
      <c r="A5679" t="s">
        <v>289</v>
      </c>
      <c r="B5679" t="s">
        <v>127</v>
      </c>
      <c r="C5679" t="s">
        <v>412</v>
      </c>
      <c r="D5679">
        <v>0</v>
      </c>
      <c r="E5679">
        <v>2019</v>
      </c>
    </row>
    <row r="5680" spans="1:5" x14ac:dyDescent="0.25">
      <c r="A5680" t="s">
        <v>289</v>
      </c>
      <c r="B5680" t="s">
        <v>127</v>
      </c>
      <c r="C5680" t="s">
        <v>412</v>
      </c>
      <c r="D5680">
        <v>0</v>
      </c>
      <c r="E5680">
        <v>2020</v>
      </c>
    </row>
    <row r="5681" spans="1:5" x14ac:dyDescent="0.25">
      <c r="A5681" t="s">
        <v>289</v>
      </c>
      <c r="B5681" t="s">
        <v>127</v>
      </c>
      <c r="C5681" t="s">
        <v>413</v>
      </c>
      <c r="D5681">
        <v>1975000000</v>
      </c>
      <c r="E5681">
        <v>2018</v>
      </c>
    </row>
    <row r="5682" spans="1:5" x14ac:dyDescent="0.25">
      <c r="A5682" t="s">
        <v>289</v>
      </c>
      <c r="B5682" t="s">
        <v>127</v>
      </c>
      <c r="C5682" t="s">
        <v>413</v>
      </c>
      <c r="D5682">
        <v>2096000000</v>
      </c>
      <c r="E5682">
        <v>2019</v>
      </c>
    </row>
    <row r="5683" spans="1:5" x14ac:dyDescent="0.25">
      <c r="A5683" t="s">
        <v>289</v>
      </c>
      <c r="B5683" t="s">
        <v>127</v>
      </c>
      <c r="C5683" t="s">
        <v>413</v>
      </c>
      <c r="D5683">
        <v>2306000000</v>
      </c>
      <c r="E5683">
        <v>2020</v>
      </c>
    </row>
    <row r="5684" spans="1:5" x14ac:dyDescent="0.25">
      <c r="A5684" t="s">
        <v>289</v>
      </c>
      <c r="B5684" t="s">
        <v>127</v>
      </c>
      <c r="C5684" t="s">
        <v>15</v>
      </c>
      <c r="D5684">
        <v>40830000000</v>
      </c>
      <c r="E5684">
        <v>2018</v>
      </c>
    </row>
    <row r="5685" spans="1:5" x14ac:dyDescent="0.25">
      <c r="A5685" t="s">
        <v>289</v>
      </c>
      <c r="B5685" t="s">
        <v>127</v>
      </c>
      <c r="C5685" t="s">
        <v>15</v>
      </c>
      <c r="D5685">
        <v>45400000000</v>
      </c>
      <c r="E5685">
        <v>2019</v>
      </c>
    </row>
    <row r="5686" spans="1:5" x14ac:dyDescent="0.25">
      <c r="A5686" t="s">
        <v>289</v>
      </c>
      <c r="B5686" t="s">
        <v>127</v>
      </c>
      <c r="C5686" t="s">
        <v>15</v>
      </c>
      <c r="D5686">
        <v>55556000000</v>
      </c>
      <c r="E5686">
        <v>2020</v>
      </c>
    </row>
    <row r="5687" spans="1:5" x14ac:dyDescent="0.25">
      <c r="A5687" t="s">
        <v>289</v>
      </c>
      <c r="B5687" t="s">
        <v>127</v>
      </c>
      <c r="C5687" t="s">
        <v>414</v>
      </c>
      <c r="D5687">
        <v>-2969000000</v>
      </c>
      <c r="E5687">
        <v>2018</v>
      </c>
    </row>
    <row r="5688" spans="1:5" x14ac:dyDescent="0.25">
      <c r="A5688" t="s">
        <v>289</v>
      </c>
      <c r="B5688" t="s">
        <v>127</v>
      </c>
      <c r="C5688" t="s">
        <v>414</v>
      </c>
      <c r="D5688">
        <v>-2998000000</v>
      </c>
      <c r="E5688">
        <v>2019</v>
      </c>
    </row>
    <row r="5689" spans="1:5" x14ac:dyDescent="0.25">
      <c r="A5689" t="s">
        <v>289</v>
      </c>
      <c r="B5689" t="s">
        <v>127</v>
      </c>
      <c r="C5689" t="s">
        <v>414</v>
      </c>
      <c r="D5689">
        <v>-2810000000</v>
      </c>
      <c r="E5689">
        <v>2020</v>
      </c>
    </row>
    <row r="5690" spans="1:5" x14ac:dyDescent="0.25">
      <c r="A5690" t="s">
        <v>289</v>
      </c>
      <c r="B5690" t="s">
        <v>127</v>
      </c>
      <c r="C5690" t="s">
        <v>415</v>
      </c>
      <c r="D5690">
        <v>-1281000000</v>
      </c>
      <c r="E5690">
        <v>2018</v>
      </c>
    </row>
    <row r="5691" spans="1:5" x14ac:dyDescent="0.25">
      <c r="A5691" t="s">
        <v>289</v>
      </c>
      <c r="B5691" t="s">
        <v>127</v>
      </c>
      <c r="C5691" t="s">
        <v>415</v>
      </c>
      <c r="D5691">
        <v>-1147000000</v>
      </c>
      <c r="E5691">
        <v>2019</v>
      </c>
    </row>
    <row r="5692" spans="1:5" x14ac:dyDescent="0.25">
      <c r="A5692" t="s">
        <v>289</v>
      </c>
      <c r="B5692" t="s">
        <v>127</v>
      </c>
      <c r="C5692" t="s">
        <v>415</v>
      </c>
      <c r="D5692">
        <v>-1147000000</v>
      </c>
      <c r="E5692">
        <v>2020</v>
      </c>
    </row>
    <row r="5693" spans="1:5" x14ac:dyDescent="0.25">
      <c r="A5693" t="s">
        <v>289</v>
      </c>
      <c r="B5693" t="s">
        <v>127</v>
      </c>
      <c r="C5693" t="s">
        <v>416</v>
      </c>
      <c r="D5693">
        <v>-2947000000</v>
      </c>
      <c r="E5693">
        <v>2018</v>
      </c>
    </row>
    <row r="5694" spans="1:5" x14ac:dyDescent="0.25">
      <c r="A5694" t="s">
        <v>289</v>
      </c>
      <c r="B5694" t="s">
        <v>127</v>
      </c>
      <c r="C5694" t="s">
        <v>416</v>
      </c>
      <c r="D5694">
        <v>-2865000000</v>
      </c>
      <c r="E5694">
        <v>2019</v>
      </c>
    </row>
    <row r="5695" spans="1:5" x14ac:dyDescent="0.25">
      <c r="A5695" t="s">
        <v>289</v>
      </c>
      <c r="B5695" t="s">
        <v>127</v>
      </c>
      <c r="C5695" t="s">
        <v>416</v>
      </c>
      <c r="D5695">
        <v>-3891000000</v>
      </c>
      <c r="E5695">
        <v>2020</v>
      </c>
    </row>
    <row r="5696" spans="1:5" x14ac:dyDescent="0.25">
      <c r="A5696" t="s">
        <v>289</v>
      </c>
      <c r="B5696" t="s">
        <v>127</v>
      </c>
      <c r="C5696" t="s">
        <v>417</v>
      </c>
      <c r="D5696">
        <v>5774000000</v>
      </c>
      <c r="E5696">
        <v>2018</v>
      </c>
    </row>
    <row r="5697" spans="1:5" x14ac:dyDescent="0.25">
      <c r="A5697" t="s">
        <v>289</v>
      </c>
      <c r="B5697" t="s">
        <v>127</v>
      </c>
      <c r="C5697" t="s">
        <v>417</v>
      </c>
      <c r="D5697">
        <v>6356000000</v>
      </c>
      <c r="E5697">
        <v>2019</v>
      </c>
    </row>
    <row r="5698" spans="1:5" x14ac:dyDescent="0.25">
      <c r="A5698" t="s">
        <v>289</v>
      </c>
      <c r="B5698" t="s">
        <v>127</v>
      </c>
      <c r="C5698" t="s">
        <v>417</v>
      </c>
      <c r="D5698">
        <v>8861000000</v>
      </c>
      <c r="E5698">
        <v>2020</v>
      </c>
    </row>
    <row r="5699" spans="1:5" x14ac:dyDescent="0.25">
      <c r="A5699" t="s">
        <v>289</v>
      </c>
      <c r="B5699" t="s">
        <v>127</v>
      </c>
      <c r="C5699" t="s">
        <v>418</v>
      </c>
      <c r="D5699">
        <v>6055000000</v>
      </c>
      <c r="E5699">
        <v>2018</v>
      </c>
    </row>
    <row r="5700" spans="1:5" x14ac:dyDescent="0.25">
      <c r="A5700" t="s">
        <v>289</v>
      </c>
      <c r="B5700" t="s">
        <v>127</v>
      </c>
      <c r="C5700" t="s">
        <v>418</v>
      </c>
      <c r="D5700">
        <v>8384000000</v>
      </c>
      <c r="E5700">
        <v>2019</v>
      </c>
    </row>
    <row r="5701" spans="1:5" x14ac:dyDescent="0.25">
      <c r="A5701" t="s">
        <v>289</v>
      </c>
      <c r="B5701" t="s">
        <v>127</v>
      </c>
      <c r="C5701" t="s">
        <v>418</v>
      </c>
      <c r="D5701">
        <v>12277000000</v>
      </c>
      <c r="E5701">
        <v>2020</v>
      </c>
    </row>
    <row r="5702" spans="1:5" x14ac:dyDescent="0.25">
      <c r="A5702" t="s">
        <v>289</v>
      </c>
      <c r="B5702" t="s">
        <v>127</v>
      </c>
      <c r="C5702" t="s">
        <v>419</v>
      </c>
      <c r="D5702">
        <v>0</v>
      </c>
      <c r="E5702">
        <v>2018</v>
      </c>
    </row>
    <row r="5703" spans="1:5" x14ac:dyDescent="0.25">
      <c r="A5703" t="s">
        <v>289</v>
      </c>
      <c r="B5703" t="s">
        <v>127</v>
      </c>
      <c r="C5703" t="s">
        <v>419</v>
      </c>
      <c r="D5703">
        <v>0</v>
      </c>
      <c r="E5703">
        <v>2019</v>
      </c>
    </row>
    <row r="5704" spans="1:5" x14ac:dyDescent="0.25">
      <c r="A5704" t="s">
        <v>289</v>
      </c>
      <c r="B5704" t="s">
        <v>127</v>
      </c>
      <c r="C5704" t="s">
        <v>419</v>
      </c>
      <c r="D5704">
        <v>0</v>
      </c>
      <c r="E5704">
        <v>2020</v>
      </c>
    </row>
    <row r="5705" spans="1:5" x14ac:dyDescent="0.25">
      <c r="A5705" t="s">
        <v>289</v>
      </c>
      <c r="B5705" t="s">
        <v>127</v>
      </c>
      <c r="C5705" t="s">
        <v>420</v>
      </c>
      <c r="D5705">
        <v>1313000000</v>
      </c>
      <c r="E5705">
        <v>2018</v>
      </c>
    </row>
    <row r="5706" spans="1:5" x14ac:dyDescent="0.25">
      <c r="A5706" t="s">
        <v>289</v>
      </c>
      <c r="B5706" t="s">
        <v>127</v>
      </c>
      <c r="C5706" t="s">
        <v>420</v>
      </c>
      <c r="D5706">
        <v>536000000</v>
      </c>
      <c r="E5706">
        <v>2019</v>
      </c>
    </row>
    <row r="5707" spans="1:5" x14ac:dyDescent="0.25">
      <c r="A5707" t="s">
        <v>289</v>
      </c>
      <c r="B5707" t="s">
        <v>127</v>
      </c>
      <c r="C5707" t="s">
        <v>420</v>
      </c>
      <c r="D5707">
        <v>791000000</v>
      </c>
      <c r="E5707">
        <v>2020</v>
      </c>
    </row>
    <row r="5708" spans="1:5" x14ac:dyDescent="0.25">
      <c r="A5708" t="s">
        <v>289</v>
      </c>
      <c r="B5708" t="s">
        <v>127</v>
      </c>
      <c r="C5708" t="s">
        <v>421</v>
      </c>
      <c r="D5708">
        <v>1561000000</v>
      </c>
      <c r="E5708">
        <v>2018</v>
      </c>
    </row>
    <row r="5709" spans="1:5" x14ac:dyDescent="0.25">
      <c r="A5709" t="s">
        <v>289</v>
      </c>
      <c r="B5709" t="s">
        <v>127</v>
      </c>
      <c r="C5709" t="s">
        <v>421</v>
      </c>
      <c r="D5709">
        <v>322000000</v>
      </c>
      <c r="E5709">
        <v>2019</v>
      </c>
    </row>
    <row r="5710" spans="1:5" x14ac:dyDescent="0.25">
      <c r="A5710" t="s">
        <v>289</v>
      </c>
      <c r="B5710" t="s">
        <v>127</v>
      </c>
      <c r="C5710" t="s">
        <v>421</v>
      </c>
      <c r="D5710">
        <v>2261000000</v>
      </c>
      <c r="E5710">
        <v>2020</v>
      </c>
    </row>
    <row r="5711" spans="1:5" x14ac:dyDescent="0.25">
      <c r="A5711" t="s">
        <v>289</v>
      </c>
      <c r="B5711" t="s">
        <v>127</v>
      </c>
      <c r="C5711" t="s">
        <v>422</v>
      </c>
      <c r="D5711">
        <v>-620000000</v>
      </c>
      <c r="E5711">
        <v>2018</v>
      </c>
    </row>
    <row r="5712" spans="1:5" x14ac:dyDescent="0.25">
      <c r="A5712" t="s">
        <v>289</v>
      </c>
      <c r="B5712" t="s">
        <v>127</v>
      </c>
      <c r="C5712" t="s">
        <v>422</v>
      </c>
      <c r="D5712">
        <v>-556000000</v>
      </c>
      <c r="E5712">
        <v>2019</v>
      </c>
    </row>
    <row r="5713" spans="1:5" x14ac:dyDescent="0.25">
      <c r="A5713" t="s">
        <v>289</v>
      </c>
      <c r="B5713" t="s">
        <v>127</v>
      </c>
      <c r="C5713" t="s">
        <v>422</v>
      </c>
      <c r="D5713">
        <v>-2302000000</v>
      </c>
      <c r="E5713">
        <v>2020</v>
      </c>
    </row>
    <row r="5714" spans="1:5" x14ac:dyDescent="0.25">
      <c r="A5714" t="s">
        <v>289</v>
      </c>
      <c r="B5714" t="s">
        <v>127</v>
      </c>
      <c r="C5714" t="s">
        <v>423</v>
      </c>
      <c r="D5714">
        <v>4000000</v>
      </c>
      <c r="E5714">
        <v>2018</v>
      </c>
    </row>
    <row r="5715" spans="1:5" x14ac:dyDescent="0.25">
      <c r="A5715" t="s">
        <v>289</v>
      </c>
      <c r="B5715" t="s">
        <v>127</v>
      </c>
      <c r="C5715" t="s">
        <v>423</v>
      </c>
      <c r="D5715">
        <v>4000000</v>
      </c>
      <c r="E5715">
        <v>2019</v>
      </c>
    </row>
    <row r="5716" spans="1:5" x14ac:dyDescent="0.25">
      <c r="A5716" t="s">
        <v>289</v>
      </c>
      <c r="B5716" t="s">
        <v>127</v>
      </c>
      <c r="C5716" t="s">
        <v>423</v>
      </c>
      <c r="D5716">
        <v>4000000</v>
      </c>
      <c r="E5716">
        <v>2020</v>
      </c>
    </row>
    <row r="5717" spans="1:5" x14ac:dyDescent="0.25">
      <c r="A5717" t="s">
        <v>289</v>
      </c>
      <c r="B5717" t="s">
        <v>127</v>
      </c>
      <c r="C5717" t="s">
        <v>424</v>
      </c>
      <c r="D5717">
        <v>38000000</v>
      </c>
      <c r="E5717">
        <v>2018</v>
      </c>
    </row>
    <row r="5718" spans="1:5" x14ac:dyDescent="0.25">
      <c r="A5718" t="s">
        <v>289</v>
      </c>
      <c r="B5718" t="s">
        <v>127</v>
      </c>
      <c r="C5718" t="s">
        <v>424</v>
      </c>
      <c r="D5718">
        <v>37000000</v>
      </c>
      <c r="E5718">
        <v>2019</v>
      </c>
    </row>
    <row r="5719" spans="1:5" x14ac:dyDescent="0.25">
      <c r="A5719" t="s">
        <v>289</v>
      </c>
      <c r="B5719" t="s">
        <v>127</v>
      </c>
      <c r="C5719" t="s">
        <v>424</v>
      </c>
      <c r="D5719">
        <v>80000000</v>
      </c>
      <c r="E5719">
        <v>2020</v>
      </c>
    </row>
    <row r="5720" spans="1:5" x14ac:dyDescent="0.25">
      <c r="A5720" t="s">
        <v>289</v>
      </c>
      <c r="B5720" t="s">
        <v>127</v>
      </c>
      <c r="C5720" t="s">
        <v>425</v>
      </c>
      <c r="D5720">
        <v>2949000000</v>
      </c>
      <c r="E5720">
        <v>2018</v>
      </c>
    </row>
    <row r="5721" spans="1:5" x14ac:dyDescent="0.25">
      <c r="A5721" t="s">
        <v>289</v>
      </c>
      <c r="B5721" t="s">
        <v>127</v>
      </c>
      <c r="C5721" t="s">
        <v>425</v>
      </c>
      <c r="D5721">
        <v>3422000000</v>
      </c>
      <c r="E5721">
        <v>2019</v>
      </c>
    </row>
    <row r="5722" spans="1:5" x14ac:dyDescent="0.25">
      <c r="A5722" t="s">
        <v>289</v>
      </c>
      <c r="B5722" t="s">
        <v>127</v>
      </c>
      <c r="C5722" t="s">
        <v>425</v>
      </c>
      <c r="D5722">
        <v>4141000000</v>
      </c>
      <c r="E5722">
        <v>2020</v>
      </c>
    </row>
    <row r="5723" spans="1:5" x14ac:dyDescent="0.25">
      <c r="A5723" t="s">
        <v>289</v>
      </c>
      <c r="B5723" t="s">
        <v>127</v>
      </c>
      <c r="C5723" t="s">
        <v>426</v>
      </c>
      <c r="D5723">
        <v>2987000000</v>
      </c>
      <c r="E5723">
        <v>2018</v>
      </c>
    </row>
    <row r="5724" spans="1:5" x14ac:dyDescent="0.25">
      <c r="A5724" t="s">
        <v>289</v>
      </c>
      <c r="B5724" t="s">
        <v>127</v>
      </c>
      <c r="C5724" t="s">
        <v>426</v>
      </c>
      <c r="D5724">
        <v>3459000000</v>
      </c>
      <c r="E5724">
        <v>2019</v>
      </c>
    </row>
    <row r="5725" spans="1:5" x14ac:dyDescent="0.25">
      <c r="A5725" t="s">
        <v>289</v>
      </c>
      <c r="B5725" t="s">
        <v>127</v>
      </c>
      <c r="C5725" t="s">
        <v>426</v>
      </c>
      <c r="D5725">
        <v>4221000000</v>
      </c>
      <c r="E5725">
        <v>2020</v>
      </c>
    </row>
    <row r="5726" spans="1:5" x14ac:dyDescent="0.25">
      <c r="A5726" t="s">
        <v>289</v>
      </c>
      <c r="B5726" t="s">
        <v>127</v>
      </c>
      <c r="C5726" t="s">
        <v>21</v>
      </c>
      <c r="D5726">
        <v>123152000000</v>
      </c>
      <c r="E5726">
        <v>2018</v>
      </c>
    </row>
    <row r="5727" spans="1:5" x14ac:dyDescent="0.25">
      <c r="A5727" t="s">
        <v>289</v>
      </c>
      <c r="B5727" t="s">
        <v>127</v>
      </c>
      <c r="C5727" t="s">
        <v>21</v>
      </c>
      <c r="D5727">
        <v>132886000000</v>
      </c>
      <c r="E5727">
        <v>2019</v>
      </c>
    </row>
    <row r="5728" spans="1:5" x14ac:dyDescent="0.25">
      <c r="A5728" t="s">
        <v>289</v>
      </c>
      <c r="B5728" t="s">
        <v>127</v>
      </c>
      <c r="C5728" t="s">
        <v>21</v>
      </c>
      <c r="D5728">
        <v>144939000000</v>
      </c>
      <c r="E5728">
        <v>2020</v>
      </c>
    </row>
    <row r="5729" spans="1:5" x14ac:dyDescent="0.25">
      <c r="A5729" t="s">
        <v>289</v>
      </c>
      <c r="B5729" t="s">
        <v>127</v>
      </c>
      <c r="C5729" t="s">
        <v>427</v>
      </c>
      <c r="D5729">
        <v>137096000000</v>
      </c>
      <c r="E5729">
        <v>2018</v>
      </c>
    </row>
    <row r="5730" spans="1:5" x14ac:dyDescent="0.25">
      <c r="A5730" t="s">
        <v>289</v>
      </c>
      <c r="B5730" t="s">
        <v>127</v>
      </c>
      <c r="C5730" t="s">
        <v>427</v>
      </c>
      <c r="D5730">
        <v>147966000000</v>
      </c>
      <c r="E5730">
        <v>2019</v>
      </c>
    </row>
    <row r="5731" spans="1:5" x14ac:dyDescent="0.25">
      <c r="A5731" t="s">
        <v>289</v>
      </c>
      <c r="B5731" t="s">
        <v>127</v>
      </c>
      <c r="C5731" t="s">
        <v>427</v>
      </c>
      <c r="D5731">
        <v>161326000000</v>
      </c>
      <c r="E5731">
        <v>2020</v>
      </c>
    </row>
    <row r="5732" spans="1:5" x14ac:dyDescent="0.25">
      <c r="A5732" t="s">
        <v>289</v>
      </c>
      <c r="B5732" t="s">
        <v>127</v>
      </c>
      <c r="C5732" t="s">
        <v>13</v>
      </c>
      <c r="D5732">
        <v>20289000000</v>
      </c>
      <c r="E5732">
        <v>2018</v>
      </c>
    </row>
    <row r="5733" spans="1:5" x14ac:dyDescent="0.25">
      <c r="A5733" t="s">
        <v>289</v>
      </c>
      <c r="B5733" t="s">
        <v>127</v>
      </c>
      <c r="C5733" t="s">
        <v>13</v>
      </c>
      <c r="D5733">
        <v>23485000000</v>
      </c>
      <c r="E5733">
        <v>2019</v>
      </c>
    </row>
    <row r="5734" spans="1:5" x14ac:dyDescent="0.25">
      <c r="A5734" t="s">
        <v>289</v>
      </c>
      <c r="B5734" t="s">
        <v>127</v>
      </c>
      <c r="C5734" t="s">
        <v>13</v>
      </c>
      <c r="D5734">
        <v>28120000000</v>
      </c>
      <c r="E5734">
        <v>2020</v>
      </c>
    </row>
    <row r="5735" spans="1:5" x14ac:dyDescent="0.25">
      <c r="A5735" t="s">
        <v>289</v>
      </c>
      <c r="B5735" t="s">
        <v>127</v>
      </c>
      <c r="C5735" t="s">
        <v>16</v>
      </c>
      <c r="D5735">
        <v>19926000000</v>
      </c>
      <c r="E5735">
        <v>2018</v>
      </c>
    </row>
    <row r="5736" spans="1:5" x14ac:dyDescent="0.25">
      <c r="A5736" t="s">
        <v>289</v>
      </c>
      <c r="B5736" t="s">
        <v>127</v>
      </c>
      <c r="C5736" t="s">
        <v>16</v>
      </c>
      <c r="D5736">
        <v>23237000000</v>
      </c>
      <c r="E5736">
        <v>2019</v>
      </c>
    </row>
    <row r="5737" spans="1:5" x14ac:dyDescent="0.25">
      <c r="A5737" t="s">
        <v>289</v>
      </c>
      <c r="B5737" t="s">
        <v>127</v>
      </c>
      <c r="C5737" t="s">
        <v>16</v>
      </c>
      <c r="D5737">
        <v>24844000000</v>
      </c>
      <c r="E5737">
        <v>2020</v>
      </c>
    </row>
    <row r="5738" spans="1:5" x14ac:dyDescent="0.25">
      <c r="A5738" t="s">
        <v>289</v>
      </c>
      <c r="B5738" t="s">
        <v>127</v>
      </c>
      <c r="C5738" t="s">
        <v>428</v>
      </c>
      <c r="D5738">
        <v>1437000000</v>
      </c>
      <c r="E5738">
        <v>2018</v>
      </c>
    </row>
    <row r="5739" spans="1:5" x14ac:dyDescent="0.25">
      <c r="A5739" t="s">
        <v>289</v>
      </c>
      <c r="B5739" t="s">
        <v>127</v>
      </c>
      <c r="C5739" t="s">
        <v>428</v>
      </c>
      <c r="D5739">
        <v>1645000000</v>
      </c>
      <c r="E5739">
        <v>2020</v>
      </c>
    </row>
    <row r="5740" spans="1:5" x14ac:dyDescent="0.25">
      <c r="A5740" t="s">
        <v>289</v>
      </c>
      <c r="B5740" t="s">
        <v>127</v>
      </c>
      <c r="C5740" t="s">
        <v>429</v>
      </c>
      <c r="D5740">
        <v>1437000000</v>
      </c>
      <c r="E5740">
        <v>2018</v>
      </c>
    </row>
    <row r="5741" spans="1:5" x14ac:dyDescent="0.25">
      <c r="A5741" t="s">
        <v>289</v>
      </c>
      <c r="B5741" t="s">
        <v>127</v>
      </c>
      <c r="C5741" t="s">
        <v>429</v>
      </c>
      <c r="D5741">
        <v>1492000000</v>
      </c>
      <c r="E5741">
        <v>2019</v>
      </c>
    </row>
    <row r="5742" spans="1:5" x14ac:dyDescent="0.25">
      <c r="A5742" t="s">
        <v>289</v>
      </c>
      <c r="B5742" t="s">
        <v>127</v>
      </c>
      <c r="C5742" t="s">
        <v>429</v>
      </c>
      <c r="D5742">
        <v>1492000000</v>
      </c>
      <c r="E5742">
        <v>2019</v>
      </c>
    </row>
    <row r="5743" spans="1:5" x14ac:dyDescent="0.25">
      <c r="A5743" t="s">
        <v>289</v>
      </c>
      <c r="B5743" t="s">
        <v>127</v>
      </c>
      <c r="C5743" t="s">
        <v>429</v>
      </c>
      <c r="D5743">
        <v>1645000000</v>
      </c>
      <c r="E5743">
        <v>2020</v>
      </c>
    </row>
    <row r="5744" spans="1:5" x14ac:dyDescent="0.25">
      <c r="A5744" t="s">
        <v>289</v>
      </c>
      <c r="B5744" t="s">
        <v>127</v>
      </c>
      <c r="C5744" t="s">
        <v>430</v>
      </c>
      <c r="D5744">
        <v>4442000000</v>
      </c>
      <c r="E5744">
        <v>2018</v>
      </c>
    </row>
    <row r="5745" spans="1:5" x14ac:dyDescent="0.25">
      <c r="A5745" t="s">
        <v>289</v>
      </c>
      <c r="B5745" t="s">
        <v>127</v>
      </c>
      <c r="C5745" t="s">
        <v>430</v>
      </c>
      <c r="D5745">
        <v>4765000000</v>
      </c>
      <c r="E5745">
        <v>2019</v>
      </c>
    </row>
    <row r="5746" spans="1:5" x14ac:dyDescent="0.25">
      <c r="A5746" t="s">
        <v>289</v>
      </c>
      <c r="B5746" t="s">
        <v>127</v>
      </c>
      <c r="C5746" t="s">
        <v>430</v>
      </c>
      <c r="D5746">
        <v>5367000000</v>
      </c>
      <c r="E5746">
        <v>2020</v>
      </c>
    </row>
    <row r="5747" spans="1:5" x14ac:dyDescent="0.25">
      <c r="A5747" t="s">
        <v>289</v>
      </c>
      <c r="B5747" t="s">
        <v>127</v>
      </c>
      <c r="C5747" t="s">
        <v>431</v>
      </c>
      <c r="D5747">
        <v>0</v>
      </c>
      <c r="E5747">
        <v>2018</v>
      </c>
    </row>
    <row r="5748" spans="1:5" x14ac:dyDescent="0.25">
      <c r="A5748" t="s">
        <v>289</v>
      </c>
      <c r="B5748" t="s">
        <v>127</v>
      </c>
      <c r="C5748" t="s">
        <v>431</v>
      </c>
      <c r="D5748">
        <v>0</v>
      </c>
      <c r="E5748">
        <v>2019</v>
      </c>
    </row>
    <row r="5749" spans="1:5" x14ac:dyDescent="0.25">
      <c r="A5749" t="s">
        <v>289</v>
      </c>
      <c r="B5749" t="s">
        <v>127</v>
      </c>
      <c r="C5749" t="s">
        <v>431</v>
      </c>
      <c r="D5749">
        <v>0</v>
      </c>
      <c r="E5749">
        <v>2020</v>
      </c>
    </row>
    <row r="5750" spans="1:5" x14ac:dyDescent="0.25">
      <c r="A5750" t="s">
        <v>289</v>
      </c>
      <c r="B5750" t="s">
        <v>127</v>
      </c>
      <c r="C5750" t="s">
        <v>432</v>
      </c>
      <c r="D5750">
        <v>43345</v>
      </c>
      <c r="E5750">
        <v>2018</v>
      </c>
    </row>
    <row r="5751" spans="1:5" x14ac:dyDescent="0.25">
      <c r="A5751" t="s">
        <v>289</v>
      </c>
      <c r="B5751" t="s">
        <v>127</v>
      </c>
      <c r="C5751" t="s">
        <v>432</v>
      </c>
      <c r="D5751">
        <v>43709</v>
      </c>
      <c r="E5751">
        <v>2019</v>
      </c>
    </row>
    <row r="5752" spans="1:5" x14ac:dyDescent="0.25">
      <c r="A5752" t="s">
        <v>289</v>
      </c>
      <c r="B5752" t="s">
        <v>127</v>
      </c>
      <c r="C5752" t="s">
        <v>432</v>
      </c>
      <c r="D5752">
        <v>44073</v>
      </c>
      <c r="E5752">
        <v>2020</v>
      </c>
    </row>
    <row r="5753" spans="1:5" x14ac:dyDescent="0.25">
      <c r="A5753" t="s">
        <v>289</v>
      </c>
      <c r="B5753" t="s">
        <v>127</v>
      </c>
      <c r="C5753" t="s">
        <v>433</v>
      </c>
      <c r="D5753">
        <v>304000000</v>
      </c>
      <c r="E5753">
        <v>2018</v>
      </c>
    </row>
    <row r="5754" spans="1:5" x14ac:dyDescent="0.25">
      <c r="A5754" t="s">
        <v>289</v>
      </c>
      <c r="B5754" t="s">
        <v>127</v>
      </c>
      <c r="C5754" t="s">
        <v>433</v>
      </c>
      <c r="D5754">
        <v>341000000</v>
      </c>
      <c r="E5754">
        <v>2019</v>
      </c>
    </row>
    <row r="5755" spans="1:5" x14ac:dyDescent="0.25">
      <c r="A5755" t="s">
        <v>289</v>
      </c>
      <c r="B5755" t="s">
        <v>127</v>
      </c>
      <c r="C5755" t="s">
        <v>433</v>
      </c>
      <c r="D5755">
        <v>421000000</v>
      </c>
      <c r="E5755">
        <v>2020</v>
      </c>
    </row>
    <row r="5756" spans="1:5" x14ac:dyDescent="0.25">
      <c r="A5756" t="s">
        <v>289</v>
      </c>
      <c r="B5756" t="s">
        <v>127</v>
      </c>
      <c r="C5756" t="s">
        <v>434</v>
      </c>
      <c r="D5756">
        <v>12799000000</v>
      </c>
      <c r="E5756">
        <v>2018</v>
      </c>
    </row>
    <row r="5757" spans="1:5" x14ac:dyDescent="0.25">
      <c r="A5757" t="s">
        <v>289</v>
      </c>
      <c r="B5757" t="s">
        <v>127</v>
      </c>
      <c r="C5757" t="s">
        <v>434</v>
      </c>
      <c r="D5757">
        <v>15243000000</v>
      </c>
      <c r="E5757">
        <v>2019</v>
      </c>
    </row>
    <row r="5758" spans="1:5" x14ac:dyDescent="0.25">
      <c r="A5758" t="s">
        <v>289</v>
      </c>
      <c r="B5758" t="s">
        <v>127</v>
      </c>
      <c r="C5758" t="s">
        <v>434</v>
      </c>
      <c r="D5758">
        <v>18284000000</v>
      </c>
      <c r="E5758">
        <v>2020</v>
      </c>
    </row>
    <row r="5759" spans="1:5" x14ac:dyDescent="0.25">
      <c r="A5759" t="s">
        <v>289</v>
      </c>
      <c r="B5759" t="s">
        <v>127</v>
      </c>
      <c r="C5759" t="s">
        <v>435</v>
      </c>
      <c r="D5759">
        <v>0</v>
      </c>
      <c r="E5759">
        <v>2018</v>
      </c>
    </row>
    <row r="5760" spans="1:5" x14ac:dyDescent="0.25">
      <c r="A5760" t="s">
        <v>289</v>
      </c>
      <c r="B5760" t="s">
        <v>127</v>
      </c>
      <c r="C5760" t="s">
        <v>435</v>
      </c>
      <c r="D5760">
        <v>0</v>
      </c>
      <c r="E5760">
        <v>2019</v>
      </c>
    </row>
    <row r="5761" spans="1:5" x14ac:dyDescent="0.25">
      <c r="A5761" t="s">
        <v>289</v>
      </c>
      <c r="B5761" t="s">
        <v>127</v>
      </c>
      <c r="C5761" t="s">
        <v>435</v>
      </c>
      <c r="D5761">
        <v>0</v>
      </c>
      <c r="E5761">
        <v>2020</v>
      </c>
    </row>
    <row r="5762" spans="1:5" x14ac:dyDescent="0.25">
      <c r="A5762" t="s">
        <v>289</v>
      </c>
      <c r="B5762" t="s">
        <v>127</v>
      </c>
      <c r="C5762" t="s">
        <v>436</v>
      </c>
      <c r="D5762">
        <v>0</v>
      </c>
      <c r="E5762">
        <v>2018</v>
      </c>
    </row>
    <row r="5763" spans="1:5" x14ac:dyDescent="0.25">
      <c r="A5763" t="s">
        <v>289</v>
      </c>
      <c r="B5763" t="s">
        <v>127</v>
      </c>
      <c r="C5763" t="s">
        <v>436</v>
      </c>
      <c r="D5763">
        <v>0</v>
      </c>
      <c r="E5763">
        <v>2019</v>
      </c>
    </row>
    <row r="5764" spans="1:5" x14ac:dyDescent="0.25">
      <c r="A5764" t="s">
        <v>289</v>
      </c>
      <c r="B5764" t="s">
        <v>127</v>
      </c>
      <c r="C5764" t="s">
        <v>436</v>
      </c>
      <c r="D5764">
        <v>0</v>
      </c>
      <c r="E5764">
        <v>2020</v>
      </c>
    </row>
    <row r="5765" spans="1:5" x14ac:dyDescent="0.25">
      <c r="A5765" t="s">
        <v>289</v>
      </c>
      <c r="B5765" t="s">
        <v>127</v>
      </c>
      <c r="C5765" t="s">
        <v>437</v>
      </c>
      <c r="D5765">
        <v>18424000000</v>
      </c>
      <c r="E5765">
        <v>2018</v>
      </c>
    </row>
    <row r="5766" spans="1:5" x14ac:dyDescent="0.25">
      <c r="A5766" t="s">
        <v>289</v>
      </c>
      <c r="B5766" t="s">
        <v>127</v>
      </c>
      <c r="C5766" t="s">
        <v>437</v>
      </c>
      <c r="D5766">
        <v>19817000000</v>
      </c>
      <c r="E5766">
        <v>2019</v>
      </c>
    </row>
    <row r="5767" spans="1:5" x14ac:dyDescent="0.25">
      <c r="A5767" t="s">
        <v>289</v>
      </c>
      <c r="B5767" t="s">
        <v>127</v>
      </c>
      <c r="C5767" t="s">
        <v>437</v>
      </c>
      <c r="D5767">
        <v>21822000000</v>
      </c>
      <c r="E5767">
        <v>2020</v>
      </c>
    </row>
    <row r="5768" spans="1:5" x14ac:dyDescent="0.25">
      <c r="A5768" t="s">
        <v>289</v>
      </c>
      <c r="B5768" t="s">
        <v>127</v>
      </c>
      <c r="C5768" t="s">
        <v>438</v>
      </c>
      <c r="D5768">
        <v>4480000000</v>
      </c>
      <c r="E5768">
        <v>2018</v>
      </c>
    </row>
    <row r="5769" spans="1:5" x14ac:dyDescent="0.25">
      <c r="A5769" t="s">
        <v>289</v>
      </c>
      <c r="B5769" t="s">
        <v>127</v>
      </c>
      <c r="C5769" t="s">
        <v>438</v>
      </c>
      <c r="D5769">
        <v>4737000000</v>
      </c>
      <c r="E5769">
        <v>2019</v>
      </c>
    </row>
    <row r="5770" spans="1:5" x14ac:dyDescent="0.25">
      <c r="A5770" t="s">
        <v>289</v>
      </c>
      <c r="B5770" t="s">
        <v>127</v>
      </c>
      <c r="C5770" t="s">
        <v>438</v>
      </c>
      <c r="D5770">
        <v>5435000000</v>
      </c>
      <c r="E5770">
        <v>2020</v>
      </c>
    </row>
    <row r="5771" spans="1:5" x14ac:dyDescent="0.25">
      <c r="A5771" t="s">
        <v>289</v>
      </c>
      <c r="B5771" t="s">
        <v>127</v>
      </c>
      <c r="C5771" t="s">
        <v>439</v>
      </c>
      <c r="D5771">
        <v>0</v>
      </c>
      <c r="E5771">
        <v>2018</v>
      </c>
    </row>
    <row r="5772" spans="1:5" x14ac:dyDescent="0.25">
      <c r="A5772" t="s">
        <v>289</v>
      </c>
      <c r="B5772" t="s">
        <v>127</v>
      </c>
      <c r="C5772" t="s">
        <v>439</v>
      </c>
      <c r="D5772">
        <v>0</v>
      </c>
      <c r="E5772">
        <v>2019</v>
      </c>
    </row>
    <row r="5773" spans="1:5" x14ac:dyDescent="0.25">
      <c r="A5773" t="s">
        <v>289</v>
      </c>
      <c r="B5773" t="s">
        <v>127</v>
      </c>
      <c r="C5773" t="s">
        <v>439</v>
      </c>
      <c r="D5773">
        <v>0</v>
      </c>
      <c r="E5773">
        <v>2020</v>
      </c>
    </row>
    <row r="5774" spans="1:5" x14ac:dyDescent="0.25">
      <c r="A5774" t="s">
        <v>289</v>
      </c>
      <c r="B5774" t="s">
        <v>127</v>
      </c>
      <c r="C5774" t="s">
        <v>23</v>
      </c>
      <c r="D5774">
        <v>1263000000</v>
      </c>
      <c r="E5774">
        <v>2018</v>
      </c>
    </row>
    <row r="5775" spans="1:5" x14ac:dyDescent="0.25">
      <c r="A5775" t="s">
        <v>289</v>
      </c>
      <c r="B5775" t="s">
        <v>127</v>
      </c>
      <c r="C5775" t="s">
        <v>23</v>
      </c>
      <c r="D5775">
        <v>1061000000</v>
      </c>
      <c r="E5775">
        <v>2019</v>
      </c>
    </row>
    <row r="5776" spans="1:5" x14ac:dyDescent="0.25">
      <c r="A5776" t="s">
        <v>289</v>
      </c>
      <c r="B5776" t="s">
        <v>127</v>
      </c>
      <c r="C5776" t="s">
        <v>23</v>
      </c>
      <c r="D5776">
        <v>1308000000</v>
      </c>
      <c r="E5776">
        <v>2020</v>
      </c>
    </row>
    <row r="5777" spans="1:5" x14ac:dyDescent="0.25">
      <c r="A5777" t="s">
        <v>289</v>
      </c>
      <c r="B5777" t="s">
        <v>127</v>
      </c>
      <c r="C5777" t="s">
        <v>440</v>
      </c>
      <c r="D5777">
        <v>0</v>
      </c>
      <c r="E5777">
        <v>2018</v>
      </c>
    </row>
    <row r="5778" spans="1:5" x14ac:dyDescent="0.25">
      <c r="A5778" t="s">
        <v>289</v>
      </c>
      <c r="B5778" t="s">
        <v>127</v>
      </c>
      <c r="C5778" t="s">
        <v>440</v>
      </c>
      <c r="D5778">
        <v>0</v>
      </c>
      <c r="E5778">
        <v>2019</v>
      </c>
    </row>
    <row r="5779" spans="1:5" x14ac:dyDescent="0.25">
      <c r="A5779" t="s">
        <v>289</v>
      </c>
      <c r="B5779" t="s">
        <v>127</v>
      </c>
      <c r="C5779" t="s">
        <v>440</v>
      </c>
      <c r="D5779">
        <v>0</v>
      </c>
      <c r="E5779">
        <v>2020</v>
      </c>
    </row>
    <row r="5780" spans="1:5" x14ac:dyDescent="0.25">
      <c r="A5780" t="s">
        <v>289</v>
      </c>
      <c r="B5780" t="s">
        <v>127</v>
      </c>
      <c r="C5780" t="s">
        <v>22</v>
      </c>
      <c r="D5780">
        <v>159000000</v>
      </c>
      <c r="E5780">
        <v>2018</v>
      </c>
    </row>
    <row r="5781" spans="1:5" x14ac:dyDescent="0.25">
      <c r="A5781" t="s">
        <v>289</v>
      </c>
      <c r="B5781" t="s">
        <v>127</v>
      </c>
      <c r="C5781" t="s">
        <v>22</v>
      </c>
      <c r="D5781">
        <v>150000000</v>
      </c>
      <c r="E5781">
        <v>2019</v>
      </c>
    </row>
    <row r="5782" spans="1:5" x14ac:dyDescent="0.25">
      <c r="A5782" t="s">
        <v>289</v>
      </c>
      <c r="B5782" t="s">
        <v>127</v>
      </c>
      <c r="C5782" t="s">
        <v>22</v>
      </c>
      <c r="D5782">
        <v>160000000</v>
      </c>
      <c r="E5782">
        <v>2020</v>
      </c>
    </row>
    <row r="5783" spans="1:5" x14ac:dyDescent="0.25">
      <c r="A5783" t="s">
        <v>289</v>
      </c>
      <c r="B5783" t="s">
        <v>127</v>
      </c>
      <c r="C5783" t="s">
        <v>441</v>
      </c>
      <c r="D5783">
        <v>143000000</v>
      </c>
      <c r="E5783">
        <v>2018</v>
      </c>
    </row>
    <row r="5784" spans="1:5" x14ac:dyDescent="0.25">
      <c r="A5784" t="s">
        <v>289</v>
      </c>
      <c r="B5784" t="s">
        <v>127</v>
      </c>
      <c r="C5784" t="s">
        <v>441</v>
      </c>
      <c r="D5784">
        <v>141000000</v>
      </c>
      <c r="E5784">
        <v>2019</v>
      </c>
    </row>
    <row r="5785" spans="1:5" x14ac:dyDescent="0.25">
      <c r="A5785" t="s">
        <v>289</v>
      </c>
      <c r="B5785" t="s">
        <v>127</v>
      </c>
      <c r="C5785" t="s">
        <v>441</v>
      </c>
      <c r="D5785">
        <v>124000000</v>
      </c>
      <c r="E5785">
        <v>2020</v>
      </c>
    </row>
    <row r="5786" spans="1:5" x14ac:dyDescent="0.25">
      <c r="A5786" t="s">
        <v>289</v>
      </c>
      <c r="B5786" t="s">
        <v>127</v>
      </c>
      <c r="C5786" t="s">
        <v>11</v>
      </c>
      <c r="D5786">
        <v>11040000000</v>
      </c>
      <c r="E5786">
        <v>2018</v>
      </c>
    </row>
    <row r="5787" spans="1:5" x14ac:dyDescent="0.25">
      <c r="A5787" t="s">
        <v>289</v>
      </c>
      <c r="B5787" t="s">
        <v>127</v>
      </c>
      <c r="C5787" t="s">
        <v>11</v>
      </c>
      <c r="D5787">
        <v>11395000000</v>
      </c>
      <c r="E5787">
        <v>2019</v>
      </c>
    </row>
    <row r="5788" spans="1:5" x14ac:dyDescent="0.25">
      <c r="A5788" t="s">
        <v>289</v>
      </c>
      <c r="B5788" t="s">
        <v>127</v>
      </c>
      <c r="C5788" t="s">
        <v>11</v>
      </c>
      <c r="D5788">
        <v>12242000000</v>
      </c>
      <c r="E5788">
        <v>2020</v>
      </c>
    </row>
    <row r="5789" spans="1:5" x14ac:dyDescent="0.25">
      <c r="A5789" t="s">
        <v>289</v>
      </c>
      <c r="B5789" t="s">
        <v>127</v>
      </c>
      <c r="C5789" t="s">
        <v>19</v>
      </c>
      <c r="D5789">
        <v>40830000000</v>
      </c>
      <c r="E5789">
        <v>2018</v>
      </c>
    </row>
    <row r="5790" spans="1:5" x14ac:dyDescent="0.25">
      <c r="A5790" t="s">
        <v>289</v>
      </c>
      <c r="B5790" t="s">
        <v>127</v>
      </c>
      <c r="C5790" t="s">
        <v>19</v>
      </c>
      <c r="D5790">
        <v>45400000000</v>
      </c>
      <c r="E5790">
        <v>2019</v>
      </c>
    </row>
    <row r="5791" spans="1:5" x14ac:dyDescent="0.25">
      <c r="A5791" t="s">
        <v>289</v>
      </c>
      <c r="B5791" t="s">
        <v>127</v>
      </c>
      <c r="C5791" t="s">
        <v>19</v>
      </c>
      <c r="D5791">
        <v>55556000000</v>
      </c>
      <c r="E5791">
        <v>2020</v>
      </c>
    </row>
    <row r="5792" spans="1:5" x14ac:dyDescent="0.25">
      <c r="A5792" t="s">
        <v>289</v>
      </c>
      <c r="B5792" t="s">
        <v>127</v>
      </c>
      <c r="C5792" t="s">
        <v>18</v>
      </c>
      <c r="D5792">
        <v>27727000000</v>
      </c>
      <c r="E5792">
        <v>2018</v>
      </c>
    </row>
    <row r="5793" spans="1:5" x14ac:dyDescent="0.25">
      <c r="A5793" t="s">
        <v>289</v>
      </c>
      <c r="B5793" t="s">
        <v>127</v>
      </c>
      <c r="C5793" t="s">
        <v>18</v>
      </c>
      <c r="D5793">
        <v>29816000000</v>
      </c>
      <c r="E5793">
        <v>2019</v>
      </c>
    </row>
    <row r="5794" spans="1:5" x14ac:dyDescent="0.25">
      <c r="A5794" t="s">
        <v>289</v>
      </c>
      <c r="B5794" t="s">
        <v>127</v>
      </c>
      <c r="C5794" t="s">
        <v>18</v>
      </c>
      <c r="D5794">
        <v>36851000000</v>
      </c>
      <c r="E5794">
        <v>2020</v>
      </c>
    </row>
    <row r="5795" spans="1:5" x14ac:dyDescent="0.25">
      <c r="A5795" t="s">
        <v>289</v>
      </c>
      <c r="B5795" t="s">
        <v>127</v>
      </c>
      <c r="C5795" t="s">
        <v>442</v>
      </c>
      <c r="D5795">
        <v>90000000</v>
      </c>
      <c r="E5795">
        <v>2018</v>
      </c>
    </row>
    <row r="5796" spans="1:5" x14ac:dyDescent="0.25">
      <c r="A5796" t="s">
        <v>289</v>
      </c>
      <c r="B5796" t="s">
        <v>127</v>
      </c>
      <c r="C5796" t="s">
        <v>442</v>
      </c>
      <c r="D5796">
        <v>1699000000</v>
      </c>
      <c r="E5796">
        <v>2019</v>
      </c>
    </row>
    <row r="5797" spans="1:5" x14ac:dyDescent="0.25">
      <c r="A5797" t="s">
        <v>289</v>
      </c>
      <c r="B5797" t="s">
        <v>127</v>
      </c>
      <c r="C5797" t="s">
        <v>442</v>
      </c>
      <c r="D5797">
        <v>95000000</v>
      </c>
      <c r="E5797">
        <v>2020</v>
      </c>
    </row>
    <row r="5798" spans="1:5" x14ac:dyDescent="0.25">
      <c r="A5798" t="s">
        <v>289</v>
      </c>
      <c r="B5798" t="s">
        <v>127</v>
      </c>
      <c r="C5798" t="s">
        <v>443</v>
      </c>
      <c r="D5798">
        <v>1204000000</v>
      </c>
      <c r="E5798">
        <v>2018</v>
      </c>
    </row>
    <row r="5799" spans="1:5" x14ac:dyDescent="0.25">
      <c r="A5799" t="s">
        <v>289</v>
      </c>
      <c r="B5799" t="s">
        <v>127</v>
      </c>
      <c r="C5799" t="s">
        <v>443</v>
      </c>
      <c r="D5799">
        <v>1060000000</v>
      </c>
      <c r="E5799">
        <v>2019</v>
      </c>
    </row>
    <row r="5800" spans="1:5" x14ac:dyDescent="0.25">
      <c r="A5800" t="s">
        <v>289</v>
      </c>
      <c r="B5800" t="s">
        <v>127</v>
      </c>
      <c r="C5800" t="s">
        <v>443</v>
      </c>
      <c r="D5800">
        <v>1028000000</v>
      </c>
      <c r="E5800">
        <v>2020</v>
      </c>
    </row>
    <row r="5801" spans="1:5" x14ac:dyDescent="0.25">
      <c r="A5801" t="s">
        <v>289</v>
      </c>
      <c r="B5801" t="s">
        <v>127</v>
      </c>
      <c r="C5801" t="s">
        <v>444</v>
      </c>
      <c r="D5801">
        <v>-6000000</v>
      </c>
      <c r="E5801">
        <v>2018</v>
      </c>
    </row>
    <row r="5802" spans="1:5" x14ac:dyDescent="0.25">
      <c r="A5802" t="s">
        <v>289</v>
      </c>
      <c r="B5802" t="s">
        <v>127</v>
      </c>
      <c r="C5802" t="s">
        <v>444</v>
      </c>
      <c r="D5802">
        <v>419000000</v>
      </c>
      <c r="E5802">
        <v>2019</v>
      </c>
    </row>
    <row r="5803" spans="1:5" x14ac:dyDescent="0.25">
      <c r="A5803" t="s">
        <v>289</v>
      </c>
      <c r="B5803" t="s">
        <v>127</v>
      </c>
      <c r="C5803" t="s">
        <v>444</v>
      </c>
      <c r="D5803">
        <v>929000000</v>
      </c>
      <c r="E5803">
        <v>2020</v>
      </c>
    </row>
    <row r="5804" spans="1:5" x14ac:dyDescent="0.25">
      <c r="A5804" t="s">
        <v>289</v>
      </c>
      <c r="B5804" t="s">
        <v>127</v>
      </c>
      <c r="C5804" t="s">
        <v>445</v>
      </c>
      <c r="D5804">
        <v>1546000000</v>
      </c>
      <c r="E5804">
        <v>2018</v>
      </c>
    </row>
    <row r="5805" spans="1:5" x14ac:dyDescent="0.25">
      <c r="A5805" t="s">
        <v>289</v>
      </c>
      <c r="B5805" t="s">
        <v>127</v>
      </c>
      <c r="C5805" t="s">
        <v>445</v>
      </c>
      <c r="D5805">
        <v>934000000</v>
      </c>
      <c r="E5805">
        <v>2019</v>
      </c>
    </row>
    <row r="5806" spans="1:5" x14ac:dyDescent="0.25">
      <c r="A5806" t="s">
        <v>289</v>
      </c>
      <c r="B5806" t="s">
        <v>127</v>
      </c>
      <c r="C5806" t="s">
        <v>445</v>
      </c>
      <c r="D5806">
        <v>0</v>
      </c>
      <c r="E5806">
        <v>2020</v>
      </c>
    </row>
    <row r="5807" spans="1:5" x14ac:dyDescent="0.25">
      <c r="A5807" t="s">
        <v>289</v>
      </c>
      <c r="B5807" t="s">
        <v>127</v>
      </c>
      <c r="C5807" t="s">
        <v>446</v>
      </c>
      <c r="D5807">
        <v>0</v>
      </c>
      <c r="E5807">
        <v>2018</v>
      </c>
    </row>
    <row r="5808" spans="1:5" x14ac:dyDescent="0.25">
      <c r="A5808" t="s">
        <v>289</v>
      </c>
      <c r="B5808" t="s">
        <v>127</v>
      </c>
      <c r="C5808" t="s">
        <v>446</v>
      </c>
      <c r="D5808">
        <v>0</v>
      </c>
      <c r="E5808">
        <v>2019</v>
      </c>
    </row>
    <row r="5809" spans="1:5" x14ac:dyDescent="0.25">
      <c r="A5809" t="s">
        <v>289</v>
      </c>
      <c r="B5809" t="s">
        <v>127</v>
      </c>
      <c r="C5809" t="s">
        <v>446</v>
      </c>
      <c r="D5809">
        <v>0</v>
      </c>
      <c r="E5809">
        <v>2020</v>
      </c>
    </row>
    <row r="5810" spans="1:5" x14ac:dyDescent="0.25">
      <c r="A5810" t="s">
        <v>289</v>
      </c>
      <c r="B5810" t="s">
        <v>127</v>
      </c>
      <c r="C5810" t="s">
        <v>447</v>
      </c>
      <c r="D5810">
        <v>-1281000000</v>
      </c>
      <c r="E5810">
        <v>2018</v>
      </c>
    </row>
    <row r="5811" spans="1:5" x14ac:dyDescent="0.25">
      <c r="A5811" t="s">
        <v>289</v>
      </c>
      <c r="B5811" t="s">
        <v>127</v>
      </c>
      <c r="C5811" t="s">
        <v>447</v>
      </c>
      <c r="D5811">
        <v>-1147000000</v>
      </c>
      <c r="E5811">
        <v>2019</v>
      </c>
    </row>
    <row r="5812" spans="1:5" x14ac:dyDescent="0.25">
      <c r="A5812" t="s">
        <v>289</v>
      </c>
      <c r="B5812" t="s">
        <v>127</v>
      </c>
      <c r="C5812" t="s">
        <v>447</v>
      </c>
      <c r="D5812">
        <v>-1147000000</v>
      </c>
      <c r="E5812">
        <v>2020</v>
      </c>
    </row>
    <row r="5813" spans="1:5" x14ac:dyDescent="0.25">
      <c r="A5813" t="s">
        <v>289</v>
      </c>
      <c r="B5813" t="s">
        <v>127</v>
      </c>
      <c r="C5813" t="s">
        <v>448</v>
      </c>
      <c r="D5813">
        <v>0</v>
      </c>
      <c r="E5813">
        <v>2018</v>
      </c>
    </row>
    <row r="5814" spans="1:5" x14ac:dyDescent="0.25">
      <c r="A5814" t="s">
        <v>289</v>
      </c>
      <c r="B5814" t="s">
        <v>127</v>
      </c>
      <c r="C5814" t="s">
        <v>448</v>
      </c>
      <c r="D5814">
        <v>0</v>
      </c>
      <c r="E5814">
        <v>2019</v>
      </c>
    </row>
    <row r="5815" spans="1:5" x14ac:dyDescent="0.25">
      <c r="A5815" t="s">
        <v>289</v>
      </c>
      <c r="B5815" t="s">
        <v>127</v>
      </c>
      <c r="C5815" t="s">
        <v>448</v>
      </c>
      <c r="D5815">
        <v>0</v>
      </c>
      <c r="E5815">
        <v>2020</v>
      </c>
    </row>
    <row r="5816" spans="1:5" x14ac:dyDescent="0.25">
      <c r="A5816" t="s">
        <v>289</v>
      </c>
      <c r="B5816" t="s">
        <v>127</v>
      </c>
      <c r="C5816" t="s">
        <v>449</v>
      </c>
      <c r="D5816">
        <v>-1887000000</v>
      </c>
      <c r="E5816">
        <v>2018</v>
      </c>
    </row>
    <row r="5817" spans="1:5" x14ac:dyDescent="0.25">
      <c r="A5817" t="s">
        <v>289</v>
      </c>
      <c r="B5817" t="s">
        <v>127</v>
      </c>
      <c r="C5817" t="s">
        <v>449</v>
      </c>
      <c r="D5817">
        <v>-1771000000</v>
      </c>
      <c r="E5817">
        <v>2019</v>
      </c>
    </row>
    <row r="5818" spans="1:5" x14ac:dyDescent="0.25">
      <c r="A5818" t="s">
        <v>289</v>
      </c>
      <c r="B5818" t="s">
        <v>127</v>
      </c>
      <c r="C5818" t="s">
        <v>449</v>
      </c>
      <c r="D5818">
        <v>-2265000000</v>
      </c>
      <c r="E5818">
        <v>2020</v>
      </c>
    </row>
    <row r="5819" spans="1:5" x14ac:dyDescent="0.25">
      <c r="A5819" t="s">
        <v>289</v>
      </c>
      <c r="B5819" t="s">
        <v>127</v>
      </c>
      <c r="C5819" t="s">
        <v>450</v>
      </c>
      <c r="D5819">
        <v>0</v>
      </c>
      <c r="E5819">
        <v>2018</v>
      </c>
    </row>
    <row r="5820" spans="1:5" x14ac:dyDescent="0.25">
      <c r="A5820" t="s">
        <v>289</v>
      </c>
      <c r="B5820" t="s">
        <v>127</v>
      </c>
      <c r="C5820" t="s">
        <v>450</v>
      </c>
      <c r="D5820">
        <v>0</v>
      </c>
      <c r="E5820">
        <v>2019</v>
      </c>
    </row>
    <row r="5821" spans="1:5" x14ac:dyDescent="0.25">
      <c r="A5821" t="s">
        <v>289</v>
      </c>
      <c r="B5821" t="s">
        <v>127</v>
      </c>
      <c r="C5821" t="s">
        <v>450</v>
      </c>
      <c r="D5821">
        <v>0</v>
      </c>
      <c r="E5821">
        <v>2020</v>
      </c>
    </row>
    <row r="5822" spans="1:5" x14ac:dyDescent="0.25">
      <c r="A5822" t="s">
        <v>289</v>
      </c>
      <c r="B5822" t="s">
        <v>127</v>
      </c>
      <c r="C5822" t="s">
        <v>451</v>
      </c>
      <c r="D5822">
        <v>-1204000000</v>
      </c>
      <c r="E5822">
        <v>2018</v>
      </c>
    </row>
    <row r="5823" spans="1:5" x14ac:dyDescent="0.25">
      <c r="A5823" t="s">
        <v>289</v>
      </c>
      <c r="B5823" t="s">
        <v>127</v>
      </c>
      <c r="C5823" t="s">
        <v>451</v>
      </c>
      <c r="D5823">
        <v>-1187000000</v>
      </c>
      <c r="E5823">
        <v>2019</v>
      </c>
    </row>
    <row r="5824" spans="1:5" x14ac:dyDescent="0.25">
      <c r="A5824" t="s">
        <v>289</v>
      </c>
      <c r="B5824" t="s">
        <v>127</v>
      </c>
      <c r="C5824" t="s">
        <v>451</v>
      </c>
      <c r="D5824">
        <v>-1052000000</v>
      </c>
      <c r="E5824">
        <v>2020</v>
      </c>
    </row>
    <row r="5825" spans="1:5" x14ac:dyDescent="0.25">
      <c r="A5825" t="s">
        <v>289</v>
      </c>
      <c r="B5825" t="s">
        <v>127</v>
      </c>
      <c r="C5825" t="s">
        <v>452</v>
      </c>
      <c r="D5825">
        <v>0</v>
      </c>
      <c r="E5825">
        <v>2018</v>
      </c>
    </row>
    <row r="5826" spans="1:5" x14ac:dyDescent="0.25">
      <c r="A5826" t="s">
        <v>289</v>
      </c>
      <c r="B5826" t="s">
        <v>127</v>
      </c>
      <c r="C5826" t="s">
        <v>452</v>
      </c>
      <c r="D5826">
        <v>0</v>
      </c>
      <c r="E5826">
        <v>2019</v>
      </c>
    </row>
    <row r="5827" spans="1:5" x14ac:dyDescent="0.25">
      <c r="A5827" t="s">
        <v>289</v>
      </c>
      <c r="B5827" t="s">
        <v>127</v>
      </c>
      <c r="C5827" t="s">
        <v>452</v>
      </c>
      <c r="D5827">
        <v>0</v>
      </c>
      <c r="E5827">
        <v>2020</v>
      </c>
    </row>
    <row r="5828" spans="1:5" x14ac:dyDescent="0.25">
      <c r="A5828" t="s">
        <v>289</v>
      </c>
      <c r="B5828" t="s">
        <v>127</v>
      </c>
      <c r="C5828" t="s">
        <v>453</v>
      </c>
      <c r="D5828">
        <v>0</v>
      </c>
      <c r="E5828">
        <v>2018</v>
      </c>
    </row>
    <row r="5829" spans="1:5" x14ac:dyDescent="0.25">
      <c r="A5829" t="s">
        <v>289</v>
      </c>
      <c r="B5829" t="s">
        <v>127</v>
      </c>
      <c r="C5829" t="s">
        <v>453</v>
      </c>
      <c r="D5829">
        <v>0</v>
      </c>
      <c r="E5829">
        <v>2019</v>
      </c>
    </row>
    <row r="5830" spans="1:5" x14ac:dyDescent="0.25">
      <c r="A5830" t="s">
        <v>289</v>
      </c>
      <c r="B5830" t="s">
        <v>127</v>
      </c>
      <c r="C5830" t="s">
        <v>453</v>
      </c>
      <c r="D5830">
        <v>0</v>
      </c>
      <c r="E5830">
        <v>2020</v>
      </c>
    </row>
    <row r="5831" spans="1:5" x14ac:dyDescent="0.25">
      <c r="A5831" t="s">
        <v>289</v>
      </c>
      <c r="B5831" t="s">
        <v>127</v>
      </c>
      <c r="C5831" t="s">
        <v>454</v>
      </c>
      <c r="D5831">
        <v>3134000000</v>
      </c>
      <c r="E5831">
        <v>2018</v>
      </c>
    </row>
    <row r="5832" spans="1:5" x14ac:dyDescent="0.25">
      <c r="A5832" t="s">
        <v>289</v>
      </c>
      <c r="B5832" t="s">
        <v>127</v>
      </c>
      <c r="C5832" t="s">
        <v>454</v>
      </c>
      <c r="D5832">
        <v>3659000000</v>
      </c>
      <c r="E5832">
        <v>2019</v>
      </c>
    </row>
    <row r="5833" spans="1:5" x14ac:dyDescent="0.25">
      <c r="A5833" t="s">
        <v>289</v>
      </c>
      <c r="B5833" t="s">
        <v>127</v>
      </c>
      <c r="C5833" t="s">
        <v>454</v>
      </c>
      <c r="D5833">
        <v>4002000000</v>
      </c>
      <c r="E5833">
        <v>2020</v>
      </c>
    </row>
    <row r="5834" spans="1:5" x14ac:dyDescent="0.25">
      <c r="A5834" t="s">
        <v>289</v>
      </c>
      <c r="B5834" t="s">
        <v>127</v>
      </c>
      <c r="C5834" t="s">
        <v>24</v>
      </c>
      <c r="D5834">
        <v>3179000000</v>
      </c>
      <c r="E5834">
        <v>2018</v>
      </c>
    </row>
    <row r="5835" spans="1:5" x14ac:dyDescent="0.25">
      <c r="A5835" t="s">
        <v>289</v>
      </c>
      <c r="B5835" t="s">
        <v>127</v>
      </c>
      <c r="C5835" t="s">
        <v>24</v>
      </c>
      <c r="D5835">
        <v>3704000000</v>
      </c>
      <c r="E5835">
        <v>2019</v>
      </c>
    </row>
    <row r="5836" spans="1:5" x14ac:dyDescent="0.25">
      <c r="A5836" t="s">
        <v>289</v>
      </c>
      <c r="B5836" t="s">
        <v>127</v>
      </c>
      <c r="C5836" t="s">
        <v>24</v>
      </c>
      <c r="D5836">
        <v>4059000000</v>
      </c>
      <c r="E5836">
        <v>2020</v>
      </c>
    </row>
    <row r="5837" spans="1:5" x14ac:dyDescent="0.25">
      <c r="A5837" t="s">
        <v>289</v>
      </c>
      <c r="B5837" t="s">
        <v>127</v>
      </c>
      <c r="C5837" t="s">
        <v>455</v>
      </c>
      <c r="D5837">
        <v>19681000000</v>
      </c>
      <c r="E5837">
        <v>2018</v>
      </c>
    </row>
    <row r="5838" spans="1:5" x14ac:dyDescent="0.25">
      <c r="A5838" t="s">
        <v>289</v>
      </c>
      <c r="B5838" t="s">
        <v>127</v>
      </c>
      <c r="C5838" t="s">
        <v>455</v>
      </c>
      <c r="D5838">
        <v>20890000000</v>
      </c>
      <c r="E5838">
        <v>2019</v>
      </c>
    </row>
    <row r="5839" spans="1:5" x14ac:dyDescent="0.25">
      <c r="A5839" t="s">
        <v>289</v>
      </c>
      <c r="B5839" t="s">
        <v>127</v>
      </c>
      <c r="C5839" t="s">
        <v>455</v>
      </c>
      <c r="D5839">
        <v>21807000000</v>
      </c>
      <c r="E5839">
        <v>2020</v>
      </c>
    </row>
    <row r="5840" spans="1:5" x14ac:dyDescent="0.25">
      <c r="A5840" t="s">
        <v>289</v>
      </c>
      <c r="B5840" t="s">
        <v>127</v>
      </c>
      <c r="C5840" t="s">
        <v>14</v>
      </c>
      <c r="D5840">
        <v>20541000000</v>
      </c>
      <c r="E5840">
        <v>2018</v>
      </c>
    </row>
    <row r="5841" spans="1:5" x14ac:dyDescent="0.25">
      <c r="A5841" t="s">
        <v>289</v>
      </c>
      <c r="B5841" t="s">
        <v>127</v>
      </c>
      <c r="C5841" t="s">
        <v>14</v>
      </c>
      <c r="D5841">
        <v>21915000000</v>
      </c>
      <c r="E5841">
        <v>2019</v>
      </c>
    </row>
    <row r="5842" spans="1:5" x14ac:dyDescent="0.25">
      <c r="A5842" t="s">
        <v>289</v>
      </c>
      <c r="B5842" t="s">
        <v>127</v>
      </c>
      <c r="C5842" t="s">
        <v>14</v>
      </c>
      <c r="D5842">
        <v>27436000000</v>
      </c>
      <c r="E5842">
        <v>2020</v>
      </c>
    </row>
    <row r="5843" spans="1:5" x14ac:dyDescent="0.25">
      <c r="A5843" t="s">
        <v>289</v>
      </c>
      <c r="B5843" t="s">
        <v>127</v>
      </c>
      <c r="C5843" t="s">
        <v>17</v>
      </c>
      <c r="D5843">
        <v>7801000000</v>
      </c>
      <c r="E5843">
        <v>2018</v>
      </c>
    </row>
    <row r="5844" spans="1:5" x14ac:dyDescent="0.25">
      <c r="A5844" t="s">
        <v>289</v>
      </c>
      <c r="B5844" t="s">
        <v>127</v>
      </c>
      <c r="C5844" t="s">
        <v>17</v>
      </c>
      <c r="D5844">
        <v>6579000000</v>
      </c>
      <c r="E5844">
        <v>2019</v>
      </c>
    </row>
    <row r="5845" spans="1:5" x14ac:dyDescent="0.25">
      <c r="A5845" t="s">
        <v>289</v>
      </c>
      <c r="B5845" t="s">
        <v>127</v>
      </c>
      <c r="C5845" t="s">
        <v>17</v>
      </c>
      <c r="D5845">
        <v>12007000000</v>
      </c>
      <c r="E5845">
        <v>2020</v>
      </c>
    </row>
    <row r="5846" spans="1:5" x14ac:dyDescent="0.25">
      <c r="A5846" t="s">
        <v>289</v>
      </c>
      <c r="B5846" t="s">
        <v>127</v>
      </c>
      <c r="C5846" t="s">
        <v>456</v>
      </c>
      <c r="D5846">
        <v>13944000000</v>
      </c>
      <c r="E5846">
        <v>2018</v>
      </c>
    </row>
    <row r="5847" spans="1:5" x14ac:dyDescent="0.25">
      <c r="A5847" t="s">
        <v>289</v>
      </c>
      <c r="B5847" t="s">
        <v>127</v>
      </c>
      <c r="C5847" t="s">
        <v>456</v>
      </c>
      <c r="D5847">
        <v>15080000000</v>
      </c>
      <c r="E5847">
        <v>2019</v>
      </c>
    </row>
    <row r="5848" spans="1:5" x14ac:dyDescent="0.25">
      <c r="A5848" t="s">
        <v>289</v>
      </c>
      <c r="B5848" t="s">
        <v>127</v>
      </c>
      <c r="C5848" t="s">
        <v>456</v>
      </c>
      <c r="D5848">
        <v>16387000000</v>
      </c>
      <c r="E5848">
        <v>2020</v>
      </c>
    </row>
    <row r="5849" spans="1:5" x14ac:dyDescent="0.25">
      <c r="A5849" t="s">
        <v>289</v>
      </c>
      <c r="B5849" t="s">
        <v>127</v>
      </c>
      <c r="C5849" t="s">
        <v>457</v>
      </c>
      <c r="D5849">
        <v>0</v>
      </c>
      <c r="E5849">
        <v>2018</v>
      </c>
    </row>
    <row r="5850" spans="1:5" x14ac:dyDescent="0.25">
      <c r="A5850" t="s">
        <v>289</v>
      </c>
      <c r="B5850" t="s">
        <v>127</v>
      </c>
      <c r="C5850" t="s">
        <v>457</v>
      </c>
      <c r="D5850">
        <v>0</v>
      </c>
      <c r="E5850">
        <v>2020</v>
      </c>
    </row>
    <row r="5851" spans="1:5" x14ac:dyDescent="0.25">
      <c r="A5851" t="s">
        <v>289</v>
      </c>
      <c r="B5851" t="s">
        <v>127</v>
      </c>
      <c r="C5851" t="s">
        <v>494</v>
      </c>
      <c r="D5851">
        <v>0</v>
      </c>
      <c r="E5851">
        <v>2019</v>
      </c>
    </row>
    <row r="5852" spans="1:5" x14ac:dyDescent="0.25">
      <c r="A5852" t="s">
        <v>289</v>
      </c>
      <c r="B5852" t="s">
        <v>127</v>
      </c>
      <c r="C5852" t="s">
        <v>458</v>
      </c>
      <c r="D5852">
        <v>13944000000</v>
      </c>
      <c r="E5852">
        <v>2018</v>
      </c>
    </row>
    <row r="5853" spans="1:5" x14ac:dyDescent="0.25">
      <c r="A5853" t="s">
        <v>289</v>
      </c>
      <c r="B5853" t="s">
        <v>127</v>
      </c>
      <c r="C5853" t="s">
        <v>458</v>
      </c>
      <c r="D5853">
        <v>15080000000</v>
      </c>
      <c r="E5853">
        <v>2019</v>
      </c>
    </row>
    <row r="5854" spans="1:5" x14ac:dyDescent="0.25">
      <c r="A5854" t="s">
        <v>289</v>
      </c>
      <c r="B5854" t="s">
        <v>127</v>
      </c>
      <c r="C5854" t="s">
        <v>458</v>
      </c>
      <c r="D5854">
        <v>16387000000</v>
      </c>
      <c r="E5854">
        <v>2020</v>
      </c>
    </row>
    <row r="5855" spans="1:5" x14ac:dyDescent="0.25">
      <c r="A5855" t="s">
        <v>289</v>
      </c>
      <c r="B5855" t="s">
        <v>127</v>
      </c>
      <c r="C5855" t="s">
        <v>459</v>
      </c>
      <c r="D5855">
        <v>4480000000</v>
      </c>
      <c r="E5855">
        <v>2018</v>
      </c>
    </row>
    <row r="5856" spans="1:5" x14ac:dyDescent="0.25">
      <c r="A5856" t="s">
        <v>289</v>
      </c>
      <c r="B5856" t="s">
        <v>127</v>
      </c>
      <c r="C5856" t="s">
        <v>459</v>
      </c>
      <c r="D5856">
        <v>4737000000</v>
      </c>
      <c r="E5856">
        <v>2019</v>
      </c>
    </row>
    <row r="5857" spans="1:5" x14ac:dyDescent="0.25">
      <c r="A5857" t="s">
        <v>289</v>
      </c>
      <c r="B5857" t="s">
        <v>127</v>
      </c>
      <c r="C5857" t="s">
        <v>459</v>
      </c>
      <c r="D5857">
        <v>5435000000</v>
      </c>
      <c r="E5857">
        <v>2020</v>
      </c>
    </row>
    <row r="5858" spans="1:5" x14ac:dyDescent="0.25">
      <c r="A5858" t="s">
        <v>289</v>
      </c>
      <c r="B5858" t="s">
        <v>127</v>
      </c>
      <c r="C5858" t="s">
        <v>460</v>
      </c>
      <c r="D5858">
        <v>-2255000000</v>
      </c>
      <c r="E5858">
        <v>2018</v>
      </c>
    </row>
    <row r="5859" spans="1:5" x14ac:dyDescent="0.25">
      <c r="A5859" t="s">
        <v>289</v>
      </c>
      <c r="B5859" t="s">
        <v>127</v>
      </c>
      <c r="C5859" t="s">
        <v>460</v>
      </c>
      <c r="D5859">
        <v>-2836000000</v>
      </c>
      <c r="E5859">
        <v>2019</v>
      </c>
    </row>
    <row r="5860" spans="1:5" x14ac:dyDescent="0.25">
      <c r="A5860" t="s">
        <v>289</v>
      </c>
      <c r="B5860" t="s">
        <v>127</v>
      </c>
      <c r="C5860" t="s">
        <v>460</v>
      </c>
      <c r="D5860">
        <v>-3821000000</v>
      </c>
      <c r="E5860">
        <v>2020</v>
      </c>
    </row>
    <row r="5861" spans="1:5" x14ac:dyDescent="0.25">
      <c r="A5861" t="s">
        <v>289</v>
      </c>
      <c r="B5861" t="s">
        <v>127</v>
      </c>
      <c r="C5861" t="s">
        <v>461</v>
      </c>
      <c r="D5861">
        <v>1100000000</v>
      </c>
      <c r="E5861">
        <v>2018</v>
      </c>
    </row>
    <row r="5862" spans="1:5" x14ac:dyDescent="0.25">
      <c r="A5862" t="s">
        <v>289</v>
      </c>
      <c r="B5862" t="s">
        <v>127</v>
      </c>
      <c r="C5862" t="s">
        <v>461</v>
      </c>
      <c r="D5862">
        <v>1364000000</v>
      </c>
      <c r="E5862">
        <v>2019</v>
      </c>
    </row>
    <row r="5863" spans="1:5" x14ac:dyDescent="0.25">
      <c r="A5863" t="s">
        <v>289</v>
      </c>
      <c r="B5863" t="s">
        <v>127</v>
      </c>
      <c r="C5863" t="s">
        <v>461</v>
      </c>
      <c r="D5863">
        <v>597000000</v>
      </c>
      <c r="E5863">
        <v>2020</v>
      </c>
    </row>
    <row r="5864" spans="1:5" x14ac:dyDescent="0.25">
      <c r="A5864" t="s">
        <v>289</v>
      </c>
      <c r="B5864" t="s">
        <v>127</v>
      </c>
      <c r="C5864" t="s">
        <v>462</v>
      </c>
      <c r="D5864">
        <v>776000000</v>
      </c>
      <c r="E5864">
        <v>2018</v>
      </c>
    </row>
    <row r="5865" spans="1:5" x14ac:dyDescent="0.25">
      <c r="A5865" t="s">
        <v>289</v>
      </c>
      <c r="B5865" t="s">
        <v>127</v>
      </c>
      <c r="C5865" t="s">
        <v>462</v>
      </c>
      <c r="D5865">
        <v>3270000000</v>
      </c>
      <c r="E5865">
        <v>2019</v>
      </c>
    </row>
    <row r="5866" spans="1:5" x14ac:dyDescent="0.25">
      <c r="A5866" t="s">
        <v>289</v>
      </c>
      <c r="B5866" t="s">
        <v>127</v>
      </c>
      <c r="C5866" t="s">
        <v>462</v>
      </c>
      <c r="D5866">
        <v>3421000000</v>
      </c>
      <c r="E5866">
        <v>2020</v>
      </c>
    </row>
    <row r="5867" spans="1:5" x14ac:dyDescent="0.25">
      <c r="A5867" t="s">
        <v>289</v>
      </c>
      <c r="B5867" t="s">
        <v>127</v>
      </c>
      <c r="C5867" t="s">
        <v>463</v>
      </c>
      <c r="D5867">
        <v>-192000000</v>
      </c>
      <c r="E5867">
        <v>2018</v>
      </c>
    </row>
    <row r="5868" spans="1:5" x14ac:dyDescent="0.25">
      <c r="A5868" t="s">
        <v>289</v>
      </c>
      <c r="B5868" t="s">
        <v>127</v>
      </c>
      <c r="C5868" t="s">
        <v>463</v>
      </c>
      <c r="D5868">
        <v>-245000000</v>
      </c>
      <c r="E5868">
        <v>2019</v>
      </c>
    </row>
    <row r="5869" spans="1:5" x14ac:dyDescent="0.25">
      <c r="A5869" t="s">
        <v>289</v>
      </c>
      <c r="B5869" t="s">
        <v>127</v>
      </c>
      <c r="C5869" t="s">
        <v>463</v>
      </c>
      <c r="D5869">
        <v>162000000</v>
      </c>
      <c r="E5869">
        <v>2020</v>
      </c>
    </row>
    <row r="5870" spans="1:5" x14ac:dyDescent="0.25">
      <c r="A5870" t="s">
        <v>289</v>
      </c>
      <c r="B5870" t="s">
        <v>127</v>
      </c>
      <c r="C5870" t="s">
        <v>12</v>
      </c>
      <c r="D5870">
        <v>1525000000</v>
      </c>
      <c r="E5870">
        <v>2018</v>
      </c>
    </row>
    <row r="5871" spans="1:5" x14ac:dyDescent="0.25">
      <c r="A5871" t="s">
        <v>289</v>
      </c>
      <c r="B5871" t="s">
        <v>127</v>
      </c>
      <c r="C5871" t="s">
        <v>12</v>
      </c>
      <c r="D5871">
        <v>2171000000</v>
      </c>
      <c r="E5871">
        <v>2019</v>
      </c>
    </row>
    <row r="5872" spans="1:5" x14ac:dyDescent="0.25">
      <c r="A5872" t="s">
        <v>289</v>
      </c>
      <c r="B5872" t="s">
        <v>127</v>
      </c>
      <c r="C5872" t="s">
        <v>12</v>
      </c>
      <c r="D5872">
        <v>2051000000</v>
      </c>
      <c r="E5872">
        <v>2020</v>
      </c>
    </row>
    <row r="5873" spans="1:5" x14ac:dyDescent="0.25">
      <c r="A5873" t="s">
        <v>289</v>
      </c>
      <c r="B5873" t="s">
        <v>127</v>
      </c>
      <c r="C5873" t="s">
        <v>464</v>
      </c>
      <c r="D5873">
        <v>5605000000</v>
      </c>
      <c r="E5873">
        <v>2018</v>
      </c>
    </row>
    <row r="5874" spans="1:5" x14ac:dyDescent="0.25">
      <c r="A5874" t="s">
        <v>289</v>
      </c>
      <c r="B5874" t="s">
        <v>127</v>
      </c>
      <c r="C5874" t="s">
        <v>464</v>
      </c>
      <c r="D5874">
        <v>6683000000</v>
      </c>
      <c r="E5874">
        <v>2019</v>
      </c>
    </row>
    <row r="5875" spans="1:5" x14ac:dyDescent="0.25">
      <c r="A5875" t="s">
        <v>289</v>
      </c>
      <c r="B5875" t="s">
        <v>127</v>
      </c>
      <c r="C5875" t="s">
        <v>464</v>
      </c>
      <c r="D5875">
        <v>5579000000</v>
      </c>
      <c r="E5875">
        <v>2020</v>
      </c>
    </row>
    <row r="5876" spans="1:5" x14ac:dyDescent="0.25">
      <c r="A5876" t="s">
        <v>289</v>
      </c>
      <c r="B5876" t="s">
        <v>127</v>
      </c>
      <c r="C5876" t="s">
        <v>465</v>
      </c>
      <c r="D5876">
        <v>21149000000</v>
      </c>
      <c r="E5876">
        <v>2018</v>
      </c>
    </row>
    <row r="5877" spans="1:5" x14ac:dyDescent="0.25">
      <c r="A5877" t="s">
        <v>289</v>
      </c>
      <c r="B5877" t="s">
        <v>127</v>
      </c>
      <c r="C5877" t="s">
        <v>465</v>
      </c>
      <c r="D5877">
        <v>-35000000</v>
      </c>
      <c r="E5877">
        <v>2019</v>
      </c>
    </row>
    <row r="5878" spans="1:5" x14ac:dyDescent="0.25">
      <c r="A5878" t="s">
        <v>289</v>
      </c>
      <c r="B5878" t="s">
        <v>127</v>
      </c>
      <c r="C5878" t="s">
        <v>465</v>
      </c>
      <c r="D5878">
        <v>4601000000</v>
      </c>
      <c r="E5878">
        <v>2020</v>
      </c>
    </row>
    <row r="5879" spans="1:5" x14ac:dyDescent="0.25">
      <c r="A5879" t="s">
        <v>289</v>
      </c>
      <c r="B5879" t="s">
        <v>127</v>
      </c>
      <c r="C5879" t="s">
        <v>466</v>
      </c>
      <c r="D5879">
        <v>1314000000</v>
      </c>
      <c r="E5879">
        <v>2018</v>
      </c>
    </row>
    <row r="5880" spans="1:5" x14ac:dyDescent="0.25">
      <c r="A5880" t="s">
        <v>289</v>
      </c>
      <c r="B5880" t="s">
        <v>127</v>
      </c>
      <c r="C5880" t="s">
        <v>466</v>
      </c>
      <c r="D5880">
        <v>1455000000</v>
      </c>
      <c r="E5880">
        <v>2019</v>
      </c>
    </row>
    <row r="5881" spans="1:5" x14ac:dyDescent="0.25">
      <c r="A5881" t="s">
        <v>289</v>
      </c>
      <c r="B5881" t="s">
        <v>127</v>
      </c>
      <c r="C5881" t="s">
        <v>466</v>
      </c>
      <c r="D5881">
        <v>4493000000</v>
      </c>
      <c r="E5881">
        <v>2020</v>
      </c>
    </row>
    <row r="5882" spans="1:5" x14ac:dyDescent="0.25">
      <c r="A5882" t="s">
        <v>289</v>
      </c>
      <c r="B5882" t="s">
        <v>127</v>
      </c>
      <c r="C5882" t="s">
        <v>467</v>
      </c>
      <c r="D5882">
        <v>68000000</v>
      </c>
      <c r="E5882">
        <v>2018</v>
      </c>
    </row>
    <row r="5883" spans="1:5" x14ac:dyDescent="0.25">
      <c r="A5883" t="s">
        <v>289</v>
      </c>
      <c r="B5883" t="s">
        <v>127</v>
      </c>
      <c r="C5883" t="s">
        <v>467</v>
      </c>
      <c r="D5883">
        <v>86000000</v>
      </c>
      <c r="E5883">
        <v>2019</v>
      </c>
    </row>
    <row r="5884" spans="1:5" x14ac:dyDescent="0.25">
      <c r="A5884" t="s">
        <v>289</v>
      </c>
      <c r="B5884" t="s">
        <v>127</v>
      </c>
      <c r="C5884" t="s">
        <v>467</v>
      </c>
      <c r="D5884">
        <v>55000000</v>
      </c>
      <c r="E5884">
        <v>2020</v>
      </c>
    </row>
    <row r="5885" spans="1:5" x14ac:dyDescent="0.25">
      <c r="A5885" t="s">
        <v>289</v>
      </c>
      <c r="B5885" t="s">
        <v>127</v>
      </c>
      <c r="C5885" t="s">
        <v>468</v>
      </c>
      <c r="D5885">
        <v>0</v>
      </c>
      <c r="E5885">
        <v>2018</v>
      </c>
    </row>
    <row r="5886" spans="1:5" x14ac:dyDescent="0.25">
      <c r="A5886" t="s">
        <v>289</v>
      </c>
      <c r="B5886" t="s">
        <v>127</v>
      </c>
      <c r="C5886" t="s">
        <v>468</v>
      </c>
      <c r="D5886">
        <v>0</v>
      </c>
      <c r="E5886">
        <v>2019</v>
      </c>
    </row>
    <row r="5887" spans="1:5" x14ac:dyDescent="0.25">
      <c r="A5887" t="s">
        <v>289</v>
      </c>
      <c r="B5887" t="s">
        <v>127</v>
      </c>
      <c r="C5887" t="s">
        <v>468</v>
      </c>
      <c r="D5887">
        <v>0</v>
      </c>
      <c r="E5887">
        <v>2020</v>
      </c>
    </row>
    <row r="5888" spans="1:5" x14ac:dyDescent="0.25">
      <c r="A5888" t="s">
        <v>289</v>
      </c>
      <c r="B5888" t="s">
        <v>127</v>
      </c>
      <c r="C5888" t="s">
        <v>469</v>
      </c>
      <c r="D5888">
        <v>689000000</v>
      </c>
      <c r="E5888">
        <v>2018</v>
      </c>
    </row>
    <row r="5889" spans="1:5" x14ac:dyDescent="0.25">
      <c r="A5889" t="s">
        <v>289</v>
      </c>
      <c r="B5889" t="s">
        <v>127</v>
      </c>
      <c r="C5889" t="s">
        <v>469</v>
      </c>
      <c r="D5889">
        <v>1038000000</v>
      </c>
      <c r="E5889">
        <v>2019</v>
      </c>
    </row>
    <row r="5890" spans="1:5" x14ac:dyDescent="0.25">
      <c r="A5890" t="s">
        <v>289</v>
      </c>
      <c r="B5890" t="s">
        <v>127</v>
      </c>
      <c r="C5890" t="s">
        <v>469</v>
      </c>
      <c r="D5890">
        <v>1479000000</v>
      </c>
      <c r="E5890">
        <v>2020</v>
      </c>
    </row>
    <row r="5891" spans="1:5" x14ac:dyDescent="0.25">
      <c r="A5891" t="s">
        <v>289</v>
      </c>
      <c r="B5891" t="s">
        <v>127</v>
      </c>
      <c r="C5891" t="s">
        <v>470</v>
      </c>
      <c r="D5891">
        <v>0</v>
      </c>
      <c r="E5891">
        <v>2018</v>
      </c>
    </row>
    <row r="5892" spans="1:5" x14ac:dyDescent="0.25">
      <c r="A5892" t="s">
        <v>289</v>
      </c>
      <c r="B5892" t="s">
        <v>127</v>
      </c>
      <c r="C5892" t="s">
        <v>470</v>
      </c>
      <c r="D5892">
        <v>0</v>
      </c>
      <c r="E5892">
        <v>2019</v>
      </c>
    </row>
    <row r="5893" spans="1:5" x14ac:dyDescent="0.25">
      <c r="A5893" t="s">
        <v>289</v>
      </c>
      <c r="B5893" t="s">
        <v>127</v>
      </c>
      <c r="C5893" t="s">
        <v>470</v>
      </c>
      <c r="D5893">
        <v>0</v>
      </c>
      <c r="E5893">
        <v>2020</v>
      </c>
    </row>
    <row r="5894" spans="1:5" x14ac:dyDescent="0.25">
      <c r="A5894" t="s">
        <v>289</v>
      </c>
      <c r="B5894" t="s">
        <v>127</v>
      </c>
      <c r="C5894" t="s">
        <v>471</v>
      </c>
      <c r="D5894">
        <v>0</v>
      </c>
      <c r="E5894">
        <v>2018</v>
      </c>
    </row>
    <row r="5895" spans="1:5" x14ac:dyDescent="0.25">
      <c r="A5895" t="s">
        <v>289</v>
      </c>
      <c r="B5895" t="s">
        <v>127</v>
      </c>
      <c r="C5895" t="s">
        <v>471</v>
      </c>
      <c r="D5895">
        <v>0</v>
      </c>
      <c r="E5895">
        <v>2019</v>
      </c>
    </row>
    <row r="5896" spans="1:5" x14ac:dyDescent="0.25">
      <c r="A5896" t="s">
        <v>289</v>
      </c>
      <c r="B5896" t="s">
        <v>127</v>
      </c>
      <c r="C5896" t="s">
        <v>471</v>
      </c>
      <c r="D5896">
        <v>0</v>
      </c>
      <c r="E5896">
        <v>2020</v>
      </c>
    </row>
    <row r="5897" spans="1:5" x14ac:dyDescent="0.25">
      <c r="A5897" t="s">
        <v>289</v>
      </c>
      <c r="B5897" t="s">
        <v>127</v>
      </c>
      <c r="C5897" t="s">
        <v>472</v>
      </c>
      <c r="D5897">
        <v>0</v>
      </c>
      <c r="E5897">
        <v>2018</v>
      </c>
    </row>
    <row r="5898" spans="1:5" x14ac:dyDescent="0.25">
      <c r="A5898" t="s">
        <v>289</v>
      </c>
      <c r="B5898" t="s">
        <v>127</v>
      </c>
      <c r="C5898" t="s">
        <v>472</v>
      </c>
      <c r="D5898">
        <v>0</v>
      </c>
      <c r="E5898">
        <v>2019</v>
      </c>
    </row>
    <row r="5899" spans="1:5" x14ac:dyDescent="0.25">
      <c r="A5899" t="s">
        <v>289</v>
      </c>
      <c r="B5899" t="s">
        <v>127</v>
      </c>
      <c r="C5899" t="s">
        <v>472</v>
      </c>
      <c r="D5899">
        <v>0</v>
      </c>
      <c r="E5899">
        <v>2020</v>
      </c>
    </row>
    <row r="5900" spans="1:5" x14ac:dyDescent="0.25">
      <c r="A5900" t="s">
        <v>289</v>
      </c>
      <c r="B5900" t="s">
        <v>127</v>
      </c>
      <c r="C5900" t="s">
        <v>473</v>
      </c>
      <c r="D5900">
        <v>0</v>
      </c>
      <c r="E5900">
        <v>2018</v>
      </c>
    </row>
    <row r="5901" spans="1:5" x14ac:dyDescent="0.25">
      <c r="A5901" t="s">
        <v>289</v>
      </c>
      <c r="B5901" t="s">
        <v>127</v>
      </c>
      <c r="C5901" t="s">
        <v>473</v>
      </c>
      <c r="D5901">
        <v>0</v>
      </c>
      <c r="E5901">
        <v>2019</v>
      </c>
    </row>
    <row r="5902" spans="1:5" x14ac:dyDescent="0.25">
      <c r="A5902" t="s">
        <v>289</v>
      </c>
      <c r="B5902" t="s">
        <v>127</v>
      </c>
      <c r="C5902" t="s">
        <v>473</v>
      </c>
      <c r="D5902">
        <v>0</v>
      </c>
      <c r="E5902">
        <v>2020</v>
      </c>
    </row>
    <row r="5903" spans="1:5" x14ac:dyDescent="0.25">
      <c r="A5903" t="s">
        <v>289</v>
      </c>
      <c r="B5903" t="s">
        <v>127</v>
      </c>
      <c r="C5903" t="s">
        <v>474</v>
      </c>
      <c r="D5903">
        <v>1078000000</v>
      </c>
      <c r="E5903">
        <v>2018</v>
      </c>
    </row>
    <row r="5904" spans="1:5" x14ac:dyDescent="0.25">
      <c r="A5904" t="s">
        <v>289</v>
      </c>
      <c r="B5904" t="s">
        <v>127</v>
      </c>
      <c r="C5904" t="s">
        <v>474</v>
      </c>
      <c r="D5904">
        <v>1231000000</v>
      </c>
      <c r="E5904">
        <v>2019</v>
      </c>
    </row>
    <row r="5905" spans="1:5" x14ac:dyDescent="0.25">
      <c r="A5905" t="s">
        <v>289</v>
      </c>
      <c r="B5905" t="s">
        <v>127</v>
      </c>
      <c r="C5905" t="s">
        <v>474</v>
      </c>
      <c r="D5905">
        <v>1678000000</v>
      </c>
      <c r="E5905">
        <v>2020</v>
      </c>
    </row>
    <row r="5906" spans="1:5" x14ac:dyDescent="0.25">
      <c r="A5906" t="s">
        <v>289</v>
      </c>
      <c r="B5906" t="s">
        <v>127</v>
      </c>
      <c r="C5906" t="s">
        <v>475</v>
      </c>
      <c r="D5906">
        <v>0</v>
      </c>
      <c r="E5906">
        <v>2018</v>
      </c>
    </row>
    <row r="5907" spans="1:5" x14ac:dyDescent="0.25">
      <c r="A5907" t="s">
        <v>289</v>
      </c>
      <c r="B5907" t="s">
        <v>127</v>
      </c>
      <c r="C5907" t="s">
        <v>475</v>
      </c>
      <c r="D5907">
        <v>0</v>
      </c>
      <c r="E5907">
        <v>2019</v>
      </c>
    </row>
    <row r="5908" spans="1:5" x14ac:dyDescent="0.25">
      <c r="A5908" t="s">
        <v>289</v>
      </c>
      <c r="B5908" t="s">
        <v>127</v>
      </c>
      <c r="C5908" t="s">
        <v>475</v>
      </c>
      <c r="D5908">
        <v>0</v>
      </c>
      <c r="E5908">
        <v>2020</v>
      </c>
    </row>
    <row r="5909" spans="1:5" x14ac:dyDescent="0.25">
      <c r="A5909" t="s">
        <v>289</v>
      </c>
      <c r="B5909" t="s">
        <v>127</v>
      </c>
      <c r="C5909" t="s">
        <v>476</v>
      </c>
      <c r="D5909">
        <v>0</v>
      </c>
      <c r="E5909">
        <v>2018</v>
      </c>
    </row>
    <row r="5910" spans="1:5" x14ac:dyDescent="0.25">
      <c r="A5910" t="s">
        <v>289</v>
      </c>
      <c r="B5910" t="s">
        <v>127</v>
      </c>
      <c r="C5910" t="s">
        <v>476</v>
      </c>
      <c r="D5910">
        <v>0</v>
      </c>
      <c r="E5910">
        <v>2019</v>
      </c>
    </row>
    <row r="5911" spans="1:5" x14ac:dyDescent="0.25">
      <c r="A5911" t="s">
        <v>289</v>
      </c>
      <c r="B5911" t="s">
        <v>127</v>
      </c>
      <c r="C5911" t="s">
        <v>476</v>
      </c>
      <c r="D5911">
        <v>0</v>
      </c>
      <c r="E5911">
        <v>2020</v>
      </c>
    </row>
    <row r="5912" spans="1:5" x14ac:dyDescent="0.25">
      <c r="A5912" t="s">
        <v>289</v>
      </c>
      <c r="B5912" t="s">
        <v>127</v>
      </c>
      <c r="C5912" t="s">
        <v>477</v>
      </c>
      <c r="D5912">
        <v>328000000</v>
      </c>
      <c r="E5912">
        <v>2018</v>
      </c>
    </row>
    <row r="5913" spans="1:5" x14ac:dyDescent="0.25">
      <c r="A5913" t="s">
        <v>289</v>
      </c>
      <c r="B5913" t="s">
        <v>127</v>
      </c>
      <c r="C5913" t="s">
        <v>477</v>
      </c>
      <c r="D5913">
        <v>247000000</v>
      </c>
      <c r="E5913">
        <v>2019</v>
      </c>
    </row>
    <row r="5914" spans="1:5" x14ac:dyDescent="0.25">
      <c r="A5914" t="s">
        <v>289</v>
      </c>
      <c r="B5914" t="s">
        <v>127</v>
      </c>
      <c r="C5914" t="s">
        <v>477</v>
      </c>
      <c r="D5914">
        <v>196000000</v>
      </c>
      <c r="E5914">
        <v>2020</v>
      </c>
    </row>
    <row r="5915" spans="1:5" x14ac:dyDescent="0.25">
      <c r="A5915" t="s">
        <v>289</v>
      </c>
      <c r="B5915" t="s">
        <v>127</v>
      </c>
      <c r="C5915" t="s">
        <v>478</v>
      </c>
      <c r="D5915">
        <v>0</v>
      </c>
      <c r="E5915">
        <v>2018</v>
      </c>
    </row>
    <row r="5916" spans="1:5" x14ac:dyDescent="0.25">
      <c r="A5916" t="s">
        <v>289</v>
      </c>
      <c r="B5916" t="s">
        <v>127</v>
      </c>
      <c r="C5916" t="s">
        <v>478</v>
      </c>
      <c r="D5916">
        <v>0</v>
      </c>
      <c r="E5916">
        <v>2019</v>
      </c>
    </row>
    <row r="5917" spans="1:5" x14ac:dyDescent="0.25">
      <c r="A5917" t="s">
        <v>289</v>
      </c>
      <c r="B5917" t="s">
        <v>127</v>
      </c>
      <c r="C5917" t="s">
        <v>478</v>
      </c>
      <c r="D5917">
        <v>0</v>
      </c>
      <c r="E5917">
        <v>2020</v>
      </c>
    </row>
    <row r="5918" spans="1:5" x14ac:dyDescent="0.25">
      <c r="A5918" t="s">
        <v>289</v>
      </c>
      <c r="B5918" t="s">
        <v>127</v>
      </c>
      <c r="C5918" t="s">
        <v>479</v>
      </c>
      <c r="D5918">
        <v>7887000000</v>
      </c>
      <c r="E5918">
        <v>2018</v>
      </c>
    </row>
    <row r="5919" spans="1:5" x14ac:dyDescent="0.25">
      <c r="A5919" t="s">
        <v>289</v>
      </c>
      <c r="B5919" t="s">
        <v>127</v>
      </c>
      <c r="C5919" t="s">
        <v>479</v>
      </c>
      <c r="D5919">
        <v>10258000000</v>
      </c>
      <c r="E5919">
        <v>2019</v>
      </c>
    </row>
    <row r="5920" spans="1:5" x14ac:dyDescent="0.25">
      <c r="A5920" t="s">
        <v>289</v>
      </c>
      <c r="B5920" t="s">
        <v>127</v>
      </c>
      <c r="C5920" t="s">
        <v>479</v>
      </c>
      <c r="D5920">
        <v>12879000000</v>
      </c>
      <c r="E5920">
        <v>2020</v>
      </c>
    </row>
    <row r="5921" spans="1:5" x14ac:dyDescent="0.25">
      <c r="A5921" t="s">
        <v>289</v>
      </c>
      <c r="B5921" t="s">
        <v>127</v>
      </c>
      <c r="C5921" t="s">
        <v>480</v>
      </c>
      <c r="D5921">
        <v>141576000000</v>
      </c>
      <c r="E5921">
        <v>2018</v>
      </c>
    </row>
    <row r="5922" spans="1:5" x14ac:dyDescent="0.25">
      <c r="A5922" t="s">
        <v>289</v>
      </c>
      <c r="B5922" t="s">
        <v>127</v>
      </c>
      <c r="C5922" t="s">
        <v>480</v>
      </c>
      <c r="D5922">
        <v>152703000000</v>
      </c>
      <c r="E5922">
        <v>2019</v>
      </c>
    </row>
    <row r="5923" spans="1:5" x14ac:dyDescent="0.25">
      <c r="A5923" t="s">
        <v>289</v>
      </c>
      <c r="B5923" t="s">
        <v>127</v>
      </c>
      <c r="C5923" t="s">
        <v>480</v>
      </c>
      <c r="D5923">
        <v>166761000000</v>
      </c>
      <c r="E5923">
        <v>2020</v>
      </c>
    </row>
    <row r="5924" spans="1:5" x14ac:dyDescent="0.25">
      <c r="A5924" t="s">
        <v>289</v>
      </c>
      <c r="B5924" t="s">
        <v>127</v>
      </c>
      <c r="C5924" t="s">
        <v>481</v>
      </c>
      <c r="D5924">
        <v>13876000000</v>
      </c>
      <c r="E5924">
        <v>2018</v>
      </c>
    </row>
    <row r="5925" spans="1:5" x14ac:dyDescent="0.25">
      <c r="A5925" t="s">
        <v>289</v>
      </c>
      <c r="B5925" t="s">
        <v>127</v>
      </c>
      <c r="C5925" t="s">
        <v>481</v>
      </c>
      <c r="D5925">
        <v>14994000000</v>
      </c>
      <c r="E5925">
        <v>2019</v>
      </c>
    </row>
    <row r="5926" spans="1:5" x14ac:dyDescent="0.25">
      <c r="A5926" t="s">
        <v>289</v>
      </c>
      <c r="B5926" t="s">
        <v>127</v>
      </c>
      <c r="C5926" t="s">
        <v>481</v>
      </c>
      <c r="D5926">
        <v>16332000000</v>
      </c>
      <c r="E5926">
        <v>2020</v>
      </c>
    </row>
    <row r="5927" spans="1:5" x14ac:dyDescent="0.25">
      <c r="A5927" t="s">
        <v>289</v>
      </c>
      <c r="B5927" t="s">
        <v>127</v>
      </c>
      <c r="C5927" t="s">
        <v>482</v>
      </c>
      <c r="D5927">
        <v>0</v>
      </c>
      <c r="E5927">
        <v>2018</v>
      </c>
    </row>
    <row r="5928" spans="1:5" x14ac:dyDescent="0.25">
      <c r="A5928" t="s">
        <v>289</v>
      </c>
      <c r="B5928" t="s">
        <v>127</v>
      </c>
      <c r="C5928" t="s">
        <v>482</v>
      </c>
      <c r="D5928">
        <v>0</v>
      </c>
      <c r="E5928">
        <v>2019</v>
      </c>
    </row>
    <row r="5929" spans="1:5" x14ac:dyDescent="0.25">
      <c r="A5929" t="s">
        <v>289</v>
      </c>
      <c r="B5929" t="s">
        <v>127</v>
      </c>
      <c r="C5929" t="s">
        <v>482</v>
      </c>
      <c r="D5929">
        <v>0</v>
      </c>
      <c r="E5929">
        <v>2020</v>
      </c>
    </row>
    <row r="5930" spans="1:5" x14ac:dyDescent="0.25">
      <c r="A5930" t="s">
        <v>289</v>
      </c>
      <c r="B5930" t="s">
        <v>127</v>
      </c>
      <c r="C5930" t="s">
        <v>483</v>
      </c>
      <c r="D5930">
        <v>1204000000</v>
      </c>
      <c r="E5930">
        <v>2018</v>
      </c>
    </row>
    <row r="5931" spans="1:5" x14ac:dyDescent="0.25">
      <c r="A5931" t="s">
        <v>289</v>
      </c>
      <c r="B5931" t="s">
        <v>127</v>
      </c>
      <c r="C5931" t="s">
        <v>483</v>
      </c>
      <c r="D5931">
        <v>1060000000</v>
      </c>
      <c r="E5931">
        <v>2019</v>
      </c>
    </row>
    <row r="5932" spans="1:5" x14ac:dyDescent="0.25">
      <c r="A5932" t="s">
        <v>289</v>
      </c>
      <c r="B5932" t="s">
        <v>127</v>
      </c>
      <c r="C5932" t="s">
        <v>483</v>
      </c>
      <c r="D5932">
        <v>1028000000</v>
      </c>
      <c r="E5932">
        <v>2020</v>
      </c>
    </row>
    <row r="5933" spans="1:5" x14ac:dyDescent="0.25">
      <c r="A5933" t="s">
        <v>289</v>
      </c>
      <c r="B5933" t="s">
        <v>127</v>
      </c>
      <c r="C5933" t="s">
        <v>484</v>
      </c>
      <c r="D5933">
        <v>544000000</v>
      </c>
      <c r="E5933">
        <v>2018</v>
      </c>
    </row>
    <row r="5934" spans="1:5" x14ac:dyDescent="0.25">
      <c r="A5934" t="s">
        <v>289</v>
      </c>
      <c r="B5934" t="s">
        <v>127</v>
      </c>
      <c r="C5934" t="s">
        <v>484</v>
      </c>
      <c r="D5934">
        <v>595000000</v>
      </c>
      <c r="E5934">
        <v>2019</v>
      </c>
    </row>
    <row r="5935" spans="1:5" x14ac:dyDescent="0.25">
      <c r="A5935" t="s">
        <v>289</v>
      </c>
      <c r="B5935" t="s">
        <v>127</v>
      </c>
      <c r="C5935" t="s">
        <v>484</v>
      </c>
      <c r="D5935">
        <v>619000000</v>
      </c>
      <c r="E5935">
        <v>2020</v>
      </c>
    </row>
    <row r="5936" spans="1:5" x14ac:dyDescent="0.25">
      <c r="A5936" t="s">
        <v>289</v>
      </c>
      <c r="B5936" t="s">
        <v>127</v>
      </c>
      <c r="C5936" t="s">
        <v>485</v>
      </c>
      <c r="D5936">
        <v>12799000000</v>
      </c>
      <c r="E5936">
        <v>2018</v>
      </c>
    </row>
    <row r="5937" spans="1:5" x14ac:dyDescent="0.25">
      <c r="A5937" t="s">
        <v>289</v>
      </c>
      <c r="B5937" t="s">
        <v>127</v>
      </c>
      <c r="C5937" t="s">
        <v>485</v>
      </c>
      <c r="D5937">
        <v>18284000000</v>
      </c>
      <c r="E5937">
        <v>2020</v>
      </c>
    </row>
    <row r="5938" spans="1:5" x14ac:dyDescent="0.25">
      <c r="A5938" t="s">
        <v>289</v>
      </c>
      <c r="B5938" t="s">
        <v>127</v>
      </c>
      <c r="C5938" t="s">
        <v>495</v>
      </c>
      <c r="D5938">
        <v>0</v>
      </c>
      <c r="E5938">
        <v>2019</v>
      </c>
    </row>
    <row r="5939" spans="1:5" x14ac:dyDescent="0.25">
      <c r="A5939" t="s">
        <v>289</v>
      </c>
      <c r="B5939" t="s">
        <v>127</v>
      </c>
      <c r="C5939" t="s">
        <v>486</v>
      </c>
      <c r="D5939">
        <v>1509000000</v>
      </c>
      <c r="E5939">
        <v>2018</v>
      </c>
    </row>
    <row r="5940" spans="1:5" x14ac:dyDescent="0.25">
      <c r="A5940" t="s">
        <v>289</v>
      </c>
      <c r="B5940" t="s">
        <v>127</v>
      </c>
      <c r="C5940" t="s">
        <v>486</v>
      </c>
      <c r="D5940">
        <v>2329000000</v>
      </c>
      <c r="E5940">
        <v>2019</v>
      </c>
    </row>
    <row r="5941" spans="1:5" x14ac:dyDescent="0.25">
      <c r="A5941" t="s">
        <v>289</v>
      </c>
      <c r="B5941" t="s">
        <v>127</v>
      </c>
      <c r="C5941" t="s">
        <v>486</v>
      </c>
      <c r="D5941">
        <v>3893000000</v>
      </c>
      <c r="E5941">
        <v>2020</v>
      </c>
    </row>
    <row r="5942" spans="1:5" x14ac:dyDescent="0.25">
      <c r="A5942" t="s">
        <v>291</v>
      </c>
      <c r="B5942" t="s">
        <v>129</v>
      </c>
      <c r="C5942" t="s">
        <v>411</v>
      </c>
      <c r="D5942">
        <v>5894000000</v>
      </c>
      <c r="E5942">
        <v>2018</v>
      </c>
    </row>
    <row r="5943" spans="1:5" x14ac:dyDescent="0.25">
      <c r="A5943" t="s">
        <v>291</v>
      </c>
      <c r="B5943" t="s">
        <v>129</v>
      </c>
      <c r="C5943" t="s">
        <v>411</v>
      </c>
      <c r="D5943">
        <v>6429000000</v>
      </c>
      <c r="E5943">
        <v>2019</v>
      </c>
    </row>
    <row r="5944" spans="1:5" x14ac:dyDescent="0.25">
      <c r="A5944" t="s">
        <v>291</v>
      </c>
      <c r="B5944" t="s">
        <v>129</v>
      </c>
      <c r="C5944" t="s">
        <v>411</v>
      </c>
      <c r="D5944">
        <v>6179000000</v>
      </c>
      <c r="E5944">
        <v>2020</v>
      </c>
    </row>
    <row r="5945" spans="1:5" x14ac:dyDescent="0.25">
      <c r="A5945" t="s">
        <v>291</v>
      </c>
      <c r="B5945" t="s">
        <v>129</v>
      </c>
      <c r="C5945" t="s">
        <v>10</v>
      </c>
      <c r="D5945">
        <v>5554000000</v>
      </c>
      <c r="E5945">
        <v>2018</v>
      </c>
    </row>
    <row r="5946" spans="1:5" x14ac:dyDescent="0.25">
      <c r="A5946" t="s">
        <v>291</v>
      </c>
      <c r="B5946" t="s">
        <v>129</v>
      </c>
      <c r="C5946" t="s">
        <v>10</v>
      </c>
      <c r="D5946">
        <v>5491000000</v>
      </c>
      <c r="E5946">
        <v>2019</v>
      </c>
    </row>
    <row r="5947" spans="1:5" x14ac:dyDescent="0.25">
      <c r="A5947" t="s">
        <v>291</v>
      </c>
      <c r="B5947" t="s">
        <v>129</v>
      </c>
      <c r="C5947" t="s">
        <v>10</v>
      </c>
      <c r="D5947">
        <v>5472000000</v>
      </c>
      <c r="E5947">
        <v>2020</v>
      </c>
    </row>
    <row r="5948" spans="1:5" x14ac:dyDescent="0.25">
      <c r="A5948" t="s">
        <v>291</v>
      </c>
      <c r="B5948" t="s">
        <v>129</v>
      </c>
      <c r="C5948" t="s">
        <v>412</v>
      </c>
      <c r="D5948">
        <v>0</v>
      </c>
      <c r="E5948">
        <v>2018</v>
      </c>
    </row>
    <row r="5949" spans="1:5" x14ac:dyDescent="0.25">
      <c r="A5949" t="s">
        <v>291</v>
      </c>
      <c r="B5949" t="s">
        <v>129</v>
      </c>
      <c r="C5949" t="s">
        <v>412</v>
      </c>
      <c r="D5949">
        <v>0</v>
      </c>
      <c r="E5949">
        <v>2019</v>
      </c>
    </row>
    <row r="5950" spans="1:5" x14ac:dyDescent="0.25">
      <c r="A5950" t="s">
        <v>291</v>
      </c>
      <c r="B5950" t="s">
        <v>129</v>
      </c>
      <c r="C5950" t="s">
        <v>412</v>
      </c>
      <c r="D5950">
        <v>0</v>
      </c>
      <c r="E5950">
        <v>2020</v>
      </c>
    </row>
    <row r="5951" spans="1:5" x14ac:dyDescent="0.25">
      <c r="A5951" t="s">
        <v>291</v>
      </c>
      <c r="B5951" t="s">
        <v>129</v>
      </c>
      <c r="C5951" t="s">
        <v>413</v>
      </c>
      <c r="D5951">
        <v>2020000000</v>
      </c>
      <c r="E5951">
        <v>2018</v>
      </c>
    </row>
    <row r="5952" spans="1:5" x14ac:dyDescent="0.25">
      <c r="A5952" t="s">
        <v>291</v>
      </c>
      <c r="B5952" t="s">
        <v>129</v>
      </c>
      <c r="C5952" t="s">
        <v>413</v>
      </c>
      <c r="D5952">
        <v>1236000000</v>
      </c>
      <c r="E5952">
        <v>2019</v>
      </c>
    </row>
    <row r="5953" spans="1:5" x14ac:dyDescent="0.25">
      <c r="A5953" t="s">
        <v>291</v>
      </c>
      <c r="B5953" t="s">
        <v>129</v>
      </c>
      <c r="C5953" t="s">
        <v>413</v>
      </c>
      <c r="D5953">
        <v>1486000000</v>
      </c>
      <c r="E5953">
        <v>2020</v>
      </c>
    </row>
    <row r="5954" spans="1:5" x14ac:dyDescent="0.25">
      <c r="A5954" t="s">
        <v>291</v>
      </c>
      <c r="B5954" t="s">
        <v>129</v>
      </c>
      <c r="C5954" t="s">
        <v>15</v>
      </c>
      <c r="D5954">
        <v>109872000000</v>
      </c>
      <c r="E5954">
        <v>2018</v>
      </c>
    </row>
    <row r="5955" spans="1:5" x14ac:dyDescent="0.25">
      <c r="A5955" t="s">
        <v>291</v>
      </c>
      <c r="B5955" t="s">
        <v>129</v>
      </c>
      <c r="C5955" t="s">
        <v>15</v>
      </c>
      <c r="D5955">
        <v>97793000000</v>
      </c>
      <c r="E5955">
        <v>2019</v>
      </c>
    </row>
    <row r="5956" spans="1:5" x14ac:dyDescent="0.25">
      <c r="A5956" t="s">
        <v>291</v>
      </c>
      <c r="B5956" t="s">
        <v>129</v>
      </c>
      <c r="C5956" t="s">
        <v>15</v>
      </c>
      <c r="D5956">
        <v>94853000000</v>
      </c>
      <c r="E5956">
        <v>2020</v>
      </c>
    </row>
    <row r="5957" spans="1:5" x14ac:dyDescent="0.25">
      <c r="A5957" t="s">
        <v>291</v>
      </c>
      <c r="B5957" t="s">
        <v>129</v>
      </c>
      <c r="C5957" t="s">
        <v>414</v>
      </c>
      <c r="D5957">
        <v>-834000000</v>
      </c>
      <c r="E5957">
        <v>2018</v>
      </c>
    </row>
    <row r="5958" spans="1:5" x14ac:dyDescent="0.25">
      <c r="A5958" t="s">
        <v>291</v>
      </c>
      <c r="B5958" t="s">
        <v>129</v>
      </c>
      <c r="C5958" t="s">
        <v>414</v>
      </c>
      <c r="D5958">
        <v>-909000000</v>
      </c>
      <c r="E5958">
        <v>2019</v>
      </c>
    </row>
    <row r="5959" spans="1:5" x14ac:dyDescent="0.25">
      <c r="A5959" t="s">
        <v>291</v>
      </c>
      <c r="B5959" t="s">
        <v>129</v>
      </c>
      <c r="C5959" t="s">
        <v>414</v>
      </c>
      <c r="D5959">
        <v>-770000000</v>
      </c>
      <c r="E5959">
        <v>2020</v>
      </c>
    </row>
    <row r="5960" spans="1:5" x14ac:dyDescent="0.25">
      <c r="A5960" t="s">
        <v>291</v>
      </c>
      <c r="B5960" t="s">
        <v>129</v>
      </c>
      <c r="C5960" t="s">
        <v>415</v>
      </c>
      <c r="D5960">
        <v>-31764000000</v>
      </c>
      <c r="E5960">
        <v>2018</v>
      </c>
    </row>
    <row r="5961" spans="1:5" x14ac:dyDescent="0.25">
      <c r="A5961" t="s">
        <v>291</v>
      </c>
      <c r="B5961" t="s">
        <v>129</v>
      </c>
      <c r="C5961" t="s">
        <v>415</v>
      </c>
      <c r="D5961">
        <v>-27889000000</v>
      </c>
      <c r="E5961">
        <v>2019</v>
      </c>
    </row>
    <row r="5962" spans="1:5" x14ac:dyDescent="0.25">
      <c r="A5962" t="s">
        <v>291</v>
      </c>
      <c r="B5962" t="s">
        <v>129</v>
      </c>
      <c r="C5962" t="s">
        <v>415</v>
      </c>
      <c r="D5962">
        <v>-18886000000</v>
      </c>
      <c r="E5962">
        <v>2020</v>
      </c>
    </row>
    <row r="5963" spans="1:5" x14ac:dyDescent="0.25">
      <c r="A5963" t="s">
        <v>291</v>
      </c>
      <c r="B5963" t="s">
        <v>129</v>
      </c>
      <c r="C5963" t="s">
        <v>416</v>
      </c>
      <c r="D5963">
        <v>15318000000</v>
      </c>
      <c r="E5963">
        <v>2018</v>
      </c>
    </row>
    <row r="5964" spans="1:5" x14ac:dyDescent="0.25">
      <c r="A5964" t="s">
        <v>291</v>
      </c>
      <c r="B5964" t="s">
        <v>129</v>
      </c>
      <c r="C5964" t="s">
        <v>416</v>
      </c>
      <c r="D5964">
        <v>14837000000</v>
      </c>
      <c r="E5964">
        <v>2019</v>
      </c>
    </row>
    <row r="5965" spans="1:5" x14ac:dyDescent="0.25">
      <c r="A5965" t="s">
        <v>291</v>
      </c>
      <c r="B5965" t="s">
        <v>129</v>
      </c>
      <c r="C5965" t="s">
        <v>416</v>
      </c>
      <c r="D5965">
        <v>3500000000</v>
      </c>
      <c r="E5965">
        <v>2020</v>
      </c>
    </row>
    <row r="5966" spans="1:5" x14ac:dyDescent="0.25">
      <c r="A5966" t="s">
        <v>291</v>
      </c>
      <c r="B5966" t="s">
        <v>129</v>
      </c>
      <c r="C5966" t="s">
        <v>417</v>
      </c>
      <c r="D5966">
        <v>13666000000</v>
      </c>
      <c r="E5966">
        <v>2018</v>
      </c>
    </row>
    <row r="5967" spans="1:5" x14ac:dyDescent="0.25">
      <c r="A5967" t="s">
        <v>291</v>
      </c>
      <c r="B5967" t="s">
        <v>129</v>
      </c>
      <c r="C5967" t="s">
        <v>417</v>
      </c>
      <c r="D5967">
        <v>15831000000</v>
      </c>
      <c r="E5967">
        <v>2019</v>
      </c>
    </row>
    <row r="5968" spans="1:5" x14ac:dyDescent="0.25">
      <c r="A5968" t="s">
        <v>291</v>
      </c>
      <c r="B5968" t="s">
        <v>129</v>
      </c>
      <c r="C5968" t="s">
        <v>417</v>
      </c>
      <c r="D5968">
        <v>15426000000</v>
      </c>
      <c r="E5968">
        <v>2020</v>
      </c>
    </row>
    <row r="5969" spans="1:5" x14ac:dyDescent="0.25">
      <c r="A5969" t="s">
        <v>291</v>
      </c>
      <c r="B5969" t="s">
        <v>129</v>
      </c>
      <c r="C5969" t="s">
        <v>418</v>
      </c>
      <c r="D5969">
        <v>8934000000</v>
      </c>
      <c r="E5969">
        <v>2018</v>
      </c>
    </row>
    <row r="5970" spans="1:5" x14ac:dyDescent="0.25">
      <c r="A5970" t="s">
        <v>291</v>
      </c>
      <c r="B5970" t="s">
        <v>129</v>
      </c>
      <c r="C5970" t="s">
        <v>418</v>
      </c>
      <c r="D5970">
        <v>11750000000</v>
      </c>
      <c r="E5970">
        <v>2019</v>
      </c>
    </row>
    <row r="5971" spans="1:5" x14ac:dyDescent="0.25">
      <c r="A5971" t="s">
        <v>291</v>
      </c>
      <c r="B5971" t="s">
        <v>129</v>
      </c>
      <c r="C5971" t="s">
        <v>418</v>
      </c>
      <c r="D5971">
        <v>11809000000</v>
      </c>
      <c r="E5971">
        <v>2020</v>
      </c>
    </row>
    <row r="5972" spans="1:5" x14ac:dyDescent="0.25">
      <c r="A5972" t="s">
        <v>291</v>
      </c>
      <c r="B5972" t="s">
        <v>129</v>
      </c>
      <c r="C5972" t="s">
        <v>419</v>
      </c>
      <c r="D5972">
        <v>488000000</v>
      </c>
      <c r="E5972">
        <v>2018</v>
      </c>
    </row>
    <row r="5973" spans="1:5" x14ac:dyDescent="0.25">
      <c r="A5973" t="s">
        <v>291</v>
      </c>
      <c r="B5973" t="s">
        <v>129</v>
      </c>
      <c r="C5973" t="s">
        <v>419</v>
      </c>
      <c r="D5973">
        <v>333000000</v>
      </c>
      <c r="E5973">
        <v>2019</v>
      </c>
    </row>
    <row r="5974" spans="1:5" x14ac:dyDescent="0.25">
      <c r="A5974" t="s">
        <v>291</v>
      </c>
      <c r="B5974" t="s">
        <v>129</v>
      </c>
      <c r="C5974" t="s">
        <v>419</v>
      </c>
      <c r="D5974">
        <v>904000000</v>
      </c>
      <c r="E5974">
        <v>2020</v>
      </c>
    </row>
    <row r="5975" spans="1:5" x14ac:dyDescent="0.25">
      <c r="A5975" t="s">
        <v>291</v>
      </c>
      <c r="B5975" t="s">
        <v>129</v>
      </c>
      <c r="C5975" t="s">
        <v>420</v>
      </c>
      <c r="D5975">
        <v>244000000</v>
      </c>
      <c r="E5975">
        <v>2018</v>
      </c>
    </row>
    <row r="5976" spans="1:5" x14ac:dyDescent="0.25">
      <c r="A5976" t="s">
        <v>291</v>
      </c>
      <c r="B5976" t="s">
        <v>129</v>
      </c>
      <c r="C5976" t="s">
        <v>420</v>
      </c>
      <c r="D5976">
        <v>-131000000</v>
      </c>
      <c r="E5976">
        <v>2019</v>
      </c>
    </row>
    <row r="5977" spans="1:5" x14ac:dyDescent="0.25">
      <c r="A5977" t="s">
        <v>291</v>
      </c>
      <c r="B5977" t="s">
        <v>129</v>
      </c>
      <c r="C5977" t="s">
        <v>420</v>
      </c>
      <c r="D5977">
        <v>-84000000</v>
      </c>
      <c r="E5977">
        <v>2020</v>
      </c>
    </row>
    <row r="5978" spans="1:5" x14ac:dyDescent="0.25">
      <c r="A5978" t="s">
        <v>291</v>
      </c>
      <c r="B5978" t="s">
        <v>129</v>
      </c>
      <c r="C5978" t="s">
        <v>421</v>
      </c>
      <c r="D5978">
        <v>10010000000</v>
      </c>
      <c r="E5978">
        <v>2018</v>
      </c>
    </row>
    <row r="5979" spans="1:5" x14ac:dyDescent="0.25">
      <c r="A5979" t="s">
        <v>291</v>
      </c>
      <c r="B5979" t="s">
        <v>129</v>
      </c>
      <c r="C5979" t="s">
        <v>421</v>
      </c>
      <c r="D5979">
        <v>2234000000</v>
      </c>
      <c r="E5979">
        <v>2019</v>
      </c>
    </row>
    <row r="5980" spans="1:5" x14ac:dyDescent="0.25">
      <c r="A5980" t="s">
        <v>291</v>
      </c>
      <c r="B5980" t="s">
        <v>129</v>
      </c>
      <c r="C5980" t="s">
        <v>421</v>
      </c>
      <c r="D5980">
        <v>1642000000</v>
      </c>
      <c r="E5980">
        <v>2020</v>
      </c>
    </row>
    <row r="5981" spans="1:5" x14ac:dyDescent="0.25">
      <c r="A5981" t="s">
        <v>291</v>
      </c>
      <c r="B5981" t="s">
        <v>129</v>
      </c>
      <c r="C5981" t="s">
        <v>422</v>
      </c>
      <c r="D5981">
        <v>-9344000000</v>
      </c>
      <c r="E5981">
        <v>2018</v>
      </c>
    </row>
    <row r="5982" spans="1:5" x14ac:dyDescent="0.25">
      <c r="A5982" t="s">
        <v>291</v>
      </c>
      <c r="B5982" t="s">
        <v>129</v>
      </c>
      <c r="C5982" t="s">
        <v>422</v>
      </c>
      <c r="D5982">
        <v>-1077000000</v>
      </c>
      <c r="E5982">
        <v>2019</v>
      </c>
    </row>
    <row r="5983" spans="1:5" x14ac:dyDescent="0.25">
      <c r="A5983" t="s">
        <v>291</v>
      </c>
      <c r="B5983" t="s">
        <v>129</v>
      </c>
      <c r="C5983" t="s">
        <v>422</v>
      </c>
      <c r="D5983">
        <v>-918000000</v>
      </c>
      <c r="E5983">
        <v>2020</v>
      </c>
    </row>
    <row r="5984" spans="1:5" x14ac:dyDescent="0.25">
      <c r="A5984" t="s">
        <v>291</v>
      </c>
      <c r="B5984" t="s">
        <v>129</v>
      </c>
      <c r="C5984" t="s">
        <v>423</v>
      </c>
      <c r="D5984">
        <v>42820000000</v>
      </c>
      <c r="E5984">
        <v>2018</v>
      </c>
    </row>
    <row r="5985" spans="1:5" x14ac:dyDescent="0.25">
      <c r="A5985" t="s">
        <v>291</v>
      </c>
      <c r="B5985" t="s">
        <v>129</v>
      </c>
      <c r="C5985" t="s">
        <v>423</v>
      </c>
      <c r="D5985">
        <v>40266000000</v>
      </c>
      <c r="E5985">
        <v>2019</v>
      </c>
    </row>
    <row r="5986" spans="1:5" x14ac:dyDescent="0.25">
      <c r="A5986" t="s">
        <v>291</v>
      </c>
      <c r="B5986" t="s">
        <v>129</v>
      </c>
      <c r="C5986" t="s">
        <v>423</v>
      </c>
      <c r="D5986">
        <v>41202000000</v>
      </c>
      <c r="E5986">
        <v>2020</v>
      </c>
    </row>
    <row r="5987" spans="1:5" x14ac:dyDescent="0.25">
      <c r="A5987" t="s">
        <v>291</v>
      </c>
      <c r="B5987" t="s">
        <v>129</v>
      </c>
      <c r="C5987" t="s">
        <v>424</v>
      </c>
      <c r="D5987">
        <v>0</v>
      </c>
      <c r="E5987">
        <v>2018</v>
      </c>
    </row>
    <row r="5988" spans="1:5" x14ac:dyDescent="0.25">
      <c r="A5988" t="s">
        <v>291</v>
      </c>
      <c r="B5988" t="s">
        <v>129</v>
      </c>
      <c r="C5988" t="s">
        <v>424</v>
      </c>
      <c r="D5988">
        <v>0</v>
      </c>
      <c r="E5988">
        <v>2019</v>
      </c>
    </row>
    <row r="5989" spans="1:5" x14ac:dyDescent="0.25">
      <c r="A5989" t="s">
        <v>291</v>
      </c>
      <c r="B5989" t="s">
        <v>129</v>
      </c>
      <c r="C5989" t="s">
        <v>424</v>
      </c>
      <c r="D5989">
        <v>0</v>
      </c>
      <c r="E5989">
        <v>2020</v>
      </c>
    </row>
    <row r="5990" spans="1:5" x14ac:dyDescent="0.25">
      <c r="A5990" t="s">
        <v>291</v>
      </c>
      <c r="B5990" t="s">
        <v>129</v>
      </c>
      <c r="C5990" t="s">
        <v>425</v>
      </c>
      <c r="D5990">
        <v>-830000000</v>
      </c>
      <c r="E5990">
        <v>2018</v>
      </c>
    </row>
    <row r="5991" spans="1:5" x14ac:dyDescent="0.25">
      <c r="A5991" t="s">
        <v>291</v>
      </c>
      <c r="B5991" t="s">
        <v>129</v>
      </c>
      <c r="C5991" t="s">
        <v>425</v>
      </c>
      <c r="D5991">
        <v>11846000000</v>
      </c>
      <c r="E5991">
        <v>2019</v>
      </c>
    </row>
    <row r="5992" spans="1:5" x14ac:dyDescent="0.25">
      <c r="A5992" t="s">
        <v>291</v>
      </c>
      <c r="B5992" t="s">
        <v>129</v>
      </c>
      <c r="C5992" t="s">
        <v>425</v>
      </c>
      <c r="D5992">
        <v>11487000000</v>
      </c>
      <c r="E5992">
        <v>2020</v>
      </c>
    </row>
    <row r="5993" spans="1:5" x14ac:dyDescent="0.25">
      <c r="A5993" t="s">
        <v>291</v>
      </c>
      <c r="B5993" t="s">
        <v>129</v>
      </c>
      <c r="C5993" t="s">
        <v>426</v>
      </c>
      <c r="D5993">
        <v>-830000000</v>
      </c>
      <c r="E5993">
        <v>2018</v>
      </c>
    </row>
    <row r="5994" spans="1:5" x14ac:dyDescent="0.25">
      <c r="A5994" t="s">
        <v>291</v>
      </c>
      <c r="B5994" t="s">
        <v>129</v>
      </c>
      <c r="C5994" t="s">
        <v>426</v>
      </c>
      <c r="D5994">
        <v>11846000000</v>
      </c>
      <c r="E5994">
        <v>2019</v>
      </c>
    </row>
    <row r="5995" spans="1:5" x14ac:dyDescent="0.25">
      <c r="A5995" t="s">
        <v>291</v>
      </c>
      <c r="B5995" t="s">
        <v>129</v>
      </c>
      <c r="C5995" t="s">
        <v>426</v>
      </c>
      <c r="D5995">
        <v>11487000000</v>
      </c>
      <c r="E5995">
        <v>2020</v>
      </c>
    </row>
    <row r="5996" spans="1:5" x14ac:dyDescent="0.25">
      <c r="A5996" t="s">
        <v>291</v>
      </c>
      <c r="B5996" t="s">
        <v>129</v>
      </c>
      <c r="C5996" t="s">
        <v>21</v>
      </c>
      <c r="D5996">
        <v>18724000000</v>
      </c>
      <c r="E5996">
        <v>2018</v>
      </c>
    </row>
    <row r="5997" spans="1:5" x14ac:dyDescent="0.25">
      <c r="A5997" t="s">
        <v>291</v>
      </c>
      <c r="B5997" t="s">
        <v>129</v>
      </c>
      <c r="C5997" t="s">
        <v>21</v>
      </c>
      <c r="D5997">
        <v>19238000000</v>
      </c>
      <c r="E5997">
        <v>2019</v>
      </c>
    </row>
    <row r="5998" spans="1:5" x14ac:dyDescent="0.25">
      <c r="A5998" t="s">
        <v>291</v>
      </c>
      <c r="B5998" t="s">
        <v>129</v>
      </c>
      <c r="C5998" t="s">
        <v>21</v>
      </c>
      <c r="D5998">
        <v>17618000000</v>
      </c>
      <c r="E5998">
        <v>2020</v>
      </c>
    </row>
    <row r="5999" spans="1:5" x14ac:dyDescent="0.25">
      <c r="A5999" t="s">
        <v>291</v>
      </c>
      <c r="B5999" t="s">
        <v>129</v>
      </c>
      <c r="C5999" t="s">
        <v>427</v>
      </c>
      <c r="D5999">
        <v>18297000000</v>
      </c>
      <c r="E5999">
        <v>2018</v>
      </c>
    </row>
    <row r="6000" spans="1:5" x14ac:dyDescent="0.25">
      <c r="A6000" t="s">
        <v>291</v>
      </c>
      <c r="B6000" t="s">
        <v>129</v>
      </c>
      <c r="C6000" t="s">
        <v>427</v>
      </c>
      <c r="D6000">
        <v>18447000000</v>
      </c>
      <c r="E6000">
        <v>2019</v>
      </c>
    </row>
    <row r="6001" spans="1:5" x14ac:dyDescent="0.25">
      <c r="A6001" t="s">
        <v>291</v>
      </c>
      <c r="B6001" t="s">
        <v>129</v>
      </c>
      <c r="C6001" t="s">
        <v>427</v>
      </c>
      <c r="D6001">
        <v>18063000000</v>
      </c>
      <c r="E6001">
        <v>2020</v>
      </c>
    </row>
    <row r="6002" spans="1:5" x14ac:dyDescent="0.25">
      <c r="A6002" t="s">
        <v>291</v>
      </c>
      <c r="B6002" t="s">
        <v>129</v>
      </c>
      <c r="C6002" t="s">
        <v>13</v>
      </c>
      <c r="D6002">
        <v>61837000000</v>
      </c>
      <c r="E6002">
        <v>2018</v>
      </c>
    </row>
    <row r="6003" spans="1:5" x14ac:dyDescent="0.25">
      <c r="A6003" t="s">
        <v>291</v>
      </c>
      <c r="B6003" t="s">
        <v>129</v>
      </c>
      <c r="C6003" t="s">
        <v>13</v>
      </c>
      <c r="D6003">
        <v>47755000000</v>
      </c>
      <c r="E6003">
        <v>2019</v>
      </c>
    </row>
    <row r="6004" spans="1:5" x14ac:dyDescent="0.25">
      <c r="A6004" t="s">
        <v>291</v>
      </c>
      <c r="B6004" t="s">
        <v>129</v>
      </c>
      <c r="C6004" t="s">
        <v>13</v>
      </c>
      <c r="D6004">
        <v>43573000000</v>
      </c>
      <c r="E6004">
        <v>2020</v>
      </c>
    </row>
    <row r="6005" spans="1:5" x14ac:dyDescent="0.25">
      <c r="A6005" t="s">
        <v>291</v>
      </c>
      <c r="B6005" t="s">
        <v>129</v>
      </c>
      <c r="C6005" t="s">
        <v>16</v>
      </c>
      <c r="D6005">
        <v>27035000000</v>
      </c>
      <c r="E6005">
        <v>2018</v>
      </c>
    </row>
    <row r="6006" spans="1:5" x14ac:dyDescent="0.25">
      <c r="A6006" t="s">
        <v>291</v>
      </c>
      <c r="B6006" t="s">
        <v>129</v>
      </c>
      <c r="C6006" t="s">
        <v>16</v>
      </c>
      <c r="D6006">
        <v>31712000000</v>
      </c>
      <c r="E6006">
        <v>2019</v>
      </c>
    </row>
    <row r="6007" spans="1:5" x14ac:dyDescent="0.25">
      <c r="A6007" t="s">
        <v>291</v>
      </c>
      <c r="B6007" t="s">
        <v>129</v>
      </c>
      <c r="C6007" t="s">
        <v>16</v>
      </c>
      <c r="D6007">
        <v>25331000000</v>
      </c>
      <c r="E6007">
        <v>2020</v>
      </c>
    </row>
    <row r="6008" spans="1:5" x14ac:dyDescent="0.25">
      <c r="A6008" t="s">
        <v>291</v>
      </c>
      <c r="B6008" t="s">
        <v>129</v>
      </c>
      <c r="C6008" t="s">
        <v>428</v>
      </c>
      <c r="D6008">
        <v>1100000000</v>
      </c>
      <c r="E6008">
        <v>2018</v>
      </c>
    </row>
    <row r="6009" spans="1:5" x14ac:dyDescent="0.25">
      <c r="A6009" t="s">
        <v>291</v>
      </c>
      <c r="B6009" t="s">
        <v>129</v>
      </c>
      <c r="C6009" t="s">
        <v>428</v>
      </c>
      <c r="D6009">
        <v>900000000</v>
      </c>
      <c r="E6009">
        <v>2020</v>
      </c>
    </row>
    <row r="6010" spans="1:5" x14ac:dyDescent="0.25">
      <c r="A6010" t="s">
        <v>291</v>
      </c>
      <c r="B6010" t="s">
        <v>129</v>
      </c>
      <c r="C6010" t="s">
        <v>429</v>
      </c>
      <c r="D6010">
        <v>1100000000</v>
      </c>
      <c r="E6010">
        <v>2018</v>
      </c>
    </row>
    <row r="6011" spans="1:5" x14ac:dyDescent="0.25">
      <c r="A6011" t="s">
        <v>291</v>
      </c>
      <c r="B6011" t="s">
        <v>129</v>
      </c>
      <c r="C6011" t="s">
        <v>429</v>
      </c>
      <c r="D6011">
        <v>1000000000</v>
      </c>
      <c r="E6011">
        <v>2019</v>
      </c>
    </row>
    <row r="6012" spans="1:5" x14ac:dyDescent="0.25">
      <c r="A6012" t="s">
        <v>291</v>
      </c>
      <c r="B6012" t="s">
        <v>129</v>
      </c>
      <c r="C6012" t="s">
        <v>429</v>
      </c>
      <c r="D6012">
        <v>1000000000</v>
      </c>
      <c r="E6012">
        <v>2019</v>
      </c>
    </row>
    <row r="6013" spans="1:5" x14ac:dyDescent="0.25">
      <c r="A6013" t="s">
        <v>291</v>
      </c>
      <c r="B6013" t="s">
        <v>129</v>
      </c>
      <c r="C6013" t="s">
        <v>429</v>
      </c>
      <c r="D6013">
        <v>900000000</v>
      </c>
      <c r="E6013">
        <v>2020</v>
      </c>
    </row>
    <row r="6014" spans="1:5" x14ac:dyDescent="0.25">
      <c r="A6014" t="s">
        <v>291</v>
      </c>
      <c r="B6014" t="s">
        <v>129</v>
      </c>
      <c r="C6014" t="s">
        <v>430</v>
      </c>
      <c r="D6014">
        <v>13039000000</v>
      </c>
      <c r="E6014">
        <v>2018</v>
      </c>
    </row>
    <row r="6015" spans="1:5" x14ac:dyDescent="0.25">
      <c r="A6015" t="s">
        <v>291</v>
      </c>
      <c r="B6015" t="s">
        <v>129</v>
      </c>
      <c r="C6015" t="s">
        <v>430</v>
      </c>
      <c r="D6015">
        <v>14571000000</v>
      </c>
      <c r="E6015">
        <v>2019</v>
      </c>
    </row>
    <row r="6016" spans="1:5" x14ac:dyDescent="0.25">
      <c r="A6016" t="s">
        <v>291</v>
      </c>
      <c r="B6016" t="s">
        <v>129</v>
      </c>
      <c r="C6016" t="s">
        <v>430</v>
      </c>
      <c r="D6016">
        <v>13970000000</v>
      </c>
      <c r="E6016">
        <v>2020</v>
      </c>
    </row>
    <row r="6017" spans="1:5" x14ac:dyDescent="0.25">
      <c r="A6017" t="s">
        <v>291</v>
      </c>
      <c r="B6017" t="s">
        <v>129</v>
      </c>
      <c r="C6017" t="s">
        <v>431</v>
      </c>
      <c r="D6017">
        <v>0</v>
      </c>
      <c r="E6017">
        <v>2018</v>
      </c>
    </row>
    <row r="6018" spans="1:5" x14ac:dyDescent="0.25">
      <c r="A6018" t="s">
        <v>291</v>
      </c>
      <c r="B6018" t="s">
        <v>129</v>
      </c>
      <c r="C6018" t="s">
        <v>431</v>
      </c>
      <c r="D6018">
        <v>0</v>
      </c>
      <c r="E6018">
        <v>2019</v>
      </c>
    </row>
    <row r="6019" spans="1:5" x14ac:dyDescent="0.25">
      <c r="A6019" t="s">
        <v>291</v>
      </c>
      <c r="B6019" t="s">
        <v>129</v>
      </c>
      <c r="C6019" t="s">
        <v>431</v>
      </c>
      <c r="D6019">
        <v>0</v>
      </c>
      <c r="E6019">
        <v>2020</v>
      </c>
    </row>
    <row r="6020" spans="1:5" x14ac:dyDescent="0.25">
      <c r="A6020" t="s">
        <v>291</v>
      </c>
      <c r="B6020" t="s">
        <v>129</v>
      </c>
      <c r="C6020" t="s">
        <v>432</v>
      </c>
      <c r="D6020">
        <v>43309</v>
      </c>
      <c r="E6020">
        <v>2018</v>
      </c>
    </row>
    <row r="6021" spans="1:5" x14ac:dyDescent="0.25">
      <c r="A6021" t="s">
        <v>291</v>
      </c>
      <c r="B6021" t="s">
        <v>129</v>
      </c>
      <c r="C6021" t="s">
        <v>432</v>
      </c>
      <c r="D6021">
        <v>43673</v>
      </c>
      <c r="E6021">
        <v>2019</v>
      </c>
    </row>
    <row r="6022" spans="1:5" x14ac:dyDescent="0.25">
      <c r="A6022" t="s">
        <v>291</v>
      </c>
      <c r="B6022" t="s">
        <v>129</v>
      </c>
      <c r="C6022" t="s">
        <v>432</v>
      </c>
      <c r="D6022">
        <v>44037</v>
      </c>
      <c r="E6022">
        <v>2020</v>
      </c>
    </row>
    <row r="6023" spans="1:5" x14ac:dyDescent="0.25">
      <c r="A6023" t="s">
        <v>291</v>
      </c>
      <c r="B6023" t="s">
        <v>129</v>
      </c>
      <c r="C6023" t="s">
        <v>433</v>
      </c>
      <c r="D6023">
        <v>0</v>
      </c>
      <c r="E6023">
        <v>2018</v>
      </c>
    </row>
    <row r="6024" spans="1:5" x14ac:dyDescent="0.25">
      <c r="A6024" t="s">
        <v>291</v>
      </c>
      <c r="B6024" t="s">
        <v>129</v>
      </c>
      <c r="C6024" t="s">
        <v>433</v>
      </c>
      <c r="D6024">
        <v>0</v>
      </c>
      <c r="E6024">
        <v>2019</v>
      </c>
    </row>
    <row r="6025" spans="1:5" x14ac:dyDescent="0.25">
      <c r="A6025" t="s">
        <v>291</v>
      </c>
      <c r="B6025" t="s">
        <v>129</v>
      </c>
      <c r="C6025" t="s">
        <v>433</v>
      </c>
      <c r="D6025">
        <v>0</v>
      </c>
      <c r="E6025">
        <v>2020</v>
      </c>
    </row>
    <row r="6026" spans="1:5" x14ac:dyDescent="0.25">
      <c r="A6026" t="s">
        <v>291</v>
      </c>
      <c r="B6026" t="s">
        <v>129</v>
      </c>
      <c r="C6026" t="s">
        <v>434</v>
      </c>
      <c r="D6026">
        <v>43204000000</v>
      </c>
      <c r="E6026">
        <v>2018</v>
      </c>
    </row>
    <row r="6027" spans="1:5" x14ac:dyDescent="0.25">
      <c r="A6027" t="s">
        <v>291</v>
      </c>
      <c r="B6027" t="s">
        <v>129</v>
      </c>
      <c r="C6027" t="s">
        <v>434</v>
      </c>
      <c r="D6027">
        <v>33571000000</v>
      </c>
      <c r="E6027">
        <v>2019</v>
      </c>
    </row>
    <row r="6028" spans="1:5" x14ac:dyDescent="0.25">
      <c r="A6028" t="s">
        <v>291</v>
      </c>
      <c r="B6028" t="s">
        <v>129</v>
      </c>
      <c r="C6028" t="s">
        <v>434</v>
      </c>
      <c r="D6028">
        <v>37920000000</v>
      </c>
      <c r="E6028">
        <v>2020</v>
      </c>
    </row>
    <row r="6029" spans="1:5" x14ac:dyDescent="0.25">
      <c r="A6029" t="s">
        <v>291</v>
      </c>
      <c r="B6029" t="s">
        <v>129</v>
      </c>
      <c r="C6029" t="s">
        <v>435</v>
      </c>
      <c r="D6029">
        <v>0</v>
      </c>
      <c r="E6029">
        <v>2018</v>
      </c>
    </row>
    <row r="6030" spans="1:5" x14ac:dyDescent="0.25">
      <c r="A6030" t="s">
        <v>291</v>
      </c>
      <c r="B6030" t="s">
        <v>129</v>
      </c>
      <c r="C6030" t="s">
        <v>435</v>
      </c>
      <c r="D6030">
        <v>0</v>
      </c>
      <c r="E6030">
        <v>2019</v>
      </c>
    </row>
    <row r="6031" spans="1:5" x14ac:dyDescent="0.25">
      <c r="A6031" t="s">
        <v>291</v>
      </c>
      <c r="B6031" t="s">
        <v>129</v>
      </c>
      <c r="C6031" t="s">
        <v>435</v>
      </c>
      <c r="D6031">
        <v>0</v>
      </c>
      <c r="E6031">
        <v>2020</v>
      </c>
    </row>
    <row r="6032" spans="1:5" x14ac:dyDescent="0.25">
      <c r="A6032" t="s">
        <v>291</v>
      </c>
      <c r="B6032" t="s">
        <v>129</v>
      </c>
      <c r="C6032" t="s">
        <v>436</v>
      </c>
      <c r="D6032">
        <v>31706000000</v>
      </c>
      <c r="E6032">
        <v>2018</v>
      </c>
    </row>
    <row r="6033" spans="1:5" x14ac:dyDescent="0.25">
      <c r="A6033" t="s">
        <v>291</v>
      </c>
      <c r="B6033" t="s">
        <v>129</v>
      </c>
      <c r="C6033" t="s">
        <v>436</v>
      </c>
      <c r="D6033">
        <v>33529000000</v>
      </c>
      <c r="E6033">
        <v>2019</v>
      </c>
    </row>
    <row r="6034" spans="1:5" x14ac:dyDescent="0.25">
      <c r="A6034" t="s">
        <v>291</v>
      </c>
      <c r="B6034" t="s">
        <v>129</v>
      </c>
      <c r="C6034" t="s">
        <v>436</v>
      </c>
      <c r="D6034">
        <v>33806000000</v>
      </c>
      <c r="E6034">
        <v>2020</v>
      </c>
    </row>
    <row r="6035" spans="1:5" x14ac:dyDescent="0.25">
      <c r="A6035" t="s">
        <v>291</v>
      </c>
      <c r="B6035" t="s">
        <v>129</v>
      </c>
      <c r="C6035" t="s">
        <v>437</v>
      </c>
      <c r="D6035">
        <v>30606000000</v>
      </c>
      <c r="E6035">
        <v>2018</v>
      </c>
    </row>
    <row r="6036" spans="1:5" x14ac:dyDescent="0.25">
      <c r="A6036" t="s">
        <v>291</v>
      </c>
      <c r="B6036" t="s">
        <v>129</v>
      </c>
      <c r="C6036" t="s">
        <v>437</v>
      </c>
      <c r="D6036">
        <v>32666000000</v>
      </c>
      <c r="E6036">
        <v>2019</v>
      </c>
    </row>
    <row r="6037" spans="1:5" x14ac:dyDescent="0.25">
      <c r="A6037" t="s">
        <v>291</v>
      </c>
      <c r="B6037" t="s">
        <v>129</v>
      </c>
      <c r="C6037" t="s">
        <v>437</v>
      </c>
      <c r="D6037">
        <v>31683000000</v>
      </c>
      <c r="E6037">
        <v>2020</v>
      </c>
    </row>
    <row r="6038" spans="1:5" x14ac:dyDescent="0.25">
      <c r="A6038" t="s">
        <v>291</v>
      </c>
      <c r="B6038" t="s">
        <v>129</v>
      </c>
      <c r="C6038" t="s">
        <v>438</v>
      </c>
      <c r="D6038">
        <v>110000000</v>
      </c>
      <c r="E6038">
        <v>2018</v>
      </c>
    </row>
    <row r="6039" spans="1:5" x14ac:dyDescent="0.25">
      <c r="A6039" t="s">
        <v>291</v>
      </c>
      <c r="B6039" t="s">
        <v>129</v>
      </c>
      <c r="C6039" t="s">
        <v>438</v>
      </c>
      <c r="D6039">
        <v>11621000000</v>
      </c>
      <c r="E6039">
        <v>2019</v>
      </c>
    </row>
    <row r="6040" spans="1:5" x14ac:dyDescent="0.25">
      <c r="A6040" t="s">
        <v>291</v>
      </c>
      <c r="B6040" t="s">
        <v>129</v>
      </c>
      <c r="C6040" t="s">
        <v>438</v>
      </c>
      <c r="D6040">
        <v>11214000000</v>
      </c>
      <c r="E6040">
        <v>2020</v>
      </c>
    </row>
    <row r="6041" spans="1:5" x14ac:dyDescent="0.25">
      <c r="A6041" t="s">
        <v>291</v>
      </c>
      <c r="B6041" t="s">
        <v>129</v>
      </c>
      <c r="C6041" t="s">
        <v>439</v>
      </c>
      <c r="D6041">
        <v>0</v>
      </c>
      <c r="E6041">
        <v>2018</v>
      </c>
    </row>
    <row r="6042" spans="1:5" x14ac:dyDescent="0.25">
      <c r="A6042" t="s">
        <v>291</v>
      </c>
      <c r="B6042" t="s">
        <v>129</v>
      </c>
      <c r="C6042" t="s">
        <v>439</v>
      </c>
      <c r="D6042">
        <v>0</v>
      </c>
      <c r="E6042">
        <v>2019</v>
      </c>
    </row>
    <row r="6043" spans="1:5" x14ac:dyDescent="0.25">
      <c r="A6043" t="s">
        <v>291</v>
      </c>
      <c r="B6043" t="s">
        <v>129</v>
      </c>
      <c r="C6043" t="s">
        <v>439</v>
      </c>
      <c r="D6043">
        <v>0</v>
      </c>
      <c r="E6043">
        <v>2020</v>
      </c>
    </row>
    <row r="6044" spans="1:5" x14ac:dyDescent="0.25">
      <c r="A6044" t="s">
        <v>291</v>
      </c>
      <c r="B6044" t="s">
        <v>129</v>
      </c>
      <c r="C6044" t="s">
        <v>23</v>
      </c>
      <c r="D6044">
        <v>12929000000</v>
      </c>
      <c r="E6044">
        <v>2018</v>
      </c>
    </row>
    <row r="6045" spans="1:5" x14ac:dyDescent="0.25">
      <c r="A6045" t="s">
        <v>291</v>
      </c>
      <c r="B6045" t="s">
        <v>129</v>
      </c>
      <c r="C6045" t="s">
        <v>23</v>
      </c>
      <c r="D6045">
        <v>2950000000</v>
      </c>
      <c r="E6045">
        <v>2019</v>
      </c>
    </row>
    <row r="6046" spans="1:5" x14ac:dyDescent="0.25">
      <c r="A6046" t="s">
        <v>291</v>
      </c>
      <c r="B6046" t="s">
        <v>129</v>
      </c>
      <c r="C6046" t="s">
        <v>23</v>
      </c>
      <c r="D6046">
        <v>2756000000</v>
      </c>
      <c r="E6046">
        <v>2020</v>
      </c>
    </row>
    <row r="6047" spans="1:5" x14ac:dyDescent="0.25">
      <c r="A6047" t="s">
        <v>291</v>
      </c>
      <c r="B6047" t="s">
        <v>129</v>
      </c>
      <c r="C6047" t="s">
        <v>440</v>
      </c>
      <c r="D6047">
        <v>2552000000</v>
      </c>
      <c r="E6047">
        <v>2018</v>
      </c>
    </row>
    <row r="6048" spans="1:5" x14ac:dyDescent="0.25">
      <c r="A6048" t="s">
        <v>291</v>
      </c>
      <c r="B6048" t="s">
        <v>129</v>
      </c>
      <c r="C6048" t="s">
        <v>440</v>
      </c>
      <c r="D6048">
        <v>2201000000</v>
      </c>
      <c r="E6048">
        <v>2019</v>
      </c>
    </row>
    <row r="6049" spans="1:5" x14ac:dyDescent="0.25">
      <c r="A6049" t="s">
        <v>291</v>
      </c>
      <c r="B6049" t="s">
        <v>129</v>
      </c>
      <c r="C6049" t="s">
        <v>440</v>
      </c>
      <c r="D6049">
        <v>1576000000</v>
      </c>
      <c r="E6049">
        <v>2020</v>
      </c>
    </row>
    <row r="6050" spans="1:5" x14ac:dyDescent="0.25">
      <c r="A6050" t="s">
        <v>291</v>
      </c>
      <c r="B6050" t="s">
        <v>129</v>
      </c>
      <c r="C6050" t="s">
        <v>22</v>
      </c>
      <c r="D6050">
        <v>943000000</v>
      </c>
      <c r="E6050">
        <v>2018</v>
      </c>
    </row>
    <row r="6051" spans="1:5" x14ac:dyDescent="0.25">
      <c r="A6051" t="s">
        <v>291</v>
      </c>
      <c r="B6051" t="s">
        <v>129</v>
      </c>
      <c r="C6051" t="s">
        <v>22</v>
      </c>
      <c r="D6051">
        <v>859000000</v>
      </c>
      <c r="E6051">
        <v>2019</v>
      </c>
    </row>
    <row r="6052" spans="1:5" x14ac:dyDescent="0.25">
      <c r="A6052" t="s">
        <v>291</v>
      </c>
      <c r="B6052" t="s">
        <v>129</v>
      </c>
      <c r="C6052" t="s">
        <v>22</v>
      </c>
      <c r="D6052">
        <v>585000000</v>
      </c>
      <c r="E6052">
        <v>2020</v>
      </c>
    </row>
    <row r="6053" spans="1:5" x14ac:dyDescent="0.25">
      <c r="A6053" t="s">
        <v>291</v>
      </c>
      <c r="B6053" t="s">
        <v>129</v>
      </c>
      <c r="C6053" t="s">
        <v>441</v>
      </c>
      <c r="D6053">
        <v>911000000</v>
      </c>
      <c r="E6053">
        <v>2018</v>
      </c>
    </row>
    <row r="6054" spans="1:5" x14ac:dyDescent="0.25">
      <c r="A6054" t="s">
        <v>291</v>
      </c>
      <c r="B6054" t="s">
        <v>129</v>
      </c>
      <c r="C6054" t="s">
        <v>441</v>
      </c>
      <c r="D6054">
        <v>892000000</v>
      </c>
      <c r="E6054">
        <v>2019</v>
      </c>
    </row>
    <row r="6055" spans="1:5" x14ac:dyDescent="0.25">
      <c r="A6055" t="s">
        <v>291</v>
      </c>
      <c r="B6055" t="s">
        <v>129</v>
      </c>
      <c r="C6055" t="s">
        <v>441</v>
      </c>
      <c r="D6055">
        <v>603000000</v>
      </c>
      <c r="E6055">
        <v>2020</v>
      </c>
    </row>
    <row r="6056" spans="1:5" x14ac:dyDescent="0.25">
      <c r="A6056" t="s">
        <v>291</v>
      </c>
      <c r="B6056" t="s">
        <v>129</v>
      </c>
      <c r="C6056" t="s">
        <v>11</v>
      </c>
      <c r="D6056">
        <v>1846000000</v>
      </c>
      <c r="E6056">
        <v>2018</v>
      </c>
    </row>
    <row r="6057" spans="1:5" x14ac:dyDescent="0.25">
      <c r="A6057" t="s">
        <v>291</v>
      </c>
      <c r="B6057" t="s">
        <v>129</v>
      </c>
      <c r="C6057" t="s">
        <v>11</v>
      </c>
      <c r="D6057">
        <v>1383000000</v>
      </c>
      <c r="E6057">
        <v>2019</v>
      </c>
    </row>
    <row r="6058" spans="1:5" x14ac:dyDescent="0.25">
      <c r="A6058" t="s">
        <v>291</v>
      </c>
      <c r="B6058" t="s">
        <v>129</v>
      </c>
      <c r="C6058" t="s">
        <v>11</v>
      </c>
      <c r="D6058">
        <v>1282000000</v>
      </c>
      <c r="E6058">
        <v>2020</v>
      </c>
    </row>
    <row r="6059" spans="1:5" x14ac:dyDescent="0.25">
      <c r="A6059" t="s">
        <v>291</v>
      </c>
      <c r="B6059" t="s">
        <v>129</v>
      </c>
      <c r="C6059" t="s">
        <v>19</v>
      </c>
      <c r="D6059">
        <v>108784000000</v>
      </c>
      <c r="E6059">
        <v>2018</v>
      </c>
    </row>
    <row r="6060" spans="1:5" x14ac:dyDescent="0.25">
      <c r="A6060" t="s">
        <v>291</v>
      </c>
      <c r="B6060" t="s">
        <v>129</v>
      </c>
      <c r="C6060" t="s">
        <v>19</v>
      </c>
      <c r="D6060">
        <v>97793000000</v>
      </c>
      <c r="E6060">
        <v>2019</v>
      </c>
    </row>
    <row r="6061" spans="1:5" x14ac:dyDescent="0.25">
      <c r="A6061" t="s">
        <v>291</v>
      </c>
      <c r="B6061" t="s">
        <v>129</v>
      </c>
      <c r="C6061" t="s">
        <v>19</v>
      </c>
      <c r="D6061">
        <v>94853000000</v>
      </c>
      <c r="E6061">
        <v>2020</v>
      </c>
    </row>
    <row r="6062" spans="1:5" x14ac:dyDescent="0.25">
      <c r="A6062" t="s">
        <v>291</v>
      </c>
      <c r="B6062" t="s">
        <v>129</v>
      </c>
      <c r="C6062" t="s">
        <v>18</v>
      </c>
      <c r="D6062">
        <v>65580000000</v>
      </c>
      <c r="E6062">
        <v>2018</v>
      </c>
    </row>
    <row r="6063" spans="1:5" x14ac:dyDescent="0.25">
      <c r="A6063" t="s">
        <v>291</v>
      </c>
      <c r="B6063" t="s">
        <v>129</v>
      </c>
      <c r="C6063" t="s">
        <v>18</v>
      </c>
      <c r="D6063">
        <v>64222000000</v>
      </c>
      <c r="E6063">
        <v>2019</v>
      </c>
    </row>
    <row r="6064" spans="1:5" x14ac:dyDescent="0.25">
      <c r="A6064" t="s">
        <v>291</v>
      </c>
      <c r="B6064" t="s">
        <v>129</v>
      </c>
      <c r="C6064" t="s">
        <v>18</v>
      </c>
      <c r="D6064">
        <v>56933000000</v>
      </c>
      <c r="E6064">
        <v>2020</v>
      </c>
    </row>
    <row r="6065" spans="1:5" x14ac:dyDescent="0.25">
      <c r="A6065" t="s">
        <v>291</v>
      </c>
      <c r="B6065" t="s">
        <v>129</v>
      </c>
      <c r="C6065" t="s">
        <v>442</v>
      </c>
      <c r="D6065">
        <v>0</v>
      </c>
      <c r="E6065">
        <v>2018</v>
      </c>
    </row>
    <row r="6066" spans="1:5" x14ac:dyDescent="0.25">
      <c r="A6066" t="s">
        <v>291</v>
      </c>
      <c r="B6066" t="s">
        <v>129</v>
      </c>
      <c r="C6066" t="s">
        <v>442</v>
      </c>
      <c r="D6066">
        <v>0</v>
      </c>
      <c r="E6066">
        <v>2019</v>
      </c>
    </row>
    <row r="6067" spans="1:5" x14ac:dyDescent="0.25">
      <c r="A6067" t="s">
        <v>291</v>
      </c>
      <c r="B6067" t="s">
        <v>129</v>
      </c>
      <c r="C6067" t="s">
        <v>442</v>
      </c>
      <c r="D6067">
        <v>3005000000</v>
      </c>
      <c r="E6067">
        <v>2020</v>
      </c>
    </row>
    <row r="6068" spans="1:5" x14ac:dyDescent="0.25">
      <c r="A6068" t="s">
        <v>291</v>
      </c>
      <c r="B6068" t="s">
        <v>129</v>
      </c>
      <c r="C6068" t="s">
        <v>443</v>
      </c>
      <c r="D6068">
        <v>4882000000</v>
      </c>
      <c r="E6068">
        <v>2018</v>
      </c>
    </row>
    <row r="6069" spans="1:5" x14ac:dyDescent="0.25">
      <c r="A6069" t="s">
        <v>291</v>
      </c>
      <c r="B6069" t="s">
        <v>129</v>
      </c>
      <c r="C6069" t="s">
        <v>443</v>
      </c>
      <c r="D6069">
        <v>4958000000</v>
      </c>
      <c r="E6069">
        <v>2019</v>
      </c>
    </row>
    <row r="6070" spans="1:5" x14ac:dyDescent="0.25">
      <c r="A6070" t="s">
        <v>291</v>
      </c>
      <c r="B6070" t="s">
        <v>129</v>
      </c>
      <c r="C6070" t="s">
        <v>443</v>
      </c>
      <c r="D6070">
        <v>5714000000</v>
      </c>
      <c r="E6070">
        <v>2020</v>
      </c>
    </row>
    <row r="6071" spans="1:5" x14ac:dyDescent="0.25">
      <c r="A6071" t="s">
        <v>291</v>
      </c>
      <c r="B6071" t="s">
        <v>129</v>
      </c>
      <c r="C6071" t="s">
        <v>444</v>
      </c>
      <c r="D6071">
        <v>-5498000000</v>
      </c>
      <c r="E6071">
        <v>2018</v>
      </c>
    </row>
    <row r="6072" spans="1:5" x14ac:dyDescent="0.25">
      <c r="A6072" t="s">
        <v>291</v>
      </c>
      <c r="B6072" t="s">
        <v>129</v>
      </c>
      <c r="C6072" t="s">
        <v>444</v>
      </c>
      <c r="D6072">
        <v>-4530000000</v>
      </c>
      <c r="E6072">
        <v>2019</v>
      </c>
    </row>
    <row r="6073" spans="1:5" x14ac:dyDescent="0.25">
      <c r="A6073" t="s">
        <v>291</v>
      </c>
      <c r="B6073" t="s">
        <v>129</v>
      </c>
      <c r="C6073" t="s">
        <v>444</v>
      </c>
      <c r="D6073">
        <v>-6720000000</v>
      </c>
      <c r="E6073">
        <v>2020</v>
      </c>
    </row>
    <row r="6074" spans="1:5" x14ac:dyDescent="0.25">
      <c r="A6074" t="s">
        <v>291</v>
      </c>
      <c r="B6074" t="s">
        <v>129</v>
      </c>
      <c r="C6074" t="s">
        <v>445</v>
      </c>
      <c r="D6074">
        <v>0</v>
      </c>
      <c r="E6074">
        <v>2018</v>
      </c>
    </row>
    <row r="6075" spans="1:5" x14ac:dyDescent="0.25">
      <c r="A6075" t="s">
        <v>291</v>
      </c>
      <c r="B6075" t="s">
        <v>129</v>
      </c>
      <c r="C6075" t="s">
        <v>445</v>
      </c>
      <c r="D6075">
        <v>0</v>
      </c>
      <c r="E6075">
        <v>2019</v>
      </c>
    </row>
    <row r="6076" spans="1:5" x14ac:dyDescent="0.25">
      <c r="A6076" t="s">
        <v>291</v>
      </c>
      <c r="B6076" t="s">
        <v>129</v>
      </c>
      <c r="C6076" t="s">
        <v>445</v>
      </c>
      <c r="D6076">
        <v>0</v>
      </c>
      <c r="E6076">
        <v>2020</v>
      </c>
    </row>
    <row r="6077" spans="1:5" x14ac:dyDescent="0.25">
      <c r="A6077" t="s">
        <v>291</v>
      </c>
      <c r="B6077" t="s">
        <v>129</v>
      </c>
      <c r="C6077" t="s">
        <v>446</v>
      </c>
      <c r="D6077">
        <v>0</v>
      </c>
      <c r="E6077">
        <v>2018</v>
      </c>
    </row>
    <row r="6078" spans="1:5" x14ac:dyDescent="0.25">
      <c r="A6078" t="s">
        <v>291</v>
      </c>
      <c r="B6078" t="s">
        <v>129</v>
      </c>
      <c r="C6078" t="s">
        <v>446</v>
      </c>
      <c r="D6078">
        <v>0</v>
      </c>
      <c r="E6078">
        <v>2019</v>
      </c>
    </row>
    <row r="6079" spans="1:5" x14ac:dyDescent="0.25">
      <c r="A6079" t="s">
        <v>291</v>
      </c>
      <c r="B6079" t="s">
        <v>129</v>
      </c>
      <c r="C6079" t="s">
        <v>446</v>
      </c>
      <c r="D6079">
        <v>0</v>
      </c>
      <c r="E6079">
        <v>2020</v>
      </c>
    </row>
    <row r="6080" spans="1:5" x14ac:dyDescent="0.25">
      <c r="A6080" t="s">
        <v>291</v>
      </c>
      <c r="B6080" t="s">
        <v>129</v>
      </c>
      <c r="C6080" t="s">
        <v>447</v>
      </c>
      <c r="D6080">
        <v>-29262000000</v>
      </c>
      <c r="E6080">
        <v>2018</v>
      </c>
    </row>
    <row r="6081" spans="1:5" x14ac:dyDescent="0.25">
      <c r="A6081" t="s">
        <v>291</v>
      </c>
      <c r="B6081" t="s">
        <v>129</v>
      </c>
      <c r="C6081" t="s">
        <v>447</v>
      </c>
      <c r="D6081">
        <v>-31335000000</v>
      </c>
      <c r="E6081">
        <v>2019</v>
      </c>
    </row>
    <row r="6082" spans="1:5" x14ac:dyDescent="0.25">
      <c r="A6082" t="s">
        <v>291</v>
      </c>
      <c r="B6082" t="s">
        <v>129</v>
      </c>
      <c r="C6082" t="s">
        <v>447</v>
      </c>
      <c r="D6082">
        <v>-15416000000</v>
      </c>
      <c r="E6082">
        <v>2020</v>
      </c>
    </row>
    <row r="6083" spans="1:5" x14ac:dyDescent="0.25">
      <c r="A6083" t="s">
        <v>291</v>
      </c>
      <c r="B6083" t="s">
        <v>129</v>
      </c>
      <c r="C6083" t="s">
        <v>448</v>
      </c>
      <c r="D6083">
        <v>0</v>
      </c>
      <c r="E6083">
        <v>2018</v>
      </c>
    </row>
    <row r="6084" spans="1:5" x14ac:dyDescent="0.25">
      <c r="A6084" t="s">
        <v>291</v>
      </c>
      <c r="B6084" t="s">
        <v>129</v>
      </c>
      <c r="C6084" t="s">
        <v>448</v>
      </c>
      <c r="D6084">
        <v>0</v>
      </c>
      <c r="E6084">
        <v>2019</v>
      </c>
    </row>
    <row r="6085" spans="1:5" x14ac:dyDescent="0.25">
      <c r="A6085" t="s">
        <v>291</v>
      </c>
      <c r="B6085" t="s">
        <v>129</v>
      </c>
      <c r="C6085" t="s">
        <v>448</v>
      </c>
      <c r="D6085">
        <v>0</v>
      </c>
      <c r="E6085">
        <v>2020</v>
      </c>
    </row>
    <row r="6086" spans="1:5" x14ac:dyDescent="0.25">
      <c r="A6086" t="s">
        <v>291</v>
      </c>
      <c r="B6086" t="s">
        <v>129</v>
      </c>
      <c r="C6086" t="s">
        <v>449</v>
      </c>
      <c r="D6086">
        <v>18396000000</v>
      </c>
      <c r="E6086">
        <v>2018</v>
      </c>
    </row>
    <row r="6087" spans="1:5" x14ac:dyDescent="0.25">
      <c r="A6087" t="s">
        <v>291</v>
      </c>
      <c r="B6087" t="s">
        <v>129</v>
      </c>
      <c r="C6087" t="s">
        <v>449</v>
      </c>
      <c r="D6087">
        <v>17001000000</v>
      </c>
      <c r="E6087">
        <v>2019</v>
      </c>
    </row>
    <row r="6088" spans="1:5" x14ac:dyDescent="0.25">
      <c r="A6088" t="s">
        <v>291</v>
      </c>
      <c r="B6088" t="s">
        <v>129</v>
      </c>
      <c r="C6088" t="s">
        <v>449</v>
      </c>
      <c r="D6088">
        <v>3793000000</v>
      </c>
      <c r="E6088">
        <v>2020</v>
      </c>
    </row>
    <row r="6089" spans="1:5" x14ac:dyDescent="0.25">
      <c r="A6089" t="s">
        <v>291</v>
      </c>
      <c r="B6089" t="s">
        <v>129</v>
      </c>
      <c r="C6089" t="s">
        <v>450</v>
      </c>
      <c r="D6089">
        <v>0</v>
      </c>
      <c r="E6089">
        <v>2018</v>
      </c>
    </row>
    <row r="6090" spans="1:5" x14ac:dyDescent="0.25">
      <c r="A6090" t="s">
        <v>291</v>
      </c>
      <c r="B6090" t="s">
        <v>129</v>
      </c>
      <c r="C6090" t="s">
        <v>450</v>
      </c>
      <c r="D6090">
        <v>0</v>
      </c>
      <c r="E6090">
        <v>2019</v>
      </c>
    </row>
    <row r="6091" spans="1:5" x14ac:dyDescent="0.25">
      <c r="A6091" t="s">
        <v>291</v>
      </c>
      <c r="B6091" t="s">
        <v>129</v>
      </c>
      <c r="C6091" t="s">
        <v>450</v>
      </c>
      <c r="D6091">
        <v>0</v>
      </c>
      <c r="E6091">
        <v>2020</v>
      </c>
    </row>
    <row r="6092" spans="1:5" x14ac:dyDescent="0.25">
      <c r="A6092" t="s">
        <v>291</v>
      </c>
      <c r="B6092" t="s">
        <v>129</v>
      </c>
      <c r="C6092" t="s">
        <v>451</v>
      </c>
      <c r="D6092">
        <v>-911000000</v>
      </c>
      <c r="E6092">
        <v>2018</v>
      </c>
    </row>
    <row r="6093" spans="1:5" x14ac:dyDescent="0.25">
      <c r="A6093" t="s">
        <v>291</v>
      </c>
      <c r="B6093" t="s">
        <v>129</v>
      </c>
      <c r="C6093" t="s">
        <v>451</v>
      </c>
      <c r="D6093">
        <v>-892000000</v>
      </c>
      <c r="E6093">
        <v>2019</v>
      </c>
    </row>
    <row r="6094" spans="1:5" x14ac:dyDescent="0.25">
      <c r="A6094" t="s">
        <v>291</v>
      </c>
      <c r="B6094" t="s">
        <v>129</v>
      </c>
      <c r="C6094" t="s">
        <v>451</v>
      </c>
      <c r="D6094">
        <v>-603000000</v>
      </c>
      <c r="E6094">
        <v>2020</v>
      </c>
    </row>
    <row r="6095" spans="1:5" x14ac:dyDescent="0.25">
      <c r="A6095" t="s">
        <v>291</v>
      </c>
      <c r="B6095" t="s">
        <v>129</v>
      </c>
      <c r="C6095" t="s">
        <v>452</v>
      </c>
      <c r="D6095">
        <v>0</v>
      </c>
      <c r="E6095">
        <v>2018</v>
      </c>
    </row>
    <row r="6096" spans="1:5" x14ac:dyDescent="0.25">
      <c r="A6096" t="s">
        <v>291</v>
      </c>
      <c r="B6096" t="s">
        <v>129</v>
      </c>
      <c r="C6096" t="s">
        <v>452</v>
      </c>
      <c r="D6096">
        <v>0</v>
      </c>
      <c r="E6096">
        <v>2019</v>
      </c>
    </row>
    <row r="6097" spans="1:5" x14ac:dyDescent="0.25">
      <c r="A6097" t="s">
        <v>291</v>
      </c>
      <c r="B6097" t="s">
        <v>129</v>
      </c>
      <c r="C6097" t="s">
        <v>452</v>
      </c>
      <c r="D6097">
        <v>0</v>
      </c>
      <c r="E6097">
        <v>2020</v>
      </c>
    </row>
    <row r="6098" spans="1:5" x14ac:dyDescent="0.25">
      <c r="A6098" t="s">
        <v>291</v>
      </c>
      <c r="B6098" t="s">
        <v>129</v>
      </c>
      <c r="C6098" t="s">
        <v>453</v>
      </c>
      <c r="D6098">
        <v>0</v>
      </c>
      <c r="E6098">
        <v>2018</v>
      </c>
    </row>
    <row r="6099" spans="1:5" x14ac:dyDescent="0.25">
      <c r="A6099" t="s">
        <v>291</v>
      </c>
      <c r="B6099" t="s">
        <v>129</v>
      </c>
      <c r="C6099" t="s">
        <v>453</v>
      </c>
      <c r="D6099">
        <v>0</v>
      </c>
      <c r="E6099">
        <v>2019</v>
      </c>
    </row>
    <row r="6100" spans="1:5" x14ac:dyDescent="0.25">
      <c r="A6100" t="s">
        <v>291</v>
      </c>
      <c r="B6100" t="s">
        <v>129</v>
      </c>
      <c r="C6100" t="s">
        <v>453</v>
      </c>
      <c r="D6100">
        <v>0</v>
      </c>
      <c r="E6100">
        <v>2020</v>
      </c>
    </row>
    <row r="6101" spans="1:5" x14ac:dyDescent="0.25">
      <c r="A6101" t="s">
        <v>291</v>
      </c>
      <c r="B6101" t="s">
        <v>129</v>
      </c>
      <c r="C6101" t="s">
        <v>454</v>
      </c>
      <c r="D6101">
        <v>110000000</v>
      </c>
      <c r="E6101">
        <v>2018</v>
      </c>
    </row>
    <row r="6102" spans="1:5" x14ac:dyDescent="0.25">
      <c r="A6102" t="s">
        <v>291</v>
      </c>
      <c r="B6102" t="s">
        <v>129</v>
      </c>
      <c r="C6102" t="s">
        <v>454</v>
      </c>
      <c r="D6102">
        <v>11621000000</v>
      </c>
      <c r="E6102">
        <v>2019</v>
      </c>
    </row>
    <row r="6103" spans="1:5" x14ac:dyDescent="0.25">
      <c r="A6103" t="s">
        <v>291</v>
      </c>
      <c r="B6103" t="s">
        <v>129</v>
      </c>
      <c r="C6103" t="s">
        <v>454</v>
      </c>
      <c r="D6103">
        <v>11214000000</v>
      </c>
      <c r="E6103">
        <v>2020</v>
      </c>
    </row>
    <row r="6104" spans="1:5" x14ac:dyDescent="0.25">
      <c r="A6104" t="s">
        <v>291</v>
      </c>
      <c r="B6104" t="s">
        <v>129</v>
      </c>
      <c r="C6104" t="s">
        <v>24</v>
      </c>
      <c r="D6104">
        <v>110000000</v>
      </c>
      <c r="E6104">
        <v>2018</v>
      </c>
    </row>
    <row r="6105" spans="1:5" x14ac:dyDescent="0.25">
      <c r="A6105" t="s">
        <v>291</v>
      </c>
      <c r="B6105" t="s">
        <v>129</v>
      </c>
      <c r="C6105" t="s">
        <v>24</v>
      </c>
      <c r="D6105">
        <v>11621000000</v>
      </c>
      <c r="E6105">
        <v>2019</v>
      </c>
    </row>
    <row r="6106" spans="1:5" x14ac:dyDescent="0.25">
      <c r="A6106" t="s">
        <v>291</v>
      </c>
      <c r="B6106" t="s">
        <v>129</v>
      </c>
      <c r="C6106" t="s">
        <v>24</v>
      </c>
      <c r="D6106">
        <v>11214000000</v>
      </c>
      <c r="E6106">
        <v>2020</v>
      </c>
    </row>
    <row r="6107" spans="1:5" x14ac:dyDescent="0.25">
      <c r="A6107" t="s">
        <v>291</v>
      </c>
      <c r="B6107" t="s">
        <v>129</v>
      </c>
      <c r="C6107" t="s">
        <v>455</v>
      </c>
      <c r="D6107">
        <v>3006000000</v>
      </c>
      <c r="E6107">
        <v>2018</v>
      </c>
    </row>
    <row r="6108" spans="1:5" x14ac:dyDescent="0.25">
      <c r="A6108" t="s">
        <v>291</v>
      </c>
      <c r="B6108" t="s">
        <v>129</v>
      </c>
      <c r="C6108" t="s">
        <v>455</v>
      </c>
      <c r="D6108">
        <v>2789000000</v>
      </c>
      <c r="E6108">
        <v>2019</v>
      </c>
    </row>
    <row r="6109" spans="1:5" x14ac:dyDescent="0.25">
      <c r="A6109" t="s">
        <v>291</v>
      </c>
      <c r="B6109" t="s">
        <v>129</v>
      </c>
      <c r="C6109" t="s">
        <v>455</v>
      </c>
      <c r="D6109">
        <v>2453000000</v>
      </c>
      <c r="E6109">
        <v>2020</v>
      </c>
    </row>
    <row r="6110" spans="1:5" x14ac:dyDescent="0.25">
      <c r="A6110" t="s">
        <v>291</v>
      </c>
      <c r="B6110" t="s">
        <v>129</v>
      </c>
      <c r="C6110" t="s">
        <v>14</v>
      </c>
      <c r="D6110">
        <v>46947000000</v>
      </c>
      <c r="E6110">
        <v>2018</v>
      </c>
    </row>
    <row r="6111" spans="1:5" x14ac:dyDescent="0.25">
      <c r="A6111" t="s">
        <v>291</v>
      </c>
      <c r="B6111" t="s">
        <v>129</v>
      </c>
      <c r="C6111" t="s">
        <v>14</v>
      </c>
      <c r="D6111">
        <v>50038000000</v>
      </c>
      <c r="E6111">
        <v>2019</v>
      </c>
    </row>
    <row r="6112" spans="1:5" x14ac:dyDescent="0.25">
      <c r="A6112" t="s">
        <v>291</v>
      </c>
      <c r="B6112" t="s">
        <v>129</v>
      </c>
      <c r="C6112" t="s">
        <v>14</v>
      </c>
      <c r="D6112">
        <v>51280000000</v>
      </c>
      <c r="E6112">
        <v>2020</v>
      </c>
    </row>
    <row r="6113" spans="1:5" x14ac:dyDescent="0.25">
      <c r="A6113" t="s">
        <v>291</v>
      </c>
      <c r="B6113" t="s">
        <v>129</v>
      </c>
      <c r="C6113" t="s">
        <v>17</v>
      </c>
      <c r="D6113">
        <v>38545000000</v>
      </c>
      <c r="E6113">
        <v>2018</v>
      </c>
    </row>
    <row r="6114" spans="1:5" x14ac:dyDescent="0.25">
      <c r="A6114" t="s">
        <v>291</v>
      </c>
      <c r="B6114" t="s">
        <v>129</v>
      </c>
      <c r="C6114" t="s">
        <v>17</v>
      </c>
      <c r="D6114">
        <v>32510000000</v>
      </c>
      <c r="E6114">
        <v>2019</v>
      </c>
    </row>
    <row r="6115" spans="1:5" x14ac:dyDescent="0.25">
      <c r="A6115" t="s">
        <v>291</v>
      </c>
      <c r="B6115" t="s">
        <v>129</v>
      </c>
      <c r="C6115" t="s">
        <v>17</v>
      </c>
      <c r="D6115">
        <v>31602000000</v>
      </c>
      <c r="E6115">
        <v>2020</v>
      </c>
    </row>
    <row r="6116" spans="1:5" x14ac:dyDescent="0.25">
      <c r="A6116" t="s">
        <v>291</v>
      </c>
      <c r="B6116" t="s">
        <v>129</v>
      </c>
      <c r="C6116" t="s">
        <v>456</v>
      </c>
      <c r="D6116">
        <v>0</v>
      </c>
      <c r="E6116">
        <v>2018</v>
      </c>
    </row>
    <row r="6117" spans="1:5" x14ac:dyDescent="0.25">
      <c r="A6117" t="s">
        <v>291</v>
      </c>
      <c r="B6117" t="s">
        <v>129</v>
      </c>
      <c r="C6117" t="s">
        <v>456</v>
      </c>
      <c r="D6117">
        <v>0</v>
      </c>
      <c r="E6117">
        <v>2019</v>
      </c>
    </row>
    <row r="6118" spans="1:5" x14ac:dyDescent="0.25">
      <c r="A6118" t="s">
        <v>291</v>
      </c>
      <c r="B6118" t="s">
        <v>129</v>
      </c>
      <c r="C6118" t="s">
        <v>456</v>
      </c>
      <c r="D6118">
        <v>0</v>
      </c>
      <c r="E6118">
        <v>2020</v>
      </c>
    </row>
    <row r="6119" spans="1:5" x14ac:dyDescent="0.25">
      <c r="A6119" t="s">
        <v>291</v>
      </c>
      <c r="B6119" t="s">
        <v>129</v>
      </c>
      <c r="C6119" t="s">
        <v>457</v>
      </c>
      <c r="D6119">
        <v>730000000</v>
      </c>
      <c r="E6119">
        <v>2018</v>
      </c>
    </row>
    <row r="6120" spans="1:5" x14ac:dyDescent="0.25">
      <c r="A6120" t="s">
        <v>291</v>
      </c>
      <c r="B6120" t="s">
        <v>129</v>
      </c>
      <c r="C6120" t="s">
        <v>457</v>
      </c>
      <c r="D6120">
        <v>350000000</v>
      </c>
      <c r="E6120">
        <v>2020</v>
      </c>
    </row>
    <row r="6121" spans="1:5" x14ac:dyDescent="0.25">
      <c r="A6121" t="s">
        <v>291</v>
      </c>
      <c r="B6121" t="s">
        <v>129</v>
      </c>
      <c r="C6121" t="s">
        <v>494</v>
      </c>
      <c r="D6121">
        <v>0</v>
      </c>
      <c r="E6121">
        <v>2019</v>
      </c>
    </row>
    <row r="6122" spans="1:5" x14ac:dyDescent="0.25">
      <c r="A6122" t="s">
        <v>291</v>
      </c>
      <c r="B6122" t="s">
        <v>129</v>
      </c>
      <c r="C6122" t="s">
        <v>458</v>
      </c>
      <c r="D6122">
        <v>18297000000</v>
      </c>
      <c r="E6122">
        <v>2018</v>
      </c>
    </row>
    <row r="6123" spans="1:5" x14ac:dyDescent="0.25">
      <c r="A6123" t="s">
        <v>291</v>
      </c>
      <c r="B6123" t="s">
        <v>129</v>
      </c>
      <c r="C6123" t="s">
        <v>458</v>
      </c>
      <c r="D6123">
        <v>18447000000</v>
      </c>
      <c r="E6123">
        <v>2019</v>
      </c>
    </row>
    <row r="6124" spans="1:5" x14ac:dyDescent="0.25">
      <c r="A6124" t="s">
        <v>291</v>
      </c>
      <c r="B6124" t="s">
        <v>129</v>
      </c>
      <c r="C6124" t="s">
        <v>458</v>
      </c>
      <c r="D6124">
        <v>18063000000</v>
      </c>
      <c r="E6124">
        <v>2020</v>
      </c>
    </row>
    <row r="6125" spans="1:5" x14ac:dyDescent="0.25">
      <c r="A6125" t="s">
        <v>291</v>
      </c>
      <c r="B6125" t="s">
        <v>129</v>
      </c>
      <c r="C6125" t="s">
        <v>459</v>
      </c>
      <c r="D6125">
        <v>12309000000</v>
      </c>
      <c r="E6125">
        <v>2018</v>
      </c>
    </row>
    <row r="6126" spans="1:5" x14ac:dyDescent="0.25">
      <c r="A6126" t="s">
        <v>291</v>
      </c>
      <c r="B6126" t="s">
        <v>129</v>
      </c>
      <c r="C6126" t="s">
        <v>459</v>
      </c>
      <c r="D6126">
        <v>14219000000</v>
      </c>
      <c r="E6126">
        <v>2019</v>
      </c>
    </row>
    <row r="6127" spans="1:5" x14ac:dyDescent="0.25">
      <c r="A6127" t="s">
        <v>291</v>
      </c>
      <c r="B6127" t="s">
        <v>129</v>
      </c>
      <c r="C6127" t="s">
        <v>459</v>
      </c>
      <c r="D6127">
        <v>13620000000</v>
      </c>
      <c r="E6127">
        <v>2020</v>
      </c>
    </row>
    <row r="6128" spans="1:5" x14ac:dyDescent="0.25">
      <c r="A6128" t="s">
        <v>291</v>
      </c>
      <c r="B6128" t="s">
        <v>129</v>
      </c>
      <c r="C6128" t="s">
        <v>460</v>
      </c>
      <c r="D6128">
        <v>-50404000000</v>
      </c>
      <c r="E6128">
        <v>2018</v>
      </c>
    </row>
    <row r="6129" spans="1:5" x14ac:dyDescent="0.25">
      <c r="A6129" t="s">
        <v>291</v>
      </c>
      <c r="B6129" t="s">
        <v>129</v>
      </c>
      <c r="C6129" t="s">
        <v>460</v>
      </c>
      <c r="D6129">
        <v>-50695000000</v>
      </c>
      <c r="E6129">
        <v>2019</v>
      </c>
    </row>
    <row r="6130" spans="1:5" x14ac:dyDescent="0.25">
      <c r="A6130" t="s">
        <v>291</v>
      </c>
      <c r="B6130" t="s">
        <v>129</v>
      </c>
      <c r="C6130" t="s">
        <v>460</v>
      </c>
      <c r="D6130">
        <v>-21496000000</v>
      </c>
      <c r="E6130">
        <v>2020</v>
      </c>
    </row>
    <row r="6131" spans="1:5" x14ac:dyDescent="0.25">
      <c r="A6131" t="s">
        <v>291</v>
      </c>
      <c r="B6131" t="s">
        <v>129</v>
      </c>
      <c r="C6131" t="s">
        <v>461</v>
      </c>
      <c r="D6131">
        <v>35342000000</v>
      </c>
      <c r="E6131">
        <v>2018</v>
      </c>
    </row>
    <row r="6132" spans="1:5" x14ac:dyDescent="0.25">
      <c r="A6132" t="s">
        <v>291</v>
      </c>
      <c r="B6132" t="s">
        <v>129</v>
      </c>
      <c r="C6132" t="s">
        <v>461</v>
      </c>
      <c r="D6132">
        <v>33646000000</v>
      </c>
      <c r="E6132">
        <v>2019</v>
      </c>
    </row>
    <row r="6133" spans="1:5" x14ac:dyDescent="0.25">
      <c r="A6133" t="s">
        <v>291</v>
      </c>
      <c r="B6133" t="s">
        <v>129</v>
      </c>
      <c r="C6133" t="s">
        <v>461</v>
      </c>
      <c r="D6133">
        <v>8664000000</v>
      </c>
      <c r="E6133">
        <v>2020</v>
      </c>
    </row>
    <row r="6134" spans="1:5" x14ac:dyDescent="0.25">
      <c r="A6134" t="s">
        <v>291</v>
      </c>
      <c r="B6134" t="s">
        <v>129</v>
      </c>
      <c r="C6134" t="s">
        <v>462</v>
      </c>
      <c r="D6134">
        <v>-1621000000</v>
      </c>
      <c r="E6134">
        <v>2018</v>
      </c>
    </row>
    <row r="6135" spans="1:5" x14ac:dyDescent="0.25">
      <c r="A6135" t="s">
        <v>291</v>
      </c>
      <c r="B6135" t="s">
        <v>129</v>
      </c>
      <c r="C6135" t="s">
        <v>462</v>
      </c>
      <c r="D6135">
        <v>8996000000</v>
      </c>
      <c r="E6135">
        <v>2019</v>
      </c>
    </row>
    <row r="6136" spans="1:5" x14ac:dyDescent="0.25">
      <c r="A6136" t="s">
        <v>291</v>
      </c>
      <c r="B6136" t="s">
        <v>129</v>
      </c>
      <c r="C6136" t="s">
        <v>462</v>
      </c>
      <c r="D6136">
        <v>8891000000</v>
      </c>
      <c r="E6136">
        <v>2020</v>
      </c>
    </row>
    <row r="6137" spans="1:5" x14ac:dyDescent="0.25">
      <c r="A6137" t="s">
        <v>291</v>
      </c>
      <c r="B6137" t="s">
        <v>129</v>
      </c>
      <c r="C6137" t="s">
        <v>463</v>
      </c>
      <c r="D6137">
        <v>-940000000</v>
      </c>
      <c r="E6137">
        <v>2018</v>
      </c>
    </row>
    <row r="6138" spans="1:5" x14ac:dyDescent="0.25">
      <c r="A6138" t="s">
        <v>291</v>
      </c>
      <c r="B6138" t="s">
        <v>129</v>
      </c>
      <c r="C6138" t="s">
        <v>463</v>
      </c>
      <c r="D6138">
        <v>225000000</v>
      </c>
      <c r="E6138">
        <v>2019</v>
      </c>
    </row>
    <row r="6139" spans="1:5" x14ac:dyDescent="0.25">
      <c r="A6139" t="s">
        <v>291</v>
      </c>
      <c r="B6139" t="s">
        <v>129</v>
      </c>
      <c r="C6139" t="s">
        <v>463</v>
      </c>
      <c r="D6139">
        <v>273000000</v>
      </c>
      <c r="E6139">
        <v>2020</v>
      </c>
    </row>
    <row r="6140" spans="1:5" x14ac:dyDescent="0.25">
      <c r="A6140" t="s">
        <v>291</v>
      </c>
      <c r="B6140" t="s">
        <v>129</v>
      </c>
      <c r="C6140" t="s">
        <v>12</v>
      </c>
      <c r="D6140">
        <v>45503000000</v>
      </c>
      <c r="E6140">
        <v>2018</v>
      </c>
    </row>
    <row r="6141" spans="1:5" x14ac:dyDescent="0.25">
      <c r="A6141" t="s">
        <v>291</v>
      </c>
      <c r="B6141" t="s">
        <v>129</v>
      </c>
      <c r="C6141" t="s">
        <v>12</v>
      </c>
      <c r="D6141">
        <v>29131000000</v>
      </c>
      <c r="E6141">
        <v>2019</v>
      </c>
    </row>
    <row r="6142" spans="1:5" x14ac:dyDescent="0.25">
      <c r="A6142" t="s">
        <v>291</v>
      </c>
      <c r="B6142" t="s">
        <v>129</v>
      </c>
      <c r="C6142" t="s">
        <v>12</v>
      </c>
      <c r="D6142">
        <v>25010000000</v>
      </c>
      <c r="E6142">
        <v>2020</v>
      </c>
    </row>
    <row r="6143" spans="1:5" x14ac:dyDescent="0.25">
      <c r="A6143" t="s">
        <v>291</v>
      </c>
      <c r="B6143" t="s">
        <v>129</v>
      </c>
      <c r="C6143" t="s">
        <v>464</v>
      </c>
      <c r="D6143">
        <v>15903000000</v>
      </c>
      <c r="E6143">
        <v>2018</v>
      </c>
    </row>
    <row r="6144" spans="1:5" x14ac:dyDescent="0.25">
      <c r="A6144" t="s">
        <v>291</v>
      </c>
      <c r="B6144" t="s">
        <v>129</v>
      </c>
      <c r="C6144" t="s">
        <v>464</v>
      </c>
      <c r="D6144">
        <v>15092000000</v>
      </c>
      <c r="E6144">
        <v>2019</v>
      </c>
    </row>
    <row r="6145" spans="1:5" x14ac:dyDescent="0.25">
      <c r="A6145" t="s">
        <v>291</v>
      </c>
      <c r="B6145" t="s">
        <v>129</v>
      </c>
      <c r="C6145" t="s">
        <v>464</v>
      </c>
      <c r="D6145">
        <v>16147000000</v>
      </c>
      <c r="E6145">
        <v>2020</v>
      </c>
    </row>
    <row r="6146" spans="1:5" x14ac:dyDescent="0.25">
      <c r="A6146" t="s">
        <v>291</v>
      </c>
      <c r="B6146" t="s">
        <v>129</v>
      </c>
      <c r="C6146" t="s">
        <v>465</v>
      </c>
      <c r="D6146">
        <v>109872000000</v>
      </c>
      <c r="E6146">
        <v>2018</v>
      </c>
    </row>
    <row r="6147" spans="1:5" x14ac:dyDescent="0.25">
      <c r="A6147" t="s">
        <v>291</v>
      </c>
      <c r="B6147" t="s">
        <v>129</v>
      </c>
      <c r="C6147" t="s">
        <v>465</v>
      </c>
      <c r="D6147">
        <v>6561000000</v>
      </c>
      <c r="E6147">
        <v>2019</v>
      </c>
    </row>
    <row r="6148" spans="1:5" x14ac:dyDescent="0.25">
      <c r="A6148" t="s">
        <v>291</v>
      </c>
      <c r="B6148" t="s">
        <v>129</v>
      </c>
      <c r="C6148" t="s">
        <v>465</v>
      </c>
      <c r="D6148">
        <v>7731000000</v>
      </c>
      <c r="E6148">
        <v>2020</v>
      </c>
    </row>
    <row r="6149" spans="1:5" x14ac:dyDescent="0.25">
      <c r="A6149" t="s">
        <v>291</v>
      </c>
      <c r="B6149" t="s">
        <v>129</v>
      </c>
      <c r="C6149" t="s">
        <v>466</v>
      </c>
      <c r="D6149">
        <v>9629000000</v>
      </c>
      <c r="E6149">
        <v>2018</v>
      </c>
    </row>
    <row r="6150" spans="1:5" x14ac:dyDescent="0.25">
      <c r="A6150" t="s">
        <v>291</v>
      </c>
      <c r="B6150" t="s">
        <v>129</v>
      </c>
      <c r="C6150" t="s">
        <v>466</v>
      </c>
      <c r="D6150">
        <v>9108000000</v>
      </c>
      <c r="E6150">
        <v>2019</v>
      </c>
    </row>
    <row r="6151" spans="1:5" x14ac:dyDescent="0.25">
      <c r="A6151" t="s">
        <v>291</v>
      </c>
      <c r="B6151" t="s">
        <v>129</v>
      </c>
      <c r="C6151" t="s">
        <v>466</v>
      </c>
      <c r="D6151">
        <v>11187000000</v>
      </c>
      <c r="E6151">
        <v>2020</v>
      </c>
    </row>
    <row r="6152" spans="1:5" x14ac:dyDescent="0.25">
      <c r="A6152" t="s">
        <v>291</v>
      </c>
      <c r="B6152" t="s">
        <v>129</v>
      </c>
      <c r="C6152" t="s">
        <v>467</v>
      </c>
      <c r="D6152">
        <v>358000000</v>
      </c>
      <c r="E6152">
        <v>2018</v>
      </c>
    </row>
    <row r="6153" spans="1:5" x14ac:dyDescent="0.25">
      <c r="A6153" t="s">
        <v>291</v>
      </c>
      <c r="B6153" t="s">
        <v>129</v>
      </c>
      <c r="C6153" t="s">
        <v>467</v>
      </c>
      <c r="D6153">
        <v>322000000</v>
      </c>
      <c r="E6153">
        <v>2019</v>
      </c>
    </row>
    <row r="6154" spans="1:5" x14ac:dyDescent="0.25">
      <c r="A6154" t="s">
        <v>291</v>
      </c>
      <c r="B6154" t="s">
        <v>129</v>
      </c>
      <c r="C6154" t="s">
        <v>467</v>
      </c>
      <c r="D6154">
        <v>481000000</v>
      </c>
      <c r="E6154">
        <v>2020</v>
      </c>
    </row>
    <row r="6155" spans="1:5" x14ac:dyDescent="0.25">
      <c r="A6155" t="s">
        <v>291</v>
      </c>
      <c r="B6155" t="s">
        <v>129</v>
      </c>
      <c r="C6155" t="s">
        <v>468</v>
      </c>
      <c r="D6155">
        <v>0</v>
      </c>
      <c r="E6155">
        <v>2018</v>
      </c>
    </row>
    <row r="6156" spans="1:5" x14ac:dyDescent="0.25">
      <c r="A6156" t="s">
        <v>291</v>
      </c>
      <c r="B6156" t="s">
        <v>129</v>
      </c>
      <c r="C6156" t="s">
        <v>468</v>
      </c>
      <c r="D6156">
        <v>0</v>
      </c>
      <c r="E6156">
        <v>2019</v>
      </c>
    </row>
    <row r="6157" spans="1:5" x14ac:dyDescent="0.25">
      <c r="A6157" t="s">
        <v>291</v>
      </c>
      <c r="B6157" t="s">
        <v>129</v>
      </c>
      <c r="C6157" t="s">
        <v>468</v>
      </c>
      <c r="D6157">
        <v>0</v>
      </c>
      <c r="E6157">
        <v>2020</v>
      </c>
    </row>
    <row r="6158" spans="1:5" x14ac:dyDescent="0.25">
      <c r="A6158" t="s">
        <v>291</v>
      </c>
      <c r="B6158" t="s">
        <v>129</v>
      </c>
      <c r="C6158" t="s">
        <v>469</v>
      </c>
      <c r="D6158">
        <v>5968000000</v>
      </c>
      <c r="E6158">
        <v>2018</v>
      </c>
    </row>
    <row r="6159" spans="1:5" x14ac:dyDescent="0.25">
      <c r="A6159" t="s">
        <v>291</v>
      </c>
      <c r="B6159" t="s">
        <v>129</v>
      </c>
      <c r="C6159" t="s">
        <v>469</v>
      </c>
      <c r="D6159">
        <v>5979000000</v>
      </c>
      <c r="E6159">
        <v>2019</v>
      </c>
    </row>
    <row r="6160" spans="1:5" x14ac:dyDescent="0.25">
      <c r="A6160" t="s">
        <v>291</v>
      </c>
      <c r="B6160" t="s">
        <v>129</v>
      </c>
      <c r="C6160" t="s">
        <v>469</v>
      </c>
      <c r="D6160">
        <v>6016000000</v>
      </c>
      <c r="E6160">
        <v>2020</v>
      </c>
    </row>
    <row r="6161" spans="1:5" x14ac:dyDescent="0.25">
      <c r="A6161" t="s">
        <v>291</v>
      </c>
      <c r="B6161" t="s">
        <v>129</v>
      </c>
      <c r="C6161" t="s">
        <v>470</v>
      </c>
      <c r="D6161">
        <v>14285000000</v>
      </c>
      <c r="E6161">
        <v>2018</v>
      </c>
    </row>
    <row r="6162" spans="1:5" x14ac:dyDescent="0.25">
      <c r="A6162" t="s">
        <v>291</v>
      </c>
      <c r="B6162" t="s">
        <v>129</v>
      </c>
      <c r="C6162" t="s">
        <v>470</v>
      </c>
      <c r="D6162">
        <v>2416000000</v>
      </c>
      <c r="E6162">
        <v>2019</v>
      </c>
    </row>
    <row r="6163" spans="1:5" x14ac:dyDescent="0.25">
      <c r="A6163" t="s">
        <v>291</v>
      </c>
      <c r="B6163" t="s">
        <v>129</v>
      </c>
      <c r="C6163" t="s">
        <v>470</v>
      </c>
      <c r="D6163">
        <v>9212000000</v>
      </c>
      <c r="E6163">
        <v>2020</v>
      </c>
    </row>
    <row r="6164" spans="1:5" x14ac:dyDescent="0.25">
      <c r="A6164" t="s">
        <v>291</v>
      </c>
      <c r="B6164" t="s">
        <v>129</v>
      </c>
      <c r="C6164" t="s">
        <v>471</v>
      </c>
      <c r="D6164">
        <v>0</v>
      </c>
      <c r="E6164">
        <v>2018</v>
      </c>
    </row>
    <row r="6165" spans="1:5" x14ac:dyDescent="0.25">
      <c r="A6165" t="s">
        <v>291</v>
      </c>
      <c r="B6165" t="s">
        <v>129</v>
      </c>
      <c r="C6165" t="s">
        <v>471</v>
      </c>
      <c r="D6165">
        <v>0</v>
      </c>
      <c r="E6165">
        <v>2019</v>
      </c>
    </row>
    <row r="6166" spans="1:5" x14ac:dyDescent="0.25">
      <c r="A6166" t="s">
        <v>291</v>
      </c>
      <c r="B6166" t="s">
        <v>129</v>
      </c>
      <c r="C6166" t="s">
        <v>471</v>
      </c>
      <c r="D6166">
        <v>0</v>
      </c>
      <c r="E6166">
        <v>2020</v>
      </c>
    </row>
    <row r="6167" spans="1:5" x14ac:dyDescent="0.25">
      <c r="A6167" t="s">
        <v>291</v>
      </c>
      <c r="B6167" t="s">
        <v>129</v>
      </c>
      <c r="C6167" t="s">
        <v>472</v>
      </c>
      <c r="D6167">
        <v>0</v>
      </c>
      <c r="E6167">
        <v>2018</v>
      </c>
    </row>
    <row r="6168" spans="1:5" x14ac:dyDescent="0.25">
      <c r="A6168" t="s">
        <v>291</v>
      </c>
      <c r="B6168" t="s">
        <v>129</v>
      </c>
      <c r="C6168" t="s">
        <v>472</v>
      </c>
      <c r="D6168">
        <v>0</v>
      </c>
      <c r="E6168">
        <v>2019</v>
      </c>
    </row>
    <row r="6169" spans="1:5" x14ac:dyDescent="0.25">
      <c r="A6169" t="s">
        <v>291</v>
      </c>
      <c r="B6169" t="s">
        <v>129</v>
      </c>
      <c r="C6169" t="s">
        <v>472</v>
      </c>
      <c r="D6169">
        <v>0</v>
      </c>
      <c r="E6169">
        <v>2020</v>
      </c>
    </row>
    <row r="6170" spans="1:5" x14ac:dyDescent="0.25">
      <c r="A6170" t="s">
        <v>291</v>
      </c>
      <c r="B6170" t="s">
        <v>129</v>
      </c>
      <c r="C6170" t="s">
        <v>473</v>
      </c>
      <c r="D6170">
        <v>0</v>
      </c>
      <c r="E6170">
        <v>2018</v>
      </c>
    </row>
    <row r="6171" spans="1:5" x14ac:dyDescent="0.25">
      <c r="A6171" t="s">
        <v>291</v>
      </c>
      <c r="B6171" t="s">
        <v>129</v>
      </c>
      <c r="C6171" t="s">
        <v>473</v>
      </c>
      <c r="D6171">
        <v>0</v>
      </c>
      <c r="E6171">
        <v>2019</v>
      </c>
    </row>
    <row r="6172" spans="1:5" x14ac:dyDescent="0.25">
      <c r="A6172" t="s">
        <v>291</v>
      </c>
      <c r="B6172" t="s">
        <v>129</v>
      </c>
      <c r="C6172" t="s">
        <v>473</v>
      </c>
      <c r="D6172">
        <v>0</v>
      </c>
      <c r="E6172">
        <v>2020</v>
      </c>
    </row>
    <row r="6173" spans="1:5" x14ac:dyDescent="0.25">
      <c r="A6173" t="s">
        <v>291</v>
      </c>
      <c r="B6173" t="s">
        <v>129</v>
      </c>
      <c r="C6173" t="s">
        <v>474</v>
      </c>
      <c r="D6173">
        <v>17706000000</v>
      </c>
      <c r="E6173">
        <v>2018</v>
      </c>
    </row>
    <row r="6174" spans="1:5" x14ac:dyDescent="0.25">
      <c r="A6174" t="s">
        <v>291</v>
      </c>
      <c r="B6174" t="s">
        <v>129</v>
      </c>
      <c r="C6174" t="s">
        <v>474</v>
      </c>
      <c r="D6174">
        <v>7388000000</v>
      </c>
      <c r="E6174">
        <v>2019</v>
      </c>
    </row>
    <row r="6175" spans="1:5" x14ac:dyDescent="0.25">
      <c r="A6175" t="s">
        <v>291</v>
      </c>
      <c r="B6175" t="s">
        <v>129</v>
      </c>
      <c r="C6175" t="s">
        <v>474</v>
      </c>
      <c r="D6175">
        <v>5631000000</v>
      </c>
      <c r="E6175">
        <v>2020</v>
      </c>
    </row>
    <row r="6176" spans="1:5" x14ac:dyDescent="0.25">
      <c r="A6176" t="s">
        <v>291</v>
      </c>
      <c r="B6176" t="s">
        <v>129</v>
      </c>
      <c r="C6176" t="s">
        <v>475</v>
      </c>
      <c r="D6176">
        <v>623000000</v>
      </c>
      <c r="E6176">
        <v>2018</v>
      </c>
    </row>
    <row r="6177" spans="1:5" x14ac:dyDescent="0.25">
      <c r="A6177" t="s">
        <v>291</v>
      </c>
      <c r="B6177" t="s">
        <v>129</v>
      </c>
      <c r="C6177" t="s">
        <v>475</v>
      </c>
      <c r="D6177">
        <v>640000000</v>
      </c>
      <c r="E6177">
        <v>2019</v>
      </c>
    </row>
    <row r="6178" spans="1:5" x14ac:dyDescent="0.25">
      <c r="A6178" t="s">
        <v>291</v>
      </c>
      <c r="B6178" t="s">
        <v>129</v>
      </c>
      <c r="C6178" t="s">
        <v>475</v>
      </c>
      <c r="D6178">
        <v>655000000</v>
      </c>
      <c r="E6178">
        <v>2020</v>
      </c>
    </row>
    <row r="6179" spans="1:5" x14ac:dyDescent="0.25">
      <c r="A6179" t="s">
        <v>291</v>
      </c>
      <c r="B6179" t="s">
        <v>129</v>
      </c>
      <c r="C6179" t="s">
        <v>476</v>
      </c>
      <c r="D6179">
        <v>-134000000</v>
      </c>
      <c r="E6179">
        <v>2018</v>
      </c>
    </row>
    <row r="6180" spans="1:5" x14ac:dyDescent="0.25">
      <c r="A6180" t="s">
        <v>291</v>
      </c>
      <c r="B6180" t="s">
        <v>129</v>
      </c>
      <c r="C6180" t="s">
        <v>476</v>
      </c>
      <c r="D6180">
        <v>40000000</v>
      </c>
      <c r="E6180">
        <v>2019</v>
      </c>
    </row>
    <row r="6181" spans="1:5" x14ac:dyDescent="0.25">
      <c r="A6181" t="s">
        <v>291</v>
      </c>
      <c r="B6181" t="s">
        <v>129</v>
      </c>
      <c r="C6181" t="s">
        <v>476</v>
      </c>
      <c r="D6181">
        <v>93000000</v>
      </c>
      <c r="E6181">
        <v>2020</v>
      </c>
    </row>
    <row r="6182" spans="1:5" x14ac:dyDescent="0.25">
      <c r="A6182" t="s">
        <v>291</v>
      </c>
      <c r="B6182" t="s">
        <v>129</v>
      </c>
      <c r="C6182" t="s">
        <v>477</v>
      </c>
      <c r="D6182">
        <v>17547000000</v>
      </c>
      <c r="E6182">
        <v>2018</v>
      </c>
    </row>
    <row r="6183" spans="1:5" x14ac:dyDescent="0.25">
      <c r="A6183" t="s">
        <v>291</v>
      </c>
      <c r="B6183" t="s">
        <v>129</v>
      </c>
      <c r="C6183" t="s">
        <v>477</v>
      </c>
      <c r="D6183">
        <v>20717000000</v>
      </c>
      <c r="E6183">
        <v>2019</v>
      </c>
    </row>
    <row r="6184" spans="1:5" x14ac:dyDescent="0.25">
      <c r="A6184" t="s">
        <v>291</v>
      </c>
      <c r="B6184" t="s">
        <v>129</v>
      </c>
      <c r="C6184" t="s">
        <v>477</v>
      </c>
      <c r="D6184">
        <v>2659000000</v>
      </c>
      <c r="E6184">
        <v>2020</v>
      </c>
    </row>
    <row r="6185" spans="1:5" x14ac:dyDescent="0.25">
      <c r="A6185" t="s">
        <v>291</v>
      </c>
      <c r="B6185" t="s">
        <v>129</v>
      </c>
      <c r="C6185" t="s">
        <v>478</v>
      </c>
      <c r="D6185">
        <v>6332000000</v>
      </c>
      <c r="E6185">
        <v>2018</v>
      </c>
    </row>
    <row r="6186" spans="1:5" x14ac:dyDescent="0.25">
      <c r="A6186" t="s">
        <v>291</v>
      </c>
      <c r="B6186" t="s">
        <v>129</v>
      </c>
      <c r="C6186" t="s">
        <v>478</v>
      </c>
      <c r="D6186">
        <v>6577000000</v>
      </c>
      <c r="E6186">
        <v>2019</v>
      </c>
    </row>
    <row r="6187" spans="1:5" x14ac:dyDescent="0.25">
      <c r="A6187" t="s">
        <v>291</v>
      </c>
      <c r="B6187" t="s">
        <v>129</v>
      </c>
      <c r="C6187" t="s">
        <v>478</v>
      </c>
      <c r="D6187">
        <v>6347000000</v>
      </c>
      <c r="E6187">
        <v>2020</v>
      </c>
    </row>
    <row r="6188" spans="1:5" x14ac:dyDescent="0.25">
      <c r="A6188" t="s">
        <v>291</v>
      </c>
      <c r="B6188" t="s">
        <v>129</v>
      </c>
      <c r="C6188" t="s">
        <v>479</v>
      </c>
      <c r="D6188">
        <v>1233000000</v>
      </c>
      <c r="E6188">
        <v>2018</v>
      </c>
    </row>
    <row r="6189" spans="1:5" x14ac:dyDescent="0.25">
      <c r="A6189" t="s">
        <v>291</v>
      </c>
      <c r="B6189" t="s">
        <v>129</v>
      </c>
      <c r="C6189" t="s">
        <v>479</v>
      </c>
      <c r="D6189">
        <v>-5903000000</v>
      </c>
      <c r="E6189">
        <v>2019</v>
      </c>
    </row>
    <row r="6190" spans="1:5" x14ac:dyDescent="0.25">
      <c r="A6190" t="s">
        <v>291</v>
      </c>
      <c r="B6190" t="s">
        <v>129</v>
      </c>
      <c r="C6190" t="s">
        <v>479</v>
      </c>
      <c r="D6190">
        <v>-2763000000</v>
      </c>
      <c r="E6190">
        <v>2020</v>
      </c>
    </row>
    <row r="6191" spans="1:5" x14ac:dyDescent="0.25">
      <c r="A6191" t="s">
        <v>291</v>
      </c>
      <c r="B6191" t="s">
        <v>129</v>
      </c>
      <c r="C6191" t="s">
        <v>480</v>
      </c>
      <c r="D6191">
        <v>49330000000</v>
      </c>
      <c r="E6191">
        <v>2018</v>
      </c>
    </row>
    <row r="6192" spans="1:5" x14ac:dyDescent="0.25">
      <c r="A6192" t="s">
        <v>291</v>
      </c>
      <c r="B6192" t="s">
        <v>129</v>
      </c>
      <c r="C6192" t="s">
        <v>480</v>
      </c>
      <c r="D6192">
        <v>51904000000</v>
      </c>
      <c r="E6192">
        <v>2019</v>
      </c>
    </row>
    <row r="6193" spans="1:5" x14ac:dyDescent="0.25">
      <c r="A6193" t="s">
        <v>291</v>
      </c>
      <c r="B6193" t="s">
        <v>129</v>
      </c>
      <c r="C6193" t="s">
        <v>480</v>
      </c>
      <c r="D6193">
        <v>49301000000</v>
      </c>
      <c r="E6193">
        <v>2020</v>
      </c>
    </row>
    <row r="6194" spans="1:5" x14ac:dyDescent="0.25">
      <c r="A6194" t="s">
        <v>291</v>
      </c>
      <c r="B6194" t="s">
        <v>129</v>
      </c>
      <c r="C6194" t="s">
        <v>481</v>
      </c>
      <c r="D6194">
        <v>11386000000</v>
      </c>
      <c r="E6194">
        <v>2018</v>
      </c>
    </row>
    <row r="6195" spans="1:5" x14ac:dyDescent="0.25">
      <c r="A6195" t="s">
        <v>291</v>
      </c>
      <c r="B6195" t="s">
        <v>129</v>
      </c>
      <c r="C6195" t="s">
        <v>481</v>
      </c>
      <c r="D6195">
        <v>11398000000</v>
      </c>
      <c r="E6195">
        <v>2019</v>
      </c>
    </row>
    <row r="6196" spans="1:5" x14ac:dyDescent="0.25">
      <c r="A6196" t="s">
        <v>291</v>
      </c>
      <c r="B6196" t="s">
        <v>129</v>
      </c>
      <c r="C6196" t="s">
        <v>481</v>
      </c>
      <c r="D6196">
        <v>11094000000</v>
      </c>
      <c r="E6196">
        <v>2020</v>
      </c>
    </row>
    <row r="6197" spans="1:5" x14ac:dyDescent="0.25">
      <c r="A6197" t="s">
        <v>291</v>
      </c>
      <c r="B6197" t="s">
        <v>129</v>
      </c>
      <c r="C6197" t="s">
        <v>482</v>
      </c>
      <c r="D6197">
        <v>5238000000</v>
      </c>
      <c r="E6197">
        <v>2018</v>
      </c>
    </row>
    <row r="6198" spans="1:5" x14ac:dyDescent="0.25">
      <c r="A6198" t="s">
        <v>291</v>
      </c>
      <c r="B6198" t="s">
        <v>129</v>
      </c>
      <c r="C6198" t="s">
        <v>482</v>
      </c>
      <c r="D6198">
        <v>10191000000</v>
      </c>
      <c r="E6198">
        <v>2019</v>
      </c>
    </row>
    <row r="6199" spans="1:5" x14ac:dyDescent="0.25">
      <c r="A6199" t="s">
        <v>291</v>
      </c>
      <c r="B6199" t="s">
        <v>129</v>
      </c>
      <c r="C6199" t="s">
        <v>482</v>
      </c>
      <c r="D6199">
        <v>3005000000</v>
      </c>
      <c r="E6199">
        <v>2020</v>
      </c>
    </row>
    <row r="6200" spans="1:5" x14ac:dyDescent="0.25">
      <c r="A6200" t="s">
        <v>291</v>
      </c>
      <c r="B6200" t="s">
        <v>129</v>
      </c>
      <c r="C6200" t="s">
        <v>483</v>
      </c>
      <c r="D6200">
        <v>37614000000</v>
      </c>
      <c r="E6200">
        <v>2018</v>
      </c>
    </row>
    <row r="6201" spans="1:5" x14ac:dyDescent="0.25">
      <c r="A6201" t="s">
        <v>291</v>
      </c>
      <c r="B6201" t="s">
        <v>129</v>
      </c>
      <c r="C6201" t="s">
        <v>483</v>
      </c>
      <c r="D6201">
        <v>21663000000</v>
      </c>
      <c r="E6201">
        <v>2019</v>
      </c>
    </row>
    <row r="6202" spans="1:5" x14ac:dyDescent="0.25">
      <c r="A6202" t="s">
        <v>291</v>
      </c>
      <c r="B6202" t="s">
        <v>129</v>
      </c>
      <c r="C6202" t="s">
        <v>483</v>
      </c>
      <c r="D6202">
        <v>17610000000</v>
      </c>
      <c r="E6202">
        <v>2020</v>
      </c>
    </row>
    <row r="6203" spans="1:5" x14ac:dyDescent="0.25">
      <c r="A6203" t="s">
        <v>291</v>
      </c>
      <c r="B6203" t="s">
        <v>129</v>
      </c>
      <c r="C6203" t="s">
        <v>484</v>
      </c>
      <c r="D6203">
        <v>1576000000</v>
      </c>
      <c r="E6203">
        <v>2018</v>
      </c>
    </row>
    <row r="6204" spans="1:5" x14ac:dyDescent="0.25">
      <c r="A6204" t="s">
        <v>291</v>
      </c>
      <c r="B6204" t="s">
        <v>129</v>
      </c>
      <c r="C6204" t="s">
        <v>484</v>
      </c>
      <c r="D6204">
        <v>1570000000</v>
      </c>
      <c r="E6204">
        <v>2019</v>
      </c>
    </row>
    <row r="6205" spans="1:5" x14ac:dyDescent="0.25">
      <c r="A6205" t="s">
        <v>291</v>
      </c>
      <c r="B6205" t="s">
        <v>129</v>
      </c>
      <c r="C6205" t="s">
        <v>484</v>
      </c>
      <c r="D6205">
        <v>1569000000</v>
      </c>
      <c r="E6205">
        <v>2020</v>
      </c>
    </row>
    <row r="6206" spans="1:5" x14ac:dyDescent="0.25">
      <c r="A6206" t="s">
        <v>291</v>
      </c>
      <c r="B6206" t="s">
        <v>129</v>
      </c>
      <c r="C6206" t="s">
        <v>485</v>
      </c>
      <c r="D6206">
        <v>43204000000</v>
      </c>
      <c r="E6206">
        <v>2018</v>
      </c>
    </row>
    <row r="6207" spans="1:5" x14ac:dyDescent="0.25">
      <c r="A6207" t="s">
        <v>291</v>
      </c>
      <c r="B6207" t="s">
        <v>129</v>
      </c>
      <c r="C6207" t="s">
        <v>485</v>
      </c>
      <c r="D6207">
        <v>37920000000</v>
      </c>
      <c r="E6207">
        <v>2020</v>
      </c>
    </row>
    <row r="6208" spans="1:5" x14ac:dyDescent="0.25">
      <c r="A6208" t="s">
        <v>291</v>
      </c>
      <c r="B6208" t="s">
        <v>129</v>
      </c>
      <c r="C6208" t="s">
        <v>495</v>
      </c>
      <c r="D6208">
        <v>0</v>
      </c>
      <c r="E6208">
        <v>2019</v>
      </c>
    </row>
    <row r="6209" spans="1:5" x14ac:dyDescent="0.25">
      <c r="A6209" t="s">
        <v>291</v>
      </c>
      <c r="B6209" t="s">
        <v>129</v>
      </c>
      <c r="C6209" t="s">
        <v>486</v>
      </c>
      <c r="D6209">
        <v>-2780000000</v>
      </c>
      <c r="E6209">
        <v>2018</v>
      </c>
    </row>
    <row r="6210" spans="1:5" x14ac:dyDescent="0.25">
      <c r="A6210" t="s">
        <v>291</v>
      </c>
      <c r="B6210" t="s">
        <v>129</v>
      </c>
      <c r="C6210" t="s">
        <v>486</v>
      </c>
      <c r="D6210">
        <v>2779000000</v>
      </c>
      <c r="E6210">
        <v>2019</v>
      </c>
    </row>
    <row r="6211" spans="1:5" x14ac:dyDescent="0.25">
      <c r="A6211" t="s">
        <v>291</v>
      </c>
      <c r="B6211" t="s">
        <v>129</v>
      </c>
      <c r="C6211" t="s">
        <v>486</v>
      </c>
      <c r="D6211">
        <v>40000000</v>
      </c>
      <c r="E6211">
        <v>2020</v>
      </c>
    </row>
    <row r="6212" spans="1:5" x14ac:dyDescent="0.25">
      <c r="A6212" t="s">
        <v>293</v>
      </c>
      <c r="B6212" t="s">
        <v>131</v>
      </c>
      <c r="C6212" t="s">
        <v>411</v>
      </c>
      <c r="D6212">
        <v>19636000000</v>
      </c>
      <c r="E6212">
        <v>2018</v>
      </c>
    </row>
    <row r="6213" spans="1:5" x14ac:dyDescent="0.25">
      <c r="A6213" t="s">
        <v>293</v>
      </c>
      <c r="B6213" t="s">
        <v>131</v>
      </c>
      <c r="C6213" t="s">
        <v>411</v>
      </c>
      <c r="D6213">
        <v>22625000000</v>
      </c>
      <c r="E6213">
        <v>2019</v>
      </c>
    </row>
    <row r="6214" spans="1:5" x14ac:dyDescent="0.25">
      <c r="A6214" t="s">
        <v>293</v>
      </c>
      <c r="B6214" t="s">
        <v>131</v>
      </c>
      <c r="C6214" t="s">
        <v>411</v>
      </c>
      <c r="D6214">
        <v>25381000000</v>
      </c>
      <c r="E6214">
        <v>2020</v>
      </c>
    </row>
    <row r="6215" spans="1:5" x14ac:dyDescent="0.25">
      <c r="A6215" t="s">
        <v>293</v>
      </c>
      <c r="B6215" t="s">
        <v>131</v>
      </c>
      <c r="C6215" t="s">
        <v>10</v>
      </c>
      <c r="D6215">
        <v>17631000000</v>
      </c>
      <c r="E6215">
        <v>2018</v>
      </c>
    </row>
    <row r="6216" spans="1:5" x14ac:dyDescent="0.25">
      <c r="A6216" t="s">
        <v>293</v>
      </c>
      <c r="B6216" t="s">
        <v>131</v>
      </c>
      <c r="C6216" t="s">
        <v>10</v>
      </c>
      <c r="D6216">
        <v>19617000000</v>
      </c>
      <c r="E6216">
        <v>2019</v>
      </c>
    </row>
    <row r="6217" spans="1:5" x14ac:dyDescent="0.25">
      <c r="A6217" t="s">
        <v>293</v>
      </c>
      <c r="B6217" t="s">
        <v>131</v>
      </c>
      <c r="C6217" t="s">
        <v>10</v>
      </c>
      <c r="D6217">
        <v>21742000000</v>
      </c>
      <c r="E6217">
        <v>2020</v>
      </c>
    </row>
    <row r="6218" spans="1:5" x14ac:dyDescent="0.25">
      <c r="A6218" t="s">
        <v>293</v>
      </c>
      <c r="B6218" t="s">
        <v>131</v>
      </c>
      <c r="C6218" t="s">
        <v>412</v>
      </c>
      <c r="D6218">
        <v>0</v>
      </c>
      <c r="E6218">
        <v>2018</v>
      </c>
    </row>
    <row r="6219" spans="1:5" x14ac:dyDescent="0.25">
      <c r="A6219" t="s">
        <v>293</v>
      </c>
      <c r="B6219" t="s">
        <v>131</v>
      </c>
      <c r="C6219" t="s">
        <v>412</v>
      </c>
      <c r="D6219">
        <v>0</v>
      </c>
      <c r="E6219">
        <v>2019</v>
      </c>
    </row>
    <row r="6220" spans="1:5" x14ac:dyDescent="0.25">
      <c r="A6220" t="s">
        <v>293</v>
      </c>
      <c r="B6220" t="s">
        <v>131</v>
      </c>
      <c r="C6220" t="s">
        <v>412</v>
      </c>
      <c r="D6220">
        <v>0</v>
      </c>
      <c r="E6220">
        <v>2020</v>
      </c>
    </row>
    <row r="6221" spans="1:5" x14ac:dyDescent="0.25">
      <c r="A6221" t="s">
        <v>293</v>
      </c>
      <c r="B6221" t="s">
        <v>131</v>
      </c>
      <c r="C6221" t="s">
        <v>413</v>
      </c>
      <c r="D6221">
        <v>3338000000</v>
      </c>
      <c r="E6221">
        <v>2018</v>
      </c>
    </row>
    <row r="6222" spans="1:5" x14ac:dyDescent="0.25">
      <c r="A6222" t="s">
        <v>293</v>
      </c>
      <c r="B6222" t="s">
        <v>131</v>
      </c>
      <c r="C6222" t="s">
        <v>413</v>
      </c>
      <c r="D6222">
        <v>4513000000</v>
      </c>
      <c r="E6222">
        <v>2019</v>
      </c>
    </row>
    <row r="6223" spans="1:5" x14ac:dyDescent="0.25">
      <c r="A6223" t="s">
        <v>293</v>
      </c>
      <c r="B6223" t="s">
        <v>131</v>
      </c>
      <c r="C6223" t="s">
        <v>413</v>
      </c>
      <c r="D6223">
        <v>5783000000</v>
      </c>
      <c r="E6223">
        <v>2020</v>
      </c>
    </row>
    <row r="6224" spans="1:5" x14ac:dyDescent="0.25">
      <c r="A6224" t="s">
        <v>293</v>
      </c>
      <c r="B6224" t="s">
        <v>131</v>
      </c>
      <c r="C6224" t="s">
        <v>15</v>
      </c>
      <c r="D6224">
        <v>216668000000</v>
      </c>
      <c r="E6224">
        <v>2018</v>
      </c>
    </row>
    <row r="6225" spans="1:5" x14ac:dyDescent="0.25">
      <c r="A6225" t="s">
        <v>293</v>
      </c>
      <c r="B6225" t="s">
        <v>131</v>
      </c>
      <c r="C6225" t="s">
        <v>15</v>
      </c>
      <c r="D6225">
        <v>222449000000</v>
      </c>
      <c r="E6225">
        <v>2019</v>
      </c>
    </row>
    <row r="6226" spans="1:5" x14ac:dyDescent="0.25">
      <c r="A6226" t="s">
        <v>293</v>
      </c>
      <c r="B6226" t="s">
        <v>131</v>
      </c>
      <c r="C6226" t="s">
        <v>15</v>
      </c>
      <c r="D6226">
        <v>230715000000</v>
      </c>
      <c r="E6226">
        <v>2020</v>
      </c>
    </row>
    <row r="6227" spans="1:5" x14ac:dyDescent="0.25">
      <c r="A6227" t="s">
        <v>293</v>
      </c>
      <c r="B6227" t="s">
        <v>131</v>
      </c>
      <c r="C6227" t="s">
        <v>414</v>
      </c>
      <c r="D6227">
        <v>-2037000000</v>
      </c>
      <c r="E6227">
        <v>2018</v>
      </c>
    </row>
    <row r="6228" spans="1:5" x14ac:dyDescent="0.25">
      <c r="A6228" t="s">
        <v>293</v>
      </c>
      <c r="B6228" t="s">
        <v>131</v>
      </c>
      <c r="C6228" t="s">
        <v>414</v>
      </c>
      <c r="D6228">
        <v>-2457000000</v>
      </c>
      <c r="E6228">
        <v>2019</v>
      </c>
    </row>
    <row r="6229" spans="1:5" x14ac:dyDescent="0.25">
      <c r="A6229" t="s">
        <v>293</v>
      </c>
      <c r="B6229" t="s">
        <v>131</v>
      </c>
      <c r="C6229" t="s">
        <v>414</v>
      </c>
      <c r="D6229">
        <v>-2437000000</v>
      </c>
      <c r="E6229">
        <v>2020</v>
      </c>
    </row>
    <row r="6230" spans="1:5" x14ac:dyDescent="0.25">
      <c r="A6230" t="s">
        <v>293</v>
      </c>
      <c r="B6230" t="s">
        <v>131</v>
      </c>
      <c r="C6230" t="s">
        <v>415</v>
      </c>
      <c r="D6230">
        <v>36819000000</v>
      </c>
      <c r="E6230">
        <v>2018</v>
      </c>
    </row>
    <row r="6231" spans="1:5" x14ac:dyDescent="0.25">
      <c r="A6231" t="s">
        <v>293</v>
      </c>
      <c r="B6231" t="s">
        <v>131</v>
      </c>
      <c r="C6231" t="s">
        <v>415</v>
      </c>
      <c r="D6231">
        <v>-7850000000</v>
      </c>
      <c r="E6231">
        <v>2019</v>
      </c>
    </row>
    <row r="6232" spans="1:5" x14ac:dyDescent="0.25">
      <c r="A6232" t="s">
        <v>293</v>
      </c>
      <c r="B6232" t="s">
        <v>131</v>
      </c>
      <c r="C6232" t="s">
        <v>415</v>
      </c>
      <c r="D6232">
        <v>-8155000000</v>
      </c>
      <c r="E6232">
        <v>2020</v>
      </c>
    </row>
    <row r="6233" spans="1:5" x14ac:dyDescent="0.25">
      <c r="A6233" t="s">
        <v>293</v>
      </c>
      <c r="B6233" t="s">
        <v>131</v>
      </c>
      <c r="C6233" t="s">
        <v>416</v>
      </c>
      <c r="D6233">
        <v>-43285000000</v>
      </c>
      <c r="E6233">
        <v>2018</v>
      </c>
    </row>
    <row r="6234" spans="1:5" x14ac:dyDescent="0.25">
      <c r="A6234" t="s">
        <v>293</v>
      </c>
      <c r="B6234" t="s">
        <v>131</v>
      </c>
      <c r="C6234" t="s">
        <v>416</v>
      </c>
      <c r="D6234">
        <v>-3339000000</v>
      </c>
      <c r="E6234">
        <v>2019</v>
      </c>
    </row>
    <row r="6235" spans="1:5" x14ac:dyDescent="0.25">
      <c r="A6235" t="s">
        <v>293</v>
      </c>
      <c r="B6235" t="s">
        <v>131</v>
      </c>
      <c r="C6235" t="s">
        <v>416</v>
      </c>
      <c r="D6235">
        <v>-5534000000</v>
      </c>
      <c r="E6235">
        <v>2020</v>
      </c>
    </row>
    <row r="6236" spans="1:5" x14ac:dyDescent="0.25">
      <c r="A6236" t="s">
        <v>293</v>
      </c>
      <c r="B6236" t="s">
        <v>131</v>
      </c>
      <c r="C6236" t="s">
        <v>417</v>
      </c>
      <c r="D6236">
        <v>8865000000</v>
      </c>
      <c r="E6236">
        <v>2018</v>
      </c>
    </row>
    <row r="6237" spans="1:5" x14ac:dyDescent="0.25">
      <c r="A6237" t="s">
        <v>293</v>
      </c>
      <c r="B6237" t="s">
        <v>131</v>
      </c>
      <c r="C6237" t="s">
        <v>417</v>
      </c>
      <c r="D6237">
        <v>12848000000</v>
      </c>
      <c r="E6237">
        <v>2019</v>
      </c>
    </row>
    <row r="6238" spans="1:5" x14ac:dyDescent="0.25">
      <c r="A6238" t="s">
        <v>293</v>
      </c>
      <c r="B6238" t="s">
        <v>131</v>
      </c>
      <c r="C6238" t="s">
        <v>417</v>
      </c>
      <c r="D6238">
        <v>15865000000</v>
      </c>
      <c r="E6238">
        <v>2020</v>
      </c>
    </row>
    <row r="6239" spans="1:5" x14ac:dyDescent="0.25">
      <c r="A6239" t="s">
        <v>293</v>
      </c>
      <c r="B6239" t="s">
        <v>131</v>
      </c>
      <c r="C6239" t="s">
        <v>418</v>
      </c>
      <c r="D6239">
        <v>4059000000</v>
      </c>
      <c r="E6239">
        <v>2018</v>
      </c>
    </row>
    <row r="6240" spans="1:5" x14ac:dyDescent="0.25">
      <c r="A6240" t="s">
        <v>293</v>
      </c>
      <c r="B6240" t="s">
        <v>131</v>
      </c>
      <c r="C6240" t="s">
        <v>418</v>
      </c>
      <c r="D6240">
        <v>5683000000</v>
      </c>
      <c r="E6240">
        <v>2019</v>
      </c>
    </row>
    <row r="6241" spans="1:5" x14ac:dyDescent="0.25">
      <c r="A6241" t="s">
        <v>293</v>
      </c>
      <c r="B6241" t="s">
        <v>131</v>
      </c>
      <c r="C6241" t="s">
        <v>418</v>
      </c>
      <c r="D6241">
        <v>7854000000</v>
      </c>
      <c r="E6241">
        <v>2020</v>
      </c>
    </row>
    <row r="6242" spans="1:5" x14ac:dyDescent="0.25">
      <c r="A6242" t="s">
        <v>293</v>
      </c>
      <c r="B6242" t="s">
        <v>131</v>
      </c>
      <c r="C6242" t="s">
        <v>419</v>
      </c>
      <c r="D6242">
        <v>1139000000</v>
      </c>
      <c r="E6242">
        <v>2018</v>
      </c>
    </row>
    <row r="6243" spans="1:5" x14ac:dyDescent="0.25">
      <c r="A6243" t="s">
        <v>293</v>
      </c>
      <c r="B6243" t="s">
        <v>131</v>
      </c>
      <c r="C6243" t="s">
        <v>419</v>
      </c>
      <c r="D6243">
        <v>2158000000</v>
      </c>
      <c r="E6243">
        <v>2019</v>
      </c>
    </row>
    <row r="6244" spans="1:5" x14ac:dyDescent="0.25">
      <c r="A6244" t="s">
        <v>293</v>
      </c>
      <c r="B6244" t="s">
        <v>131</v>
      </c>
      <c r="C6244" t="s">
        <v>419</v>
      </c>
      <c r="D6244">
        <v>1510000000</v>
      </c>
      <c r="E6244">
        <v>2020</v>
      </c>
    </row>
    <row r="6245" spans="1:5" x14ac:dyDescent="0.25">
      <c r="A6245" t="s">
        <v>293</v>
      </c>
      <c r="B6245" t="s">
        <v>131</v>
      </c>
      <c r="C6245" t="s">
        <v>420</v>
      </c>
      <c r="D6245">
        <v>1153000000</v>
      </c>
      <c r="E6245">
        <v>2018</v>
      </c>
    </row>
    <row r="6246" spans="1:5" x14ac:dyDescent="0.25">
      <c r="A6246" t="s">
        <v>293</v>
      </c>
      <c r="B6246" t="s">
        <v>131</v>
      </c>
      <c r="C6246" t="s">
        <v>420</v>
      </c>
      <c r="D6246">
        <v>1075000000</v>
      </c>
      <c r="E6246">
        <v>2019</v>
      </c>
    </row>
    <row r="6247" spans="1:5" x14ac:dyDescent="0.25">
      <c r="A6247" t="s">
        <v>293</v>
      </c>
      <c r="B6247" t="s">
        <v>131</v>
      </c>
      <c r="C6247" t="s">
        <v>420</v>
      </c>
      <c r="D6247">
        <v>973000000</v>
      </c>
      <c r="E6247">
        <v>2020</v>
      </c>
    </row>
    <row r="6248" spans="1:5" x14ac:dyDescent="0.25">
      <c r="A6248" t="s">
        <v>293</v>
      </c>
      <c r="B6248" t="s">
        <v>131</v>
      </c>
      <c r="C6248" t="s">
        <v>421</v>
      </c>
      <c r="D6248">
        <v>2183000000</v>
      </c>
      <c r="E6248">
        <v>2018</v>
      </c>
    </row>
    <row r="6249" spans="1:5" x14ac:dyDescent="0.25">
      <c r="A6249" t="s">
        <v>293</v>
      </c>
      <c r="B6249" t="s">
        <v>131</v>
      </c>
      <c r="C6249" t="s">
        <v>421</v>
      </c>
      <c r="D6249">
        <v>5346000000</v>
      </c>
      <c r="E6249">
        <v>2019</v>
      </c>
    </row>
    <row r="6250" spans="1:5" x14ac:dyDescent="0.25">
      <c r="A6250" t="s">
        <v>293</v>
      </c>
      <c r="B6250" t="s">
        <v>131</v>
      </c>
      <c r="C6250" t="s">
        <v>421</v>
      </c>
      <c r="D6250">
        <v>5278000000</v>
      </c>
      <c r="E6250">
        <v>2020</v>
      </c>
    </row>
    <row r="6251" spans="1:5" x14ac:dyDescent="0.25">
      <c r="A6251" t="s">
        <v>293</v>
      </c>
      <c r="B6251" t="s">
        <v>131</v>
      </c>
      <c r="C6251" t="s">
        <v>422</v>
      </c>
      <c r="D6251">
        <v>112000000</v>
      </c>
      <c r="E6251">
        <v>2018</v>
      </c>
    </row>
    <row r="6252" spans="1:5" x14ac:dyDescent="0.25">
      <c r="A6252" t="s">
        <v>293</v>
      </c>
      <c r="B6252" t="s">
        <v>131</v>
      </c>
      <c r="C6252" t="s">
        <v>422</v>
      </c>
      <c r="D6252">
        <v>-1499000000</v>
      </c>
      <c r="E6252">
        <v>2019</v>
      </c>
    </row>
    <row r="6253" spans="1:5" x14ac:dyDescent="0.25">
      <c r="A6253" t="s">
        <v>293</v>
      </c>
      <c r="B6253" t="s">
        <v>131</v>
      </c>
      <c r="C6253" t="s">
        <v>422</v>
      </c>
      <c r="D6253">
        <v>-3159000000</v>
      </c>
      <c r="E6253">
        <v>2020</v>
      </c>
    </row>
    <row r="6254" spans="1:5" x14ac:dyDescent="0.25">
      <c r="A6254" t="s">
        <v>293</v>
      </c>
      <c r="B6254" t="s">
        <v>131</v>
      </c>
      <c r="C6254" t="s">
        <v>423</v>
      </c>
      <c r="D6254">
        <v>45440000000</v>
      </c>
      <c r="E6254">
        <v>2018</v>
      </c>
    </row>
    <row r="6255" spans="1:5" x14ac:dyDescent="0.25">
      <c r="A6255" t="s">
        <v>293</v>
      </c>
      <c r="B6255" t="s">
        <v>131</v>
      </c>
      <c r="C6255" t="s">
        <v>423</v>
      </c>
      <c r="D6255">
        <v>45972000000</v>
      </c>
      <c r="E6255">
        <v>2019</v>
      </c>
    </row>
    <row r="6256" spans="1:5" x14ac:dyDescent="0.25">
      <c r="A6256" t="s">
        <v>293</v>
      </c>
      <c r="B6256" t="s">
        <v>131</v>
      </c>
      <c r="C6256" t="s">
        <v>423</v>
      </c>
      <c r="D6256">
        <v>46513000000</v>
      </c>
      <c r="E6256">
        <v>2020</v>
      </c>
    </row>
    <row r="6257" spans="1:5" x14ac:dyDescent="0.25">
      <c r="A6257" t="s">
        <v>293</v>
      </c>
      <c r="B6257" t="s">
        <v>131</v>
      </c>
      <c r="C6257" t="s">
        <v>424</v>
      </c>
      <c r="D6257">
        <v>-2000000</v>
      </c>
      <c r="E6257">
        <v>2018</v>
      </c>
    </row>
    <row r="6258" spans="1:5" x14ac:dyDescent="0.25">
      <c r="A6258" t="s">
        <v>293</v>
      </c>
      <c r="B6258" t="s">
        <v>131</v>
      </c>
      <c r="C6258" t="s">
        <v>424</v>
      </c>
      <c r="D6258">
        <v>-3000000</v>
      </c>
      <c r="E6258">
        <v>2019</v>
      </c>
    </row>
    <row r="6259" spans="1:5" x14ac:dyDescent="0.25">
      <c r="A6259" t="s">
        <v>293</v>
      </c>
      <c r="B6259" t="s">
        <v>131</v>
      </c>
      <c r="C6259" t="s">
        <v>424</v>
      </c>
      <c r="D6259">
        <v>13000000</v>
      </c>
      <c r="E6259">
        <v>2020</v>
      </c>
    </row>
    <row r="6260" spans="1:5" x14ac:dyDescent="0.25">
      <c r="A6260" t="s">
        <v>293</v>
      </c>
      <c r="B6260" t="s">
        <v>131</v>
      </c>
      <c r="C6260" t="s">
        <v>425</v>
      </c>
      <c r="D6260">
        <v>-320000000</v>
      </c>
      <c r="E6260">
        <v>2018</v>
      </c>
    </row>
    <row r="6261" spans="1:5" x14ac:dyDescent="0.25">
      <c r="A6261" t="s">
        <v>293</v>
      </c>
      <c r="B6261" t="s">
        <v>131</v>
      </c>
      <c r="C6261" t="s">
        <v>425</v>
      </c>
      <c r="D6261">
        <v>7551000000</v>
      </c>
      <c r="E6261">
        <v>2019</v>
      </c>
    </row>
    <row r="6262" spans="1:5" x14ac:dyDescent="0.25">
      <c r="A6262" t="s">
        <v>293</v>
      </c>
      <c r="B6262" t="s">
        <v>131</v>
      </c>
      <c r="C6262" t="s">
        <v>425</v>
      </c>
      <c r="D6262">
        <v>7574000000</v>
      </c>
      <c r="E6262">
        <v>2020</v>
      </c>
    </row>
    <row r="6263" spans="1:5" x14ac:dyDescent="0.25">
      <c r="A6263" t="s">
        <v>293</v>
      </c>
      <c r="B6263" t="s">
        <v>131</v>
      </c>
      <c r="C6263" t="s">
        <v>426</v>
      </c>
      <c r="D6263">
        <v>-322000000</v>
      </c>
      <c r="E6263">
        <v>2018</v>
      </c>
    </row>
    <row r="6264" spans="1:5" x14ac:dyDescent="0.25">
      <c r="A6264" t="s">
        <v>293</v>
      </c>
      <c r="B6264" t="s">
        <v>131</v>
      </c>
      <c r="C6264" t="s">
        <v>426</v>
      </c>
      <c r="D6264">
        <v>7548000000</v>
      </c>
      <c r="E6264">
        <v>2019</v>
      </c>
    </row>
    <row r="6265" spans="1:5" x14ac:dyDescent="0.25">
      <c r="A6265" t="s">
        <v>293</v>
      </c>
      <c r="B6265" t="s">
        <v>131</v>
      </c>
      <c r="C6265" t="s">
        <v>426</v>
      </c>
      <c r="D6265">
        <v>7587000000</v>
      </c>
      <c r="E6265">
        <v>2020</v>
      </c>
    </row>
    <row r="6266" spans="1:5" x14ac:dyDescent="0.25">
      <c r="A6266" t="s">
        <v>293</v>
      </c>
      <c r="B6266" t="s">
        <v>131</v>
      </c>
      <c r="C6266" t="s">
        <v>21</v>
      </c>
      <c r="D6266">
        <v>156447000000</v>
      </c>
      <c r="E6266">
        <v>2018</v>
      </c>
    </row>
    <row r="6267" spans="1:5" x14ac:dyDescent="0.25">
      <c r="A6267" t="s">
        <v>293</v>
      </c>
      <c r="B6267" t="s">
        <v>131</v>
      </c>
      <c r="C6267" t="s">
        <v>21</v>
      </c>
      <c r="D6267">
        <v>158719000000</v>
      </c>
      <c r="E6267">
        <v>2019</v>
      </c>
    </row>
    <row r="6268" spans="1:5" x14ac:dyDescent="0.25">
      <c r="A6268" t="s">
        <v>293</v>
      </c>
      <c r="B6268" t="s">
        <v>131</v>
      </c>
      <c r="C6268" t="s">
        <v>21</v>
      </c>
      <c r="D6268">
        <v>163981000000</v>
      </c>
      <c r="E6268">
        <v>2020</v>
      </c>
    </row>
    <row r="6269" spans="1:5" x14ac:dyDescent="0.25">
      <c r="A6269" t="s">
        <v>293</v>
      </c>
      <c r="B6269" t="s">
        <v>131</v>
      </c>
      <c r="C6269" t="s">
        <v>427</v>
      </c>
      <c r="D6269">
        <v>190558000000</v>
      </c>
      <c r="E6269">
        <v>2018</v>
      </c>
    </row>
    <row r="6270" spans="1:5" x14ac:dyDescent="0.25">
      <c r="A6270" t="s">
        <v>293</v>
      </c>
      <c r="B6270" t="s">
        <v>131</v>
      </c>
      <c r="C6270" t="s">
        <v>427</v>
      </c>
      <c r="D6270">
        <v>244789000000</v>
      </c>
      <c r="E6270">
        <v>2019</v>
      </c>
    </row>
    <row r="6271" spans="1:5" x14ac:dyDescent="0.25">
      <c r="A6271" t="s">
        <v>293</v>
      </c>
      <c r="B6271" t="s">
        <v>131</v>
      </c>
      <c r="C6271" t="s">
        <v>427</v>
      </c>
      <c r="D6271">
        <v>254795000000</v>
      </c>
      <c r="E6271">
        <v>2020</v>
      </c>
    </row>
    <row r="6272" spans="1:5" x14ac:dyDescent="0.25">
      <c r="A6272" t="s">
        <v>293</v>
      </c>
      <c r="B6272" t="s">
        <v>131</v>
      </c>
      <c r="C6272" t="s">
        <v>13</v>
      </c>
      <c r="D6272">
        <v>45195000000</v>
      </c>
      <c r="E6272">
        <v>2018</v>
      </c>
    </row>
    <row r="6273" spans="1:5" x14ac:dyDescent="0.25">
      <c r="A6273" t="s">
        <v>293</v>
      </c>
      <c r="B6273" t="s">
        <v>131</v>
      </c>
      <c r="C6273" t="s">
        <v>13</v>
      </c>
      <c r="D6273">
        <v>50302000000</v>
      </c>
      <c r="E6273">
        <v>2019</v>
      </c>
    </row>
    <row r="6274" spans="1:5" x14ac:dyDescent="0.25">
      <c r="A6274" t="s">
        <v>293</v>
      </c>
      <c r="B6274" t="s">
        <v>131</v>
      </c>
      <c r="C6274" t="s">
        <v>13</v>
      </c>
      <c r="D6274">
        <v>56369000000</v>
      </c>
      <c r="E6274">
        <v>2020</v>
      </c>
    </row>
    <row r="6275" spans="1:5" x14ac:dyDescent="0.25">
      <c r="A6275" t="s">
        <v>293</v>
      </c>
      <c r="B6275" t="s">
        <v>131</v>
      </c>
      <c r="C6275" t="s">
        <v>16</v>
      </c>
      <c r="D6275">
        <v>45762000000</v>
      </c>
      <c r="E6275">
        <v>2018</v>
      </c>
    </row>
    <row r="6276" spans="1:5" x14ac:dyDescent="0.25">
      <c r="A6276" t="s">
        <v>293</v>
      </c>
      <c r="B6276" t="s">
        <v>131</v>
      </c>
      <c r="C6276" t="s">
        <v>16</v>
      </c>
      <c r="D6276">
        <v>53303000000</v>
      </c>
      <c r="E6276">
        <v>2019</v>
      </c>
    </row>
    <row r="6277" spans="1:5" x14ac:dyDescent="0.25">
      <c r="A6277" t="s">
        <v>293</v>
      </c>
      <c r="B6277" t="s">
        <v>131</v>
      </c>
      <c r="C6277" t="s">
        <v>16</v>
      </c>
      <c r="D6277">
        <v>62017000000</v>
      </c>
      <c r="E6277">
        <v>2020</v>
      </c>
    </row>
    <row r="6278" spans="1:5" x14ac:dyDescent="0.25">
      <c r="A6278" t="s">
        <v>293</v>
      </c>
      <c r="B6278" t="s">
        <v>131</v>
      </c>
      <c r="C6278" t="s">
        <v>428</v>
      </c>
      <c r="D6278">
        <v>2718000000</v>
      </c>
      <c r="E6278">
        <v>2018</v>
      </c>
    </row>
    <row r="6279" spans="1:5" x14ac:dyDescent="0.25">
      <c r="A6279" t="s">
        <v>293</v>
      </c>
      <c r="B6279" t="s">
        <v>131</v>
      </c>
      <c r="C6279" t="s">
        <v>428</v>
      </c>
      <c r="D6279">
        <v>4441000000</v>
      </c>
      <c r="E6279">
        <v>2020</v>
      </c>
    </row>
    <row r="6280" spans="1:5" x14ac:dyDescent="0.25">
      <c r="A6280" t="s">
        <v>293</v>
      </c>
      <c r="B6280" t="s">
        <v>131</v>
      </c>
      <c r="C6280" t="s">
        <v>429</v>
      </c>
      <c r="D6280">
        <v>2718000000</v>
      </c>
      <c r="E6280">
        <v>2018</v>
      </c>
    </row>
    <row r="6281" spans="1:5" x14ac:dyDescent="0.25">
      <c r="A6281" t="s">
        <v>293</v>
      </c>
      <c r="B6281" t="s">
        <v>131</v>
      </c>
      <c r="C6281" t="s">
        <v>429</v>
      </c>
      <c r="D6281">
        <v>4371000000</v>
      </c>
      <c r="E6281">
        <v>2019</v>
      </c>
    </row>
    <row r="6282" spans="1:5" x14ac:dyDescent="0.25">
      <c r="A6282" t="s">
        <v>293</v>
      </c>
      <c r="B6282" t="s">
        <v>131</v>
      </c>
      <c r="C6282" t="s">
        <v>429</v>
      </c>
      <c r="D6282">
        <v>4371000000</v>
      </c>
      <c r="E6282">
        <v>2019</v>
      </c>
    </row>
    <row r="6283" spans="1:5" x14ac:dyDescent="0.25">
      <c r="A6283" t="s">
        <v>293</v>
      </c>
      <c r="B6283" t="s">
        <v>131</v>
      </c>
      <c r="C6283" t="s">
        <v>429</v>
      </c>
      <c r="D6283">
        <v>4441000000</v>
      </c>
      <c r="E6283">
        <v>2020</v>
      </c>
    </row>
    <row r="6284" spans="1:5" x14ac:dyDescent="0.25">
      <c r="A6284" t="s">
        <v>293</v>
      </c>
      <c r="B6284" t="s">
        <v>131</v>
      </c>
      <c r="C6284" t="s">
        <v>430</v>
      </c>
      <c r="D6284">
        <v>1406000000</v>
      </c>
      <c r="E6284">
        <v>2018</v>
      </c>
    </row>
    <row r="6285" spans="1:5" x14ac:dyDescent="0.25">
      <c r="A6285" t="s">
        <v>293</v>
      </c>
      <c r="B6285" t="s">
        <v>131</v>
      </c>
      <c r="C6285" t="s">
        <v>430</v>
      </c>
      <c r="D6285">
        <v>8997000000</v>
      </c>
      <c r="E6285">
        <v>2019</v>
      </c>
    </row>
    <row r="6286" spans="1:5" x14ac:dyDescent="0.25">
      <c r="A6286" t="s">
        <v>293</v>
      </c>
      <c r="B6286" t="s">
        <v>131</v>
      </c>
      <c r="C6286" t="s">
        <v>430</v>
      </c>
      <c r="D6286">
        <v>9770000000</v>
      </c>
      <c r="E6286">
        <v>2020</v>
      </c>
    </row>
    <row r="6287" spans="1:5" x14ac:dyDescent="0.25">
      <c r="A6287" t="s">
        <v>293</v>
      </c>
      <c r="B6287" t="s">
        <v>131</v>
      </c>
      <c r="C6287" t="s">
        <v>431</v>
      </c>
      <c r="D6287">
        <v>0</v>
      </c>
      <c r="E6287">
        <v>2018</v>
      </c>
    </row>
    <row r="6288" spans="1:5" x14ac:dyDescent="0.25">
      <c r="A6288" t="s">
        <v>293</v>
      </c>
      <c r="B6288" t="s">
        <v>131</v>
      </c>
      <c r="C6288" t="s">
        <v>431</v>
      </c>
      <c r="D6288">
        <v>0</v>
      </c>
      <c r="E6288">
        <v>2019</v>
      </c>
    </row>
    <row r="6289" spans="1:5" x14ac:dyDescent="0.25">
      <c r="A6289" t="s">
        <v>293</v>
      </c>
      <c r="B6289" t="s">
        <v>131</v>
      </c>
      <c r="C6289" t="s">
        <v>431</v>
      </c>
      <c r="D6289">
        <v>0</v>
      </c>
      <c r="E6289">
        <v>2020</v>
      </c>
    </row>
    <row r="6290" spans="1:5" x14ac:dyDescent="0.25">
      <c r="A6290" t="s">
        <v>293</v>
      </c>
      <c r="B6290" t="s">
        <v>131</v>
      </c>
      <c r="C6290" t="s">
        <v>432</v>
      </c>
      <c r="D6290">
        <v>43465</v>
      </c>
      <c r="E6290">
        <v>2018</v>
      </c>
    </row>
    <row r="6291" spans="1:5" x14ac:dyDescent="0.25">
      <c r="A6291" t="s">
        <v>293</v>
      </c>
      <c r="B6291" t="s">
        <v>131</v>
      </c>
      <c r="C6291" t="s">
        <v>432</v>
      </c>
      <c r="D6291">
        <v>43685</v>
      </c>
      <c r="E6291">
        <v>2019</v>
      </c>
    </row>
    <row r="6292" spans="1:5" x14ac:dyDescent="0.25">
      <c r="A6292" t="s">
        <v>293</v>
      </c>
      <c r="B6292" t="s">
        <v>131</v>
      </c>
      <c r="C6292" t="s">
        <v>432</v>
      </c>
      <c r="D6292">
        <v>44196</v>
      </c>
      <c r="E6292">
        <v>2020</v>
      </c>
    </row>
    <row r="6293" spans="1:5" x14ac:dyDescent="0.25">
      <c r="A6293" t="s">
        <v>293</v>
      </c>
      <c r="B6293" t="s">
        <v>131</v>
      </c>
      <c r="C6293" t="s">
        <v>433</v>
      </c>
      <c r="D6293">
        <v>318000000</v>
      </c>
      <c r="E6293">
        <v>2018</v>
      </c>
    </row>
    <row r="6294" spans="1:5" x14ac:dyDescent="0.25">
      <c r="A6294" t="s">
        <v>293</v>
      </c>
      <c r="B6294" t="s">
        <v>131</v>
      </c>
      <c r="C6294" t="s">
        <v>433</v>
      </c>
      <c r="D6294">
        <v>306000000</v>
      </c>
      <c r="E6294">
        <v>2019</v>
      </c>
    </row>
    <row r="6295" spans="1:5" x14ac:dyDescent="0.25">
      <c r="A6295" t="s">
        <v>293</v>
      </c>
      <c r="B6295" t="s">
        <v>131</v>
      </c>
      <c r="C6295" t="s">
        <v>433</v>
      </c>
      <c r="D6295">
        <v>312000000</v>
      </c>
      <c r="E6295">
        <v>2020</v>
      </c>
    </row>
    <row r="6296" spans="1:5" x14ac:dyDescent="0.25">
      <c r="A6296" t="s">
        <v>293</v>
      </c>
      <c r="B6296" t="s">
        <v>131</v>
      </c>
      <c r="C6296" t="s">
        <v>434</v>
      </c>
      <c r="D6296">
        <v>58403000000</v>
      </c>
      <c r="E6296">
        <v>2018</v>
      </c>
    </row>
    <row r="6297" spans="1:5" x14ac:dyDescent="0.25">
      <c r="A6297" t="s">
        <v>293</v>
      </c>
      <c r="B6297" t="s">
        <v>131</v>
      </c>
      <c r="C6297" t="s">
        <v>434</v>
      </c>
      <c r="D6297">
        <v>63864000000</v>
      </c>
      <c r="E6297">
        <v>2019</v>
      </c>
    </row>
    <row r="6298" spans="1:5" x14ac:dyDescent="0.25">
      <c r="A6298" t="s">
        <v>293</v>
      </c>
      <c r="B6298" t="s">
        <v>131</v>
      </c>
      <c r="C6298" t="s">
        <v>434</v>
      </c>
      <c r="D6298">
        <v>69389000000</v>
      </c>
      <c r="E6298">
        <v>2020</v>
      </c>
    </row>
    <row r="6299" spans="1:5" x14ac:dyDescent="0.25">
      <c r="A6299" t="s">
        <v>293</v>
      </c>
      <c r="B6299" t="s">
        <v>131</v>
      </c>
      <c r="C6299" t="s">
        <v>435</v>
      </c>
      <c r="D6299">
        <v>0</v>
      </c>
      <c r="E6299">
        <v>2018</v>
      </c>
    </row>
    <row r="6300" spans="1:5" x14ac:dyDescent="0.25">
      <c r="A6300" t="s">
        <v>293</v>
      </c>
      <c r="B6300" t="s">
        <v>131</v>
      </c>
      <c r="C6300" t="s">
        <v>435</v>
      </c>
      <c r="D6300">
        <v>0</v>
      </c>
      <c r="E6300">
        <v>2019</v>
      </c>
    </row>
    <row r="6301" spans="1:5" x14ac:dyDescent="0.25">
      <c r="A6301" t="s">
        <v>293</v>
      </c>
      <c r="B6301" t="s">
        <v>131</v>
      </c>
      <c r="C6301" t="s">
        <v>435</v>
      </c>
      <c r="D6301">
        <v>0</v>
      </c>
      <c r="E6301">
        <v>2020</v>
      </c>
    </row>
    <row r="6302" spans="1:5" x14ac:dyDescent="0.25">
      <c r="A6302" t="s">
        <v>293</v>
      </c>
      <c r="B6302" t="s">
        <v>131</v>
      </c>
      <c r="C6302" t="s">
        <v>436</v>
      </c>
      <c r="D6302">
        <v>78678000000</v>
      </c>
      <c r="E6302">
        <v>2018</v>
      </c>
    </row>
    <row r="6303" spans="1:5" x14ac:dyDescent="0.25">
      <c r="A6303" t="s">
        <v>293</v>
      </c>
      <c r="B6303" t="s">
        <v>131</v>
      </c>
      <c r="C6303" t="s">
        <v>436</v>
      </c>
      <c r="D6303">
        <v>79749000000</v>
      </c>
      <c r="E6303">
        <v>2019</v>
      </c>
    </row>
    <row r="6304" spans="1:5" x14ac:dyDescent="0.25">
      <c r="A6304" t="s">
        <v>293</v>
      </c>
      <c r="B6304" t="s">
        <v>131</v>
      </c>
      <c r="C6304" t="s">
        <v>436</v>
      </c>
      <c r="D6304">
        <v>79552000000</v>
      </c>
      <c r="E6304">
        <v>2020</v>
      </c>
    </row>
    <row r="6305" spans="1:5" x14ac:dyDescent="0.25">
      <c r="A6305" t="s">
        <v>293</v>
      </c>
      <c r="B6305" t="s">
        <v>131</v>
      </c>
      <c r="C6305" t="s">
        <v>437</v>
      </c>
      <c r="D6305">
        <v>38132000000</v>
      </c>
      <c r="E6305">
        <v>2018</v>
      </c>
    </row>
    <row r="6306" spans="1:5" x14ac:dyDescent="0.25">
      <c r="A6306" t="s">
        <v>293</v>
      </c>
      <c r="B6306" t="s">
        <v>131</v>
      </c>
      <c r="C6306" t="s">
        <v>437</v>
      </c>
      <c r="D6306">
        <v>98057000000</v>
      </c>
      <c r="E6306">
        <v>2019</v>
      </c>
    </row>
    <row r="6307" spans="1:5" x14ac:dyDescent="0.25">
      <c r="A6307" t="s">
        <v>293</v>
      </c>
      <c r="B6307" t="s">
        <v>131</v>
      </c>
      <c r="C6307" t="s">
        <v>437</v>
      </c>
      <c r="D6307">
        <v>104725000000</v>
      </c>
      <c r="E6307">
        <v>2020</v>
      </c>
    </row>
    <row r="6308" spans="1:5" x14ac:dyDescent="0.25">
      <c r="A6308" t="s">
        <v>293</v>
      </c>
      <c r="B6308" t="s">
        <v>131</v>
      </c>
      <c r="C6308" t="s">
        <v>438</v>
      </c>
      <c r="D6308">
        <v>-596000000</v>
      </c>
      <c r="E6308">
        <v>2018</v>
      </c>
    </row>
    <row r="6309" spans="1:5" x14ac:dyDescent="0.25">
      <c r="A6309" t="s">
        <v>293</v>
      </c>
      <c r="B6309" t="s">
        <v>131</v>
      </c>
      <c r="C6309" t="s">
        <v>438</v>
      </c>
      <c r="D6309">
        <v>6631000000</v>
      </c>
      <c r="E6309">
        <v>2019</v>
      </c>
    </row>
    <row r="6310" spans="1:5" x14ac:dyDescent="0.25">
      <c r="A6310" t="s">
        <v>293</v>
      </c>
      <c r="B6310" t="s">
        <v>131</v>
      </c>
      <c r="C6310" t="s">
        <v>438</v>
      </c>
      <c r="D6310">
        <v>7201000000</v>
      </c>
      <c r="E6310">
        <v>2020</v>
      </c>
    </row>
    <row r="6311" spans="1:5" x14ac:dyDescent="0.25">
      <c r="A6311" t="s">
        <v>293</v>
      </c>
      <c r="B6311" t="s">
        <v>131</v>
      </c>
      <c r="C6311" t="s">
        <v>439</v>
      </c>
      <c r="D6311">
        <v>0</v>
      </c>
      <c r="E6311">
        <v>2018</v>
      </c>
    </row>
    <row r="6312" spans="1:5" x14ac:dyDescent="0.25">
      <c r="A6312" t="s">
        <v>293</v>
      </c>
      <c r="B6312" t="s">
        <v>131</v>
      </c>
      <c r="C6312" t="s">
        <v>439</v>
      </c>
      <c r="D6312">
        <v>0</v>
      </c>
      <c r="E6312">
        <v>2019</v>
      </c>
    </row>
    <row r="6313" spans="1:5" x14ac:dyDescent="0.25">
      <c r="A6313" t="s">
        <v>293</v>
      </c>
      <c r="B6313" t="s">
        <v>131</v>
      </c>
      <c r="C6313" t="s">
        <v>439</v>
      </c>
      <c r="D6313">
        <v>-9000000</v>
      </c>
      <c r="E6313">
        <v>2020</v>
      </c>
    </row>
    <row r="6314" spans="1:5" x14ac:dyDescent="0.25">
      <c r="A6314" t="s">
        <v>293</v>
      </c>
      <c r="B6314" t="s">
        <v>131</v>
      </c>
      <c r="C6314" t="s">
        <v>23</v>
      </c>
      <c r="D6314">
        <v>2002000000</v>
      </c>
      <c r="E6314">
        <v>2018</v>
      </c>
    </row>
    <row r="6315" spans="1:5" x14ac:dyDescent="0.25">
      <c r="A6315" t="s">
        <v>293</v>
      </c>
      <c r="B6315" t="s">
        <v>131</v>
      </c>
      <c r="C6315" t="s">
        <v>23</v>
      </c>
      <c r="D6315">
        <v>2366000000</v>
      </c>
      <c r="E6315">
        <v>2019</v>
      </c>
    </row>
    <row r="6316" spans="1:5" x14ac:dyDescent="0.25">
      <c r="A6316" t="s">
        <v>293</v>
      </c>
      <c r="B6316" t="s">
        <v>131</v>
      </c>
      <c r="C6316" t="s">
        <v>23</v>
      </c>
      <c r="D6316">
        <v>2569000000</v>
      </c>
      <c r="E6316">
        <v>2020</v>
      </c>
    </row>
    <row r="6317" spans="1:5" x14ac:dyDescent="0.25">
      <c r="A6317" t="s">
        <v>293</v>
      </c>
      <c r="B6317" t="s">
        <v>131</v>
      </c>
      <c r="C6317" t="s">
        <v>440</v>
      </c>
      <c r="D6317">
        <v>36307000000</v>
      </c>
      <c r="E6317">
        <v>2018</v>
      </c>
    </row>
    <row r="6318" spans="1:5" x14ac:dyDescent="0.25">
      <c r="A6318" t="s">
        <v>293</v>
      </c>
      <c r="B6318" t="s">
        <v>131</v>
      </c>
      <c r="C6318" t="s">
        <v>440</v>
      </c>
      <c r="D6318">
        <v>33121000000</v>
      </c>
      <c r="E6318">
        <v>2019</v>
      </c>
    </row>
    <row r="6319" spans="1:5" x14ac:dyDescent="0.25">
      <c r="A6319" t="s">
        <v>293</v>
      </c>
      <c r="B6319" t="s">
        <v>131</v>
      </c>
      <c r="C6319" t="s">
        <v>440</v>
      </c>
      <c r="D6319">
        <v>31142000000</v>
      </c>
      <c r="E6319">
        <v>2020</v>
      </c>
    </row>
    <row r="6320" spans="1:5" x14ac:dyDescent="0.25">
      <c r="A6320" t="s">
        <v>293</v>
      </c>
      <c r="B6320" t="s">
        <v>131</v>
      </c>
      <c r="C6320" t="s">
        <v>22</v>
      </c>
      <c r="D6320">
        <v>2619000000</v>
      </c>
      <c r="E6320">
        <v>2018</v>
      </c>
    </row>
    <row r="6321" spans="1:5" x14ac:dyDescent="0.25">
      <c r="A6321" t="s">
        <v>293</v>
      </c>
      <c r="B6321" t="s">
        <v>131</v>
      </c>
      <c r="C6321" t="s">
        <v>22</v>
      </c>
      <c r="D6321">
        <v>3114000000</v>
      </c>
      <c r="E6321">
        <v>2019</v>
      </c>
    </row>
    <row r="6322" spans="1:5" x14ac:dyDescent="0.25">
      <c r="A6322" t="s">
        <v>293</v>
      </c>
      <c r="B6322" t="s">
        <v>131</v>
      </c>
      <c r="C6322" t="s">
        <v>22</v>
      </c>
      <c r="D6322">
        <v>4347000000</v>
      </c>
      <c r="E6322">
        <v>2020</v>
      </c>
    </row>
    <row r="6323" spans="1:5" x14ac:dyDescent="0.25">
      <c r="A6323" t="s">
        <v>293</v>
      </c>
      <c r="B6323" t="s">
        <v>131</v>
      </c>
      <c r="C6323" t="s">
        <v>441</v>
      </c>
      <c r="D6323">
        <v>2803000000</v>
      </c>
      <c r="E6323">
        <v>2018</v>
      </c>
    </row>
    <row r="6324" spans="1:5" x14ac:dyDescent="0.25">
      <c r="A6324" t="s">
        <v>293</v>
      </c>
      <c r="B6324" t="s">
        <v>131</v>
      </c>
      <c r="C6324" t="s">
        <v>441</v>
      </c>
      <c r="D6324">
        <v>2954000000</v>
      </c>
      <c r="E6324">
        <v>2019</v>
      </c>
    </row>
    <row r="6325" spans="1:5" x14ac:dyDescent="0.25">
      <c r="A6325" t="s">
        <v>293</v>
      </c>
      <c r="B6325" t="s">
        <v>131</v>
      </c>
      <c r="C6325" t="s">
        <v>441</v>
      </c>
      <c r="D6325">
        <v>2904000000</v>
      </c>
      <c r="E6325">
        <v>2020</v>
      </c>
    </row>
    <row r="6326" spans="1:5" x14ac:dyDescent="0.25">
      <c r="A6326" t="s">
        <v>293</v>
      </c>
      <c r="B6326" t="s">
        <v>131</v>
      </c>
      <c r="C6326" t="s">
        <v>11</v>
      </c>
      <c r="D6326">
        <v>16450000000</v>
      </c>
      <c r="E6326">
        <v>2018</v>
      </c>
    </row>
    <row r="6327" spans="1:5" x14ac:dyDescent="0.25">
      <c r="A6327" t="s">
        <v>293</v>
      </c>
      <c r="B6327" t="s">
        <v>131</v>
      </c>
      <c r="C6327" t="s">
        <v>11</v>
      </c>
      <c r="D6327">
        <v>17516000000</v>
      </c>
      <c r="E6327">
        <v>2019</v>
      </c>
    </row>
    <row r="6328" spans="1:5" x14ac:dyDescent="0.25">
      <c r="A6328" t="s">
        <v>293</v>
      </c>
      <c r="B6328" t="s">
        <v>131</v>
      </c>
      <c r="C6328" t="s">
        <v>11</v>
      </c>
      <c r="D6328">
        <v>18496000000</v>
      </c>
      <c r="E6328">
        <v>2020</v>
      </c>
    </row>
    <row r="6329" spans="1:5" x14ac:dyDescent="0.25">
      <c r="A6329" t="s">
        <v>293</v>
      </c>
      <c r="B6329" t="s">
        <v>131</v>
      </c>
      <c r="C6329" t="s">
        <v>19</v>
      </c>
      <c r="D6329">
        <v>196456000000</v>
      </c>
      <c r="E6329">
        <v>2018</v>
      </c>
    </row>
    <row r="6330" spans="1:5" x14ac:dyDescent="0.25">
      <c r="A6330" t="s">
        <v>293</v>
      </c>
      <c r="B6330" t="s">
        <v>131</v>
      </c>
      <c r="C6330" t="s">
        <v>19</v>
      </c>
      <c r="D6330">
        <v>222449000000</v>
      </c>
      <c r="E6330">
        <v>2019</v>
      </c>
    </row>
    <row r="6331" spans="1:5" x14ac:dyDescent="0.25">
      <c r="A6331" t="s">
        <v>293</v>
      </c>
      <c r="B6331" t="s">
        <v>131</v>
      </c>
      <c r="C6331" t="s">
        <v>19</v>
      </c>
      <c r="D6331">
        <v>230715000000</v>
      </c>
      <c r="E6331">
        <v>2020</v>
      </c>
    </row>
    <row r="6332" spans="1:5" x14ac:dyDescent="0.25">
      <c r="A6332" t="s">
        <v>293</v>
      </c>
      <c r="B6332" t="s">
        <v>131</v>
      </c>
      <c r="C6332" t="s">
        <v>18</v>
      </c>
      <c r="D6332">
        <v>157947000000</v>
      </c>
      <c r="E6332">
        <v>2018</v>
      </c>
    </row>
    <row r="6333" spans="1:5" x14ac:dyDescent="0.25">
      <c r="A6333" t="s">
        <v>293</v>
      </c>
      <c r="B6333" t="s">
        <v>131</v>
      </c>
      <c r="C6333" t="s">
        <v>18</v>
      </c>
      <c r="D6333">
        <v>158279000000</v>
      </c>
      <c r="E6333">
        <v>2019</v>
      </c>
    </row>
    <row r="6334" spans="1:5" x14ac:dyDescent="0.25">
      <c r="A6334" t="s">
        <v>293</v>
      </c>
      <c r="B6334" t="s">
        <v>131</v>
      </c>
      <c r="C6334" t="s">
        <v>18</v>
      </c>
      <c r="D6334">
        <v>161014000000</v>
      </c>
      <c r="E6334">
        <v>2020</v>
      </c>
    </row>
    <row r="6335" spans="1:5" x14ac:dyDescent="0.25">
      <c r="A6335" t="s">
        <v>293</v>
      </c>
      <c r="B6335" t="s">
        <v>131</v>
      </c>
      <c r="C6335" t="s">
        <v>442</v>
      </c>
      <c r="D6335">
        <v>1267000000</v>
      </c>
      <c r="E6335">
        <v>2018</v>
      </c>
    </row>
    <row r="6336" spans="1:5" x14ac:dyDescent="0.25">
      <c r="A6336" t="s">
        <v>293</v>
      </c>
      <c r="B6336" t="s">
        <v>131</v>
      </c>
      <c r="C6336" t="s">
        <v>442</v>
      </c>
      <c r="D6336">
        <v>3781000000</v>
      </c>
      <c r="E6336">
        <v>2019</v>
      </c>
    </row>
    <row r="6337" spans="1:5" x14ac:dyDescent="0.25">
      <c r="A6337" t="s">
        <v>293</v>
      </c>
      <c r="B6337" t="s">
        <v>131</v>
      </c>
      <c r="C6337" t="s">
        <v>442</v>
      </c>
      <c r="D6337">
        <v>5440000000</v>
      </c>
      <c r="E6337">
        <v>2020</v>
      </c>
    </row>
    <row r="6338" spans="1:5" x14ac:dyDescent="0.25">
      <c r="A6338" t="s">
        <v>293</v>
      </c>
      <c r="B6338" t="s">
        <v>131</v>
      </c>
      <c r="C6338" t="s">
        <v>443</v>
      </c>
      <c r="D6338">
        <v>15732000000</v>
      </c>
      <c r="E6338">
        <v>2018</v>
      </c>
    </row>
    <row r="6339" spans="1:5" x14ac:dyDescent="0.25">
      <c r="A6339" t="s">
        <v>293</v>
      </c>
      <c r="B6339" t="s">
        <v>131</v>
      </c>
      <c r="C6339" t="s">
        <v>443</v>
      </c>
      <c r="D6339">
        <v>17314000000</v>
      </c>
      <c r="E6339">
        <v>2019</v>
      </c>
    </row>
    <row r="6340" spans="1:5" x14ac:dyDescent="0.25">
      <c r="A6340" t="s">
        <v>293</v>
      </c>
      <c r="B6340" t="s">
        <v>131</v>
      </c>
      <c r="C6340" t="s">
        <v>443</v>
      </c>
      <c r="D6340">
        <v>20812000000</v>
      </c>
      <c r="E6340">
        <v>2020</v>
      </c>
    </row>
    <row r="6341" spans="1:5" x14ac:dyDescent="0.25">
      <c r="A6341" t="s">
        <v>293</v>
      </c>
      <c r="B6341" t="s">
        <v>131</v>
      </c>
      <c r="C6341" t="s">
        <v>444</v>
      </c>
      <c r="D6341">
        <v>38265000000</v>
      </c>
      <c r="E6341">
        <v>2018</v>
      </c>
    </row>
    <row r="6342" spans="1:5" x14ac:dyDescent="0.25">
      <c r="A6342" t="s">
        <v>293</v>
      </c>
      <c r="B6342" t="s">
        <v>131</v>
      </c>
      <c r="C6342" t="s">
        <v>444</v>
      </c>
      <c r="D6342">
        <v>-5320000000</v>
      </c>
      <c r="E6342">
        <v>2019</v>
      </c>
    </row>
    <row r="6343" spans="1:5" x14ac:dyDescent="0.25">
      <c r="A6343" t="s">
        <v>293</v>
      </c>
      <c r="B6343" t="s">
        <v>131</v>
      </c>
      <c r="C6343" t="s">
        <v>444</v>
      </c>
      <c r="D6343">
        <v>-5673000000</v>
      </c>
      <c r="E6343">
        <v>2020</v>
      </c>
    </row>
    <row r="6344" spans="1:5" x14ac:dyDescent="0.25">
      <c r="A6344" t="s">
        <v>293</v>
      </c>
      <c r="B6344" t="s">
        <v>131</v>
      </c>
      <c r="C6344" t="s">
        <v>445</v>
      </c>
      <c r="D6344">
        <v>0</v>
      </c>
      <c r="E6344">
        <v>2018</v>
      </c>
    </row>
    <row r="6345" spans="1:5" x14ac:dyDescent="0.25">
      <c r="A6345" t="s">
        <v>293</v>
      </c>
      <c r="B6345" t="s">
        <v>131</v>
      </c>
      <c r="C6345" t="s">
        <v>445</v>
      </c>
      <c r="D6345">
        <v>0</v>
      </c>
      <c r="E6345">
        <v>2019</v>
      </c>
    </row>
    <row r="6346" spans="1:5" x14ac:dyDescent="0.25">
      <c r="A6346" t="s">
        <v>293</v>
      </c>
      <c r="B6346" t="s">
        <v>131</v>
      </c>
      <c r="C6346" t="s">
        <v>445</v>
      </c>
      <c r="D6346">
        <v>0</v>
      </c>
      <c r="E6346">
        <v>2020</v>
      </c>
    </row>
    <row r="6347" spans="1:5" x14ac:dyDescent="0.25">
      <c r="A6347" t="s">
        <v>293</v>
      </c>
      <c r="B6347" t="s">
        <v>131</v>
      </c>
      <c r="C6347" t="s">
        <v>446</v>
      </c>
      <c r="D6347">
        <v>0</v>
      </c>
      <c r="E6347">
        <v>2018</v>
      </c>
    </row>
    <row r="6348" spans="1:5" x14ac:dyDescent="0.25">
      <c r="A6348" t="s">
        <v>293</v>
      </c>
      <c r="B6348" t="s">
        <v>131</v>
      </c>
      <c r="C6348" t="s">
        <v>446</v>
      </c>
      <c r="D6348">
        <v>0</v>
      </c>
      <c r="E6348">
        <v>2019</v>
      </c>
    </row>
    <row r="6349" spans="1:5" x14ac:dyDescent="0.25">
      <c r="A6349" t="s">
        <v>293</v>
      </c>
      <c r="B6349" t="s">
        <v>131</v>
      </c>
      <c r="C6349" t="s">
        <v>446</v>
      </c>
      <c r="D6349">
        <v>0</v>
      </c>
      <c r="E6349">
        <v>2020</v>
      </c>
    </row>
    <row r="6350" spans="1:5" x14ac:dyDescent="0.25">
      <c r="A6350" t="s">
        <v>293</v>
      </c>
      <c r="B6350" t="s">
        <v>131</v>
      </c>
      <c r="C6350" t="s">
        <v>447</v>
      </c>
      <c r="D6350">
        <v>36819000000</v>
      </c>
      <c r="E6350">
        <v>2018</v>
      </c>
    </row>
    <row r="6351" spans="1:5" x14ac:dyDescent="0.25">
      <c r="A6351" t="s">
        <v>293</v>
      </c>
      <c r="B6351" t="s">
        <v>131</v>
      </c>
      <c r="C6351" t="s">
        <v>447</v>
      </c>
      <c r="D6351">
        <v>-7850000000</v>
      </c>
      <c r="E6351">
        <v>2019</v>
      </c>
    </row>
    <row r="6352" spans="1:5" x14ac:dyDescent="0.25">
      <c r="A6352" t="s">
        <v>293</v>
      </c>
      <c r="B6352" t="s">
        <v>131</v>
      </c>
      <c r="C6352" t="s">
        <v>447</v>
      </c>
      <c r="D6352">
        <v>-8155000000</v>
      </c>
      <c r="E6352">
        <v>2020</v>
      </c>
    </row>
    <row r="6353" spans="1:5" x14ac:dyDescent="0.25">
      <c r="A6353" t="s">
        <v>293</v>
      </c>
      <c r="B6353" t="s">
        <v>131</v>
      </c>
      <c r="C6353" t="s">
        <v>448</v>
      </c>
      <c r="D6353">
        <v>0</v>
      </c>
      <c r="E6353">
        <v>2018</v>
      </c>
    </row>
    <row r="6354" spans="1:5" x14ac:dyDescent="0.25">
      <c r="A6354" t="s">
        <v>293</v>
      </c>
      <c r="B6354" t="s">
        <v>131</v>
      </c>
      <c r="C6354" t="s">
        <v>448</v>
      </c>
      <c r="D6354">
        <v>0</v>
      </c>
      <c r="E6354">
        <v>2019</v>
      </c>
    </row>
    <row r="6355" spans="1:5" x14ac:dyDescent="0.25">
      <c r="A6355" t="s">
        <v>293</v>
      </c>
      <c r="B6355" t="s">
        <v>131</v>
      </c>
      <c r="C6355" t="s">
        <v>448</v>
      </c>
      <c r="D6355">
        <v>0</v>
      </c>
      <c r="E6355">
        <v>2020</v>
      </c>
    </row>
    <row r="6356" spans="1:5" x14ac:dyDescent="0.25">
      <c r="A6356" t="s">
        <v>293</v>
      </c>
      <c r="B6356" t="s">
        <v>131</v>
      </c>
      <c r="C6356" t="s">
        <v>449</v>
      </c>
      <c r="D6356">
        <v>-43285000000</v>
      </c>
      <c r="E6356">
        <v>2018</v>
      </c>
    </row>
    <row r="6357" spans="1:5" x14ac:dyDescent="0.25">
      <c r="A6357" t="s">
        <v>293</v>
      </c>
      <c r="B6357" t="s">
        <v>131</v>
      </c>
      <c r="C6357" t="s">
        <v>449</v>
      </c>
      <c r="D6357">
        <v>-3339000000</v>
      </c>
      <c r="E6357">
        <v>2019</v>
      </c>
    </row>
    <row r="6358" spans="1:5" x14ac:dyDescent="0.25">
      <c r="A6358" t="s">
        <v>293</v>
      </c>
      <c r="B6358" t="s">
        <v>131</v>
      </c>
      <c r="C6358" t="s">
        <v>449</v>
      </c>
      <c r="D6358">
        <v>-5534000000</v>
      </c>
      <c r="E6358">
        <v>2020</v>
      </c>
    </row>
    <row r="6359" spans="1:5" x14ac:dyDescent="0.25">
      <c r="A6359" t="s">
        <v>293</v>
      </c>
      <c r="B6359" t="s">
        <v>131</v>
      </c>
      <c r="C6359" t="s">
        <v>450</v>
      </c>
      <c r="D6359">
        <v>0</v>
      </c>
      <c r="E6359">
        <v>2018</v>
      </c>
    </row>
    <row r="6360" spans="1:5" x14ac:dyDescent="0.25">
      <c r="A6360" t="s">
        <v>293</v>
      </c>
      <c r="B6360" t="s">
        <v>131</v>
      </c>
      <c r="C6360" t="s">
        <v>450</v>
      </c>
      <c r="D6360">
        <v>0</v>
      </c>
      <c r="E6360">
        <v>2019</v>
      </c>
    </row>
    <row r="6361" spans="1:5" x14ac:dyDescent="0.25">
      <c r="A6361" t="s">
        <v>293</v>
      </c>
      <c r="B6361" t="s">
        <v>131</v>
      </c>
      <c r="C6361" t="s">
        <v>450</v>
      </c>
      <c r="D6361">
        <v>0</v>
      </c>
      <c r="E6361">
        <v>2020</v>
      </c>
    </row>
    <row r="6362" spans="1:5" x14ac:dyDescent="0.25">
      <c r="A6362" t="s">
        <v>293</v>
      </c>
      <c r="B6362" t="s">
        <v>131</v>
      </c>
      <c r="C6362" t="s">
        <v>451</v>
      </c>
      <c r="D6362">
        <v>167126000000</v>
      </c>
      <c r="E6362">
        <v>2018</v>
      </c>
    </row>
    <row r="6363" spans="1:5" x14ac:dyDescent="0.25">
      <c r="A6363" t="s">
        <v>293</v>
      </c>
      <c r="B6363" t="s">
        <v>131</v>
      </c>
      <c r="C6363" t="s">
        <v>451</v>
      </c>
      <c r="D6363">
        <v>217462000000</v>
      </c>
      <c r="E6363">
        <v>2019</v>
      </c>
    </row>
    <row r="6364" spans="1:5" x14ac:dyDescent="0.25">
      <c r="A6364" t="s">
        <v>293</v>
      </c>
      <c r="B6364" t="s">
        <v>131</v>
      </c>
      <c r="C6364" t="s">
        <v>451</v>
      </c>
      <c r="D6364">
        <v>232554000000</v>
      </c>
      <c r="E6364">
        <v>2020</v>
      </c>
    </row>
    <row r="6365" spans="1:5" x14ac:dyDescent="0.25">
      <c r="A6365" t="s">
        <v>293</v>
      </c>
      <c r="B6365" t="s">
        <v>131</v>
      </c>
      <c r="C6365" t="s">
        <v>452</v>
      </c>
      <c r="D6365">
        <v>0</v>
      </c>
      <c r="E6365">
        <v>2018</v>
      </c>
    </row>
    <row r="6366" spans="1:5" x14ac:dyDescent="0.25">
      <c r="A6366" t="s">
        <v>293</v>
      </c>
      <c r="B6366" t="s">
        <v>131</v>
      </c>
      <c r="C6366" t="s">
        <v>452</v>
      </c>
      <c r="D6366">
        <v>0</v>
      </c>
      <c r="E6366">
        <v>2019</v>
      </c>
    </row>
    <row r="6367" spans="1:5" x14ac:dyDescent="0.25">
      <c r="A6367" t="s">
        <v>293</v>
      </c>
      <c r="B6367" t="s">
        <v>131</v>
      </c>
      <c r="C6367" t="s">
        <v>452</v>
      </c>
      <c r="D6367">
        <v>0</v>
      </c>
      <c r="E6367">
        <v>2020</v>
      </c>
    </row>
    <row r="6368" spans="1:5" x14ac:dyDescent="0.25">
      <c r="A6368" t="s">
        <v>293</v>
      </c>
      <c r="B6368" t="s">
        <v>131</v>
      </c>
      <c r="C6368" t="s">
        <v>453</v>
      </c>
      <c r="D6368">
        <v>-2000000</v>
      </c>
      <c r="E6368">
        <v>2018</v>
      </c>
    </row>
    <row r="6369" spans="1:5" x14ac:dyDescent="0.25">
      <c r="A6369" t="s">
        <v>293</v>
      </c>
      <c r="B6369" t="s">
        <v>131</v>
      </c>
      <c r="C6369" t="s">
        <v>453</v>
      </c>
      <c r="D6369">
        <v>-3000000</v>
      </c>
      <c r="E6369">
        <v>2019</v>
      </c>
    </row>
    <row r="6370" spans="1:5" x14ac:dyDescent="0.25">
      <c r="A6370" t="s">
        <v>293</v>
      </c>
      <c r="B6370" t="s">
        <v>131</v>
      </c>
      <c r="C6370" t="s">
        <v>453</v>
      </c>
      <c r="D6370">
        <v>13000000</v>
      </c>
      <c r="E6370">
        <v>2020</v>
      </c>
    </row>
    <row r="6371" spans="1:5" x14ac:dyDescent="0.25">
      <c r="A6371" t="s">
        <v>293</v>
      </c>
      <c r="B6371" t="s">
        <v>131</v>
      </c>
      <c r="C6371" t="s">
        <v>454</v>
      </c>
      <c r="D6371">
        <v>-594000000</v>
      </c>
      <c r="E6371">
        <v>2018</v>
      </c>
    </row>
    <row r="6372" spans="1:5" x14ac:dyDescent="0.25">
      <c r="A6372" t="s">
        <v>293</v>
      </c>
      <c r="B6372" t="s">
        <v>131</v>
      </c>
      <c r="C6372" t="s">
        <v>454</v>
      </c>
      <c r="D6372">
        <v>6634000000</v>
      </c>
      <c r="E6372">
        <v>2019</v>
      </c>
    </row>
    <row r="6373" spans="1:5" x14ac:dyDescent="0.25">
      <c r="A6373" t="s">
        <v>293</v>
      </c>
      <c r="B6373" t="s">
        <v>131</v>
      </c>
      <c r="C6373" t="s">
        <v>454</v>
      </c>
      <c r="D6373">
        <v>7179000000</v>
      </c>
      <c r="E6373">
        <v>2020</v>
      </c>
    </row>
    <row r="6374" spans="1:5" x14ac:dyDescent="0.25">
      <c r="A6374" t="s">
        <v>293</v>
      </c>
      <c r="B6374" t="s">
        <v>131</v>
      </c>
      <c r="C6374" t="s">
        <v>24</v>
      </c>
      <c r="D6374">
        <v>-596000000</v>
      </c>
      <c r="E6374">
        <v>2018</v>
      </c>
    </row>
    <row r="6375" spans="1:5" x14ac:dyDescent="0.25">
      <c r="A6375" t="s">
        <v>293</v>
      </c>
      <c r="B6375" t="s">
        <v>131</v>
      </c>
      <c r="C6375" t="s">
        <v>24</v>
      </c>
      <c r="D6375">
        <v>6631000000</v>
      </c>
      <c r="E6375">
        <v>2019</v>
      </c>
    </row>
    <row r="6376" spans="1:5" x14ac:dyDescent="0.25">
      <c r="A6376" t="s">
        <v>293</v>
      </c>
      <c r="B6376" t="s">
        <v>131</v>
      </c>
      <c r="C6376" t="s">
        <v>24</v>
      </c>
      <c r="D6376">
        <v>7192000000</v>
      </c>
      <c r="E6376">
        <v>2020</v>
      </c>
    </row>
    <row r="6377" spans="1:5" x14ac:dyDescent="0.25">
      <c r="A6377" t="s">
        <v>293</v>
      </c>
      <c r="B6377" t="s">
        <v>131</v>
      </c>
      <c r="C6377" t="s">
        <v>455</v>
      </c>
      <c r="D6377">
        <v>11349000000</v>
      </c>
      <c r="E6377">
        <v>2018</v>
      </c>
    </row>
    <row r="6378" spans="1:5" x14ac:dyDescent="0.25">
      <c r="A6378" t="s">
        <v>293</v>
      </c>
      <c r="B6378" t="s">
        <v>131</v>
      </c>
      <c r="C6378" t="s">
        <v>455</v>
      </c>
      <c r="D6378">
        <v>12044000000</v>
      </c>
      <c r="E6378">
        <v>2019</v>
      </c>
    </row>
    <row r="6379" spans="1:5" x14ac:dyDescent="0.25">
      <c r="A6379" t="s">
        <v>293</v>
      </c>
      <c r="B6379" t="s">
        <v>131</v>
      </c>
      <c r="C6379" t="s">
        <v>455</v>
      </c>
      <c r="D6379">
        <v>12606000000</v>
      </c>
      <c r="E6379">
        <v>2020</v>
      </c>
    </row>
    <row r="6380" spans="1:5" x14ac:dyDescent="0.25">
      <c r="A6380" t="s">
        <v>293</v>
      </c>
      <c r="B6380" t="s">
        <v>131</v>
      </c>
      <c r="C6380" t="s">
        <v>14</v>
      </c>
      <c r="D6380">
        <v>171473000000</v>
      </c>
      <c r="E6380">
        <v>2018</v>
      </c>
    </row>
    <row r="6381" spans="1:5" x14ac:dyDescent="0.25">
      <c r="A6381" t="s">
        <v>293</v>
      </c>
      <c r="B6381" t="s">
        <v>131</v>
      </c>
      <c r="C6381" t="s">
        <v>14</v>
      </c>
      <c r="D6381">
        <v>172147000000</v>
      </c>
      <c r="E6381">
        <v>2019</v>
      </c>
    </row>
    <row r="6382" spans="1:5" x14ac:dyDescent="0.25">
      <c r="A6382" t="s">
        <v>293</v>
      </c>
      <c r="B6382" t="s">
        <v>131</v>
      </c>
      <c r="C6382" t="s">
        <v>14</v>
      </c>
      <c r="D6382">
        <v>174346000000</v>
      </c>
      <c r="E6382">
        <v>2020</v>
      </c>
    </row>
    <row r="6383" spans="1:5" x14ac:dyDescent="0.25">
      <c r="A6383" t="s">
        <v>293</v>
      </c>
      <c r="B6383" t="s">
        <v>131</v>
      </c>
      <c r="C6383" t="s">
        <v>17</v>
      </c>
      <c r="D6383">
        <v>112185000000</v>
      </c>
      <c r="E6383">
        <v>2018</v>
      </c>
    </row>
    <row r="6384" spans="1:5" x14ac:dyDescent="0.25">
      <c r="A6384" t="s">
        <v>293</v>
      </c>
      <c r="B6384" t="s">
        <v>131</v>
      </c>
      <c r="C6384" t="s">
        <v>17</v>
      </c>
      <c r="D6384">
        <v>104976000000</v>
      </c>
      <c r="E6384">
        <v>2019</v>
      </c>
    </row>
    <row r="6385" spans="1:5" x14ac:dyDescent="0.25">
      <c r="A6385" t="s">
        <v>293</v>
      </c>
      <c r="B6385" t="s">
        <v>131</v>
      </c>
      <c r="C6385" t="s">
        <v>17</v>
      </c>
      <c r="D6385">
        <v>98997000000</v>
      </c>
      <c r="E6385">
        <v>2020</v>
      </c>
    </row>
    <row r="6386" spans="1:5" x14ac:dyDescent="0.25">
      <c r="A6386" t="s">
        <v>293</v>
      </c>
      <c r="B6386" t="s">
        <v>131</v>
      </c>
      <c r="C6386" t="s">
        <v>456</v>
      </c>
      <c r="D6386">
        <v>6594000000</v>
      </c>
      <c r="E6386">
        <v>2018</v>
      </c>
    </row>
    <row r="6387" spans="1:5" x14ac:dyDescent="0.25">
      <c r="A6387" t="s">
        <v>293</v>
      </c>
      <c r="B6387" t="s">
        <v>131</v>
      </c>
      <c r="C6387" t="s">
        <v>456</v>
      </c>
      <c r="D6387">
        <v>0</v>
      </c>
      <c r="E6387">
        <v>2019</v>
      </c>
    </row>
    <row r="6388" spans="1:5" x14ac:dyDescent="0.25">
      <c r="A6388" t="s">
        <v>293</v>
      </c>
      <c r="B6388" t="s">
        <v>131</v>
      </c>
      <c r="C6388" t="s">
        <v>456</v>
      </c>
      <c r="D6388">
        <v>0</v>
      </c>
      <c r="E6388">
        <v>2020</v>
      </c>
    </row>
    <row r="6389" spans="1:5" x14ac:dyDescent="0.25">
      <c r="A6389" t="s">
        <v>293</v>
      </c>
      <c r="B6389" t="s">
        <v>131</v>
      </c>
      <c r="C6389" t="s">
        <v>457</v>
      </c>
      <c r="D6389">
        <v>0</v>
      </c>
      <c r="E6389">
        <v>2018</v>
      </c>
    </row>
    <row r="6390" spans="1:5" x14ac:dyDescent="0.25">
      <c r="A6390" t="s">
        <v>293</v>
      </c>
      <c r="B6390" t="s">
        <v>131</v>
      </c>
      <c r="C6390" t="s">
        <v>457</v>
      </c>
      <c r="D6390">
        <v>0</v>
      </c>
      <c r="E6390">
        <v>2020</v>
      </c>
    </row>
    <row r="6391" spans="1:5" x14ac:dyDescent="0.25">
      <c r="A6391" t="s">
        <v>293</v>
      </c>
      <c r="B6391" t="s">
        <v>131</v>
      </c>
      <c r="C6391" t="s">
        <v>494</v>
      </c>
      <c r="D6391">
        <v>0</v>
      </c>
      <c r="E6391">
        <v>2019</v>
      </c>
    </row>
    <row r="6392" spans="1:5" x14ac:dyDescent="0.25">
      <c r="A6392" t="s">
        <v>293</v>
      </c>
      <c r="B6392" t="s">
        <v>131</v>
      </c>
      <c r="C6392" t="s">
        <v>458</v>
      </c>
      <c r="D6392">
        <v>21368000000</v>
      </c>
      <c r="E6392">
        <v>2018</v>
      </c>
    </row>
    <row r="6393" spans="1:5" x14ac:dyDescent="0.25">
      <c r="A6393" t="s">
        <v>293</v>
      </c>
      <c r="B6393" t="s">
        <v>131</v>
      </c>
      <c r="C6393" t="s">
        <v>458</v>
      </c>
      <c r="D6393">
        <v>33541000000</v>
      </c>
      <c r="E6393">
        <v>2019</v>
      </c>
    </row>
    <row r="6394" spans="1:5" x14ac:dyDescent="0.25">
      <c r="A6394" t="s">
        <v>293</v>
      </c>
      <c r="B6394" t="s">
        <v>131</v>
      </c>
      <c r="C6394" t="s">
        <v>458</v>
      </c>
      <c r="D6394">
        <v>35135000000</v>
      </c>
      <c r="E6394">
        <v>2020</v>
      </c>
    </row>
    <row r="6395" spans="1:5" x14ac:dyDescent="0.25">
      <c r="A6395" t="s">
        <v>293</v>
      </c>
      <c r="B6395" t="s">
        <v>131</v>
      </c>
      <c r="C6395" t="s">
        <v>459</v>
      </c>
      <c r="D6395">
        <v>4021000000</v>
      </c>
      <c r="E6395">
        <v>2018</v>
      </c>
    </row>
    <row r="6396" spans="1:5" x14ac:dyDescent="0.25">
      <c r="A6396" t="s">
        <v>293</v>
      </c>
      <c r="B6396" t="s">
        <v>131</v>
      </c>
      <c r="C6396" t="s">
        <v>459</v>
      </c>
      <c r="D6396">
        <v>11987000000</v>
      </c>
      <c r="E6396">
        <v>2019</v>
      </c>
    </row>
    <row r="6397" spans="1:5" x14ac:dyDescent="0.25">
      <c r="A6397" t="s">
        <v>293</v>
      </c>
      <c r="B6397" t="s">
        <v>131</v>
      </c>
      <c r="C6397" t="s">
        <v>459</v>
      </c>
      <c r="D6397">
        <v>13911000000</v>
      </c>
      <c r="E6397">
        <v>2020</v>
      </c>
    </row>
    <row r="6398" spans="1:5" x14ac:dyDescent="0.25">
      <c r="A6398" t="s">
        <v>293</v>
      </c>
      <c r="B6398" t="s">
        <v>131</v>
      </c>
      <c r="C6398" t="s">
        <v>460</v>
      </c>
      <c r="D6398">
        <v>-3726000000</v>
      </c>
      <c r="E6398">
        <v>2018</v>
      </c>
    </row>
    <row r="6399" spans="1:5" x14ac:dyDescent="0.25">
      <c r="A6399" t="s">
        <v>293</v>
      </c>
      <c r="B6399" t="s">
        <v>131</v>
      </c>
      <c r="C6399" t="s">
        <v>460</v>
      </c>
      <c r="D6399">
        <v>-5343000000</v>
      </c>
      <c r="E6399">
        <v>2019</v>
      </c>
    </row>
    <row r="6400" spans="1:5" x14ac:dyDescent="0.25">
      <c r="A6400" t="s">
        <v>293</v>
      </c>
      <c r="B6400" t="s">
        <v>131</v>
      </c>
      <c r="C6400" t="s">
        <v>460</v>
      </c>
      <c r="D6400">
        <v>-5370000000</v>
      </c>
      <c r="E6400">
        <v>2020</v>
      </c>
    </row>
    <row r="6401" spans="1:5" x14ac:dyDescent="0.25">
      <c r="A6401" t="s">
        <v>293</v>
      </c>
      <c r="B6401" t="s">
        <v>131</v>
      </c>
      <c r="C6401" t="s">
        <v>461</v>
      </c>
      <c r="D6401">
        <v>-41123000000</v>
      </c>
      <c r="E6401">
        <v>2018</v>
      </c>
    </row>
    <row r="6402" spans="1:5" x14ac:dyDescent="0.25">
      <c r="A6402" t="s">
        <v>293</v>
      </c>
      <c r="B6402" t="s">
        <v>131</v>
      </c>
      <c r="C6402" t="s">
        <v>461</v>
      </c>
      <c r="D6402">
        <v>-1367000000</v>
      </c>
      <c r="E6402">
        <v>2019</v>
      </c>
    </row>
    <row r="6403" spans="1:5" x14ac:dyDescent="0.25">
      <c r="A6403" t="s">
        <v>293</v>
      </c>
      <c r="B6403" t="s">
        <v>131</v>
      </c>
      <c r="C6403" t="s">
        <v>461</v>
      </c>
      <c r="D6403">
        <v>-6269000000</v>
      </c>
      <c r="E6403">
        <v>2020</v>
      </c>
    </row>
    <row r="6404" spans="1:5" x14ac:dyDescent="0.25">
      <c r="A6404" t="s">
        <v>293</v>
      </c>
      <c r="B6404" t="s">
        <v>131</v>
      </c>
      <c r="C6404" t="s">
        <v>462</v>
      </c>
      <c r="D6404">
        <v>-1411000000</v>
      </c>
      <c r="E6404">
        <v>2018</v>
      </c>
    </row>
    <row r="6405" spans="1:5" x14ac:dyDescent="0.25">
      <c r="A6405" t="s">
        <v>293</v>
      </c>
      <c r="B6405" t="s">
        <v>131</v>
      </c>
      <c r="C6405" t="s">
        <v>462</v>
      </c>
      <c r="D6405">
        <v>-3509000000</v>
      </c>
      <c r="E6405">
        <v>2019</v>
      </c>
    </row>
    <row r="6406" spans="1:5" x14ac:dyDescent="0.25">
      <c r="A6406" t="s">
        <v>293</v>
      </c>
      <c r="B6406" t="s">
        <v>131</v>
      </c>
      <c r="C6406" t="s">
        <v>462</v>
      </c>
      <c r="D6406">
        <v>359000000</v>
      </c>
      <c r="E6406">
        <v>2020</v>
      </c>
    </row>
    <row r="6407" spans="1:5" x14ac:dyDescent="0.25">
      <c r="A6407" t="s">
        <v>293</v>
      </c>
      <c r="B6407" t="s">
        <v>131</v>
      </c>
      <c r="C6407" t="s">
        <v>463</v>
      </c>
      <c r="D6407">
        <v>274000000</v>
      </c>
      <c r="E6407">
        <v>2018</v>
      </c>
    </row>
    <row r="6408" spans="1:5" x14ac:dyDescent="0.25">
      <c r="A6408" t="s">
        <v>293</v>
      </c>
      <c r="B6408" t="s">
        <v>131</v>
      </c>
      <c r="C6408" t="s">
        <v>463</v>
      </c>
      <c r="D6408">
        <v>917000000</v>
      </c>
      <c r="E6408">
        <v>2019</v>
      </c>
    </row>
    <row r="6409" spans="1:5" x14ac:dyDescent="0.25">
      <c r="A6409" t="s">
        <v>293</v>
      </c>
      <c r="B6409" t="s">
        <v>131</v>
      </c>
      <c r="C6409" t="s">
        <v>463</v>
      </c>
      <c r="D6409">
        <v>395000000</v>
      </c>
      <c r="E6409">
        <v>2020</v>
      </c>
    </row>
    <row r="6410" spans="1:5" x14ac:dyDescent="0.25">
      <c r="A6410" t="s">
        <v>293</v>
      </c>
      <c r="B6410" t="s">
        <v>131</v>
      </c>
      <c r="C6410" t="s">
        <v>12</v>
      </c>
      <c r="D6410">
        <v>45195000000</v>
      </c>
      <c r="E6410">
        <v>2018</v>
      </c>
    </row>
    <row r="6411" spans="1:5" x14ac:dyDescent="0.25">
      <c r="A6411" t="s">
        <v>293</v>
      </c>
      <c r="B6411" t="s">
        <v>131</v>
      </c>
      <c r="C6411" t="s">
        <v>12</v>
      </c>
      <c r="D6411">
        <v>7486000000</v>
      </c>
      <c r="E6411">
        <v>2019</v>
      </c>
    </row>
    <row r="6412" spans="1:5" x14ac:dyDescent="0.25">
      <c r="A6412" t="s">
        <v>293</v>
      </c>
      <c r="B6412" t="s">
        <v>131</v>
      </c>
      <c r="C6412" t="s">
        <v>12</v>
      </c>
      <c r="D6412">
        <v>8277000000</v>
      </c>
      <c r="E6412">
        <v>2020</v>
      </c>
    </row>
    <row r="6413" spans="1:5" x14ac:dyDescent="0.25">
      <c r="A6413" t="s">
        <v>293</v>
      </c>
      <c r="B6413" t="s">
        <v>131</v>
      </c>
      <c r="C6413" t="s">
        <v>464</v>
      </c>
      <c r="D6413">
        <v>45762000000</v>
      </c>
      <c r="E6413">
        <v>2018</v>
      </c>
    </row>
    <row r="6414" spans="1:5" x14ac:dyDescent="0.25">
      <c r="A6414" t="s">
        <v>293</v>
      </c>
      <c r="B6414" t="s">
        <v>131</v>
      </c>
      <c r="C6414" t="s">
        <v>464</v>
      </c>
      <c r="D6414">
        <v>26897000000</v>
      </c>
      <c r="E6414">
        <v>2019</v>
      </c>
    </row>
    <row r="6415" spans="1:5" x14ac:dyDescent="0.25">
      <c r="A6415" t="s">
        <v>293</v>
      </c>
      <c r="B6415" t="s">
        <v>131</v>
      </c>
      <c r="C6415" t="s">
        <v>464</v>
      </c>
      <c r="D6415">
        <v>31196000000</v>
      </c>
      <c r="E6415">
        <v>2020</v>
      </c>
    </row>
    <row r="6416" spans="1:5" x14ac:dyDescent="0.25">
      <c r="A6416" t="s">
        <v>293</v>
      </c>
      <c r="B6416" t="s">
        <v>131</v>
      </c>
      <c r="C6416" t="s">
        <v>465</v>
      </c>
      <c r="D6416">
        <v>135166000000</v>
      </c>
      <c r="E6416">
        <v>2018</v>
      </c>
    </row>
    <row r="6417" spans="1:5" x14ac:dyDescent="0.25">
      <c r="A6417" t="s">
        <v>293</v>
      </c>
      <c r="B6417" t="s">
        <v>131</v>
      </c>
      <c r="C6417" t="s">
        <v>465</v>
      </c>
      <c r="D6417">
        <v>29919000000</v>
      </c>
      <c r="E6417">
        <v>2019</v>
      </c>
    </row>
    <row r="6418" spans="1:5" x14ac:dyDescent="0.25">
      <c r="A6418" t="s">
        <v>293</v>
      </c>
      <c r="B6418" t="s">
        <v>131</v>
      </c>
      <c r="C6418" t="s">
        <v>465</v>
      </c>
      <c r="D6418">
        <v>30234000000</v>
      </c>
      <c r="E6418">
        <v>2020</v>
      </c>
    </row>
    <row r="6419" spans="1:5" x14ac:dyDescent="0.25">
      <c r="A6419" t="s">
        <v>293</v>
      </c>
      <c r="B6419" t="s">
        <v>131</v>
      </c>
      <c r="C6419" t="s">
        <v>466</v>
      </c>
      <c r="D6419">
        <v>112185000000</v>
      </c>
      <c r="E6419">
        <v>2018</v>
      </c>
    </row>
    <row r="6420" spans="1:5" x14ac:dyDescent="0.25">
      <c r="A6420" t="s">
        <v>293</v>
      </c>
      <c r="B6420" t="s">
        <v>131</v>
      </c>
      <c r="C6420" t="s">
        <v>466</v>
      </c>
      <c r="D6420">
        <v>40277000000</v>
      </c>
      <c r="E6420">
        <v>2019</v>
      </c>
    </row>
    <row r="6421" spans="1:5" x14ac:dyDescent="0.25">
      <c r="A6421" t="s">
        <v>293</v>
      </c>
      <c r="B6421" t="s">
        <v>131</v>
      </c>
      <c r="C6421" t="s">
        <v>466</v>
      </c>
      <c r="D6421">
        <v>39790000000</v>
      </c>
      <c r="E6421">
        <v>2020</v>
      </c>
    </row>
    <row r="6422" spans="1:5" x14ac:dyDescent="0.25">
      <c r="A6422" t="s">
        <v>293</v>
      </c>
      <c r="B6422" t="s">
        <v>131</v>
      </c>
      <c r="C6422" t="s">
        <v>467</v>
      </c>
      <c r="D6422">
        <v>21368000000</v>
      </c>
      <c r="E6422">
        <v>2018</v>
      </c>
    </row>
    <row r="6423" spans="1:5" x14ac:dyDescent="0.25">
      <c r="A6423" t="s">
        <v>293</v>
      </c>
      <c r="B6423" t="s">
        <v>131</v>
      </c>
      <c r="C6423" t="s">
        <v>467</v>
      </c>
      <c r="D6423">
        <v>33541000000</v>
      </c>
      <c r="E6423">
        <v>2019</v>
      </c>
    </row>
    <row r="6424" spans="1:5" x14ac:dyDescent="0.25">
      <c r="A6424" t="s">
        <v>293</v>
      </c>
      <c r="B6424" t="s">
        <v>131</v>
      </c>
      <c r="C6424" t="s">
        <v>467</v>
      </c>
      <c r="D6424">
        <v>35135000000</v>
      </c>
      <c r="E6424">
        <v>2020</v>
      </c>
    </row>
    <row r="6425" spans="1:5" x14ac:dyDescent="0.25">
      <c r="A6425" t="s">
        <v>293</v>
      </c>
      <c r="B6425" t="s">
        <v>131</v>
      </c>
      <c r="C6425" t="s">
        <v>468</v>
      </c>
      <c r="D6425">
        <v>0</v>
      </c>
      <c r="E6425">
        <v>2018</v>
      </c>
    </row>
    <row r="6426" spans="1:5" x14ac:dyDescent="0.25">
      <c r="A6426" t="s">
        <v>293</v>
      </c>
      <c r="B6426" t="s">
        <v>131</v>
      </c>
      <c r="C6426" t="s">
        <v>468</v>
      </c>
      <c r="D6426">
        <v>0</v>
      </c>
      <c r="E6426">
        <v>2019</v>
      </c>
    </row>
    <row r="6427" spans="1:5" x14ac:dyDescent="0.25">
      <c r="A6427" t="s">
        <v>293</v>
      </c>
      <c r="B6427" t="s">
        <v>131</v>
      </c>
      <c r="C6427" t="s">
        <v>468</v>
      </c>
      <c r="D6427">
        <v>0</v>
      </c>
      <c r="E6427">
        <v>2020</v>
      </c>
    </row>
    <row r="6428" spans="1:5" x14ac:dyDescent="0.25">
      <c r="A6428" t="s">
        <v>293</v>
      </c>
      <c r="B6428" t="s">
        <v>131</v>
      </c>
      <c r="C6428" t="s">
        <v>469</v>
      </c>
      <c r="D6428">
        <v>2038000000</v>
      </c>
      <c r="E6428">
        <v>2018</v>
      </c>
    </row>
    <row r="6429" spans="1:5" x14ac:dyDescent="0.25">
      <c r="A6429" t="s">
        <v>293</v>
      </c>
      <c r="B6429" t="s">
        <v>131</v>
      </c>
      <c r="C6429" t="s">
        <v>469</v>
      </c>
      <c r="D6429">
        <v>2603000000</v>
      </c>
      <c r="E6429">
        <v>2019</v>
      </c>
    </row>
    <row r="6430" spans="1:5" x14ac:dyDescent="0.25">
      <c r="A6430" t="s">
        <v>293</v>
      </c>
      <c r="B6430" t="s">
        <v>131</v>
      </c>
      <c r="C6430" t="s">
        <v>469</v>
      </c>
      <c r="D6430">
        <v>2624000000</v>
      </c>
      <c r="E6430">
        <v>2020</v>
      </c>
    </row>
    <row r="6431" spans="1:5" x14ac:dyDescent="0.25">
      <c r="A6431" t="s">
        <v>293</v>
      </c>
      <c r="B6431" t="s">
        <v>131</v>
      </c>
      <c r="C6431" t="s">
        <v>470</v>
      </c>
      <c r="D6431">
        <v>692000000</v>
      </c>
      <c r="E6431">
        <v>2018</v>
      </c>
    </row>
    <row r="6432" spans="1:5" x14ac:dyDescent="0.25">
      <c r="A6432" t="s">
        <v>293</v>
      </c>
      <c r="B6432" t="s">
        <v>131</v>
      </c>
      <c r="C6432" t="s">
        <v>470</v>
      </c>
      <c r="D6432">
        <v>7534000000</v>
      </c>
      <c r="E6432">
        <v>2019</v>
      </c>
    </row>
    <row r="6433" spans="1:5" x14ac:dyDescent="0.25">
      <c r="A6433" t="s">
        <v>293</v>
      </c>
      <c r="B6433" t="s">
        <v>131</v>
      </c>
      <c r="C6433" t="s">
        <v>470</v>
      </c>
      <c r="D6433">
        <v>9639000000</v>
      </c>
      <c r="E6433">
        <v>2020</v>
      </c>
    </row>
    <row r="6434" spans="1:5" x14ac:dyDescent="0.25">
      <c r="A6434" t="s">
        <v>293</v>
      </c>
      <c r="B6434" t="s">
        <v>131</v>
      </c>
      <c r="C6434" t="s">
        <v>471</v>
      </c>
      <c r="D6434">
        <v>0</v>
      </c>
      <c r="E6434">
        <v>2018</v>
      </c>
    </row>
    <row r="6435" spans="1:5" x14ac:dyDescent="0.25">
      <c r="A6435" t="s">
        <v>293</v>
      </c>
      <c r="B6435" t="s">
        <v>131</v>
      </c>
      <c r="C6435" t="s">
        <v>471</v>
      </c>
      <c r="D6435">
        <v>0</v>
      </c>
      <c r="E6435">
        <v>2019</v>
      </c>
    </row>
    <row r="6436" spans="1:5" x14ac:dyDescent="0.25">
      <c r="A6436" t="s">
        <v>293</v>
      </c>
      <c r="B6436" t="s">
        <v>131</v>
      </c>
      <c r="C6436" t="s">
        <v>471</v>
      </c>
      <c r="D6436">
        <v>0</v>
      </c>
      <c r="E6436">
        <v>2020</v>
      </c>
    </row>
    <row r="6437" spans="1:5" x14ac:dyDescent="0.25">
      <c r="A6437" t="s">
        <v>293</v>
      </c>
      <c r="B6437" t="s">
        <v>131</v>
      </c>
      <c r="C6437" t="s">
        <v>472</v>
      </c>
      <c r="D6437">
        <v>0</v>
      </c>
      <c r="E6437">
        <v>2018</v>
      </c>
    </row>
    <row r="6438" spans="1:5" x14ac:dyDescent="0.25">
      <c r="A6438" t="s">
        <v>293</v>
      </c>
      <c r="B6438" t="s">
        <v>131</v>
      </c>
      <c r="C6438" t="s">
        <v>472</v>
      </c>
      <c r="D6438">
        <v>0</v>
      </c>
      <c r="E6438">
        <v>2019</v>
      </c>
    </row>
    <row r="6439" spans="1:5" x14ac:dyDescent="0.25">
      <c r="A6439" t="s">
        <v>293</v>
      </c>
      <c r="B6439" t="s">
        <v>131</v>
      </c>
      <c r="C6439" t="s">
        <v>472</v>
      </c>
      <c r="D6439">
        <v>0</v>
      </c>
      <c r="E6439">
        <v>2020</v>
      </c>
    </row>
    <row r="6440" spans="1:5" x14ac:dyDescent="0.25">
      <c r="A6440" t="s">
        <v>293</v>
      </c>
      <c r="B6440" t="s">
        <v>131</v>
      </c>
      <c r="C6440" t="s">
        <v>473</v>
      </c>
      <c r="D6440">
        <v>0</v>
      </c>
      <c r="E6440">
        <v>2018</v>
      </c>
    </row>
    <row r="6441" spans="1:5" x14ac:dyDescent="0.25">
      <c r="A6441" t="s">
        <v>293</v>
      </c>
      <c r="B6441" t="s">
        <v>131</v>
      </c>
      <c r="C6441" t="s">
        <v>473</v>
      </c>
      <c r="D6441">
        <v>0</v>
      </c>
      <c r="E6441">
        <v>2019</v>
      </c>
    </row>
    <row r="6442" spans="1:5" x14ac:dyDescent="0.25">
      <c r="A6442" t="s">
        <v>293</v>
      </c>
      <c r="B6442" t="s">
        <v>131</v>
      </c>
      <c r="C6442" t="s">
        <v>473</v>
      </c>
      <c r="D6442">
        <v>0</v>
      </c>
      <c r="E6442">
        <v>2020</v>
      </c>
    </row>
    <row r="6443" spans="1:5" x14ac:dyDescent="0.25">
      <c r="A6443" t="s">
        <v>293</v>
      </c>
      <c r="B6443" t="s">
        <v>131</v>
      </c>
      <c r="C6443" t="s">
        <v>474</v>
      </c>
      <c r="D6443">
        <v>817000000</v>
      </c>
      <c r="E6443">
        <v>2018</v>
      </c>
    </row>
    <row r="6444" spans="1:5" x14ac:dyDescent="0.25">
      <c r="A6444" t="s">
        <v>293</v>
      </c>
      <c r="B6444" t="s">
        <v>131</v>
      </c>
      <c r="C6444" t="s">
        <v>474</v>
      </c>
      <c r="D6444">
        <v>7049000000</v>
      </c>
      <c r="E6444">
        <v>2019</v>
      </c>
    </row>
    <row r="6445" spans="1:5" x14ac:dyDescent="0.25">
      <c r="A6445" t="s">
        <v>293</v>
      </c>
      <c r="B6445" t="s">
        <v>131</v>
      </c>
      <c r="C6445" t="s">
        <v>474</v>
      </c>
      <c r="D6445">
        <v>6467000000</v>
      </c>
      <c r="E6445">
        <v>2020</v>
      </c>
    </row>
    <row r="6446" spans="1:5" x14ac:dyDescent="0.25">
      <c r="A6446" t="s">
        <v>293</v>
      </c>
      <c r="B6446" t="s">
        <v>131</v>
      </c>
      <c r="C6446" t="s">
        <v>475</v>
      </c>
      <c r="D6446">
        <v>242000000</v>
      </c>
      <c r="E6446">
        <v>2018</v>
      </c>
    </row>
    <row r="6447" spans="1:5" x14ac:dyDescent="0.25">
      <c r="A6447" t="s">
        <v>293</v>
      </c>
      <c r="B6447" t="s">
        <v>131</v>
      </c>
      <c r="C6447" t="s">
        <v>475</v>
      </c>
      <c r="D6447">
        <v>210000000</v>
      </c>
      <c r="E6447">
        <v>2019</v>
      </c>
    </row>
    <row r="6448" spans="1:5" x14ac:dyDescent="0.25">
      <c r="A6448" t="s">
        <v>293</v>
      </c>
      <c r="B6448" t="s">
        <v>131</v>
      </c>
      <c r="C6448" t="s">
        <v>475</v>
      </c>
      <c r="D6448">
        <v>264000000</v>
      </c>
      <c r="E6448">
        <v>2020</v>
      </c>
    </row>
    <row r="6449" spans="1:5" x14ac:dyDescent="0.25">
      <c r="A6449" t="s">
        <v>293</v>
      </c>
      <c r="B6449" t="s">
        <v>131</v>
      </c>
      <c r="C6449" t="s">
        <v>476</v>
      </c>
      <c r="D6449">
        <v>0</v>
      </c>
      <c r="E6449">
        <v>2018</v>
      </c>
    </row>
    <row r="6450" spans="1:5" x14ac:dyDescent="0.25">
      <c r="A6450" t="s">
        <v>293</v>
      </c>
      <c r="B6450" t="s">
        <v>131</v>
      </c>
      <c r="C6450" t="s">
        <v>476</v>
      </c>
      <c r="D6450">
        <v>0</v>
      </c>
      <c r="E6450">
        <v>2019</v>
      </c>
    </row>
    <row r="6451" spans="1:5" x14ac:dyDescent="0.25">
      <c r="A6451" t="s">
        <v>293</v>
      </c>
      <c r="B6451" t="s">
        <v>131</v>
      </c>
      <c r="C6451" t="s">
        <v>476</v>
      </c>
      <c r="D6451">
        <v>0</v>
      </c>
      <c r="E6451">
        <v>2020</v>
      </c>
    </row>
    <row r="6452" spans="1:5" x14ac:dyDescent="0.25">
      <c r="A6452" t="s">
        <v>293</v>
      </c>
      <c r="B6452" t="s">
        <v>131</v>
      </c>
      <c r="C6452" t="s">
        <v>477</v>
      </c>
      <c r="D6452">
        <v>0</v>
      </c>
      <c r="E6452">
        <v>2018</v>
      </c>
    </row>
    <row r="6453" spans="1:5" x14ac:dyDescent="0.25">
      <c r="A6453" t="s">
        <v>293</v>
      </c>
      <c r="B6453" t="s">
        <v>131</v>
      </c>
      <c r="C6453" t="s">
        <v>477</v>
      </c>
      <c r="D6453">
        <v>0</v>
      </c>
      <c r="E6453">
        <v>2019</v>
      </c>
    </row>
    <row r="6454" spans="1:5" x14ac:dyDescent="0.25">
      <c r="A6454" t="s">
        <v>293</v>
      </c>
      <c r="B6454" t="s">
        <v>131</v>
      </c>
      <c r="C6454" t="s">
        <v>477</v>
      </c>
      <c r="D6454">
        <v>0</v>
      </c>
      <c r="E6454">
        <v>2020</v>
      </c>
    </row>
    <row r="6455" spans="1:5" x14ac:dyDescent="0.25">
      <c r="A6455" t="s">
        <v>293</v>
      </c>
      <c r="B6455" t="s">
        <v>131</v>
      </c>
      <c r="C6455" t="s">
        <v>478</v>
      </c>
      <c r="D6455">
        <v>0</v>
      </c>
      <c r="E6455">
        <v>2018</v>
      </c>
    </row>
    <row r="6456" spans="1:5" x14ac:dyDescent="0.25">
      <c r="A6456" t="s">
        <v>293</v>
      </c>
      <c r="B6456" t="s">
        <v>131</v>
      </c>
      <c r="C6456" t="s">
        <v>478</v>
      </c>
      <c r="D6456">
        <v>0</v>
      </c>
      <c r="E6456">
        <v>2019</v>
      </c>
    </row>
    <row r="6457" spans="1:5" x14ac:dyDescent="0.25">
      <c r="A6457" t="s">
        <v>293</v>
      </c>
      <c r="B6457" t="s">
        <v>131</v>
      </c>
      <c r="C6457" t="s">
        <v>478</v>
      </c>
      <c r="D6457">
        <v>0</v>
      </c>
      <c r="E6457">
        <v>2020</v>
      </c>
    </row>
    <row r="6458" spans="1:5" x14ac:dyDescent="0.25">
      <c r="A6458" t="s">
        <v>293</v>
      </c>
      <c r="B6458" t="s">
        <v>131</v>
      </c>
      <c r="C6458" t="s">
        <v>479</v>
      </c>
      <c r="D6458">
        <v>41089000000</v>
      </c>
      <c r="E6458">
        <v>2018</v>
      </c>
    </row>
    <row r="6459" spans="1:5" x14ac:dyDescent="0.25">
      <c r="A6459" t="s">
        <v>293</v>
      </c>
      <c r="B6459" t="s">
        <v>131</v>
      </c>
      <c r="C6459" t="s">
        <v>479</v>
      </c>
      <c r="D6459">
        <v>45108000000</v>
      </c>
      <c r="E6459">
        <v>2019</v>
      </c>
    </row>
    <row r="6460" spans="1:5" x14ac:dyDescent="0.25">
      <c r="A6460" t="s">
        <v>293</v>
      </c>
      <c r="B6460" t="s">
        <v>131</v>
      </c>
      <c r="C6460" t="s">
        <v>479</v>
      </c>
      <c r="D6460">
        <v>49640000000</v>
      </c>
      <c r="E6460">
        <v>2020</v>
      </c>
    </row>
    <row r="6461" spans="1:5" x14ac:dyDescent="0.25">
      <c r="A6461" t="s">
        <v>293</v>
      </c>
      <c r="B6461" t="s">
        <v>131</v>
      </c>
      <c r="C6461" t="s">
        <v>480</v>
      </c>
      <c r="D6461">
        <v>194579000000</v>
      </c>
      <c r="E6461">
        <v>2018</v>
      </c>
    </row>
    <row r="6462" spans="1:5" x14ac:dyDescent="0.25">
      <c r="A6462" t="s">
        <v>293</v>
      </c>
      <c r="B6462" t="s">
        <v>131</v>
      </c>
      <c r="C6462" t="s">
        <v>480</v>
      </c>
      <c r="D6462">
        <v>256776000000</v>
      </c>
      <c r="E6462">
        <v>2019</v>
      </c>
    </row>
    <row r="6463" spans="1:5" x14ac:dyDescent="0.25">
      <c r="A6463" t="s">
        <v>293</v>
      </c>
      <c r="B6463" t="s">
        <v>131</v>
      </c>
      <c r="C6463" t="s">
        <v>480</v>
      </c>
      <c r="D6463">
        <v>268706000000</v>
      </c>
      <c r="E6463">
        <v>2020</v>
      </c>
    </row>
    <row r="6464" spans="1:5" x14ac:dyDescent="0.25">
      <c r="A6464" t="s">
        <v>293</v>
      </c>
      <c r="B6464" t="s">
        <v>131</v>
      </c>
      <c r="C6464" t="s">
        <v>481</v>
      </c>
      <c r="D6464">
        <v>21368000000</v>
      </c>
      <c r="E6464">
        <v>2018</v>
      </c>
    </row>
    <row r="6465" spans="1:5" x14ac:dyDescent="0.25">
      <c r="A6465" t="s">
        <v>293</v>
      </c>
      <c r="B6465" t="s">
        <v>131</v>
      </c>
      <c r="C6465" t="s">
        <v>481</v>
      </c>
      <c r="D6465">
        <v>0</v>
      </c>
      <c r="E6465">
        <v>2019</v>
      </c>
    </row>
    <row r="6466" spans="1:5" x14ac:dyDescent="0.25">
      <c r="A6466" t="s">
        <v>293</v>
      </c>
      <c r="B6466" t="s">
        <v>131</v>
      </c>
      <c r="C6466" t="s">
        <v>481</v>
      </c>
      <c r="D6466">
        <v>0</v>
      </c>
      <c r="E6466">
        <v>2020</v>
      </c>
    </row>
    <row r="6467" spans="1:5" x14ac:dyDescent="0.25">
      <c r="A6467" t="s">
        <v>293</v>
      </c>
      <c r="B6467" t="s">
        <v>131</v>
      </c>
      <c r="C6467" t="s">
        <v>482</v>
      </c>
      <c r="D6467">
        <v>720000000</v>
      </c>
      <c r="E6467">
        <v>2018</v>
      </c>
    </row>
    <row r="6468" spans="1:5" x14ac:dyDescent="0.25">
      <c r="A6468" t="s">
        <v>293</v>
      </c>
      <c r="B6468" t="s">
        <v>131</v>
      </c>
      <c r="C6468" t="s">
        <v>482</v>
      </c>
      <c r="D6468">
        <v>0</v>
      </c>
      <c r="E6468">
        <v>2019</v>
      </c>
    </row>
    <row r="6469" spans="1:5" x14ac:dyDescent="0.25">
      <c r="A6469" t="s">
        <v>293</v>
      </c>
      <c r="B6469" t="s">
        <v>131</v>
      </c>
      <c r="C6469" t="s">
        <v>482</v>
      </c>
      <c r="D6469">
        <v>255000000</v>
      </c>
      <c r="E6469">
        <v>2020</v>
      </c>
    </row>
    <row r="6470" spans="1:5" x14ac:dyDescent="0.25">
      <c r="A6470" t="s">
        <v>293</v>
      </c>
      <c r="B6470" t="s">
        <v>131</v>
      </c>
      <c r="C6470" t="s">
        <v>483</v>
      </c>
      <c r="D6470">
        <v>2522000000</v>
      </c>
      <c r="E6470">
        <v>2018</v>
      </c>
    </row>
    <row r="6471" spans="1:5" x14ac:dyDescent="0.25">
      <c r="A6471" t="s">
        <v>293</v>
      </c>
      <c r="B6471" t="s">
        <v>131</v>
      </c>
      <c r="C6471" t="s">
        <v>483</v>
      </c>
      <c r="D6471">
        <v>2373000000</v>
      </c>
      <c r="E6471">
        <v>2019</v>
      </c>
    </row>
    <row r="6472" spans="1:5" x14ac:dyDescent="0.25">
      <c r="A6472" t="s">
        <v>293</v>
      </c>
      <c r="B6472" t="s">
        <v>131</v>
      </c>
      <c r="C6472" t="s">
        <v>483</v>
      </c>
      <c r="D6472">
        <v>3000000000</v>
      </c>
      <c r="E6472">
        <v>2020</v>
      </c>
    </row>
    <row r="6473" spans="1:5" x14ac:dyDescent="0.25">
      <c r="A6473" t="s">
        <v>293</v>
      </c>
      <c r="B6473" t="s">
        <v>131</v>
      </c>
      <c r="C6473" t="s">
        <v>484</v>
      </c>
      <c r="D6473">
        <v>280000000</v>
      </c>
      <c r="E6473">
        <v>2018</v>
      </c>
    </row>
    <row r="6474" spans="1:5" x14ac:dyDescent="0.25">
      <c r="A6474" t="s">
        <v>293</v>
      </c>
      <c r="B6474" t="s">
        <v>131</v>
      </c>
      <c r="C6474" t="s">
        <v>484</v>
      </c>
      <c r="D6474">
        <v>453000000</v>
      </c>
      <c r="E6474">
        <v>2019</v>
      </c>
    </row>
    <row r="6475" spans="1:5" x14ac:dyDescent="0.25">
      <c r="A6475" t="s">
        <v>293</v>
      </c>
      <c r="B6475" t="s">
        <v>131</v>
      </c>
      <c r="C6475" t="s">
        <v>484</v>
      </c>
      <c r="D6475">
        <v>400000000</v>
      </c>
      <c r="E6475">
        <v>2020</v>
      </c>
    </row>
    <row r="6476" spans="1:5" x14ac:dyDescent="0.25">
      <c r="A6476" t="s">
        <v>293</v>
      </c>
      <c r="B6476" t="s">
        <v>131</v>
      </c>
      <c r="C6476" t="s">
        <v>485</v>
      </c>
      <c r="D6476">
        <v>58225000000</v>
      </c>
      <c r="E6476">
        <v>2018</v>
      </c>
    </row>
    <row r="6477" spans="1:5" x14ac:dyDescent="0.25">
      <c r="A6477" t="s">
        <v>293</v>
      </c>
      <c r="B6477" t="s">
        <v>131</v>
      </c>
      <c r="C6477" t="s">
        <v>485</v>
      </c>
      <c r="D6477">
        <v>69389000000</v>
      </c>
      <c r="E6477">
        <v>2020</v>
      </c>
    </row>
    <row r="6478" spans="1:5" x14ac:dyDescent="0.25">
      <c r="A6478" t="s">
        <v>293</v>
      </c>
      <c r="B6478" t="s">
        <v>131</v>
      </c>
      <c r="C6478" t="s">
        <v>495</v>
      </c>
      <c r="D6478">
        <v>0</v>
      </c>
      <c r="E6478">
        <v>2019</v>
      </c>
    </row>
    <row r="6479" spans="1:5" x14ac:dyDescent="0.25">
      <c r="A6479" t="s">
        <v>293</v>
      </c>
      <c r="B6479" t="s">
        <v>131</v>
      </c>
      <c r="C6479" t="s">
        <v>486</v>
      </c>
      <c r="D6479">
        <v>2399000000</v>
      </c>
      <c r="E6479">
        <v>2018</v>
      </c>
    </row>
    <row r="6480" spans="1:5" x14ac:dyDescent="0.25">
      <c r="A6480" t="s">
        <v>293</v>
      </c>
      <c r="B6480" t="s">
        <v>131</v>
      </c>
      <c r="C6480" t="s">
        <v>486</v>
      </c>
      <c r="D6480">
        <v>1659000000</v>
      </c>
      <c r="E6480">
        <v>2019</v>
      </c>
    </row>
    <row r="6481" spans="1:5" x14ac:dyDescent="0.25">
      <c r="A6481" t="s">
        <v>293</v>
      </c>
      <c r="B6481" t="s">
        <v>131</v>
      </c>
      <c r="C6481" t="s">
        <v>486</v>
      </c>
      <c r="D6481">
        <v>2176000000</v>
      </c>
      <c r="E6481">
        <v>2020</v>
      </c>
    </row>
    <row r="6482" spans="1:5" x14ac:dyDescent="0.25">
      <c r="A6482" t="s">
        <v>295</v>
      </c>
      <c r="B6482" t="s">
        <v>133</v>
      </c>
      <c r="C6482" t="s">
        <v>411</v>
      </c>
      <c r="D6482">
        <v>21445000000</v>
      </c>
      <c r="E6482">
        <v>2018</v>
      </c>
    </row>
    <row r="6483" spans="1:5" x14ac:dyDescent="0.25">
      <c r="A6483" t="s">
        <v>295</v>
      </c>
      <c r="B6483" t="s">
        <v>133</v>
      </c>
      <c r="C6483" t="s">
        <v>411</v>
      </c>
      <c r="D6483">
        <v>23248000000</v>
      </c>
      <c r="E6483">
        <v>2019</v>
      </c>
    </row>
    <row r="6484" spans="1:5" x14ac:dyDescent="0.25">
      <c r="A6484" t="s">
        <v>295</v>
      </c>
      <c r="B6484" t="s">
        <v>133</v>
      </c>
      <c r="C6484" t="s">
        <v>411</v>
      </c>
      <c r="D6484">
        <v>20635000000</v>
      </c>
      <c r="E6484">
        <v>2020</v>
      </c>
    </row>
    <row r="6485" spans="1:5" x14ac:dyDescent="0.25">
      <c r="A6485" t="s">
        <v>295</v>
      </c>
      <c r="B6485" t="s">
        <v>133</v>
      </c>
      <c r="C6485" t="s">
        <v>10</v>
      </c>
      <c r="D6485">
        <v>15050000000</v>
      </c>
      <c r="E6485">
        <v>2018</v>
      </c>
    </row>
    <row r="6486" spans="1:5" x14ac:dyDescent="0.25">
      <c r="A6486" t="s">
        <v>295</v>
      </c>
      <c r="B6486" t="s">
        <v>133</v>
      </c>
      <c r="C6486" t="s">
        <v>10</v>
      </c>
      <c r="D6486">
        <v>13325000000</v>
      </c>
      <c r="E6486">
        <v>2019</v>
      </c>
    </row>
    <row r="6487" spans="1:5" x14ac:dyDescent="0.25">
      <c r="A6487" t="s">
        <v>295</v>
      </c>
      <c r="B6487" t="s">
        <v>133</v>
      </c>
      <c r="C6487" t="s">
        <v>10</v>
      </c>
      <c r="D6487">
        <v>11471000000</v>
      </c>
      <c r="E6487">
        <v>2020</v>
      </c>
    </row>
    <row r="6488" spans="1:5" x14ac:dyDescent="0.25">
      <c r="A6488" t="s">
        <v>295</v>
      </c>
      <c r="B6488" t="s">
        <v>133</v>
      </c>
      <c r="C6488" t="s">
        <v>412</v>
      </c>
      <c r="D6488">
        <v>0</v>
      </c>
      <c r="E6488">
        <v>2018</v>
      </c>
    </row>
    <row r="6489" spans="1:5" x14ac:dyDescent="0.25">
      <c r="A6489" t="s">
        <v>295</v>
      </c>
      <c r="B6489" t="s">
        <v>133</v>
      </c>
      <c r="C6489" t="s">
        <v>412</v>
      </c>
      <c r="D6489">
        <v>0</v>
      </c>
      <c r="E6489">
        <v>2019</v>
      </c>
    </row>
    <row r="6490" spans="1:5" x14ac:dyDescent="0.25">
      <c r="A6490" t="s">
        <v>295</v>
      </c>
      <c r="B6490" t="s">
        <v>133</v>
      </c>
      <c r="C6490" t="s">
        <v>412</v>
      </c>
      <c r="D6490">
        <v>0</v>
      </c>
      <c r="E6490">
        <v>2020</v>
      </c>
    </row>
    <row r="6491" spans="1:5" x14ac:dyDescent="0.25">
      <c r="A6491" t="s">
        <v>295</v>
      </c>
      <c r="B6491" t="s">
        <v>133</v>
      </c>
      <c r="C6491" t="s">
        <v>413</v>
      </c>
      <c r="D6491">
        <v>16406000000</v>
      </c>
      <c r="E6491">
        <v>2018</v>
      </c>
    </row>
    <row r="6492" spans="1:5" x14ac:dyDescent="0.25">
      <c r="A6492" t="s">
        <v>295</v>
      </c>
      <c r="B6492" t="s">
        <v>133</v>
      </c>
      <c r="C6492" t="s">
        <v>413</v>
      </c>
      <c r="D6492">
        <v>23732000000</v>
      </c>
      <c r="E6492">
        <v>2019</v>
      </c>
    </row>
    <row r="6493" spans="1:5" x14ac:dyDescent="0.25">
      <c r="A6493" t="s">
        <v>295</v>
      </c>
      <c r="B6493" t="s">
        <v>133</v>
      </c>
      <c r="C6493" t="s">
        <v>413</v>
      </c>
      <c r="D6493">
        <v>17919000000</v>
      </c>
      <c r="E6493">
        <v>2020</v>
      </c>
    </row>
    <row r="6494" spans="1:5" x14ac:dyDescent="0.25">
      <c r="A6494" t="s">
        <v>295</v>
      </c>
      <c r="B6494" t="s">
        <v>133</v>
      </c>
      <c r="C6494" t="s">
        <v>15</v>
      </c>
      <c r="D6494">
        <v>253863000000</v>
      </c>
      <c r="E6494">
        <v>2018</v>
      </c>
    </row>
    <row r="6495" spans="1:5" x14ac:dyDescent="0.25">
      <c r="A6495" t="s">
        <v>295</v>
      </c>
      <c r="B6495" t="s">
        <v>133</v>
      </c>
      <c r="C6495" t="s">
        <v>15</v>
      </c>
      <c r="D6495">
        <v>237428000000</v>
      </c>
      <c r="E6495">
        <v>2019</v>
      </c>
    </row>
    <row r="6496" spans="1:5" x14ac:dyDescent="0.25">
      <c r="A6496" t="s">
        <v>295</v>
      </c>
      <c r="B6496" t="s">
        <v>133</v>
      </c>
      <c r="C6496" t="s">
        <v>15</v>
      </c>
      <c r="D6496">
        <v>239790000000</v>
      </c>
      <c r="E6496">
        <v>2020</v>
      </c>
    </row>
    <row r="6497" spans="1:5" x14ac:dyDescent="0.25">
      <c r="A6497" t="s">
        <v>295</v>
      </c>
      <c r="B6497" t="s">
        <v>133</v>
      </c>
      <c r="C6497" t="s">
        <v>414</v>
      </c>
      <c r="D6497">
        <v>-13792000000</v>
      </c>
      <c r="E6497">
        <v>2018</v>
      </c>
    </row>
    <row r="6498" spans="1:5" x14ac:dyDescent="0.25">
      <c r="A6498" t="s">
        <v>295</v>
      </c>
      <c r="B6498" t="s">
        <v>133</v>
      </c>
      <c r="C6498" t="s">
        <v>414</v>
      </c>
      <c r="D6498">
        <v>-14116000000</v>
      </c>
      <c r="E6498">
        <v>2019</v>
      </c>
    </row>
    <row r="6499" spans="1:5" x14ac:dyDescent="0.25">
      <c r="A6499" t="s">
        <v>295</v>
      </c>
      <c r="B6499" t="s">
        <v>133</v>
      </c>
      <c r="C6499" t="s">
        <v>414</v>
      </c>
      <c r="D6499">
        <v>-8922000000</v>
      </c>
      <c r="E6499">
        <v>2020</v>
      </c>
    </row>
    <row r="6500" spans="1:5" x14ac:dyDescent="0.25">
      <c r="A6500" t="s">
        <v>295</v>
      </c>
      <c r="B6500" t="s">
        <v>133</v>
      </c>
      <c r="C6500" t="s">
        <v>415</v>
      </c>
      <c r="D6500">
        <v>-13699000000</v>
      </c>
      <c r="E6500">
        <v>2018</v>
      </c>
    </row>
    <row r="6501" spans="1:5" x14ac:dyDescent="0.25">
      <c r="A6501" t="s">
        <v>295</v>
      </c>
      <c r="B6501" t="s">
        <v>133</v>
      </c>
      <c r="C6501" t="s">
        <v>415</v>
      </c>
      <c r="D6501">
        <v>-19758000000</v>
      </c>
      <c r="E6501">
        <v>2019</v>
      </c>
    </row>
    <row r="6502" spans="1:5" x14ac:dyDescent="0.25">
      <c r="A6502" t="s">
        <v>295</v>
      </c>
      <c r="B6502" t="s">
        <v>133</v>
      </c>
      <c r="C6502" t="s">
        <v>415</v>
      </c>
      <c r="D6502">
        <v>-3736000000</v>
      </c>
      <c r="E6502">
        <v>2020</v>
      </c>
    </row>
    <row r="6503" spans="1:5" x14ac:dyDescent="0.25">
      <c r="A6503" t="s">
        <v>295</v>
      </c>
      <c r="B6503" t="s">
        <v>133</v>
      </c>
      <c r="C6503" t="s">
        <v>416</v>
      </c>
      <c r="D6503">
        <v>-12290000000</v>
      </c>
      <c r="E6503">
        <v>2018</v>
      </c>
    </row>
    <row r="6504" spans="1:5" x14ac:dyDescent="0.25">
      <c r="A6504" t="s">
        <v>295</v>
      </c>
      <c r="B6504" t="s">
        <v>133</v>
      </c>
      <c r="C6504" t="s">
        <v>416</v>
      </c>
      <c r="D6504">
        <v>-11458000000</v>
      </c>
      <c r="E6504">
        <v>2019</v>
      </c>
    </row>
    <row r="6505" spans="1:5" x14ac:dyDescent="0.25">
      <c r="A6505" t="s">
        <v>295</v>
      </c>
      <c r="B6505" t="s">
        <v>133</v>
      </c>
      <c r="C6505" t="s">
        <v>416</v>
      </c>
      <c r="D6505">
        <v>-6965000000</v>
      </c>
      <c r="E6505">
        <v>2020</v>
      </c>
    </row>
    <row r="6506" spans="1:5" x14ac:dyDescent="0.25">
      <c r="A6506" t="s">
        <v>295</v>
      </c>
      <c r="B6506" t="s">
        <v>133</v>
      </c>
      <c r="C6506" t="s">
        <v>417</v>
      </c>
      <c r="D6506">
        <v>30618000000</v>
      </c>
      <c r="E6506">
        <v>2018</v>
      </c>
    </row>
    <row r="6507" spans="1:5" x14ac:dyDescent="0.25">
      <c r="A6507" t="s">
        <v>295</v>
      </c>
      <c r="B6507" t="s">
        <v>133</v>
      </c>
      <c r="C6507" t="s">
        <v>417</v>
      </c>
      <c r="D6507">
        <v>27314000000</v>
      </c>
      <c r="E6507">
        <v>2019</v>
      </c>
    </row>
    <row r="6508" spans="1:5" x14ac:dyDescent="0.25">
      <c r="A6508" t="s">
        <v>295</v>
      </c>
      <c r="B6508" t="s">
        <v>133</v>
      </c>
      <c r="C6508" t="s">
        <v>417</v>
      </c>
      <c r="D6508">
        <v>10577000000</v>
      </c>
      <c r="E6508">
        <v>2020</v>
      </c>
    </row>
    <row r="6509" spans="1:5" x14ac:dyDescent="0.25">
      <c r="A6509" t="s">
        <v>295</v>
      </c>
      <c r="B6509" t="s">
        <v>133</v>
      </c>
      <c r="C6509" t="s">
        <v>418</v>
      </c>
      <c r="D6509">
        <v>9342000000</v>
      </c>
      <c r="E6509">
        <v>2018</v>
      </c>
    </row>
    <row r="6510" spans="1:5" x14ac:dyDescent="0.25">
      <c r="A6510" t="s">
        <v>295</v>
      </c>
      <c r="B6510" t="s">
        <v>133</v>
      </c>
      <c r="C6510" t="s">
        <v>418</v>
      </c>
      <c r="D6510">
        <v>0</v>
      </c>
      <c r="E6510">
        <v>2019</v>
      </c>
    </row>
    <row r="6511" spans="1:5" x14ac:dyDescent="0.25">
      <c r="A6511" t="s">
        <v>295</v>
      </c>
      <c r="B6511" t="s">
        <v>133</v>
      </c>
      <c r="C6511" t="s">
        <v>418</v>
      </c>
      <c r="D6511">
        <v>0</v>
      </c>
      <c r="E6511">
        <v>2020</v>
      </c>
    </row>
    <row r="6512" spans="1:5" x14ac:dyDescent="0.25">
      <c r="A6512" t="s">
        <v>295</v>
      </c>
      <c r="B6512" t="s">
        <v>133</v>
      </c>
      <c r="C6512" t="s">
        <v>419</v>
      </c>
      <c r="D6512">
        <v>-418000000</v>
      </c>
      <c r="E6512">
        <v>2018</v>
      </c>
    </row>
    <row r="6513" spans="1:5" x14ac:dyDescent="0.25">
      <c r="A6513" t="s">
        <v>295</v>
      </c>
      <c r="B6513" t="s">
        <v>133</v>
      </c>
      <c r="C6513" t="s">
        <v>419</v>
      </c>
      <c r="D6513">
        <v>-502000000</v>
      </c>
      <c r="E6513">
        <v>2019</v>
      </c>
    </row>
    <row r="6514" spans="1:5" x14ac:dyDescent="0.25">
      <c r="A6514" t="s">
        <v>295</v>
      </c>
      <c r="B6514" t="s">
        <v>133</v>
      </c>
      <c r="C6514" t="s">
        <v>419</v>
      </c>
      <c r="D6514">
        <v>-296000000</v>
      </c>
      <c r="E6514">
        <v>2020</v>
      </c>
    </row>
    <row r="6515" spans="1:5" x14ac:dyDescent="0.25">
      <c r="A6515" t="s">
        <v>295</v>
      </c>
      <c r="B6515" t="s">
        <v>133</v>
      </c>
      <c r="C6515" t="s">
        <v>420</v>
      </c>
      <c r="D6515">
        <v>0</v>
      </c>
      <c r="E6515">
        <v>2018</v>
      </c>
    </row>
    <row r="6516" spans="1:5" x14ac:dyDescent="0.25">
      <c r="A6516" t="s">
        <v>295</v>
      </c>
      <c r="B6516" t="s">
        <v>133</v>
      </c>
      <c r="C6516" t="s">
        <v>420</v>
      </c>
      <c r="D6516">
        <v>0</v>
      </c>
      <c r="E6516">
        <v>2019</v>
      </c>
    </row>
    <row r="6517" spans="1:5" x14ac:dyDescent="0.25">
      <c r="A6517" t="s">
        <v>295</v>
      </c>
      <c r="B6517" t="s">
        <v>133</v>
      </c>
      <c r="C6517" t="s">
        <v>420</v>
      </c>
      <c r="D6517">
        <v>0</v>
      </c>
      <c r="E6517">
        <v>2020</v>
      </c>
    </row>
    <row r="6518" spans="1:5" x14ac:dyDescent="0.25">
      <c r="A6518" t="s">
        <v>295</v>
      </c>
      <c r="B6518" t="s">
        <v>133</v>
      </c>
      <c r="C6518" t="s">
        <v>421</v>
      </c>
      <c r="D6518">
        <v>0</v>
      </c>
      <c r="E6518">
        <v>2018</v>
      </c>
    </row>
    <row r="6519" spans="1:5" x14ac:dyDescent="0.25">
      <c r="A6519" t="s">
        <v>295</v>
      </c>
      <c r="B6519" t="s">
        <v>133</v>
      </c>
      <c r="C6519" t="s">
        <v>421</v>
      </c>
      <c r="D6519">
        <v>0</v>
      </c>
      <c r="E6519">
        <v>2019</v>
      </c>
    </row>
    <row r="6520" spans="1:5" x14ac:dyDescent="0.25">
      <c r="A6520" t="s">
        <v>295</v>
      </c>
      <c r="B6520" t="s">
        <v>133</v>
      </c>
      <c r="C6520" t="s">
        <v>421</v>
      </c>
      <c r="D6520">
        <v>0</v>
      </c>
      <c r="E6520">
        <v>2020</v>
      </c>
    </row>
    <row r="6521" spans="1:5" x14ac:dyDescent="0.25">
      <c r="A6521" t="s">
        <v>295</v>
      </c>
      <c r="B6521" t="s">
        <v>133</v>
      </c>
      <c r="C6521" t="s">
        <v>422</v>
      </c>
      <c r="D6521">
        <v>-418000000</v>
      </c>
      <c r="E6521">
        <v>2018</v>
      </c>
    </row>
    <row r="6522" spans="1:5" x14ac:dyDescent="0.25">
      <c r="A6522" t="s">
        <v>295</v>
      </c>
      <c r="B6522" t="s">
        <v>133</v>
      </c>
      <c r="C6522" t="s">
        <v>422</v>
      </c>
      <c r="D6522">
        <v>-433000000</v>
      </c>
      <c r="E6522">
        <v>2019</v>
      </c>
    </row>
    <row r="6523" spans="1:5" x14ac:dyDescent="0.25">
      <c r="A6523" t="s">
        <v>295</v>
      </c>
      <c r="B6523" t="s">
        <v>133</v>
      </c>
      <c r="C6523" t="s">
        <v>422</v>
      </c>
      <c r="D6523">
        <v>-48000000</v>
      </c>
      <c r="E6523">
        <v>2020</v>
      </c>
    </row>
    <row r="6524" spans="1:5" x14ac:dyDescent="0.25">
      <c r="A6524" t="s">
        <v>295</v>
      </c>
      <c r="B6524" t="s">
        <v>133</v>
      </c>
      <c r="C6524" t="s">
        <v>423</v>
      </c>
      <c r="D6524">
        <v>1832000000</v>
      </c>
      <c r="E6524">
        <v>2018</v>
      </c>
    </row>
    <row r="6525" spans="1:5" x14ac:dyDescent="0.25">
      <c r="A6525" t="s">
        <v>295</v>
      </c>
      <c r="B6525" t="s">
        <v>133</v>
      </c>
      <c r="C6525" t="s">
        <v>423</v>
      </c>
      <c r="D6525">
        <v>1832000000</v>
      </c>
      <c r="E6525">
        <v>2019</v>
      </c>
    </row>
    <row r="6526" spans="1:5" x14ac:dyDescent="0.25">
      <c r="A6526" t="s">
        <v>295</v>
      </c>
      <c r="B6526" t="s">
        <v>133</v>
      </c>
      <c r="C6526" t="s">
        <v>423</v>
      </c>
      <c r="D6526">
        <v>1832000000</v>
      </c>
      <c r="E6526">
        <v>2020</v>
      </c>
    </row>
    <row r="6527" spans="1:5" x14ac:dyDescent="0.25">
      <c r="A6527" t="s">
        <v>295</v>
      </c>
      <c r="B6527" t="s">
        <v>133</v>
      </c>
      <c r="C6527" t="s">
        <v>424</v>
      </c>
      <c r="D6527">
        <v>36000000</v>
      </c>
      <c r="E6527">
        <v>2018</v>
      </c>
    </row>
    <row r="6528" spans="1:5" x14ac:dyDescent="0.25">
      <c r="A6528" t="s">
        <v>295</v>
      </c>
      <c r="B6528" t="s">
        <v>133</v>
      </c>
      <c r="C6528" t="s">
        <v>424</v>
      </c>
      <c r="D6528">
        <v>-79000000</v>
      </c>
      <c r="E6528">
        <v>2019</v>
      </c>
    </row>
    <row r="6529" spans="1:5" x14ac:dyDescent="0.25">
      <c r="A6529" t="s">
        <v>295</v>
      </c>
      <c r="B6529" t="s">
        <v>133</v>
      </c>
      <c r="C6529" t="s">
        <v>424</v>
      </c>
      <c r="D6529">
        <v>-18000000</v>
      </c>
      <c r="E6529">
        <v>2020</v>
      </c>
    </row>
    <row r="6530" spans="1:5" x14ac:dyDescent="0.25">
      <c r="A6530" t="s">
        <v>295</v>
      </c>
      <c r="B6530" t="s">
        <v>133</v>
      </c>
      <c r="C6530" t="s">
        <v>425</v>
      </c>
      <c r="D6530">
        <v>15431000000</v>
      </c>
      <c r="E6530">
        <v>2018</v>
      </c>
    </row>
    <row r="6531" spans="1:5" x14ac:dyDescent="0.25">
      <c r="A6531" t="s">
        <v>295</v>
      </c>
      <c r="B6531" t="s">
        <v>133</v>
      </c>
      <c r="C6531" t="s">
        <v>425</v>
      </c>
      <c r="D6531">
        <v>1478000000</v>
      </c>
      <c r="E6531">
        <v>2019</v>
      </c>
    </row>
    <row r="6532" spans="1:5" x14ac:dyDescent="0.25">
      <c r="A6532" t="s">
        <v>295</v>
      </c>
      <c r="B6532" t="s">
        <v>133</v>
      </c>
      <c r="C6532" t="s">
        <v>425</v>
      </c>
      <c r="D6532">
        <v>-6165000000</v>
      </c>
      <c r="E6532">
        <v>2020</v>
      </c>
    </row>
    <row r="6533" spans="1:5" x14ac:dyDescent="0.25">
      <c r="A6533" t="s">
        <v>295</v>
      </c>
      <c r="B6533" t="s">
        <v>133</v>
      </c>
      <c r="C6533" t="s">
        <v>426</v>
      </c>
      <c r="D6533">
        <v>15467000000</v>
      </c>
      <c r="E6533">
        <v>2018</v>
      </c>
    </row>
    <row r="6534" spans="1:5" x14ac:dyDescent="0.25">
      <c r="A6534" t="s">
        <v>295</v>
      </c>
      <c r="B6534" t="s">
        <v>133</v>
      </c>
      <c r="C6534" t="s">
        <v>426</v>
      </c>
      <c r="D6534">
        <v>1399000000</v>
      </c>
      <c r="E6534">
        <v>2019</v>
      </c>
    </row>
    <row r="6535" spans="1:5" x14ac:dyDescent="0.25">
      <c r="A6535" t="s">
        <v>295</v>
      </c>
      <c r="B6535" t="s">
        <v>133</v>
      </c>
      <c r="C6535" t="s">
        <v>426</v>
      </c>
      <c r="D6535">
        <v>-6183000000</v>
      </c>
      <c r="E6535">
        <v>2020</v>
      </c>
    </row>
    <row r="6536" spans="1:5" x14ac:dyDescent="0.25">
      <c r="A6536" t="s">
        <v>295</v>
      </c>
      <c r="B6536" t="s">
        <v>133</v>
      </c>
      <c r="C6536" t="s">
        <v>21</v>
      </c>
      <c r="D6536">
        <v>94578000000</v>
      </c>
      <c r="E6536">
        <v>2018</v>
      </c>
    </row>
    <row r="6537" spans="1:5" x14ac:dyDescent="0.25">
      <c r="A6537" t="s">
        <v>295</v>
      </c>
      <c r="B6537" t="s">
        <v>133</v>
      </c>
      <c r="C6537" t="s">
        <v>21</v>
      </c>
      <c r="D6537">
        <v>80113000000</v>
      </c>
      <c r="E6537">
        <v>2019</v>
      </c>
    </row>
    <row r="6538" spans="1:5" x14ac:dyDescent="0.25">
      <c r="A6538" t="s">
        <v>295</v>
      </c>
      <c r="B6538" t="s">
        <v>133</v>
      </c>
      <c r="C6538" t="s">
        <v>21</v>
      </c>
      <c r="D6538">
        <v>50488000000</v>
      </c>
      <c r="E6538">
        <v>2020</v>
      </c>
    </row>
    <row r="6539" spans="1:5" x14ac:dyDescent="0.25">
      <c r="A6539" t="s">
        <v>295</v>
      </c>
      <c r="B6539" t="s">
        <v>133</v>
      </c>
      <c r="C6539" t="s">
        <v>427</v>
      </c>
      <c r="D6539">
        <v>145764000000</v>
      </c>
      <c r="E6539">
        <v>2018</v>
      </c>
    </row>
    <row r="6540" spans="1:5" x14ac:dyDescent="0.25">
      <c r="A6540" t="s">
        <v>295</v>
      </c>
      <c r="B6540" t="s">
        <v>133</v>
      </c>
      <c r="C6540" t="s">
        <v>427</v>
      </c>
      <c r="D6540">
        <v>140980000000</v>
      </c>
      <c r="E6540">
        <v>2019</v>
      </c>
    </row>
    <row r="6541" spans="1:5" x14ac:dyDescent="0.25">
      <c r="A6541" t="s">
        <v>295</v>
      </c>
      <c r="B6541" t="s">
        <v>133</v>
      </c>
      <c r="C6541" t="s">
        <v>427</v>
      </c>
      <c r="D6541">
        <v>102145000000</v>
      </c>
      <c r="E6541">
        <v>2020</v>
      </c>
    </row>
    <row r="6542" spans="1:5" x14ac:dyDescent="0.25">
      <c r="A6542" t="s">
        <v>295</v>
      </c>
      <c r="B6542" t="s">
        <v>133</v>
      </c>
      <c r="C6542" t="s">
        <v>13</v>
      </c>
      <c r="D6542">
        <v>34021000000</v>
      </c>
      <c r="E6542">
        <v>2018</v>
      </c>
    </row>
    <row r="6543" spans="1:5" x14ac:dyDescent="0.25">
      <c r="A6543" t="s">
        <v>295</v>
      </c>
      <c r="B6543" t="s">
        <v>133</v>
      </c>
      <c r="C6543" t="s">
        <v>13</v>
      </c>
      <c r="D6543">
        <v>28329000000</v>
      </c>
      <c r="E6543">
        <v>2019</v>
      </c>
    </row>
    <row r="6544" spans="1:5" x14ac:dyDescent="0.25">
      <c r="A6544" t="s">
        <v>295</v>
      </c>
      <c r="B6544" t="s">
        <v>133</v>
      </c>
      <c r="C6544" t="s">
        <v>13</v>
      </c>
      <c r="D6544">
        <v>26078000000</v>
      </c>
      <c r="E6544">
        <v>2020</v>
      </c>
    </row>
    <row r="6545" spans="1:5" x14ac:dyDescent="0.25">
      <c r="A6545" t="s">
        <v>295</v>
      </c>
      <c r="B6545" t="s">
        <v>133</v>
      </c>
      <c r="C6545" t="s">
        <v>16</v>
      </c>
      <c r="D6545">
        <v>27171000000</v>
      </c>
      <c r="E6545">
        <v>2018</v>
      </c>
    </row>
    <row r="6546" spans="1:5" x14ac:dyDescent="0.25">
      <c r="A6546" t="s">
        <v>295</v>
      </c>
      <c r="B6546" t="s">
        <v>133</v>
      </c>
      <c r="C6546" t="s">
        <v>16</v>
      </c>
      <c r="D6546">
        <v>26530000000</v>
      </c>
      <c r="E6546">
        <v>2019</v>
      </c>
    </row>
    <row r="6547" spans="1:5" x14ac:dyDescent="0.25">
      <c r="A6547" t="s">
        <v>295</v>
      </c>
      <c r="B6547" t="s">
        <v>133</v>
      </c>
      <c r="C6547" t="s">
        <v>16</v>
      </c>
      <c r="D6547">
        <v>22183000000</v>
      </c>
      <c r="E6547">
        <v>2020</v>
      </c>
    </row>
    <row r="6548" spans="1:5" x14ac:dyDescent="0.25">
      <c r="A6548" t="s">
        <v>295</v>
      </c>
      <c r="B6548" t="s">
        <v>133</v>
      </c>
      <c r="C6548" t="s">
        <v>428</v>
      </c>
      <c r="D6548">
        <v>19419000000</v>
      </c>
      <c r="E6548">
        <v>2018</v>
      </c>
    </row>
    <row r="6549" spans="1:5" x14ac:dyDescent="0.25">
      <c r="A6549" t="s">
        <v>295</v>
      </c>
      <c r="B6549" t="s">
        <v>133</v>
      </c>
      <c r="C6549" t="s">
        <v>428</v>
      </c>
      <c r="D6549">
        <v>19508000000</v>
      </c>
      <c r="E6549">
        <v>2020</v>
      </c>
    </row>
    <row r="6550" spans="1:5" x14ac:dyDescent="0.25">
      <c r="A6550" t="s">
        <v>295</v>
      </c>
      <c r="B6550" t="s">
        <v>133</v>
      </c>
      <c r="C6550" t="s">
        <v>429</v>
      </c>
      <c r="D6550">
        <v>19419000000</v>
      </c>
      <c r="E6550">
        <v>2018</v>
      </c>
    </row>
    <row r="6551" spans="1:5" x14ac:dyDescent="0.25">
      <c r="A6551" t="s">
        <v>295</v>
      </c>
      <c r="B6551" t="s">
        <v>133</v>
      </c>
      <c r="C6551" t="s">
        <v>429</v>
      </c>
      <c r="D6551">
        <v>29218000000</v>
      </c>
      <c r="E6551">
        <v>2019</v>
      </c>
    </row>
    <row r="6552" spans="1:5" x14ac:dyDescent="0.25">
      <c r="A6552" t="s">
        <v>295</v>
      </c>
      <c r="B6552" t="s">
        <v>133</v>
      </c>
      <c r="C6552" t="s">
        <v>429</v>
      </c>
      <c r="D6552">
        <v>29218000000</v>
      </c>
      <c r="E6552">
        <v>2019</v>
      </c>
    </row>
    <row r="6553" spans="1:5" x14ac:dyDescent="0.25">
      <c r="A6553" t="s">
        <v>295</v>
      </c>
      <c r="B6553" t="s">
        <v>133</v>
      </c>
      <c r="C6553" t="s">
        <v>429</v>
      </c>
      <c r="D6553">
        <v>19508000000</v>
      </c>
      <c r="E6553">
        <v>2020</v>
      </c>
    </row>
    <row r="6554" spans="1:5" x14ac:dyDescent="0.25">
      <c r="A6554" t="s">
        <v>295</v>
      </c>
      <c r="B6554" t="s">
        <v>133</v>
      </c>
      <c r="C6554" t="s">
        <v>430</v>
      </c>
      <c r="D6554">
        <v>20575000000</v>
      </c>
      <c r="E6554">
        <v>2018</v>
      </c>
    </row>
    <row r="6555" spans="1:5" x14ac:dyDescent="0.25">
      <c r="A6555" t="s">
        <v>295</v>
      </c>
      <c r="B6555" t="s">
        <v>133</v>
      </c>
      <c r="C6555" t="s">
        <v>430</v>
      </c>
      <c r="D6555">
        <v>5536000000</v>
      </c>
      <c r="E6555">
        <v>2019</v>
      </c>
    </row>
    <row r="6556" spans="1:5" x14ac:dyDescent="0.25">
      <c r="A6556" t="s">
        <v>295</v>
      </c>
      <c r="B6556" t="s">
        <v>133</v>
      </c>
      <c r="C6556" t="s">
        <v>430</v>
      </c>
      <c r="D6556">
        <v>-7453000000</v>
      </c>
      <c r="E6556">
        <v>2020</v>
      </c>
    </row>
    <row r="6557" spans="1:5" x14ac:dyDescent="0.25">
      <c r="A6557" t="s">
        <v>295</v>
      </c>
      <c r="B6557" t="s">
        <v>133</v>
      </c>
      <c r="C6557" t="s">
        <v>431</v>
      </c>
      <c r="D6557">
        <v>0</v>
      </c>
      <c r="E6557">
        <v>2018</v>
      </c>
    </row>
    <row r="6558" spans="1:5" x14ac:dyDescent="0.25">
      <c r="A6558" t="s">
        <v>295</v>
      </c>
      <c r="B6558" t="s">
        <v>133</v>
      </c>
      <c r="C6558" t="s">
        <v>431</v>
      </c>
      <c r="D6558">
        <v>0</v>
      </c>
      <c r="E6558">
        <v>2019</v>
      </c>
    </row>
    <row r="6559" spans="1:5" x14ac:dyDescent="0.25">
      <c r="A6559" t="s">
        <v>295</v>
      </c>
      <c r="B6559" t="s">
        <v>133</v>
      </c>
      <c r="C6559" t="s">
        <v>431</v>
      </c>
      <c r="D6559">
        <v>0</v>
      </c>
      <c r="E6559">
        <v>2020</v>
      </c>
    </row>
    <row r="6560" spans="1:5" x14ac:dyDescent="0.25">
      <c r="A6560" t="s">
        <v>295</v>
      </c>
      <c r="B6560" t="s">
        <v>133</v>
      </c>
      <c r="C6560" t="s">
        <v>432</v>
      </c>
      <c r="D6560">
        <v>43465</v>
      </c>
      <c r="E6560">
        <v>2018</v>
      </c>
    </row>
    <row r="6561" spans="1:5" x14ac:dyDescent="0.25">
      <c r="A6561" t="s">
        <v>295</v>
      </c>
      <c r="B6561" t="s">
        <v>133</v>
      </c>
      <c r="C6561" t="s">
        <v>432</v>
      </c>
      <c r="D6561">
        <v>43830</v>
      </c>
      <c r="E6561">
        <v>2019</v>
      </c>
    </row>
    <row r="6562" spans="1:5" x14ac:dyDescent="0.25">
      <c r="A6562" t="s">
        <v>295</v>
      </c>
      <c r="B6562" t="s">
        <v>133</v>
      </c>
      <c r="C6562" t="s">
        <v>432</v>
      </c>
      <c r="D6562">
        <v>44196</v>
      </c>
      <c r="E6562">
        <v>2020</v>
      </c>
    </row>
    <row r="6563" spans="1:5" x14ac:dyDescent="0.25">
      <c r="A6563" t="s">
        <v>295</v>
      </c>
      <c r="B6563" t="s">
        <v>133</v>
      </c>
      <c r="C6563" t="s">
        <v>433</v>
      </c>
      <c r="D6563">
        <v>1088000000</v>
      </c>
      <c r="E6563">
        <v>2018</v>
      </c>
    </row>
    <row r="6564" spans="1:5" x14ac:dyDescent="0.25">
      <c r="A6564" t="s">
        <v>295</v>
      </c>
      <c r="B6564" t="s">
        <v>133</v>
      </c>
      <c r="C6564" t="s">
        <v>433</v>
      </c>
      <c r="D6564">
        <v>995000000</v>
      </c>
      <c r="E6564">
        <v>2019</v>
      </c>
    </row>
    <row r="6565" spans="1:5" x14ac:dyDescent="0.25">
      <c r="A6565" t="s">
        <v>295</v>
      </c>
      <c r="B6565" t="s">
        <v>133</v>
      </c>
      <c r="C6565" t="s">
        <v>433</v>
      </c>
      <c r="D6565">
        <v>1038000000</v>
      </c>
      <c r="E6565">
        <v>2020</v>
      </c>
    </row>
    <row r="6566" spans="1:5" x14ac:dyDescent="0.25">
      <c r="A6566" t="s">
        <v>295</v>
      </c>
      <c r="B6566" t="s">
        <v>133</v>
      </c>
      <c r="C6566" t="s">
        <v>434</v>
      </c>
      <c r="D6566">
        <v>154554000000</v>
      </c>
      <c r="E6566">
        <v>2018</v>
      </c>
    </row>
    <row r="6567" spans="1:5" x14ac:dyDescent="0.25">
      <c r="A6567" t="s">
        <v>295</v>
      </c>
      <c r="B6567" t="s">
        <v>133</v>
      </c>
      <c r="C6567" t="s">
        <v>434</v>
      </c>
      <c r="D6567">
        <v>144213000000</v>
      </c>
      <c r="E6567">
        <v>2019</v>
      </c>
    </row>
    <row r="6568" spans="1:5" x14ac:dyDescent="0.25">
      <c r="A6568" t="s">
        <v>295</v>
      </c>
      <c r="B6568" t="s">
        <v>133</v>
      </c>
      <c r="C6568" t="s">
        <v>434</v>
      </c>
      <c r="D6568">
        <v>131688000000</v>
      </c>
      <c r="E6568">
        <v>2020</v>
      </c>
    </row>
    <row r="6569" spans="1:5" x14ac:dyDescent="0.25">
      <c r="A6569" t="s">
        <v>295</v>
      </c>
      <c r="B6569" t="s">
        <v>133</v>
      </c>
      <c r="C6569" t="s">
        <v>435</v>
      </c>
      <c r="D6569">
        <v>0</v>
      </c>
      <c r="E6569">
        <v>2018</v>
      </c>
    </row>
    <row r="6570" spans="1:5" x14ac:dyDescent="0.25">
      <c r="A6570" t="s">
        <v>295</v>
      </c>
      <c r="B6570" t="s">
        <v>133</v>
      </c>
      <c r="C6570" t="s">
        <v>435</v>
      </c>
      <c r="D6570">
        <v>0</v>
      </c>
      <c r="E6570">
        <v>2019</v>
      </c>
    </row>
    <row r="6571" spans="1:5" x14ac:dyDescent="0.25">
      <c r="A6571" t="s">
        <v>295</v>
      </c>
      <c r="B6571" t="s">
        <v>133</v>
      </c>
      <c r="C6571" t="s">
        <v>435</v>
      </c>
      <c r="D6571">
        <v>0</v>
      </c>
      <c r="E6571">
        <v>2020</v>
      </c>
    </row>
    <row r="6572" spans="1:5" x14ac:dyDescent="0.25">
      <c r="A6572" t="s">
        <v>295</v>
      </c>
      <c r="B6572" t="s">
        <v>133</v>
      </c>
      <c r="C6572" t="s">
        <v>436</v>
      </c>
      <c r="D6572">
        <v>4518000000</v>
      </c>
      <c r="E6572">
        <v>2018</v>
      </c>
    </row>
    <row r="6573" spans="1:5" x14ac:dyDescent="0.25">
      <c r="A6573" t="s">
        <v>295</v>
      </c>
      <c r="B6573" t="s">
        <v>133</v>
      </c>
      <c r="C6573" t="s">
        <v>436</v>
      </c>
      <c r="D6573">
        <v>4463000000</v>
      </c>
      <c r="E6573">
        <v>2019</v>
      </c>
    </row>
    <row r="6574" spans="1:5" x14ac:dyDescent="0.25">
      <c r="A6574" t="s">
        <v>295</v>
      </c>
      <c r="B6574" t="s">
        <v>133</v>
      </c>
      <c r="C6574" t="s">
        <v>436</v>
      </c>
      <c r="D6574">
        <v>4402000000</v>
      </c>
      <c r="E6574">
        <v>2020</v>
      </c>
    </row>
    <row r="6575" spans="1:5" x14ac:dyDescent="0.25">
      <c r="A6575" t="s">
        <v>295</v>
      </c>
      <c r="B6575" t="s">
        <v>133</v>
      </c>
      <c r="C6575" t="s">
        <v>437</v>
      </c>
      <c r="D6575">
        <v>71761000000</v>
      </c>
      <c r="E6575">
        <v>2018</v>
      </c>
    </row>
    <row r="6576" spans="1:5" x14ac:dyDescent="0.25">
      <c r="A6576" t="s">
        <v>295</v>
      </c>
      <c r="B6576" t="s">
        <v>133</v>
      </c>
      <c r="C6576" t="s">
        <v>437</v>
      </c>
      <c r="D6576">
        <v>66403000000</v>
      </c>
      <c r="E6576">
        <v>2019</v>
      </c>
    </row>
    <row r="6577" spans="1:5" x14ac:dyDescent="0.25">
      <c r="A6577" t="s">
        <v>295</v>
      </c>
      <c r="B6577" t="s">
        <v>133</v>
      </c>
      <c r="C6577" t="s">
        <v>437</v>
      </c>
      <c r="D6577">
        <v>44204000000</v>
      </c>
      <c r="E6577">
        <v>2020</v>
      </c>
    </row>
    <row r="6578" spans="1:5" x14ac:dyDescent="0.25">
      <c r="A6578" t="s">
        <v>295</v>
      </c>
      <c r="B6578" t="s">
        <v>133</v>
      </c>
      <c r="C6578" t="s">
        <v>438</v>
      </c>
      <c r="D6578">
        <v>14860000000</v>
      </c>
      <c r="E6578">
        <v>2018</v>
      </c>
    </row>
    <row r="6579" spans="1:5" x14ac:dyDescent="0.25">
      <c r="A6579" t="s">
        <v>295</v>
      </c>
      <c r="B6579" t="s">
        <v>133</v>
      </c>
      <c r="C6579" t="s">
        <v>438</v>
      </c>
      <c r="D6579">
        <v>2845000000</v>
      </c>
      <c r="E6579">
        <v>2019</v>
      </c>
    </row>
    <row r="6580" spans="1:5" x14ac:dyDescent="0.25">
      <c r="A6580" t="s">
        <v>295</v>
      </c>
      <c r="B6580" t="s">
        <v>133</v>
      </c>
      <c r="C6580" t="s">
        <v>438</v>
      </c>
      <c r="D6580">
        <v>-5561000000</v>
      </c>
      <c r="E6580">
        <v>2020</v>
      </c>
    </row>
    <row r="6581" spans="1:5" x14ac:dyDescent="0.25">
      <c r="A6581" t="s">
        <v>295</v>
      </c>
      <c r="B6581" t="s">
        <v>133</v>
      </c>
      <c r="C6581" t="s">
        <v>439</v>
      </c>
      <c r="D6581">
        <v>0</v>
      </c>
      <c r="E6581">
        <v>2018</v>
      </c>
    </row>
    <row r="6582" spans="1:5" x14ac:dyDescent="0.25">
      <c r="A6582" t="s">
        <v>295</v>
      </c>
      <c r="B6582" t="s">
        <v>133</v>
      </c>
      <c r="C6582" t="s">
        <v>439</v>
      </c>
      <c r="D6582">
        <v>0</v>
      </c>
      <c r="E6582">
        <v>2019</v>
      </c>
    </row>
    <row r="6583" spans="1:5" x14ac:dyDescent="0.25">
      <c r="A6583" t="s">
        <v>295</v>
      </c>
      <c r="B6583" t="s">
        <v>133</v>
      </c>
      <c r="C6583" t="s">
        <v>439</v>
      </c>
      <c r="D6583">
        <v>0</v>
      </c>
      <c r="E6583">
        <v>2020</v>
      </c>
    </row>
    <row r="6584" spans="1:5" x14ac:dyDescent="0.25">
      <c r="A6584" t="s">
        <v>295</v>
      </c>
      <c r="B6584" t="s">
        <v>133</v>
      </c>
      <c r="C6584" t="s">
        <v>23</v>
      </c>
      <c r="D6584">
        <v>5715000000</v>
      </c>
      <c r="E6584">
        <v>2018</v>
      </c>
    </row>
    <row r="6585" spans="1:5" x14ac:dyDescent="0.25">
      <c r="A6585" t="s">
        <v>295</v>
      </c>
      <c r="B6585" t="s">
        <v>133</v>
      </c>
      <c r="C6585" t="s">
        <v>23</v>
      </c>
      <c r="D6585">
        <v>2691000000</v>
      </c>
      <c r="E6585">
        <v>2019</v>
      </c>
    </row>
    <row r="6586" spans="1:5" x14ac:dyDescent="0.25">
      <c r="A6586" t="s">
        <v>295</v>
      </c>
      <c r="B6586" t="s">
        <v>133</v>
      </c>
      <c r="C6586" t="s">
        <v>23</v>
      </c>
      <c r="D6586">
        <v>-1892000000</v>
      </c>
      <c r="E6586">
        <v>2020</v>
      </c>
    </row>
    <row r="6587" spans="1:5" x14ac:dyDescent="0.25">
      <c r="A6587" t="s">
        <v>295</v>
      </c>
      <c r="B6587" t="s">
        <v>133</v>
      </c>
      <c r="C6587" t="s">
        <v>440</v>
      </c>
      <c r="D6587">
        <v>0</v>
      </c>
      <c r="E6587">
        <v>2018</v>
      </c>
    </row>
    <row r="6588" spans="1:5" x14ac:dyDescent="0.25">
      <c r="A6588" t="s">
        <v>295</v>
      </c>
      <c r="B6588" t="s">
        <v>133</v>
      </c>
      <c r="C6588" t="s">
        <v>440</v>
      </c>
      <c r="D6588">
        <v>0</v>
      </c>
      <c r="E6588">
        <v>2019</v>
      </c>
    </row>
    <row r="6589" spans="1:5" x14ac:dyDescent="0.25">
      <c r="A6589" t="s">
        <v>295</v>
      </c>
      <c r="B6589" t="s">
        <v>133</v>
      </c>
      <c r="C6589" t="s">
        <v>440</v>
      </c>
      <c r="D6589">
        <v>0</v>
      </c>
      <c r="E6589">
        <v>2020</v>
      </c>
    </row>
    <row r="6590" spans="1:5" x14ac:dyDescent="0.25">
      <c r="A6590" t="s">
        <v>295</v>
      </c>
      <c r="B6590" t="s">
        <v>133</v>
      </c>
      <c r="C6590" t="s">
        <v>22</v>
      </c>
      <c r="D6590">
        <v>748000000</v>
      </c>
      <c r="E6590">
        <v>2018</v>
      </c>
    </row>
    <row r="6591" spans="1:5" x14ac:dyDescent="0.25">
      <c r="A6591" t="s">
        <v>295</v>
      </c>
      <c r="B6591" t="s">
        <v>133</v>
      </c>
      <c r="C6591" t="s">
        <v>22</v>
      </c>
      <c r="D6591">
        <v>798000000</v>
      </c>
      <c r="E6591">
        <v>2019</v>
      </c>
    </row>
    <row r="6592" spans="1:5" x14ac:dyDescent="0.25">
      <c r="A6592" t="s">
        <v>295</v>
      </c>
      <c r="B6592" t="s">
        <v>133</v>
      </c>
      <c r="C6592" t="s">
        <v>22</v>
      </c>
      <c r="D6592">
        <v>697000000</v>
      </c>
      <c r="E6592">
        <v>2020</v>
      </c>
    </row>
    <row r="6593" spans="1:5" x14ac:dyDescent="0.25">
      <c r="A6593" t="s">
        <v>295</v>
      </c>
      <c r="B6593" t="s">
        <v>133</v>
      </c>
      <c r="C6593" t="s">
        <v>441</v>
      </c>
      <c r="D6593">
        <v>0</v>
      </c>
      <c r="E6593">
        <v>2018</v>
      </c>
    </row>
    <row r="6594" spans="1:5" x14ac:dyDescent="0.25">
      <c r="A6594" t="s">
        <v>295</v>
      </c>
      <c r="B6594" t="s">
        <v>133</v>
      </c>
      <c r="C6594" t="s">
        <v>441</v>
      </c>
      <c r="D6594">
        <v>0</v>
      </c>
      <c r="E6594">
        <v>2019</v>
      </c>
    </row>
    <row r="6595" spans="1:5" x14ac:dyDescent="0.25">
      <c r="A6595" t="s">
        <v>295</v>
      </c>
      <c r="B6595" t="s">
        <v>133</v>
      </c>
      <c r="C6595" t="s">
        <v>441</v>
      </c>
      <c r="D6595">
        <v>0</v>
      </c>
      <c r="E6595">
        <v>2020</v>
      </c>
    </row>
    <row r="6596" spans="1:5" x14ac:dyDescent="0.25">
      <c r="A6596" t="s">
        <v>295</v>
      </c>
      <c r="B6596" t="s">
        <v>133</v>
      </c>
      <c r="C6596" t="s">
        <v>11</v>
      </c>
      <c r="D6596">
        <v>5704000000</v>
      </c>
      <c r="E6596">
        <v>2018</v>
      </c>
    </row>
    <row r="6597" spans="1:5" x14ac:dyDescent="0.25">
      <c r="A6597" t="s">
        <v>295</v>
      </c>
      <c r="B6597" t="s">
        <v>133</v>
      </c>
      <c r="C6597" t="s">
        <v>11</v>
      </c>
      <c r="D6597">
        <v>5848000000</v>
      </c>
      <c r="E6597">
        <v>2019</v>
      </c>
    </row>
    <row r="6598" spans="1:5" x14ac:dyDescent="0.25">
      <c r="A6598" t="s">
        <v>295</v>
      </c>
      <c r="B6598" t="s">
        <v>133</v>
      </c>
      <c r="C6598" t="s">
        <v>11</v>
      </c>
      <c r="D6598">
        <v>5676000000</v>
      </c>
      <c r="E6598">
        <v>2020</v>
      </c>
    </row>
    <row r="6599" spans="1:5" x14ac:dyDescent="0.25">
      <c r="A6599" t="s">
        <v>295</v>
      </c>
      <c r="B6599" t="s">
        <v>133</v>
      </c>
      <c r="C6599" t="s">
        <v>19</v>
      </c>
      <c r="D6599">
        <v>253863000000</v>
      </c>
      <c r="E6599">
        <v>2018</v>
      </c>
    </row>
    <row r="6600" spans="1:5" x14ac:dyDescent="0.25">
      <c r="A6600" t="s">
        <v>295</v>
      </c>
      <c r="B6600" t="s">
        <v>133</v>
      </c>
      <c r="C6600" t="s">
        <v>19</v>
      </c>
      <c r="D6600">
        <v>237428000000</v>
      </c>
      <c r="E6600">
        <v>2019</v>
      </c>
    </row>
    <row r="6601" spans="1:5" x14ac:dyDescent="0.25">
      <c r="A6601" t="s">
        <v>295</v>
      </c>
      <c r="B6601" t="s">
        <v>133</v>
      </c>
      <c r="C6601" t="s">
        <v>19</v>
      </c>
      <c r="D6601">
        <v>239790000000</v>
      </c>
      <c r="E6601">
        <v>2020</v>
      </c>
    </row>
    <row r="6602" spans="1:5" x14ac:dyDescent="0.25">
      <c r="A6602" t="s">
        <v>295</v>
      </c>
      <c r="B6602" t="s">
        <v>133</v>
      </c>
      <c r="C6602" t="s">
        <v>18</v>
      </c>
      <c r="D6602">
        <v>98221000000</v>
      </c>
      <c r="E6602">
        <v>2018</v>
      </c>
    </row>
    <row r="6603" spans="1:5" x14ac:dyDescent="0.25">
      <c r="A6603" t="s">
        <v>295</v>
      </c>
      <c r="B6603" t="s">
        <v>133</v>
      </c>
      <c r="C6603" t="s">
        <v>18</v>
      </c>
      <c r="D6603">
        <v>92220000000</v>
      </c>
      <c r="E6603">
        <v>2019</v>
      </c>
    </row>
    <row r="6604" spans="1:5" x14ac:dyDescent="0.25">
      <c r="A6604" t="s">
        <v>295</v>
      </c>
      <c r="B6604" t="s">
        <v>133</v>
      </c>
      <c r="C6604" t="s">
        <v>18</v>
      </c>
      <c r="D6604">
        <v>107064000000</v>
      </c>
      <c r="E6604">
        <v>2020</v>
      </c>
    </row>
    <row r="6605" spans="1:5" x14ac:dyDescent="0.25">
      <c r="A6605" t="s">
        <v>295</v>
      </c>
      <c r="B6605" t="s">
        <v>133</v>
      </c>
      <c r="C6605" t="s">
        <v>442</v>
      </c>
      <c r="D6605">
        <v>0</v>
      </c>
      <c r="E6605">
        <v>2018</v>
      </c>
    </row>
    <row r="6606" spans="1:5" x14ac:dyDescent="0.25">
      <c r="A6606" t="s">
        <v>295</v>
      </c>
      <c r="B6606" t="s">
        <v>133</v>
      </c>
      <c r="C6606" t="s">
        <v>442</v>
      </c>
      <c r="D6606">
        <v>0</v>
      </c>
      <c r="E6606">
        <v>2019</v>
      </c>
    </row>
    <row r="6607" spans="1:5" x14ac:dyDescent="0.25">
      <c r="A6607" t="s">
        <v>295</v>
      </c>
      <c r="B6607" t="s">
        <v>133</v>
      </c>
      <c r="C6607" t="s">
        <v>442</v>
      </c>
      <c r="D6607">
        <v>0</v>
      </c>
      <c r="E6607">
        <v>2020</v>
      </c>
    </row>
    <row r="6608" spans="1:5" x14ac:dyDescent="0.25">
      <c r="A6608" t="s">
        <v>295</v>
      </c>
      <c r="B6608" t="s">
        <v>133</v>
      </c>
      <c r="C6608" t="s">
        <v>443</v>
      </c>
      <c r="D6608">
        <v>35546000000</v>
      </c>
      <c r="E6608">
        <v>2018</v>
      </c>
    </row>
    <row r="6609" spans="1:5" x14ac:dyDescent="0.25">
      <c r="A6609" t="s">
        <v>295</v>
      </c>
      <c r="B6609" t="s">
        <v>133</v>
      </c>
      <c r="C6609" t="s">
        <v>443</v>
      </c>
      <c r="D6609">
        <v>38688000000</v>
      </c>
      <c r="E6609">
        <v>2019</v>
      </c>
    </row>
    <row r="6610" spans="1:5" x14ac:dyDescent="0.25">
      <c r="A6610" t="s">
        <v>295</v>
      </c>
      <c r="B6610" t="s">
        <v>133</v>
      </c>
      <c r="C6610" t="s">
        <v>443</v>
      </c>
      <c r="D6610">
        <v>39052000000</v>
      </c>
      <c r="E6610">
        <v>2020</v>
      </c>
    </row>
    <row r="6611" spans="1:5" x14ac:dyDescent="0.25">
      <c r="A6611" t="s">
        <v>295</v>
      </c>
      <c r="B6611" t="s">
        <v>133</v>
      </c>
      <c r="C6611" t="s">
        <v>444</v>
      </c>
      <c r="D6611">
        <v>-4502000000</v>
      </c>
      <c r="E6611">
        <v>2018</v>
      </c>
    </row>
    <row r="6612" spans="1:5" x14ac:dyDescent="0.25">
      <c r="A6612" t="s">
        <v>295</v>
      </c>
      <c r="B6612" t="s">
        <v>133</v>
      </c>
      <c r="C6612" t="s">
        <v>444</v>
      </c>
      <c r="D6612">
        <v>-7846000000</v>
      </c>
      <c r="E6612">
        <v>2019</v>
      </c>
    </row>
    <row r="6613" spans="1:5" x14ac:dyDescent="0.25">
      <c r="A6613" t="s">
        <v>295</v>
      </c>
      <c r="B6613" t="s">
        <v>133</v>
      </c>
      <c r="C6613" t="s">
        <v>444</v>
      </c>
      <c r="D6613">
        <v>7470000000</v>
      </c>
      <c r="E6613">
        <v>2020</v>
      </c>
    </row>
    <row r="6614" spans="1:5" x14ac:dyDescent="0.25">
      <c r="A6614" t="s">
        <v>295</v>
      </c>
      <c r="B6614" t="s">
        <v>133</v>
      </c>
      <c r="C6614" t="s">
        <v>445</v>
      </c>
      <c r="D6614">
        <v>0</v>
      </c>
      <c r="E6614">
        <v>2018</v>
      </c>
    </row>
    <row r="6615" spans="1:5" x14ac:dyDescent="0.25">
      <c r="A6615" t="s">
        <v>295</v>
      </c>
      <c r="B6615" t="s">
        <v>133</v>
      </c>
      <c r="C6615" t="s">
        <v>445</v>
      </c>
      <c r="D6615">
        <v>0</v>
      </c>
      <c r="E6615">
        <v>2019</v>
      </c>
    </row>
    <row r="6616" spans="1:5" x14ac:dyDescent="0.25">
      <c r="A6616" t="s">
        <v>295</v>
      </c>
      <c r="B6616" t="s">
        <v>133</v>
      </c>
      <c r="C6616" t="s">
        <v>445</v>
      </c>
      <c r="D6616">
        <v>0</v>
      </c>
      <c r="E6616">
        <v>2020</v>
      </c>
    </row>
    <row r="6617" spans="1:5" x14ac:dyDescent="0.25">
      <c r="A6617" t="s">
        <v>295</v>
      </c>
      <c r="B6617" t="s">
        <v>133</v>
      </c>
      <c r="C6617" t="s">
        <v>446</v>
      </c>
      <c r="D6617">
        <v>0</v>
      </c>
      <c r="E6617">
        <v>2018</v>
      </c>
    </row>
    <row r="6618" spans="1:5" x14ac:dyDescent="0.25">
      <c r="A6618" t="s">
        <v>295</v>
      </c>
      <c r="B6618" t="s">
        <v>133</v>
      </c>
      <c r="C6618" t="s">
        <v>446</v>
      </c>
      <c r="D6618">
        <v>0</v>
      </c>
      <c r="E6618">
        <v>2019</v>
      </c>
    </row>
    <row r="6619" spans="1:5" x14ac:dyDescent="0.25">
      <c r="A6619" t="s">
        <v>295</v>
      </c>
      <c r="B6619" t="s">
        <v>133</v>
      </c>
      <c r="C6619" t="s">
        <v>446</v>
      </c>
      <c r="D6619">
        <v>0</v>
      </c>
      <c r="E6619">
        <v>2020</v>
      </c>
    </row>
    <row r="6620" spans="1:5" x14ac:dyDescent="0.25">
      <c r="A6620" t="s">
        <v>295</v>
      </c>
      <c r="B6620" t="s">
        <v>133</v>
      </c>
      <c r="C6620" t="s">
        <v>447</v>
      </c>
      <c r="D6620">
        <v>-13699000000</v>
      </c>
      <c r="E6620">
        <v>2018</v>
      </c>
    </row>
    <row r="6621" spans="1:5" x14ac:dyDescent="0.25">
      <c r="A6621" t="s">
        <v>295</v>
      </c>
      <c r="B6621" t="s">
        <v>133</v>
      </c>
      <c r="C6621" t="s">
        <v>447</v>
      </c>
      <c r="D6621">
        <v>-19758000000</v>
      </c>
      <c r="E6621">
        <v>2019</v>
      </c>
    </row>
    <row r="6622" spans="1:5" x14ac:dyDescent="0.25">
      <c r="A6622" t="s">
        <v>295</v>
      </c>
      <c r="B6622" t="s">
        <v>133</v>
      </c>
      <c r="C6622" t="s">
        <v>447</v>
      </c>
      <c r="D6622">
        <v>-3736000000</v>
      </c>
      <c r="E6622">
        <v>2020</v>
      </c>
    </row>
    <row r="6623" spans="1:5" x14ac:dyDescent="0.25">
      <c r="A6623" t="s">
        <v>295</v>
      </c>
      <c r="B6623" t="s">
        <v>133</v>
      </c>
      <c r="C6623" t="s">
        <v>448</v>
      </c>
      <c r="D6623">
        <v>0</v>
      </c>
      <c r="E6623">
        <v>2018</v>
      </c>
    </row>
    <row r="6624" spans="1:5" x14ac:dyDescent="0.25">
      <c r="A6624" t="s">
        <v>295</v>
      </c>
      <c r="B6624" t="s">
        <v>133</v>
      </c>
      <c r="C6624" t="s">
        <v>448</v>
      </c>
      <c r="D6624">
        <v>0</v>
      </c>
      <c r="E6624">
        <v>2019</v>
      </c>
    </row>
    <row r="6625" spans="1:5" x14ac:dyDescent="0.25">
      <c r="A6625" t="s">
        <v>295</v>
      </c>
      <c r="B6625" t="s">
        <v>133</v>
      </c>
      <c r="C6625" t="s">
        <v>448</v>
      </c>
      <c r="D6625">
        <v>0</v>
      </c>
      <c r="E6625">
        <v>2020</v>
      </c>
    </row>
    <row r="6626" spans="1:5" x14ac:dyDescent="0.25">
      <c r="A6626" t="s">
        <v>295</v>
      </c>
      <c r="B6626" t="s">
        <v>133</v>
      </c>
      <c r="C6626" t="s">
        <v>449</v>
      </c>
      <c r="D6626">
        <v>-11340000000</v>
      </c>
      <c r="E6626">
        <v>2018</v>
      </c>
    </row>
    <row r="6627" spans="1:5" x14ac:dyDescent="0.25">
      <c r="A6627" t="s">
        <v>295</v>
      </c>
      <c r="B6627" t="s">
        <v>133</v>
      </c>
      <c r="C6627" t="s">
        <v>449</v>
      </c>
      <c r="D6627">
        <v>-12408000000</v>
      </c>
      <c r="E6627">
        <v>2019</v>
      </c>
    </row>
    <row r="6628" spans="1:5" x14ac:dyDescent="0.25">
      <c r="A6628" t="s">
        <v>295</v>
      </c>
      <c r="B6628" t="s">
        <v>133</v>
      </c>
      <c r="C6628" t="s">
        <v>449</v>
      </c>
      <c r="D6628">
        <v>-6965000000</v>
      </c>
      <c r="E6628">
        <v>2020</v>
      </c>
    </row>
    <row r="6629" spans="1:5" x14ac:dyDescent="0.25">
      <c r="A6629" t="s">
        <v>295</v>
      </c>
      <c r="B6629" t="s">
        <v>133</v>
      </c>
      <c r="C6629" t="s">
        <v>450</v>
      </c>
      <c r="D6629">
        <v>0</v>
      </c>
      <c r="E6629">
        <v>2018</v>
      </c>
    </row>
    <row r="6630" spans="1:5" x14ac:dyDescent="0.25">
      <c r="A6630" t="s">
        <v>295</v>
      </c>
      <c r="B6630" t="s">
        <v>133</v>
      </c>
      <c r="C6630" t="s">
        <v>450</v>
      </c>
      <c r="D6630">
        <v>0</v>
      </c>
      <c r="E6630">
        <v>2019</v>
      </c>
    </row>
    <row r="6631" spans="1:5" x14ac:dyDescent="0.25">
      <c r="A6631" t="s">
        <v>295</v>
      </c>
      <c r="B6631" t="s">
        <v>133</v>
      </c>
      <c r="C6631" t="s">
        <v>450</v>
      </c>
      <c r="D6631">
        <v>0</v>
      </c>
      <c r="E6631">
        <v>2020</v>
      </c>
    </row>
    <row r="6632" spans="1:5" x14ac:dyDescent="0.25">
      <c r="A6632" t="s">
        <v>295</v>
      </c>
      <c r="B6632" t="s">
        <v>133</v>
      </c>
      <c r="C6632" t="s">
        <v>451</v>
      </c>
      <c r="D6632">
        <v>-1035000000</v>
      </c>
      <c r="E6632">
        <v>2018</v>
      </c>
    </row>
    <row r="6633" spans="1:5" x14ac:dyDescent="0.25">
      <c r="A6633" t="s">
        <v>295</v>
      </c>
      <c r="B6633" t="s">
        <v>133</v>
      </c>
      <c r="C6633" t="s">
        <v>451</v>
      </c>
      <c r="D6633">
        <v>-1362000000</v>
      </c>
      <c r="E6633">
        <v>2019</v>
      </c>
    </row>
    <row r="6634" spans="1:5" x14ac:dyDescent="0.25">
      <c r="A6634" t="s">
        <v>295</v>
      </c>
      <c r="B6634" t="s">
        <v>133</v>
      </c>
      <c r="C6634" t="s">
        <v>451</v>
      </c>
      <c r="D6634">
        <v>-1213000000</v>
      </c>
      <c r="E6634">
        <v>2020</v>
      </c>
    </row>
    <row r="6635" spans="1:5" x14ac:dyDescent="0.25">
      <c r="A6635" t="s">
        <v>295</v>
      </c>
      <c r="B6635" t="s">
        <v>133</v>
      </c>
      <c r="C6635" t="s">
        <v>452</v>
      </c>
      <c r="D6635">
        <v>0</v>
      </c>
      <c r="E6635">
        <v>2018</v>
      </c>
    </row>
    <row r="6636" spans="1:5" x14ac:dyDescent="0.25">
      <c r="A6636" t="s">
        <v>295</v>
      </c>
      <c r="B6636" t="s">
        <v>133</v>
      </c>
      <c r="C6636" t="s">
        <v>452</v>
      </c>
      <c r="D6636">
        <v>0</v>
      </c>
      <c r="E6636">
        <v>2019</v>
      </c>
    </row>
    <row r="6637" spans="1:5" x14ac:dyDescent="0.25">
      <c r="A6637" t="s">
        <v>295</v>
      </c>
      <c r="B6637" t="s">
        <v>133</v>
      </c>
      <c r="C6637" t="s">
        <v>452</v>
      </c>
      <c r="D6637">
        <v>0</v>
      </c>
      <c r="E6637">
        <v>2020</v>
      </c>
    </row>
    <row r="6638" spans="1:5" x14ac:dyDescent="0.25">
      <c r="A6638" t="s">
        <v>295</v>
      </c>
      <c r="B6638" t="s">
        <v>133</v>
      </c>
      <c r="C6638" t="s">
        <v>453</v>
      </c>
      <c r="D6638">
        <v>36000000</v>
      </c>
      <c r="E6638">
        <v>2018</v>
      </c>
    </row>
    <row r="6639" spans="1:5" x14ac:dyDescent="0.25">
      <c r="A6639" t="s">
        <v>295</v>
      </c>
      <c r="B6639" t="s">
        <v>133</v>
      </c>
      <c r="C6639" t="s">
        <v>453</v>
      </c>
      <c r="D6639">
        <v>-79000000</v>
      </c>
      <c r="E6639">
        <v>2019</v>
      </c>
    </row>
    <row r="6640" spans="1:5" x14ac:dyDescent="0.25">
      <c r="A6640" t="s">
        <v>295</v>
      </c>
      <c r="B6640" t="s">
        <v>133</v>
      </c>
      <c r="C6640" t="s">
        <v>453</v>
      </c>
      <c r="D6640">
        <v>-18000000</v>
      </c>
      <c r="E6640">
        <v>2020</v>
      </c>
    </row>
    <row r="6641" spans="1:5" x14ac:dyDescent="0.25">
      <c r="A6641" t="s">
        <v>295</v>
      </c>
      <c r="B6641" t="s">
        <v>133</v>
      </c>
      <c r="C6641" t="s">
        <v>454</v>
      </c>
      <c r="D6641">
        <v>14824000000</v>
      </c>
      <c r="E6641">
        <v>2018</v>
      </c>
    </row>
    <row r="6642" spans="1:5" x14ac:dyDescent="0.25">
      <c r="A6642" t="s">
        <v>295</v>
      </c>
      <c r="B6642" t="s">
        <v>133</v>
      </c>
      <c r="C6642" t="s">
        <v>454</v>
      </c>
      <c r="D6642">
        <v>2924000000</v>
      </c>
      <c r="E6642">
        <v>2019</v>
      </c>
    </row>
    <row r="6643" spans="1:5" x14ac:dyDescent="0.25">
      <c r="A6643" t="s">
        <v>295</v>
      </c>
      <c r="B6643" t="s">
        <v>133</v>
      </c>
      <c r="C6643" t="s">
        <v>454</v>
      </c>
      <c r="D6643">
        <v>-5543000000</v>
      </c>
      <c r="E6643">
        <v>2020</v>
      </c>
    </row>
    <row r="6644" spans="1:5" x14ac:dyDescent="0.25">
      <c r="A6644" t="s">
        <v>295</v>
      </c>
      <c r="B6644" t="s">
        <v>133</v>
      </c>
      <c r="C6644" t="s">
        <v>24</v>
      </c>
      <c r="D6644">
        <v>14860000000</v>
      </c>
      <c r="E6644">
        <v>2018</v>
      </c>
    </row>
    <row r="6645" spans="1:5" x14ac:dyDescent="0.25">
      <c r="A6645" t="s">
        <v>295</v>
      </c>
      <c r="B6645" t="s">
        <v>133</v>
      </c>
      <c r="C6645" t="s">
        <v>24</v>
      </c>
      <c r="D6645">
        <v>2845000000</v>
      </c>
      <c r="E6645">
        <v>2019</v>
      </c>
    </row>
    <row r="6646" spans="1:5" x14ac:dyDescent="0.25">
      <c r="A6646" t="s">
        <v>295</v>
      </c>
      <c r="B6646" t="s">
        <v>133</v>
      </c>
      <c r="C6646" t="s">
        <v>24</v>
      </c>
      <c r="D6646">
        <v>-5561000000</v>
      </c>
      <c r="E6646">
        <v>2020</v>
      </c>
    </row>
    <row r="6647" spans="1:5" x14ac:dyDescent="0.25">
      <c r="A6647" t="s">
        <v>295</v>
      </c>
      <c r="B6647" t="s">
        <v>133</v>
      </c>
      <c r="C6647" t="s">
        <v>455</v>
      </c>
      <c r="D6647">
        <v>169207000000</v>
      </c>
      <c r="E6647">
        <v>2018</v>
      </c>
    </row>
    <row r="6648" spans="1:5" x14ac:dyDescent="0.25">
      <c r="A6648" t="s">
        <v>295</v>
      </c>
      <c r="B6648" t="s">
        <v>133</v>
      </c>
      <c r="C6648" t="s">
        <v>455</v>
      </c>
      <c r="D6648">
        <v>150494000000</v>
      </c>
      <c r="E6648">
        <v>2019</v>
      </c>
    </row>
    <row r="6649" spans="1:5" x14ac:dyDescent="0.25">
      <c r="A6649" t="s">
        <v>295</v>
      </c>
      <c r="B6649" t="s">
        <v>133</v>
      </c>
      <c r="C6649" t="s">
        <v>455</v>
      </c>
      <c r="D6649">
        <v>142383000000</v>
      </c>
      <c r="E6649">
        <v>2020</v>
      </c>
    </row>
    <row r="6650" spans="1:5" x14ac:dyDescent="0.25">
      <c r="A6650" t="s">
        <v>295</v>
      </c>
      <c r="B6650" t="s">
        <v>133</v>
      </c>
      <c r="C6650" t="s">
        <v>14</v>
      </c>
      <c r="D6650">
        <v>219842000000</v>
      </c>
      <c r="E6650">
        <v>2018</v>
      </c>
    </row>
    <row r="6651" spans="1:5" x14ac:dyDescent="0.25">
      <c r="A6651" t="s">
        <v>295</v>
      </c>
      <c r="B6651" t="s">
        <v>133</v>
      </c>
      <c r="C6651" t="s">
        <v>14</v>
      </c>
      <c r="D6651">
        <v>209099000000</v>
      </c>
      <c r="E6651">
        <v>2019</v>
      </c>
    </row>
    <row r="6652" spans="1:5" x14ac:dyDescent="0.25">
      <c r="A6652" t="s">
        <v>295</v>
      </c>
      <c r="B6652" t="s">
        <v>133</v>
      </c>
      <c r="C6652" t="s">
        <v>14</v>
      </c>
      <c r="D6652">
        <v>213712000000</v>
      </c>
      <c r="E6652">
        <v>2020</v>
      </c>
    </row>
    <row r="6653" spans="1:5" x14ac:dyDescent="0.25">
      <c r="A6653" t="s">
        <v>295</v>
      </c>
      <c r="B6653" t="s">
        <v>133</v>
      </c>
      <c r="C6653" t="s">
        <v>17</v>
      </c>
      <c r="D6653">
        <v>71050000000</v>
      </c>
      <c r="E6653">
        <v>2018</v>
      </c>
    </row>
    <row r="6654" spans="1:5" x14ac:dyDescent="0.25">
      <c r="A6654" t="s">
        <v>295</v>
      </c>
      <c r="B6654" t="s">
        <v>133</v>
      </c>
      <c r="C6654" t="s">
        <v>17</v>
      </c>
      <c r="D6654">
        <v>65690000000</v>
      </c>
      <c r="E6654">
        <v>2019</v>
      </c>
    </row>
    <row r="6655" spans="1:5" x14ac:dyDescent="0.25">
      <c r="A6655" t="s">
        <v>295</v>
      </c>
      <c r="B6655" t="s">
        <v>133</v>
      </c>
      <c r="C6655" t="s">
        <v>17</v>
      </c>
      <c r="D6655">
        <v>84881000000</v>
      </c>
      <c r="E6655">
        <v>2020</v>
      </c>
    </row>
    <row r="6656" spans="1:5" x14ac:dyDescent="0.25">
      <c r="A6656" t="s">
        <v>295</v>
      </c>
      <c r="B6656" t="s">
        <v>133</v>
      </c>
      <c r="C6656" t="s">
        <v>456</v>
      </c>
      <c r="D6656">
        <v>4398000000</v>
      </c>
      <c r="E6656">
        <v>2018</v>
      </c>
    </row>
    <row r="6657" spans="1:5" x14ac:dyDescent="0.25">
      <c r="A6657" t="s">
        <v>295</v>
      </c>
      <c r="B6657" t="s">
        <v>133</v>
      </c>
      <c r="C6657" t="s">
        <v>456</v>
      </c>
      <c r="D6657">
        <v>4560000000</v>
      </c>
      <c r="E6657">
        <v>2019</v>
      </c>
    </row>
    <row r="6658" spans="1:5" x14ac:dyDescent="0.25">
      <c r="A6658" t="s">
        <v>295</v>
      </c>
      <c r="B6658" t="s">
        <v>133</v>
      </c>
      <c r="C6658" t="s">
        <v>456</v>
      </c>
      <c r="D6658">
        <v>5093000000</v>
      </c>
      <c r="E6658">
        <v>2020</v>
      </c>
    </row>
    <row r="6659" spans="1:5" x14ac:dyDescent="0.25">
      <c r="A6659" t="s">
        <v>295</v>
      </c>
      <c r="B6659" t="s">
        <v>133</v>
      </c>
      <c r="C6659" t="s">
        <v>457</v>
      </c>
      <c r="D6659">
        <v>0</v>
      </c>
      <c r="E6659">
        <v>2018</v>
      </c>
    </row>
    <row r="6660" spans="1:5" x14ac:dyDescent="0.25">
      <c r="A6660" t="s">
        <v>295</v>
      </c>
      <c r="B6660" t="s">
        <v>133</v>
      </c>
      <c r="C6660" t="s">
        <v>457</v>
      </c>
      <c r="D6660">
        <v>0</v>
      </c>
      <c r="E6660">
        <v>2020</v>
      </c>
    </row>
    <row r="6661" spans="1:5" x14ac:dyDescent="0.25">
      <c r="A6661" t="s">
        <v>295</v>
      </c>
      <c r="B6661" t="s">
        <v>133</v>
      </c>
      <c r="C6661" t="s">
        <v>494</v>
      </c>
      <c r="D6661">
        <v>0</v>
      </c>
      <c r="E6661">
        <v>2019</v>
      </c>
    </row>
    <row r="6662" spans="1:5" x14ac:dyDescent="0.25">
      <c r="A6662" t="s">
        <v>295</v>
      </c>
      <c r="B6662" t="s">
        <v>133</v>
      </c>
      <c r="C6662" t="s">
        <v>458</v>
      </c>
      <c r="D6662">
        <v>20544000000</v>
      </c>
      <c r="E6662">
        <v>2018</v>
      </c>
    </row>
    <row r="6663" spans="1:5" x14ac:dyDescent="0.25">
      <c r="A6663" t="s">
        <v>295</v>
      </c>
      <c r="B6663" t="s">
        <v>133</v>
      </c>
      <c r="C6663" t="s">
        <v>458</v>
      </c>
      <c r="D6663">
        <v>21385000000</v>
      </c>
      <c r="E6663">
        <v>2019</v>
      </c>
    </row>
    <row r="6664" spans="1:5" x14ac:dyDescent="0.25">
      <c r="A6664" t="s">
        <v>295</v>
      </c>
      <c r="B6664" t="s">
        <v>133</v>
      </c>
      <c r="C6664" t="s">
        <v>458</v>
      </c>
      <c r="D6664">
        <v>20323000000</v>
      </c>
      <c r="E6664">
        <v>2020</v>
      </c>
    </row>
    <row r="6665" spans="1:5" x14ac:dyDescent="0.25">
      <c r="A6665" t="s">
        <v>295</v>
      </c>
      <c r="B6665" t="s">
        <v>133</v>
      </c>
      <c r="C6665" t="s">
        <v>459</v>
      </c>
      <c r="D6665">
        <v>47379000000</v>
      </c>
      <c r="E6665">
        <v>2018</v>
      </c>
    </row>
    <row r="6666" spans="1:5" x14ac:dyDescent="0.25">
      <c r="A6666" t="s">
        <v>295</v>
      </c>
      <c r="B6666" t="s">
        <v>133</v>
      </c>
      <c r="C6666" t="s">
        <v>459</v>
      </c>
      <c r="D6666">
        <v>40875000000</v>
      </c>
      <c r="E6666">
        <v>2019</v>
      </c>
    </row>
    <row r="6667" spans="1:5" x14ac:dyDescent="0.25">
      <c r="A6667" t="s">
        <v>295</v>
      </c>
      <c r="B6667" t="s">
        <v>133</v>
      </c>
      <c r="C6667" t="s">
        <v>459</v>
      </c>
      <c r="D6667">
        <v>19668000000</v>
      </c>
      <c r="E6667">
        <v>2020</v>
      </c>
    </row>
    <row r="6668" spans="1:5" x14ac:dyDescent="0.25">
      <c r="A6668" t="s">
        <v>295</v>
      </c>
      <c r="B6668" t="s">
        <v>133</v>
      </c>
      <c r="C6668" t="s">
        <v>460</v>
      </c>
      <c r="D6668">
        <v>-17790000000</v>
      </c>
      <c r="E6668">
        <v>2018</v>
      </c>
    </row>
    <row r="6669" spans="1:5" x14ac:dyDescent="0.25">
      <c r="A6669" t="s">
        <v>295</v>
      </c>
      <c r="B6669" t="s">
        <v>133</v>
      </c>
      <c r="C6669" t="s">
        <v>460</v>
      </c>
      <c r="D6669">
        <v>-20889000000</v>
      </c>
      <c r="E6669">
        <v>2019</v>
      </c>
    </row>
    <row r="6670" spans="1:5" x14ac:dyDescent="0.25">
      <c r="A6670" t="s">
        <v>295</v>
      </c>
      <c r="B6670" t="s">
        <v>133</v>
      </c>
      <c r="C6670" t="s">
        <v>460</v>
      </c>
      <c r="D6670">
        <v>-20881000000</v>
      </c>
      <c r="E6670">
        <v>2020</v>
      </c>
    </row>
    <row r="6671" spans="1:5" x14ac:dyDescent="0.25">
      <c r="A6671" t="s">
        <v>295</v>
      </c>
      <c r="B6671" t="s">
        <v>133</v>
      </c>
      <c r="C6671" t="s">
        <v>461</v>
      </c>
      <c r="D6671">
        <v>1451000000</v>
      </c>
      <c r="E6671">
        <v>2018</v>
      </c>
    </row>
    <row r="6672" spans="1:5" x14ac:dyDescent="0.25">
      <c r="A6672" t="s">
        <v>295</v>
      </c>
      <c r="B6672" t="s">
        <v>133</v>
      </c>
      <c r="C6672" t="s">
        <v>461</v>
      </c>
      <c r="D6672">
        <v>2660000000</v>
      </c>
      <c r="E6672">
        <v>2019</v>
      </c>
    </row>
    <row r="6673" spans="1:5" x14ac:dyDescent="0.25">
      <c r="A6673" t="s">
        <v>295</v>
      </c>
      <c r="B6673" t="s">
        <v>133</v>
      </c>
      <c r="C6673" t="s">
        <v>461</v>
      </c>
      <c r="D6673">
        <v>1992000000</v>
      </c>
      <c r="E6673">
        <v>2020</v>
      </c>
    </row>
    <row r="6674" spans="1:5" x14ac:dyDescent="0.25">
      <c r="A6674" t="s">
        <v>295</v>
      </c>
      <c r="B6674" t="s">
        <v>133</v>
      </c>
      <c r="C6674" t="s">
        <v>462</v>
      </c>
      <c r="D6674">
        <v>11617000000</v>
      </c>
      <c r="E6674">
        <v>2018</v>
      </c>
    </row>
    <row r="6675" spans="1:5" x14ac:dyDescent="0.25">
      <c r="A6675" t="s">
        <v>295</v>
      </c>
      <c r="B6675" t="s">
        <v>133</v>
      </c>
      <c r="C6675" t="s">
        <v>462</v>
      </c>
      <c r="D6675">
        <v>-1402000000</v>
      </c>
      <c r="E6675">
        <v>2019</v>
      </c>
    </row>
    <row r="6676" spans="1:5" x14ac:dyDescent="0.25">
      <c r="A6676" t="s">
        <v>295</v>
      </c>
      <c r="B6676" t="s">
        <v>133</v>
      </c>
      <c r="C6676" t="s">
        <v>462</v>
      </c>
      <c r="D6676">
        <v>-8635000000</v>
      </c>
      <c r="E6676">
        <v>2020</v>
      </c>
    </row>
    <row r="6677" spans="1:5" x14ac:dyDescent="0.25">
      <c r="A6677" t="s">
        <v>295</v>
      </c>
      <c r="B6677" t="s">
        <v>133</v>
      </c>
      <c r="C6677" t="s">
        <v>463</v>
      </c>
      <c r="D6677">
        <v>607000000</v>
      </c>
      <c r="E6677">
        <v>2018</v>
      </c>
    </row>
    <row r="6678" spans="1:5" x14ac:dyDescent="0.25">
      <c r="A6678" t="s">
        <v>295</v>
      </c>
      <c r="B6678" t="s">
        <v>133</v>
      </c>
      <c r="C6678" t="s">
        <v>463</v>
      </c>
      <c r="D6678">
        <v>-1446000000</v>
      </c>
      <c r="E6678">
        <v>2019</v>
      </c>
    </row>
    <row r="6679" spans="1:5" x14ac:dyDescent="0.25">
      <c r="A6679" t="s">
        <v>295</v>
      </c>
      <c r="B6679" t="s">
        <v>133</v>
      </c>
      <c r="C6679" t="s">
        <v>463</v>
      </c>
      <c r="D6679">
        <v>-622000000</v>
      </c>
      <c r="E6679">
        <v>2020</v>
      </c>
    </row>
    <row r="6680" spans="1:5" x14ac:dyDescent="0.25">
      <c r="A6680" t="s">
        <v>295</v>
      </c>
      <c r="B6680" t="s">
        <v>133</v>
      </c>
      <c r="C6680" t="s">
        <v>12</v>
      </c>
      <c r="D6680">
        <v>12128000000</v>
      </c>
      <c r="E6680">
        <v>2018</v>
      </c>
    </row>
    <row r="6681" spans="1:5" x14ac:dyDescent="0.25">
      <c r="A6681" t="s">
        <v>295</v>
      </c>
      <c r="B6681" t="s">
        <v>133</v>
      </c>
      <c r="C6681" t="s">
        <v>12</v>
      </c>
      <c r="D6681">
        <v>7931000000</v>
      </c>
      <c r="E6681">
        <v>2019</v>
      </c>
    </row>
    <row r="6682" spans="1:5" x14ac:dyDescent="0.25">
      <c r="A6682" t="s">
        <v>295</v>
      </c>
      <c r="B6682" t="s">
        <v>133</v>
      </c>
      <c r="C6682" t="s">
        <v>12</v>
      </c>
      <c r="D6682">
        <v>7790000000</v>
      </c>
      <c r="E6682">
        <v>2020</v>
      </c>
    </row>
    <row r="6683" spans="1:5" x14ac:dyDescent="0.25">
      <c r="A6683" t="s">
        <v>295</v>
      </c>
      <c r="B6683" t="s">
        <v>133</v>
      </c>
      <c r="C6683" t="s">
        <v>464</v>
      </c>
      <c r="D6683">
        <v>0</v>
      </c>
      <c r="E6683">
        <v>2018</v>
      </c>
    </row>
    <row r="6684" spans="1:5" x14ac:dyDescent="0.25">
      <c r="A6684" t="s">
        <v>295</v>
      </c>
      <c r="B6684" t="s">
        <v>133</v>
      </c>
      <c r="C6684" t="s">
        <v>464</v>
      </c>
      <c r="D6684">
        <v>0</v>
      </c>
      <c r="E6684">
        <v>2019</v>
      </c>
    </row>
    <row r="6685" spans="1:5" x14ac:dyDescent="0.25">
      <c r="A6685" t="s">
        <v>295</v>
      </c>
      <c r="B6685" t="s">
        <v>133</v>
      </c>
      <c r="C6685" t="s">
        <v>464</v>
      </c>
      <c r="D6685">
        <v>0</v>
      </c>
      <c r="E6685">
        <v>2020</v>
      </c>
    </row>
    <row r="6686" spans="1:5" x14ac:dyDescent="0.25">
      <c r="A6686" t="s">
        <v>295</v>
      </c>
      <c r="B6686" t="s">
        <v>133</v>
      </c>
      <c r="C6686" t="s">
        <v>465</v>
      </c>
      <c r="D6686">
        <v>179778000000</v>
      </c>
      <c r="E6686">
        <v>2018</v>
      </c>
    </row>
    <row r="6687" spans="1:5" x14ac:dyDescent="0.25">
      <c r="A6687" t="s">
        <v>295</v>
      </c>
      <c r="B6687" t="s">
        <v>133</v>
      </c>
      <c r="C6687" t="s">
        <v>465</v>
      </c>
      <c r="D6687">
        <v>165948000000</v>
      </c>
      <c r="E6687">
        <v>2019</v>
      </c>
    </row>
    <row r="6688" spans="1:5" x14ac:dyDescent="0.25">
      <c r="A6688" t="s">
        <v>295</v>
      </c>
      <c r="B6688" t="s">
        <v>133</v>
      </c>
      <c r="C6688" t="s">
        <v>465</v>
      </c>
      <c r="D6688">
        <v>170258000000</v>
      </c>
      <c r="E6688">
        <v>2020</v>
      </c>
    </row>
    <row r="6689" spans="1:5" x14ac:dyDescent="0.25">
      <c r="A6689" t="s">
        <v>295</v>
      </c>
      <c r="B6689" t="s">
        <v>133</v>
      </c>
      <c r="C6689" t="s">
        <v>466</v>
      </c>
      <c r="D6689">
        <v>42317000000</v>
      </c>
      <c r="E6689">
        <v>2018</v>
      </c>
    </row>
    <row r="6690" spans="1:5" x14ac:dyDescent="0.25">
      <c r="A6690" t="s">
        <v>295</v>
      </c>
      <c r="B6690" t="s">
        <v>133</v>
      </c>
      <c r="C6690" t="s">
        <v>466</v>
      </c>
      <c r="D6690">
        <v>41999000000</v>
      </c>
      <c r="E6690">
        <v>2019</v>
      </c>
    </row>
    <row r="6691" spans="1:5" x14ac:dyDescent="0.25">
      <c r="A6691" t="s">
        <v>295</v>
      </c>
      <c r="B6691" t="s">
        <v>133</v>
      </c>
      <c r="C6691" t="s">
        <v>466</v>
      </c>
      <c r="D6691">
        <v>42114000000</v>
      </c>
      <c r="E6691">
        <v>2020</v>
      </c>
    </row>
    <row r="6692" spans="1:5" x14ac:dyDescent="0.25">
      <c r="A6692" t="s">
        <v>295</v>
      </c>
      <c r="B6692" t="s">
        <v>133</v>
      </c>
      <c r="C6692" t="s">
        <v>467</v>
      </c>
      <c r="D6692">
        <v>-3923000000</v>
      </c>
      <c r="E6692">
        <v>2018</v>
      </c>
    </row>
    <row r="6693" spans="1:5" x14ac:dyDescent="0.25">
      <c r="A6693" t="s">
        <v>295</v>
      </c>
      <c r="B6693" t="s">
        <v>133</v>
      </c>
      <c r="C6693" t="s">
        <v>467</v>
      </c>
      <c r="D6693">
        <v>-12746000000</v>
      </c>
      <c r="E6693">
        <v>2019</v>
      </c>
    </row>
    <row r="6694" spans="1:5" x14ac:dyDescent="0.25">
      <c r="A6694" t="s">
        <v>295</v>
      </c>
      <c r="B6694" t="s">
        <v>133</v>
      </c>
      <c r="C6694" t="s">
        <v>467</v>
      </c>
      <c r="D6694">
        <v>-4935000000</v>
      </c>
      <c r="E6694">
        <v>2020</v>
      </c>
    </row>
    <row r="6695" spans="1:5" x14ac:dyDescent="0.25">
      <c r="A6695" t="s">
        <v>295</v>
      </c>
      <c r="B6695" t="s">
        <v>133</v>
      </c>
      <c r="C6695" t="s">
        <v>468</v>
      </c>
      <c r="D6695">
        <v>0</v>
      </c>
      <c r="E6695">
        <v>2018</v>
      </c>
    </row>
    <row r="6696" spans="1:5" x14ac:dyDescent="0.25">
      <c r="A6696" t="s">
        <v>295</v>
      </c>
      <c r="B6696" t="s">
        <v>133</v>
      </c>
      <c r="C6696" t="s">
        <v>468</v>
      </c>
      <c r="D6696">
        <v>0</v>
      </c>
      <c r="E6696">
        <v>2019</v>
      </c>
    </row>
    <row r="6697" spans="1:5" x14ac:dyDescent="0.25">
      <c r="A6697" t="s">
        <v>295</v>
      </c>
      <c r="B6697" t="s">
        <v>133</v>
      </c>
      <c r="C6697" t="s">
        <v>468</v>
      </c>
      <c r="D6697">
        <v>0</v>
      </c>
      <c r="E6697">
        <v>2020</v>
      </c>
    </row>
    <row r="6698" spans="1:5" x14ac:dyDescent="0.25">
      <c r="A6698" t="s">
        <v>295</v>
      </c>
      <c r="B6698" t="s">
        <v>133</v>
      </c>
      <c r="C6698" t="s">
        <v>469</v>
      </c>
      <c r="D6698">
        <v>8593000000</v>
      </c>
      <c r="E6698">
        <v>2018</v>
      </c>
    </row>
    <row r="6699" spans="1:5" x14ac:dyDescent="0.25">
      <c r="A6699" t="s">
        <v>295</v>
      </c>
      <c r="B6699" t="s">
        <v>133</v>
      </c>
      <c r="C6699" t="s">
        <v>469</v>
      </c>
      <c r="D6699">
        <v>8977000000</v>
      </c>
      <c r="E6699">
        <v>2019</v>
      </c>
    </row>
    <row r="6700" spans="1:5" x14ac:dyDescent="0.25">
      <c r="A6700" t="s">
        <v>295</v>
      </c>
      <c r="B6700" t="s">
        <v>133</v>
      </c>
      <c r="C6700" t="s">
        <v>469</v>
      </c>
      <c r="D6700">
        <v>9675000000</v>
      </c>
      <c r="E6700">
        <v>2020</v>
      </c>
    </row>
    <row r="6701" spans="1:5" x14ac:dyDescent="0.25">
      <c r="A6701" t="s">
        <v>295</v>
      </c>
      <c r="B6701" t="s">
        <v>133</v>
      </c>
      <c r="C6701" t="s">
        <v>470</v>
      </c>
      <c r="D6701">
        <v>0</v>
      </c>
      <c r="E6701">
        <v>2018</v>
      </c>
    </row>
    <row r="6702" spans="1:5" x14ac:dyDescent="0.25">
      <c r="A6702" t="s">
        <v>295</v>
      </c>
      <c r="B6702" t="s">
        <v>133</v>
      </c>
      <c r="C6702" t="s">
        <v>470</v>
      </c>
      <c r="D6702">
        <v>0</v>
      </c>
      <c r="E6702">
        <v>2019</v>
      </c>
    </row>
    <row r="6703" spans="1:5" x14ac:dyDescent="0.25">
      <c r="A6703" t="s">
        <v>295</v>
      </c>
      <c r="B6703" t="s">
        <v>133</v>
      </c>
      <c r="C6703" t="s">
        <v>470</v>
      </c>
      <c r="D6703">
        <v>0</v>
      </c>
      <c r="E6703">
        <v>2020</v>
      </c>
    </row>
    <row r="6704" spans="1:5" x14ac:dyDescent="0.25">
      <c r="A6704" t="s">
        <v>295</v>
      </c>
      <c r="B6704" t="s">
        <v>133</v>
      </c>
      <c r="C6704" t="s">
        <v>471</v>
      </c>
      <c r="D6704">
        <v>0</v>
      </c>
      <c r="E6704">
        <v>2018</v>
      </c>
    </row>
    <row r="6705" spans="1:5" x14ac:dyDescent="0.25">
      <c r="A6705" t="s">
        <v>295</v>
      </c>
      <c r="B6705" t="s">
        <v>133</v>
      </c>
      <c r="C6705" t="s">
        <v>471</v>
      </c>
      <c r="D6705">
        <v>0</v>
      </c>
      <c r="E6705">
        <v>2019</v>
      </c>
    </row>
    <row r="6706" spans="1:5" x14ac:dyDescent="0.25">
      <c r="A6706" t="s">
        <v>295</v>
      </c>
      <c r="B6706" t="s">
        <v>133</v>
      </c>
      <c r="C6706" t="s">
        <v>471</v>
      </c>
      <c r="D6706">
        <v>0</v>
      </c>
      <c r="E6706">
        <v>2020</v>
      </c>
    </row>
    <row r="6707" spans="1:5" x14ac:dyDescent="0.25">
      <c r="A6707" t="s">
        <v>295</v>
      </c>
      <c r="B6707" t="s">
        <v>133</v>
      </c>
      <c r="C6707" t="s">
        <v>472</v>
      </c>
      <c r="D6707">
        <v>0</v>
      </c>
      <c r="E6707">
        <v>2018</v>
      </c>
    </row>
    <row r="6708" spans="1:5" x14ac:dyDescent="0.25">
      <c r="A6708" t="s">
        <v>295</v>
      </c>
      <c r="B6708" t="s">
        <v>133</v>
      </c>
      <c r="C6708" t="s">
        <v>472</v>
      </c>
      <c r="D6708">
        <v>0</v>
      </c>
      <c r="E6708">
        <v>2019</v>
      </c>
    </row>
    <row r="6709" spans="1:5" x14ac:dyDescent="0.25">
      <c r="A6709" t="s">
        <v>295</v>
      </c>
      <c r="B6709" t="s">
        <v>133</v>
      </c>
      <c r="C6709" t="s">
        <v>472</v>
      </c>
      <c r="D6709">
        <v>0</v>
      </c>
      <c r="E6709">
        <v>2020</v>
      </c>
    </row>
    <row r="6710" spans="1:5" x14ac:dyDescent="0.25">
      <c r="A6710" t="s">
        <v>295</v>
      </c>
      <c r="B6710" t="s">
        <v>133</v>
      </c>
      <c r="C6710" t="s">
        <v>473</v>
      </c>
      <c r="D6710">
        <v>0</v>
      </c>
      <c r="E6710">
        <v>2018</v>
      </c>
    </row>
    <row r="6711" spans="1:5" x14ac:dyDescent="0.25">
      <c r="A6711" t="s">
        <v>295</v>
      </c>
      <c r="B6711" t="s">
        <v>133</v>
      </c>
      <c r="C6711" t="s">
        <v>473</v>
      </c>
      <c r="D6711">
        <v>0</v>
      </c>
      <c r="E6711">
        <v>2019</v>
      </c>
    </row>
    <row r="6712" spans="1:5" x14ac:dyDescent="0.25">
      <c r="A6712" t="s">
        <v>295</v>
      </c>
      <c r="B6712" t="s">
        <v>133</v>
      </c>
      <c r="C6712" t="s">
        <v>473</v>
      </c>
      <c r="D6712">
        <v>0</v>
      </c>
      <c r="E6712">
        <v>2020</v>
      </c>
    </row>
    <row r="6713" spans="1:5" x14ac:dyDescent="0.25">
      <c r="A6713" t="s">
        <v>295</v>
      </c>
      <c r="B6713" t="s">
        <v>133</v>
      </c>
      <c r="C6713" t="s">
        <v>474</v>
      </c>
      <c r="D6713">
        <v>0</v>
      </c>
      <c r="E6713">
        <v>2018</v>
      </c>
    </row>
    <row r="6714" spans="1:5" x14ac:dyDescent="0.25">
      <c r="A6714" t="s">
        <v>295</v>
      </c>
      <c r="B6714" t="s">
        <v>133</v>
      </c>
      <c r="C6714" t="s">
        <v>474</v>
      </c>
      <c r="D6714">
        <v>0</v>
      </c>
      <c r="E6714">
        <v>2019</v>
      </c>
    </row>
    <row r="6715" spans="1:5" x14ac:dyDescent="0.25">
      <c r="A6715" t="s">
        <v>295</v>
      </c>
      <c r="B6715" t="s">
        <v>133</v>
      </c>
      <c r="C6715" t="s">
        <v>474</v>
      </c>
      <c r="D6715">
        <v>0</v>
      </c>
      <c r="E6715">
        <v>2020</v>
      </c>
    </row>
    <row r="6716" spans="1:5" x14ac:dyDescent="0.25">
      <c r="A6716" t="s">
        <v>295</v>
      </c>
      <c r="B6716" t="s">
        <v>133</v>
      </c>
      <c r="C6716" t="s">
        <v>475</v>
      </c>
      <c r="D6716">
        <v>0</v>
      </c>
      <c r="E6716">
        <v>2018</v>
      </c>
    </row>
    <row r="6717" spans="1:5" x14ac:dyDescent="0.25">
      <c r="A6717" t="s">
        <v>295</v>
      </c>
      <c r="B6717" t="s">
        <v>133</v>
      </c>
      <c r="C6717" t="s">
        <v>475</v>
      </c>
      <c r="D6717">
        <v>0</v>
      </c>
      <c r="E6717">
        <v>2019</v>
      </c>
    </row>
    <row r="6718" spans="1:5" x14ac:dyDescent="0.25">
      <c r="A6718" t="s">
        <v>295</v>
      </c>
      <c r="B6718" t="s">
        <v>133</v>
      </c>
      <c r="C6718" t="s">
        <v>475</v>
      </c>
      <c r="D6718">
        <v>0</v>
      </c>
      <c r="E6718">
        <v>2020</v>
      </c>
    </row>
    <row r="6719" spans="1:5" x14ac:dyDescent="0.25">
      <c r="A6719" t="s">
        <v>295</v>
      </c>
      <c r="B6719" t="s">
        <v>133</v>
      </c>
      <c r="C6719" t="s">
        <v>476</v>
      </c>
      <c r="D6719">
        <v>0</v>
      </c>
      <c r="E6719">
        <v>2018</v>
      </c>
    </row>
    <row r="6720" spans="1:5" x14ac:dyDescent="0.25">
      <c r="A6720" t="s">
        <v>295</v>
      </c>
      <c r="B6720" t="s">
        <v>133</v>
      </c>
      <c r="C6720" t="s">
        <v>476</v>
      </c>
      <c r="D6720">
        <v>0</v>
      </c>
      <c r="E6720">
        <v>2019</v>
      </c>
    </row>
    <row r="6721" spans="1:5" x14ac:dyDescent="0.25">
      <c r="A6721" t="s">
        <v>295</v>
      </c>
      <c r="B6721" t="s">
        <v>133</v>
      </c>
      <c r="C6721" t="s">
        <v>476</v>
      </c>
      <c r="D6721">
        <v>0</v>
      </c>
      <c r="E6721">
        <v>2020</v>
      </c>
    </row>
    <row r="6722" spans="1:5" x14ac:dyDescent="0.25">
      <c r="A6722" t="s">
        <v>295</v>
      </c>
      <c r="B6722" t="s">
        <v>133</v>
      </c>
      <c r="C6722" t="s">
        <v>477</v>
      </c>
      <c r="D6722">
        <v>0</v>
      </c>
      <c r="E6722">
        <v>2018</v>
      </c>
    </row>
    <row r="6723" spans="1:5" x14ac:dyDescent="0.25">
      <c r="A6723" t="s">
        <v>295</v>
      </c>
      <c r="B6723" t="s">
        <v>133</v>
      </c>
      <c r="C6723" t="s">
        <v>477</v>
      </c>
      <c r="D6723">
        <v>0</v>
      </c>
      <c r="E6723">
        <v>2019</v>
      </c>
    </row>
    <row r="6724" spans="1:5" x14ac:dyDescent="0.25">
      <c r="A6724" t="s">
        <v>295</v>
      </c>
      <c r="B6724" t="s">
        <v>133</v>
      </c>
      <c r="C6724" t="s">
        <v>477</v>
      </c>
      <c r="D6724">
        <v>0</v>
      </c>
      <c r="E6724">
        <v>2020</v>
      </c>
    </row>
    <row r="6725" spans="1:5" x14ac:dyDescent="0.25">
      <c r="A6725" t="s">
        <v>295</v>
      </c>
      <c r="B6725" t="s">
        <v>133</v>
      </c>
      <c r="C6725" t="s">
        <v>478</v>
      </c>
      <c r="D6725">
        <v>1210000000</v>
      </c>
      <c r="E6725">
        <v>2018</v>
      </c>
    </row>
    <row r="6726" spans="1:5" x14ac:dyDescent="0.25">
      <c r="A6726" t="s">
        <v>295</v>
      </c>
      <c r="B6726" t="s">
        <v>133</v>
      </c>
      <c r="C6726" t="s">
        <v>478</v>
      </c>
      <c r="D6726">
        <v>770000000</v>
      </c>
      <c r="E6726">
        <v>2019</v>
      </c>
    </row>
    <row r="6727" spans="1:5" x14ac:dyDescent="0.25">
      <c r="A6727" t="s">
        <v>295</v>
      </c>
      <c r="B6727" t="s">
        <v>133</v>
      </c>
      <c r="C6727" t="s">
        <v>478</v>
      </c>
      <c r="D6727">
        <v>1537000000</v>
      </c>
      <c r="E6727">
        <v>2020</v>
      </c>
    </row>
    <row r="6728" spans="1:5" x14ac:dyDescent="0.25">
      <c r="A6728" t="s">
        <v>295</v>
      </c>
      <c r="B6728" t="s">
        <v>133</v>
      </c>
      <c r="C6728" t="s">
        <v>479</v>
      </c>
      <c r="D6728">
        <v>180987000000</v>
      </c>
      <c r="E6728">
        <v>2018</v>
      </c>
    </row>
    <row r="6729" spans="1:5" x14ac:dyDescent="0.25">
      <c r="A6729" t="s">
        <v>295</v>
      </c>
      <c r="B6729" t="s">
        <v>133</v>
      </c>
      <c r="C6729" t="s">
        <v>479</v>
      </c>
      <c r="D6729">
        <v>174945000000</v>
      </c>
      <c r="E6729">
        <v>2019</v>
      </c>
    </row>
    <row r="6730" spans="1:5" x14ac:dyDescent="0.25">
      <c r="A6730" t="s">
        <v>295</v>
      </c>
      <c r="B6730" t="s">
        <v>133</v>
      </c>
      <c r="C6730" t="s">
        <v>479</v>
      </c>
      <c r="D6730">
        <v>160377000000</v>
      </c>
      <c r="E6730">
        <v>2020</v>
      </c>
    </row>
    <row r="6731" spans="1:5" x14ac:dyDescent="0.25">
      <c r="A6731" t="s">
        <v>295</v>
      </c>
      <c r="B6731" t="s">
        <v>133</v>
      </c>
      <c r="C6731" t="s">
        <v>480</v>
      </c>
      <c r="D6731">
        <v>166339000000</v>
      </c>
      <c r="E6731">
        <v>2018</v>
      </c>
    </row>
    <row r="6732" spans="1:5" x14ac:dyDescent="0.25">
      <c r="A6732" t="s">
        <v>295</v>
      </c>
      <c r="B6732" t="s">
        <v>133</v>
      </c>
      <c r="C6732" t="s">
        <v>480</v>
      </c>
      <c r="D6732">
        <v>146516000000</v>
      </c>
      <c r="E6732">
        <v>2019</v>
      </c>
    </row>
    <row r="6733" spans="1:5" x14ac:dyDescent="0.25">
      <c r="A6733" t="s">
        <v>295</v>
      </c>
      <c r="B6733" t="s">
        <v>133</v>
      </c>
      <c r="C6733" t="s">
        <v>480</v>
      </c>
      <c r="D6733">
        <v>94692000000</v>
      </c>
      <c r="E6733">
        <v>2020</v>
      </c>
    </row>
    <row r="6734" spans="1:5" x14ac:dyDescent="0.25">
      <c r="A6734" t="s">
        <v>295</v>
      </c>
      <c r="B6734" t="s">
        <v>133</v>
      </c>
      <c r="C6734" t="s">
        <v>481</v>
      </c>
      <c r="D6734">
        <v>3838000000</v>
      </c>
      <c r="E6734">
        <v>2018</v>
      </c>
    </row>
    <row r="6735" spans="1:5" x14ac:dyDescent="0.25">
      <c r="A6735" t="s">
        <v>295</v>
      </c>
      <c r="B6735" t="s">
        <v>133</v>
      </c>
      <c r="C6735" t="s">
        <v>481</v>
      </c>
      <c r="D6735">
        <v>4143000000</v>
      </c>
      <c r="E6735">
        <v>2019</v>
      </c>
    </row>
    <row r="6736" spans="1:5" x14ac:dyDescent="0.25">
      <c r="A6736" t="s">
        <v>295</v>
      </c>
      <c r="B6736" t="s">
        <v>133</v>
      </c>
      <c r="C6736" t="s">
        <v>481</v>
      </c>
      <c r="D6736">
        <v>4213000000</v>
      </c>
      <c r="E6736">
        <v>2020</v>
      </c>
    </row>
    <row r="6737" spans="1:5" x14ac:dyDescent="0.25">
      <c r="A6737" t="s">
        <v>295</v>
      </c>
      <c r="B6737" t="s">
        <v>133</v>
      </c>
      <c r="C6737" t="s">
        <v>482</v>
      </c>
      <c r="D6737">
        <v>5726000000</v>
      </c>
      <c r="E6737">
        <v>2018</v>
      </c>
    </row>
    <row r="6738" spans="1:5" x14ac:dyDescent="0.25">
      <c r="A6738" t="s">
        <v>295</v>
      </c>
      <c r="B6738" t="s">
        <v>133</v>
      </c>
      <c r="C6738" t="s">
        <v>482</v>
      </c>
      <c r="D6738">
        <v>3282000000</v>
      </c>
      <c r="E6738">
        <v>2019</v>
      </c>
    </row>
    <row r="6739" spans="1:5" x14ac:dyDescent="0.25">
      <c r="A6739" t="s">
        <v>295</v>
      </c>
      <c r="B6739" t="s">
        <v>133</v>
      </c>
      <c r="C6739" t="s">
        <v>482</v>
      </c>
      <c r="D6739">
        <v>1548000000</v>
      </c>
      <c r="E6739">
        <v>2020</v>
      </c>
    </row>
    <row r="6740" spans="1:5" x14ac:dyDescent="0.25">
      <c r="A6740" t="s">
        <v>295</v>
      </c>
      <c r="B6740" t="s">
        <v>133</v>
      </c>
      <c r="C6740" t="s">
        <v>483</v>
      </c>
      <c r="D6740">
        <v>285000000</v>
      </c>
      <c r="E6740">
        <v>2018</v>
      </c>
    </row>
    <row r="6741" spans="1:5" x14ac:dyDescent="0.25">
      <c r="A6741" t="s">
        <v>295</v>
      </c>
      <c r="B6741" t="s">
        <v>133</v>
      </c>
      <c r="C6741" t="s">
        <v>483</v>
      </c>
      <c r="D6741">
        <v>286000000</v>
      </c>
      <c r="E6741">
        <v>2019</v>
      </c>
    </row>
    <row r="6742" spans="1:5" x14ac:dyDescent="0.25">
      <c r="A6742" t="s">
        <v>295</v>
      </c>
      <c r="B6742" t="s">
        <v>133</v>
      </c>
      <c r="C6742" t="s">
        <v>483</v>
      </c>
      <c r="D6742">
        <v>296000000</v>
      </c>
      <c r="E6742">
        <v>2020</v>
      </c>
    </row>
    <row r="6743" spans="1:5" x14ac:dyDescent="0.25">
      <c r="A6743" t="s">
        <v>295</v>
      </c>
      <c r="B6743" t="s">
        <v>133</v>
      </c>
      <c r="C6743" t="s">
        <v>484</v>
      </c>
      <c r="D6743">
        <v>0</v>
      </c>
      <c r="E6743">
        <v>2018</v>
      </c>
    </row>
    <row r="6744" spans="1:5" x14ac:dyDescent="0.25">
      <c r="A6744" t="s">
        <v>295</v>
      </c>
      <c r="B6744" t="s">
        <v>133</v>
      </c>
      <c r="C6744" t="s">
        <v>484</v>
      </c>
      <c r="D6744">
        <v>0</v>
      </c>
      <c r="E6744">
        <v>2019</v>
      </c>
    </row>
    <row r="6745" spans="1:5" x14ac:dyDescent="0.25">
      <c r="A6745" t="s">
        <v>295</v>
      </c>
      <c r="B6745" t="s">
        <v>133</v>
      </c>
      <c r="C6745" t="s">
        <v>484</v>
      </c>
      <c r="D6745">
        <v>0</v>
      </c>
      <c r="E6745">
        <v>2020</v>
      </c>
    </row>
    <row r="6746" spans="1:5" x14ac:dyDescent="0.25">
      <c r="A6746" t="s">
        <v>295</v>
      </c>
      <c r="B6746" t="s">
        <v>133</v>
      </c>
      <c r="C6746" t="s">
        <v>485</v>
      </c>
      <c r="D6746">
        <v>154554000000</v>
      </c>
      <c r="E6746">
        <v>2018</v>
      </c>
    </row>
    <row r="6747" spans="1:5" x14ac:dyDescent="0.25">
      <c r="A6747" t="s">
        <v>295</v>
      </c>
      <c r="B6747" t="s">
        <v>133</v>
      </c>
      <c r="C6747" t="s">
        <v>485</v>
      </c>
      <c r="D6747">
        <v>131688000000</v>
      </c>
      <c r="E6747">
        <v>2020</v>
      </c>
    </row>
    <row r="6748" spans="1:5" x14ac:dyDescent="0.25">
      <c r="A6748" t="s">
        <v>295</v>
      </c>
      <c r="B6748" t="s">
        <v>133</v>
      </c>
      <c r="C6748" t="s">
        <v>495</v>
      </c>
      <c r="D6748">
        <v>0</v>
      </c>
      <c r="E6748">
        <v>2019</v>
      </c>
    </row>
    <row r="6749" spans="1:5" x14ac:dyDescent="0.25">
      <c r="A6749" t="s">
        <v>295</v>
      </c>
      <c r="B6749" t="s">
        <v>133</v>
      </c>
      <c r="C6749" t="s">
        <v>486</v>
      </c>
      <c r="D6749">
        <v>4629000000</v>
      </c>
      <c r="E6749">
        <v>2018</v>
      </c>
    </row>
    <row r="6750" spans="1:5" x14ac:dyDescent="0.25">
      <c r="A6750" t="s">
        <v>295</v>
      </c>
      <c r="B6750" t="s">
        <v>133</v>
      </c>
      <c r="C6750" t="s">
        <v>486</v>
      </c>
      <c r="D6750">
        <v>-3902000000</v>
      </c>
      <c r="E6750">
        <v>2019</v>
      </c>
    </row>
    <row r="6751" spans="1:5" x14ac:dyDescent="0.25">
      <c r="A6751" t="s">
        <v>295</v>
      </c>
      <c r="B6751" t="s">
        <v>133</v>
      </c>
      <c r="C6751" t="s">
        <v>486</v>
      </c>
      <c r="D6751">
        <v>-124000000</v>
      </c>
      <c r="E6751">
        <v>2020</v>
      </c>
    </row>
    <row r="6752" spans="1:5" x14ac:dyDescent="0.25">
      <c r="A6752" t="s">
        <v>297</v>
      </c>
      <c r="B6752" t="s">
        <v>135</v>
      </c>
      <c r="C6752" t="s">
        <v>411</v>
      </c>
      <c r="D6752">
        <v>3863000000</v>
      </c>
      <c r="E6752">
        <v>2018</v>
      </c>
    </row>
    <row r="6753" spans="1:5" x14ac:dyDescent="0.25">
      <c r="A6753" t="s">
        <v>297</v>
      </c>
      <c r="B6753" t="s">
        <v>135</v>
      </c>
      <c r="C6753" t="s">
        <v>411</v>
      </c>
      <c r="D6753">
        <v>4516000000</v>
      </c>
      <c r="E6753">
        <v>2019</v>
      </c>
    </row>
    <row r="6754" spans="1:5" x14ac:dyDescent="0.25">
      <c r="A6754" t="s">
        <v>297</v>
      </c>
      <c r="B6754" t="s">
        <v>135</v>
      </c>
      <c r="C6754" t="s">
        <v>411</v>
      </c>
      <c r="D6754">
        <v>4554000000</v>
      </c>
      <c r="E6754">
        <v>2020</v>
      </c>
    </row>
    <row r="6755" spans="1:5" x14ac:dyDescent="0.25">
      <c r="A6755" t="s">
        <v>297</v>
      </c>
      <c r="B6755" t="s">
        <v>135</v>
      </c>
      <c r="C6755" t="s">
        <v>10</v>
      </c>
      <c r="D6755">
        <v>3391000000</v>
      </c>
      <c r="E6755">
        <v>2018</v>
      </c>
    </row>
    <row r="6756" spans="1:5" x14ac:dyDescent="0.25">
      <c r="A6756" t="s">
        <v>297</v>
      </c>
      <c r="B6756" t="s">
        <v>135</v>
      </c>
      <c r="C6756" t="s">
        <v>10</v>
      </c>
      <c r="D6756">
        <v>3802000000</v>
      </c>
      <c r="E6756">
        <v>2019</v>
      </c>
    </row>
    <row r="6757" spans="1:5" x14ac:dyDescent="0.25">
      <c r="A6757" t="s">
        <v>297</v>
      </c>
      <c r="B6757" t="s">
        <v>135</v>
      </c>
      <c r="C6757" t="s">
        <v>10</v>
      </c>
      <c r="D6757">
        <v>3551000000</v>
      </c>
      <c r="E6757">
        <v>2020</v>
      </c>
    </row>
    <row r="6758" spans="1:5" x14ac:dyDescent="0.25">
      <c r="A6758" t="s">
        <v>297</v>
      </c>
      <c r="B6758" t="s">
        <v>135</v>
      </c>
      <c r="C6758" t="s">
        <v>412</v>
      </c>
      <c r="D6758">
        <v>81976000000</v>
      </c>
      <c r="E6758">
        <v>2018</v>
      </c>
    </row>
    <row r="6759" spans="1:5" x14ac:dyDescent="0.25">
      <c r="A6759" t="s">
        <v>297</v>
      </c>
      <c r="B6759" t="s">
        <v>135</v>
      </c>
      <c r="C6759" t="s">
        <v>412</v>
      </c>
      <c r="D6759">
        <v>50796000000</v>
      </c>
      <c r="E6759">
        <v>2019</v>
      </c>
    </row>
    <row r="6760" spans="1:5" x14ac:dyDescent="0.25">
      <c r="A6760" t="s">
        <v>297</v>
      </c>
      <c r="B6760" t="s">
        <v>135</v>
      </c>
      <c r="C6760" t="s">
        <v>412</v>
      </c>
      <c r="D6760">
        <v>50039000000</v>
      </c>
      <c r="E6760">
        <v>2020</v>
      </c>
    </row>
    <row r="6761" spans="1:5" x14ac:dyDescent="0.25">
      <c r="A6761" t="s">
        <v>297</v>
      </c>
      <c r="B6761" t="s">
        <v>135</v>
      </c>
      <c r="C6761" t="s">
        <v>413</v>
      </c>
      <c r="D6761">
        <v>1503000000</v>
      </c>
      <c r="E6761">
        <v>2018</v>
      </c>
    </row>
    <row r="6762" spans="1:5" x14ac:dyDescent="0.25">
      <c r="A6762" t="s">
        <v>297</v>
      </c>
      <c r="B6762" t="s">
        <v>135</v>
      </c>
      <c r="C6762" t="s">
        <v>413</v>
      </c>
      <c r="D6762">
        <v>1625000000</v>
      </c>
      <c r="E6762">
        <v>2019</v>
      </c>
    </row>
    <row r="6763" spans="1:5" x14ac:dyDescent="0.25">
      <c r="A6763" t="s">
        <v>297</v>
      </c>
      <c r="B6763" t="s">
        <v>135</v>
      </c>
      <c r="C6763" t="s">
        <v>413</v>
      </c>
      <c r="D6763">
        <v>2463000000</v>
      </c>
      <c r="E6763">
        <v>2020</v>
      </c>
    </row>
    <row r="6764" spans="1:5" x14ac:dyDescent="0.25">
      <c r="A6764" t="s">
        <v>297</v>
      </c>
      <c r="B6764" t="s">
        <v>135</v>
      </c>
      <c r="C6764" t="s">
        <v>15</v>
      </c>
      <c r="D6764">
        <v>187855000000</v>
      </c>
      <c r="E6764">
        <v>2018</v>
      </c>
    </row>
    <row r="6765" spans="1:5" x14ac:dyDescent="0.25">
      <c r="A6765" t="s">
        <v>297</v>
      </c>
      <c r="B6765" t="s">
        <v>135</v>
      </c>
      <c r="C6765" t="s">
        <v>15</v>
      </c>
      <c r="D6765">
        <v>69349000000</v>
      </c>
      <c r="E6765">
        <v>2019</v>
      </c>
    </row>
    <row r="6766" spans="1:5" x14ac:dyDescent="0.25">
      <c r="A6766" t="s">
        <v>297</v>
      </c>
      <c r="B6766" t="s">
        <v>135</v>
      </c>
      <c r="C6766" t="s">
        <v>15</v>
      </c>
      <c r="D6766">
        <v>70904000000</v>
      </c>
      <c r="E6766">
        <v>2020</v>
      </c>
    </row>
    <row r="6767" spans="1:5" x14ac:dyDescent="0.25">
      <c r="A6767" t="s">
        <v>297</v>
      </c>
      <c r="B6767" t="s">
        <v>135</v>
      </c>
      <c r="C6767" t="s">
        <v>414</v>
      </c>
      <c r="D6767">
        <v>-3837000000</v>
      </c>
      <c r="E6767">
        <v>2018</v>
      </c>
    </row>
    <row r="6768" spans="1:5" x14ac:dyDescent="0.25">
      <c r="A6768" t="s">
        <v>297</v>
      </c>
      <c r="B6768" t="s">
        <v>135</v>
      </c>
      <c r="C6768" t="s">
        <v>414</v>
      </c>
      <c r="D6768">
        <v>-2472000000</v>
      </c>
      <c r="E6768">
        <v>2019</v>
      </c>
    </row>
    <row r="6769" spans="1:5" x14ac:dyDescent="0.25">
      <c r="A6769" t="s">
        <v>297</v>
      </c>
      <c r="B6769" t="s">
        <v>135</v>
      </c>
      <c r="C6769" t="s">
        <v>414</v>
      </c>
      <c r="D6769">
        <v>-1194000000</v>
      </c>
      <c r="E6769">
        <v>2020</v>
      </c>
    </row>
    <row r="6770" spans="1:5" x14ac:dyDescent="0.25">
      <c r="A6770" t="s">
        <v>297</v>
      </c>
      <c r="B6770" t="s">
        <v>135</v>
      </c>
      <c r="C6770" t="s">
        <v>415</v>
      </c>
      <c r="D6770">
        <v>-1918000000</v>
      </c>
      <c r="E6770">
        <v>2018</v>
      </c>
    </row>
    <row r="6771" spans="1:5" x14ac:dyDescent="0.25">
      <c r="A6771" t="s">
        <v>297</v>
      </c>
      <c r="B6771" t="s">
        <v>135</v>
      </c>
      <c r="C6771" t="s">
        <v>415</v>
      </c>
      <c r="D6771">
        <v>-11550000000</v>
      </c>
      <c r="E6771">
        <v>2019</v>
      </c>
    </row>
    <row r="6772" spans="1:5" x14ac:dyDescent="0.25">
      <c r="A6772" t="s">
        <v>297</v>
      </c>
      <c r="B6772" t="s">
        <v>135</v>
      </c>
      <c r="C6772" t="s">
        <v>415</v>
      </c>
      <c r="D6772">
        <v>3238000000</v>
      </c>
      <c r="E6772">
        <v>2020</v>
      </c>
    </row>
    <row r="6773" spans="1:5" x14ac:dyDescent="0.25">
      <c r="A6773" t="s">
        <v>297</v>
      </c>
      <c r="B6773" t="s">
        <v>135</v>
      </c>
      <c r="C6773" t="s">
        <v>416</v>
      </c>
      <c r="D6773">
        <v>-2462000000</v>
      </c>
      <c r="E6773">
        <v>2018</v>
      </c>
    </row>
    <row r="6774" spans="1:5" x14ac:dyDescent="0.25">
      <c r="A6774" t="s">
        <v>297</v>
      </c>
      <c r="B6774" t="s">
        <v>135</v>
      </c>
      <c r="C6774" t="s">
        <v>416</v>
      </c>
      <c r="D6774">
        <v>-2313000000</v>
      </c>
      <c r="E6774">
        <v>2019</v>
      </c>
    </row>
    <row r="6775" spans="1:5" x14ac:dyDescent="0.25">
      <c r="A6775" t="s">
        <v>297</v>
      </c>
      <c r="B6775" t="s">
        <v>135</v>
      </c>
      <c r="C6775" t="s">
        <v>416</v>
      </c>
      <c r="D6775">
        <v>-202000000</v>
      </c>
      <c r="E6775">
        <v>2020</v>
      </c>
    </row>
    <row r="6776" spans="1:5" x14ac:dyDescent="0.25">
      <c r="A6776" t="s">
        <v>297</v>
      </c>
      <c r="B6776" t="s">
        <v>135</v>
      </c>
      <c r="C6776" t="s">
        <v>417</v>
      </c>
      <c r="D6776">
        <v>4731000000</v>
      </c>
      <c r="E6776">
        <v>2018</v>
      </c>
    </row>
    <row r="6777" spans="1:5" x14ac:dyDescent="0.25">
      <c r="A6777" t="s">
        <v>297</v>
      </c>
      <c r="B6777" t="s">
        <v>135</v>
      </c>
      <c r="C6777" t="s">
        <v>417</v>
      </c>
      <c r="D6777">
        <v>1409000000</v>
      </c>
      <c r="E6777">
        <v>2019</v>
      </c>
    </row>
    <row r="6778" spans="1:5" x14ac:dyDescent="0.25">
      <c r="A6778" t="s">
        <v>297</v>
      </c>
      <c r="B6778" t="s">
        <v>135</v>
      </c>
      <c r="C6778" t="s">
        <v>417</v>
      </c>
      <c r="D6778">
        <v>4095000000</v>
      </c>
      <c r="E6778">
        <v>2020</v>
      </c>
    </row>
    <row r="6779" spans="1:5" x14ac:dyDescent="0.25">
      <c r="A6779" t="s">
        <v>297</v>
      </c>
      <c r="B6779" t="s">
        <v>135</v>
      </c>
      <c r="C6779" t="s">
        <v>418</v>
      </c>
      <c r="D6779">
        <v>8548000000</v>
      </c>
      <c r="E6779">
        <v>2018</v>
      </c>
    </row>
    <row r="6780" spans="1:5" x14ac:dyDescent="0.25">
      <c r="A6780" t="s">
        <v>297</v>
      </c>
      <c r="B6780" t="s">
        <v>135</v>
      </c>
      <c r="C6780" t="s">
        <v>418</v>
      </c>
      <c r="D6780">
        <v>1540000000</v>
      </c>
      <c r="E6780">
        <v>2019</v>
      </c>
    </row>
    <row r="6781" spans="1:5" x14ac:dyDescent="0.25">
      <c r="A6781" t="s">
        <v>297</v>
      </c>
      <c r="B6781" t="s">
        <v>135</v>
      </c>
      <c r="C6781" t="s">
        <v>418</v>
      </c>
      <c r="D6781">
        <v>2544000000</v>
      </c>
      <c r="E6781">
        <v>2020</v>
      </c>
    </row>
    <row r="6782" spans="1:5" x14ac:dyDescent="0.25">
      <c r="A6782" t="s">
        <v>297</v>
      </c>
      <c r="B6782" t="s">
        <v>135</v>
      </c>
      <c r="C6782" t="s">
        <v>419</v>
      </c>
      <c r="D6782">
        <v>1611000000</v>
      </c>
      <c r="E6782">
        <v>2018</v>
      </c>
    </row>
    <row r="6783" spans="1:5" x14ac:dyDescent="0.25">
      <c r="A6783" t="s">
        <v>297</v>
      </c>
      <c r="B6783" t="s">
        <v>135</v>
      </c>
      <c r="C6783" t="s">
        <v>419</v>
      </c>
      <c r="D6783">
        <v>0</v>
      </c>
      <c r="E6783">
        <v>2019</v>
      </c>
    </row>
    <row r="6784" spans="1:5" x14ac:dyDescent="0.25">
      <c r="A6784" t="s">
        <v>297</v>
      </c>
      <c r="B6784" t="s">
        <v>135</v>
      </c>
      <c r="C6784" t="s">
        <v>419</v>
      </c>
      <c r="D6784">
        <v>0</v>
      </c>
      <c r="E6784">
        <v>2020</v>
      </c>
    </row>
    <row r="6785" spans="1:5" x14ac:dyDescent="0.25">
      <c r="A6785" t="s">
        <v>297</v>
      </c>
      <c r="B6785" t="s">
        <v>135</v>
      </c>
      <c r="C6785" t="s">
        <v>420</v>
      </c>
      <c r="D6785">
        <v>0</v>
      </c>
      <c r="E6785">
        <v>2018</v>
      </c>
    </row>
    <row r="6786" spans="1:5" x14ac:dyDescent="0.25">
      <c r="A6786" t="s">
        <v>297</v>
      </c>
      <c r="B6786" t="s">
        <v>135</v>
      </c>
      <c r="C6786" t="s">
        <v>420</v>
      </c>
      <c r="D6786">
        <v>0</v>
      </c>
      <c r="E6786">
        <v>2019</v>
      </c>
    </row>
    <row r="6787" spans="1:5" x14ac:dyDescent="0.25">
      <c r="A6787" t="s">
        <v>297</v>
      </c>
      <c r="B6787" t="s">
        <v>135</v>
      </c>
      <c r="C6787" t="s">
        <v>420</v>
      </c>
      <c r="D6787">
        <v>0</v>
      </c>
      <c r="E6787">
        <v>2020</v>
      </c>
    </row>
    <row r="6788" spans="1:5" x14ac:dyDescent="0.25">
      <c r="A6788" t="s">
        <v>297</v>
      </c>
      <c r="B6788" t="s">
        <v>135</v>
      </c>
      <c r="C6788" t="s">
        <v>421</v>
      </c>
      <c r="D6788">
        <v>201000000</v>
      </c>
      <c r="E6788">
        <v>2018</v>
      </c>
    </row>
    <row r="6789" spans="1:5" x14ac:dyDescent="0.25">
      <c r="A6789" t="s">
        <v>297</v>
      </c>
      <c r="B6789" t="s">
        <v>135</v>
      </c>
      <c r="C6789" t="s">
        <v>421</v>
      </c>
      <c r="D6789">
        <v>-1049000000</v>
      </c>
      <c r="E6789">
        <v>2019</v>
      </c>
    </row>
    <row r="6790" spans="1:5" x14ac:dyDescent="0.25">
      <c r="A6790" t="s">
        <v>297</v>
      </c>
      <c r="B6790" t="s">
        <v>135</v>
      </c>
      <c r="C6790" t="s">
        <v>421</v>
      </c>
      <c r="D6790">
        <v>177000000</v>
      </c>
      <c r="E6790">
        <v>2020</v>
      </c>
    </row>
    <row r="6791" spans="1:5" x14ac:dyDescent="0.25">
      <c r="A6791" t="s">
        <v>297</v>
      </c>
      <c r="B6791" t="s">
        <v>135</v>
      </c>
      <c r="C6791" t="s">
        <v>422</v>
      </c>
      <c r="D6791">
        <v>-201000000</v>
      </c>
      <c r="E6791">
        <v>2018</v>
      </c>
    </row>
    <row r="6792" spans="1:5" x14ac:dyDescent="0.25">
      <c r="A6792" t="s">
        <v>297</v>
      </c>
      <c r="B6792" t="s">
        <v>135</v>
      </c>
      <c r="C6792" t="s">
        <v>422</v>
      </c>
      <c r="D6792">
        <v>1049000000</v>
      </c>
      <c r="E6792">
        <v>2019</v>
      </c>
    </row>
    <row r="6793" spans="1:5" x14ac:dyDescent="0.25">
      <c r="A6793" t="s">
        <v>297</v>
      </c>
      <c r="B6793" t="s">
        <v>135</v>
      </c>
      <c r="C6793" t="s">
        <v>422</v>
      </c>
      <c r="D6793">
        <v>-177000000</v>
      </c>
      <c r="E6793">
        <v>2020</v>
      </c>
    </row>
    <row r="6794" spans="1:5" x14ac:dyDescent="0.25">
      <c r="A6794" t="s">
        <v>297</v>
      </c>
      <c r="B6794" t="s">
        <v>135</v>
      </c>
      <c r="C6794" t="s">
        <v>423</v>
      </c>
      <c r="D6794">
        <v>8000000</v>
      </c>
      <c r="E6794">
        <v>2018</v>
      </c>
    </row>
    <row r="6795" spans="1:5" x14ac:dyDescent="0.25">
      <c r="A6795" t="s">
        <v>297</v>
      </c>
      <c r="B6795" t="s">
        <v>135</v>
      </c>
      <c r="C6795" t="s">
        <v>423</v>
      </c>
      <c r="D6795">
        <v>7000000</v>
      </c>
      <c r="E6795">
        <v>2019</v>
      </c>
    </row>
    <row r="6796" spans="1:5" x14ac:dyDescent="0.25">
      <c r="A6796" t="s">
        <v>297</v>
      </c>
      <c r="B6796" t="s">
        <v>135</v>
      </c>
      <c r="C6796" t="s">
        <v>423</v>
      </c>
      <c r="D6796">
        <v>7000000</v>
      </c>
      <c r="E6796">
        <v>2020</v>
      </c>
    </row>
    <row r="6797" spans="1:5" x14ac:dyDescent="0.25">
      <c r="A6797" t="s">
        <v>297</v>
      </c>
      <c r="B6797" t="s">
        <v>135</v>
      </c>
      <c r="C6797" t="s">
        <v>424</v>
      </c>
      <c r="D6797">
        <v>118000000</v>
      </c>
      <c r="E6797">
        <v>2018</v>
      </c>
    </row>
    <row r="6798" spans="1:5" x14ac:dyDescent="0.25">
      <c r="A6798" t="s">
        <v>297</v>
      </c>
      <c r="B6798" t="s">
        <v>135</v>
      </c>
      <c r="C6798" t="s">
        <v>424</v>
      </c>
      <c r="D6798">
        <v>112000000</v>
      </c>
      <c r="E6798">
        <v>2019</v>
      </c>
    </row>
    <row r="6799" spans="1:5" x14ac:dyDescent="0.25">
      <c r="A6799" t="s">
        <v>297</v>
      </c>
      <c r="B6799" t="s">
        <v>135</v>
      </c>
      <c r="C6799" t="s">
        <v>424</v>
      </c>
      <c r="D6799">
        <v>28000000</v>
      </c>
      <c r="E6799">
        <v>2020</v>
      </c>
    </row>
    <row r="6800" spans="1:5" x14ac:dyDescent="0.25">
      <c r="A6800" t="s">
        <v>297</v>
      </c>
      <c r="B6800" t="s">
        <v>135</v>
      </c>
      <c r="C6800" t="s">
        <v>425</v>
      </c>
      <c r="D6800">
        <v>1497000000</v>
      </c>
      <c r="E6800">
        <v>2018</v>
      </c>
    </row>
    <row r="6801" spans="1:5" x14ac:dyDescent="0.25">
      <c r="A6801" t="s">
        <v>297</v>
      </c>
      <c r="B6801" t="s">
        <v>135</v>
      </c>
      <c r="C6801" t="s">
        <v>425</v>
      </c>
      <c r="D6801">
        <v>-32000000</v>
      </c>
      <c r="E6801">
        <v>2019</v>
      </c>
    </row>
    <row r="6802" spans="1:5" x14ac:dyDescent="0.25">
      <c r="A6802" t="s">
        <v>297</v>
      </c>
      <c r="B6802" t="s">
        <v>135</v>
      </c>
      <c r="C6802" t="s">
        <v>425</v>
      </c>
      <c r="D6802">
        <v>-1491000000</v>
      </c>
      <c r="E6802">
        <v>2020</v>
      </c>
    </row>
    <row r="6803" spans="1:5" x14ac:dyDescent="0.25">
      <c r="A6803" t="s">
        <v>297</v>
      </c>
      <c r="B6803" t="s">
        <v>135</v>
      </c>
      <c r="C6803" t="s">
        <v>426</v>
      </c>
      <c r="D6803">
        <v>1615000000</v>
      </c>
      <c r="E6803">
        <v>2018</v>
      </c>
    </row>
    <row r="6804" spans="1:5" x14ac:dyDescent="0.25">
      <c r="A6804" t="s">
        <v>297</v>
      </c>
      <c r="B6804" t="s">
        <v>135</v>
      </c>
      <c r="C6804" t="s">
        <v>426</v>
      </c>
      <c r="D6804">
        <v>80000000</v>
      </c>
      <c r="E6804">
        <v>2019</v>
      </c>
    </row>
    <row r="6805" spans="1:5" x14ac:dyDescent="0.25">
      <c r="A6805" t="s">
        <v>297</v>
      </c>
      <c r="B6805" t="s">
        <v>135</v>
      </c>
      <c r="C6805" t="s">
        <v>426</v>
      </c>
      <c r="D6805">
        <v>-1463000000</v>
      </c>
      <c r="E6805">
        <v>2020</v>
      </c>
    </row>
    <row r="6806" spans="1:5" x14ac:dyDescent="0.25">
      <c r="A6806" t="s">
        <v>297</v>
      </c>
      <c r="B6806" t="s">
        <v>135</v>
      </c>
      <c r="C6806" t="s">
        <v>21</v>
      </c>
      <c r="D6806">
        <v>15302000000</v>
      </c>
      <c r="E6806">
        <v>2018</v>
      </c>
    </row>
    <row r="6807" spans="1:5" x14ac:dyDescent="0.25">
      <c r="A6807" t="s">
        <v>297</v>
      </c>
      <c r="B6807" t="s">
        <v>135</v>
      </c>
      <c r="C6807" t="s">
        <v>21</v>
      </c>
      <c r="D6807">
        <v>14056000000</v>
      </c>
      <c r="E6807">
        <v>2019</v>
      </c>
    </row>
    <row r="6808" spans="1:5" x14ac:dyDescent="0.25">
      <c r="A6808" t="s">
        <v>297</v>
      </c>
      <c r="B6808" t="s">
        <v>135</v>
      </c>
      <c r="C6808" t="s">
        <v>21</v>
      </c>
      <c r="D6808">
        <v>13522000000</v>
      </c>
      <c r="E6808">
        <v>2020</v>
      </c>
    </row>
    <row r="6809" spans="1:5" x14ac:dyDescent="0.25">
      <c r="A6809" t="s">
        <v>297</v>
      </c>
      <c r="B6809" t="s">
        <v>135</v>
      </c>
      <c r="C6809" t="s">
        <v>427</v>
      </c>
      <c r="D6809">
        <v>20591000000</v>
      </c>
      <c r="E6809">
        <v>2018</v>
      </c>
    </row>
    <row r="6810" spans="1:5" x14ac:dyDescent="0.25">
      <c r="A6810" t="s">
        <v>297</v>
      </c>
      <c r="B6810" t="s">
        <v>135</v>
      </c>
      <c r="C6810" t="s">
        <v>427</v>
      </c>
      <c r="D6810">
        <v>19038000000</v>
      </c>
      <c r="E6810">
        <v>2019</v>
      </c>
    </row>
    <row r="6811" spans="1:5" x14ac:dyDescent="0.25">
      <c r="A6811" t="s">
        <v>297</v>
      </c>
      <c r="B6811" t="s">
        <v>135</v>
      </c>
      <c r="C6811" t="s">
        <v>427</v>
      </c>
      <c r="D6811">
        <v>19585000000</v>
      </c>
      <c r="E6811">
        <v>2020</v>
      </c>
    </row>
    <row r="6812" spans="1:5" x14ac:dyDescent="0.25">
      <c r="A6812" t="s">
        <v>297</v>
      </c>
      <c r="B6812" t="s">
        <v>135</v>
      </c>
      <c r="C6812" t="s">
        <v>13</v>
      </c>
      <c r="D6812">
        <v>126655000000</v>
      </c>
      <c r="E6812">
        <v>2018</v>
      </c>
    </row>
    <row r="6813" spans="1:5" x14ac:dyDescent="0.25">
      <c r="A6813" t="s">
        <v>297</v>
      </c>
      <c r="B6813" t="s">
        <v>135</v>
      </c>
      <c r="C6813" t="s">
        <v>13</v>
      </c>
      <c r="D6813">
        <v>9999000000</v>
      </c>
      <c r="E6813">
        <v>2019</v>
      </c>
    </row>
    <row r="6814" spans="1:5" x14ac:dyDescent="0.25">
      <c r="A6814" t="s">
        <v>297</v>
      </c>
      <c r="B6814" t="s">
        <v>135</v>
      </c>
      <c r="C6814" t="s">
        <v>13</v>
      </c>
      <c r="D6814">
        <v>10877000000</v>
      </c>
      <c r="E6814">
        <v>2020</v>
      </c>
    </row>
    <row r="6815" spans="1:5" x14ac:dyDescent="0.25">
      <c r="A6815" t="s">
        <v>297</v>
      </c>
      <c r="B6815" t="s">
        <v>135</v>
      </c>
      <c r="C6815" t="s">
        <v>16</v>
      </c>
      <c r="D6815">
        <v>73312000000</v>
      </c>
      <c r="E6815">
        <v>2018</v>
      </c>
    </row>
    <row r="6816" spans="1:5" x14ac:dyDescent="0.25">
      <c r="A6816" t="s">
        <v>297</v>
      </c>
      <c r="B6816" t="s">
        <v>135</v>
      </c>
      <c r="C6816" t="s">
        <v>16</v>
      </c>
      <c r="D6816">
        <v>8346000000</v>
      </c>
      <c r="E6816">
        <v>2019</v>
      </c>
    </row>
    <row r="6817" spans="1:5" x14ac:dyDescent="0.25">
      <c r="A6817" t="s">
        <v>297</v>
      </c>
      <c r="B6817" t="s">
        <v>135</v>
      </c>
      <c r="C6817" t="s">
        <v>16</v>
      </c>
      <c r="D6817">
        <v>4699000000</v>
      </c>
      <c r="E6817">
        <v>2020</v>
      </c>
    </row>
    <row r="6818" spans="1:5" x14ac:dyDescent="0.25">
      <c r="A6818" t="s">
        <v>297</v>
      </c>
      <c r="B6818" t="s">
        <v>135</v>
      </c>
      <c r="C6818" t="s">
        <v>428</v>
      </c>
      <c r="D6818">
        <v>1539000000</v>
      </c>
      <c r="E6818">
        <v>2018</v>
      </c>
    </row>
    <row r="6819" spans="1:5" x14ac:dyDescent="0.25">
      <c r="A6819" t="s">
        <v>297</v>
      </c>
      <c r="B6819" t="s">
        <v>135</v>
      </c>
      <c r="C6819" t="s">
        <v>428</v>
      </c>
      <c r="D6819">
        <v>1373000000</v>
      </c>
      <c r="E6819">
        <v>2020</v>
      </c>
    </row>
    <row r="6820" spans="1:5" x14ac:dyDescent="0.25">
      <c r="A6820" t="s">
        <v>297</v>
      </c>
      <c r="B6820" t="s">
        <v>135</v>
      </c>
      <c r="C6820" t="s">
        <v>429</v>
      </c>
      <c r="D6820">
        <v>1539000000</v>
      </c>
      <c r="E6820">
        <v>2018</v>
      </c>
    </row>
    <row r="6821" spans="1:5" x14ac:dyDescent="0.25">
      <c r="A6821" t="s">
        <v>297</v>
      </c>
      <c r="B6821" t="s">
        <v>135</v>
      </c>
      <c r="C6821" t="s">
        <v>429</v>
      </c>
      <c r="D6821">
        <v>1402000000</v>
      </c>
      <c r="E6821">
        <v>2019</v>
      </c>
    </row>
    <row r="6822" spans="1:5" x14ac:dyDescent="0.25">
      <c r="A6822" t="s">
        <v>297</v>
      </c>
      <c r="B6822" t="s">
        <v>135</v>
      </c>
      <c r="C6822" t="s">
        <v>429</v>
      </c>
      <c r="D6822">
        <v>1402000000</v>
      </c>
      <c r="E6822">
        <v>2019</v>
      </c>
    </row>
    <row r="6823" spans="1:5" x14ac:dyDescent="0.25">
      <c r="A6823" t="s">
        <v>297</v>
      </c>
      <c r="B6823" t="s">
        <v>135</v>
      </c>
      <c r="C6823" t="s">
        <v>429</v>
      </c>
      <c r="D6823">
        <v>1373000000</v>
      </c>
      <c r="E6823">
        <v>2020</v>
      </c>
    </row>
    <row r="6824" spans="1:5" x14ac:dyDescent="0.25">
      <c r="A6824" t="s">
        <v>297</v>
      </c>
      <c r="B6824" t="s">
        <v>135</v>
      </c>
      <c r="C6824" t="s">
        <v>430</v>
      </c>
      <c r="D6824">
        <v>600000000</v>
      </c>
      <c r="E6824">
        <v>2018</v>
      </c>
    </row>
    <row r="6825" spans="1:5" x14ac:dyDescent="0.25">
      <c r="A6825" t="s">
        <v>297</v>
      </c>
      <c r="B6825" t="s">
        <v>135</v>
      </c>
      <c r="C6825" t="s">
        <v>430</v>
      </c>
      <c r="D6825">
        <v>-474000000</v>
      </c>
      <c r="E6825">
        <v>2019</v>
      </c>
    </row>
    <row r="6826" spans="1:5" x14ac:dyDescent="0.25">
      <c r="A6826" t="s">
        <v>297</v>
      </c>
      <c r="B6826" t="s">
        <v>135</v>
      </c>
      <c r="C6826" t="s">
        <v>430</v>
      </c>
      <c r="D6826">
        <v>-2897000000</v>
      </c>
      <c r="E6826">
        <v>2020</v>
      </c>
    </row>
    <row r="6827" spans="1:5" x14ac:dyDescent="0.25">
      <c r="A6827" t="s">
        <v>297</v>
      </c>
      <c r="B6827" t="s">
        <v>135</v>
      </c>
      <c r="C6827" t="s">
        <v>431</v>
      </c>
      <c r="D6827">
        <v>0</v>
      </c>
      <c r="E6827">
        <v>2018</v>
      </c>
    </row>
    <row r="6828" spans="1:5" x14ac:dyDescent="0.25">
      <c r="A6828" t="s">
        <v>297</v>
      </c>
      <c r="B6828" t="s">
        <v>135</v>
      </c>
      <c r="C6828" t="s">
        <v>431</v>
      </c>
      <c r="D6828">
        <v>0</v>
      </c>
      <c r="E6828">
        <v>2019</v>
      </c>
    </row>
    <row r="6829" spans="1:5" x14ac:dyDescent="0.25">
      <c r="A6829" t="s">
        <v>297</v>
      </c>
      <c r="B6829" t="s">
        <v>135</v>
      </c>
      <c r="C6829" t="s">
        <v>431</v>
      </c>
      <c r="D6829">
        <v>0</v>
      </c>
      <c r="E6829">
        <v>2020</v>
      </c>
    </row>
    <row r="6830" spans="1:5" x14ac:dyDescent="0.25">
      <c r="A6830" t="s">
        <v>297</v>
      </c>
      <c r="B6830" t="s">
        <v>135</v>
      </c>
      <c r="C6830" t="s">
        <v>432</v>
      </c>
      <c r="D6830">
        <v>43465</v>
      </c>
      <c r="E6830">
        <v>2018</v>
      </c>
    </row>
    <row r="6831" spans="1:5" x14ac:dyDescent="0.25">
      <c r="A6831" t="s">
        <v>297</v>
      </c>
      <c r="B6831" t="s">
        <v>135</v>
      </c>
      <c r="C6831" t="s">
        <v>432</v>
      </c>
      <c r="D6831">
        <v>43830</v>
      </c>
      <c r="E6831">
        <v>2019</v>
      </c>
    </row>
    <row r="6832" spans="1:5" x14ac:dyDescent="0.25">
      <c r="A6832" t="s">
        <v>297</v>
      </c>
      <c r="B6832" t="s">
        <v>135</v>
      </c>
      <c r="C6832" t="s">
        <v>432</v>
      </c>
      <c r="D6832">
        <v>44196</v>
      </c>
      <c r="E6832">
        <v>2020</v>
      </c>
    </row>
    <row r="6833" spans="1:5" x14ac:dyDescent="0.25">
      <c r="A6833" t="s">
        <v>297</v>
      </c>
      <c r="B6833" t="s">
        <v>135</v>
      </c>
      <c r="C6833" t="s">
        <v>433</v>
      </c>
      <c r="D6833">
        <v>1608000000</v>
      </c>
      <c r="E6833">
        <v>2018</v>
      </c>
    </row>
    <row r="6834" spans="1:5" x14ac:dyDescent="0.25">
      <c r="A6834" t="s">
        <v>297</v>
      </c>
      <c r="B6834" t="s">
        <v>135</v>
      </c>
      <c r="C6834" t="s">
        <v>433</v>
      </c>
      <c r="D6834">
        <v>569000000</v>
      </c>
      <c r="E6834">
        <v>2019</v>
      </c>
    </row>
    <row r="6835" spans="1:5" x14ac:dyDescent="0.25">
      <c r="A6835" t="s">
        <v>297</v>
      </c>
      <c r="B6835" t="s">
        <v>135</v>
      </c>
      <c r="C6835" t="s">
        <v>433</v>
      </c>
      <c r="D6835">
        <v>566000000</v>
      </c>
      <c r="E6835">
        <v>2020</v>
      </c>
    </row>
    <row r="6836" spans="1:5" x14ac:dyDescent="0.25">
      <c r="A6836" t="s">
        <v>297</v>
      </c>
      <c r="B6836" t="s">
        <v>135</v>
      </c>
      <c r="C6836" t="s">
        <v>434</v>
      </c>
      <c r="D6836">
        <v>94292000000</v>
      </c>
      <c r="E6836">
        <v>2018</v>
      </c>
    </row>
    <row r="6837" spans="1:5" x14ac:dyDescent="0.25">
      <c r="A6837" t="s">
        <v>297</v>
      </c>
      <c r="B6837" t="s">
        <v>135</v>
      </c>
      <c r="C6837" t="s">
        <v>434</v>
      </c>
      <c r="D6837">
        <v>40987000000</v>
      </c>
      <c r="E6837">
        <v>2019</v>
      </c>
    </row>
    <row r="6838" spans="1:5" x14ac:dyDescent="0.25">
      <c r="A6838" t="s">
        <v>297</v>
      </c>
      <c r="B6838" t="s">
        <v>135</v>
      </c>
      <c r="C6838" t="s">
        <v>434</v>
      </c>
      <c r="D6838">
        <v>38504000000</v>
      </c>
      <c r="E6838">
        <v>2020</v>
      </c>
    </row>
    <row r="6839" spans="1:5" x14ac:dyDescent="0.25">
      <c r="A6839" t="s">
        <v>297</v>
      </c>
      <c r="B6839" t="s">
        <v>135</v>
      </c>
      <c r="C6839" t="s">
        <v>435</v>
      </c>
      <c r="D6839">
        <v>0</v>
      </c>
      <c r="E6839">
        <v>2018</v>
      </c>
    </row>
    <row r="6840" spans="1:5" x14ac:dyDescent="0.25">
      <c r="A6840" t="s">
        <v>297</v>
      </c>
      <c r="B6840" t="s">
        <v>135</v>
      </c>
      <c r="C6840" t="s">
        <v>435</v>
      </c>
      <c r="D6840">
        <v>0</v>
      </c>
      <c r="E6840">
        <v>2019</v>
      </c>
    </row>
    <row r="6841" spans="1:5" x14ac:dyDescent="0.25">
      <c r="A6841" t="s">
        <v>297</v>
      </c>
      <c r="B6841" t="s">
        <v>135</v>
      </c>
      <c r="C6841" t="s">
        <v>435</v>
      </c>
      <c r="D6841">
        <v>0</v>
      </c>
      <c r="E6841">
        <v>2020</v>
      </c>
    </row>
    <row r="6842" spans="1:5" x14ac:dyDescent="0.25">
      <c r="A6842" t="s">
        <v>297</v>
      </c>
      <c r="B6842" t="s">
        <v>135</v>
      </c>
      <c r="C6842" t="s">
        <v>436</v>
      </c>
      <c r="D6842">
        <v>34496000000</v>
      </c>
      <c r="E6842">
        <v>2018</v>
      </c>
    </row>
    <row r="6843" spans="1:5" x14ac:dyDescent="0.25">
      <c r="A6843" t="s">
        <v>297</v>
      </c>
      <c r="B6843" t="s">
        <v>135</v>
      </c>
      <c r="C6843" t="s">
        <v>436</v>
      </c>
      <c r="D6843">
        <v>33151000000</v>
      </c>
      <c r="E6843">
        <v>2019</v>
      </c>
    </row>
    <row r="6844" spans="1:5" x14ac:dyDescent="0.25">
      <c r="A6844" t="s">
        <v>297</v>
      </c>
      <c r="B6844" t="s">
        <v>135</v>
      </c>
      <c r="C6844" t="s">
        <v>436</v>
      </c>
      <c r="D6844">
        <v>30244000000</v>
      </c>
      <c r="E6844">
        <v>2020</v>
      </c>
    </row>
    <row r="6845" spans="1:5" x14ac:dyDescent="0.25">
      <c r="A6845" t="s">
        <v>297</v>
      </c>
      <c r="B6845" t="s">
        <v>135</v>
      </c>
      <c r="C6845" t="s">
        <v>437</v>
      </c>
      <c r="D6845">
        <v>7292000000</v>
      </c>
      <c r="E6845">
        <v>2018</v>
      </c>
    </row>
    <row r="6846" spans="1:5" x14ac:dyDescent="0.25">
      <c r="A6846" t="s">
        <v>297</v>
      </c>
      <c r="B6846" t="s">
        <v>135</v>
      </c>
      <c r="C6846" t="s">
        <v>437</v>
      </c>
      <c r="D6846">
        <v>7456000000</v>
      </c>
      <c r="E6846">
        <v>2019</v>
      </c>
    </row>
    <row r="6847" spans="1:5" x14ac:dyDescent="0.25">
      <c r="A6847" t="s">
        <v>297</v>
      </c>
      <c r="B6847" t="s">
        <v>135</v>
      </c>
      <c r="C6847" t="s">
        <v>437</v>
      </c>
      <c r="D6847">
        <v>6875000000</v>
      </c>
      <c r="E6847">
        <v>2020</v>
      </c>
    </row>
    <row r="6848" spans="1:5" x14ac:dyDescent="0.25">
      <c r="A6848" t="s">
        <v>297</v>
      </c>
      <c r="B6848" t="s">
        <v>135</v>
      </c>
      <c r="C6848" t="s">
        <v>438</v>
      </c>
      <c r="D6848">
        <v>405000000</v>
      </c>
      <c r="E6848">
        <v>2018</v>
      </c>
    </row>
    <row r="6849" spans="1:5" x14ac:dyDescent="0.25">
      <c r="A6849" t="s">
        <v>297</v>
      </c>
      <c r="B6849" t="s">
        <v>135</v>
      </c>
      <c r="C6849" t="s">
        <v>438</v>
      </c>
      <c r="D6849">
        <v>-614000000</v>
      </c>
      <c r="E6849">
        <v>2019</v>
      </c>
    </row>
    <row r="6850" spans="1:5" x14ac:dyDescent="0.25">
      <c r="A6850" t="s">
        <v>297</v>
      </c>
      <c r="B6850" t="s">
        <v>135</v>
      </c>
      <c r="C6850" t="s">
        <v>438</v>
      </c>
      <c r="D6850">
        <v>-2874000000</v>
      </c>
      <c r="E6850">
        <v>2020</v>
      </c>
    </row>
    <row r="6851" spans="1:5" x14ac:dyDescent="0.25">
      <c r="A6851" t="s">
        <v>297</v>
      </c>
      <c r="B6851" t="s">
        <v>135</v>
      </c>
      <c r="C6851" t="s">
        <v>439</v>
      </c>
      <c r="D6851">
        <v>4185000000</v>
      </c>
      <c r="E6851">
        <v>2018</v>
      </c>
    </row>
    <row r="6852" spans="1:5" x14ac:dyDescent="0.25">
      <c r="A6852" t="s">
        <v>297</v>
      </c>
      <c r="B6852" t="s">
        <v>135</v>
      </c>
      <c r="C6852" t="s">
        <v>439</v>
      </c>
      <c r="D6852">
        <v>1214000000</v>
      </c>
      <c r="E6852">
        <v>2019</v>
      </c>
    </row>
    <row r="6853" spans="1:5" x14ac:dyDescent="0.25">
      <c r="A6853" t="s">
        <v>297</v>
      </c>
      <c r="B6853" t="s">
        <v>135</v>
      </c>
      <c r="C6853" t="s">
        <v>439</v>
      </c>
      <c r="D6853">
        <v>49000000</v>
      </c>
      <c r="E6853">
        <v>2020</v>
      </c>
    </row>
    <row r="6854" spans="1:5" x14ac:dyDescent="0.25">
      <c r="A6854" t="s">
        <v>297</v>
      </c>
      <c r="B6854" t="s">
        <v>135</v>
      </c>
      <c r="C6854" t="s">
        <v>23</v>
      </c>
      <c r="D6854">
        <v>50000000</v>
      </c>
      <c r="E6854">
        <v>2018</v>
      </c>
    </row>
    <row r="6855" spans="1:5" x14ac:dyDescent="0.25">
      <c r="A6855" t="s">
        <v>297</v>
      </c>
      <c r="B6855" t="s">
        <v>135</v>
      </c>
      <c r="C6855" t="s">
        <v>23</v>
      </c>
      <c r="D6855">
        <v>140000000</v>
      </c>
      <c r="E6855">
        <v>2019</v>
      </c>
    </row>
    <row r="6856" spans="1:5" x14ac:dyDescent="0.25">
      <c r="A6856" t="s">
        <v>297</v>
      </c>
      <c r="B6856" t="s">
        <v>135</v>
      </c>
      <c r="C6856" t="s">
        <v>23</v>
      </c>
      <c r="D6856">
        <v>-23000000</v>
      </c>
      <c r="E6856">
        <v>2020</v>
      </c>
    </row>
    <row r="6857" spans="1:5" x14ac:dyDescent="0.25">
      <c r="A6857" t="s">
        <v>297</v>
      </c>
      <c r="B6857" t="s">
        <v>135</v>
      </c>
      <c r="C6857" t="s">
        <v>440</v>
      </c>
      <c r="D6857">
        <v>14655000000</v>
      </c>
      <c r="E6857">
        <v>2018</v>
      </c>
    </row>
    <row r="6858" spans="1:5" x14ac:dyDescent="0.25">
      <c r="A6858" t="s">
        <v>297</v>
      </c>
      <c r="B6858" t="s">
        <v>135</v>
      </c>
      <c r="C6858" t="s">
        <v>440</v>
      </c>
      <c r="D6858">
        <v>13593000000</v>
      </c>
      <c r="E6858">
        <v>2019</v>
      </c>
    </row>
    <row r="6859" spans="1:5" x14ac:dyDescent="0.25">
      <c r="A6859" t="s">
        <v>297</v>
      </c>
      <c r="B6859" t="s">
        <v>135</v>
      </c>
      <c r="C6859" t="s">
        <v>440</v>
      </c>
      <c r="D6859">
        <v>11144000000</v>
      </c>
      <c r="E6859">
        <v>2020</v>
      </c>
    </row>
    <row r="6860" spans="1:5" x14ac:dyDescent="0.25">
      <c r="A6860" t="s">
        <v>297</v>
      </c>
      <c r="B6860" t="s">
        <v>135</v>
      </c>
      <c r="C6860" t="s">
        <v>22</v>
      </c>
      <c r="D6860">
        <v>55000000</v>
      </c>
      <c r="E6860">
        <v>2018</v>
      </c>
    </row>
    <row r="6861" spans="1:5" x14ac:dyDescent="0.25">
      <c r="A6861" t="s">
        <v>297</v>
      </c>
      <c r="B6861" t="s">
        <v>135</v>
      </c>
      <c r="C6861" t="s">
        <v>22</v>
      </c>
      <c r="D6861">
        <v>668000000</v>
      </c>
      <c r="E6861">
        <v>2019</v>
      </c>
    </row>
    <row r="6862" spans="1:5" x14ac:dyDescent="0.25">
      <c r="A6862" t="s">
        <v>297</v>
      </c>
      <c r="B6862" t="s">
        <v>135</v>
      </c>
      <c r="C6862" t="s">
        <v>22</v>
      </c>
      <c r="D6862">
        <v>767000000</v>
      </c>
      <c r="E6862">
        <v>2020</v>
      </c>
    </row>
    <row r="6863" spans="1:5" x14ac:dyDescent="0.25">
      <c r="A6863" t="s">
        <v>297</v>
      </c>
      <c r="B6863" t="s">
        <v>135</v>
      </c>
      <c r="C6863" t="s">
        <v>441</v>
      </c>
      <c r="D6863">
        <v>2116000000</v>
      </c>
      <c r="E6863">
        <v>2018</v>
      </c>
    </row>
    <row r="6864" spans="1:5" x14ac:dyDescent="0.25">
      <c r="A6864" t="s">
        <v>297</v>
      </c>
      <c r="B6864" t="s">
        <v>135</v>
      </c>
      <c r="C6864" t="s">
        <v>441</v>
      </c>
      <c r="D6864">
        <v>969000000</v>
      </c>
      <c r="E6864">
        <v>2019</v>
      </c>
    </row>
    <row r="6865" spans="1:5" x14ac:dyDescent="0.25">
      <c r="A6865" t="s">
        <v>297</v>
      </c>
      <c r="B6865" t="s">
        <v>135</v>
      </c>
      <c r="C6865" t="s">
        <v>441</v>
      </c>
      <c r="D6865">
        <v>647000000</v>
      </c>
      <c r="E6865">
        <v>2020</v>
      </c>
    </row>
    <row r="6866" spans="1:5" x14ac:dyDescent="0.25">
      <c r="A6866" t="s">
        <v>297</v>
      </c>
      <c r="B6866" t="s">
        <v>135</v>
      </c>
      <c r="C6866" t="s">
        <v>11</v>
      </c>
      <c r="D6866">
        <v>4107000000</v>
      </c>
      <c r="E6866">
        <v>2018</v>
      </c>
    </row>
    <row r="6867" spans="1:5" x14ac:dyDescent="0.25">
      <c r="A6867" t="s">
        <v>297</v>
      </c>
      <c r="B6867" t="s">
        <v>135</v>
      </c>
      <c r="C6867" t="s">
        <v>11</v>
      </c>
      <c r="D6867">
        <v>4319000000</v>
      </c>
      <c r="E6867">
        <v>2019</v>
      </c>
    </row>
    <row r="6868" spans="1:5" x14ac:dyDescent="0.25">
      <c r="A6868" t="s">
        <v>297</v>
      </c>
      <c r="B6868" t="s">
        <v>135</v>
      </c>
      <c r="C6868" t="s">
        <v>11</v>
      </c>
      <c r="D6868">
        <v>3726000000</v>
      </c>
      <c r="E6868">
        <v>2020</v>
      </c>
    </row>
    <row r="6869" spans="1:5" x14ac:dyDescent="0.25">
      <c r="A6869" t="s">
        <v>297</v>
      </c>
      <c r="B6869" t="s">
        <v>135</v>
      </c>
      <c r="C6869" t="s">
        <v>19</v>
      </c>
      <c r="D6869">
        <v>187855000000</v>
      </c>
      <c r="E6869">
        <v>2018</v>
      </c>
    </row>
    <row r="6870" spans="1:5" x14ac:dyDescent="0.25">
      <c r="A6870" t="s">
        <v>297</v>
      </c>
      <c r="B6870" t="s">
        <v>135</v>
      </c>
      <c r="C6870" t="s">
        <v>19</v>
      </c>
      <c r="D6870">
        <v>69349000000</v>
      </c>
      <c r="E6870">
        <v>2019</v>
      </c>
    </row>
    <row r="6871" spans="1:5" x14ac:dyDescent="0.25">
      <c r="A6871" t="s">
        <v>297</v>
      </c>
      <c r="B6871" t="s">
        <v>135</v>
      </c>
      <c r="C6871" t="s">
        <v>19</v>
      </c>
      <c r="D6871">
        <v>70904000000</v>
      </c>
      <c r="E6871">
        <v>2020</v>
      </c>
    </row>
    <row r="6872" spans="1:5" x14ac:dyDescent="0.25">
      <c r="A6872" t="s">
        <v>297</v>
      </c>
      <c r="B6872" t="s">
        <v>135</v>
      </c>
      <c r="C6872" t="s">
        <v>18</v>
      </c>
      <c r="D6872">
        <v>91955000000</v>
      </c>
      <c r="E6872">
        <v>2018</v>
      </c>
    </row>
    <row r="6873" spans="1:5" x14ac:dyDescent="0.25">
      <c r="A6873" t="s">
        <v>297</v>
      </c>
      <c r="B6873" t="s">
        <v>135</v>
      </c>
      <c r="C6873" t="s">
        <v>18</v>
      </c>
      <c r="D6873">
        <v>27793000000</v>
      </c>
      <c r="E6873">
        <v>2019</v>
      </c>
    </row>
    <row r="6874" spans="1:5" x14ac:dyDescent="0.25">
      <c r="A6874" t="s">
        <v>297</v>
      </c>
      <c r="B6874" t="s">
        <v>135</v>
      </c>
      <c r="C6874" t="s">
        <v>18</v>
      </c>
      <c r="D6874">
        <v>31834000000</v>
      </c>
      <c r="E6874">
        <v>2020</v>
      </c>
    </row>
    <row r="6875" spans="1:5" x14ac:dyDescent="0.25">
      <c r="A6875" t="s">
        <v>297</v>
      </c>
      <c r="B6875" t="s">
        <v>135</v>
      </c>
      <c r="C6875" t="s">
        <v>442</v>
      </c>
      <c r="D6875">
        <v>637000000</v>
      </c>
      <c r="E6875">
        <v>2018</v>
      </c>
    </row>
    <row r="6876" spans="1:5" x14ac:dyDescent="0.25">
      <c r="A6876" t="s">
        <v>297</v>
      </c>
      <c r="B6876" t="s">
        <v>135</v>
      </c>
      <c r="C6876" t="s">
        <v>442</v>
      </c>
      <c r="D6876">
        <v>4009000000</v>
      </c>
      <c r="E6876">
        <v>2019</v>
      </c>
    </row>
    <row r="6877" spans="1:5" x14ac:dyDescent="0.25">
      <c r="A6877" t="s">
        <v>297</v>
      </c>
      <c r="B6877" t="s">
        <v>135</v>
      </c>
      <c r="C6877" t="s">
        <v>442</v>
      </c>
      <c r="D6877">
        <v>0</v>
      </c>
      <c r="E6877">
        <v>2020</v>
      </c>
    </row>
    <row r="6878" spans="1:5" x14ac:dyDescent="0.25">
      <c r="A6878" t="s">
        <v>297</v>
      </c>
      <c r="B6878" t="s">
        <v>135</v>
      </c>
      <c r="C6878" t="s">
        <v>443</v>
      </c>
      <c r="D6878">
        <v>1773000000</v>
      </c>
      <c r="E6878">
        <v>2018</v>
      </c>
    </row>
    <row r="6879" spans="1:5" x14ac:dyDescent="0.25">
      <c r="A6879" t="s">
        <v>297</v>
      </c>
      <c r="B6879" t="s">
        <v>135</v>
      </c>
      <c r="C6879" t="s">
        <v>443</v>
      </c>
      <c r="D6879">
        <v>0</v>
      </c>
      <c r="E6879">
        <v>2019</v>
      </c>
    </row>
    <row r="6880" spans="1:5" x14ac:dyDescent="0.25">
      <c r="A6880" t="s">
        <v>297</v>
      </c>
      <c r="B6880" t="s">
        <v>135</v>
      </c>
      <c r="C6880" t="s">
        <v>443</v>
      </c>
      <c r="D6880">
        <v>6206000000</v>
      </c>
      <c r="E6880">
        <v>2020</v>
      </c>
    </row>
    <row r="6881" spans="1:5" x14ac:dyDescent="0.25">
      <c r="A6881" t="s">
        <v>297</v>
      </c>
      <c r="B6881" t="s">
        <v>135</v>
      </c>
      <c r="C6881" t="s">
        <v>444</v>
      </c>
      <c r="D6881">
        <v>6446000000</v>
      </c>
      <c r="E6881">
        <v>2018</v>
      </c>
    </row>
    <row r="6882" spans="1:5" x14ac:dyDescent="0.25">
      <c r="A6882" t="s">
        <v>297</v>
      </c>
      <c r="B6882" t="s">
        <v>135</v>
      </c>
      <c r="C6882" t="s">
        <v>444</v>
      </c>
      <c r="D6882">
        <v>-2895000000</v>
      </c>
      <c r="E6882">
        <v>2019</v>
      </c>
    </row>
    <row r="6883" spans="1:5" x14ac:dyDescent="0.25">
      <c r="A6883" t="s">
        <v>297</v>
      </c>
      <c r="B6883" t="s">
        <v>135</v>
      </c>
      <c r="C6883" t="s">
        <v>444</v>
      </c>
      <c r="D6883">
        <v>6244000000</v>
      </c>
      <c r="E6883">
        <v>2020</v>
      </c>
    </row>
    <row r="6884" spans="1:5" x14ac:dyDescent="0.25">
      <c r="A6884" t="s">
        <v>297</v>
      </c>
      <c r="B6884" t="s">
        <v>135</v>
      </c>
      <c r="C6884" t="s">
        <v>445</v>
      </c>
      <c r="D6884">
        <v>0</v>
      </c>
      <c r="E6884">
        <v>2018</v>
      </c>
    </row>
    <row r="6885" spans="1:5" x14ac:dyDescent="0.25">
      <c r="A6885" t="s">
        <v>297</v>
      </c>
      <c r="B6885" t="s">
        <v>135</v>
      </c>
      <c r="C6885" t="s">
        <v>445</v>
      </c>
      <c r="D6885">
        <v>0</v>
      </c>
      <c r="E6885">
        <v>2019</v>
      </c>
    </row>
    <row r="6886" spans="1:5" x14ac:dyDescent="0.25">
      <c r="A6886" t="s">
        <v>297</v>
      </c>
      <c r="B6886" t="s">
        <v>135</v>
      </c>
      <c r="C6886" t="s">
        <v>445</v>
      </c>
      <c r="D6886">
        <v>0</v>
      </c>
      <c r="E6886">
        <v>2020</v>
      </c>
    </row>
    <row r="6887" spans="1:5" x14ac:dyDescent="0.25">
      <c r="A6887" t="s">
        <v>297</v>
      </c>
      <c r="B6887" t="s">
        <v>135</v>
      </c>
      <c r="C6887" t="s">
        <v>446</v>
      </c>
      <c r="D6887">
        <v>0</v>
      </c>
      <c r="E6887">
        <v>2018</v>
      </c>
    </row>
    <row r="6888" spans="1:5" x14ac:dyDescent="0.25">
      <c r="A6888" t="s">
        <v>297</v>
      </c>
      <c r="B6888" t="s">
        <v>135</v>
      </c>
      <c r="C6888" t="s">
        <v>446</v>
      </c>
      <c r="D6888">
        <v>0</v>
      </c>
      <c r="E6888">
        <v>2019</v>
      </c>
    </row>
    <row r="6889" spans="1:5" x14ac:dyDescent="0.25">
      <c r="A6889" t="s">
        <v>297</v>
      </c>
      <c r="B6889" t="s">
        <v>135</v>
      </c>
      <c r="C6889" t="s">
        <v>446</v>
      </c>
      <c r="D6889">
        <v>0</v>
      </c>
      <c r="E6889">
        <v>2020</v>
      </c>
    </row>
    <row r="6890" spans="1:5" x14ac:dyDescent="0.25">
      <c r="A6890" t="s">
        <v>297</v>
      </c>
      <c r="B6890" t="s">
        <v>135</v>
      </c>
      <c r="C6890" t="s">
        <v>447</v>
      </c>
      <c r="D6890">
        <v>-1723000000</v>
      </c>
      <c r="E6890">
        <v>2018</v>
      </c>
    </row>
    <row r="6891" spans="1:5" x14ac:dyDescent="0.25">
      <c r="A6891" t="s">
        <v>297</v>
      </c>
      <c r="B6891" t="s">
        <v>135</v>
      </c>
      <c r="C6891" t="s">
        <v>447</v>
      </c>
      <c r="D6891">
        <v>-1021000000</v>
      </c>
      <c r="E6891">
        <v>2019</v>
      </c>
    </row>
    <row r="6892" spans="1:5" x14ac:dyDescent="0.25">
      <c r="A6892" t="s">
        <v>297</v>
      </c>
      <c r="B6892" t="s">
        <v>135</v>
      </c>
      <c r="C6892" t="s">
        <v>447</v>
      </c>
      <c r="D6892">
        <v>0</v>
      </c>
      <c r="E6892">
        <v>2020</v>
      </c>
    </row>
    <row r="6893" spans="1:5" x14ac:dyDescent="0.25">
      <c r="A6893" t="s">
        <v>297</v>
      </c>
      <c r="B6893" t="s">
        <v>135</v>
      </c>
      <c r="C6893" t="s">
        <v>448</v>
      </c>
      <c r="D6893">
        <v>0</v>
      </c>
      <c r="E6893">
        <v>2018</v>
      </c>
    </row>
    <row r="6894" spans="1:5" x14ac:dyDescent="0.25">
      <c r="A6894" t="s">
        <v>297</v>
      </c>
      <c r="B6894" t="s">
        <v>135</v>
      </c>
      <c r="C6894" t="s">
        <v>448</v>
      </c>
      <c r="D6894">
        <v>0</v>
      </c>
      <c r="E6894">
        <v>2019</v>
      </c>
    </row>
    <row r="6895" spans="1:5" x14ac:dyDescent="0.25">
      <c r="A6895" t="s">
        <v>297</v>
      </c>
      <c r="B6895" t="s">
        <v>135</v>
      </c>
      <c r="C6895" t="s">
        <v>448</v>
      </c>
      <c r="D6895">
        <v>0</v>
      </c>
      <c r="E6895">
        <v>2020</v>
      </c>
    </row>
    <row r="6896" spans="1:5" x14ac:dyDescent="0.25">
      <c r="A6896" t="s">
        <v>297</v>
      </c>
      <c r="B6896" t="s">
        <v>135</v>
      </c>
      <c r="C6896" t="s">
        <v>449</v>
      </c>
      <c r="D6896">
        <v>-2524000000</v>
      </c>
      <c r="E6896">
        <v>2018</v>
      </c>
    </row>
    <row r="6897" spans="1:5" x14ac:dyDescent="0.25">
      <c r="A6897" t="s">
        <v>297</v>
      </c>
      <c r="B6897" t="s">
        <v>135</v>
      </c>
      <c r="C6897" t="s">
        <v>449</v>
      </c>
      <c r="D6897">
        <v>-975000000</v>
      </c>
      <c r="E6897">
        <v>2019</v>
      </c>
    </row>
    <row r="6898" spans="1:5" x14ac:dyDescent="0.25">
      <c r="A6898" t="s">
        <v>297</v>
      </c>
      <c r="B6898" t="s">
        <v>135</v>
      </c>
      <c r="C6898" t="s">
        <v>449</v>
      </c>
      <c r="D6898">
        <v>0</v>
      </c>
      <c r="E6898">
        <v>2020</v>
      </c>
    </row>
    <row r="6899" spans="1:5" x14ac:dyDescent="0.25">
      <c r="A6899" t="s">
        <v>297</v>
      </c>
      <c r="B6899" t="s">
        <v>135</v>
      </c>
      <c r="C6899" t="s">
        <v>450</v>
      </c>
      <c r="D6899">
        <v>0</v>
      </c>
      <c r="E6899">
        <v>2018</v>
      </c>
    </row>
    <row r="6900" spans="1:5" x14ac:dyDescent="0.25">
      <c r="A6900" t="s">
        <v>297</v>
      </c>
      <c r="B6900" t="s">
        <v>135</v>
      </c>
      <c r="C6900" t="s">
        <v>450</v>
      </c>
      <c r="D6900">
        <v>0</v>
      </c>
      <c r="E6900">
        <v>2019</v>
      </c>
    </row>
    <row r="6901" spans="1:5" x14ac:dyDescent="0.25">
      <c r="A6901" t="s">
        <v>297</v>
      </c>
      <c r="B6901" t="s">
        <v>135</v>
      </c>
      <c r="C6901" t="s">
        <v>450</v>
      </c>
      <c r="D6901">
        <v>0</v>
      </c>
      <c r="E6901">
        <v>2020</v>
      </c>
    </row>
    <row r="6902" spans="1:5" x14ac:dyDescent="0.25">
      <c r="A6902" t="s">
        <v>297</v>
      </c>
      <c r="B6902" t="s">
        <v>135</v>
      </c>
      <c r="C6902" t="s">
        <v>451</v>
      </c>
      <c r="D6902">
        <v>-2116000000</v>
      </c>
      <c r="E6902">
        <v>2018</v>
      </c>
    </row>
    <row r="6903" spans="1:5" x14ac:dyDescent="0.25">
      <c r="A6903" t="s">
        <v>297</v>
      </c>
      <c r="B6903" t="s">
        <v>135</v>
      </c>
      <c r="C6903" t="s">
        <v>451</v>
      </c>
      <c r="D6903">
        <v>-969000000</v>
      </c>
      <c r="E6903">
        <v>2019</v>
      </c>
    </row>
    <row r="6904" spans="1:5" x14ac:dyDescent="0.25">
      <c r="A6904" t="s">
        <v>297</v>
      </c>
      <c r="B6904" t="s">
        <v>135</v>
      </c>
      <c r="C6904" t="s">
        <v>451</v>
      </c>
      <c r="D6904">
        <v>-647000000</v>
      </c>
      <c r="E6904">
        <v>2020</v>
      </c>
    </row>
    <row r="6905" spans="1:5" x14ac:dyDescent="0.25">
      <c r="A6905" t="s">
        <v>297</v>
      </c>
      <c r="B6905" t="s">
        <v>135</v>
      </c>
      <c r="C6905" t="s">
        <v>452</v>
      </c>
      <c r="D6905">
        <v>0</v>
      </c>
      <c r="E6905">
        <v>2018</v>
      </c>
    </row>
    <row r="6906" spans="1:5" x14ac:dyDescent="0.25">
      <c r="A6906" t="s">
        <v>297</v>
      </c>
      <c r="B6906" t="s">
        <v>135</v>
      </c>
      <c r="C6906" t="s">
        <v>452</v>
      </c>
      <c r="D6906">
        <v>0</v>
      </c>
      <c r="E6906">
        <v>2019</v>
      </c>
    </row>
    <row r="6907" spans="1:5" x14ac:dyDescent="0.25">
      <c r="A6907" t="s">
        <v>297</v>
      </c>
      <c r="B6907" t="s">
        <v>135</v>
      </c>
      <c r="C6907" t="s">
        <v>452</v>
      </c>
      <c r="D6907">
        <v>0</v>
      </c>
      <c r="E6907">
        <v>2020</v>
      </c>
    </row>
    <row r="6908" spans="1:5" x14ac:dyDescent="0.25">
      <c r="A6908" t="s">
        <v>297</v>
      </c>
      <c r="B6908" t="s">
        <v>135</v>
      </c>
      <c r="C6908" t="s">
        <v>453</v>
      </c>
      <c r="D6908">
        <v>155000000</v>
      </c>
      <c r="E6908">
        <v>2018</v>
      </c>
    </row>
    <row r="6909" spans="1:5" x14ac:dyDescent="0.25">
      <c r="A6909" t="s">
        <v>297</v>
      </c>
      <c r="B6909" t="s">
        <v>135</v>
      </c>
      <c r="C6909" t="s">
        <v>453</v>
      </c>
      <c r="D6909">
        <v>102000000</v>
      </c>
      <c r="E6909">
        <v>2019</v>
      </c>
    </row>
    <row r="6910" spans="1:5" x14ac:dyDescent="0.25">
      <c r="A6910" t="s">
        <v>297</v>
      </c>
      <c r="B6910" t="s">
        <v>135</v>
      </c>
      <c r="C6910" t="s">
        <v>453</v>
      </c>
      <c r="D6910">
        <v>28000000</v>
      </c>
      <c r="E6910">
        <v>2020</v>
      </c>
    </row>
    <row r="6911" spans="1:5" x14ac:dyDescent="0.25">
      <c r="A6911" t="s">
        <v>297</v>
      </c>
      <c r="B6911" t="s">
        <v>135</v>
      </c>
      <c r="C6911" t="s">
        <v>454</v>
      </c>
      <c r="D6911">
        <v>3845000000</v>
      </c>
      <c r="E6911">
        <v>2018</v>
      </c>
    </row>
    <row r="6912" spans="1:5" x14ac:dyDescent="0.25">
      <c r="A6912" t="s">
        <v>297</v>
      </c>
      <c r="B6912" t="s">
        <v>135</v>
      </c>
      <c r="C6912" t="s">
        <v>454</v>
      </c>
      <c r="D6912">
        <v>498000000</v>
      </c>
      <c r="E6912">
        <v>2019</v>
      </c>
    </row>
    <row r="6913" spans="1:5" x14ac:dyDescent="0.25">
      <c r="A6913" t="s">
        <v>297</v>
      </c>
      <c r="B6913" t="s">
        <v>135</v>
      </c>
      <c r="C6913" t="s">
        <v>454</v>
      </c>
      <c r="D6913">
        <v>-2951000000</v>
      </c>
      <c r="E6913">
        <v>2020</v>
      </c>
    </row>
    <row r="6914" spans="1:5" x14ac:dyDescent="0.25">
      <c r="A6914" t="s">
        <v>297</v>
      </c>
      <c r="B6914" t="s">
        <v>135</v>
      </c>
      <c r="C6914" t="s">
        <v>24</v>
      </c>
      <c r="D6914">
        <v>4000000000</v>
      </c>
      <c r="E6914">
        <v>2018</v>
      </c>
    </row>
    <row r="6915" spans="1:5" x14ac:dyDescent="0.25">
      <c r="A6915" t="s">
        <v>297</v>
      </c>
      <c r="B6915" t="s">
        <v>135</v>
      </c>
      <c r="C6915" t="s">
        <v>24</v>
      </c>
      <c r="D6915">
        <v>600000000</v>
      </c>
      <c r="E6915">
        <v>2019</v>
      </c>
    </row>
    <row r="6916" spans="1:5" x14ac:dyDescent="0.25">
      <c r="A6916" t="s">
        <v>297</v>
      </c>
      <c r="B6916" t="s">
        <v>135</v>
      </c>
      <c r="C6916" t="s">
        <v>24</v>
      </c>
      <c r="D6916">
        <v>-2923000000</v>
      </c>
      <c r="E6916">
        <v>2020</v>
      </c>
    </row>
    <row r="6917" spans="1:5" x14ac:dyDescent="0.25">
      <c r="A6917" t="s">
        <v>297</v>
      </c>
      <c r="B6917" t="s">
        <v>135</v>
      </c>
      <c r="C6917" t="s">
        <v>455</v>
      </c>
      <c r="D6917">
        <v>9917000000</v>
      </c>
      <c r="E6917">
        <v>2018</v>
      </c>
    </row>
    <row r="6918" spans="1:5" x14ac:dyDescent="0.25">
      <c r="A6918" t="s">
        <v>297</v>
      </c>
      <c r="B6918" t="s">
        <v>135</v>
      </c>
      <c r="C6918" t="s">
        <v>455</v>
      </c>
      <c r="D6918">
        <v>10143000000</v>
      </c>
      <c r="E6918">
        <v>2019</v>
      </c>
    </row>
    <row r="6919" spans="1:5" x14ac:dyDescent="0.25">
      <c r="A6919" t="s">
        <v>297</v>
      </c>
      <c r="B6919" t="s">
        <v>135</v>
      </c>
      <c r="C6919" t="s">
        <v>455</v>
      </c>
      <c r="D6919">
        <v>9985000000</v>
      </c>
      <c r="E6919">
        <v>2020</v>
      </c>
    </row>
    <row r="6920" spans="1:5" x14ac:dyDescent="0.25">
      <c r="A6920" t="s">
        <v>297</v>
      </c>
      <c r="B6920" t="s">
        <v>135</v>
      </c>
      <c r="C6920" t="s">
        <v>14</v>
      </c>
      <c r="D6920">
        <v>61200000000</v>
      </c>
      <c r="E6920">
        <v>2018</v>
      </c>
    </row>
    <row r="6921" spans="1:5" x14ac:dyDescent="0.25">
      <c r="A6921" t="s">
        <v>297</v>
      </c>
      <c r="B6921" t="s">
        <v>135</v>
      </c>
      <c r="C6921" t="s">
        <v>14</v>
      </c>
      <c r="D6921">
        <v>59350000000</v>
      </c>
      <c r="E6921">
        <v>2019</v>
      </c>
    </row>
    <row r="6922" spans="1:5" x14ac:dyDescent="0.25">
      <c r="A6922" t="s">
        <v>297</v>
      </c>
      <c r="B6922" t="s">
        <v>135</v>
      </c>
      <c r="C6922" t="s">
        <v>14</v>
      </c>
      <c r="D6922">
        <v>60027000000</v>
      </c>
      <c r="E6922">
        <v>2020</v>
      </c>
    </row>
    <row r="6923" spans="1:5" x14ac:dyDescent="0.25">
      <c r="A6923" t="s">
        <v>297</v>
      </c>
      <c r="B6923" t="s">
        <v>135</v>
      </c>
      <c r="C6923" t="s">
        <v>17</v>
      </c>
      <c r="D6923">
        <v>18643000000</v>
      </c>
      <c r="E6923">
        <v>2018</v>
      </c>
    </row>
    <row r="6924" spans="1:5" x14ac:dyDescent="0.25">
      <c r="A6924" t="s">
        <v>297</v>
      </c>
      <c r="B6924" t="s">
        <v>135</v>
      </c>
      <c r="C6924" t="s">
        <v>17</v>
      </c>
      <c r="D6924">
        <v>19448000000</v>
      </c>
      <c r="E6924">
        <v>2019</v>
      </c>
    </row>
    <row r="6925" spans="1:5" x14ac:dyDescent="0.25">
      <c r="A6925" t="s">
        <v>297</v>
      </c>
      <c r="B6925" t="s">
        <v>135</v>
      </c>
      <c r="C6925" t="s">
        <v>17</v>
      </c>
      <c r="D6925">
        <v>27135000000</v>
      </c>
      <c r="E6925">
        <v>2020</v>
      </c>
    </row>
    <row r="6926" spans="1:5" x14ac:dyDescent="0.25">
      <c r="A6926" t="s">
        <v>297</v>
      </c>
      <c r="B6926" t="s">
        <v>135</v>
      </c>
      <c r="C6926" t="s">
        <v>456</v>
      </c>
      <c r="D6926">
        <v>3175000000</v>
      </c>
      <c r="E6926">
        <v>2018</v>
      </c>
    </row>
    <row r="6927" spans="1:5" x14ac:dyDescent="0.25">
      <c r="A6927" t="s">
        <v>297</v>
      </c>
      <c r="B6927" t="s">
        <v>135</v>
      </c>
      <c r="C6927" t="s">
        <v>456</v>
      </c>
      <c r="D6927">
        <v>2977000000</v>
      </c>
      <c r="E6927">
        <v>2019</v>
      </c>
    </row>
    <row r="6928" spans="1:5" x14ac:dyDescent="0.25">
      <c r="A6928" t="s">
        <v>297</v>
      </c>
      <c r="B6928" t="s">
        <v>135</v>
      </c>
      <c r="C6928" t="s">
        <v>456</v>
      </c>
      <c r="D6928">
        <v>3084000000</v>
      </c>
      <c r="E6928">
        <v>2020</v>
      </c>
    </row>
    <row r="6929" spans="1:5" x14ac:dyDescent="0.25">
      <c r="A6929" t="s">
        <v>297</v>
      </c>
      <c r="B6929" t="s">
        <v>135</v>
      </c>
      <c r="C6929" t="s">
        <v>457</v>
      </c>
      <c r="D6929">
        <v>91000000</v>
      </c>
      <c r="E6929">
        <v>2018</v>
      </c>
    </row>
    <row r="6930" spans="1:5" x14ac:dyDescent="0.25">
      <c r="A6930" t="s">
        <v>297</v>
      </c>
      <c r="B6930" t="s">
        <v>135</v>
      </c>
      <c r="C6930" t="s">
        <v>457</v>
      </c>
      <c r="D6930">
        <v>667000000</v>
      </c>
      <c r="E6930">
        <v>2020</v>
      </c>
    </row>
    <row r="6931" spans="1:5" x14ac:dyDescent="0.25">
      <c r="A6931" t="s">
        <v>297</v>
      </c>
      <c r="B6931" t="s">
        <v>135</v>
      </c>
      <c r="C6931" t="s">
        <v>494</v>
      </c>
      <c r="D6931">
        <v>0</v>
      </c>
      <c r="E6931">
        <v>2019</v>
      </c>
    </row>
    <row r="6932" spans="1:5" x14ac:dyDescent="0.25">
      <c r="A6932" t="s">
        <v>297</v>
      </c>
      <c r="B6932" t="s">
        <v>135</v>
      </c>
      <c r="C6932" t="s">
        <v>458</v>
      </c>
      <c r="D6932">
        <v>5289000000</v>
      </c>
      <c r="E6932">
        <v>2018</v>
      </c>
    </row>
    <row r="6933" spans="1:5" x14ac:dyDescent="0.25">
      <c r="A6933" t="s">
        <v>297</v>
      </c>
      <c r="B6933" t="s">
        <v>135</v>
      </c>
      <c r="C6933" t="s">
        <v>458</v>
      </c>
      <c r="D6933">
        <v>4982000000</v>
      </c>
      <c r="E6933">
        <v>2019</v>
      </c>
    </row>
    <row r="6934" spans="1:5" x14ac:dyDescent="0.25">
      <c r="A6934" t="s">
        <v>297</v>
      </c>
      <c r="B6934" t="s">
        <v>135</v>
      </c>
      <c r="C6934" t="s">
        <v>458</v>
      </c>
      <c r="D6934">
        <v>6063000000</v>
      </c>
      <c r="E6934">
        <v>2020</v>
      </c>
    </row>
    <row r="6935" spans="1:5" x14ac:dyDescent="0.25">
      <c r="A6935" t="s">
        <v>297</v>
      </c>
      <c r="B6935" t="s">
        <v>135</v>
      </c>
      <c r="C6935" t="s">
        <v>459</v>
      </c>
      <c r="D6935">
        <v>2003000000</v>
      </c>
      <c r="E6935">
        <v>2018</v>
      </c>
    </row>
    <row r="6936" spans="1:5" x14ac:dyDescent="0.25">
      <c r="A6936" t="s">
        <v>297</v>
      </c>
      <c r="B6936" t="s">
        <v>135</v>
      </c>
      <c r="C6936" t="s">
        <v>459</v>
      </c>
      <c r="D6936">
        <v>2474000000</v>
      </c>
      <c r="E6936">
        <v>2019</v>
      </c>
    </row>
    <row r="6937" spans="1:5" x14ac:dyDescent="0.25">
      <c r="A6937" t="s">
        <v>297</v>
      </c>
      <c r="B6937" t="s">
        <v>135</v>
      </c>
      <c r="C6937" t="s">
        <v>459</v>
      </c>
      <c r="D6937">
        <v>812000000</v>
      </c>
      <c r="E6937">
        <v>2020</v>
      </c>
    </row>
    <row r="6938" spans="1:5" x14ac:dyDescent="0.25">
      <c r="A6938" t="s">
        <v>297</v>
      </c>
      <c r="B6938" t="s">
        <v>135</v>
      </c>
      <c r="C6938" t="s">
        <v>460</v>
      </c>
      <c r="D6938">
        <v>-11855000000</v>
      </c>
      <c r="E6938">
        <v>2018</v>
      </c>
    </row>
    <row r="6939" spans="1:5" x14ac:dyDescent="0.25">
      <c r="A6939" t="s">
        <v>297</v>
      </c>
      <c r="B6939" t="s">
        <v>135</v>
      </c>
      <c r="C6939" t="s">
        <v>460</v>
      </c>
      <c r="D6939">
        <v>-10266000000</v>
      </c>
      <c r="E6939">
        <v>2019</v>
      </c>
    </row>
    <row r="6940" spans="1:5" x14ac:dyDescent="0.25">
      <c r="A6940" t="s">
        <v>297</v>
      </c>
      <c r="B6940" t="s">
        <v>135</v>
      </c>
      <c r="C6940" t="s">
        <v>460</v>
      </c>
      <c r="D6940">
        <v>-4120000000</v>
      </c>
      <c r="E6940">
        <v>2020</v>
      </c>
    </row>
    <row r="6941" spans="1:5" x14ac:dyDescent="0.25">
      <c r="A6941" t="s">
        <v>297</v>
      </c>
      <c r="B6941" t="s">
        <v>135</v>
      </c>
      <c r="C6941" t="s">
        <v>461</v>
      </c>
      <c r="D6941">
        <v>-1412000000</v>
      </c>
      <c r="E6941">
        <v>2018</v>
      </c>
    </row>
    <row r="6942" spans="1:5" x14ac:dyDescent="0.25">
      <c r="A6942" t="s">
        <v>297</v>
      </c>
      <c r="B6942" t="s">
        <v>135</v>
      </c>
      <c r="C6942" t="s">
        <v>461</v>
      </c>
      <c r="D6942">
        <v>-38000000</v>
      </c>
      <c r="E6942">
        <v>2019</v>
      </c>
    </row>
    <row r="6943" spans="1:5" x14ac:dyDescent="0.25">
      <c r="A6943" t="s">
        <v>297</v>
      </c>
      <c r="B6943" t="s">
        <v>135</v>
      </c>
      <c r="C6943" t="s">
        <v>461</v>
      </c>
      <c r="D6943">
        <v>991000000</v>
      </c>
      <c r="E6943">
        <v>2020</v>
      </c>
    </row>
    <row r="6944" spans="1:5" x14ac:dyDescent="0.25">
      <c r="A6944" t="s">
        <v>297</v>
      </c>
      <c r="B6944" t="s">
        <v>135</v>
      </c>
      <c r="C6944" t="s">
        <v>462</v>
      </c>
      <c r="D6944">
        <v>58000000</v>
      </c>
      <c r="E6944">
        <v>2018</v>
      </c>
    </row>
    <row r="6945" spans="1:5" x14ac:dyDescent="0.25">
      <c r="A6945" t="s">
        <v>297</v>
      </c>
      <c r="B6945" t="s">
        <v>135</v>
      </c>
      <c r="C6945" t="s">
        <v>462</v>
      </c>
      <c r="D6945">
        <v>-606000000</v>
      </c>
      <c r="E6945">
        <v>2019</v>
      </c>
    </row>
    <row r="6946" spans="1:5" x14ac:dyDescent="0.25">
      <c r="A6946" t="s">
        <v>297</v>
      </c>
      <c r="B6946" t="s">
        <v>135</v>
      </c>
      <c r="C6946" t="s">
        <v>462</v>
      </c>
      <c r="D6946">
        <v>125000000</v>
      </c>
      <c r="E6946">
        <v>2020</v>
      </c>
    </row>
    <row r="6947" spans="1:5" x14ac:dyDescent="0.25">
      <c r="A6947" t="s">
        <v>297</v>
      </c>
      <c r="B6947" t="s">
        <v>135</v>
      </c>
      <c r="C6947" t="s">
        <v>463</v>
      </c>
      <c r="D6947">
        <v>-2385000000</v>
      </c>
      <c r="E6947">
        <v>2018</v>
      </c>
    </row>
    <row r="6948" spans="1:5" x14ac:dyDescent="0.25">
      <c r="A6948" t="s">
        <v>297</v>
      </c>
      <c r="B6948" t="s">
        <v>135</v>
      </c>
      <c r="C6948" t="s">
        <v>463</v>
      </c>
      <c r="D6948">
        <v>-520000000</v>
      </c>
      <c r="E6948">
        <v>2019</v>
      </c>
    </row>
    <row r="6949" spans="1:5" x14ac:dyDescent="0.25">
      <c r="A6949" t="s">
        <v>297</v>
      </c>
      <c r="B6949" t="s">
        <v>135</v>
      </c>
      <c r="C6949" t="s">
        <v>463</v>
      </c>
      <c r="D6949">
        <v>1460000000</v>
      </c>
      <c r="E6949">
        <v>2020</v>
      </c>
    </row>
    <row r="6950" spans="1:5" x14ac:dyDescent="0.25">
      <c r="A6950" t="s">
        <v>297</v>
      </c>
      <c r="B6950" t="s">
        <v>135</v>
      </c>
      <c r="C6950" t="s">
        <v>12</v>
      </c>
      <c r="D6950">
        <v>110609000000</v>
      </c>
      <c r="E6950">
        <v>2018</v>
      </c>
    </row>
    <row r="6951" spans="1:5" x14ac:dyDescent="0.25">
      <c r="A6951" t="s">
        <v>297</v>
      </c>
      <c r="B6951" t="s">
        <v>135</v>
      </c>
      <c r="C6951" t="s">
        <v>12</v>
      </c>
      <c r="D6951">
        <v>338000000</v>
      </c>
      <c r="E6951">
        <v>2019</v>
      </c>
    </row>
    <row r="6952" spans="1:5" x14ac:dyDescent="0.25">
      <c r="A6952" t="s">
        <v>297</v>
      </c>
      <c r="B6952" t="s">
        <v>135</v>
      </c>
      <c r="C6952" t="s">
        <v>12</v>
      </c>
      <c r="D6952">
        <v>1056000000</v>
      </c>
      <c r="E6952">
        <v>2020</v>
      </c>
    </row>
    <row r="6953" spans="1:5" x14ac:dyDescent="0.25">
      <c r="A6953" t="s">
        <v>297</v>
      </c>
      <c r="B6953" t="s">
        <v>135</v>
      </c>
      <c r="C6953" t="s">
        <v>464</v>
      </c>
      <c r="D6953">
        <v>69434000000</v>
      </c>
      <c r="E6953">
        <v>2018</v>
      </c>
    </row>
    <row r="6954" spans="1:5" x14ac:dyDescent="0.25">
      <c r="A6954" t="s">
        <v>297</v>
      </c>
      <c r="B6954" t="s">
        <v>135</v>
      </c>
      <c r="C6954" t="s">
        <v>464</v>
      </c>
      <c r="D6954">
        <v>0</v>
      </c>
      <c r="E6954">
        <v>2019</v>
      </c>
    </row>
    <row r="6955" spans="1:5" x14ac:dyDescent="0.25">
      <c r="A6955" t="s">
        <v>297</v>
      </c>
      <c r="B6955" t="s">
        <v>135</v>
      </c>
      <c r="C6955" t="s">
        <v>464</v>
      </c>
      <c r="D6955">
        <v>140000000</v>
      </c>
      <c r="E6955">
        <v>2020</v>
      </c>
    </row>
    <row r="6956" spans="1:5" x14ac:dyDescent="0.25">
      <c r="A6956" t="s">
        <v>297</v>
      </c>
      <c r="B6956" t="s">
        <v>135</v>
      </c>
      <c r="C6956" t="s">
        <v>465</v>
      </c>
      <c r="D6956">
        <v>153359000000</v>
      </c>
      <c r="E6956">
        <v>2018</v>
      </c>
    </row>
    <row r="6957" spans="1:5" x14ac:dyDescent="0.25">
      <c r="A6957" t="s">
        <v>297</v>
      </c>
      <c r="B6957" t="s">
        <v>135</v>
      </c>
      <c r="C6957" t="s">
        <v>465</v>
      </c>
      <c r="D6957">
        <v>2463000000</v>
      </c>
      <c r="E6957">
        <v>2019</v>
      </c>
    </row>
    <row r="6958" spans="1:5" x14ac:dyDescent="0.25">
      <c r="A6958" t="s">
        <v>297</v>
      </c>
      <c r="B6958" t="s">
        <v>135</v>
      </c>
      <c r="C6958" t="s">
        <v>465</v>
      </c>
      <c r="D6958">
        <v>2448000000</v>
      </c>
      <c r="E6958">
        <v>2020</v>
      </c>
    </row>
    <row r="6959" spans="1:5" x14ac:dyDescent="0.25">
      <c r="A6959" t="s">
        <v>297</v>
      </c>
      <c r="B6959" t="s">
        <v>135</v>
      </c>
      <c r="C6959" t="s">
        <v>466</v>
      </c>
      <c r="D6959">
        <v>6019000000</v>
      </c>
      <c r="E6959">
        <v>2018</v>
      </c>
    </row>
    <row r="6960" spans="1:5" x14ac:dyDescent="0.25">
      <c r="A6960" t="s">
        <v>297</v>
      </c>
      <c r="B6960" t="s">
        <v>135</v>
      </c>
      <c r="C6960" t="s">
        <v>466</v>
      </c>
      <c r="D6960">
        <v>5830000000</v>
      </c>
      <c r="E6960">
        <v>2019</v>
      </c>
    </row>
    <row r="6961" spans="1:5" x14ac:dyDescent="0.25">
      <c r="A6961" t="s">
        <v>297</v>
      </c>
      <c r="B6961" t="s">
        <v>135</v>
      </c>
      <c r="C6961" t="s">
        <v>466</v>
      </c>
      <c r="D6961">
        <v>5329000000</v>
      </c>
      <c r="E6961">
        <v>2020</v>
      </c>
    </row>
    <row r="6962" spans="1:5" x14ac:dyDescent="0.25">
      <c r="A6962" t="s">
        <v>297</v>
      </c>
      <c r="B6962" t="s">
        <v>135</v>
      </c>
      <c r="C6962" t="s">
        <v>467</v>
      </c>
      <c r="D6962">
        <v>147000000</v>
      </c>
      <c r="E6962">
        <v>2018</v>
      </c>
    </row>
    <row r="6963" spans="1:5" x14ac:dyDescent="0.25">
      <c r="A6963" t="s">
        <v>297</v>
      </c>
      <c r="B6963" t="s">
        <v>135</v>
      </c>
      <c r="C6963" t="s">
        <v>467</v>
      </c>
      <c r="D6963">
        <v>314000000</v>
      </c>
      <c r="E6963">
        <v>2019</v>
      </c>
    </row>
    <row r="6964" spans="1:5" x14ac:dyDescent="0.25">
      <c r="A6964" t="s">
        <v>297</v>
      </c>
      <c r="B6964" t="s">
        <v>135</v>
      </c>
      <c r="C6964" t="s">
        <v>467</v>
      </c>
      <c r="D6964">
        <v>849000000</v>
      </c>
      <c r="E6964">
        <v>2020</v>
      </c>
    </row>
    <row r="6965" spans="1:5" x14ac:dyDescent="0.25">
      <c r="A6965" t="s">
        <v>297</v>
      </c>
      <c r="B6965" t="s">
        <v>135</v>
      </c>
      <c r="C6965" t="s">
        <v>468</v>
      </c>
      <c r="D6965">
        <v>0</v>
      </c>
      <c r="E6965">
        <v>2018</v>
      </c>
    </row>
    <row r="6966" spans="1:5" x14ac:dyDescent="0.25">
      <c r="A6966" t="s">
        <v>297</v>
      </c>
      <c r="B6966" t="s">
        <v>135</v>
      </c>
      <c r="C6966" t="s">
        <v>468</v>
      </c>
      <c r="D6966">
        <v>0</v>
      </c>
      <c r="E6966">
        <v>2019</v>
      </c>
    </row>
    <row r="6967" spans="1:5" x14ac:dyDescent="0.25">
      <c r="A6967" t="s">
        <v>297</v>
      </c>
      <c r="B6967" t="s">
        <v>135</v>
      </c>
      <c r="C6967" t="s">
        <v>468</v>
      </c>
      <c r="D6967">
        <v>0</v>
      </c>
      <c r="E6967">
        <v>2020</v>
      </c>
    </row>
    <row r="6968" spans="1:5" x14ac:dyDescent="0.25">
      <c r="A6968" t="s">
        <v>297</v>
      </c>
      <c r="B6968" t="s">
        <v>135</v>
      </c>
      <c r="C6968" t="s">
        <v>469</v>
      </c>
      <c r="D6968">
        <v>3491000000</v>
      </c>
      <c r="E6968">
        <v>2018</v>
      </c>
    </row>
    <row r="6969" spans="1:5" x14ac:dyDescent="0.25">
      <c r="A6969" t="s">
        <v>297</v>
      </c>
      <c r="B6969" t="s">
        <v>135</v>
      </c>
      <c r="C6969" t="s">
        <v>469</v>
      </c>
      <c r="D6969">
        <v>1611000000</v>
      </c>
      <c r="E6969">
        <v>2019</v>
      </c>
    </row>
    <row r="6970" spans="1:5" x14ac:dyDescent="0.25">
      <c r="A6970" t="s">
        <v>297</v>
      </c>
      <c r="B6970" t="s">
        <v>135</v>
      </c>
      <c r="C6970" t="s">
        <v>469</v>
      </c>
      <c r="D6970">
        <v>882000000</v>
      </c>
      <c r="E6970">
        <v>2020</v>
      </c>
    </row>
    <row r="6971" spans="1:5" x14ac:dyDescent="0.25">
      <c r="A6971" t="s">
        <v>297</v>
      </c>
      <c r="B6971" t="s">
        <v>135</v>
      </c>
      <c r="C6971" t="s">
        <v>470</v>
      </c>
      <c r="D6971">
        <v>2787000000</v>
      </c>
      <c r="E6971">
        <v>2018</v>
      </c>
    </row>
    <row r="6972" spans="1:5" x14ac:dyDescent="0.25">
      <c r="A6972" t="s">
        <v>297</v>
      </c>
      <c r="B6972" t="s">
        <v>135</v>
      </c>
      <c r="C6972" t="s">
        <v>470</v>
      </c>
      <c r="D6972">
        <v>197000000</v>
      </c>
      <c r="E6972">
        <v>2019</v>
      </c>
    </row>
    <row r="6973" spans="1:5" x14ac:dyDescent="0.25">
      <c r="A6973" t="s">
        <v>297</v>
      </c>
      <c r="B6973" t="s">
        <v>135</v>
      </c>
      <c r="C6973" t="s">
        <v>470</v>
      </c>
      <c r="D6973">
        <v>1000000</v>
      </c>
      <c r="E6973">
        <v>2020</v>
      </c>
    </row>
    <row r="6974" spans="1:5" x14ac:dyDescent="0.25">
      <c r="A6974" t="s">
        <v>297</v>
      </c>
      <c r="B6974" t="s">
        <v>135</v>
      </c>
      <c r="C6974" t="s">
        <v>471</v>
      </c>
      <c r="D6974">
        <v>58000000</v>
      </c>
      <c r="E6974">
        <v>2018</v>
      </c>
    </row>
    <row r="6975" spans="1:5" x14ac:dyDescent="0.25">
      <c r="A6975" t="s">
        <v>297</v>
      </c>
      <c r="B6975" t="s">
        <v>135</v>
      </c>
      <c r="C6975" t="s">
        <v>471</v>
      </c>
      <c r="D6975">
        <v>-55000000</v>
      </c>
      <c r="E6975">
        <v>2019</v>
      </c>
    </row>
    <row r="6976" spans="1:5" x14ac:dyDescent="0.25">
      <c r="A6976" t="s">
        <v>297</v>
      </c>
      <c r="B6976" t="s">
        <v>135</v>
      </c>
      <c r="C6976" t="s">
        <v>471</v>
      </c>
      <c r="D6976">
        <v>37000000</v>
      </c>
      <c r="E6976">
        <v>2020</v>
      </c>
    </row>
    <row r="6977" spans="1:5" x14ac:dyDescent="0.25">
      <c r="A6977" t="s">
        <v>297</v>
      </c>
      <c r="B6977" t="s">
        <v>135</v>
      </c>
      <c r="C6977" t="s">
        <v>472</v>
      </c>
      <c r="D6977">
        <v>0</v>
      </c>
      <c r="E6977">
        <v>2018</v>
      </c>
    </row>
    <row r="6978" spans="1:5" x14ac:dyDescent="0.25">
      <c r="A6978" t="s">
        <v>297</v>
      </c>
      <c r="B6978" t="s">
        <v>135</v>
      </c>
      <c r="C6978" t="s">
        <v>472</v>
      </c>
      <c r="D6978">
        <v>0</v>
      </c>
      <c r="E6978">
        <v>2019</v>
      </c>
    </row>
    <row r="6979" spans="1:5" x14ac:dyDescent="0.25">
      <c r="A6979" t="s">
        <v>297</v>
      </c>
      <c r="B6979" t="s">
        <v>135</v>
      </c>
      <c r="C6979" t="s">
        <v>472</v>
      </c>
      <c r="D6979">
        <v>0</v>
      </c>
      <c r="E6979">
        <v>2020</v>
      </c>
    </row>
    <row r="6980" spans="1:5" x14ac:dyDescent="0.25">
      <c r="A6980" t="s">
        <v>297</v>
      </c>
      <c r="B6980" t="s">
        <v>135</v>
      </c>
      <c r="C6980" t="s">
        <v>473</v>
      </c>
      <c r="D6980">
        <v>0</v>
      </c>
      <c r="E6980">
        <v>2018</v>
      </c>
    </row>
    <row r="6981" spans="1:5" x14ac:dyDescent="0.25">
      <c r="A6981" t="s">
        <v>297</v>
      </c>
      <c r="B6981" t="s">
        <v>135</v>
      </c>
      <c r="C6981" t="s">
        <v>473</v>
      </c>
      <c r="D6981">
        <v>0</v>
      </c>
      <c r="E6981">
        <v>2019</v>
      </c>
    </row>
    <row r="6982" spans="1:5" x14ac:dyDescent="0.25">
      <c r="A6982" t="s">
        <v>297</v>
      </c>
      <c r="B6982" t="s">
        <v>135</v>
      </c>
      <c r="C6982" t="s">
        <v>473</v>
      </c>
      <c r="D6982">
        <v>0</v>
      </c>
      <c r="E6982">
        <v>2020</v>
      </c>
    </row>
    <row r="6983" spans="1:5" x14ac:dyDescent="0.25">
      <c r="A6983" t="s">
        <v>297</v>
      </c>
      <c r="B6983" t="s">
        <v>135</v>
      </c>
      <c r="C6983" t="s">
        <v>474</v>
      </c>
      <c r="D6983">
        <v>4059000000</v>
      </c>
      <c r="E6983">
        <v>2018</v>
      </c>
    </row>
    <row r="6984" spans="1:5" x14ac:dyDescent="0.25">
      <c r="A6984" t="s">
        <v>297</v>
      </c>
      <c r="B6984" t="s">
        <v>135</v>
      </c>
      <c r="C6984" t="s">
        <v>474</v>
      </c>
      <c r="D6984">
        <v>212000000</v>
      </c>
      <c r="E6984">
        <v>2019</v>
      </c>
    </row>
    <row r="6985" spans="1:5" x14ac:dyDescent="0.25">
      <c r="A6985" t="s">
        <v>297</v>
      </c>
      <c r="B6985" t="s">
        <v>135</v>
      </c>
      <c r="C6985" t="s">
        <v>474</v>
      </c>
      <c r="D6985">
        <v>0</v>
      </c>
      <c r="E6985">
        <v>2020</v>
      </c>
    </row>
    <row r="6986" spans="1:5" x14ac:dyDescent="0.25">
      <c r="A6986" t="s">
        <v>297</v>
      </c>
      <c r="B6986" t="s">
        <v>135</v>
      </c>
      <c r="C6986" t="s">
        <v>475</v>
      </c>
      <c r="D6986">
        <v>0</v>
      </c>
      <c r="E6986">
        <v>2018</v>
      </c>
    </row>
    <row r="6987" spans="1:5" x14ac:dyDescent="0.25">
      <c r="A6987" t="s">
        <v>297</v>
      </c>
      <c r="B6987" t="s">
        <v>135</v>
      </c>
      <c r="C6987" t="s">
        <v>475</v>
      </c>
      <c r="D6987">
        <v>0</v>
      </c>
      <c r="E6987">
        <v>2019</v>
      </c>
    </row>
    <row r="6988" spans="1:5" x14ac:dyDescent="0.25">
      <c r="A6988" t="s">
        <v>297</v>
      </c>
      <c r="B6988" t="s">
        <v>135</v>
      </c>
      <c r="C6988" t="s">
        <v>475</v>
      </c>
      <c r="D6988">
        <v>0</v>
      </c>
      <c r="E6988">
        <v>2020</v>
      </c>
    </row>
    <row r="6989" spans="1:5" x14ac:dyDescent="0.25">
      <c r="A6989" t="s">
        <v>297</v>
      </c>
      <c r="B6989" t="s">
        <v>135</v>
      </c>
      <c r="C6989" t="s">
        <v>476</v>
      </c>
      <c r="D6989">
        <v>0</v>
      </c>
      <c r="E6989">
        <v>2018</v>
      </c>
    </row>
    <row r="6990" spans="1:5" x14ac:dyDescent="0.25">
      <c r="A6990" t="s">
        <v>297</v>
      </c>
      <c r="B6990" t="s">
        <v>135</v>
      </c>
      <c r="C6990" t="s">
        <v>476</v>
      </c>
      <c r="D6990">
        <v>0</v>
      </c>
      <c r="E6990">
        <v>2019</v>
      </c>
    </row>
    <row r="6991" spans="1:5" x14ac:dyDescent="0.25">
      <c r="A6991" t="s">
        <v>297</v>
      </c>
      <c r="B6991" t="s">
        <v>135</v>
      </c>
      <c r="C6991" t="s">
        <v>476</v>
      </c>
      <c r="D6991">
        <v>0</v>
      </c>
      <c r="E6991">
        <v>2020</v>
      </c>
    </row>
    <row r="6992" spans="1:5" x14ac:dyDescent="0.25">
      <c r="A6992" t="s">
        <v>297</v>
      </c>
      <c r="B6992" t="s">
        <v>135</v>
      </c>
      <c r="C6992" t="s">
        <v>477</v>
      </c>
      <c r="D6992">
        <v>4421000000</v>
      </c>
      <c r="E6992">
        <v>2018</v>
      </c>
    </row>
    <row r="6993" spans="1:5" x14ac:dyDescent="0.25">
      <c r="A6993" t="s">
        <v>297</v>
      </c>
      <c r="B6993" t="s">
        <v>135</v>
      </c>
      <c r="C6993" t="s">
        <v>477</v>
      </c>
      <c r="D6993">
        <v>750000000</v>
      </c>
      <c r="E6993">
        <v>2019</v>
      </c>
    </row>
    <row r="6994" spans="1:5" x14ac:dyDescent="0.25">
      <c r="A6994" t="s">
        <v>297</v>
      </c>
      <c r="B6994" t="s">
        <v>135</v>
      </c>
      <c r="C6994" t="s">
        <v>477</v>
      </c>
      <c r="D6994">
        <v>232000000</v>
      </c>
      <c r="E6994">
        <v>2020</v>
      </c>
    </row>
    <row r="6995" spans="1:5" x14ac:dyDescent="0.25">
      <c r="A6995" t="s">
        <v>297</v>
      </c>
      <c r="B6995" t="s">
        <v>135</v>
      </c>
      <c r="C6995" t="s">
        <v>478</v>
      </c>
      <c r="D6995">
        <v>1070000000</v>
      </c>
      <c r="E6995">
        <v>2018</v>
      </c>
    </row>
    <row r="6996" spans="1:5" x14ac:dyDescent="0.25">
      <c r="A6996" t="s">
        <v>297</v>
      </c>
      <c r="B6996" t="s">
        <v>135</v>
      </c>
      <c r="C6996" t="s">
        <v>478</v>
      </c>
      <c r="D6996">
        <v>955000000</v>
      </c>
      <c r="E6996">
        <v>2019</v>
      </c>
    </row>
    <row r="6997" spans="1:5" x14ac:dyDescent="0.25">
      <c r="A6997" t="s">
        <v>297</v>
      </c>
      <c r="B6997" t="s">
        <v>135</v>
      </c>
      <c r="C6997" t="s">
        <v>478</v>
      </c>
      <c r="D6997">
        <v>860000000</v>
      </c>
      <c r="E6997">
        <v>2020</v>
      </c>
    </row>
    <row r="6998" spans="1:5" x14ac:dyDescent="0.25">
      <c r="A6998" t="s">
        <v>297</v>
      </c>
      <c r="B6998" t="s">
        <v>135</v>
      </c>
      <c r="C6998" t="s">
        <v>479</v>
      </c>
      <c r="D6998">
        <v>30257000000</v>
      </c>
      <c r="E6998">
        <v>2018</v>
      </c>
    </row>
    <row r="6999" spans="1:5" x14ac:dyDescent="0.25">
      <c r="A6999" t="s">
        <v>297</v>
      </c>
      <c r="B6999" t="s">
        <v>135</v>
      </c>
      <c r="C6999" t="s">
        <v>479</v>
      </c>
      <c r="D6999">
        <v>-8400000000</v>
      </c>
      <c r="E6999">
        <v>2019</v>
      </c>
    </row>
    <row r="7000" spans="1:5" x14ac:dyDescent="0.25">
      <c r="A7000" t="s">
        <v>297</v>
      </c>
      <c r="B7000" t="s">
        <v>135</v>
      </c>
      <c r="C7000" t="s">
        <v>479</v>
      </c>
      <c r="D7000">
        <v>-11586000000</v>
      </c>
      <c r="E7000">
        <v>2020</v>
      </c>
    </row>
    <row r="7001" spans="1:5" x14ac:dyDescent="0.25">
      <c r="A7001" t="s">
        <v>297</v>
      </c>
      <c r="B7001" t="s">
        <v>135</v>
      </c>
      <c r="C7001" t="s">
        <v>480</v>
      </c>
      <c r="D7001">
        <v>22594000000</v>
      </c>
      <c r="E7001">
        <v>2018</v>
      </c>
    </row>
    <row r="7002" spans="1:5" x14ac:dyDescent="0.25">
      <c r="A7002" t="s">
        <v>297</v>
      </c>
      <c r="B7002" t="s">
        <v>135</v>
      </c>
      <c r="C7002" t="s">
        <v>480</v>
      </c>
      <c r="D7002">
        <v>21512000000</v>
      </c>
      <c r="E7002">
        <v>2019</v>
      </c>
    </row>
    <row r="7003" spans="1:5" x14ac:dyDescent="0.25">
      <c r="A7003" t="s">
        <v>297</v>
      </c>
      <c r="B7003" t="s">
        <v>135</v>
      </c>
      <c r="C7003" t="s">
        <v>480</v>
      </c>
      <c r="D7003">
        <v>20397000000</v>
      </c>
      <c r="E7003">
        <v>2020</v>
      </c>
    </row>
    <row r="7004" spans="1:5" x14ac:dyDescent="0.25">
      <c r="A7004" t="s">
        <v>297</v>
      </c>
      <c r="B7004" t="s">
        <v>135</v>
      </c>
      <c r="C7004" t="s">
        <v>481</v>
      </c>
      <c r="D7004">
        <v>3028000000</v>
      </c>
      <c r="E7004">
        <v>2018</v>
      </c>
    </row>
    <row r="7005" spans="1:5" x14ac:dyDescent="0.25">
      <c r="A7005" t="s">
        <v>297</v>
      </c>
      <c r="B7005" t="s">
        <v>135</v>
      </c>
      <c r="C7005" t="s">
        <v>481</v>
      </c>
      <c r="D7005">
        <v>2663000000</v>
      </c>
      <c r="E7005">
        <v>2019</v>
      </c>
    </row>
    <row r="7006" spans="1:5" x14ac:dyDescent="0.25">
      <c r="A7006" t="s">
        <v>297</v>
      </c>
      <c r="B7006" t="s">
        <v>135</v>
      </c>
      <c r="C7006" t="s">
        <v>481</v>
      </c>
      <c r="D7006">
        <v>2235000000</v>
      </c>
      <c r="E7006">
        <v>2020</v>
      </c>
    </row>
    <row r="7007" spans="1:5" x14ac:dyDescent="0.25">
      <c r="A7007" t="s">
        <v>297</v>
      </c>
      <c r="B7007" t="s">
        <v>135</v>
      </c>
      <c r="C7007" t="s">
        <v>482</v>
      </c>
      <c r="D7007">
        <v>0</v>
      </c>
      <c r="E7007">
        <v>2018</v>
      </c>
    </row>
    <row r="7008" spans="1:5" x14ac:dyDescent="0.25">
      <c r="A7008" t="s">
        <v>297</v>
      </c>
      <c r="B7008" t="s">
        <v>135</v>
      </c>
      <c r="C7008" t="s">
        <v>482</v>
      </c>
      <c r="D7008">
        <v>0</v>
      </c>
      <c r="E7008">
        <v>2019</v>
      </c>
    </row>
    <row r="7009" spans="1:5" x14ac:dyDescent="0.25">
      <c r="A7009" t="s">
        <v>297</v>
      </c>
      <c r="B7009" t="s">
        <v>135</v>
      </c>
      <c r="C7009" t="s">
        <v>482</v>
      </c>
      <c r="D7009">
        <v>0</v>
      </c>
      <c r="E7009">
        <v>2020</v>
      </c>
    </row>
    <row r="7010" spans="1:5" x14ac:dyDescent="0.25">
      <c r="A7010" t="s">
        <v>297</v>
      </c>
      <c r="B7010" t="s">
        <v>135</v>
      </c>
      <c r="C7010" t="s">
        <v>483</v>
      </c>
      <c r="D7010">
        <v>29000000</v>
      </c>
      <c r="E7010">
        <v>2018</v>
      </c>
    </row>
    <row r="7011" spans="1:5" x14ac:dyDescent="0.25">
      <c r="A7011" t="s">
        <v>297</v>
      </c>
      <c r="B7011" t="s">
        <v>135</v>
      </c>
      <c r="C7011" t="s">
        <v>483</v>
      </c>
      <c r="D7011">
        <v>0</v>
      </c>
      <c r="E7011">
        <v>2019</v>
      </c>
    </row>
    <row r="7012" spans="1:5" x14ac:dyDescent="0.25">
      <c r="A7012" t="s">
        <v>297</v>
      </c>
      <c r="B7012" t="s">
        <v>135</v>
      </c>
      <c r="C7012" t="s">
        <v>483</v>
      </c>
      <c r="D7012">
        <v>0</v>
      </c>
      <c r="E7012">
        <v>2020</v>
      </c>
    </row>
    <row r="7013" spans="1:5" x14ac:dyDescent="0.25">
      <c r="A7013" t="s">
        <v>297</v>
      </c>
      <c r="B7013" t="s">
        <v>135</v>
      </c>
      <c r="C7013" t="s">
        <v>484</v>
      </c>
      <c r="D7013">
        <v>0</v>
      </c>
      <c r="E7013">
        <v>2018</v>
      </c>
    </row>
    <row r="7014" spans="1:5" x14ac:dyDescent="0.25">
      <c r="A7014" t="s">
        <v>297</v>
      </c>
      <c r="B7014" t="s">
        <v>135</v>
      </c>
      <c r="C7014" t="s">
        <v>484</v>
      </c>
      <c r="D7014">
        <v>0</v>
      </c>
      <c r="E7014">
        <v>2019</v>
      </c>
    </row>
    <row r="7015" spans="1:5" x14ac:dyDescent="0.25">
      <c r="A7015" t="s">
        <v>297</v>
      </c>
      <c r="B7015" t="s">
        <v>135</v>
      </c>
      <c r="C7015" t="s">
        <v>484</v>
      </c>
      <c r="D7015">
        <v>0</v>
      </c>
      <c r="E7015">
        <v>2020</v>
      </c>
    </row>
    <row r="7016" spans="1:5" x14ac:dyDescent="0.25">
      <c r="A7016" t="s">
        <v>297</v>
      </c>
      <c r="B7016" t="s">
        <v>135</v>
      </c>
      <c r="C7016" t="s">
        <v>485</v>
      </c>
      <c r="D7016">
        <v>94292000000</v>
      </c>
      <c r="E7016">
        <v>2018</v>
      </c>
    </row>
    <row r="7017" spans="1:5" x14ac:dyDescent="0.25">
      <c r="A7017" t="s">
        <v>297</v>
      </c>
      <c r="B7017" t="s">
        <v>135</v>
      </c>
      <c r="C7017" t="s">
        <v>485</v>
      </c>
      <c r="D7017">
        <v>38504000000</v>
      </c>
      <c r="E7017">
        <v>2020</v>
      </c>
    </row>
    <row r="7018" spans="1:5" x14ac:dyDescent="0.25">
      <c r="A7018" t="s">
        <v>297</v>
      </c>
      <c r="B7018" t="s">
        <v>135</v>
      </c>
      <c r="C7018" t="s">
        <v>495</v>
      </c>
      <c r="D7018">
        <v>0</v>
      </c>
      <c r="E7018">
        <v>2019</v>
      </c>
    </row>
    <row r="7019" spans="1:5" x14ac:dyDescent="0.25">
      <c r="A7019" t="s">
        <v>297</v>
      </c>
      <c r="B7019" t="s">
        <v>135</v>
      </c>
      <c r="C7019" t="s">
        <v>486</v>
      </c>
      <c r="D7019">
        <v>351000000</v>
      </c>
      <c r="E7019">
        <v>2018</v>
      </c>
    </row>
    <row r="7020" spans="1:5" x14ac:dyDescent="0.25">
      <c r="A7020" t="s">
        <v>297</v>
      </c>
      <c r="B7020" t="s">
        <v>135</v>
      </c>
      <c r="C7020" t="s">
        <v>486</v>
      </c>
      <c r="D7020">
        <v>-1665000000</v>
      </c>
      <c r="E7020">
        <v>2019</v>
      </c>
    </row>
    <row r="7021" spans="1:5" x14ac:dyDescent="0.25">
      <c r="A7021" t="s">
        <v>297</v>
      </c>
      <c r="B7021" t="s">
        <v>135</v>
      </c>
      <c r="C7021" t="s">
        <v>486</v>
      </c>
      <c r="D7021">
        <v>-1574000000</v>
      </c>
      <c r="E7021">
        <v>2020</v>
      </c>
    </row>
    <row r="7022" spans="1:5" x14ac:dyDescent="0.25">
      <c r="A7022" t="s">
        <v>299</v>
      </c>
      <c r="B7022" t="s">
        <v>137</v>
      </c>
      <c r="C7022" t="s">
        <v>411</v>
      </c>
      <c r="D7022">
        <v>10518000000</v>
      </c>
      <c r="E7022">
        <v>2018</v>
      </c>
    </row>
    <row r="7023" spans="1:5" x14ac:dyDescent="0.25">
      <c r="A7023" t="s">
        <v>299</v>
      </c>
      <c r="B7023" t="s">
        <v>137</v>
      </c>
      <c r="C7023" t="s">
        <v>411</v>
      </c>
      <c r="D7023">
        <v>17762000000</v>
      </c>
      <c r="E7023">
        <v>2019</v>
      </c>
    </row>
    <row r="7024" spans="1:5" x14ac:dyDescent="0.25">
      <c r="A7024" t="s">
        <v>299</v>
      </c>
      <c r="B7024" t="s">
        <v>137</v>
      </c>
      <c r="C7024" t="s">
        <v>411</v>
      </c>
      <c r="D7024">
        <v>16801000000</v>
      </c>
      <c r="E7024">
        <v>2020</v>
      </c>
    </row>
    <row r="7025" spans="1:5" x14ac:dyDescent="0.25">
      <c r="A7025" t="s">
        <v>299</v>
      </c>
      <c r="B7025" t="s">
        <v>137</v>
      </c>
      <c r="C7025" t="s">
        <v>10</v>
      </c>
      <c r="D7025">
        <v>9334000000</v>
      </c>
      <c r="E7025">
        <v>2018</v>
      </c>
    </row>
    <row r="7026" spans="1:5" x14ac:dyDescent="0.25">
      <c r="A7026" t="s">
        <v>299</v>
      </c>
      <c r="B7026" t="s">
        <v>137</v>
      </c>
      <c r="C7026" t="s">
        <v>10</v>
      </c>
      <c r="D7026">
        <v>15481000000</v>
      </c>
      <c r="E7026">
        <v>2019</v>
      </c>
    </row>
    <row r="7027" spans="1:5" x14ac:dyDescent="0.25">
      <c r="A7027" t="s">
        <v>299</v>
      </c>
      <c r="B7027" t="s">
        <v>137</v>
      </c>
      <c r="C7027" t="s">
        <v>10</v>
      </c>
      <c r="D7027">
        <v>12708000000</v>
      </c>
      <c r="E7027">
        <v>2020</v>
      </c>
    </row>
    <row r="7028" spans="1:5" x14ac:dyDescent="0.25">
      <c r="A7028" t="s">
        <v>299</v>
      </c>
      <c r="B7028" t="s">
        <v>137</v>
      </c>
      <c r="C7028" t="s">
        <v>412</v>
      </c>
      <c r="D7028">
        <v>0</v>
      </c>
      <c r="E7028">
        <v>2018</v>
      </c>
    </row>
    <row r="7029" spans="1:5" x14ac:dyDescent="0.25">
      <c r="A7029" t="s">
        <v>299</v>
      </c>
      <c r="B7029" t="s">
        <v>137</v>
      </c>
      <c r="C7029" t="s">
        <v>412</v>
      </c>
      <c r="D7029">
        <v>0</v>
      </c>
      <c r="E7029">
        <v>2019</v>
      </c>
    </row>
    <row r="7030" spans="1:5" x14ac:dyDescent="0.25">
      <c r="A7030" t="s">
        <v>299</v>
      </c>
      <c r="B7030" t="s">
        <v>137</v>
      </c>
      <c r="C7030" t="s">
        <v>412</v>
      </c>
      <c r="D7030">
        <v>0</v>
      </c>
      <c r="E7030">
        <v>2020</v>
      </c>
    </row>
    <row r="7031" spans="1:5" x14ac:dyDescent="0.25">
      <c r="A7031" t="s">
        <v>299</v>
      </c>
      <c r="B7031" t="s">
        <v>137</v>
      </c>
      <c r="C7031" t="s">
        <v>413</v>
      </c>
      <c r="D7031">
        <v>2708000000</v>
      </c>
      <c r="E7031">
        <v>2018</v>
      </c>
    </row>
    <row r="7032" spans="1:5" x14ac:dyDescent="0.25">
      <c r="A7032" t="s">
        <v>299</v>
      </c>
      <c r="B7032" t="s">
        <v>137</v>
      </c>
      <c r="C7032" t="s">
        <v>413</v>
      </c>
      <c r="D7032">
        <v>5852000000</v>
      </c>
      <c r="E7032">
        <v>2019</v>
      </c>
    </row>
    <row r="7033" spans="1:5" x14ac:dyDescent="0.25">
      <c r="A7033" t="s">
        <v>299</v>
      </c>
      <c r="B7033" t="s">
        <v>137</v>
      </c>
      <c r="C7033" t="s">
        <v>413</v>
      </c>
      <c r="D7033">
        <v>5601000000</v>
      </c>
      <c r="E7033">
        <v>2020</v>
      </c>
    </row>
    <row r="7034" spans="1:5" x14ac:dyDescent="0.25">
      <c r="A7034" t="s">
        <v>299</v>
      </c>
      <c r="B7034" t="s">
        <v>137</v>
      </c>
      <c r="C7034" t="s">
        <v>15</v>
      </c>
      <c r="D7034">
        <v>98598000000</v>
      </c>
      <c r="E7034">
        <v>2018</v>
      </c>
    </row>
    <row r="7035" spans="1:5" x14ac:dyDescent="0.25">
      <c r="A7035" t="s">
        <v>299</v>
      </c>
      <c r="B7035" t="s">
        <v>137</v>
      </c>
      <c r="C7035" t="s">
        <v>15</v>
      </c>
      <c r="D7035">
        <v>193984000000</v>
      </c>
      <c r="E7035">
        <v>2019</v>
      </c>
    </row>
    <row r="7036" spans="1:5" x14ac:dyDescent="0.25">
      <c r="A7036" t="s">
        <v>299</v>
      </c>
      <c r="B7036" t="s">
        <v>137</v>
      </c>
      <c r="C7036" t="s">
        <v>15</v>
      </c>
      <c r="D7036">
        <v>201549000000</v>
      </c>
      <c r="E7036">
        <v>2020</v>
      </c>
    </row>
    <row r="7037" spans="1:5" x14ac:dyDescent="0.25">
      <c r="A7037" t="s">
        <v>299</v>
      </c>
      <c r="B7037" t="s">
        <v>137</v>
      </c>
      <c r="C7037" t="s">
        <v>414</v>
      </c>
      <c r="D7037">
        <v>-4465000000</v>
      </c>
      <c r="E7037">
        <v>2018</v>
      </c>
    </row>
    <row r="7038" spans="1:5" x14ac:dyDescent="0.25">
      <c r="A7038" t="s">
        <v>299</v>
      </c>
      <c r="B7038" t="s">
        <v>137</v>
      </c>
      <c r="C7038" t="s">
        <v>414</v>
      </c>
      <c r="D7038">
        <v>-4876000000</v>
      </c>
      <c r="E7038">
        <v>2019</v>
      </c>
    </row>
    <row r="7039" spans="1:5" x14ac:dyDescent="0.25">
      <c r="A7039" t="s">
        <v>299</v>
      </c>
      <c r="B7039" t="s">
        <v>137</v>
      </c>
      <c r="C7039" t="s">
        <v>414</v>
      </c>
      <c r="D7039">
        <v>-4022000000</v>
      </c>
      <c r="E7039">
        <v>2020</v>
      </c>
    </row>
    <row r="7040" spans="1:5" x14ac:dyDescent="0.25">
      <c r="A7040" t="s">
        <v>299</v>
      </c>
      <c r="B7040" t="s">
        <v>137</v>
      </c>
      <c r="C7040" t="s">
        <v>415</v>
      </c>
      <c r="D7040">
        <v>-8843000000</v>
      </c>
      <c r="E7040">
        <v>2018</v>
      </c>
    </row>
    <row r="7041" spans="1:5" x14ac:dyDescent="0.25">
      <c r="A7041" t="s">
        <v>299</v>
      </c>
      <c r="B7041" t="s">
        <v>137</v>
      </c>
      <c r="C7041" t="s">
        <v>415</v>
      </c>
      <c r="D7041">
        <v>-1090000000</v>
      </c>
      <c r="E7041">
        <v>2019</v>
      </c>
    </row>
    <row r="7042" spans="1:5" x14ac:dyDescent="0.25">
      <c r="A7042" t="s">
        <v>299</v>
      </c>
      <c r="B7042" t="s">
        <v>137</v>
      </c>
      <c r="C7042" t="s">
        <v>415</v>
      </c>
      <c r="D7042">
        <v>8480000000</v>
      </c>
      <c r="E7042">
        <v>2020</v>
      </c>
    </row>
    <row r="7043" spans="1:5" x14ac:dyDescent="0.25">
      <c r="A7043" t="s">
        <v>299</v>
      </c>
      <c r="B7043" t="s">
        <v>137</v>
      </c>
      <c r="C7043" t="s">
        <v>416</v>
      </c>
      <c r="D7043">
        <v>-5336000000</v>
      </c>
      <c r="E7043">
        <v>2018</v>
      </c>
    </row>
    <row r="7044" spans="1:5" x14ac:dyDescent="0.25">
      <c r="A7044" t="s">
        <v>299</v>
      </c>
      <c r="B7044" t="s">
        <v>137</v>
      </c>
      <c r="C7044" t="s">
        <v>416</v>
      </c>
      <c r="D7044">
        <v>-4118000000</v>
      </c>
      <c r="E7044">
        <v>2019</v>
      </c>
    </row>
    <row r="7045" spans="1:5" x14ac:dyDescent="0.25">
      <c r="A7045" t="s">
        <v>299</v>
      </c>
      <c r="B7045" t="s">
        <v>137</v>
      </c>
      <c r="C7045" t="s">
        <v>416</v>
      </c>
      <c r="D7045">
        <v>-3637000000</v>
      </c>
      <c r="E7045">
        <v>2020</v>
      </c>
    </row>
    <row r="7046" spans="1:5" x14ac:dyDescent="0.25">
      <c r="A7046" t="s">
        <v>299</v>
      </c>
      <c r="B7046" t="s">
        <v>137</v>
      </c>
      <c r="C7046" t="s">
        <v>417</v>
      </c>
      <c r="D7046">
        <v>14295000000</v>
      </c>
      <c r="E7046">
        <v>2018</v>
      </c>
    </row>
    <row r="7047" spans="1:5" x14ac:dyDescent="0.25">
      <c r="A7047" t="s">
        <v>299</v>
      </c>
      <c r="B7047" t="s">
        <v>137</v>
      </c>
      <c r="C7047" t="s">
        <v>417</v>
      </c>
      <c r="D7047">
        <v>6606000000</v>
      </c>
      <c r="E7047">
        <v>2019</v>
      </c>
    </row>
    <row r="7048" spans="1:5" x14ac:dyDescent="0.25">
      <c r="A7048" t="s">
        <v>299</v>
      </c>
      <c r="B7048" t="s">
        <v>137</v>
      </c>
      <c r="C7048" t="s">
        <v>417</v>
      </c>
      <c r="D7048">
        <v>7618000000</v>
      </c>
      <c r="E7048">
        <v>2020</v>
      </c>
    </row>
    <row r="7049" spans="1:5" x14ac:dyDescent="0.25">
      <c r="A7049" t="s">
        <v>299</v>
      </c>
      <c r="B7049" t="s">
        <v>137</v>
      </c>
      <c r="C7049" t="s">
        <v>418</v>
      </c>
      <c r="D7049">
        <v>4150000000</v>
      </c>
      <c r="E7049">
        <v>2018</v>
      </c>
    </row>
    <row r="7050" spans="1:5" x14ac:dyDescent="0.25">
      <c r="A7050" t="s">
        <v>299</v>
      </c>
      <c r="B7050" t="s">
        <v>137</v>
      </c>
      <c r="C7050" t="s">
        <v>418</v>
      </c>
      <c r="D7050">
        <v>5418000000</v>
      </c>
      <c r="E7050">
        <v>2019</v>
      </c>
    </row>
    <row r="7051" spans="1:5" x14ac:dyDescent="0.25">
      <c r="A7051" t="s">
        <v>299</v>
      </c>
      <c r="B7051" t="s">
        <v>137</v>
      </c>
      <c r="C7051" t="s">
        <v>418</v>
      </c>
      <c r="D7051">
        <v>17914000000</v>
      </c>
      <c r="E7051">
        <v>2020</v>
      </c>
    </row>
    <row r="7052" spans="1:5" x14ac:dyDescent="0.25">
      <c r="A7052" t="s">
        <v>299</v>
      </c>
      <c r="B7052" t="s">
        <v>137</v>
      </c>
      <c r="C7052" t="s">
        <v>419</v>
      </c>
      <c r="D7052">
        <v>720000000</v>
      </c>
      <c r="E7052">
        <v>2018</v>
      </c>
    </row>
    <row r="7053" spans="1:5" x14ac:dyDescent="0.25">
      <c r="A7053" t="s">
        <v>299</v>
      </c>
      <c r="B7053" t="s">
        <v>137</v>
      </c>
      <c r="C7053" t="s">
        <v>419</v>
      </c>
      <c r="D7053">
        <v>-55000000</v>
      </c>
      <c r="E7053">
        <v>2019</v>
      </c>
    </row>
    <row r="7054" spans="1:5" x14ac:dyDescent="0.25">
      <c r="A7054" t="s">
        <v>299</v>
      </c>
      <c r="B7054" t="s">
        <v>137</v>
      </c>
      <c r="C7054" t="s">
        <v>419</v>
      </c>
      <c r="D7054">
        <v>-1943000000</v>
      </c>
      <c r="E7054">
        <v>2020</v>
      </c>
    </row>
    <row r="7055" spans="1:5" x14ac:dyDescent="0.25">
      <c r="A7055" t="s">
        <v>299</v>
      </c>
      <c r="B7055" t="s">
        <v>137</v>
      </c>
      <c r="C7055" t="s">
        <v>420</v>
      </c>
      <c r="D7055">
        <v>17000000</v>
      </c>
      <c r="E7055">
        <v>2018</v>
      </c>
    </row>
    <row r="7056" spans="1:5" x14ac:dyDescent="0.25">
      <c r="A7056" t="s">
        <v>299</v>
      </c>
      <c r="B7056" t="s">
        <v>137</v>
      </c>
      <c r="C7056" t="s">
        <v>420</v>
      </c>
      <c r="D7056">
        <v>223000000</v>
      </c>
      <c r="E7056">
        <v>2019</v>
      </c>
    </row>
    <row r="7057" spans="1:5" x14ac:dyDescent="0.25">
      <c r="A7057" t="s">
        <v>299</v>
      </c>
      <c r="B7057" t="s">
        <v>137</v>
      </c>
      <c r="C7057" t="s">
        <v>420</v>
      </c>
      <c r="D7057">
        <v>-14000000</v>
      </c>
      <c r="E7057">
        <v>2020</v>
      </c>
    </row>
    <row r="7058" spans="1:5" x14ac:dyDescent="0.25">
      <c r="A7058" t="s">
        <v>299</v>
      </c>
      <c r="B7058" t="s">
        <v>137</v>
      </c>
      <c r="C7058" t="s">
        <v>421</v>
      </c>
      <c r="D7058">
        <v>827000000</v>
      </c>
      <c r="E7058">
        <v>2018</v>
      </c>
    </row>
    <row r="7059" spans="1:5" x14ac:dyDescent="0.25">
      <c r="A7059" t="s">
        <v>299</v>
      </c>
      <c r="B7059" t="s">
        <v>137</v>
      </c>
      <c r="C7059" t="s">
        <v>421</v>
      </c>
      <c r="D7059">
        <v>-6408000000</v>
      </c>
      <c r="E7059">
        <v>2019</v>
      </c>
    </row>
    <row r="7060" spans="1:5" x14ac:dyDescent="0.25">
      <c r="A7060" t="s">
        <v>299</v>
      </c>
      <c r="B7060" t="s">
        <v>137</v>
      </c>
      <c r="C7060" t="s">
        <v>421</v>
      </c>
      <c r="D7060">
        <v>-2445000000</v>
      </c>
      <c r="E7060">
        <v>2020</v>
      </c>
    </row>
    <row r="7061" spans="1:5" x14ac:dyDescent="0.25">
      <c r="A7061" t="s">
        <v>299</v>
      </c>
      <c r="B7061" t="s">
        <v>137</v>
      </c>
      <c r="C7061" t="s">
        <v>422</v>
      </c>
      <c r="D7061">
        <v>1360000000</v>
      </c>
      <c r="E7061">
        <v>2018</v>
      </c>
    </row>
    <row r="7062" spans="1:5" x14ac:dyDescent="0.25">
      <c r="A7062" t="s">
        <v>299</v>
      </c>
      <c r="B7062" t="s">
        <v>137</v>
      </c>
      <c r="C7062" t="s">
        <v>422</v>
      </c>
      <c r="D7062">
        <v>6186000000</v>
      </c>
      <c r="E7062">
        <v>2019</v>
      </c>
    </row>
    <row r="7063" spans="1:5" x14ac:dyDescent="0.25">
      <c r="A7063" t="s">
        <v>299</v>
      </c>
      <c r="B7063" t="s">
        <v>137</v>
      </c>
      <c r="C7063" t="s">
        <v>422</v>
      </c>
      <c r="D7063">
        <v>248000000</v>
      </c>
      <c r="E7063">
        <v>2020</v>
      </c>
    </row>
    <row r="7064" spans="1:5" x14ac:dyDescent="0.25">
      <c r="A7064" t="s">
        <v>299</v>
      </c>
      <c r="B7064" t="s">
        <v>137</v>
      </c>
      <c r="C7064" t="s">
        <v>423</v>
      </c>
      <c r="D7064">
        <v>36779000000</v>
      </c>
      <c r="E7064">
        <v>2018</v>
      </c>
    </row>
    <row r="7065" spans="1:5" x14ac:dyDescent="0.25">
      <c r="A7065" t="s">
        <v>299</v>
      </c>
      <c r="B7065" t="s">
        <v>137</v>
      </c>
      <c r="C7065" t="s">
        <v>423</v>
      </c>
      <c r="D7065">
        <v>53907000000</v>
      </c>
      <c r="E7065">
        <v>2019</v>
      </c>
    </row>
    <row r="7066" spans="1:5" x14ac:dyDescent="0.25">
      <c r="A7066" t="s">
        <v>299</v>
      </c>
      <c r="B7066" t="s">
        <v>137</v>
      </c>
      <c r="C7066" t="s">
        <v>423</v>
      </c>
      <c r="D7066">
        <v>54497000000</v>
      </c>
      <c r="E7066">
        <v>2020</v>
      </c>
    </row>
    <row r="7067" spans="1:5" x14ac:dyDescent="0.25">
      <c r="A7067" t="s">
        <v>299</v>
      </c>
      <c r="B7067" t="s">
        <v>137</v>
      </c>
      <c r="C7067" t="s">
        <v>424</v>
      </c>
      <c r="D7067">
        <v>396000000</v>
      </c>
      <c r="E7067">
        <v>2018</v>
      </c>
    </row>
    <row r="7068" spans="1:5" x14ac:dyDescent="0.25">
      <c r="A7068" t="s">
        <v>299</v>
      </c>
      <c r="B7068" t="s">
        <v>137</v>
      </c>
      <c r="C7068" t="s">
        <v>424</v>
      </c>
      <c r="D7068">
        <v>465000000</v>
      </c>
      <c r="E7068">
        <v>2019</v>
      </c>
    </row>
    <row r="7069" spans="1:5" x14ac:dyDescent="0.25">
      <c r="A7069" t="s">
        <v>299</v>
      </c>
      <c r="B7069" t="s">
        <v>137</v>
      </c>
      <c r="C7069" t="s">
        <v>424</v>
      </c>
      <c r="D7069">
        <v>483000000</v>
      </c>
      <c r="E7069">
        <v>2020</v>
      </c>
    </row>
    <row r="7070" spans="1:5" x14ac:dyDescent="0.25">
      <c r="A7070" t="s">
        <v>299</v>
      </c>
      <c r="B7070" t="s">
        <v>137</v>
      </c>
      <c r="C7070" t="s">
        <v>425</v>
      </c>
      <c r="D7070">
        <v>13029000000</v>
      </c>
      <c r="E7070">
        <v>2018</v>
      </c>
    </row>
    <row r="7071" spans="1:5" x14ac:dyDescent="0.25">
      <c r="A7071" t="s">
        <v>299</v>
      </c>
      <c r="B7071" t="s">
        <v>137</v>
      </c>
      <c r="C7071" t="s">
        <v>425</v>
      </c>
      <c r="D7071">
        <v>8240000000</v>
      </c>
      <c r="E7071">
        <v>2019</v>
      </c>
    </row>
    <row r="7072" spans="1:5" x14ac:dyDescent="0.25">
      <c r="A7072" t="s">
        <v>299</v>
      </c>
      <c r="B7072" t="s">
        <v>137</v>
      </c>
      <c r="C7072" t="s">
        <v>425</v>
      </c>
      <c r="D7072">
        <v>-4569000000</v>
      </c>
      <c r="E7072">
        <v>2020</v>
      </c>
    </row>
    <row r="7073" spans="1:5" x14ac:dyDescent="0.25">
      <c r="A7073" t="s">
        <v>299</v>
      </c>
      <c r="B7073" t="s">
        <v>137</v>
      </c>
      <c r="C7073" t="s">
        <v>426</v>
      </c>
      <c r="D7073">
        <v>13425000000</v>
      </c>
      <c r="E7073">
        <v>2018</v>
      </c>
    </row>
    <row r="7074" spans="1:5" x14ac:dyDescent="0.25">
      <c r="A7074" t="s">
        <v>299</v>
      </c>
      <c r="B7074" t="s">
        <v>137</v>
      </c>
      <c r="C7074" t="s">
        <v>426</v>
      </c>
      <c r="D7074">
        <v>8705000000</v>
      </c>
      <c r="E7074">
        <v>2019</v>
      </c>
    </row>
    <row r="7075" spans="1:5" x14ac:dyDescent="0.25">
      <c r="A7075" t="s">
        <v>299</v>
      </c>
      <c r="B7075" t="s">
        <v>137</v>
      </c>
      <c r="C7075" t="s">
        <v>426</v>
      </c>
      <c r="D7075">
        <v>-4086000000</v>
      </c>
      <c r="E7075">
        <v>2020</v>
      </c>
    </row>
    <row r="7076" spans="1:5" x14ac:dyDescent="0.25">
      <c r="A7076" t="s">
        <v>299</v>
      </c>
      <c r="B7076" t="s">
        <v>137</v>
      </c>
      <c r="C7076" t="s">
        <v>21</v>
      </c>
      <c r="D7076">
        <v>32726000000</v>
      </c>
      <c r="E7076">
        <v>2018</v>
      </c>
    </row>
    <row r="7077" spans="1:5" x14ac:dyDescent="0.25">
      <c r="A7077" t="s">
        <v>299</v>
      </c>
      <c r="B7077" t="s">
        <v>137</v>
      </c>
      <c r="C7077" t="s">
        <v>21</v>
      </c>
      <c r="D7077">
        <v>42061000000</v>
      </c>
      <c r="E7077">
        <v>2019</v>
      </c>
    </row>
    <row r="7078" spans="1:5" x14ac:dyDescent="0.25">
      <c r="A7078" t="s">
        <v>299</v>
      </c>
      <c r="B7078" t="s">
        <v>137</v>
      </c>
      <c r="C7078" t="s">
        <v>21</v>
      </c>
      <c r="D7078">
        <v>43880000000</v>
      </c>
      <c r="E7078">
        <v>2020</v>
      </c>
    </row>
    <row r="7079" spans="1:5" x14ac:dyDescent="0.25">
      <c r="A7079" t="s">
        <v>299</v>
      </c>
      <c r="B7079" t="s">
        <v>137</v>
      </c>
      <c r="C7079" t="s">
        <v>427</v>
      </c>
      <c r="D7079">
        <v>44597000000</v>
      </c>
      <c r="E7079">
        <v>2018</v>
      </c>
    </row>
    <row r="7080" spans="1:5" x14ac:dyDescent="0.25">
      <c r="A7080" t="s">
        <v>299</v>
      </c>
      <c r="B7080" t="s">
        <v>137</v>
      </c>
      <c r="C7080" t="s">
        <v>427</v>
      </c>
      <c r="D7080">
        <v>57777000000</v>
      </c>
      <c r="E7080">
        <v>2019</v>
      </c>
    </row>
    <row r="7081" spans="1:5" x14ac:dyDescent="0.25">
      <c r="A7081" t="s">
        <v>299</v>
      </c>
      <c r="B7081" t="s">
        <v>137</v>
      </c>
      <c r="C7081" t="s">
        <v>427</v>
      </c>
      <c r="D7081">
        <v>61594000000</v>
      </c>
      <c r="E7081">
        <v>2020</v>
      </c>
    </row>
    <row r="7082" spans="1:5" x14ac:dyDescent="0.25">
      <c r="A7082" t="s">
        <v>299</v>
      </c>
      <c r="B7082" t="s">
        <v>137</v>
      </c>
      <c r="C7082" t="s">
        <v>13</v>
      </c>
      <c r="D7082">
        <v>16825000000</v>
      </c>
      <c r="E7082">
        <v>2018</v>
      </c>
    </row>
    <row r="7083" spans="1:5" x14ac:dyDescent="0.25">
      <c r="A7083" t="s">
        <v>299</v>
      </c>
      <c r="B7083" t="s">
        <v>137</v>
      </c>
      <c r="C7083" t="s">
        <v>13</v>
      </c>
      <c r="D7083">
        <v>28124000000</v>
      </c>
      <c r="E7083">
        <v>2019</v>
      </c>
    </row>
    <row r="7084" spans="1:5" x14ac:dyDescent="0.25">
      <c r="A7084" t="s">
        <v>299</v>
      </c>
      <c r="B7084" t="s">
        <v>137</v>
      </c>
      <c r="C7084" t="s">
        <v>13</v>
      </c>
      <c r="D7084">
        <v>35251000000</v>
      </c>
      <c r="E7084">
        <v>2020</v>
      </c>
    </row>
    <row r="7085" spans="1:5" x14ac:dyDescent="0.25">
      <c r="A7085" t="s">
        <v>299</v>
      </c>
      <c r="B7085" t="s">
        <v>137</v>
      </c>
      <c r="C7085" t="s">
        <v>16</v>
      </c>
      <c r="D7085">
        <v>17860000000</v>
      </c>
      <c r="E7085">
        <v>2018</v>
      </c>
    </row>
    <row r="7086" spans="1:5" x14ac:dyDescent="0.25">
      <c r="A7086" t="s">
        <v>299</v>
      </c>
      <c r="B7086" t="s">
        <v>137</v>
      </c>
      <c r="C7086" t="s">
        <v>16</v>
      </c>
      <c r="D7086">
        <v>31341000000</v>
      </c>
      <c r="E7086">
        <v>2019</v>
      </c>
    </row>
    <row r="7087" spans="1:5" x14ac:dyDescent="0.25">
      <c r="A7087" t="s">
        <v>299</v>
      </c>
      <c r="B7087" t="s">
        <v>137</v>
      </c>
      <c r="C7087" t="s">
        <v>16</v>
      </c>
      <c r="D7087">
        <v>26628000000</v>
      </c>
      <c r="E7087">
        <v>2020</v>
      </c>
    </row>
    <row r="7088" spans="1:5" x14ac:dyDescent="0.25">
      <c r="A7088" t="s">
        <v>299</v>
      </c>
      <c r="B7088" t="s">
        <v>137</v>
      </c>
      <c r="C7088" t="s">
        <v>428</v>
      </c>
      <c r="D7088">
        <v>3011000000</v>
      </c>
      <c r="E7088">
        <v>2018</v>
      </c>
    </row>
    <row r="7089" spans="1:5" x14ac:dyDescent="0.25">
      <c r="A7089" t="s">
        <v>299</v>
      </c>
      <c r="B7089" t="s">
        <v>137</v>
      </c>
      <c r="C7089" t="s">
        <v>428</v>
      </c>
      <c r="D7089">
        <v>5345000000</v>
      </c>
      <c r="E7089">
        <v>2020</v>
      </c>
    </row>
    <row r="7090" spans="1:5" x14ac:dyDescent="0.25">
      <c r="A7090" t="s">
        <v>299</v>
      </c>
      <c r="B7090" t="s">
        <v>137</v>
      </c>
      <c r="C7090" t="s">
        <v>429</v>
      </c>
      <c r="D7090">
        <v>3011000000</v>
      </c>
      <c r="E7090">
        <v>2018</v>
      </c>
    </row>
    <row r="7091" spans="1:5" x14ac:dyDescent="0.25">
      <c r="A7091" t="s">
        <v>299</v>
      </c>
      <c r="B7091" t="s">
        <v>137</v>
      </c>
      <c r="C7091" t="s">
        <v>429</v>
      </c>
      <c r="D7091">
        <v>4167000000</v>
      </c>
      <c r="E7091">
        <v>2019</v>
      </c>
    </row>
    <row r="7092" spans="1:5" x14ac:dyDescent="0.25">
      <c r="A7092" t="s">
        <v>299</v>
      </c>
      <c r="B7092" t="s">
        <v>137</v>
      </c>
      <c r="C7092" t="s">
        <v>429</v>
      </c>
      <c r="D7092">
        <v>4167000000</v>
      </c>
      <c r="E7092">
        <v>2019</v>
      </c>
    </row>
    <row r="7093" spans="1:5" x14ac:dyDescent="0.25">
      <c r="A7093" t="s">
        <v>299</v>
      </c>
      <c r="B7093" t="s">
        <v>137</v>
      </c>
      <c r="C7093" t="s">
        <v>429</v>
      </c>
      <c r="D7093">
        <v>5345000000</v>
      </c>
      <c r="E7093">
        <v>2020</v>
      </c>
    </row>
    <row r="7094" spans="1:5" x14ac:dyDescent="0.25">
      <c r="A7094" t="s">
        <v>299</v>
      </c>
      <c r="B7094" t="s">
        <v>137</v>
      </c>
      <c r="C7094" t="s">
        <v>430</v>
      </c>
      <c r="D7094">
        <v>14729000000</v>
      </c>
      <c r="E7094">
        <v>2018</v>
      </c>
    </row>
    <row r="7095" spans="1:5" x14ac:dyDescent="0.25">
      <c r="A7095" t="s">
        <v>299</v>
      </c>
      <c r="B7095" t="s">
        <v>137</v>
      </c>
      <c r="C7095" t="s">
        <v>430</v>
      </c>
      <c r="D7095">
        <v>13923000000</v>
      </c>
      <c r="E7095">
        <v>2019</v>
      </c>
    </row>
    <row r="7096" spans="1:5" x14ac:dyDescent="0.25">
      <c r="A7096" t="s">
        <v>299</v>
      </c>
      <c r="B7096" t="s">
        <v>137</v>
      </c>
      <c r="C7096" t="s">
        <v>430</v>
      </c>
      <c r="D7096">
        <v>-1743000000</v>
      </c>
      <c r="E7096">
        <v>2020</v>
      </c>
    </row>
    <row r="7097" spans="1:5" x14ac:dyDescent="0.25">
      <c r="A7097" t="s">
        <v>299</v>
      </c>
      <c r="B7097" t="s">
        <v>137</v>
      </c>
      <c r="C7097" t="s">
        <v>431</v>
      </c>
      <c r="D7097">
        <v>0</v>
      </c>
      <c r="E7097">
        <v>2018</v>
      </c>
    </row>
    <row r="7098" spans="1:5" x14ac:dyDescent="0.25">
      <c r="A7098" t="s">
        <v>299</v>
      </c>
      <c r="B7098" t="s">
        <v>137</v>
      </c>
      <c r="C7098" t="s">
        <v>431</v>
      </c>
      <c r="D7098">
        <v>0</v>
      </c>
      <c r="E7098">
        <v>2019</v>
      </c>
    </row>
    <row r="7099" spans="1:5" x14ac:dyDescent="0.25">
      <c r="A7099" t="s">
        <v>299</v>
      </c>
      <c r="B7099" t="s">
        <v>137</v>
      </c>
      <c r="C7099" t="s">
        <v>431</v>
      </c>
      <c r="D7099">
        <v>0</v>
      </c>
      <c r="E7099">
        <v>2020</v>
      </c>
    </row>
    <row r="7100" spans="1:5" x14ac:dyDescent="0.25">
      <c r="A7100" t="s">
        <v>299</v>
      </c>
      <c r="B7100" t="s">
        <v>137</v>
      </c>
      <c r="C7100" t="s">
        <v>432</v>
      </c>
      <c r="D7100">
        <v>43372</v>
      </c>
      <c r="E7100">
        <v>2018</v>
      </c>
    </row>
    <row r="7101" spans="1:5" x14ac:dyDescent="0.25">
      <c r="A7101" t="s">
        <v>299</v>
      </c>
      <c r="B7101" t="s">
        <v>137</v>
      </c>
      <c r="C7101" t="s">
        <v>432</v>
      </c>
      <c r="D7101">
        <v>43736</v>
      </c>
      <c r="E7101">
        <v>2019</v>
      </c>
    </row>
    <row r="7102" spans="1:5" x14ac:dyDescent="0.25">
      <c r="A7102" t="s">
        <v>299</v>
      </c>
      <c r="B7102" t="s">
        <v>137</v>
      </c>
      <c r="C7102" t="s">
        <v>432</v>
      </c>
      <c r="D7102">
        <v>44107</v>
      </c>
      <c r="E7102">
        <v>2020</v>
      </c>
    </row>
    <row r="7103" spans="1:5" x14ac:dyDescent="0.25">
      <c r="A7103" t="s">
        <v>299</v>
      </c>
      <c r="B7103" t="s">
        <v>137</v>
      </c>
      <c r="C7103" t="s">
        <v>433</v>
      </c>
      <c r="D7103">
        <v>4059000000</v>
      </c>
      <c r="E7103">
        <v>2018</v>
      </c>
    </row>
    <row r="7104" spans="1:5" x14ac:dyDescent="0.25">
      <c r="A7104" t="s">
        <v>299</v>
      </c>
      <c r="B7104" t="s">
        <v>137</v>
      </c>
      <c r="C7104" t="s">
        <v>433</v>
      </c>
      <c r="D7104">
        <v>5012000000</v>
      </c>
      <c r="E7104">
        <v>2019</v>
      </c>
    </row>
    <row r="7105" spans="1:5" x14ac:dyDescent="0.25">
      <c r="A7105" t="s">
        <v>299</v>
      </c>
      <c r="B7105" t="s">
        <v>137</v>
      </c>
      <c r="C7105" t="s">
        <v>433</v>
      </c>
      <c r="D7105">
        <v>4680000000</v>
      </c>
      <c r="E7105">
        <v>2020</v>
      </c>
    </row>
    <row r="7106" spans="1:5" x14ac:dyDescent="0.25">
      <c r="A7106" t="s">
        <v>299</v>
      </c>
      <c r="B7106" t="s">
        <v>137</v>
      </c>
      <c r="C7106" t="s">
        <v>434</v>
      </c>
      <c r="D7106">
        <v>48773000000</v>
      </c>
      <c r="E7106">
        <v>2018</v>
      </c>
    </row>
    <row r="7107" spans="1:5" x14ac:dyDescent="0.25">
      <c r="A7107" t="s">
        <v>299</v>
      </c>
      <c r="B7107" t="s">
        <v>137</v>
      </c>
      <c r="C7107" t="s">
        <v>434</v>
      </c>
      <c r="D7107">
        <v>88877000000</v>
      </c>
      <c r="E7107">
        <v>2019</v>
      </c>
    </row>
    <row r="7108" spans="1:5" x14ac:dyDescent="0.25">
      <c r="A7108" t="s">
        <v>299</v>
      </c>
      <c r="B7108" t="s">
        <v>137</v>
      </c>
      <c r="C7108" t="s">
        <v>434</v>
      </c>
      <c r="D7108">
        <v>83583000000</v>
      </c>
      <c r="E7108">
        <v>2020</v>
      </c>
    </row>
    <row r="7109" spans="1:5" x14ac:dyDescent="0.25">
      <c r="A7109" t="s">
        <v>299</v>
      </c>
      <c r="B7109" t="s">
        <v>137</v>
      </c>
      <c r="C7109" t="s">
        <v>435</v>
      </c>
      <c r="D7109">
        <v>0</v>
      </c>
      <c r="E7109">
        <v>2018</v>
      </c>
    </row>
    <row r="7110" spans="1:5" x14ac:dyDescent="0.25">
      <c r="A7110" t="s">
        <v>299</v>
      </c>
      <c r="B7110" t="s">
        <v>137</v>
      </c>
      <c r="C7110" t="s">
        <v>435</v>
      </c>
      <c r="D7110">
        <v>0</v>
      </c>
      <c r="E7110">
        <v>2019</v>
      </c>
    </row>
    <row r="7111" spans="1:5" x14ac:dyDescent="0.25">
      <c r="A7111" t="s">
        <v>299</v>
      </c>
      <c r="B7111" t="s">
        <v>137</v>
      </c>
      <c r="C7111" t="s">
        <v>435</v>
      </c>
      <c r="D7111">
        <v>0</v>
      </c>
      <c r="E7111">
        <v>2020</v>
      </c>
    </row>
    <row r="7112" spans="1:5" x14ac:dyDescent="0.25">
      <c r="A7112" t="s">
        <v>299</v>
      </c>
      <c r="B7112" t="s">
        <v>137</v>
      </c>
      <c r="C7112" t="s">
        <v>436</v>
      </c>
      <c r="D7112">
        <v>31269000000</v>
      </c>
      <c r="E7112">
        <v>2018</v>
      </c>
    </row>
    <row r="7113" spans="1:5" x14ac:dyDescent="0.25">
      <c r="A7113" t="s">
        <v>299</v>
      </c>
      <c r="B7113" t="s">
        <v>137</v>
      </c>
      <c r="C7113" t="s">
        <v>436</v>
      </c>
      <c r="D7113">
        <v>80293000000</v>
      </c>
      <c r="E7113">
        <v>2019</v>
      </c>
    </row>
    <row r="7114" spans="1:5" x14ac:dyDescent="0.25">
      <c r="A7114" t="s">
        <v>299</v>
      </c>
      <c r="B7114" t="s">
        <v>137</v>
      </c>
      <c r="C7114" t="s">
        <v>436</v>
      </c>
      <c r="D7114">
        <v>77689000000</v>
      </c>
      <c r="E7114">
        <v>2020</v>
      </c>
    </row>
    <row r="7115" spans="1:5" x14ac:dyDescent="0.25">
      <c r="A7115" t="s">
        <v>299</v>
      </c>
      <c r="B7115" t="s">
        <v>137</v>
      </c>
      <c r="C7115" t="s">
        <v>437</v>
      </c>
      <c r="D7115">
        <v>26708000000</v>
      </c>
      <c r="E7115">
        <v>2018</v>
      </c>
    </row>
    <row r="7116" spans="1:5" x14ac:dyDescent="0.25">
      <c r="A7116" t="s">
        <v>299</v>
      </c>
      <c r="B7116" t="s">
        <v>137</v>
      </c>
      <c r="C7116" t="s">
        <v>437</v>
      </c>
      <c r="D7116">
        <v>27546000000</v>
      </c>
      <c r="E7116">
        <v>2019</v>
      </c>
    </row>
    <row r="7117" spans="1:5" x14ac:dyDescent="0.25">
      <c r="A7117" t="s">
        <v>299</v>
      </c>
      <c r="B7117" t="s">
        <v>137</v>
      </c>
      <c r="C7117" t="s">
        <v>437</v>
      </c>
      <c r="D7117">
        <v>21508000000</v>
      </c>
      <c r="E7117">
        <v>2020</v>
      </c>
    </row>
    <row r="7118" spans="1:5" x14ac:dyDescent="0.25">
      <c r="A7118" t="s">
        <v>299</v>
      </c>
      <c r="B7118" t="s">
        <v>137</v>
      </c>
      <c r="C7118" t="s">
        <v>438</v>
      </c>
      <c r="D7118">
        <v>13066000000</v>
      </c>
      <c r="E7118">
        <v>2018</v>
      </c>
    </row>
    <row r="7119" spans="1:5" x14ac:dyDescent="0.25">
      <c r="A7119" t="s">
        <v>299</v>
      </c>
      <c r="B7119" t="s">
        <v>137</v>
      </c>
      <c r="C7119" t="s">
        <v>438</v>
      </c>
      <c r="D7119">
        <v>10897000000</v>
      </c>
      <c r="E7119">
        <v>2019</v>
      </c>
    </row>
    <row r="7120" spans="1:5" x14ac:dyDescent="0.25">
      <c r="A7120" t="s">
        <v>299</v>
      </c>
      <c r="B7120" t="s">
        <v>137</v>
      </c>
      <c r="C7120" t="s">
        <v>438</v>
      </c>
      <c r="D7120">
        <v>-2442000000</v>
      </c>
      <c r="E7120">
        <v>2020</v>
      </c>
    </row>
    <row r="7121" spans="1:5" x14ac:dyDescent="0.25">
      <c r="A7121" t="s">
        <v>299</v>
      </c>
      <c r="B7121" t="s">
        <v>137</v>
      </c>
      <c r="C7121" t="s">
        <v>439</v>
      </c>
      <c r="D7121">
        <v>0</v>
      </c>
      <c r="E7121">
        <v>2018</v>
      </c>
    </row>
    <row r="7122" spans="1:5" x14ac:dyDescent="0.25">
      <c r="A7122" t="s">
        <v>299</v>
      </c>
      <c r="B7122" t="s">
        <v>137</v>
      </c>
      <c r="C7122" t="s">
        <v>439</v>
      </c>
      <c r="D7122">
        <v>687000000</v>
      </c>
      <c r="E7122">
        <v>2019</v>
      </c>
    </row>
    <row r="7123" spans="1:5" x14ac:dyDescent="0.25">
      <c r="A7123" t="s">
        <v>299</v>
      </c>
      <c r="B7123" t="s">
        <v>137</v>
      </c>
      <c r="C7123" t="s">
        <v>439</v>
      </c>
      <c r="D7123">
        <v>-32000000</v>
      </c>
      <c r="E7123">
        <v>2020</v>
      </c>
    </row>
    <row r="7124" spans="1:5" x14ac:dyDescent="0.25">
      <c r="A7124" t="s">
        <v>299</v>
      </c>
      <c r="B7124" t="s">
        <v>137</v>
      </c>
      <c r="C7124" t="s">
        <v>23</v>
      </c>
      <c r="D7124">
        <v>1663000000</v>
      </c>
      <c r="E7124">
        <v>2018</v>
      </c>
    </row>
    <row r="7125" spans="1:5" x14ac:dyDescent="0.25">
      <c r="A7125" t="s">
        <v>299</v>
      </c>
      <c r="B7125" t="s">
        <v>137</v>
      </c>
      <c r="C7125" t="s">
        <v>23</v>
      </c>
      <c r="D7125">
        <v>3026000000</v>
      </c>
      <c r="E7125">
        <v>2019</v>
      </c>
    </row>
    <row r="7126" spans="1:5" x14ac:dyDescent="0.25">
      <c r="A7126" t="s">
        <v>299</v>
      </c>
      <c r="B7126" t="s">
        <v>137</v>
      </c>
      <c r="C7126" t="s">
        <v>23</v>
      </c>
      <c r="D7126">
        <v>699000000</v>
      </c>
      <c r="E7126">
        <v>2020</v>
      </c>
    </row>
    <row r="7127" spans="1:5" x14ac:dyDescent="0.25">
      <c r="A7127" t="s">
        <v>299</v>
      </c>
      <c r="B7127" t="s">
        <v>137</v>
      </c>
      <c r="C7127" t="s">
        <v>440</v>
      </c>
      <c r="D7127">
        <v>6812000000</v>
      </c>
      <c r="E7127">
        <v>2018</v>
      </c>
    </row>
    <row r="7128" spans="1:5" x14ac:dyDescent="0.25">
      <c r="A7128" t="s">
        <v>299</v>
      </c>
      <c r="B7128" t="s">
        <v>137</v>
      </c>
      <c r="C7128" t="s">
        <v>440</v>
      </c>
      <c r="D7128">
        <v>23215000000</v>
      </c>
      <c r="E7128">
        <v>2019</v>
      </c>
    </row>
    <row r="7129" spans="1:5" x14ac:dyDescent="0.25">
      <c r="A7129" t="s">
        <v>299</v>
      </c>
      <c r="B7129" t="s">
        <v>137</v>
      </c>
      <c r="C7129" t="s">
        <v>440</v>
      </c>
      <c r="D7129">
        <v>19173000000</v>
      </c>
      <c r="E7129">
        <v>2020</v>
      </c>
    </row>
    <row r="7130" spans="1:5" x14ac:dyDescent="0.25">
      <c r="A7130" t="s">
        <v>299</v>
      </c>
      <c r="B7130" t="s">
        <v>137</v>
      </c>
      <c r="C7130" t="s">
        <v>22</v>
      </c>
      <c r="D7130">
        <v>-574000000</v>
      </c>
      <c r="E7130">
        <v>2018</v>
      </c>
    </row>
    <row r="7131" spans="1:5" x14ac:dyDescent="0.25">
      <c r="A7131" t="s">
        <v>299</v>
      </c>
      <c r="B7131" t="s">
        <v>137</v>
      </c>
      <c r="C7131" t="s">
        <v>22</v>
      </c>
      <c r="D7131">
        <v>-978000000</v>
      </c>
      <c r="E7131">
        <v>2019</v>
      </c>
    </row>
    <row r="7132" spans="1:5" x14ac:dyDescent="0.25">
      <c r="A7132" t="s">
        <v>299</v>
      </c>
      <c r="B7132" t="s">
        <v>137</v>
      </c>
      <c r="C7132" t="s">
        <v>22</v>
      </c>
      <c r="D7132">
        <v>-1491000000</v>
      </c>
      <c r="E7132">
        <v>2020</v>
      </c>
    </row>
    <row r="7133" spans="1:5" x14ac:dyDescent="0.25">
      <c r="A7133" t="s">
        <v>299</v>
      </c>
      <c r="B7133" t="s">
        <v>137</v>
      </c>
      <c r="C7133" t="s">
        <v>441</v>
      </c>
      <c r="D7133">
        <v>631000000</v>
      </c>
      <c r="E7133">
        <v>2018</v>
      </c>
    </row>
    <row r="7134" spans="1:5" x14ac:dyDescent="0.25">
      <c r="A7134" t="s">
        <v>299</v>
      </c>
      <c r="B7134" t="s">
        <v>137</v>
      </c>
      <c r="C7134" t="s">
        <v>441</v>
      </c>
      <c r="D7134">
        <v>1142000000</v>
      </c>
      <c r="E7134">
        <v>2019</v>
      </c>
    </row>
    <row r="7135" spans="1:5" x14ac:dyDescent="0.25">
      <c r="A7135" t="s">
        <v>299</v>
      </c>
      <c r="B7135" t="s">
        <v>137</v>
      </c>
      <c r="C7135" t="s">
        <v>441</v>
      </c>
      <c r="D7135">
        <v>1559000000</v>
      </c>
      <c r="E7135">
        <v>2020</v>
      </c>
    </row>
    <row r="7136" spans="1:5" x14ac:dyDescent="0.25">
      <c r="A7136" t="s">
        <v>299</v>
      </c>
      <c r="B7136" t="s">
        <v>137</v>
      </c>
      <c r="C7136" t="s">
        <v>11</v>
      </c>
      <c r="D7136">
        <v>1392000000</v>
      </c>
      <c r="E7136">
        <v>2018</v>
      </c>
    </row>
    <row r="7137" spans="1:5" x14ac:dyDescent="0.25">
      <c r="A7137" t="s">
        <v>299</v>
      </c>
      <c r="B7137" t="s">
        <v>137</v>
      </c>
      <c r="C7137" t="s">
        <v>11</v>
      </c>
      <c r="D7137">
        <v>1649000000</v>
      </c>
      <c r="E7137">
        <v>2019</v>
      </c>
    </row>
    <row r="7138" spans="1:5" x14ac:dyDescent="0.25">
      <c r="A7138" t="s">
        <v>299</v>
      </c>
      <c r="B7138" t="s">
        <v>137</v>
      </c>
      <c r="C7138" t="s">
        <v>11</v>
      </c>
      <c r="D7138">
        <v>1583000000</v>
      </c>
      <c r="E7138">
        <v>2020</v>
      </c>
    </row>
    <row r="7139" spans="1:5" x14ac:dyDescent="0.25">
      <c r="A7139" t="s">
        <v>299</v>
      </c>
      <c r="B7139" t="s">
        <v>137</v>
      </c>
      <c r="C7139" t="s">
        <v>19</v>
      </c>
      <c r="D7139">
        <v>98598000000</v>
      </c>
      <c r="E7139">
        <v>2018</v>
      </c>
    </row>
    <row r="7140" spans="1:5" x14ac:dyDescent="0.25">
      <c r="A7140" t="s">
        <v>299</v>
      </c>
      <c r="B7140" t="s">
        <v>137</v>
      </c>
      <c r="C7140" t="s">
        <v>19</v>
      </c>
      <c r="D7140">
        <v>193984000000</v>
      </c>
      <c r="E7140">
        <v>2019</v>
      </c>
    </row>
    <row r="7141" spans="1:5" x14ac:dyDescent="0.25">
      <c r="A7141" t="s">
        <v>299</v>
      </c>
      <c r="B7141" t="s">
        <v>137</v>
      </c>
      <c r="C7141" t="s">
        <v>19</v>
      </c>
      <c r="D7141">
        <v>201549000000</v>
      </c>
      <c r="E7141">
        <v>2020</v>
      </c>
    </row>
    <row r="7142" spans="1:5" x14ac:dyDescent="0.25">
      <c r="A7142" t="s">
        <v>299</v>
      </c>
      <c r="B7142" t="s">
        <v>137</v>
      </c>
      <c r="C7142" t="s">
        <v>18</v>
      </c>
      <c r="D7142">
        <v>44643000000</v>
      </c>
      <c r="E7142">
        <v>2018</v>
      </c>
    </row>
    <row r="7143" spans="1:5" x14ac:dyDescent="0.25">
      <c r="A7143" t="s">
        <v>299</v>
      </c>
      <c r="B7143" t="s">
        <v>137</v>
      </c>
      <c r="C7143" t="s">
        <v>18</v>
      </c>
      <c r="D7143">
        <v>91132000000</v>
      </c>
      <c r="E7143">
        <v>2019</v>
      </c>
    </row>
    <row r="7144" spans="1:5" x14ac:dyDescent="0.25">
      <c r="A7144" t="s">
        <v>299</v>
      </c>
      <c r="B7144" t="s">
        <v>137</v>
      </c>
      <c r="C7144" t="s">
        <v>18</v>
      </c>
      <c r="D7144">
        <v>104037000000</v>
      </c>
      <c r="E7144">
        <v>2020</v>
      </c>
    </row>
    <row r="7145" spans="1:5" x14ac:dyDescent="0.25">
      <c r="A7145" t="s">
        <v>299</v>
      </c>
      <c r="B7145" t="s">
        <v>137</v>
      </c>
      <c r="C7145" t="s">
        <v>442</v>
      </c>
      <c r="D7145">
        <v>3790000000</v>
      </c>
      <c r="E7145">
        <v>2018</v>
      </c>
    </row>
    <row r="7146" spans="1:5" x14ac:dyDescent="0.25">
      <c r="A7146" t="s">
        <v>299</v>
      </c>
      <c r="B7146" t="s">
        <v>137</v>
      </c>
      <c r="C7146" t="s">
        <v>442</v>
      </c>
      <c r="D7146">
        <v>8857000000</v>
      </c>
      <c r="E7146">
        <v>2019</v>
      </c>
    </row>
    <row r="7147" spans="1:5" x14ac:dyDescent="0.25">
      <c r="A7147" t="s">
        <v>299</v>
      </c>
      <c r="B7147" t="s">
        <v>137</v>
      </c>
      <c r="C7147" t="s">
        <v>442</v>
      </c>
      <c r="D7147">
        <v>5711000000</v>
      </c>
      <c r="E7147">
        <v>2020</v>
      </c>
    </row>
    <row r="7148" spans="1:5" x14ac:dyDescent="0.25">
      <c r="A7148" t="s">
        <v>299</v>
      </c>
      <c r="B7148" t="s">
        <v>137</v>
      </c>
      <c r="C7148" t="s">
        <v>443</v>
      </c>
      <c r="D7148">
        <v>2899000000</v>
      </c>
      <c r="E7148">
        <v>2018</v>
      </c>
    </row>
    <row r="7149" spans="1:5" x14ac:dyDescent="0.25">
      <c r="A7149" t="s">
        <v>299</v>
      </c>
      <c r="B7149" t="s">
        <v>137</v>
      </c>
      <c r="C7149" t="s">
        <v>443</v>
      </c>
      <c r="D7149">
        <v>3224000000</v>
      </c>
      <c r="E7149">
        <v>2019</v>
      </c>
    </row>
    <row r="7150" spans="1:5" x14ac:dyDescent="0.25">
      <c r="A7150" t="s">
        <v>299</v>
      </c>
      <c r="B7150" t="s">
        <v>137</v>
      </c>
      <c r="C7150" t="s">
        <v>443</v>
      </c>
      <c r="D7150">
        <v>3903000000</v>
      </c>
      <c r="E7150">
        <v>2020</v>
      </c>
    </row>
    <row r="7151" spans="1:5" x14ac:dyDescent="0.25">
      <c r="A7151" t="s">
        <v>299</v>
      </c>
      <c r="B7151" t="s">
        <v>137</v>
      </c>
      <c r="C7151" t="s">
        <v>444</v>
      </c>
      <c r="D7151">
        <v>-2583000000</v>
      </c>
      <c r="E7151">
        <v>2018</v>
      </c>
    </row>
    <row r="7152" spans="1:5" x14ac:dyDescent="0.25">
      <c r="A7152" t="s">
        <v>299</v>
      </c>
      <c r="B7152" t="s">
        <v>137</v>
      </c>
      <c r="C7152" t="s">
        <v>444</v>
      </c>
      <c r="D7152">
        <v>3677000000</v>
      </c>
      <c r="E7152">
        <v>2019</v>
      </c>
    </row>
    <row r="7153" spans="1:5" x14ac:dyDescent="0.25">
      <c r="A7153" t="s">
        <v>299</v>
      </c>
      <c r="B7153" t="s">
        <v>137</v>
      </c>
      <c r="C7153" t="s">
        <v>444</v>
      </c>
      <c r="D7153">
        <v>11233000000</v>
      </c>
      <c r="E7153">
        <v>2020</v>
      </c>
    </row>
    <row r="7154" spans="1:5" x14ac:dyDescent="0.25">
      <c r="A7154" t="s">
        <v>299</v>
      </c>
      <c r="B7154" t="s">
        <v>137</v>
      </c>
      <c r="C7154" t="s">
        <v>445</v>
      </c>
      <c r="D7154">
        <v>116000000</v>
      </c>
      <c r="E7154">
        <v>2018</v>
      </c>
    </row>
    <row r="7155" spans="1:5" x14ac:dyDescent="0.25">
      <c r="A7155" t="s">
        <v>299</v>
      </c>
      <c r="B7155" t="s">
        <v>137</v>
      </c>
      <c r="C7155" t="s">
        <v>445</v>
      </c>
      <c r="D7155">
        <v>-9576000000</v>
      </c>
      <c r="E7155">
        <v>2019</v>
      </c>
    </row>
    <row r="7156" spans="1:5" x14ac:dyDescent="0.25">
      <c r="A7156" t="s">
        <v>299</v>
      </c>
      <c r="B7156" t="s">
        <v>137</v>
      </c>
      <c r="C7156" t="s">
        <v>445</v>
      </c>
      <c r="D7156">
        <v>12246000000</v>
      </c>
      <c r="E7156">
        <v>2020</v>
      </c>
    </row>
    <row r="7157" spans="1:5" x14ac:dyDescent="0.25">
      <c r="A7157" t="s">
        <v>299</v>
      </c>
      <c r="B7157" t="s">
        <v>137</v>
      </c>
      <c r="C7157" t="s">
        <v>446</v>
      </c>
      <c r="D7157">
        <v>0</v>
      </c>
      <c r="E7157">
        <v>2018</v>
      </c>
    </row>
    <row r="7158" spans="1:5" x14ac:dyDescent="0.25">
      <c r="A7158" t="s">
        <v>299</v>
      </c>
      <c r="B7158" t="s">
        <v>137</v>
      </c>
      <c r="C7158" t="s">
        <v>446</v>
      </c>
      <c r="D7158">
        <v>10974000000</v>
      </c>
      <c r="E7158">
        <v>2019</v>
      </c>
    </row>
    <row r="7159" spans="1:5" x14ac:dyDescent="0.25">
      <c r="A7159" t="s">
        <v>299</v>
      </c>
      <c r="B7159" t="s">
        <v>137</v>
      </c>
      <c r="C7159" t="s">
        <v>446</v>
      </c>
      <c r="D7159">
        <v>215000000</v>
      </c>
      <c r="E7159">
        <v>2020</v>
      </c>
    </row>
    <row r="7160" spans="1:5" x14ac:dyDescent="0.25">
      <c r="A7160" t="s">
        <v>299</v>
      </c>
      <c r="B7160" t="s">
        <v>137</v>
      </c>
      <c r="C7160" t="s">
        <v>447</v>
      </c>
      <c r="D7160">
        <v>-8843000000</v>
      </c>
      <c r="E7160">
        <v>2018</v>
      </c>
    </row>
    <row r="7161" spans="1:5" x14ac:dyDescent="0.25">
      <c r="A7161" t="s">
        <v>299</v>
      </c>
      <c r="B7161" t="s">
        <v>137</v>
      </c>
      <c r="C7161" t="s">
        <v>447</v>
      </c>
      <c r="D7161">
        <v>-464000000</v>
      </c>
      <c r="E7161">
        <v>2019</v>
      </c>
    </row>
    <row r="7162" spans="1:5" x14ac:dyDescent="0.25">
      <c r="A7162" t="s">
        <v>299</v>
      </c>
      <c r="B7162" t="s">
        <v>137</v>
      </c>
      <c r="C7162" t="s">
        <v>447</v>
      </c>
      <c r="D7162">
        <v>8480000000</v>
      </c>
      <c r="E7162">
        <v>2020</v>
      </c>
    </row>
    <row r="7163" spans="1:5" x14ac:dyDescent="0.25">
      <c r="A7163" t="s">
        <v>299</v>
      </c>
      <c r="B7163" t="s">
        <v>137</v>
      </c>
      <c r="C7163" t="s">
        <v>448</v>
      </c>
      <c r="D7163">
        <v>0</v>
      </c>
      <c r="E7163">
        <v>2018</v>
      </c>
    </row>
    <row r="7164" spans="1:5" x14ac:dyDescent="0.25">
      <c r="A7164" t="s">
        <v>299</v>
      </c>
      <c r="B7164" t="s">
        <v>137</v>
      </c>
      <c r="C7164" t="s">
        <v>448</v>
      </c>
      <c r="D7164">
        <v>-626000000</v>
      </c>
      <c r="E7164">
        <v>2019</v>
      </c>
    </row>
    <row r="7165" spans="1:5" x14ac:dyDescent="0.25">
      <c r="A7165" t="s">
        <v>299</v>
      </c>
      <c r="B7165" t="s">
        <v>137</v>
      </c>
      <c r="C7165" t="s">
        <v>448</v>
      </c>
      <c r="D7165">
        <v>0</v>
      </c>
      <c r="E7165">
        <v>2020</v>
      </c>
    </row>
    <row r="7166" spans="1:5" x14ac:dyDescent="0.25">
      <c r="A7166" t="s">
        <v>299</v>
      </c>
      <c r="B7166" t="s">
        <v>137</v>
      </c>
      <c r="C7166" t="s">
        <v>449</v>
      </c>
      <c r="D7166">
        <v>-5336000000</v>
      </c>
      <c r="E7166">
        <v>2018</v>
      </c>
    </row>
    <row r="7167" spans="1:5" x14ac:dyDescent="0.25">
      <c r="A7167" t="s">
        <v>299</v>
      </c>
      <c r="B7167" t="s">
        <v>137</v>
      </c>
      <c r="C7167" t="s">
        <v>449</v>
      </c>
      <c r="D7167">
        <v>-15096000000</v>
      </c>
      <c r="E7167">
        <v>2019</v>
      </c>
    </row>
    <row r="7168" spans="1:5" x14ac:dyDescent="0.25">
      <c r="A7168" t="s">
        <v>299</v>
      </c>
      <c r="B7168" t="s">
        <v>137</v>
      </c>
      <c r="C7168" t="s">
        <v>449</v>
      </c>
      <c r="D7168">
        <v>-3850000000</v>
      </c>
      <c r="E7168">
        <v>2020</v>
      </c>
    </row>
    <row r="7169" spans="1:5" x14ac:dyDescent="0.25">
      <c r="A7169" t="s">
        <v>299</v>
      </c>
      <c r="B7169" t="s">
        <v>137</v>
      </c>
      <c r="C7169" t="s">
        <v>450</v>
      </c>
      <c r="D7169">
        <v>0</v>
      </c>
      <c r="E7169">
        <v>2018</v>
      </c>
    </row>
    <row r="7170" spans="1:5" x14ac:dyDescent="0.25">
      <c r="A7170" t="s">
        <v>299</v>
      </c>
      <c r="B7170" t="s">
        <v>137</v>
      </c>
      <c r="C7170" t="s">
        <v>450</v>
      </c>
      <c r="D7170">
        <v>10978000000</v>
      </c>
      <c r="E7170">
        <v>2019</v>
      </c>
    </row>
    <row r="7171" spans="1:5" x14ac:dyDescent="0.25">
      <c r="A7171" t="s">
        <v>299</v>
      </c>
      <c r="B7171" t="s">
        <v>137</v>
      </c>
      <c r="C7171" t="s">
        <v>450</v>
      </c>
      <c r="D7171">
        <v>213000000</v>
      </c>
      <c r="E7171">
        <v>2020</v>
      </c>
    </row>
    <row r="7172" spans="1:5" x14ac:dyDescent="0.25">
      <c r="A7172" t="s">
        <v>299</v>
      </c>
      <c r="B7172" t="s">
        <v>137</v>
      </c>
      <c r="C7172" t="s">
        <v>451</v>
      </c>
      <c r="D7172">
        <v>14295000000</v>
      </c>
      <c r="E7172">
        <v>2018</v>
      </c>
    </row>
    <row r="7173" spans="1:5" x14ac:dyDescent="0.25">
      <c r="A7173" t="s">
        <v>299</v>
      </c>
      <c r="B7173" t="s">
        <v>137</v>
      </c>
      <c r="C7173" t="s">
        <v>451</v>
      </c>
      <c r="D7173">
        <v>5984000000</v>
      </c>
      <c r="E7173">
        <v>2019</v>
      </c>
    </row>
    <row r="7174" spans="1:5" x14ac:dyDescent="0.25">
      <c r="A7174" t="s">
        <v>299</v>
      </c>
      <c r="B7174" t="s">
        <v>137</v>
      </c>
      <c r="C7174" t="s">
        <v>451</v>
      </c>
      <c r="D7174">
        <v>7616000000</v>
      </c>
      <c r="E7174">
        <v>2020</v>
      </c>
    </row>
    <row r="7175" spans="1:5" x14ac:dyDescent="0.25">
      <c r="A7175" t="s">
        <v>299</v>
      </c>
      <c r="B7175" t="s">
        <v>137</v>
      </c>
      <c r="C7175" t="s">
        <v>452</v>
      </c>
      <c r="D7175">
        <v>0</v>
      </c>
      <c r="E7175">
        <v>2018</v>
      </c>
    </row>
    <row r="7176" spans="1:5" x14ac:dyDescent="0.25">
      <c r="A7176" t="s">
        <v>299</v>
      </c>
      <c r="B7176" t="s">
        <v>137</v>
      </c>
      <c r="C7176" t="s">
        <v>452</v>
      </c>
      <c r="D7176">
        <v>622000000</v>
      </c>
      <c r="E7176">
        <v>2019</v>
      </c>
    </row>
    <row r="7177" spans="1:5" x14ac:dyDescent="0.25">
      <c r="A7177" t="s">
        <v>299</v>
      </c>
      <c r="B7177" t="s">
        <v>137</v>
      </c>
      <c r="C7177" t="s">
        <v>452</v>
      </c>
      <c r="D7177">
        <v>2000000</v>
      </c>
      <c r="E7177">
        <v>2020</v>
      </c>
    </row>
    <row r="7178" spans="1:5" x14ac:dyDescent="0.25">
      <c r="A7178" t="s">
        <v>299</v>
      </c>
      <c r="B7178" t="s">
        <v>137</v>
      </c>
      <c r="C7178" t="s">
        <v>453</v>
      </c>
      <c r="D7178">
        <v>468000000</v>
      </c>
      <c r="E7178">
        <v>2018</v>
      </c>
    </row>
    <row r="7179" spans="1:5" x14ac:dyDescent="0.25">
      <c r="A7179" t="s">
        <v>299</v>
      </c>
      <c r="B7179" t="s">
        <v>137</v>
      </c>
      <c r="C7179" t="s">
        <v>453</v>
      </c>
      <c r="D7179">
        <v>530000000</v>
      </c>
      <c r="E7179">
        <v>2019</v>
      </c>
    </row>
    <row r="7180" spans="1:5" x14ac:dyDescent="0.25">
      <c r="A7180" t="s">
        <v>299</v>
      </c>
      <c r="B7180" t="s">
        <v>137</v>
      </c>
      <c r="C7180" t="s">
        <v>453</v>
      </c>
      <c r="D7180">
        <v>390000000</v>
      </c>
      <c r="E7180">
        <v>2020</v>
      </c>
    </row>
    <row r="7181" spans="1:5" x14ac:dyDescent="0.25">
      <c r="A7181" t="s">
        <v>299</v>
      </c>
      <c r="B7181" t="s">
        <v>137</v>
      </c>
      <c r="C7181" t="s">
        <v>454</v>
      </c>
      <c r="D7181">
        <v>12598000000</v>
      </c>
      <c r="E7181">
        <v>2018</v>
      </c>
    </row>
    <row r="7182" spans="1:5" x14ac:dyDescent="0.25">
      <c r="A7182" t="s">
        <v>299</v>
      </c>
      <c r="B7182" t="s">
        <v>137</v>
      </c>
      <c r="C7182" t="s">
        <v>454</v>
      </c>
      <c r="D7182">
        <v>11054000000</v>
      </c>
      <c r="E7182">
        <v>2019</v>
      </c>
    </row>
    <row r="7183" spans="1:5" x14ac:dyDescent="0.25">
      <c r="A7183" t="s">
        <v>299</v>
      </c>
      <c r="B7183" t="s">
        <v>137</v>
      </c>
      <c r="C7183" t="s">
        <v>454</v>
      </c>
      <c r="D7183">
        <v>-2864000000</v>
      </c>
      <c r="E7183">
        <v>2020</v>
      </c>
    </row>
    <row r="7184" spans="1:5" x14ac:dyDescent="0.25">
      <c r="A7184" t="s">
        <v>299</v>
      </c>
      <c r="B7184" t="s">
        <v>137</v>
      </c>
      <c r="C7184" t="s">
        <v>24</v>
      </c>
      <c r="D7184">
        <v>13066000000</v>
      </c>
      <c r="E7184">
        <v>2018</v>
      </c>
    </row>
    <row r="7185" spans="1:5" x14ac:dyDescent="0.25">
      <c r="A7185" t="s">
        <v>299</v>
      </c>
      <c r="B7185" t="s">
        <v>137</v>
      </c>
      <c r="C7185" t="s">
        <v>24</v>
      </c>
      <c r="D7185">
        <v>11584000000</v>
      </c>
      <c r="E7185">
        <v>2019</v>
      </c>
    </row>
    <row r="7186" spans="1:5" x14ac:dyDescent="0.25">
      <c r="A7186" t="s">
        <v>299</v>
      </c>
      <c r="B7186" t="s">
        <v>137</v>
      </c>
      <c r="C7186" t="s">
        <v>24</v>
      </c>
      <c r="D7186">
        <v>-2474000000</v>
      </c>
      <c r="E7186">
        <v>2020</v>
      </c>
    </row>
    <row r="7187" spans="1:5" x14ac:dyDescent="0.25">
      <c r="A7187" t="s">
        <v>299</v>
      </c>
      <c r="B7187" t="s">
        <v>137</v>
      </c>
      <c r="C7187" t="s">
        <v>455</v>
      </c>
      <c r="D7187">
        <v>29540000000</v>
      </c>
      <c r="E7187">
        <v>2018</v>
      </c>
    </row>
    <row r="7188" spans="1:5" x14ac:dyDescent="0.25">
      <c r="A7188" t="s">
        <v>299</v>
      </c>
      <c r="B7188" t="s">
        <v>137</v>
      </c>
      <c r="C7188" t="s">
        <v>455</v>
      </c>
      <c r="D7188">
        <v>31603000000</v>
      </c>
      <c r="E7188">
        <v>2019</v>
      </c>
    </row>
    <row r="7189" spans="1:5" x14ac:dyDescent="0.25">
      <c r="A7189" t="s">
        <v>299</v>
      </c>
      <c r="B7189" t="s">
        <v>137</v>
      </c>
      <c r="C7189" t="s">
        <v>455</v>
      </c>
      <c r="D7189">
        <v>32078000000</v>
      </c>
      <c r="E7189">
        <v>2020</v>
      </c>
    </row>
    <row r="7190" spans="1:5" x14ac:dyDescent="0.25">
      <c r="A7190" t="s">
        <v>299</v>
      </c>
      <c r="B7190" t="s">
        <v>137</v>
      </c>
      <c r="C7190" t="s">
        <v>14</v>
      </c>
      <c r="D7190">
        <v>81773000000</v>
      </c>
      <c r="E7190">
        <v>2018</v>
      </c>
    </row>
    <row r="7191" spans="1:5" x14ac:dyDescent="0.25">
      <c r="A7191" t="s">
        <v>299</v>
      </c>
      <c r="B7191" t="s">
        <v>137</v>
      </c>
      <c r="C7191" t="s">
        <v>14</v>
      </c>
      <c r="D7191">
        <v>165860000000</v>
      </c>
      <c r="E7191">
        <v>2019</v>
      </c>
    </row>
    <row r="7192" spans="1:5" x14ac:dyDescent="0.25">
      <c r="A7192" t="s">
        <v>299</v>
      </c>
      <c r="B7192" t="s">
        <v>137</v>
      </c>
      <c r="C7192" t="s">
        <v>14</v>
      </c>
      <c r="D7192">
        <v>166298000000</v>
      </c>
      <c r="E7192">
        <v>2020</v>
      </c>
    </row>
    <row r="7193" spans="1:5" x14ac:dyDescent="0.25">
      <c r="A7193" t="s">
        <v>299</v>
      </c>
      <c r="B7193" t="s">
        <v>137</v>
      </c>
      <c r="C7193" t="s">
        <v>17</v>
      </c>
      <c r="D7193">
        <v>26783000000</v>
      </c>
      <c r="E7193">
        <v>2018</v>
      </c>
    </row>
    <row r="7194" spans="1:5" x14ac:dyDescent="0.25">
      <c r="A7194" t="s">
        <v>299</v>
      </c>
      <c r="B7194" t="s">
        <v>137</v>
      </c>
      <c r="C7194" t="s">
        <v>17</v>
      </c>
      <c r="D7194">
        <v>51889000000</v>
      </c>
      <c r="E7194">
        <v>2019</v>
      </c>
    </row>
    <row r="7195" spans="1:5" x14ac:dyDescent="0.25">
      <c r="A7195" t="s">
        <v>299</v>
      </c>
      <c r="B7195" t="s">
        <v>137</v>
      </c>
      <c r="C7195" t="s">
        <v>17</v>
      </c>
      <c r="D7195">
        <v>70121000000</v>
      </c>
      <c r="E7195">
        <v>2020</v>
      </c>
    </row>
    <row r="7196" spans="1:5" x14ac:dyDescent="0.25">
      <c r="A7196" t="s">
        <v>299</v>
      </c>
      <c r="B7196" t="s">
        <v>137</v>
      </c>
      <c r="C7196" t="s">
        <v>456</v>
      </c>
      <c r="D7196">
        <v>8893000000</v>
      </c>
      <c r="E7196">
        <v>2018</v>
      </c>
    </row>
    <row r="7197" spans="1:5" x14ac:dyDescent="0.25">
      <c r="A7197" t="s">
        <v>299</v>
      </c>
      <c r="B7197" t="s">
        <v>137</v>
      </c>
      <c r="C7197" t="s">
        <v>456</v>
      </c>
      <c r="D7197">
        <v>12732000000</v>
      </c>
      <c r="E7197">
        <v>2019</v>
      </c>
    </row>
    <row r="7198" spans="1:5" x14ac:dyDescent="0.25">
      <c r="A7198" t="s">
        <v>299</v>
      </c>
      <c r="B7198" t="s">
        <v>137</v>
      </c>
      <c r="C7198" t="s">
        <v>456</v>
      </c>
      <c r="D7198">
        <v>18104000000</v>
      </c>
      <c r="E7198">
        <v>2020</v>
      </c>
    </row>
    <row r="7199" spans="1:5" x14ac:dyDescent="0.25">
      <c r="A7199" t="s">
        <v>299</v>
      </c>
      <c r="B7199" t="s">
        <v>137</v>
      </c>
      <c r="C7199" t="s">
        <v>457</v>
      </c>
      <c r="D7199">
        <v>601000000</v>
      </c>
      <c r="E7199">
        <v>2018</v>
      </c>
    </row>
    <row r="7200" spans="1:5" x14ac:dyDescent="0.25">
      <c r="A7200" t="s">
        <v>299</v>
      </c>
      <c r="B7200" t="s">
        <v>137</v>
      </c>
      <c r="C7200" t="s">
        <v>457</v>
      </c>
      <c r="D7200">
        <v>1038000000</v>
      </c>
      <c r="E7200">
        <v>2020</v>
      </c>
    </row>
    <row r="7201" spans="1:5" x14ac:dyDescent="0.25">
      <c r="A7201" t="s">
        <v>299</v>
      </c>
      <c r="B7201" t="s">
        <v>137</v>
      </c>
      <c r="C7201" t="s">
        <v>494</v>
      </c>
      <c r="D7201">
        <v>0</v>
      </c>
      <c r="E7201">
        <v>2019</v>
      </c>
    </row>
    <row r="7202" spans="1:5" x14ac:dyDescent="0.25">
      <c r="A7202" t="s">
        <v>299</v>
      </c>
      <c r="B7202" t="s">
        <v>137</v>
      </c>
      <c r="C7202" t="s">
        <v>458</v>
      </c>
      <c r="D7202">
        <v>8893000000</v>
      </c>
      <c r="E7202">
        <v>2018</v>
      </c>
    </row>
    <row r="7203" spans="1:5" x14ac:dyDescent="0.25">
      <c r="A7203" t="s">
        <v>299</v>
      </c>
      <c r="B7203" t="s">
        <v>137</v>
      </c>
      <c r="C7203" t="s">
        <v>458</v>
      </c>
      <c r="D7203">
        <v>12732000000</v>
      </c>
      <c r="E7203">
        <v>2019</v>
      </c>
    </row>
    <row r="7204" spans="1:5" x14ac:dyDescent="0.25">
      <c r="A7204" t="s">
        <v>299</v>
      </c>
      <c r="B7204" t="s">
        <v>137</v>
      </c>
      <c r="C7204" t="s">
        <v>458</v>
      </c>
      <c r="D7204">
        <v>18104000000</v>
      </c>
      <c r="E7204">
        <v>2020</v>
      </c>
    </row>
    <row r="7205" spans="1:5" x14ac:dyDescent="0.25">
      <c r="A7205" t="s">
        <v>299</v>
      </c>
      <c r="B7205" t="s">
        <v>137</v>
      </c>
      <c r="C7205" t="s">
        <v>459</v>
      </c>
      <c r="D7205">
        <v>50541000000</v>
      </c>
      <c r="E7205">
        <v>2018</v>
      </c>
    </row>
    <row r="7206" spans="1:5" x14ac:dyDescent="0.25">
      <c r="A7206" t="s">
        <v>299</v>
      </c>
      <c r="B7206" t="s">
        <v>137</v>
      </c>
      <c r="C7206" t="s">
        <v>459</v>
      </c>
      <c r="D7206">
        <v>56875000000</v>
      </c>
      <c r="E7206">
        <v>2019</v>
      </c>
    </row>
    <row r="7207" spans="1:5" x14ac:dyDescent="0.25">
      <c r="A7207" t="s">
        <v>299</v>
      </c>
      <c r="B7207" t="s">
        <v>137</v>
      </c>
      <c r="C7207" t="s">
        <v>459</v>
      </c>
      <c r="D7207">
        <v>47284000000</v>
      </c>
      <c r="E7207">
        <v>2020</v>
      </c>
    </row>
    <row r="7208" spans="1:5" x14ac:dyDescent="0.25">
      <c r="A7208" t="s">
        <v>299</v>
      </c>
      <c r="B7208" t="s">
        <v>137</v>
      </c>
      <c r="C7208" t="s">
        <v>460</v>
      </c>
      <c r="D7208">
        <v>-12537000000</v>
      </c>
      <c r="E7208">
        <v>2018</v>
      </c>
    </row>
    <row r="7209" spans="1:5" x14ac:dyDescent="0.25">
      <c r="A7209" t="s">
        <v>299</v>
      </c>
      <c r="B7209" t="s">
        <v>137</v>
      </c>
      <c r="C7209" t="s">
        <v>460</v>
      </c>
      <c r="D7209">
        <v>-7882000000</v>
      </c>
      <c r="E7209">
        <v>2019</v>
      </c>
    </row>
    <row r="7210" spans="1:5" x14ac:dyDescent="0.25">
      <c r="A7210" t="s">
        <v>299</v>
      </c>
      <c r="B7210" t="s">
        <v>137</v>
      </c>
      <c r="C7210" t="s">
        <v>460</v>
      </c>
      <c r="D7210">
        <v>-4683000000</v>
      </c>
      <c r="E7210">
        <v>2020</v>
      </c>
    </row>
    <row r="7211" spans="1:5" x14ac:dyDescent="0.25">
      <c r="A7211" t="s">
        <v>299</v>
      </c>
      <c r="B7211" t="s">
        <v>137</v>
      </c>
      <c r="C7211" t="s">
        <v>461</v>
      </c>
      <c r="D7211">
        <v>-871000000</v>
      </c>
      <c r="E7211">
        <v>2018</v>
      </c>
    </row>
    <row r="7212" spans="1:5" x14ac:dyDescent="0.25">
      <c r="A7212" t="s">
        <v>299</v>
      </c>
      <c r="B7212" t="s">
        <v>137</v>
      </c>
      <c r="C7212" t="s">
        <v>461</v>
      </c>
      <c r="D7212">
        <v>758000000</v>
      </c>
      <c r="E7212">
        <v>2019</v>
      </c>
    </row>
    <row r="7213" spans="1:5" x14ac:dyDescent="0.25">
      <c r="A7213" t="s">
        <v>299</v>
      </c>
      <c r="B7213" t="s">
        <v>137</v>
      </c>
      <c r="C7213" t="s">
        <v>461</v>
      </c>
      <c r="D7213">
        <v>385000000</v>
      </c>
      <c r="E7213">
        <v>2020</v>
      </c>
    </row>
    <row r="7214" spans="1:5" x14ac:dyDescent="0.25">
      <c r="A7214" t="s">
        <v>299</v>
      </c>
      <c r="B7214" t="s">
        <v>137</v>
      </c>
      <c r="C7214" t="s">
        <v>462</v>
      </c>
      <c r="D7214">
        <v>8696000000</v>
      </c>
      <c r="E7214">
        <v>2018</v>
      </c>
    </row>
    <row r="7215" spans="1:5" x14ac:dyDescent="0.25">
      <c r="A7215" t="s">
        <v>299</v>
      </c>
      <c r="B7215" t="s">
        <v>137</v>
      </c>
      <c r="C7215" t="s">
        <v>462</v>
      </c>
      <c r="D7215">
        <v>6826000000</v>
      </c>
      <c r="E7215">
        <v>2019</v>
      </c>
    </row>
    <row r="7216" spans="1:5" x14ac:dyDescent="0.25">
      <c r="A7216" t="s">
        <v>299</v>
      </c>
      <c r="B7216" t="s">
        <v>137</v>
      </c>
      <c r="C7216" t="s">
        <v>462</v>
      </c>
      <c r="D7216">
        <v>4591000000</v>
      </c>
      <c r="E7216">
        <v>2020</v>
      </c>
    </row>
    <row r="7217" spans="1:5" x14ac:dyDescent="0.25">
      <c r="A7217" t="s">
        <v>299</v>
      </c>
      <c r="B7217" t="s">
        <v>137</v>
      </c>
      <c r="C7217" t="s">
        <v>463</v>
      </c>
      <c r="D7217">
        <v>359000000</v>
      </c>
      <c r="E7217">
        <v>2018</v>
      </c>
    </row>
    <row r="7218" spans="1:5" x14ac:dyDescent="0.25">
      <c r="A7218" t="s">
        <v>299</v>
      </c>
      <c r="B7218" t="s">
        <v>137</v>
      </c>
      <c r="C7218" t="s">
        <v>463</v>
      </c>
      <c r="D7218">
        <v>-2879000000</v>
      </c>
      <c r="E7218">
        <v>2019</v>
      </c>
    </row>
    <row r="7219" spans="1:5" x14ac:dyDescent="0.25">
      <c r="A7219" t="s">
        <v>299</v>
      </c>
      <c r="B7219" t="s">
        <v>137</v>
      </c>
      <c r="C7219" t="s">
        <v>463</v>
      </c>
      <c r="D7219">
        <v>-1612000000</v>
      </c>
      <c r="E7219">
        <v>2020</v>
      </c>
    </row>
    <row r="7220" spans="1:5" x14ac:dyDescent="0.25">
      <c r="A7220" t="s">
        <v>299</v>
      </c>
      <c r="B7220" t="s">
        <v>137</v>
      </c>
      <c r="C7220" t="s">
        <v>12</v>
      </c>
      <c r="D7220">
        <v>1949000000</v>
      </c>
      <c r="E7220">
        <v>2018</v>
      </c>
    </row>
    <row r="7221" spans="1:5" x14ac:dyDescent="0.25">
      <c r="A7221" t="s">
        <v>299</v>
      </c>
      <c r="B7221" t="s">
        <v>137</v>
      </c>
      <c r="C7221" t="s">
        <v>12</v>
      </c>
      <c r="D7221">
        <v>5576000000</v>
      </c>
      <c r="E7221">
        <v>2019</v>
      </c>
    </row>
    <row r="7222" spans="1:5" x14ac:dyDescent="0.25">
      <c r="A7222" t="s">
        <v>299</v>
      </c>
      <c r="B7222" t="s">
        <v>137</v>
      </c>
      <c r="C7222" t="s">
        <v>12</v>
      </c>
      <c r="D7222">
        <v>3046000000</v>
      </c>
      <c r="E7222">
        <v>2020</v>
      </c>
    </row>
    <row r="7223" spans="1:5" x14ac:dyDescent="0.25">
      <c r="A7223" t="s">
        <v>299</v>
      </c>
      <c r="B7223" t="s">
        <v>137</v>
      </c>
      <c r="C7223" t="s">
        <v>464</v>
      </c>
      <c r="D7223">
        <v>4591000000</v>
      </c>
      <c r="E7223">
        <v>2018</v>
      </c>
    </row>
    <row r="7224" spans="1:5" x14ac:dyDescent="0.25">
      <c r="A7224" t="s">
        <v>299</v>
      </c>
      <c r="B7224" t="s">
        <v>137</v>
      </c>
      <c r="C7224" t="s">
        <v>464</v>
      </c>
      <c r="D7224">
        <v>4722000000</v>
      </c>
      <c r="E7224">
        <v>2019</v>
      </c>
    </row>
    <row r="7225" spans="1:5" x14ac:dyDescent="0.25">
      <c r="A7225" t="s">
        <v>299</v>
      </c>
      <c r="B7225" t="s">
        <v>137</v>
      </c>
      <c r="C7225" t="s">
        <v>464</v>
      </c>
      <c r="D7225">
        <v>4116000000</v>
      </c>
      <c r="E7225">
        <v>2020</v>
      </c>
    </row>
    <row r="7226" spans="1:5" x14ac:dyDescent="0.25">
      <c r="A7226" t="s">
        <v>299</v>
      </c>
      <c r="B7226" t="s">
        <v>137</v>
      </c>
      <c r="C7226" t="s">
        <v>465</v>
      </c>
      <c r="D7226">
        <v>11253000000</v>
      </c>
      <c r="E7226">
        <v>2018</v>
      </c>
    </row>
    <row r="7227" spans="1:5" x14ac:dyDescent="0.25">
      <c r="A7227" t="s">
        <v>299</v>
      </c>
      <c r="B7227" t="s">
        <v>137</v>
      </c>
      <c r="C7227" t="s">
        <v>465</v>
      </c>
      <c r="D7227">
        <v>27525000000</v>
      </c>
      <c r="E7227">
        <v>2019</v>
      </c>
    </row>
    <row r="7228" spans="1:5" x14ac:dyDescent="0.25">
      <c r="A7228" t="s">
        <v>299</v>
      </c>
      <c r="B7228" t="s">
        <v>137</v>
      </c>
      <c r="C7228" t="s">
        <v>465</v>
      </c>
      <c r="D7228">
        <v>33455000000</v>
      </c>
      <c r="E7228">
        <v>2020</v>
      </c>
    </row>
    <row r="7229" spans="1:5" x14ac:dyDescent="0.25">
      <c r="A7229" t="s">
        <v>299</v>
      </c>
      <c r="B7229" t="s">
        <v>137</v>
      </c>
      <c r="C7229" t="s">
        <v>466</v>
      </c>
      <c r="D7229">
        <v>9699000000</v>
      </c>
      <c r="E7229">
        <v>2018</v>
      </c>
    </row>
    <row r="7230" spans="1:5" x14ac:dyDescent="0.25">
      <c r="A7230" t="s">
        <v>299</v>
      </c>
      <c r="B7230" t="s">
        <v>137</v>
      </c>
      <c r="C7230" t="s">
        <v>466</v>
      </c>
      <c r="D7230">
        <v>13760000000</v>
      </c>
      <c r="E7230">
        <v>2019</v>
      </c>
    </row>
    <row r="7231" spans="1:5" x14ac:dyDescent="0.25">
      <c r="A7231" t="s">
        <v>299</v>
      </c>
      <c r="B7231" t="s">
        <v>137</v>
      </c>
      <c r="C7231" t="s">
        <v>466</v>
      </c>
      <c r="D7231">
        <v>17204000000</v>
      </c>
      <c r="E7231">
        <v>2020</v>
      </c>
    </row>
    <row r="7232" spans="1:5" x14ac:dyDescent="0.25">
      <c r="A7232" t="s">
        <v>299</v>
      </c>
      <c r="B7232" t="s">
        <v>137</v>
      </c>
      <c r="C7232" t="s">
        <v>467</v>
      </c>
      <c r="D7232">
        <v>-2978000000</v>
      </c>
      <c r="E7232">
        <v>2018</v>
      </c>
    </row>
    <row r="7233" spans="1:5" x14ac:dyDescent="0.25">
      <c r="A7233" t="s">
        <v>299</v>
      </c>
      <c r="B7233" t="s">
        <v>137</v>
      </c>
      <c r="C7233" t="s">
        <v>467</v>
      </c>
      <c r="D7233">
        <v>-2984000000</v>
      </c>
      <c r="E7233">
        <v>2019</v>
      </c>
    </row>
    <row r="7234" spans="1:5" x14ac:dyDescent="0.25">
      <c r="A7234" t="s">
        <v>299</v>
      </c>
      <c r="B7234" t="s">
        <v>137</v>
      </c>
      <c r="C7234" t="s">
        <v>467</v>
      </c>
      <c r="D7234">
        <v>390000000</v>
      </c>
      <c r="E7234">
        <v>2020</v>
      </c>
    </row>
    <row r="7235" spans="1:5" x14ac:dyDescent="0.25">
      <c r="A7235" t="s">
        <v>299</v>
      </c>
      <c r="B7235" t="s">
        <v>137</v>
      </c>
      <c r="C7235" t="s">
        <v>468</v>
      </c>
      <c r="D7235">
        <v>0</v>
      </c>
      <c r="E7235">
        <v>2018</v>
      </c>
    </row>
    <row r="7236" spans="1:5" x14ac:dyDescent="0.25">
      <c r="A7236" t="s">
        <v>299</v>
      </c>
      <c r="B7236" t="s">
        <v>137</v>
      </c>
      <c r="C7236" t="s">
        <v>468</v>
      </c>
      <c r="D7236">
        <v>0</v>
      </c>
      <c r="E7236">
        <v>2019</v>
      </c>
    </row>
    <row r="7237" spans="1:5" x14ac:dyDescent="0.25">
      <c r="A7237" t="s">
        <v>299</v>
      </c>
      <c r="B7237" t="s">
        <v>137</v>
      </c>
      <c r="C7237" t="s">
        <v>468</v>
      </c>
      <c r="D7237">
        <v>0</v>
      </c>
      <c r="E7237">
        <v>2020</v>
      </c>
    </row>
    <row r="7238" spans="1:5" x14ac:dyDescent="0.25">
      <c r="A7238" t="s">
        <v>299</v>
      </c>
      <c r="B7238" t="s">
        <v>137</v>
      </c>
      <c r="C7238" t="s">
        <v>469</v>
      </c>
      <c r="D7238">
        <v>2515000000</v>
      </c>
      <c r="E7238">
        <v>2018</v>
      </c>
    </row>
    <row r="7239" spans="1:5" x14ac:dyDescent="0.25">
      <c r="A7239" t="s">
        <v>299</v>
      </c>
      <c r="B7239" t="s">
        <v>137</v>
      </c>
      <c r="C7239" t="s">
        <v>469</v>
      </c>
      <c r="D7239">
        <v>2895000000</v>
      </c>
      <c r="E7239">
        <v>2019</v>
      </c>
    </row>
    <row r="7240" spans="1:5" x14ac:dyDescent="0.25">
      <c r="A7240" t="s">
        <v>299</v>
      </c>
      <c r="B7240" t="s">
        <v>137</v>
      </c>
      <c r="C7240" t="s">
        <v>469</v>
      </c>
      <c r="D7240">
        <v>1587000000</v>
      </c>
      <c r="E7240">
        <v>2020</v>
      </c>
    </row>
    <row r="7241" spans="1:5" x14ac:dyDescent="0.25">
      <c r="A7241" t="s">
        <v>299</v>
      </c>
      <c r="B7241" t="s">
        <v>137</v>
      </c>
      <c r="C7241" t="s">
        <v>470</v>
      </c>
      <c r="D7241">
        <v>0</v>
      </c>
      <c r="E7241">
        <v>2018</v>
      </c>
    </row>
    <row r="7242" spans="1:5" x14ac:dyDescent="0.25">
      <c r="A7242" t="s">
        <v>299</v>
      </c>
      <c r="B7242" t="s">
        <v>137</v>
      </c>
      <c r="C7242" t="s">
        <v>470</v>
      </c>
      <c r="D7242">
        <v>0</v>
      </c>
      <c r="E7242">
        <v>2019</v>
      </c>
    </row>
    <row r="7243" spans="1:5" x14ac:dyDescent="0.25">
      <c r="A7243" t="s">
        <v>299</v>
      </c>
      <c r="B7243" t="s">
        <v>137</v>
      </c>
      <c r="C7243" t="s">
        <v>470</v>
      </c>
      <c r="D7243">
        <v>0</v>
      </c>
      <c r="E7243">
        <v>2020</v>
      </c>
    </row>
    <row r="7244" spans="1:5" x14ac:dyDescent="0.25">
      <c r="A7244" t="s">
        <v>299</v>
      </c>
      <c r="B7244" t="s">
        <v>137</v>
      </c>
      <c r="C7244" t="s">
        <v>471</v>
      </c>
      <c r="D7244">
        <v>0</v>
      </c>
      <c r="E7244">
        <v>2018</v>
      </c>
    </row>
    <row r="7245" spans="1:5" x14ac:dyDescent="0.25">
      <c r="A7245" t="s">
        <v>299</v>
      </c>
      <c r="B7245" t="s">
        <v>137</v>
      </c>
      <c r="C7245" t="s">
        <v>471</v>
      </c>
      <c r="D7245">
        <v>0</v>
      </c>
      <c r="E7245">
        <v>2019</v>
      </c>
    </row>
    <row r="7246" spans="1:5" x14ac:dyDescent="0.25">
      <c r="A7246" t="s">
        <v>299</v>
      </c>
      <c r="B7246" t="s">
        <v>137</v>
      </c>
      <c r="C7246" t="s">
        <v>471</v>
      </c>
      <c r="D7246">
        <v>0</v>
      </c>
      <c r="E7246">
        <v>2020</v>
      </c>
    </row>
    <row r="7247" spans="1:5" x14ac:dyDescent="0.25">
      <c r="A7247" t="s">
        <v>299</v>
      </c>
      <c r="B7247" t="s">
        <v>137</v>
      </c>
      <c r="C7247" t="s">
        <v>472</v>
      </c>
      <c r="D7247">
        <v>0</v>
      </c>
      <c r="E7247">
        <v>2018</v>
      </c>
    </row>
    <row r="7248" spans="1:5" x14ac:dyDescent="0.25">
      <c r="A7248" t="s">
        <v>299</v>
      </c>
      <c r="B7248" t="s">
        <v>137</v>
      </c>
      <c r="C7248" t="s">
        <v>472</v>
      </c>
      <c r="D7248">
        <v>0</v>
      </c>
      <c r="E7248">
        <v>2019</v>
      </c>
    </row>
    <row r="7249" spans="1:5" x14ac:dyDescent="0.25">
      <c r="A7249" t="s">
        <v>299</v>
      </c>
      <c r="B7249" t="s">
        <v>137</v>
      </c>
      <c r="C7249" t="s">
        <v>472</v>
      </c>
      <c r="D7249">
        <v>0</v>
      </c>
      <c r="E7249">
        <v>2020</v>
      </c>
    </row>
    <row r="7250" spans="1:5" x14ac:dyDescent="0.25">
      <c r="A7250" t="s">
        <v>299</v>
      </c>
      <c r="B7250" t="s">
        <v>137</v>
      </c>
      <c r="C7250" t="s">
        <v>473</v>
      </c>
      <c r="D7250">
        <v>0</v>
      </c>
      <c r="E7250">
        <v>2018</v>
      </c>
    </row>
    <row r="7251" spans="1:5" x14ac:dyDescent="0.25">
      <c r="A7251" t="s">
        <v>299</v>
      </c>
      <c r="B7251" t="s">
        <v>137</v>
      </c>
      <c r="C7251" t="s">
        <v>473</v>
      </c>
      <c r="D7251">
        <v>0</v>
      </c>
      <c r="E7251">
        <v>2019</v>
      </c>
    </row>
    <row r="7252" spans="1:5" x14ac:dyDescent="0.25">
      <c r="A7252" t="s">
        <v>299</v>
      </c>
      <c r="B7252" t="s">
        <v>137</v>
      </c>
      <c r="C7252" t="s">
        <v>473</v>
      </c>
      <c r="D7252">
        <v>0</v>
      </c>
      <c r="E7252">
        <v>2020</v>
      </c>
    </row>
    <row r="7253" spans="1:5" x14ac:dyDescent="0.25">
      <c r="A7253" t="s">
        <v>299</v>
      </c>
      <c r="B7253" t="s">
        <v>137</v>
      </c>
      <c r="C7253" t="s">
        <v>474</v>
      </c>
      <c r="D7253">
        <v>0</v>
      </c>
      <c r="E7253">
        <v>2018</v>
      </c>
    </row>
    <row r="7254" spans="1:5" x14ac:dyDescent="0.25">
      <c r="A7254" t="s">
        <v>299</v>
      </c>
      <c r="B7254" t="s">
        <v>137</v>
      </c>
      <c r="C7254" t="s">
        <v>474</v>
      </c>
      <c r="D7254">
        <v>0</v>
      </c>
      <c r="E7254">
        <v>2019</v>
      </c>
    </row>
    <row r="7255" spans="1:5" x14ac:dyDescent="0.25">
      <c r="A7255" t="s">
        <v>299</v>
      </c>
      <c r="B7255" t="s">
        <v>137</v>
      </c>
      <c r="C7255" t="s">
        <v>474</v>
      </c>
      <c r="D7255">
        <v>0</v>
      </c>
      <c r="E7255">
        <v>2020</v>
      </c>
    </row>
    <row r="7256" spans="1:5" x14ac:dyDescent="0.25">
      <c r="A7256" t="s">
        <v>299</v>
      </c>
      <c r="B7256" t="s">
        <v>137</v>
      </c>
      <c r="C7256" t="s">
        <v>475</v>
      </c>
      <c r="D7256">
        <v>210000000</v>
      </c>
      <c r="E7256">
        <v>2018</v>
      </c>
    </row>
    <row r="7257" spans="1:5" x14ac:dyDescent="0.25">
      <c r="A7257" t="s">
        <v>299</v>
      </c>
      <c r="B7257" t="s">
        <v>137</v>
      </c>
      <c r="C7257" t="s">
        <v>475</v>
      </c>
      <c r="D7257">
        <v>318000000</v>
      </c>
      <c r="E7257">
        <v>2019</v>
      </c>
    </row>
    <row r="7258" spans="1:5" x14ac:dyDescent="0.25">
      <c r="A7258" t="s">
        <v>299</v>
      </c>
      <c r="B7258" t="s">
        <v>137</v>
      </c>
      <c r="C7258" t="s">
        <v>475</v>
      </c>
      <c r="D7258">
        <v>305000000</v>
      </c>
      <c r="E7258">
        <v>2020</v>
      </c>
    </row>
    <row r="7259" spans="1:5" x14ac:dyDescent="0.25">
      <c r="A7259" t="s">
        <v>299</v>
      </c>
      <c r="B7259" t="s">
        <v>137</v>
      </c>
      <c r="C7259" t="s">
        <v>476</v>
      </c>
      <c r="D7259">
        <v>0</v>
      </c>
      <c r="E7259">
        <v>2018</v>
      </c>
    </row>
    <row r="7260" spans="1:5" x14ac:dyDescent="0.25">
      <c r="A7260" t="s">
        <v>299</v>
      </c>
      <c r="B7260" t="s">
        <v>137</v>
      </c>
      <c r="C7260" t="s">
        <v>476</v>
      </c>
      <c r="D7260">
        <v>0</v>
      </c>
      <c r="E7260">
        <v>2019</v>
      </c>
    </row>
    <row r="7261" spans="1:5" x14ac:dyDescent="0.25">
      <c r="A7261" t="s">
        <v>299</v>
      </c>
      <c r="B7261" t="s">
        <v>137</v>
      </c>
      <c r="C7261" t="s">
        <v>476</v>
      </c>
      <c r="D7261">
        <v>0</v>
      </c>
      <c r="E7261">
        <v>2020</v>
      </c>
    </row>
    <row r="7262" spans="1:5" x14ac:dyDescent="0.25">
      <c r="A7262" t="s">
        <v>299</v>
      </c>
      <c r="B7262" t="s">
        <v>137</v>
      </c>
      <c r="C7262" t="s">
        <v>477</v>
      </c>
      <c r="D7262">
        <v>3577000000</v>
      </c>
      <c r="E7262">
        <v>2018</v>
      </c>
    </row>
    <row r="7263" spans="1:5" x14ac:dyDescent="0.25">
      <c r="A7263" t="s">
        <v>299</v>
      </c>
      <c r="B7263" t="s">
        <v>137</v>
      </c>
      <c r="C7263" t="s">
        <v>477</v>
      </c>
      <c r="D7263">
        <v>0</v>
      </c>
      <c r="E7263">
        <v>2019</v>
      </c>
    </row>
    <row r="7264" spans="1:5" x14ac:dyDescent="0.25">
      <c r="A7264" t="s">
        <v>299</v>
      </c>
      <c r="B7264" t="s">
        <v>137</v>
      </c>
      <c r="C7264" t="s">
        <v>477</v>
      </c>
      <c r="D7264">
        <v>0</v>
      </c>
      <c r="E7264">
        <v>2020</v>
      </c>
    </row>
    <row r="7265" spans="1:5" x14ac:dyDescent="0.25">
      <c r="A7265" t="s">
        <v>299</v>
      </c>
      <c r="B7265" t="s">
        <v>137</v>
      </c>
      <c r="C7265" t="s">
        <v>478</v>
      </c>
      <c r="D7265">
        <v>0</v>
      </c>
      <c r="E7265">
        <v>2018</v>
      </c>
    </row>
    <row r="7266" spans="1:5" x14ac:dyDescent="0.25">
      <c r="A7266" t="s">
        <v>299</v>
      </c>
      <c r="B7266" t="s">
        <v>137</v>
      </c>
      <c r="C7266" t="s">
        <v>478</v>
      </c>
      <c r="D7266">
        <v>0</v>
      </c>
      <c r="E7266">
        <v>2019</v>
      </c>
    </row>
    <row r="7267" spans="1:5" x14ac:dyDescent="0.25">
      <c r="A7267" t="s">
        <v>299</v>
      </c>
      <c r="B7267" t="s">
        <v>137</v>
      </c>
      <c r="C7267" t="s">
        <v>478</v>
      </c>
      <c r="D7267">
        <v>0</v>
      </c>
      <c r="E7267">
        <v>2020</v>
      </c>
    </row>
    <row r="7268" spans="1:5" x14ac:dyDescent="0.25">
      <c r="A7268" t="s">
        <v>299</v>
      </c>
      <c r="B7268" t="s">
        <v>137</v>
      </c>
      <c r="C7268" t="s">
        <v>479</v>
      </c>
      <c r="D7268">
        <v>82679000000</v>
      </c>
      <c r="E7268">
        <v>2018</v>
      </c>
    </row>
    <row r="7269" spans="1:5" x14ac:dyDescent="0.25">
      <c r="A7269" t="s">
        <v>299</v>
      </c>
      <c r="B7269" t="s">
        <v>137</v>
      </c>
      <c r="C7269" t="s">
        <v>479</v>
      </c>
      <c r="D7269">
        <v>42494000000</v>
      </c>
      <c r="E7269">
        <v>2019</v>
      </c>
    </row>
    <row r="7270" spans="1:5" x14ac:dyDescent="0.25">
      <c r="A7270" t="s">
        <v>299</v>
      </c>
      <c r="B7270" t="s">
        <v>137</v>
      </c>
      <c r="C7270" t="s">
        <v>479</v>
      </c>
      <c r="D7270">
        <v>38315000000</v>
      </c>
      <c r="E7270">
        <v>2020</v>
      </c>
    </row>
    <row r="7271" spans="1:5" x14ac:dyDescent="0.25">
      <c r="A7271" t="s">
        <v>299</v>
      </c>
      <c r="B7271" t="s">
        <v>137</v>
      </c>
      <c r="C7271" t="s">
        <v>480</v>
      </c>
      <c r="D7271">
        <v>59434000000</v>
      </c>
      <c r="E7271">
        <v>2018</v>
      </c>
    </row>
    <row r="7272" spans="1:5" x14ac:dyDescent="0.25">
      <c r="A7272" t="s">
        <v>299</v>
      </c>
      <c r="B7272" t="s">
        <v>137</v>
      </c>
      <c r="C7272" t="s">
        <v>480</v>
      </c>
      <c r="D7272">
        <v>69607000000</v>
      </c>
      <c r="E7272">
        <v>2019</v>
      </c>
    </row>
    <row r="7273" spans="1:5" x14ac:dyDescent="0.25">
      <c r="A7273" t="s">
        <v>299</v>
      </c>
      <c r="B7273" t="s">
        <v>137</v>
      </c>
      <c r="C7273" t="s">
        <v>480</v>
      </c>
      <c r="D7273">
        <v>65388000000</v>
      </c>
      <c r="E7273">
        <v>2020</v>
      </c>
    </row>
    <row r="7274" spans="1:5" x14ac:dyDescent="0.25">
      <c r="A7274" t="s">
        <v>299</v>
      </c>
      <c r="B7274" t="s">
        <v>137</v>
      </c>
      <c r="C7274" t="s">
        <v>481</v>
      </c>
      <c r="D7274">
        <v>8860000000</v>
      </c>
      <c r="E7274">
        <v>2018</v>
      </c>
    </row>
    <row r="7275" spans="1:5" x14ac:dyDescent="0.25">
      <c r="A7275" t="s">
        <v>299</v>
      </c>
      <c r="B7275" t="s">
        <v>137</v>
      </c>
      <c r="C7275" t="s">
        <v>481</v>
      </c>
      <c r="D7275">
        <v>11549000000</v>
      </c>
      <c r="E7275">
        <v>2019</v>
      </c>
    </row>
    <row r="7276" spans="1:5" x14ac:dyDescent="0.25">
      <c r="A7276" t="s">
        <v>299</v>
      </c>
      <c r="B7276" t="s">
        <v>137</v>
      </c>
      <c r="C7276" t="s">
        <v>481</v>
      </c>
      <c r="D7276">
        <v>12369000000</v>
      </c>
      <c r="E7276">
        <v>2020</v>
      </c>
    </row>
    <row r="7277" spans="1:5" x14ac:dyDescent="0.25">
      <c r="A7277" t="s">
        <v>299</v>
      </c>
      <c r="B7277" t="s">
        <v>137</v>
      </c>
      <c r="C7277" t="s">
        <v>482</v>
      </c>
      <c r="D7277">
        <v>0</v>
      </c>
      <c r="E7277">
        <v>2018</v>
      </c>
    </row>
    <row r="7278" spans="1:5" x14ac:dyDescent="0.25">
      <c r="A7278" t="s">
        <v>299</v>
      </c>
      <c r="B7278" t="s">
        <v>137</v>
      </c>
      <c r="C7278" t="s">
        <v>482</v>
      </c>
      <c r="D7278">
        <v>0</v>
      </c>
      <c r="E7278">
        <v>2019</v>
      </c>
    </row>
    <row r="7279" spans="1:5" x14ac:dyDescent="0.25">
      <c r="A7279" t="s">
        <v>299</v>
      </c>
      <c r="B7279" t="s">
        <v>137</v>
      </c>
      <c r="C7279" t="s">
        <v>482</v>
      </c>
      <c r="D7279">
        <v>0</v>
      </c>
      <c r="E7279">
        <v>2020</v>
      </c>
    </row>
    <row r="7280" spans="1:5" x14ac:dyDescent="0.25">
      <c r="A7280" t="s">
        <v>299</v>
      </c>
      <c r="B7280" t="s">
        <v>137</v>
      </c>
      <c r="C7280" t="s">
        <v>483</v>
      </c>
      <c r="D7280">
        <v>0</v>
      </c>
      <c r="E7280">
        <v>2018</v>
      </c>
    </row>
    <row r="7281" spans="1:5" x14ac:dyDescent="0.25">
      <c r="A7281" t="s">
        <v>299</v>
      </c>
      <c r="B7281" t="s">
        <v>137</v>
      </c>
      <c r="C7281" t="s">
        <v>483</v>
      </c>
      <c r="D7281">
        <v>0</v>
      </c>
      <c r="E7281">
        <v>2019</v>
      </c>
    </row>
    <row r="7282" spans="1:5" x14ac:dyDescent="0.25">
      <c r="A7282" t="s">
        <v>299</v>
      </c>
      <c r="B7282" t="s">
        <v>137</v>
      </c>
      <c r="C7282" t="s">
        <v>483</v>
      </c>
      <c r="D7282">
        <v>0</v>
      </c>
      <c r="E7282">
        <v>2020</v>
      </c>
    </row>
    <row r="7283" spans="1:5" x14ac:dyDescent="0.25">
      <c r="A7283" t="s">
        <v>299</v>
      </c>
      <c r="B7283" t="s">
        <v>137</v>
      </c>
      <c r="C7283" t="s">
        <v>484</v>
      </c>
      <c r="D7283">
        <v>393000000</v>
      </c>
      <c r="E7283">
        <v>2018</v>
      </c>
    </row>
    <row r="7284" spans="1:5" x14ac:dyDescent="0.25">
      <c r="A7284" t="s">
        <v>299</v>
      </c>
      <c r="B7284" t="s">
        <v>137</v>
      </c>
      <c r="C7284" t="s">
        <v>484</v>
      </c>
      <c r="D7284">
        <v>711000000</v>
      </c>
      <c r="E7284">
        <v>2019</v>
      </c>
    </row>
    <row r="7285" spans="1:5" x14ac:dyDescent="0.25">
      <c r="A7285" t="s">
        <v>299</v>
      </c>
      <c r="B7285" t="s">
        <v>137</v>
      </c>
      <c r="C7285" t="s">
        <v>484</v>
      </c>
      <c r="D7285">
        <v>525000000</v>
      </c>
      <c r="E7285">
        <v>2020</v>
      </c>
    </row>
    <row r="7286" spans="1:5" x14ac:dyDescent="0.25">
      <c r="A7286" t="s">
        <v>299</v>
      </c>
      <c r="B7286" t="s">
        <v>137</v>
      </c>
      <c r="C7286" t="s">
        <v>485</v>
      </c>
      <c r="D7286">
        <v>48773000000</v>
      </c>
      <c r="E7286">
        <v>2018</v>
      </c>
    </row>
    <row r="7287" spans="1:5" x14ac:dyDescent="0.25">
      <c r="A7287" t="s">
        <v>299</v>
      </c>
      <c r="B7287" t="s">
        <v>137</v>
      </c>
      <c r="C7287" t="s">
        <v>485</v>
      </c>
      <c r="D7287">
        <v>83583000000</v>
      </c>
      <c r="E7287">
        <v>2020</v>
      </c>
    </row>
    <row r="7288" spans="1:5" x14ac:dyDescent="0.25">
      <c r="A7288" t="s">
        <v>299</v>
      </c>
      <c r="B7288" t="s">
        <v>137</v>
      </c>
      <c r="C7288" t="s">
        <v>495</v>
      </c>
      <c r="D7288">
        <v>0</v>
      </c>
      <c r="E7288">
        <v>2019</v>
      </c>
    </row>
    <row r="7289" spans="1:5" x14ac:dyDescent="0.25">
      <c r="A7289" t="s">
        <v>299</v>
      </c>
      <c r="B7289" t="s">
        <v>137</v>
      </c>
      <c r="C7289" t="s">
        <v>486</v>
      </c>
      <c r="D7289">
        <v>-12415000000</v>
      </c>
      <c r="E7289">
        <v>2018</v>
      </c>
    </row>
    <row r="7290" spans="1:5" x14ac:dyDescent="0.25">
      <c r="A7290" t="s">
        <v>299</v>
      </c>
      <c r="B7290" t="s">
        <v>137</v>
      </c>
      <c r="C7290" t="s">
        <v>486</v>
      </c>
      <c r="D7290">
        <v>-5486000000</v>
      </c>
      <c r="E7290">
        <v>2019</v>
      </c>
    </row>
    <row r="7291" spans="1:5" x14ac:dyDescent="0.25">
      <c r="A7291" t="s">
        <v>299</v>
      </c>
      <c r="B7291" t="s">
        <v>137</v>
      </c>
      <c r="C7291" t="s">
        <v>486</v>
      </c>
      <c r="D7291">
        <v>10875000000</v>
      </c>
      <c r="E7291">
        <v>2020</v>
      </c>
    </row>
    <row r="7292" spans="1:5" x14ac:dyDescent="0.25">
      <c r="A7292" t="s">
        <v>496</v>
      </c>
      <c r="B7292" t="s">
        <v>139</v>
      </c>
      <c r="C7292" t="s">
        <v>411</v>
      </c>
      <c r="D7292">
        <v>10423000000</v>
      </c>
      <c r="E7292">
        <v>2018</v>
      </c>
    </row>
    <row r="7293" spans="1:5" x14ac:dyDescent="0.25">
      <c r="A7293" t="s">
        <v>496</v>
      </c>
      <c r="B7293" t="s">
        <v>139</v>
      </c>
      <c r="C7293" t="s">
        <v>411</v>
      </c>
      <c r="D7293">
        <v>9237000000</v>
      </c>
      <c r="E7293">
        <v>2019</v>
      </c>
    </row>
    <row r="7294" spans="1:5" x14ac:dyDescent="0.25">
      <c r="A7294" t="s">
        <v>496</v>
      </c>
      <c r="B7294" t="s">
        <v>139</v>
      </c>
      <c r="C7294" t="s">
        <v>411</v>
      </c>
      <c r="D7294">
        <v>10076000000</v>
      </c>
      <c r="E7294">
        <v>2020</v>
      </c>
    </row>
    <row r="7295" spans="1:5" x14ac:dyDescent="0.25">
      <c r="A7295">
        <v>0</v>
      </c>
      <c r="B7295" t="s">
        <v>139</v>
      </c>
      <c r="C7295" t="s">
        <v>10</v>
      </c>
      <c r="D7295">
        <v>5646000000</v>
      </c>
      <c r="E7295">
        <v>2018</v>
      </c>
    </row>
    <row r="7296" spans="1:5" x14ac:dyDescent="0.25">
      <c r="A7296">
        <v>0</v>
      </c>
      <c r="B7296" t="s">
        <v>139</v>
      </c>
      <c r="C7296" t="s">
        <v>10</v>
      </c>
      <c r="D7296">
        <v>4844000000</v>
      </c>
      <c r="E7296">
        <v>2019</v>
      </c>
    </row>
    <row r="7297" spans="1:5" x14ac:dyDescent="0.25">
      <c r="A7297">
        <v>0</v>
      </c>
      <c r="B7297" t="s">
        <v>139</v>
      </c>
      <c r="C7297" t="s">
        <v>10</v>
      </c>
      <c r="D7297">
        <v>4839000000</v>
      </c>
      <c r="E7297">
        <v>2020</v>
      </c>
    </row>
    <row r="7298" spans="1:5" x14ac:dyDescent="0.25">
      <c r="A7298">
        <v>0</v>
      </c>
      <c r="B7298" t="s">
        <v>139</v>
      </c>
      <c r="C7298" t="s">
        <v>412</v>
      </c>
      <c r="D7298">
        <v>7042000000</v>
      </c>
      <c r="E7298">
        <v>2018</v>
      </c>
    </row>
    <row r="7299" spans="1:5" x14ac:dyDescent="0.25">
      <c r="A7299">
        <v>0</v>
      </c>
      <c r="B7299" t="s">
        <v>139</v>
      </c>
      <c r="C7299" t="s">
        <v>412</v>
      </c>
      <c r="D7299">
        <v>7325000000</v>
      </c>
      <c r="E7299">
        <v>2019</v>
      </c>
    </row>
    <row r="7300" spans="1:5" x14ac:dyDescent="0.25">
      <c r="A7300">
        <v>0</v>
      </c>
      <c r="B7300" t="s">
        <v>139</v>
      </c>
      <c r="C7300" t="s">
        <v>412</v>
      </c>
      <c r="D7300">
        <v>0</v>
      </c>
      <c r="E7300">
        <v>2020</v>
      </c>
    </row>
    <row r="7301" spans="1:5" x14ac:dyDescent="0.25">
      <c r="A7301">
        <v>0</v>
      </c>
      <c r="B7301" t="s">
        <v>139</v>
      </c>
      <c r="C7301" t="s">
        <v>413</v>
      </c>
      <c r="D7301">
        <v>3224000000</v>
      </c>
      <c r="E7301">
        <v>2018</v>
      </c>
    </row>
    <row r="7302" spans="1:5" x14ac:dyDescent="0.25">
      <c r="A7302">
        <v>0</v>
      </c>
      <c r="B7302" t="s">
        <v>139</v>
      </c>
      <c r="C7302" t="s">
        <v>413</v>
      </c>
      <c r="D7302">
        <v>7241000000</v>
      </c>
      <c r="E7302">
        <v>2019</v>
      </c>
    </row>
    <row r="7303" spans="1:5" x14ac:dyDescent="0.25">
      <c r="A7303">
        <v>0</v>
      </c>
      <c r="B7303" t="s">
        <v>139</v>
      </c>
      <c r="C7303" t="s">
        <v>413</v>
      </c>
      <c r="D7303">
        <v>4601000000</v>
      </c>
      <c r="E7303">
        <v>2020</v>
      </c>
    </row>
    <row r="7304" spans="1:5" x14ac:dyDescent="0.25">
      <c r="A7304">
        <v>0</v>
      </c>
      <c r="B7304" t="s">
        <v>139</v>
      </c>
      <c r="C7304" t="s">
        <v>15</v>
      </c>
      <c r="D7304">
        <v>83699000000</v>
      </c>
      <c r="E7304">
        <v>2018</v>
      </c>
    </row>
    <row r="7305" spans="1:5" x14ac:dyDescent="0.25">
      <c r="A7305">
        <v>0</v>
      </c>
      <c r="B7305" t="s">
        <v>139</v>
      </c>
      <c r="C7305" t="s">
        <v>15</v>
      </c>
      <c r="D7305">
        <v>60524000000</v>
      </c>
      <c r="E7305">
        <v>2019</v>
      </c>
    </row>
    <row r="7306" spans="1:5" x14ac:dyDescent="0.25">
      <c r="A7306">
        <v>0</v>
      </c>
      <c r="B7306" t="s">
        <v>139</v>
      </c>
      <c r="C7306" t="s">
        <v>15</v>
      </c>
      <c r="D7306">
        <v>61470000000</v>
      </c>
      <c r="E7306">
        <v>2020</v>
      </c>
    </row>
    <row r="7307" spans="1:5" x14ac:dyDescent="0.25">
      <c r="A7307">
        <v>0</v>
      </c>
      <c r="B7307" t="s">
        <v>139</v>
      </c>
      <c r="C7307" t="s">
        <v>414</v>
      </c>
      <c r="D7307">
        <v>-2091000000</v>
      </c>
      <c r="E7307">
        <v>2018</v>
      </c>
    </row>
    <row r="7308" spans="1:5" x14ac:dyDescent="0.25">
      <c r="A7308">
        <v>0</v>
      </c>
      <c r="B7308" t="s">
        <v>139</v>
      </c>
      <c r="C7308" t="s">
        <v>414</v>
      </c>
      <c r="D7308">
        <v>-1961000000</v>
      </c>
      <c r="E7308">
        <v>2019</v>
      </c>
    </row>
    <row r="7309" spans="1:5" x14ac:dyDescent="0.25">
      <c r="A7309">
        <v>0</v>
      </c>
      <c r="B7309" t="s">
        <v>139</v>
      </c>
      <c r="C7309" t="s">
        <v>414</v>
      </c>
      <c r="D7309">
        <v>-1252000000</v>
      </c>
      <c r="E7309">
        <v>2020</v>
      </c>
    </row>
    <row r="7310" spans="1:5" x14ac:dyDescent="0.25">
      <c r="A7310">
        <v>0</v>
      </c>
      <c r="B7310" t="s">
        <v>139</v>
      </c>
      <c r="C7310" t="s">
        <v>415</v>
      </c>
      <c r="D7310">
        <v>-5404000000</v>
      </c>
      <c r="E7310">
        <v>2018</v>
      </c>
    </row>
    <row r="7311" spans="1:5" x14ac:dyDescent="0.25">
      <c r="A7311">
        <v>0</v>
      </c>
      <c r="B7311" t="s">
        <v>139</v>
      </c>
      <c r="C7311" t="s">
        <v>415</v>
      </c>
      <c r="D7311">
        <v>-4095000000</v>
      </c>
      <c r="E7311">
        <v>2019</v>
      </c>
    </row>
    <row r="7312" spans="1:5" x14ac:dyDescent="0.25">
      <c r="A7312">
        <v>0</v>
      </c>
      <c r="B7312" t="s">
        <v>139</v>
      </c>
      <c r="C7312" t="s">
        <v>415</v>
      </c>
      <c r="D7312">
        <v>-2764000000</v>
      </c>
      <c r="E7312">
        <v>2020</v>
      </c>
    </row>
    <row r="7313" spans="1:5" x14ac:dyDescent="0.25">
      <c r="A7313">
        <v>0</v>
      </c>
      <c r="B7313" t="s">
        <v>139</v>
      </c>
      <c r="C7313" t="s">
        <v>416</v>
      </c>
      <c r="D7313">
        <v>-2195000000</v>
      </c>
      <c r="E7313">
        <v>2018</v>
      </c>
    </row>
    <row r="7314" spans="1:5" x14ac:dyDescent="0.25">
      <c r="A7314">
        <v>0</v>
      </c>
      <c r="B7314" t="s">
        <v>139</v>
      </c>
      <c r="C7314" t="s">
        <v>416</v>
      </c>
      <c r="D7314">
        <v>-2192000000</v>
      </c>
      <c r="E7314">
        <v>2019</v>
      </c>
    </row>
    <row r="7315" spans="1:5" x14ac:dyDescent="0.25">
      <c r="A7315">
        <v>0</v>
      </c>
      <c r="B7315" t="s">
        <v>139</v>
      </c>
      <c r="C7315" t="s">
        <v>416</v>
      </c>
      <c r="D7315">
        <v>-841000000</v>
      </c>
      <c r="E7315">
        <v>2020</v>
      </c>
    </row>
    <row r="7316" spans="1:5" x14ac:dyDescent="0.25">
      <c r="A7316">
        <v>0</v>
      </c>
      <c r="B7316" t="s">
        <v>139</v>
      </c>
      <c r="C7316" t="s">
        <v>417</v>
      </c>
      <c r="D7316">
        <v>4254000000</v>
      </c>
      <c r="E7316">
        <v>2018</v>
      </c>
    </row>
    <row r="7317" spans="1:5" x14ac:dyDescent="0.25">
      <c r="A7317">
        <v>0</v>
      </c>
      <c r="B7317" t="s">
        <v>139</v>
      </c>
      <c r="C7317" t="s">
        <v>417</v>
      </c>
      <c r="D7317">
        <v>5930000000</v>
      </c>
      <c r="E7317">
        <v>2019</v>
      </c>
    </row>
    <row r="7318" spans="1:5" x14ac:dyDescent="0.25">
      <c r="A7318">
        <v>0</v>
      </c>
      <c r="B7318" t="s">
        <v>139</v>
      </c>
      <c r="C7318" t="s">
        <v>417</v>
      </c>
      <c r="D7318">
        <v>6226000000</v>
      </c>
      <c r="E7318">
        <v>2020</v>
      </c>
    </row>
    <row r="7319" spans="1:5" x14ac:dyDescent="0.25">
      <c r="A7319">
        <v>0</v>
      </c>
      <c r="B7319" t="s">
        <v>139</v>
      </c>
      <c r="C7319" t="s">
        <v>418</v>
      </c>
      <c r="D7319">
        <v>2724000000</v>
      </c>
      <c r="E7319">
        <v>2018</v>
      </c>
    </row>
    <row r="7320" spans="1:5" x14ac:dyDescent="0.25">
      <c r="A7320">
        <v>0</v>
      </c>
      <c r="B7320" t="s">
        <v>139</v>
      </c>
      <c r="C7320" t="s">
        <v>418</v>
      </c>
      <c r="D7320">
        <v>2367000000</v>
      </c>
      <c r="E7320">
        <v>2019</v>
      </c>
    </row>
    <row r="7321" spans="1:5" x14ac:dyDescent="0.25">
      <c r="A7321">
        <v>0</v>
      </c>
      <c r="B7321" t="s">
        <v>139</v>
      </c>
      <c r="C7321" t="s">
        <v>418</v>
      </c>
      <c r="D7321">
        <v>5104000000</v>
      </c>
      <c r="E7321">
        <v>2020</v>
      </c>
    </row>
    <row r="7322" spans="1:5" x14ac:dyDescent="0.25">
      <c r="A7322">
        <v>0</v>
      </c>
      <c r="B7322" t="s">
        <v>139</v>
      </c>
      <c r="C7322" t="s">
        <v>419</v>
      </c>
      <c r="D7322">
        <v>855000000</v>
      </c>
      <c r="E7322">
        <v>2018</v>
      </c>
    </row>
    <row r="7323" spans="1:5" x14ac:dyDescent="0.25">
      <c r="A7323">
        <v>0</v>
      </c>
      <c r="B7323" t="s">
        <v>139</v>
      </c>
      <c r="C7323" t="s">
        <v>419</v>
      </c>
      <c r="D7323">
        <v>-1253000000</v>
      </c>
      <c r="E7323">
        <v>2019</v>
      </c>
    </row>
    <row r="7324" spans="1:5" x14ac:dyDescent="0.25">
      <c r="A7324">
        <v>0</v>
      </c>
      <c r="B7324" t="s">
        <v>139</v>
      </c>
      <c r="C7324" t="s">
        <v>419</v>
      </c>
      <c r="D7324">
        <v>-171000000</v>
      </c>
      <c r="E7324">
        <v>2020</v>
      </c>
    </row>
    <row r="7325" spans="1:5" x14ac:dyDescent="0.25">
      <c r="A7325">
        <v>0</v>
      </c>
      <c r="B7325" t="s">
        <v>139</v>
      </c>
      <c r="C7325" t="s">
        <v>420</v>
      </c>
      <c r="D7325">
        <v>859000000</v>
      </c>
      <c r="E7325">
        <v>2018</v>
      </c>
    </row>
    <row r="7326" spans="1:5" x14ac:dyDescent="0.25">
      <c r="A7326">
        <v>0</v>
      </c>
      <c r="B7326" t="s">
        <v>139</v>
      </c>
      <c r="C7326" t="s">
        <v>420</v>
      </c>
      <c r="D7326">
        <v>-668000000</v>
      </c>
      <c r="E7326">
        <v>2019</v>
      </c>
    </row>
    <row r="7327" spans="1:5" x14ac:dyDescent="0.25">
      <c r="A7327">
        <v>0</v>
      </c>
      <c r="B7327" t="s">
        <v>139</v>
      </c>
      <c r="C7327" t="s">
        <v>420</v>
      </c>
      <c r="D7327">
        <v>-515000000</v>
      </c>
      <c r="E7327">
        <v>2020</v>
      </c>
    </row>
    <row r="7328" spans="1:5" x14ac:dyDescent="0.25">
      <c r="A7328">
        <v>0</v>
      </c>
      <c r="B7328" t="s">
        <v>139</v>
      </c>
      <c r="C7328" t="s">
        <v>421</v>
      </c>
      <c r="D7328">
        <v>787000000</v>
      </c>
      <c r="E7328">
        <v>2018</v>
      </c>
    </row>
    <row r="7329" spans="1:5" x14ac:dyDescent="0.25">
      <c r="A7329">
        <v>0</v>
      </c>
      <c r="B7329" t="s">
        <v>139</v>
      </c>
      <c r="C7329" t="s">
        <v>421</v>
      </c>
      <c r="D7329">
        <v>-948000000</v>
      </c>
      <c r="E7329">
        <v>2019</v>
      </c>
    </row>
    <row r="7330" spans="1:5" x14ac:dyDescent="0.25">
      <c r="A7330">
        <v>0</v>
      </c>
      <c r="B7330" t="s">
        <v>139</v>
      </c>
      <c r="C7330" t="s">
        <v>421</v>
      </c>
      <c r="D7330">
        <v>-84000000</v>
      </c>
      <c r="E7330">
        <v>2020</v>
      </c>
    </row>
    <row r="7331" spans="1:5" x14ac:dyDescent="0.25">
      <c r="A7331">
        <v>0</v>
      </c>
      <c r="B7331" t="s">
        <v>139</v>
      </c>
      <c r="C7331" t="s">
        <v>422</v>
      </c>
      <c r="D7331">
        <v>1658000000</v>
      </c>
      <c r="E7331">
        <v>2018</v>
      </c>
    </row>
    <row r="7332" spans="1:5" x14ac:dyDescent="0.25">
      <c r="A7332">
        <v>0</v>
      </c>
      <c r="B7332" t="s">
        <v>139</v>
      </c>
      <c r="C7332" t="s">
        <v>422</v>
      </c>
      <c r="D7332">
        <v>-387000000</v>
      </c>
      <c r="E7332">
        <v>2019</v>
      </c>
    </row>
    <row r="7333" spans="1:5" x14ac:dyDescent="0.25">
      <c r="A7333">
        <v>0</v>
      </c>
      <c r="B7333" t="s">
        <v>139</v>
      </c>
      <c r="C7333" t="s">
        <v>422</v>
      </c>
      <c r="D7333">
        <v>-1192000000</v>
      </c>
      <c r="E7333">
        <v>2020</v>
      </c>
    </row>
    <row r="7334" spans="1:5" x14ac:dyDescent="0.25">
      <c r="A7334">
        <v>0</v>
      </c>
      <c r="B7334" t="s">
        <v>139</v>
      </c>
      <c r="C7334" t="s">
        <v>423</v>
      </c>
      <c r="D7334">
        <v>0</v>
      </c>
      <c r="E7334">
        <v>2018</v>
      </c>
    </row>
    <row r="7335" spans="1:5" x14ac:dyDescent="0.25">
      <c r="A7335">
        <v>0</v>
      </c>
      <c r="B7335" t="s">
        <v>139</v>
      </c>
      <c r="C7335" t="s">
        <v>423</v>
      </c>
      <c r="D7335">
        <v>8000000</v>
      </c>
      <c r="E7335">
        <v>2019</v>
      </c>
    </row>
    <row r="7336" spans="1:5" x14ac:dyDescent="0.25">
      <c r="A7336">
        <v>0</v>
      </c>
      <c r="B7336" t="s">
        <v>139</v>
      </c>
      <c r="C7336" t="s">
        <v>423</v>
      </c>
      <c r="D7336">
        <v>8000000</v>
      </c>
      <c r="E7336">
        <v>2020</v>
      </c>
    </row>
    <row r="7337" spans="1:5" x14ac:dyDescent="0.25">
      <c r="A7337">
        <v>0</v>
      </c>
      <c r="B7337" t="s">
        <v>139</v>
      </c>
      <c r="C7337" t="s">
        <v>424</v>
      </c>
      <c r="D7337">
        <v>97000000</v>
      </c>
      <c r="E7337">
        <v>2018</v>
      </c>
    </row>
    <row r="7338" spans="1:5" x14ac:dyDescent="0.25">
      <c r="A7338">
        <v>0</v>
      </c>
      <c r="B7338" t="s">
        <v>139</v>
      </c>
      <c r="C7338" t="s">
        <v>424</v>
      </c>
      <c r="D7338">
        <v>99000000</v>
      </c>
      <c r="E7338">
        <v>2019</v>
      </c>
    </row>
    <row r="7339" spans="1:5" x14ac:dyDescent="0.25">
      <c r="A7339">
        <v>0</v>
      </c>
      <c r="B7339" t="s">
        <v>139</v>
      </c>
      <c r="C7339" t="s">
        <v>424</v>
      </c>
      <c r="D7339">
        <v>69000000</v>
      </c>
      <c r="E7339">
        <v>2020</v>
      </c>
    </row>
    <row r="7340" spans="1:5" x14ac:dyDescent="0.25">
      <c r="A7340">
        <v>0</v>
      </c>
      <c r="B7340" t="s">
        <v>139</v>
      </c>
      <c r="C7340" t="s">
        <v>425</v>
      </c>
      <c r="D7340">
        <v>4421000000</v>
      </c>
      <c r="E7340">
        <v>2018</v>
      </c>
    </row>
    <row r="7341" spans="1:5" x14ac:dyDescent="0.25">
      <c r="A7341">
        <v>0</v>
      </c>
      <c r="B7341" t="s">
        <v>139</v>
      </c>
      <c r="C7341" t="s">
        <v>425</v>
      </c>
      <c r="D7341">
        <v>-2525000000</v>
      </c>
      <c r="E7341">
        <v>2019</v>
      </c>
    </row>
    <row r="7342" spans="1:5" x14ac:dyDescent="0.25">
      <c r="A7342">
        <v>0</v>
      </c>
      <c r="B7342" t="s">
        <v>139</v>
      </c>
      <c r="C7342" t="s">
        <v>425</v>
      </c>
      <c r="D7342">
        <v>616000000</v>
      </c>
      <c r="E7342">
        <v>2020</v>
      </c>
    </row>
    <row r="7343" spans="1:5" x14ac:dyDescent="0.25">
      <c r="A7343">
        <v>0</v>
      </c>
      <c r="B7343" t="s">
        <v>139</v>
      </c>
      <c r="C7343" t="s">
        <v>426</v>
      </c>
      <c r="D7343">
        <v>4518000000</v>
      </c>
      <c r="E7343">
        <v>2018</v>
      </c>
    </row>
    <row r="7344" spans="1:5" x14ac:dyDescent="0.25">
      <c r="A7344">
        <v>0</v>
      </c>
      <c r="B7344" t="s">
        <v>139</v>
      </c>
      <c r="C7344" t="s">
        <v>426</v>
      </c>
      <c r="D7344">
        <v>-2426000000</v>
      </c>
      <c r="E7344">
        <v>2019</v>
      </c>
    </row>
    <row r="7345" spans="1:5" x14ac:dyDescent="0.25">
      <c r="A7345">
        <v>0</v>
      </c>
      <c r="B7345" t="s">
        <v>139</v>
      </c>
      <c r="C7345" t="s">
        <v>426</v>
      </c>
      <c r="D7345">
        <v>685000000</v>
      </c>
      <c r="E7345">
        <v>2020</v>
      </c>
    </row>
    <row r="7346" spans="1:5" x14ac:dyDescent="0.25">
      <c r="A7346">
        <v>0</v>
      </c>
      <c r="B7346" t="s">
        <v>139</v>
      </c>
      <c r="C7346" t="s">
        <v>21</v>
      </c>
      <c r="D7346">
        <v>41074000000</v>
      </c>
      <c r="E7346">
        <v>2018</v>
      </c>
    </row>
    <row r="7347" spans="1:5" x14ac:dyDescent="0.25">
      <c r="A7347">
        <v>0</v>
      </c>
      <c r="B7347" t="s">
        <v>139</v>
      </c>
      <c r="C7347" t="s">
        <v>21</v>
      </c>
      <c r="D7347">
        <v>36657000000</v>
      </c>
      <c r="E7347">
        <v>2019</v>
      </c>
    </row>
    <row r="7348" spans="1:5" x14ac:dyDescent="0.25">
      <c r="A7348">
        <v>0</v>
      </c>
      <c r="B7348" t="s">
        <v>139</v>
      </c>
      <c r="C7348" t="s">
        <v>21</v>
      </c>
      <c r="D7348">
        <v>33346000000</v>
      </c>
      <c r="E7348">
        <v>2020</v>
      </c>
    </row>
    <row r="7349" spans="1:5" x14ac:dyDescent="0.25">
      <c r="A7349">
        <v>0</v>
      </c>
      <c r="B7349" t="s">
        <v>139</v>
      </c>
      <c r="C7349" t="s">
        <v>427</v>
      </c>
      <c r="D7349">
        <v>44346000000</v>
      </c>
      <c r="E7349">
        <v>2018</v>
      </c>
    </row>
    <row r="7350" spans="1:5" x14ac:dyDescent="0.25">
      <c r="A7350">
        <v>0</v>
      </c>
      <c r="B7350" t="s">
        <v>139</v>
      </c>
      <c r="C7350" t="s">
        <v>427</v>
      </c>
      <c r="D7350">
        <v>42650000000</v>
      </c>
      <c r="E7350">
        <v>2019</v>
      </c>
    </row>
    <row r="7351" spans="1:5" x14ac:dyDescent="0.25">
      <c r="A7351">
        <v>0</v>
      </c>
      <c r="B7351" t="s">
        <v>139</v>
      </c>
      <c r="C7351" t="s">
        <v>427</v>
      </c>
      <c r="D7351">
        <v>36694000000</v>
      </c>
      <c r="E7351">
        <v>2020</v>
      </c>
    </row>
    <row r="7352" spans="1:5" x14ac:dyDescent="0.25">
      <c r="A7352">
        <v>0</v>
      </c>
      <c r="B7352" t="s">
        <v>139</v>
      </c>
      <c r="C7352" t="s">
        <v>13</v>
      </c>
      <c r="D7352">
        <v>39370000000</v>
      </c>
      <c r="E7352">
        <v>2018</v>
      </c>
    </row>
    <row r="7353" spans="1:5" x14ac:dyDescent="0.25">
      <c r="A7353">
        <v>0</v>
      </c>
      <c r="B7353" t="s">
        <v>139</v>
      </c>
      <c r="C7353" t="s">
        <v>13</v>
      </c>
      <c r="D7353">
        <v>16815000000</v>
      </c>
      <c r="E7353">
        <v>2019</v>
      </c>
    </row>
    <row r="7354" spans="1:5" x14ac:dyDescent="0.25">
      <c r="A7354">
        <v>0</v>
      </c>
      <c r="B7354" t="s">
        <v>139</v>
      </c>
      <c r="C7354" t="s">
        <v>13</v>
      </c>
      <c r="D7354">
        <v>19084000000</v>
      </c>
      <c r="E7354">
        <v>2020</v>
      </c>
    </row>
    <row r="7355" spans="1:5" x14ac:dyDescent="0.25">
      <c r="A7355">
        <v>0</v>
      </c>
      <c r="B7355" t="s">
        <v>139</v>
      </c>
      <c r="C7355" t="s">
        <v>16</v>
      </c>
      <c r="D7355">
        <v>15547000000</v>
      </c>
      <c r="E7355">
        <v>2018</v>
      </c>
    </row>
    <row r="7356" spans="1:5" x14ac:dyDescent="0.25">
      <c r="A7356">
        <v>0</v>
      </c>
      <c r="B7356" t="s">
        <v>139</v>
      </c>
      <c r="C7356" t="s">
        <v>16</v>
      </c>
      <c r="D7356">
        <v>10679000000</v>
      </c>
      <c r="E7356">
        <v>2019</v>
      </c>
    </row>
    <row r="7357" spans="1:5" x14ac:dyDescent="0.25">
      <c r="A7357">
        <v>0</v>
      </c>
      <c r="B7357" t="s">
        <v>139</v>
      </c>
      <c r="C7357" t="s">
        <v>16</v>
      </c>
      <c r="D7357">
        <v>11108000000</v>
      </c>
      <c r="E7357">
        <v>2020</v>
      </c>
    </row>
    <row r="7358" spans="1:5" x14ac:dyDescent="0.25">
      <c r="A7358">
        <v>0</v>
      </c>
      <c r="B7358" t="s">
        <v>139</v>
      </c>
      <c r="C7358" t="s">
        <v>428</v>
      </c>
      <c r="D7358">
        <v>2909000000</v>
      </c>
      <c r="E7358">
        <v>2018</v>
      </c>
    </row>
    <row r="7359" spans="1:5" x14ac:dyDescent="0.25">
      <c r="A7359">
        <v>0</v>
      </c>
      <c r="B7359" t="s">
        <v>139</v>
      </c>
      <c r="C7359" t="s">
        <v>428</v>
      </c>
      <c r="D7359">
        <v>2874000000</v>
      </c>
      <c r="E7359">
        <v>2020</v>
      </c>
    </row>
    <row r="7360" spans="1:5" x14ac:dyDescent="0.25">
      <c r="A7360">
        <v>0</v>
      </c>
      <c r="B7360" t="s">
        <v>139</v>
      </c>
      <c r="C7360" t="s">
        <v>429</v>
      </c>
      <c r="D7360">
        <v>2909000000</v>
      </c>
      <c r="E7360">
        <v>2018</v>
      </c>
    </row>
    <row r="7361" spans="1:5" x14ac:dyDescent="0.25">
      <c r="A7361">
        <v>0</v>
      </c>
      <c r="B7361" t="s">
        <v>139</v>
      </c>
      <c r="C7361" t="s">
        <v>429</v>
      </c>
      <c r="D7361">
        <v>2938000000</v>
      </c>
      <c r="E7361">
        <v>2019</v>
      </c>
    </row>
    <row r="7362" spans="1:5" x14ac:dyDescent="0.25">
      <c r="A7362">
        <v>0</v>
      </c>
      <c r="B7362" t="s">
        <v>139</v>
      </c>
      <c r="C7362" t="s">
        <v>429</v>
      </c>
      <c r="D7362">
        <v>2938000000</v>
      </c>
      <c r="E7362">
        <v>2019</v>
      </c>
    </row>
    <row r="7363" spans="1:5" x14ac:dyDescent="0.25">
      <c r="A7363">
        <v>0</v>
      </c>
      <c r="B7363" t="s">
        <v>139</v>
      </c>
      <c r="C7363" t="s">
        <v>429</v>
      </c>
      <c r="D7363">
        <v>2874000000</v>
      </c>
      <c r="E7363">
        <v>2020</v>
      </c>
    </row>
    <row r="7364" spans="1:5" x14ac:dyDescent="0.25">
      <c r="A7364">
        <v>0</v>
      </c>
      <c r="B7364" t="s">
        <v>139</v>
      </c>
      <c r="C7364" t="s">
        <v>430</v>
      </c>
      <c r="D7364">
        <v>3749000000</v>
      </c>
      <c r="E7364">
        <v>2018</v>
      </c>
    </row>
    <row r="7365" spans="1:5" x14ac:dyDescent="0.25">
      <c r="A7365">
        <v>0</v>
      </c>
      <c r="B7365" t="s">
        <v>139</v>
      </c>
      <c r="C7365" t="s">
        <v>430</v>
      </c>
      <c r="D7365">
        <v>-1247000000</v>
      </c>
      <c r="E7365">
        <v>2019</v>
      </c>
    </row>
    <row r="7366" spans="1:5" x14ac:dyDescent="0.25">
      <c r="A7366">
        <v>0</v>
      </c>
      <c r="B7366" t="s">
        <v>139</v>
      </c>
      <c r="C7366" t="s">
        <v>430</v>
      </c>
      <c r="D7366">
        <v>2071000000</v>
      </c>
      <c r="E7366">
        <v>2020</v>
      </c>
    </row>
    <row r="7367" spans="1:5" x14ac:dyDescent="0.25">
      <c r="A7367">
        <v>0</v>
      </c>
      <c r="B7367" t="s">
        <v>139</v>
      </c>
      <c r="C7367" t="s">
        <v>431</v>
      </c>
      <c r="D7367">
        <v>0</v>
      </c>
      <c r="E7367">
        <v>2018</v>
      </c>
    </row>
    <row r="7368" spans="1:5" x14ac:dyDescent="0.25">
      <c r="A7368">
        <v>0</v>
      </c>
      <c r="B7368" t="s">
        <v>139</v>
      </c>
      <c r="C7368" t="s">
        <v>431</v>
      </c>
      <c r="D7368">
        <v>0</v>
      </c>
      <c r="E7368">
        <v>2019</v>
      </c>
    </row>
    <row r="7369" spans="1:5" x14ac:dyDescent="0.25">
      <c r="A7369">
        <v>0</v>
      </c>
      <c r="B7369" t="s">
        <v>139</v>
      </c>
      <c r="C7369" t="s">
        <v>431</v>
      </c>
      <c r="D7369">
        <v>0</v>
      </c>
      <c r="E7369">
        <v>2020</v>
      </c>
    </row>
    <row r="7370" spans="1:5" x14ac:dyDescent="0.25">
      <c r="A7370">
        <v>0</v>
      </c>
      <c r="B7370" t="s">
        <v>139</v>
      </c>
      <c r="C7370" t="s">
        <v>432</v>
      </c>
      <c r="D7370">
        <v>43465</v>
      </c>
      <c r="E7370">
        <v>2018</v>
      </c>
    </row>
    <row r="7371" spans="1:5" x14ac:dyDescent="0.25">
      <c r="A7371">
        <v>0</v>
      </c>
      <c r="B7371" t="s">
        <v>139</v>
      </c>
      <c r="C7371" t="s">
        <v>432</v>
      </c>
      <c r="D7371">
        <v>43830</v>
      </c>
      <c r="E7371">
        <v>2019</v>
      </c>
    </row>
    <row r="7372" spans="1:5" x14ac:dyDescent="0.25">
      <c r="A7372">
        <v>0</v>
      </c>
      <c r="B7372" t="s">
        <v>139</v>
      </c>
      <c r="C7372" t="s">
        <v>432</v>
      </c>
      <c r="D7372">
        <v>44196</v>
      </c>
      <c r="E7372">
        <v>2020</v>
      </c>
    </row>
    <row r="7373" spans="1:5" x14ac:dyDescent="0.25">
      <c r="A7373">
        <v>0</v>
      </c>
      <c r="B7373" t="s">
        <v>139</v>
      </c>
      <c r="C7373" t="s">
        <v>433</v>
      </c>
      <c r="D7373">
        <v>1138000000</v>
      </c>
      <c r="E7373">
        <v>2018</v>
      </c>
    </row>
    <row r="7374" spans="1:5" x14ac:dyDescent="0.25">
      <c r="A7374">
        <v>0</v>
      </c>
      <c r="B7374" t="s">
        <v>139</v>
      </c>
      <c r="C7374" t="s">
        <v>433</v>
      </c>
      <c r="D7374">
        <v>553000000</v>
      </c>
      <c r="E7374">
        <v>2019</v>
      </c>
    </row>
    <row r="7375" spans="1:5" x14ac:dyDescent="0.25">
      <c r="A7375">
        <v>0</v>
      </c>
      <c r="B7375" t="s">
        <v>139</v>
      </c>
      <c r="C7375" t="s">
        <v>433</v>
      </c>
      <c r="D7375">
        <v>570000000</v>
      </c>
      <c r="E7375">
        <v>2020</v>
      </c>
    </row>
    <row r="7376" spans="1:5" x14ac:dyDescent="0.25">
      <c r="A7376">
        <v>0</v>
      </c>
      <c r="B7376" t="s">
        <v>139</v>
      </c>
      <c r="C7376" t="s">
        <v>434</v>
      </c>
      <c r="D7376">
        <v>32483000000</v>
      </c>
      <c r="E7376">
        <v>2018</v>
      </c>
    </row>
    <row r="7377" spans="1:5" x14ac:dyDescent="0.25">
      <c r="A7377">
        <v>0</v>
      </c>
      <c r="B7377" t="s">
        <v>139</v>
      </c>
      <c r="C7377" t="s">
        <v>434</v>
      </c>
      <c r="D7377">
        <v>13541000000</v>
      </c>
      <c r="E7377">
        <v>2019</v>
      </c>
    </row>
    <row r="7378" spans="1:5" x14ac:dyDescent="0.25">
      <c r="A7378">
        <v>0</v>
      </c>
      <c r="B7378" t="s">
        <v>139</v>
      </c>
      <c r="C7378" t="s">
        <v>434</v>
      </c>
      <c r="D7378">
        <v>12435000000</v>
      </c>
      <c r="E7378">
        <v>2020</v>
      </c>
    </row>
    <row r="7379" spans="1:5" x14ac:dyDescent="0.25">
      <c r="A7379">
        <v>0</v>
      </c>
      <c r="B7379" t="s">
        <v>139</v>
      </c>
      <c r="C7379" t="s">
        <v>435</v>
      </c>
      <c r="D7379">
        <v>0</v>
      </c>
      <c r="E7379">
        <v>2018</v>
      </c>
    </row>
    <row r="7380" spans="1:5" x14ac:dyDescent="0.25">
      <c r="A7380">
        <v>0</v>
      </c>
      <c r="B7380" t="s">
        <v>139</v>
      </c>
      <c r="C7380" t="s">
        <v>435</v>
      </c>
      <c r="D7380">
        <v>0</v>
      </c>
      <c r="E7380">
        <v>2019</v>
      </c>
    </row>
    <row r="7381" spans="1:5" x14ac:dyDescent="0.25">
      <c r="A7381">
        <v>0</v>
      </c>
      <c r="B7381" t="s">
        <v>139</v>
      </c>
      <c r="C7381" t="s">
        <v>435</v>
      </c>
      <c r="D7381">
        <v>0</v>
      </c>
      <c r="E7381">
        <v>2020</v>
      </c>
    </row>
    <row r="7382" spans="1:5" x14ac:dyDescent="0.25">
      <c r="A7382">
        <v>0</v>
      </c>
      <c r="B7382" t="s">
        <v>139</v>
      </c>
      <c r="C7382" t="s">
        <v>436</v>
      </c>
      <c r="D7382">
        <v>9846000000</v>
      </c>
      <c r="E7382">
        <v>2018</v>
      </c>
    </row>
    <row r="7383" spans="1:5" x14ac:dyDescent="0.25">
      <c r="A7383">
        <v>0</v>
      </c>
      <c r="B7383" t="s">
        <v>139</v>
      </c>
      <c r="C7383" t="s">
        <v>436</v>
      </c>
      <c r="D7383">
        <v>8796000000</v>
      </c>
      <c r="E7383">
        <v>2019</v>
      </c>
    </row>
    <row r="7384" spans="1:5" x14ac:dyDescent="0.25">
      <c r="A7384">
        <v>0</v>
      </c>
      <c r="B7384" t="s">
        <v>139</v>
      </c>
      <c r="C7384" t="s">
        <v>436</v>
      </c>
      <c r="D7384">
        <v>8908000000</v>
      </c>
      <c r="E7384">
        <v>2020</v>
      </c>
    </row>
    <row r="7385" spans="1:5" x14ac:dyDescent="0.25">
      <c r="A7385">
        <v>0</v>
      </c>
      <c r="B7385" t="s">
        <v>139</v>
      </c>
      <c r="C7385" t="s">
        <v>437</v>
      </c>
      <c r="D7385">
        <v>8530000000</v>
      </c>
      <c r="E7385">
        <v>2018</v>
      </c>
    </row>
    <row r="7386" spans="1:5" x14ac:dyDescent="0.25">
      <c r="A7386">
        <v>0</v>
      </c>
      <c r="B7386" t="s">
        <v>139</v>
      </c>
      <c r="C7386" t="s">
        <v>437</v>
      </c>
      <c r="D7386">
        <v>6294000000</v>
      </c>
      <c r="E7386">
        <v>2019</v>
      </c>
    </row>
    <row r="7387" spans="1:5" x14ac:dyDescent="0.25">
      <c r="A7387">
        <v>0</v>
      </c>
      <c r="B7387" t="s">
        <v>139</v>
      </c>
      <c r="C7387" t="s">
        <v>437</v>
      </c>
      <c r="D7387">
        <v>5196000000</v>
      </c>
      <c r="E7387">
        <v>2020</v>
      </c>
    </row>
    <row r="7388" spans="1:5" x14ac:dyDescent="0.25">
      <c r="A7388">
        <v>0</v>
      </c>
      <c r="B7388" t="s">
        <v>139</v>
      </c>
      <c r="C7388" t="s">
        <v>438</v>
      </c>
      <c r="D7388">
        <v>2940000000</v>
      </c>
      <c r="E7388">
        <v>2018</v>
      </c>
    </row>
    <row r="7389" spans="1:5" x14ac:dyDescent="0.25">
      <c r="A7389">
        <v>0</v>
      </c>
      <c r="B7389" t="s">
        <v>139</v>
      </c>
      <c r="C7389" t="s">
        <v>438</v>
      </c>
      <c r="D7389">
        <v>-1717000000</v>
      </c>
      <c r="E7389">
        <v>2019</v>
      </c>
    </row>
    <row r="7390" spans="1:5" x14ac:dyDescent="0.25">
      <c r="A7390">
        <v>0</v>
      </c>
      <c r="B7390" t="s">
        <v>139</v>
      </c>
      <c r="C7390" t="s">
        <v>438</v>
      </c>
      <c r="D7390">
        <v>1294000000</v>
      </c>
      <c r="E7390">
        <v>2020</v>
      </c>
    </row>
    <row r="7391" spans="1:5" x14ac:dyDescent="0.25">
      <c r="A7391">
        <v>0</v>
      </c>
      <c r="B7391" t="s">
        <v>139</v>
      </c>
      <c r="C7391" t="s">
        <v>439</v>
      </c>
      <c r="D7391">
        <v>1835000000</v>
      </c>
      <c r="E7391">
        <v>2018</v>
      </c>
    </row>
    <row r="7392" spans="1:5" x14ac:dyDescent="0.25">
      <c r="A7392">
        <v>0</v>
      </c>
      <c r="B7392" t="s">
        <v>139</v>
      </c>
      <c r="C7392" t="s">
        <v>439</v>
      </c>
      <c r="D7392">
        <v>445000000</v>
      </c>
      <c r="E7392">
        <v>2019</v>
      </c>
    </row>
    <row r="7393" spans="1:5" x14ac:dyDescent="0.25">
      <c r="A7393">
        <v>0</v>
      </c>
      <c r="B7393" t="s">
        <v>139</v>
      </c>
      <c r="C7393" t="s">
        <v>439</v>
      </c>
      <c r="D7393">
        <v>0</v>
      </c>
      <c r="E7393">
        <v>2020</v>
      </c>
    </row>
    <row r="7394" spans="1:5" x14ac:dyDescent="0.25">
      <c r="A7394">
        <v>0</v>
      </c>
      <c r="B7394" t="s">
        <v>139</v>
      </c>
      <c r="C7394" t="s">
        <v>23</v>
      </c>
      <c r="D7394">
        <v>809000000</v>
      </c>
      <c r="E7394">
        <v>2018</v>
      </c>
    </row>
    <row r="7395" spans="1:5" x14ac:dyDescent="0.25">
      <c r="A7395">
        <v>0</v>
      </c>
      <c r="B7395" t="s">
        <v>139</v>
      </c>
      <c r="C7395" t="s">
        <v>23</v>
      </c>
      <c r="D7395">
        <v>470000000</v>
      </c>
      <c r="E7395">
        <v>2019</v>
      </c>
    </row>
    <row r="7396" spans="1:5" x14ac:dyDescent="0.25">
      <c r="A7396">
        <v>0</v>
      </c>
      <c r="B7396" t="s">
        <v>139</v>
      </c>
      <c r="C7396" t="s">
        <v>23</v>
      </c>
      <c r="D7396">
        <v>777000000</v>
      </c>
      <c r="E7396">
        <v>2020</v>
      </c>
    </row>
    <row r="7397" spans="1:5" x14ac:dyDescent="0.25">
      <c r="A7397">
        <v>0</v>
      </c>
      <c r="B7397" t="s">
        <v>139</v>
      </c>
      <c r="C7397" t="s">
        <v>440</v>
      </c>
      <c r="D7397">
        <v>4225000000</v>
      </c>
      <c r="E7397">
        <v>2018</v>
      </c>
    </row>
    <row r="7398" spans="1:5" x14ac:dyDescent="0.25">
      <c r="A7398">
        <v>0</v>
      </c>
      <c r="B7398" t="s">
        <v>139</v>
      </c>
      <c r="C7398" t="s">
        <v>440</v>
      </c>
      <c r="D7398">
        <v>3759000000</v>
      </c>
      <c r="E7398">
        <v>2019</v>
      </c>
    </row>
    <row r="7399" spans="1:5" x14ac:dyDescent="0.25">
      <c r="A7399">
        <v>0</v>
      </c>
      <c r="B7399" t="s">
        <v>139</v>
      </c>
      <c r="C7399" t="s">
        <v>440</v>
      </c>
      <c r="D7399">
        <v>3352000000</v>
      </c>
      <c r="E7399">
        <v>2020</v>
      </c>
    </row>
    <row r="7400" spans="1:5" x14ac:dyDescent="0.25">
      <c r="A7400">
        <v>0</v>
      </c>
      <c r="B7400" t="s">
        <v>139</v>
      </c>
      <c r="C7400" t="s">
        <v>22</v>
      </c>
      <c r="D7400">
        <v>1063000000</v>
      </c>
      <c r="E7400">
        <v>2018</v>
      </c>
    </row>
    <row r="7401" spans="1:5" x14ac:dyDescent="0.25">
      <c r="A7401">
        <v>0</v>
      </c>
      <c r="B7401" t="s">
        <v>139</v>
      </c>
      <c r="C7401" t="s">
        <v>22</v>
      </c>
      <c r="D7401">
        <v>933000000</v>
      </c>
      <c r="E7401">
        <v>2019</v>
      </c>
    </row>
    <row r="7402" spans="1:5" x14ac:dyDescent="0.25">
      <c r="A7402">
        <v>0</v>
      </c>
      <c r="B7402" t="s">
        <v>139</v>
      </c>
      <c r="C7402" t="s">
        <v>22</v>
      </c>
      <c r="D7402">
        <v>827000000</v>
      </c>
      <c r="E7402">
        <v>2020</v>
      </c>
    </row>
    <row r="7403" spans="1:5" x14ac:dyDescent="0.25">
      <c r="A7403">
        <v>0</v>
      </c>
      <c r="B7403" t="s">
        <v>139</v>
      </c>
      <c r="C7403" t="s">
        <v>441</v>
      </c>
      <c r="D7403">
        <v>0</v>
      </c>
      <c r="E7403">
        <v>2018</v>
      </c>
    </row>
    <row r="7404" spans="1:5" x14ac:dyDescent="0.25">
      <c r="A7404">
        <v>0</v>
      </c>
      <c r="B7404" t="s">
        <v>139</v>
      </c>
      <c r="C7404" t="s">
        <v>441</v>
      </c>
      <c r="D7404">
        <v>0</v>
      </c>
      <c r="E7404">
        <v>2019</v>
      </c>
    </row>
    <row r="7405" spans="1:5" x14ac:dyDescent="0.25">
      <c r="A7405">
        <v>0</v>
      </c>
      <c r="B7405" t="s">
        <v>139</v>
      </c>
      <c r="C7405" t="s">
        <v>441</v>
      </c>
      <c r="D7405">
        <v>0</v>
      </c>
      <c r="E7405">
        <v>2020</v>
      </c>
    </row>
    <row r="7406" spans="1:5" x14ac:dyDescent="0.25">
      <c r="A7406">
        <v>0</v>
      </c>
      <c r="B7406" t="s">
        <v>139</v>
      </c>
      <c r="C7406" t="s">
        <v>11</v>
      </c>
      <c r="D7406">
        <v>6899000000</v>
      </c>
      <c r="E7406">
        <v>2018</v>
      </c>
    </row>
    <row r="7407" spans="1:5" x14ac:dyDescent="0.25">
      <c r="A7407">
        <v>0</v>
      </c>
      <c r="B7407" t="s">
        <v>139</v>
      </c>
      <c r="C7407" t="s">
        <v>11</v>
      </c>
      <c r="D7407">
        <v>6214000000</v>
      </c>
      <c r="E7407">
        <v>2019</v>
      </c>
    </row>
    <row r="7408" spans="1:5" x14ac:dyDescent="0.25">
      <c r="A7408">
        <v>0</v>
      </c>
      <c r="B7408" t="s">
        <v>139</v>
      </c>
      <c r="C7408" t="s">
        <v>11</v>
      </c>
      <c r="D7408">
        <v>5701000000</v>
      </c>
      <c r="E7408">
        <v>2020</v>
      </c>
    </row>
    <row r="7409" spans="1:5" x14ac:dyDescent="0.25">
      <c r="A7409">
        <v>0</v>
      </c>
      <c r="B7409" t="s">
        <v>139</v>
      </c>
      <c r="C7409" t="s">
        <v>19</v>
      </c>
      <c r="D7409">
        <v>83699000000</v>
      </c>
      <c r="E7409">
        <v>2018</v>
      </c>
    </row>
    <row r="7410" spans="1:5" x14ac:dyDescent="0.25">
      <c r="A7410">
        <v>0</v>
      </c>
      <c r="B7410" t="s">
        <v>139</v>
      </c>
      <c r="C7410" t="s">
        <v>19</v>
      </c>
      <c r="D7410">
        <v>60524000000</v>
      </c>
      <c r="E7410">
        <v>2019</v>
      </c>
    </row>
    <row r="7411" spans="1:5" x14ac:dyDescent="0.25">
      <c r="A7411">
        <v>0</v>
      </c>
      <c r="B7411" t="s">
        <v>139</v>
      </c>
      <c r="C7411" t="s">
        <v>19</v>
      </c>
      <c r="D7411">
        <v>61470000000</v>
      </c>
      <c r="E7411">
        <v>2020</v>
      </c>
    </row>
    <row r="7412" spans="1:5" x14ac:dyDescent="0.25">
      <c r="A7412">
        <v>0</v>
      </c>
      <c r="B7412" t="s">
        <v>139</v>
      </c>
      <c r="C7412" t="s">
        <v>18</v>
      </c>
      <c r="D7412">
        <v>50078000000</v>
      </c>
      <c r="E7412">
        <v>2018</v>
      </c>
    </row>
    <row r="7413" spans="1:5" x14ac:dyDescent="0.25">
      <c r="A7413">
        <v>0</v>
      </c>
      <c r="B7413" t="s">
        <v>139</v>
      </c>
      <c r="C7413" t="s">
        <v>18</v>
      </c>
      <c r="D7413">
        <v>46430000000</v>
      </c>
      <c r="E7413">
        <v>2019</v>
      </c>
    </row>
    <row r="7414" spans="1:5" x14ac:dyDescent="0.25">
      <c r="A7414">
        <v>0</v>
      </c>
      <c r="B7414" t="s">
        <v>139</v>
      </c>
      <c r="C7414" t="s">
        <v>18</v>
      </c>
      <c r="D7414">
        <v>48465000000</v>
      </c>
      <c r="E7414">
        <v>2020</v>
      </c>
    </row>
    <row r="7415" spans="1:5" x14ac:dyDescent="0.25">
      <c r="A7415">
        <v>0</v>
      </c>
      <c r="B7415" t="s">
        <v>139</v>
      </c>
      <c r="C7415" t="s">
        <v>442</v>
      </c>
      <c r="D7415">
        <v>338000000</v>
      </c>
      <c r="E7415">
        <v>2018</v>
      </c>
    </row>
    <row r="7416" spans="1:5" x14ac:dyDescent="0.25">
      <c r="A7416">
        <v>0</v>
      </c>
      <c r="B7416" t="s">
        <v>139</v>
      </c>
      <c r="C7416" t="s">
        <v>442</v>
      </c>
      <c r="D7416">
        <v>435000000</v>
      </c>
      <c r="E7416">
        <v>2019</v>
      </c>
    </row>
    <row r="7417" spans="1:5" x14ac:dyDescent="0.25">
      <c r="A7417">
        <v>0</v>
      </c>
      <c r="B7417" t="s">
        <v>139</v>
      </c>
      <c r="C7417" t="s">
        <v>442</v>
      </c>
      <c r="D7417">
        <v>460000000</v>
      </c>
      <c r="E7417">
        <v>2020</v>
      </c>
    </row>
    <row r="7418" spans="1:5" x14ac:dyDescent="0.25">
      <c r="A7418">
        <v>0</v>
      </c>
      <c r="B7418" t="s">
        <v>139</v>
      </c>
      <c r="C7418" t="s">
        <v>443</v>
      </c>
      <c r="D7418">
        <v>5966000000</v>
      </c>
      <c r="E7418">
        <v>2018</v>
      </c>
    </row>
    <row r="7419" spans="1:5" x14ac:dyDescent="0.25">
      <c r="A7419">
        <v>0</v>
      </c>
      <c r="B7419" t="s">
        <v>139</v>
      </c>
      <c r="C7419" t="s">
        <v>443</v>
      </c>
      <c r="D7419">
        <v>3992000000</v>
      </c>
      <c r="E7419">
        <v>2019</v>
      </c>
    </row>
    <row r="7420" spans="1:5" x14ac:dyDescent="0.25">
      <c r="A7420">
        <v>0</v>
      </c>
      <c r="B7420" t="s">
        <v>139</v>
      </c>
      <c r="C7420" t="s">
        <v>443</v>
      </c>
      <c r="D7420">
        <v>4102000000</v>
      </c>
      <c r="E7420">
        <v>2020</v>
      </c>
    </row>
    <row r="7421" spans="1:5" x14ac:dyDescent="0.25">
      <c r="A7421">
        <v>0</v>
      </c>
      <c r="B7421" t="s">
        <v>139</v>
      </c>
      <c r="C7421" t="s">
        <v>444</v>
      </c>
      <c r="D7421">
        <v>-1055000000</v>
      </c>
      <c r="E7421">
        <v>2018</v>
      </c>
    </row>
    <row r="7422" spans="1:5" x14ac:dyDescent="0.25">
      <c r="A7422">
        <v>0</v>
      </c>
      <c r="B7422" t="s">
        <v>139</v>
      </c>
      <c r="C7422" t="s">
        <v>444</v>
      </c>
      <c r="D7422">
        <v>-3274000000</v>
      </c>
      <c r="E7422">
        <v>2019</v>
      </c>
    </row>
    <row r="7423" spans="1:5" x14ac:dyDescent="0.25">
      <c r="A7423">
        <v>0</v>
      </c>
      <c r="B7423" t="s">
        <v>139</v>
      </c>
      <c r="C7423" t="s">
        <v>444</v>
      </c>
      <c r="D7423">
        <v>19000000</v>
      </c>
      <c r="E7423">
        <v>2020</v>
      </c>
    </row>
    <row r="7424" spans="1:5" x14ac:dyDescent="0.25">
      <c r="A7424">
        <v>0</v>
      </c>
      <c r="B7424" t="s">
        <v>139</v>
      </c>
      <c r="C7424" t="s">
        <v>445</v>
      </c>
      <c r="D7424">
        <v>-4081000000</v>
      </c>
      <c r="E7424">
        <v>2018</v>
      </c>
    </row>
    <row r="7425" spans="1:5" x14ac:dyDescent="0.25">
      <c r="A7425">
        <v>0</v>
      </c>
      <c r="B7425" t="s">
        <v>139</v>
      </c>
      <c r="C7425" t="s">
        <v>445</v>
      </c>
      <c r="D7425">
        <v>-522000000</v>
      </c>
      <c r="E7425">
        <v>2019</v>
      </c>
    </row>
    <row r="7426" spans="1:5" x14ac:dyDescent="0.25">
      <c r="A7426">
        <v>0</v>
      </c>
      <c r="B7426" t="s">
        <v>139</v>
      </c>
      <c r="C7426" t="s">
        <v>445</v>
      </c>
      <c r="D7426">
        <v>2647000000</v>
      </c>
      <c r="E7426">
        <v>2020</v>
      </c>
    </row>
    <row r="7427" spans="1:5" x14ac:dyDescent="0.25">
      <c r="A7427">
        <v>0</v>
      </c>
      <c r="B7427" t="s">
        <v>139</v>
      </c>
      <c r="C7427" t="s">
        <v>446</v>
      </c>
      <c r="D7427">
        <v>736000000</v>
      </c>
      <c r="E7427">
        <v>2018</v>
      </c>
    </row>
    <row r="7428" spans="1:5" x14ac:dyDescent="0.25">
      <c r="A7428">
        <v>0</v>
      </c>
      <c r="B7428" t="s">
        <v>139</v>
      </c>
      <c r="C7428" t="s">
        <v>446</v>
      </c>
      <c r="D7428">
        <v>165000000</v>
      </c>
      <c r="E7428">
        <v>2019</v>
      </c>
    </row>
    <row r="7429" spans="1:5" x14ac:dyDescent="0.25">
      <c r="A7429">
        <v>0</v>
      </c>
      <c r="B7429" t="s">
        <v>139</v>
      </c>
      <c r="C7429" t="s">
        <v>446</v>
      </c>
      <c r="D7429">
        <v>-26000000</v>
      </c>
      <c r="E7429">
        <v>2020</v>
      </c>
    </row>
    <row r="7430" spans="1:5" x14ac:dyDescent="0.25">
      <c r="A7430">
        <v>0</v>
      </c>
      <c r="B7430" t="s">
        <v>139</v>
      </c>
      <c r="C7430" t="s">
        <v>447</v>
      </c>
      <c r="D7430">
        <v>-5351000000</v>
      </c>
      <c r="E7430">
        <v>2018</v>
      </c>
    </row>
    <row r="7431" spans="1:5" x14ac:dyDescent="0.25">
      <c r="A7431">
        <v>0</v>
      </c>
      <c r="B7431" t="s">
        <v>139</v>
      </c>
      <c r="C7431" t="s">
        <v>447</v>
      </c>
      <c r="D7431">
        <v>-4077000000</v>
      </c>
      <c r="E7431">
        <v>2019</v>
      </c>
    </row>
    <row r="7432" spans="1:5" x14ac:dyDescent="0.25">
      <c r="A7432">
        <v>0</v>
      </c>
      <c r="B7432" t="s">
        <v>139</v>
      </c>
      <c r="C7432" t="s">
        <v>447</v>
      </c>
      <c r="D7432">
        <v>-2764000000</v>
      </c>
      <c r="E7432">
        <v>2020</v>
      </c>
    </row>
    <row r="7433" spans="1:5" x14ac:dyDescent="0.25">
      <c r="A7433">
        <v>0</v>
      </c>
      <c r="B7433" t="s">
        <v>139</v>
      </c>
      <c r="C7433" t="s">
        <v>448</v>
      </c>
      <c r="D7433">
        <v>-53000000</v>
      </c>
      <c r="E7433">
        <v>2018</v>
      </c>
    </row>
    <row r="7434" spans="1:5" x14ac:dyDescent="0.25">
      <c r="A7434">
        <v>0</v>
      </c>
      <c r="B7434" t="s">
        <v>139</v>
      </c>
      <c r="C7434" t="s">
        <v>448</v>
      </c>
      <c r="D7434">
        <v>-18000000</v>
      </c>
      <c r="E7434">
        <v>2019</v>
      </c>
    </row>
    <row r="7435" spans="1:5" x14ac:dyDescent="0.25">
      <c r="A7435">
        <v>0</v>
      </c>
      <c r="B7435" t="s">
        <v>139</v>
      </c>
      <c r="C7435" t="s">
        <v>448</v>
      </c>
      <c r="D7435">
        <v>0</v>
      </c>
      <c r="E7435">
        <v>2020</v>
      </c>
    </row>
    <row r="7436" spans="1:5" x14ac:dyDescent="0.25">
      <c r="A7436">
        <v>0</v>
      </c>
      <c r="B7436" t="s">
        <v>139</v>
      </c>
      <c r="C7436" t="s">
        <v>449</v>
      </c>
      <c r="D7436">
        <v>-1826000000</v>
      </c>
      <c r="E7436">
        <v>2018</v>
      </c>
    </row>
    <row r="7437" spans="1:5" x14ac:dyDescent="0.25">
      <c r="A7437">
        <v>0</v>
      </c>
      <c r="B7437" t="s">
        <v>139</v>
      </c>
      <c r="C7437" t="s">
        <v>449</v>
      </c>
      <c r="D7437">
        <v>-2158000000</v>
      </c>
      <c r="E7437">
        <v>2019</v>
      </c>
    </row>
    <row r="7438" spans="1:5" x14ac:dyDescent="0.25">
      <c r="A7438">
        <v>0</v>
      </c>
      <c r="B7438" t="s">
        <v>139</v>
      </c>
      <c r="C7438" t="s">
        <v>449</v>
      </c>
      <c r="D7438">
        <v>-841000000</v>
      </c>
      <c r="E7438">
        <v>2020</v>
      </c>
    </row>
    <row r="7439" spans="1:5" x14ac:dyDescent="0.25">
      <c r="A7439">
        <v>0</v>
      </c>
      <c r="B7439" t="s">
        <v>139</v>
      </c>
      <c r="C7439" t="s">
        <v>450</v>
      </c>
      <c r="D7439">
        <v>-369000000</v>
      </c>
      <c r="E7439">
        <v>2018</v>
      </c>
    </row>
    <row r="7440" spans="1:5" x14ac:dyDescent="0.25">
      <c r="A7440">
        <v>0</v>
      </c>
      <c r="B7440" t="s">
        <v>139</v>
      </c>
      <c r="C7440" t="s">
        <v>450</v>
      </c>
      <c r="D7440">
        <v>-34000000</v>
      </c>
      <c r="E7440">
        <v>2019</v>
      </c>
    </row>
    <row r="7441" spans="1:5" x14ac:dyDescent="0.25">
      <c r="A7441">
        <v>0</v>
      </c>
      <c r="B7441" t="s">
        <v>139</v>
      </c>
      <c r="C7441" t="s">
        <v>450</v>
      </c>
      <c r="D7441">
        <v>0</v>
      </c>
      <c r="E7441">
        <v>2020</v>
      </c>
    </row>
    <row r="7442" spans="1:5" x14ac:dyDescent="0.25">
      <c r="A7442">
        <v>0</v>
      </c>
      <c r="B7442" t="s">
        <v>139</v>
      </c>
      <c r="C7442" t="s">
        <v>451</v>
      </c>
      <c r="D7442">
        <v>3096000000</v>
      </c>
      <c r="E7442">
        <v>2018</v>
      </c>
    </row>
    <row r="7443" spans="1:5" x14ac:dyDescent="0.25">
      <c r="A7443">
        <v>0</v>
      </c>
      <c r="B7443" t="s">
        <v>139</v>
      </c>
      <c r="C7443" t="s">
        <v>451</v>
      </c>
      <c r="D7443">
        <v>5713000000</v>
      </c>
      <c r="E7443">
        <v>2019</v>
      </c>
    </row>
    <row r="7444" spans="1:5" x14ac:dyDescent="0.25">
      <c r="A7444">
        <v>0</v>
      </c>
      <c r="B7444" t="s">
        <v>139</v>
      </c>
      <c r="C7444" t="s">
        <v>451</v>
      </c>
      <c r="D7444">
        <v>6252000000</v>
      </c>
      <c r="E7444">
        <v>2020</v>
      </c>
    </row>
    <row r="7445" spans="1:5" x14ac:dyDescent="0.25">
      <c r="A7445">
        <v>0</v>
      </c>
      <c r="B7445" t="s">
        <v>139</v>
      </c>
      <c r="C7445" t="s">
        <v>452</v>
      </c>
      <c r="D7445">
        <v>1158000000</v>
      </c>
      <c r="E7445">
        <v>2018</v>
      </c>
    </row>
    <row r="7446" spans="1:5" x14ac:dyDescent="0.25">
      <c r="A7446">
        <v>0</v>
      </c>
      <c r="B7446" t="s">
        <v>139</v>
      </c>
      <c r="C7446" t="s">
        <v>452</v>
      </c>
      <c r="D7446">
        <v>217000000</v>
      </c>
      <c r="E7446">
        <v>2019</v>
      </c>
    </row>
    <row r="7447" spans="1:5" x14ac:dyDescent="0.25">
      <c r="A7447">
        <v>0</v>
      </c>
      <c r="B7447" t="s">
        <v>139</v>
      </c>
      <c r="C7447" t="s">
        <v>452</v>
      </c>
      <c r="D7447">
        <v>-26000000</v>
      </c>
      <c r="E7447">
        <v>2020</v>
      </c>
    </row>
    <row r="7448" spans="1:5" x14ac:dyDescent="0.25">
      <c r="A7448">
        <v>0</v>
      </c>
      <c r="B7448" t="s">
        <v>139</v>
      </c>
      <c r="C7448" t="s">
        <v>453</v>
      </c>
      <c r="D7448">
        <v>134000000</v>
      </c>
      <c r="E7448">
        <v>2018</v>
      </c>
    </row>
    <row r="7449" spans="1:5" x14ac:dyDescent="0.25">
      <c r="A7449">
        <v>0</v>
      </c>
      <c r="B7449" t="s">
        <v>139</v>
      </c>
      <c r="C7449" t="s">
        <v>453</v>
      </c>
      <c r="D7449">
        <v>87000000</v>
      </c>
      <c r="E7449">
        <v>2019</v>
      </c>
    </row>
    <row r="7450" spans="1:5" x14ac:dyDescent="0.25">
      <c r="A7450">
        <v>0</v>
      </c>
      <c r="B7450" t="s">
        <v>139</v>
      </c>
      <c r="C7450" t="s">
        <v>453</v>
      </c>
      <c r="D7450">
        <v>69000000</v>
      </c>
      <c r="E7450">
        <v>2020</v>
      </c>
    </row>
    <row r="7451" spans="1:5" x14ac:dyDescent="0.25">
      <c r="A7451">
        <v>0</v>
      </c>
      <c r="B7451" t="s">
        <v>139</v>
      </c>
      <c r="C7451" t="s">
        <v>454</v>
      </c>
      <c r="D7451">
        <v>4641000000</v>
      </c>
      <c r="E7451">
        <v>2018</v>
      </c>
    </row>
    <row r="7452" spans="1:5" x14ac:dyDescent="0.25">
      <c r="A7452">
        <v>0</v>
      </c>
      <c r="B7452" t="s">
        <v>139</v>
      </c>
      <c r="C7452" t="s">
        <v>454</v>
      </c>
      <c r="D7452">
        <v>-1359000000</v>
      </c>
      <c r="E7452">
        <v>2019</v>
      </c>
    </row>
    <row r="7453" spans="1:5" x14ac:dyDescent="0.25">
      <c r="A7453">
        <v>0</v>
      </c>
      <c r="B7453" t="s">
        <v>139</v>
      </c>
      <c r="C7453" t="s">
        <v>454</v>
      </c>
      <c r="D7453">
        <v>1225000000</v>
      </c>
      <c r="E7453">
        <v>2020</v>
      </c>
    </row>
    <row r="7454" spans="1:5" x14ac:dyDescent="0.25">
      <c r="A7454">
        <v>0</v>
      </c>
      <c r="B7454" t="s">
        <v>139</v>
      </c>
      <c r="C7454" t="s">
        <v>24</v>
      </c>
      <c r="D7454">
        <v>4775000000</v>
      </c>
      <c r="E7454">
        <v>2018</v>
      </c>
    </row>
    <row r="7455" spans="1:5" x14ac:dyDescent="0.25">
      <c r="A7455">
        <v>0</v>
      </c>
      <c r="B7455" t="s">
        <v>139</v>
      </c>
      <c r="C7455" t="s">
        <v>24</v>
      </c>
      <c r="D7455">
        <v>-1272000000</v>
      </c>
      <c r="E7455">
        <v>2019</v>
      </c>
    </row>
    <row r="7456" spans="1:5" x14ac:dyDescent="0.25">
      <c r="A7456">
        <v>0</v>
      </c>
      <c r="B7456" t="s">
        <v>139</v>
      </c>
      <c r="C7456" t="s">
        <v>24</v>
      </c>
      <c r="D7456">
        <v>1294000000</v>
      </c>
      <c r="E7456">
        <v>2020</v>
      </c>
    </row>
    <row r="7457" spans="1:5" x14ac:dyDescent="0.25">
      <c r="A7457">
        <v>0</v>
      </c>
      <c r="B7457" t="s">
        <v>139</v>
      </c>
      <c r="C7457" t="s">
        <v>455</v>
      </c>
      <c r="D7457">
        <v>21418000000</v>
      </c>
      <c r="E7457">
        <v>2018</v>
      </c>
    </row>
    <row r="7458" spans="1:5" x14ac:dyDescent="0.25">
      <c r="A7458">
        <v>0</v>
      </c>
      <c r="B7458" t="s">
        <v>139</v>
      </c>
      <c r="C7458" t="s">
        <v>455</v>
      </c>
      <c r="D7458">
        <v>20996000000</v>
      </c>
      <c r="E7458">
        <v>2019</v>
      </c>
    </row>
    <row r="7459" spans="1:5" x14ac:dyDescent="0.25">
      <c r="A7459">
        <v>0</v>
      </c>
      <c r="B7459" t="s">
        <v>139</v>
      </c>
      <c r="C7459" t="s">
        <v>455</v>
      </c>
      <c r="D7459">
        <v>20239000000</v>
      </c>
      <c r="E7459">
        <v>2020</v>
      </c>
    </row>
    <row r="7460" spans="1:5" x14ac:dyDescent="0.25">
      <c r="A7460">
        <v>0</v>
      </c>
      <c r="B7460" t="s">
        <v>139</v>
      </c>
      <c r="C7460" t="s">
        <v>14</v>
      </c>
      <c r="D7460">
        <v>44329000000</v>
      </c>
      <c r="E7460">
        <v>2018</v>
      </c>
    </row>
    <row r="7461" spans="1:5" x14ac:dyDescent="0.25">
      <c r="A7461">
        <v>0</v>
      </c>
      <c r="B7461" t="s">
        <v>139</v>
      </c>
      <c r="C7461" t="s">
        <v>14</v>
      </c>
      <c r="D7461">
        <v>43709000000</v>
      </c>
      <c r="E7461">
        <v>2019</v>
      </c>
    </row>
    <row r="7462" spans="1:5" x14ac:dyDescent="0.25">
      <c r="A7462">
        <v>0</v>
      </c>
      <c r="B7462" t="s">
        <v>139</v>
      </c>
      <c r="C7462" t="s">
        <v>14</v>
      </c>
      <c r="D7462">
        <v>42386000000</v>
      </c>
      <c r="E7462">
        <v>2020</v>
      </c>
    </row>
    <row r="7463" spans="1:5" x14ac:dyDescent="0.25">
      <c r="A7463">
        <v>0</v>
      </c>
      <c r="B7463" t="s">
        <v>139</v>
      </c>
      <c r="C7463" t="s">
        <v>17</v>
      </c>
      <c r="D7463">
        <v>34531000000</v>
      </c>
      <c r="E7463">
        <v>2018</v>
      </c>
    </row>
    <row r="7464" spans="1:5" x14ac:dyDescent="0.25">
      <c r="A7464">
        <v>0</v>
      </c>
      <c r="B7464" t="s">
        <v>139</v>
      </c>
      <c r="C7464" t="s">
        <v>17</v>
      </c>
      <c r="D7464">
        <v>35751000000</v>
      </c>
      <c r="E7464">
        <v>2019</v>
      </c>
    </row>
    <row r="7465" spans="1:5" x14ac:dyDescent="0.25">
      <c r="A7465">
        <v>0</v>
      </c>
      <c r="B7465" t="s">
        <v>139</v>
      </c>
      <c r="C7465" t="s">
        <v>17</v>
      </c>
      <c r="D7465">
        <v>37357000000</v>
      </c>
      <c r="E7465">
        <v>2020</v>
      </c>
    </row>
    <row r="7466" spans="1:5" x14ac:dyDescent="0.25">
      <c r="A7466">
        <v>0</v>
      </c>
      <c r="B7466" t="s">
        <v>139</v>
      </c>
      <c r="C7466" t="s">
        <v>456</v>
      </c>
      <c r="D7466">
        <v>2003000000</v>
      </c>
      <c r="E7466">
        <v>2018</v>
      </c>
    </row>
    <row r="7467" spans="1:5" x14ac:dyDescent="0.25">
      <c r="A7467">
        <v>0</v>
      </c>
      <c r="B7467" t="s">
        <v>139</v>
      </c>
      <c r="C7467" t="s">
        <v>456</v>
      </c>
      <c r="D7467">
        <v>4809000000</v>
      </c>
      <c r="E7467">
        <v>2019</v>
      </c>
    </row>
    <row r="7468" spans="1:5" x14ac:dyDescent="0.25">
      <c r="A7468">
        <v>0</v>
      </c>
      <c r="B7468" t="s">
        <v>139</v>
      </c>
      <c r="C7468" t="s">
        <v>456</v>
      </c>
      <c r="D7468">
        <v>2179000000</v>
      </c>
      <c r="E7468">
        <v>2020</v>
      </c>
    </row>
    <row r="7469" spans="1:5" x14ac:dyDescent="0.25">
      <c r="A7469">
        <v>0</v>
      </c>
      <c r="B7469" t="s">
        <v>139</v>
      </c>
      <c r="C7469" t="s">
        <v>457</v>
      </c>
      <c r="D7469">
        <v>96000000</v>
      </c>
      <c r="E7469">
        <v>2018</v>
      </c>
    </row>
    <row r="7470" spans="1:5" x14ac:dyDescent="0.25">
      <c r="A7470">
        <v>0</v>
      </c>
      <c r="B7470" t="s">
        <v>139</v>
      </c>
      <c r="C7470" t="s">
        <v>457</v>
      </c>
      <c r="D7470">
        <v>1269000000</v>
      </c>
      <c r="E7470">
        <v>2020</v>
      </c>
    </row>
    <row r="7471" spans="1:5" x14ac:dyDescent="0.25">
      <c r="A7471">
        <v>0</v>
      </c>
      <c r="B7471" t="s">
        <v>139</v>
      </c>
      <c r="C7471" t="s">
        <v>494</v>
      </c>
      <c r="D7471">
        <v>0</v>
      </c>
      <c r="E7471">
        <v>2019</v>
      </c>
    </row>
    <row r="7472" spans="1:5" x14ac:dyDescent="0.25">
      <c r="A7472">
        <v>0</v>
      </c>
      <c r="B7472" t="s">
        <v>139</v>
      </c>
      <c r="C7472" t="s">
        <v>458</v>
      </c>
      <c r="D7472">
        <v>3272000000</v>
      </c>
      <c r="E7472">
        <v>2018</v>
      </c>
    </row>
    <row r="7473" spans="1:5" x14ac:dyDescent="0.25">
      <c r="A7473">
        <v>0</v>
      </c>
      <c r="B7473" t="s">
        <v>139</v>
      </c>
      <c r="C7473" t="s">
        <v>458</v>
      </c>
      <c r="D7473">
        <v>5993000000</v>
      </c>
      <c r="E7473">
        <v>2019</v>
      </c>
    </row>
    <row r="7474" spans="1:5" x14ac:dyDescent="0.25">
      <c r="A7474">
        <v>0</v>
      </c>
      <c r="B7474" t="s">
        <v>139</v>
      </c>
      <c r="C7474" t="s">
        <v>458</v>
      </c>
      <c r="D7474">
        <v>3348000000</v>
      </c>
      <c r="E7474">
        <v>2020</v>
      </c>
    </row>
    <row r="7475" spans="1:5" x14ac:dyDescent="0.25">
      <c r="A7475">
        <v>0</v>
      </c>
      <c r="B7475" t="s">
        <v>139</v>
      </c>
      <c r="C7475" t="s">
        <v>459</v>
      </c>
      <c r="D7475">
        <v>3749000000</v>
      </c>
      <c r="E7475">
        <v>2018</v>
      </c>
    </row>
    <row r="7476" spans="1:5" x14ac:dyDescent="0.25">
      <c r="A7476">
        <v>0</v>
      </c>
      <c r="B7476" t="s">
        <v>139</v>
      </c>
      <c r="C7476" t="s">
        <v>459</v>
      </c>
      <c r="D7476">
        <v>-1247000000</v>
      </c>
      <c r="E7476">
        <v>2019</v>
      </c>
    </row>
    <row r="7477" spans="1:5" x14ac:dyDescent="0.25">
      <c r="A7477">
        <v>0</v>
      </c>
      <c r="B7477" t="s">
        <v>139</v>
      </c>
      <c r="C7477" t="s">
        <v>459</v>
      </c>
      <c r="D7477">
        <v>2071000000</v>
      </c>
      <c r="E7477">
        <v>2020</v>
      </c>
    </row>
    <row r="7478" spans="1:5" x14ac:dyDescent="0.25">
      <c r="A7478">
        <v>0</v>
      </c>
      <c r="B7478" t="s">
        <v>139</v>
      </c>
      <c r="C7478" t="s">
        <v>460</v>
      </c>
      <c r="D7478">
        <v>-4596000000</v>
      </c>
      <c r="E7478">
        <v>2018</v>
      </c>
    </row>
    <row r="7479" spans="1:5" x14ac:dyDescent="0.25">
      <c r="A7479">
        <v>0</v>
      </c>
      <c r="B7479" t="s">
        <v>139</v>
      </c>
      <c r="C7479" t="s">
        <v>460</v>
      </c>
      <c r="D7479">
        <v>-3041000000</v>
      </c>
      <c r="E7479">
        <v>2019</v>
      </c>
    </row>
    <row r="7480" spans="1:5" x14ac:dyDescent="0.25">
      <c r="A7480">
        <v>0</v>
      </c>
      <c r="B7480" t="s">
        <v>139</v>
      </c>
      <c r="C7480" t="s">
        <v>460</v>
      </c>
      <c r="D7480">
        <v>-5149000000</v>
      </c>
      <c r="E7480">
        <v>2020</v>
      </c>
    </row>
    <row r="7481" spans="1:5" x14ac:dyDescent="0.25">
      <c r="A7481">
        <v>0</v>
      </c>
      <c r="B7481" t="s">
        <v>139</v>
      </c>
      <c r="C7481" t="s">
        <v>461</v>
      </c>
      <c r="D7481">
        <v>-420000000</v>
      </c>
      <c r="E7481">
        <v>2018</v>
      </c>
    </row>
    <row r="7482" spans="1:5" x14ac:dyDescent="0.25">
      <c r="A7482">
        <v>0</v>
      </c>
      <c r="B7482" t="s">
        <v>139</v>
      </c>
      <c r="C7482" t="s">
        <v>461</v>
      </c>
      <c r="D7482">
        <v>122000000</v>
      </c>
      <c r="E7482">
        <v>2019</v>
      </c>
    </row>
    <row r="7483" spans="1:5" x14ac:dyDescent="0.25">
      <c r="A7483">
        <v>0</v>
      </c>
      <c r="B7483" t="s">
        <v>139</v>
      </c>
      <c r="C7483" t="s">
        <v>461</v>
      </c>
      <c r="D7483">
        <v>330000000</v>
      </c>
      <c r="E7483">
        <v>2020</v>
      </c>
    </row>
    <row r="7484" spans="1:5" x14ac:dyDescent="0.25">
      <c r="A7484">
        <v>0</v>
      </c>
      <c r="B7484" t="s">
        <v>139</v>
      </c>
      <c r="C7484" t="s">
        <v>462</v>
      </c>
      <c r="D7484">
        <v>-1512000000</v>
      </c>
      <c r="E7484">
        <v>2018</v>
      </c>
    </row>
    <row r="7485" spans="1:5" x14ac:dyDescent="0.25">
      <c r="A7485">
        <v>0</v>
      </c>
      <c r="B7485" t="s">
        <v>139</v>
      </c>
      <c r="C7485" t="s">
        <v>462</v>
      </c>
      <c r="D7485">
        <v>5657000000</v>
      </c>
      <c r="E7485">
        <v>2019</v>
      </c>
    </row>
    <row r="7486" spans="1:5" x14ac:dyDescent="0.25">
      <c r="A7486">
        <v>0</v>
      </c>
      <c r="B7486" t="s">
        <v>139</v>
      </c>
      <c r="C7486" t="s">
        <v>462</v>
      </c>
      <c r="D7486">
        <v>3829000000</v>
      </c>
      <c r="E7486">
        <v>2020</v>
      </c>
    </row>
    <row r="7487" spans="1:5" x14ac:dyDescent="0.25">
      <c r="A7487">
        <v>0</v>
      </c>
      <c r="B7487" t="s">
        <v>139</v>
      </c>
      <c r="C7487" t="s">
        <v>463</v>
      </c>
      <c r="D7487">
        <v>-257000000</v>
      </c>
      <c r="E7487">
        <v>2018</v>
      </c>
    </row>
    <row r="7488" spans="1:5" x14ac:dyDescent="0.25">
      <c r="A7488">
        <v>0</v>
      </c>
      <c r="B7488" t="s">
        <v>139</v>
      </c>
      <c r="C7488" t="s">
        <v>463</v>
      </c>
      <c r="D7488">
        <v>-1154000000</v>
      </c>
      <c r="E7488">
        <v>2019</v>
      </c>
    </row>
    <row r="7489" spans="1:5" x14ac:dyDescent="0.25">
      <c r="A7489">
        <v>0</v>
      </c>
      <c r="B7489" t="s">
        <v>139</v>
      </c>
      <c r="C7489" t="s">
        <v>463</v>
      </c>
      <c r="D7489">
        <v>-609000000</v>
      </c>
      <c r="E7489">
        <v>2020</v>
      </c>
    </row>
    <row r="7490" spans="1:5" x14ac:dyDescent="0.25">
      <c r="A7490">
        <v>0</v>
      </c>
      <c r="B7490" t="s">
        <v>139</v>
      </c>
      <c r="C7490" t="s">
        <v>12</v>
      </c>
      <c r="D7490">
        <v>26785000000</v>
      </c>
      <c r="E7490">
        <v>2018</v>
      </c>
    </row>
    <row r="7491" spans="1:5" x14ac:dyDescent="0.25">
      <c r="A7491">
        <v>0</v>
      </c>
      <c r="B7491" t="s">
        <v>139</v>
      </c>
      <c r="C7491" t="s">
        <v>12</v>
      </c>
      <c r="D7491">
        <v>5744000000</v>
      </c>
      <c r="E7491">
        <v>2019</v>
      </c>
    </row>
    <row r="7492" spans="1:5" x14ac:dyDescent="0.25">
      <c r="A7492">
        <v>0</v>
      </c>
      <c r="B7492" t="s">
        <v>139</v>
      </c>
      <c r="C7492" t="s">
        <v>12</v>
      </c>
      <c r="D7492">
        <v>8540000000</v>
      </c>
      <c r="E7492">
        <v>2020</v>
      </c>
    </row>
    <row r="7493" spans="1:5" x14ac:dyDescent="0.25">
      <c r="A7493">
        <v>0</v>
      </c>
      <c r="B7493" t="s">
        <v>139</v>
      </c>
      <c r="C7493" t="s">
        <v>464</v>
      </c>
      <c r="D7493">
        <v>4786000000</v>
      </c>
      <c r="E7493">
        <v>2018</v>
      </c>
    </row>
    <row r="7494" spans="1:5" x14ac:dyDescent="0.25">
      <c r="A7494">
        <v>0</v>
      </c>
      <c r="B7494" t="s">
        <v>139</v>
      </c>
      <c r="C7494" t="s">
        <v>464</v>
      </c>
      <c r="D7494">
        <v>421000000</v>
      </c>
      <c r="E7494">
        <v>2019</v>
      </c>
    </row>
    <row r="7495" spans="1:5" x14ac:dyDescent="0.25">
      <c r="A7495">
        <v>0</v>
      </c>
      <c r="B7495" t="s">
        <v>139</v>
      </c>
      <c r="C7495" t="s">
        <v>464</v>
      </c>
      <c r="D7495">
        <v>416000000</v>
      </c>
      <c r="E7495">
        <v>2020</v>
      </c>
    </row>
    <row r="7496" spans="1:5" x14ac:dyDescent="0.25">
      <c r="A7496">
        <v>0</v>
      </c>
      <c r="B7496" t="s">
        <v>139</v>
      </c>
      <c r="C7496" t="s">
        <v>465</v>
      </c>
      <c r="D7496">
        <v>2874000000</v>
      </c>
      <c r="E7496">
        <v>2018</v>
      </c>
    </row>
    <row r="7497" spans="1:5" x14ac:dyDescent="0.25">
      <c r="A7497">
        <v>0</v>
      </c>
      <c r="B7497" t="s">
        <v>139</v>
      </c>
      <c r="C7497" t="s">
        <v>465</v>
      </c>
      <c r="D7497">
        <v>6166000000</v>
      </c>
      <c r="E7497">
        <v>2019</v>
      </c>
    </row>
    <row r="7498" spans="1:5" x14ac:dyDescent="0.25">
      <c r="A7498">
        <v>0</v>
      </c>
      <c r="B7498" t="s">
        <v>139</v>
      </c>
      <c r="C7498" t="s">
        <v>465</v>
      </c>
      <c r="D7498">
        <v>5785000000</v>
      </c>
      <c r="E7498">
        <v>2020</v>
      </c>
    </row>
    <row r="7499" spans="1:5" x14ac:dyDescent="0.25">
      <c r="A7499">
        <v>0</v>
      </c>
      <c r="B7499" t="s">
        <v>139</v>
      </c>
      <c r="C7499" t="s">
        <v>466</v>
      </c>
      <c r="D7499">
        <v>15278000000</v>
      </c>
      <c r="E7499">
        <v>2018</v>
      </c>
    </row>
    <row r="7500" spans="1:5" x14ac:dyDescent="0.25">
      <c r="A7500">
        <v>0</v>
      </c>
      <c r="B7500" t="s">
        <v>139</v>
      </c>
      <c r="C7500" t="s">
        <v>466</v>
      </c>
      <c r="D7500">
        <v>19776000000</v>
      </c>
      <c r="E7500">
        <v>2019</v>
      </c>
    </row>
    <row r="7501" spans="1:5" x14ac:dyDescent="0.25">
      <c r="A7501">
        <v>0</v>
      </c>
      <c r="B7501" t="s">
        <v>139</v>
      </c>
      <c r="C7501" t="s">
        <v>466</v>
      </c>
      <c r="D7501">
        <v>20866000000</v>
      </c>
      <c r="E7501">
        <v>2020</v>
      </c>
    </row>
    <row r="7502" spans="1:5" x14ac:dyDescent="0.25">
      <c r="A7502">
        <v>0</v>
      </c>
      <c r="B7502" t="s">
        <v>139</v>
      </c>
      <c r="C7502" t="s">
        <v>467</v>
      </c>
      <c r="D7502">
        <v>221000000</v>
      </c>
      <c r="E7502">
        <v>2018</v>
      </c>
    </row>
    <row r="7503" spans="1:5" x14ac:dyDescent="0.25">
      <c r="A7503">
        <v>0</v>
      </c>
      <c r="B7503" t="s">
        <v>139</v>
      </c>
      <c r="C7503" t="s">
        <v>467</v>
      </c>
      <c r="D7503">
        <v>3219000000</v>
      </c>
      <c r="E7503">
        <v>2019</v>
      </c>
    </row>
    <row r="7504" spans="1:5" x14ac:dyDescent="0.25">
      <c r="A7504">
        <v>0</v>
      </c>
      <c r="B7504" t="s">
        <v>139</v>
      </c>
      <c r="C7504" t="s">
        <v>467</v>
      </c>
      <c r="D7504">
        <v>708000000</v>
      </c>
      <c r="E7504">
        <v>2020</v>
      </c>
    </row>
    <row r="7505" spans="1:5" x14ac:dyDescent="0.25">
      <c r="A7505">
        <v>0</v>
      </c>
      <c r="B7505" t="s">
        <v>139</v>
      </c>
      <c r="C7505" t="s">
        <v>468</v>
      </c>
      <c r="D7505">
        <v>0</v>
      </c>
      <c r="E7505">
        <v>2018</v>
      </c>
    </row>
    <row r="7506" spans="1:5" x14ac:dyDescent="0.25">
      <c r="A7506">
        <v>0</v>
      </c>
      <c r="B7506" t="s">
        <v>139</v>
      </c>
      <c r="C7506" t="s">
        <v>468</v>
      </c>
      <c r="D7506">
        <v>0</v>
      </c>
      <c r="E7506">
        <v>2019</v>
      </c>
    </row>
    <row r="7507" spans="1:5" x14ac:dyDescent="0.25">
      <c r="A7507">
        <v>0</v>
      </c>
      <c r="B7507" t="s">
        <v>139</v>
      </c>
      <c r="C7507" t="s">
        <v>468</v>
      </c>
      <c r="D7507">
        <v>0</v>
      </c>
      <c r="E7507">
        <v>2020</v>
      </c>
    </row>
    <row r="7508" spans="1:5" x14ac:dyDescent="0.25">
      <c r="A7508">
        <v>0</v>
      </c>
      <c r="B7508" t="s">
        <v>139</v>
      </c>
      <c r="C7508" t="s">
        <v>469</v>
      </c>
      <c r="D7508">
        <v>135000000</v>
      </c>
      <c r="E7508">
        <v>2018</v>
      </c>
    </row>
    <row r="7509" spans="1:5" x14ac:dyDescent="0.25">
      <c r="A7509">
        <v>0</v>
      </c>
      <c r="B7509" t="s">
        <v>139</v>
      </c>
      <c r="C7509" t="s">
        <v>469</v>
      </c>
      <c r="D7509">
        <v>1627000000</v>
      </c>
      <c r="E7509">
        <v>2019</v>
      </c>
    </row>
    <row r="7510" spans="1:5" x14ac:dyDescent="0.25">
      <c r="A7510">
        <v>0</v>
      </c>
      <c r="B7510" t="s">
        <v>139</v>
      </c>
      <c r="C7510" t="s">
        <v>469</v>
      </c>
      <c r="D7510">
        <v>2133000000</v>
      </c>
      <c r="E7510">
        <v>2020</v>
      </c>
    </row>
    <row r="7511" spans="1:5" x14ac:dyDescent="0.25">
      <c r="A7511">
        <v>0</v>
      </c>
      <c r="B7511" t="s">
        <v>139</v>
      </c>
      <c r="C7511" t="s">
        <v>470</v>
      </c>
      <c r="D7511">
        <v>1530000000</v>
      </c>
      <c r="E7511">
        <v>2018</v>
      </c>
    </row>
    <row r="7512" spans="1:5" x14ac:dyDescent="0.25">
      <c r="A7512">
        <v>0</v>
      </c>
      <c r="B7512" t="s">
        <v>139</v>
      </c>
      <c r="C7512" t="s">
        <v>470</v>
      </c>
      <c r="D7512">
        <v>899000000</v>
      </c>
      <c r="E7512">
        <v>2019</v>
      </c>
    </row>
    <row r="7513" spans="1:5" x14ac:dyDescent="0.25">
      <c r="A7513">
        <v>0</v>
      </c>
      <c r="B7513" t="s">
        <v>139</v>
      </c>
      <c r="C7513" t="s">
        <v>470</v>
      </c>
      <c r="D7513">
        <v>1203000000</v>
      </c>
      <c r="E7513">
        <v>2020</v>
      </c>
    </row>
    <row r="7514" spans="1:5" x14ac:dyDescent="0.25">
      <c r="A7514">
        <v>0</v>
      </c>
      <c r="B7514" t="s">
        <v>139</v>
      </c>
      <c r="C7514" t="s">
        <v>471</v>
      </c>
      <c r="D7514">
        <v>279000000</v>
      </c>
      <c r="E7514">
        <v>2018</v>
      </c>
    </row>
    <row r="7515" spans="1:5" x14ac:dyDescent="0.25">
      <c r="A7515">
        <v>0</v>
      </c>
      <c r="B7515" t="s">
        <v>139</v>
      </c>
      <c r="C7515" t="s">
        <v>471</v>
      </c>
      <c r="D7515">
        <v>144000000</v>
      </c>
      <c r="E7515">
        <v>2019</v>
      </c>
    </row>
    <row r="7516" spans="1:5" x14ac:dyDescent="0.25">
      <c r="A7516">
        <v>0</v>
      </c>
      <c r="B7516" t="s">
        <v>139</v>
      </c>
      <c r="C7516" t="s">
        <v>471</v>
      </c>
      <c r="D7516">
        <v>266000000</v>
      </c>
      <c r="E7516">
        <v>2020</v>
      </c>
    </row>
    <row r="7517" spans="1:5" x14ac:dyDescent="0.25">
      <c r="A7517">
        <v>0</v>
      </c>
      <c r="B7517" t="s">
        <v>139</v>
      </c>
      <c r="C7517" t="s">
        <v>472</v>
      </c>
      <c r="D7517">
        <v>0</v>
      </c>
      <c r="E7517">
        <v>2018</v>
      </c>
    </row>
    <row r="7518" spans="1:5" x14ac:dyDescent="0.25">
      <c r="A7518">
        <v>0</v>
      </c>
      <c r="B7518" t="s">
        <v>139</v>
      </c>
      <c r="C7518" t="s">
        <v>472</v>
      </c>
      <c r="D7518">
        <v>0</v>
      </c>
      <c r="E7518">
        <v>2019</v>
      </c>
    </row>
    <row r="7519" spans="1:5" x14ac:dyDescent="0.25">
      <c r="A7519">
        <v>0</v>
      </c>
      <c r="B7519" t="s">
        <v>139</v>
      </c>
      <c r="C7519" t="s">
        <v>472</v>
      </c>
      <c r="D7519">
        <v>0</v>
      </c>
      <c r="E7519">
        <v>2020</v>
      </c>
    </row>
    <row r="7520" spans="1:5" x14ac:dyDescent="0.25">
      <c r="A7520">
        <v>0</v>
      </c>
      <c r="B7520" t="s">
        <v>139</v>
      </c>
      <c r="C7520" t="s">
        <v>473</v>
      </c>
      <c r="D7520">
        <v>0</v>
      </c>
      <c r="E7520">
        <v>2018</v>
      </c>
    </row>
    <row r="7521" spans="1:5" x14ac:dyDescent="0.25">
      <c r="A7521">
        <v>0</v>
      </c>
      <c r="B7521" t="s">
        <v>139</v>
      </c>
      <c r="C7521" t="s">
        <v>473</v>
      </c>
      <c r="D7521">
        <v>0</v>
      </c>
      <c r="E7521">
        <v>2019</v>
      </c>
    </row>
    <row r="7522" spans="1:5" x14ac:dyDescent="0.25">
      <c r="A7522">
        <v>0</v>
      </c>
      <c r="B7522" t="s">
        <v>139</v>
      </c>
      <c r="C7522" t="s">
        <v>473</v>
      </c>
      <c r="D7522">
        <v>0</v>
      </c>
      <c r="E7522">
        <v>2020</v>
      </c>
    </row>
    <row r="7523" spans="1:5" x14ac:dyDescent="0.25">
      <c r="A7523">
        <v>0</v>
      </c>
      <c r="B7523" t="s">
        <v>139</v>
      </c>
      <c r="C7523" t="s">
        <v>474</v>
      </c>
      <c r="D7523">
        <v>1214000000</v>
      </c>
      <c r="E7523">
        <v>2018</v>
      </c>
    </row>
    <row r="7524" spans="1:5" x14ac:dyDescent="0.25">
      <c r="A7524">
        <v>0</v>
      </c>
      <c r="B7524" t="s">
        <v>139</v>
      </c>
      <c r="C7524" t="s">
        <v>474</v>
      </c>
      <c r="D7524">
        <v>1252000000</v>
      </c>
      <c r="E7524">
        <v>2019</v>
      </c>
    </row>
    <row r="7525" spans="1:5" x14ac:dyDescent="0.25">
      <c r="A7525">
        <v>0</v>
      </c>
      <c r="B7525" t="s">
        <v>139</v>
      </c>
      <c r="C7525" t="s">
        <v>474</v>
      </c>
      <c r="D7525">
        <v>1122000000</v>
      </c>
      <c r="E7525">
        <v>2020</v>
      </c>
    </row>
    <row r="7526" spans="1:5" x14ac:dyDescent="0.25">
      <c r="A7526">
        <v>0</v>
      </c>
      <c r="B7526" t="s">
        <v>139</v>
      </c>
      <c r="C7526" t="s">
        <v>475</v>
      </c>
      <c r="D7526">
        <v>112000000</v>
      </c>
      <c r="E7526">
        <v>2018</v>
      </c>
    </row>
    <row r="7527" spans="1:5" x14ac:dyDescent="0.25">
      <c r="A7527">
        <v>0</v>
      </c>
      <c r="B7527" t="s">
        <v>139</v>
      </c>
      <c r="C7527" t="s">
        <v>475</v>
      </c>
      <c r="D7527">
        <v>93000000</v>
      </c>
      <c r="E7527">
        <v>2019</v>
      </c>
    </row>
    <row r="7528" spans="1:5" x14ac:dyDescent="0.25">
      <c r="A7528">
        <v>0</v>
      </c>
      <c r="B7528" t="s">
        <v>139</v>
      </c>
      <c r="C7528" t="s">
        <v>475</v>
      </c>
      <c r="D7528">
        <v>108000000</v>
      </c>
      <c r="E7528">
        <v>2020</v>
      </c>
    </row>
    <row r="7529" spans="1:5" x14ac:dyDescent="0.25">
      <c r="A7529">
        <v>0</v>
      </c>
      <c r="B7529" t="s">
        <v>139</v>
      </c>
      <c r="C7529" t="s">
        <v>476</v>
      </c>
      <c r="D7529">
        <v>0</v>
      </c>
      <c r="E7529">
        <v>2018</v>
      </c>
    </row>
    <row r="7530" spans="1:5" x14ac:dyDescent="0.25">
      <c r="A7530">
        <v>0</v>
      </c>
      <c r="B7530" t="s">
        <v>139</v>
      </c>
      <c r="C7530" t="s">
        <v>476</v>
      </c>
      <c r="D7530">
        <v>0</v>
      </c>
      <c r="E7530">
        <v>2019</v>
      </c>
    </row>
    <row r="7531" spans="1:5" x14ac:dyDescent="0.25">
      <c r="A7531">
        <v>0</v>
      </c>
      <c r="B7531" t="s">
        <v>139</v>
      </c>
      <c r="C7531" t="s">
        <v>476</v>
      </c>
      <c r="D7531">
        <v>0</v>
      </c>
      <c r="E7531">
        <v>2020</v>
      </c>
    </row>
    <row r="7532" spans="1:5" x14ac:dyDescent="0.25">
      <c r="A7532">
        <v>0</v>
      </c>
      <c r="B7532" t="s">
        <v>139</v>
      </c>
      <c r="C7532" t="s">
        <v>477</v>
      </c>
      <c r="D7532">
        <v>0</v>
      </c>
      <c r="E7532">
        <v>2018</v>
      </c>
    </row>
    <row r="7533" spans="1:5" x14ac:dyDescent="0.25">
      <c r="A7533">
        <v>0</v>
      </c>
      <c r="B7533" t="s">
        <v>139</v>
      </c>
      <c r="C7533" t="s">
        <v>477</v>
      </c>
      <c r="D7533">
        <v>500000000</v>
      </c>
      <c r="E7533">
        <v>2019</v>
      </c>
    </row>
    <row r="7534" spans="1:5" x14ac:dyDescent="0.25">
      <c r="A7534">
        <v>0</v>
      </c>
      <c r="B7534" t="s">
        <v>139</v>
      </c>
      <c r="C7534" t="s">
        <v>477</v>
      </c>
      <c r="D7534">
        <v>125000000</v>
      </c>
      <c r="E7534">
        <v>2020</v>
      </c>
    </row>
    <row r="7535" spans="1:5" x14ac:dyDescent="0.25">
      <c r="A7535">
        <v>0</v>
      </c>
      <c r="B7535" t="s">
        <v>139</v>
      </c>
      <c r="C7535" t="s">
        <v>478</v>
      </c>
      <c r="D7535">
        <v>800000000</v>
      </c>
      <c r="E7535">
        <v>2018</v>
      </c>
    </row>
    <row r="7536" spans="1:5" x14ac:dyDescent="0.25">
      <c r="A7536">
        <v>0</v>
      </c>
      <c r="B7536" t="s">
        <v>139</v>
      </c>
      <c r="C7536" t="s">
        <v>478</v>
      </c>
      <c r="D7536">
        <v>765000000</v>
      </c>
      <c r="E7536">
        <v>2019</v>
      </c>
    </row>
    <row r="7537" spans="1:5" x14ac:dyDescent="0.25">
      <c r="A7537">
        <v>0</v>
      </c>
      <c r="B7537" t="s">
        <v>139</v>
      </c>
      <c r="C7537" t="s">
        <v>478</v>
      </c>
      <c r="D7537">
        <v>768000000</v>
      </c>
      <c r="E7537">
        <v>2020</v>
      </c>
    </row>
    <row r="7538" spans="1:5" x14ac:dyDescent="0.25">
      <c r="A7538">
        <v>0</v>
      </c>
      <c r="B7538" t="s">
        <v>139</v>
      </c>
      <c r="C7538" t="s">
        <v>479</v>
      </c>
      <c r="D7538">
        <v>35460000000</v>
      </c>
      <c r="E7538">
        <v>2018</v>
      </c>
    </row>
    <row r="7539" spans="1:5" x14ac:dyDescent="0.25">
      <c r="A7539">
        <v>0</v>
      </c>
      <c r="B7539" t="s">
        <v>139</v>
      </c>
      <c r="C7539" t="s">
        <v>479</v>
      </c>
      <c r="D7539">
        <v>17045000000</v>
      </c>
      <c r="E7539">
        <v>2019</v>
      </c>
    </row>
    <row r="7540" spans="1:5" x14ac:dyDescent="0.25">
      <c r="A7540">
        <v>0</v>
      </c>
      <c r="B7540" t="s">
        <v>139</v>
      </c>
      <c r="C7540" t="s">
        <v>479</v>
      </c>
      <c r="D7540">
        <v>16361000000</v>
      </c>
      <c r="E7540">
        <v>2020</v>
      </c>
    </row>
    <row r="7541" spans="1:5" x14ac:dyDescent="0.25">
      <c r="A7541">
        <v>0</v>
      </c>
      <c r="B7541" t="s">
        <v>139</v>
      </c>
      <c r="C7541" t="s">
        <v>480</v>
      </c>
      <c r="D7541">
        <v>49604000000</v>
      </c>
      <c r="E7541">
        <v>2018</v>
      </c>
    </row>
    <row r="7542" spans="1:5" x14ac:dyDescent="0.25">
      <c r="A7542">
        <v>0</v>
      </c>
      <c r="B7542" t="s">
        <v>139</v>
      </c>
      <c r="C7542" t="s">
        <v>480</v>
      </c>
      <c r="D7542">
        <v>42951000000</v>
      </c>
      <c r="E7542">
        <v>2019</v>
      </c>
    </row>
    <row r="7543" spans="1:5" x14ac:dyDescent="0.25">
      <c r="A7543">
        <v>0</v>
      </c>
      <c r="B7543" t="s">
        <v>139</v>
      </c>
      <c r="C7543" t="s">
        <v>480</v>
      </c>
      <c r="D7543">
        <v>38542000000</v>
      </c>
      <c r="E7543">
        <v>2020</v>
      </c>
    </row>
    <row r="7544" spans="1:5" x14ac:dyDescent="0.25">
      <c r="A7544">
        <v>0</v>
      </c>
      <c r="B7544" t="s">
        <v>139</v>
      </c>
      <c r="C7544" t="s">
        <v>481</v>
      </c>
      <c r="D7544">
        <v>1782000000</v>
      </c>
      <c r="E7544">
        <v>2018</v>
      </c>
    </row>
    <row r="7545" spans="1:5" x14ac:dyDescent="0.25">
      <c r="A7545">
        <v>0</v>
      </c>
      <c r="B7545" t="s">
        <v>139</v>
      </c>
      <c r="C7545" t="s">
        <v>481</v>
      </c>
      <c r="D7545">
        <v>1590000000</v>
      </c>
      <c r="E7545">
        <v>2019</v>
      </c>
    </row>
    <row r="7546" spans="1:5" x14ac:dyDescent="0.25">
      <c r="A7546">
        <v>0</v>
      </c>
      <c r="B7546" t="s">
        <v>139</v>
      </c>
      <c r="C7546" t="s">
        <v>481</v>
      </c>
      <c r="D7546">
        <v>1471000000</v>
      </c>
      <c r="E7546">
        <v>2020</v>
      </c>
    </row>
    <row r="7547" spans="1:5" x14ac:dyDescent="0.25">
      <c r="A7547">
        <v>0</v>
      </c>
      <c r="B7547" t="s">
        <v>139</v>
      </c>
      <c r="C7547" t="s">
        <v>482</v>
      </c>
      <c r="D7547">
        <v>0</v>
      </c>
      <c r="E7547">
        <v>2018</v>
      </c>
    </row>
    <row r="7548" spans="1:5" x14ac:dyDescent="0.25">
      <c r="A7548">
        <v>0</v>
      </c>
      <c r="B7548" t="s">
        <v>139</v>
      </c>
      <c r="C7548" t="s">
        <v>482</v>
      </c>
      <c r="D7548">
        <v>586000000</v>
      </c>
      <c r="E7548">
        <v>2019</v>
      </c>
    </row>
    <row r="7549" spans="1:5" x14ac:dyDescent="0.25">
      <c r="A7549">
        <v>0</v>
      </c>
      <c r="B7549" t="s">
        <v>139</v>
      </c>
      <c r="C7549" t="s">
        <v>482</v>
      </c>
      <c r="D7549">
        <v>156000000</v>
      </c>
      <c r="E7549">
        <v>2020</v>
      </c>
    </row>
    <row r="7550" spans="1:5" x14ac:dyDescent="0.25">
      <c r="A7550">
        <v>0</v>
      </c>
      <c r="B7550" t="s">
        <v>139</v>
      </c>
      <c r="C7550" t="s">
        <v>483</v>
      </c>
      <c r="D7550">
        <v>100000000</v>
      </c>
      <c r="E7550">
        <v>2018</v>
      </c>
    </row>
    <row r="7551" spans="1:5" x14ac:dyDescent="0.25">
      <c r="A7551">
        <v>0</v>
      </c>
      <c r="B7551" t="s">
        <v>139</v>
      </c>
      <c r="C7551" t="s">
        <v>483</v>
      </c>
      <c r="D7551">
        <v>21000000</v>
      </c>
      <c r="E7551">
        <v>2019</v>
      </c>
    </row>
    <row r="7552" spans="1:5" x14ac:dyDescent="0.25">
      <c r="A7552">
        <v>0</v>
      </c>
      <c r="B7552" t="s">
        <v>139</v>
      </c>
      <c r="C7552" t="s">
        <v>483</v>
      </c>
      <c r="D7552">
        <v>30000000</v>
      </c>
      <c r="E7552">
        <v>2020</v>
      </c>
    </row>
    <row r="7553" spans="1:5" x14ac:dyDescent="0.25">
      <c r="A7553">
        <v>0</v>
      </c>
      <c r="B7553" t="s">
        <v>139</v>
      </c>
      <c r="C7553" t="s">
        <v>484</v>
      </c>
      <c r="D7553">
        <v>0</v>
      </c>
      <c r="E7553">
        <v>2018</v>
      </c>
    </row>
    <row r="7554" spans="1:5" x14ac:dyDescent="0.25">
      <c r="A7554">
        <v>0</v>
      </c>
      <c r="B7554" t="s">
        <v>139</v>
      </c>
      <c r="C7554" t="s">
        <v>484</v>
      </c>
      <c r="D7554">
        <v>0</v>
      </c>
      <c r="E7554">
        <v>2019</v>
      </c>
    </row>
    <row r="7555" spans="1:5" x14ac:dyDescent="0.25">
      <c r="A7555">
        <v>0</v>
      </c>
      <c r="B7555" t="s">
        <v>139</v>
      </c>
      <c r="C7555" t="s">
        <v>484</v>
      </c>
      <c r="D7555">
        <v>0</v>
      </c>
      <c r="E7555">
        <v>2020</v>
      </c>
    </row>
    <row r="7556" spans="1:5" x14ac:dyDescent="0.25">
      <c r="A7556">
        <v>0</v>
      </c>
      <c r="B7556" t="s">
        <v>139</v>
      </c>
      <c r="C7556" t="s">
        <v>485</v>
      </c>
      <c r="D7556">
        <v>32483000000</v>
      </c>
      <c r="E7556">
        <v>2018</v>
      </c>
    </row>
    <row r="7557" spans="1:5" x14ac:dyDescent="0.25">
      <c r="A7557">
        <v>0</v>
      </c>
      <c r="B7557" t="s">
        <v>139</v>
      </c>
      <c r="C7557" t="s">
        <v>485</v>
      </c>
      <c r="D7557">
        <v>12435000000</v>
      </c>
      <c r="E7557">
        <v>2020</v>
      </c>
    </row>
    <row r="7558" spans="1:5" x14ac:dyDescent="0.25">
      <c r="A7558">
        <v>0</v>
      </c>
      <c r="B7558" t="s">
        <v>139</v>
      </c>
      <c r="C7558" t="s">
        <v>495</v>
      </c>
      <c r="D7558">
        <v>0</v>
      </c>
      <c r="E7558">
        <v>2019</v>
      </c>
    </row>
    <row r="7559" spans="1:5" x14ac:dyDescent="0.25">
      <c r="A7559">
        <v>0</v>
      </c>
      <c r="B7559" t="s">
        <v>139</v>
      </c>
      <c r="C7559" t="s">
        <v>486</v>
      </c>
      <c r="D7559">
        <v>-3345000000</v>
      </c>
      <c r="E7559">
        <v>2018</v>
      </c>
    </row>
    <row r="7560" spans="1:5" x14ac:dyDescent="0.25">
      <c r="A7560">
        <v>0</v>
      </c>
      <c r="B7560" t="s">
        <v>139</v>
      </c>
      <c r="C7560" t="s">
        <v>486</v>
      </c>
      <c r="D7560">
        <v>-357000000</v>
      </c>
      <c r="E7560">
        <v>2019</v>
      </c>
    </row>
    <row r="7561" spans="1:5" x14ac:dyDescent="0.25">
      <c r="A7561">
        <v>0</v>
      </c>
      <c r="B7561" t="s">
        <v>139</v>
      </c>
      <c r="C7561" t="s">
        <v>486</v>
      </c>
      <c r="D7561">
        <v>2621000000</v>
      </c>
      <c r="E7561">
        <v>2020</v>
      </c>
    </row>
    <row r="7562" spans="1:5" x14ac:dyDescent="0.25">
      <c r="A7562" t="s">
        <v>302</v>
      </c>
      <c r="B7562" t="s">
        <v>141</v>
      </c>
      <c r="C7562" t="s">
        <v>411</v>
      </c>
      <c r="D7562">
        <v>4541000000</v>
      </c>
      <c r="E7562">
        <v>2018</v>
      </c>
    </row>
    <row r="7563" spans="1:5" x14ac:dyDescent="0.25">
      <c r="A7563" t="s">
        <v>302</v>
      </c>
      <c r="B7563" t="s">
        <v>141</v>
      </c>
      <c r="C7563" t="s">
        <v>411</v>
      </c>
      <c r="D7563">
        <v>4532000000</v>
      </c>
      <c r="E7563">
        <v>2019</v>
      </c>
    </row>
    <row r="7564" spans="1:5" x14ac:dyDescent="0.25">
      <c r="A7564" t="s">
        <v>302</v>
      </c>
      <c r="B7564" t="s">
        <v>141</v>
      </c>
      <c r="C7564" t="s">
        <v>411</v>
      </c>
      <c r="D7564">
        <v>4625000000</v>
      </c>
      <c r="E7564">
        <v>2020</v>
      </c>
    </row>
    <row r="7565" spans="1:5" x14ac:dyDescent="0.25">
      <c r="A7565" t="s">
        <v>302</v>
      </c>
      <c r="B7565" t="s">
        <v>141</v>
      </c>
      <c r="C7565" t="s">
        <v>10</v>
      </c>
      <c r="D7565">
        <v>3023000000</v>
      </c>
      <c r="E7565">
        <v>2018</v>
      </c>
    </row>
    <row r="7566" spans="1:5" x14ac:dyDescent="0.25">
      <c r="A7566" t="s">
        <v>302</v>
      </c>
      <c r="B7566" t="s">
        <v>141</v>
      </c>
      <c r="C7566" t="s">
        <v>10</v>
      </c>
      <c r="D7566">
        <v>2985000000</v>
      </c>
      <c r="E7566">
        <v>2019</v>
      </c>
    </row>
    <row r="7567" spans="1:5" x14ac:dyDescent="0.25">
      <c r="A7567" t="s">
        <v>302</v>
      </c>
      <c r="B7567" t="s">
        <v>141</v>
      </c>
      <c r="C7567" t="s">
        <v>10</v>
      </c>
      <c r="D7567">
        <v>2802000000</v>
      </c>
      <c r="E7567">
        <v>2020</v>
      </c>
    </row>
    <row r="7568" spans="1:5" x14ac:dyDescent="0.25">
      <c r="A7568" t="s">
        <v>302</v>
      </c>
      <c r="B7568" t="s">
        <v>141</v>
      </c>
      <c r="C7568" t="s">
        <v>412</v>
      </c>
      <c r="D7568">
        <v>348000000</v>
      </c>
      <c r="E7568">
        <v>2018</v>
      </c>
    </row>
    <row r="7569" spans="1:5" x14ac:dyDescent="0.25">
      <c r="A7569" t="s">
        <v>302</v>
      </c>
      <c r="B7569" t="s">
        <v>141</v>
      </c>
      <c r="C7569" t="s">
        <v>412</v>
      </c>
      <c r="D7569">
        <v>393000000</v>
      </c>
      <c r="E7569">
        <v>2019</v>
      </c>
    </row>
    <row r="7570" spans="1:5" x14ac:dyDescent="0.25">
      <c r="A7570" t="s">
        <v>302</v>
      </c>
      <c r="B7570" t="s">
        <v>141</v>
      </c>
      <c r="C7570" t="s">
        <v>412</v>
      </c>
      <c r="D7570">
        <v>470000000</v>
      </c>
      <c r="E7570">
        <v>2020</v>
      </c>
    </row>
    <row r="7571" spans="1:5" x14ac:dyDescent="0.25">
      <c r="A7571" t="s">
        <v>302</v>
      </c>
      <c r="B7571" t="s">
        <v>141</v>
      </c>
      <c r="C7571" t="s">
        <v>413</v>
      </c>
      <c r="D7571">
        <v>974000000</v>
      </c>
      <c r="E7571">
        <v>2018</v>
      </c>
    </row>
    <row r="7572" spans="1:5" x14ac:dyDescent="0.25">
      <c r="A7572" t="s">
        <v>302</v>
      </c>
      <c r="B7572" t="s">
        <v>141</v>
      </c>
      <c r="C7572" t="s">
        <v>413</v>
      </c>
      <c r="D7572">
        <v>942000000</v>
      </c>
      <c r="E7572">
        <v>2019</v>
      </c>
    </row>
    <row r="7573" spans="1:5" x14ac:dyDescent="0.25">
      <c r="A7573" t="s">
        <v>302</v>
      </c>
      <c r="B7573" t="s">
        <v>141</v>
      </c>
      <c r="C7573" t="s">
        <v>413</v>
      </c>
      <c r="D7573">
        <v>964000000</v>
      </c>
      <c r="E7573">
        <v>2020</v>
      </c>
    </row>
    <row r="7574" spans="1:5" x14ac:dyDescent="0.25">
      <c r="A7574" t="s">
        <v>302</v>
      </c>
      <c r="B7574" t="s">
        <v>141</v>
      </c>
      <c r="C7574" t="s">
        <v>15</v>
      </c>
      <c r="D7574">
        <v>20390000000</v>
      </c>
      <c r="E7574">
        <v>2018</v>
      </c>
    </row>
    <row r="7575" spans="1:5" x14ac:dyDescent="0.25">
      <c r="A7575" t="s">
        <v>302</v>
      </c>
      <c r="B7575" t="s">
        <v>141</v>
      </c>
      <c r="C7575" t="s">
        <v>15</v>
      </c>
      <c r="D7575">
        <v>20497000000</v>
      </c>
      <c r="E7575">
        <v>2019</v>
      </c>
    </row>
    <row r="7576" spans="1:5" x14ac:dyDescent="0.25">
      <c r="A7576" t="s">
        <v>302</v>
      </c>
      <c r="B7576" t="s">
        <v>141</v>
      </c>
      <c r="C7576" t="s">
        <v>15</v>
      </c>
      <c r="D7576">
        <v>22882000000</v>
      </c>
      <c r="E7576">
        <v>2020</v>
      </c>
    </row>
    <row r="7577" spans="1:5" x14ac:dyDescent="0.25">
      <c r="A7577" t="s">
        <v>302</v>
      </c>
      <c r="B7577" t="s">
        <v>141</v>
      </c>
      <c r="C7577" t="s">
        <v>414</v>
      </c>
      <c r="D7577">
        <v>-617000000</v>
      </c>
      <c r="E7577">
        <v>2018</v>
      </c>
    </row>
    <row r="7578" spans="1:5" x14ac:dyDescent="0.25">
      <c r="A7578" t="s">
        <v>302</v>
      </c>
      <c r="B7578" t="s">
        <v>141</v>
      </c>
      <c r="C7578" t="s">
        <v>414</v>
      </c>
      <c r="D7578">
        <v>-594000000</v>
      </c>
      <c r="E7578">
        <v>2019</v>
      </c>
    </row>
    <row r="7579" spans="1:5" x14ac:dyDescent="0.25">
      <c r="A7579" t="s">
        <v>302</v>
      </c>
      <c r="B7579" t="s">
        <v>141</v>
      </c>
      <c r="C7579" t="s">
        <v>414</v>
      </c>
      <c r="D7579">
        <v>-538000000</v>
      </c>
      <c r="E7579">
        <v>2020</v>
      </c>
    </row>
    <row r="7580" spans="1:5" x14ac:dyDescent="0.25">
      <c r="A7580" t="s">
        <v>302</v>
      </c>
      <c r="B7580" t="s">
        <v>141</v>
      </c>
      <c r="C7580" t="s">
        <v>415</v>
      </c>
      <c r="D7580">
        <v>-2092000000</v>
      </c>
      <c r="E7580">
        <v>2018</v>
      </c>
    </row>
    <row r="7581" spans="1:5" x14ac:dyDescent="0.25">
      <c r="A7581" t="s">
        <v>302</v>
      </c>
      <c r="B7581" t="s">
        <v>141</v>
      </c>
      <c r="C7581" t="s">
        <v>415</v>
      </c>
      <c r="D7581">
        <v>-1391000000</v>
      </c>
      <c r="E7581">
        <v>2019</v>
      </c>
    </row>
    <row r="7582" spans="1:5" x14ac:dyDescent="0.25">
      <c r="A7582" t="s">
        <v>302</v>
      </c>
      <c r="B7582" t="s">
        <v>141</v>
      </c>
      <c r="C7582" t="s">
        <v>415</v>
      </c>
      <c r="D7582">
        <v>-509000000</v>
      </c>
      <c r="E7582">
        <v>2020</v>
      </c>
    </row>
    <row r="7583" spans="1:5" x14ac:dyDescent="0.25">
      <c r="A7583" t="s">
        <v>302</v>
      </c>
      <c r="B7583" t="s">
        <v>141</v>
      </c>
      <c r="C7583" t="s">
        <v>416</v>
      </c>
      <c r="D7583">
        <v>-2720000000</v>
      </c>
      <c r="E7583">
        <v>2018</v>
      </c>
    </row>
    <row r="7584" spans="1:5" x14ac:dyDescent="0.25">
      <c r="A7584" t="s">
        <v>302</v>
      </c>
      <c r="B7584" t="s">
        <v>141</v>
      </c>
      <c r="C7584" t="s">
        <v>416</v>
      </c>
      <c r="D7584">
        <v>-1174000000</v>
      </c>
      <c r="E7584">
        <v>2019</v>
      </c>
    </row>
    <row r="7585" spans="1:5" x14ac:dyDescent="0.25">
      <c r="A7585" t="s">
        <v>302</v>
      </c>
      <c r="B7585" t="s">
        <v>141</v>
      </c>
      <c r="C7585" t="s">
        <v>416</v>
      </c>
      <c r="D7585">
        <v>-740000000</v>
      </c>
      <c r="E7585">
        <v>2020</v>
      </c>
    </row>
    <row r="7586" spans="1:5" x14ac:dyDescent="0.25">
      <c r="A7586" t="s">
        <v>302</v>
      </c>
      <c r="B7586" t="s">
        <v>141</v>
      </c>
      <c r="C7586" t="s">
        <v>417</v>
      </c>
      <c r="D7586">
        <v>2892000000</v>
      </c>
      <c r="E7586">
        <v>2018</v>
      </c>
    </row>
    <row r="7587" spans="1:5" x14ac:dyDescent="0.25">
      <c r="A7587" t="s">
        <v>302</v>
      </c>
      <c r="B7587" t="s">
        <v>141</v>
      </c>
      <c r="C7587" t="s">
        <v>417</v>
      </c>
      <c r="D7587">
        <v>3006000000</v>
      </c>
      <c r="E7587">
        <v>2019</v>
      </c>
    </row>
    <row r="7588" spans="1:5" x14ac:dyDescent="0.25">
      <c r="A7588" t="s">
        <v>302</v>
      </c>
      <c r="B7588" t="s">
        <v>141</v>
      </c>
      <c r="C7588" t="s">
        <v>417</v>
      </c>
      <c r="D7588">
        <v>3083000000</v>
      </c>
      <c r="E7588">
        <v>2020</v>
      </c>
    </row>
    <row r="7589" spans="1:5" x14ac:dyDescent="0.25">
      <c r="A7589" t="s">
        <v>302</v>
      </c>
      <c r="B7589" t="s">
        <v>141</v>
      </c>
      <c r="C7589" t="s">
        <v>418</v>
      </c>
      <c r="D7589">
        <v>1093000000</v>
      </c>
      <c r="E7589">
        <v>2018</v>
      </c>
    </row>
    <row r="7590" spans="1:5" x14ac:dyDescent="0.25">
      <c r="A7590" t="s">
        <v>302</v>
      </c>
      <c r="B7590" t="s">
        <v>141</v>
      </c>
      <c r="C7590" t="s">
        <v>418</v>
      </c>
      <c r="D7590">
        <v>1494000000</v>
      </c>
      <c r="E7590">
        <v>2019</v>
      </c>
    </row>
    <row r="7591" spans="1:5" x14ac:dyDescent="0.25">
      <c r="A7591" t="s">
        <v>302</v>
      </c>
      <c r="B7591" t="s">
        <v>141</v>
      </c>
      <c r="C7591" t="s">
        <v>418</v>
      </c>
      <c r="D7591">
        <v>3315000000</v>
      </c>
      <c r="E7591">
        <v>2020</v>
      </c>
    </row>
    <row r="7592" spans="1:5" x14ac:dyDescent="0.25">
      <c r="A7592" t="s">
        <v>302</v>
      </c>
      <c r="B7592" t="s">
        <v>141</v>
      </c>
      <c r="C7592" t="s">
        <v>419</v>
      </c>
      <c r="D7592">
        <v>175000000</v>
      </c>
      <c r="E7592">
        <v>2018</v>
      </c>
    </row>
    <row r="7593" spans="1:5" x14ac:dyDescent="0.25">
      <c r="A7593" t="s">
        <v>302</v>
      </c>
      <c r="B7593" t="s">
        <v>141</v>
      </c>
      <c r="C7593" t="s">
        <v>419</v>
      </c>
      <c r="D7593">
        <v>-51000000</v>
      </c>
      <c r="E7593">
        <v>2019</v>
      </c>
    </row>
    <row r="7594" spans="1:5" x14ac:dyDescent="0.25">
      <c r="A7594" t="s">
        <v>302</v>
      </c>
      <c r="B7594" t="s">
        <v>141</v>
      </c>
      <c r="C7594" t="s">
        <v>419</v>
      </c>
      <c r="D7594">
        <v>-207000000</v>
      </c>
      <c r="E7594">
        <v>2020</v>
      </c>
    </row>
    <row r="7595" spans="1:5" x14ac:dyDescent="0.25">
      <c r="A7595" t="s">
        <v>302</v>
      </c>
      <c r="B7595" t="s">
        <v>141</v>
      </c>
      <c r="C7595" t="s">
        <v>420</v>
      </c>
      <c r="D7595">
        <v>-17000000</v>
      </c>
      <c r="E7595">
        <v>2018</v>
      </c>
    </row>
    <row r="7596" spans="1:5" x14ac:dyDescent="0.25">
      <c r="A7596" t="s">
        <v>302</v>
      </c>
      <c r="B7596" t="s">
        <v>141</v>
      </c>
      <c r="C7596" t="s">
        <v>420</v>
      </c>
      <c r="D7596">
        <v>87000000</v>
      </c>
      <c r="E7596">
        <v>2019</v>
      </c>
    </row>
    <row r="7597" spans="1:5" x14ac:dyDescent="0.25">
      <c r="A7597" t="s">
        <v>302</v>
      </c>
      <c r="B7597" t="s">
        <v>141</v>
      </c>
      <c r="C7597" t="s">
        <v>420</v>
      </c>
      <c r="D7597">
        <v>6000000</v>
      </c>
      <c r="E7597">
        <v>2020</v>
      </c>
    </row>
    <row r="7598" spans="1:5" x14ac:dyDescent="0.25">
      <c r="A7598" t="s">
        <v>302</v>
      </c>
      <c r="B7598" t="s">
        <v>141</v>
      </c>
      <c r="C7598" t="s">
        <v>421</v>
      </c>
      <c r="D7598">
        <v>117000000</v>
      </c>
      <c r="E7598">
        <v>2018</v>
      </c>
    </row>
    <row r="7599" spans="1:5" x14ac:dyDescent="0.25">
      <c r="A7599" t="s">
        <v>302</v>
      </c>
      <c r="B7599" t="s">
        <v>141</v>
      </c>
      <c r="C7599" t="s">
        <v>421</v>
      </c>
      <c r="D7599">
        <v>-27000000</v>
      </c>
      <c r="E7599">
        <v>2019</v>
      </c>
    </row>
    <row r="7600" spans="1:5" x14ac:dyDescent="0.25">
      <c r="A7600" t="s">
        <v>302</v>
      </c>
      <c r="B7600" t="s">
        <v>141</v>
      </c>
      <c r="C7600" t="s">
        <v>421</v>
      </c>
      <c r="D7600">
        <v>-86000000</v>
      </c>
      <c r="E7600">
        <v>2020</v>
      </c>
    </row>
    <row r="7601" spans="1:5" x14ac:dyDescent="0.25">
      <c r="A7601" t="s">
        <v>302</v>
      </c>
      <c r="B7601" t="s">
        <v>141</v>
      </c>
      <c r="C7601" t="s">
        <v>422</v>
      </c>
      <c r="D7601">
        <v>83000000</v>
      </c>
      <c r="E7601">
        <v>2018</v>
      </c>
    </row>
    <row r="7602" spans="1:5" x14ac:dyDescent="0.25">
      <c r="A7602" t="s">
        <v>302</v>
      </c>
      <c r="B7602" t="s">
        <v>141</v>
      </c>
      <c r="C7602" t="s">
        <v>422</v>
      </c>
      <c r="D7602">
        <v>150000000</v>
      </c>
      <c r="E7602">
        <v>2019</v>
      </c>
    </row>
    <row r="7603" spans="1:5" x14ac:dyDescent="0.25">
      <c r="A7603" t="s">
        <v>302</v>
      </c>
      <c r="B7603" t="s">
        <v>141</v>
      </c>
      <c r="C7603" t="s">
        <v>422</v>
      </c>
      <c r="D7603">
        <v>-148000000</v>
      </c>
      <c r="E7603">
        <v>2020</v>
      </c>
    </row>
    <row r="7604" spans="1:5" x14ac:dyDescent="0.25">
      <c r="A7604" t="s">
        <v>302</v>
      </c>
      <c r="B7604" t="s">
        <v>141</v>
      </c>
      <c r="C7604" t="s">
        <v>423</v>
      </c>
      <c r="D7604">
        <v>477000000</v>
      </c>
      <c r="E7604">
        <v>2018</v>
      </c>
    </row>
    <row r="7605" spans="1:5" x14ac:dyDescent="0.25">
      <c r="A7605" t="s">
        <v>302</v>
      </c>
      <c r="B7605" t="s">
        <v>141</v>
      </c>
      <c r="C7605" t="s">
        <v>423</v>
      </c>
      <c r="D7605">
        <v>477000000</v>
      </c>
      <c r="E7605">
        <v>2019</v>
      </c>
    </row>
    <row r="7606" spans="1:5" x14ac:dyDescent="0.25">
      <c r="A7606" t="s">
        <v>302</v>
      </c>
      <c r="B7606" t="s">
        <v>141</v>
      </c>
      <c r="C7606" t="s">
        <v>423</v>
      </c>
      <c r="D7606">
        <v>477000000</v>
      </c>
      <c r="E7606">
        <v>2020</v>
      </c>
    </row>
    <row r="7607" spans="1:5" x14ac:dyDescent="0.25">
      <c r="A7607" t="s">
        <v>302</v>
      </c>
      <c r="B7607" t="s">
        <v>141</v>
      </c>
      <c r="C7607" t="s">
        <v>424</v>
      </c>
      <c r="D7607">
        <v>21000000</v>
      </c>
      <c r="E7607">
        <v>2018</v>
      </c>
    </row>
    <row r="7608" spans="1:5" x14ac:dyDescent="0.25">
      <c r="A7608" t="s">
        <v>302</v>
      </c>
      <c r="B7608" t="s">
        <v>141</v>
      </c>
      <c r="C7608" t="s">
        <v>424</v>
      </c>
      <c r="D7608">
        <v>22000000</v>
      </c>
      <c r="E7608">
        <v>2019</v>
      </c>
    </row>
    <row r="7609" spans="1:5" x14ac:dyDescent="0.25">
      <c r="A7609" t="s">
        <v>302</v>
      </c>
      <c r="B7609" t="s">
        <v>141</v>
      </c>
      <c r="C7609" t="s">
        <v>424</v>
      </c>
      <c r="D7609">
        <v>27000000</v>
      </c>
      <c r="E7609">
        <v>2020</v>
      </c>
    </row>
    <row r="7610" spans="1:5" x14ac:dyDescent="0.25">
      <c r="A7610" t="s">
        <v>302</v>
      </c>
      <c r="B7610" t="s">
        <v>141</v>
      </c>
      <c r="C7610" t="s">
        <v>425</v>
      </c>
      <c r="D7610">
        <v>2207000000</v>
      </c>
      <c r="E7610">
        <v>2018</v>
      </c>
    </row>
    <row r="7611" spans="1:5" x14ac:dyDescent="0.25">
      <c r="A7611" t="s">
        <v>302</v>
      </c>
      <c r="B7611" t="s">
        <v>141</v>
      </c>
      <c r="C7611" t="s">
        <v>425</v>
      </c>
      <c r="D7611">
        <v>1599000000</v>
      </c>
      <c r="E7611">
        <v>2019</v>
      </c>
    </row>
    <row r="7612" spans="1:5" x14ac:dyDescent="0.25">
      <c r="A7612" t="s">
        <v>302</v>
      </c>
      <c r="B7612" t="s">
        <v>141</v>
      </c>
      <c r="C7612" t="s">
        <v>425</v>
      </c>
      <c r="D7612">
        <v>2110000000</v>
      </c>
      <c r="E7612">
        <v>2020</v>
      </c>
    </row>
    <row r="7613" spans="1:5" x14ac:dyDescent="0.25">
      <c r="A7613" t="s">
        <v>302</v>
      </c>
      <c r="B7613" t="s">
        <v>141</v>
      </c>
      <c r="C7613" t="s">
        <v>426</v>
      </c>
      <c r="D7613">
        <v>2228000000</v>
      </c>
      <c r="E7613">
        <v>2018</v>
      </c>
    </row>
    <row r="7614" spans="1:5" x14ac:dyDescent="0.25">
      <c r="A7614" t="s">
        <v>302</v>
      </c>
      <c r="B7614" t="s">
        <v>141</v>
      </c>
      <c r="C7614" t="s">
        <v>426</v>
      </c>
      <c r="D7614">
        <v>1621000000</v>
      </c>
      <c r="E7614">
        <v>2019</v>
      </c>
    </row>
    <row r="7615" spans="1:5" x14ac:dyDescent="0.25">
      <c r="A7615" t="s">
        <v>302</v>
      </c>
      <c r="B7615" t="s">
        <v>141</v>
      </c>
      <c r="C7615" t="s">
        <v>426</v>
      </c>
      <c r="D7615">
        <v>2137000000</v>
      </c>
      <c r="E7615">
        <v>2020</v>
      </c>
    </row>
    <row r="7616" spans="1:5" x14ac:dyDescent="0.25">
      <c r="A7616" t="s">
        <v>302</v>
      </c>
      <c r="B7616" t="s">
        <v>141</v>
      </c>
      <c r="C7616" t="s">
        <v>21</v>
      </c>
      <c r="D7616">
        <v>9976000000</v>
      </c>
      <c r="E7616">
        <v>2018</v>
      </c>
    </row>
    <row r="7617" spans="1:5" x14ac:dyDescent="0.25">
      <c r="A7617" t="s">
        <v>302</v>
      </c>
      <c r="B7617" t="s">
        <v>141</v>
      </c>
      <c r="C7617" t="s">
        <v>21</v>
      </c>
      <c r="D7617">
        <v>10557000000</v>
      </c>
      <c r="E7617">
        <v>2019</v>
      </c>
    </row>
    <row r="7618" spans="1:5" x14ac:dyDescent="0.25">
      <c r="A7618" t="s">
        <v>302</v>
      </c>
      <c r="B7618" t="s">
        <v>141</v>
      </c>
      <c r="C7618" t="s">
        <v>21</v>
      </c>
      <c r="D7618">
        <v>9776000000</v>
      </c>
      <c r="E7618">
        <v>2020</v>
      </c>
    </row>
    <row r="7619" spans="1:5" x14ac:dyDescent="0.25">
      <c r="A7619" t="s">
        <v>302</v>
      </c>
      <c r="B7619" t="s">
        <v>141</v>
      </c>
      <c r="C7619" t="s">
        <v>427</v>
      </c>
      <c r="D7619">
        <v>14245000000</v>
      </c>
      <c r="E7619">
        <v>2018</v>
      </c>
    </row>
    <row r="7620" spans="1:5" x14ac:dyDescent="0.25">
      <c r="A7620" t="s">
        <v>302</v>
      </c>
      <c r="B7620" t="s">
        <v>141</v>
      </c>
      <c r="C7620" t="s">
        <v>427</v>
      </c>
      <c r="D7620">
        <v>15014000000</v>
      </c>
      <c r="E7620">
        <v>2019</v>
      </c>
    </row>
    <row r="7621" spans="1:5" x14ac:dyDescent="0.25">
      <c r="A7621" t="s">
        <v>302</v>
      </c>
      <c r="B7621" t="s">
        <v>141</v>
      </c>
      <c r="C7621" t="s">
        <v>427</v>
      </c>
      <c r="D7621">
        <v>13762000000</v>
      </c>
      <c r="E7621">
        <v>2020</v>
      </c>
    </row>
    <row r="7622" spans="1:5" x14ac:dyDescent="0.25">
      <c r="A7622" t="s">
        <v>302</v>
      </c>
      <c r="B7622" t="s">
        <v>141</v>
      </c>
      <c r="C7622" t="s">
        <v>13</v>
      </c>
      <c r="D7622">
        <v>6619000000</v>
      </c>
      <c r="E7622">
        <v>2018</v>
      </c>
    </row>
    <row r="7623" spans="1:5" x14ac:dyDescent="0.25">
      <c r="A7623" t="s">
        <v>302</v>
      </c>
      <c r="B7623" t="s">
        <v>141</v>
      </c>
      <c r="C7623" t="s">
        <v>13</v>
      </c>
      <c r="D7623">
        <v>7139000000</v>
      </c>
      <c r="E7623">
        <v>2019</v>
      </c>
    </row>
    <row r="7624" spans="1:5" x14ac:dyDescent="0.25">
      <c r="A7624" t="s">
        <v>302</v>
      </c>
      <c r="B7624" t="s">
        <v>141</v>
      </c>
      <c r="C7624" t="s">
        <v>13</v>
      </c>
      <c r="D7624">
        <v>8806000000</v>
      </c>
      <c r="E7624">
        <v>2020</v>
      </c>
    </row>
    <row r="7625" spans="1:5" x14ac:dyDescent="0.25">
      <c r="A7625" t="s">
        <v>302</v>
      </c>
      <c r="B7625" t="s">
        <v>141</v>
      </c>
      <c r="C7625" t="s">
        <v>16</v>
      </c>
      <c r="D7625">
        <v>6164000000</v>
      </c>
      <c r="E7625">
        <v>2018</v>
      </c>
    </row>
    <row r="7626" spans="1:5" x14ac:dyDescent="0.25">
      <c r="A7626" t="s">
        <v>302</v>
      </c>
      <c r="B7626" t="s">
        <v>141</v>
      </c>
      <c r="C7626" t="s">
        <v>16</v>
      </c>
      <c r="D7626">
        <v>5976000000</v>
      </c>
      <c r="E7626">
        <v>2019</v>
      </c>
    </row>
    <row r="7627" spans="1:5" x14ac:dyDescent="0.25">
      <c r="A7627" t="s">
        <v>302</v>
      </c>
      <c r="B7627" t="s">
        <v>141</v>
      </c>
      <c r="C7627" t="s">
        <v>16</v>
      </c>
      <c r="D7627">
        <v>5785000000</v>
      </c>
      <c r="E7627">
        <v>2020</v>
      </c>
    </row>
    <row r="7628" spans="1:5" x14ac:dyDescent="0.25">
      <c r="A7628" t="s">
        <v>302</v>
      </c>
      <c r="B7628" t="s">
        <v>141</v>
      </c>
      <c r="C7628" t="s">
        <v>428</v>
      </c>
      <c r="D7628">
        <v>758000000</v>
      </c>
      <c r="E7628">
        <v>2018</v>
      </c>
    </row>
    <row r="7629" spans="1:5" x14ac:dyDescent="0.25">
      <c r="A7629" t="s">
        <v>302</v>
      </c>
      <c r="B7629" t="s">
        <v>141</v>
      </c>
      <c r="C7629" t="s">
        <v>428</v>
      </c>
      <c r="D7629">
        <v>854000000</v>
      </c>
      <c r="E7629">
        <v>2020</v>
      </c>
    </row>
    <row r="7630" spans="1:5" x14ac:dyDescent="0.25">
      <c r="A7630" t="s">
        <v>302</v>
      </c>
      <c r="B7630" t="s">
        <v>141</v>
      </c>
      <c r="C7630" t="s">
        <v>429</v>
      </c>
      <c r="D7630">
        <v>758000000</v>
      </c>
      <c r="E7630">
        <v>2018</v>
      </c>
    </row>
    <row r="7631" spans="1:5" x14ac:dyDescent="0.25">
      <c r="A7631" t="s">
        <v>302</v>
      </c>
      <c r="B7631" t="s">
        <v>141</v>
      </c>
      <c r="C7631" t="s">
        <v>429</v>
      </c>
      <c r="D7631">
        <v>822000000</v>
      </c>
      <c r="E7631">
        <v>2019</v>
      </c>
    </row>
    <row r="7632" spans="1:5" x14ac:dyDescent="0.25">
      <c r="A7632" t="s">
        <v>302</v>
      </c>
      <c r="B7632" t="s">
        <v>141</v>
      </c>
      <c r="C7632" t="s">
        <v>429</v>
      </c>
      <c r="D7632">
        <v>822000000</v>
      </c>
      <c r="E7632">
        <v>2019</v>
      </c>
    </row>
    <row r="7633" spans="1:5" x14ac:dyDescent="0.25">
      <c r="A7633" t="s">
        <v>302</v>
      </c>
      <c r="B7633" t="s">
        <v>141</v>
      </c>
      <c r="C7633" t="s">
        <v>429</v>
      </c>
      <c r="D7633">
        <v>854000000</v>
      </c>
      <c r="E7633">
        <v>2020</v>
      </c>
    </row>
    <row r="7634" spans="1:5" x14ac:dyDescent="0.25">
      <c r="A7634" t="s">
        <v>302</v>
      </c>
      <c r="B7634" t="s">
        <v>141</v>
      </c>
      <c r="C7634" t="s">
        <v>430</v>
      </c>
      <c r="D7634">
        <v>2667000000</v>
      </c>
      <c r="E7634">
        <v>2018</v>
      </c>
    </row>
    <row r="7635" spans="1:5" x14ac:dyDescent="0.25">
      <c r="A7635" t="s">
        <v>302</v>
      </c>
      <c r="B7635" t="s">
        <v>141</v>
      </c>
      <c r="C7635" t="s">
        <v>430</v>
      </c>
      <c r="D7635">
        <v>2859000000</v>
      </c>
      <c r="E7635">
        <v>2019</v>
      </c>
    </row>
    <row r="7636" spans="1:5" x14ac:dyDescent="0.25">
      <c r="A7636" t="s">
        <v>302</v>
      </c>
      <c r="B7636" t="s">
        <v>141</v>
      </c>
      <c r="C7636" t="s">
        <v>430</v>
      </c>
      <c r="D7636">
        <v>2335000000</v>
      </c>
      <c r="E7636">
        <v>2020</v>
      </c>
    </row>
    <row r="7637" spans="1:5" x14ac:dyDescent="0.25">
      <c r="A7637" t="s">
        <v>302</v>
      </c>
      <c r="B7637" t="s">
        <v>141</v>
      </c>
      <c r="C7637" t="s">
        <v>431</v>
      </c>
      <c r="D7637">
        <v>0</v>
      </c>
      <c r="E7637">
        <v>2018</v>
      </c>
    </row>
    <row r="7638" spans="1:5" x14ac:dyDescent="0.25">
      <c r="A7638" t="s">
        <v>302</v>
      </c>
      <c r="B7638" t="s">
        <v>141</v>
      </c>
      <c r="C7638" t="s">
        <v>431</v>
      </c>
      <c r="D7638">
        <v>0</v>
      </c>
      <c r="E7638">
        <v>2019</v>
      </c>
    </row>
    <row r="7639" spans="1:5" x14ac:dyDescent="0.25">
      <c r="A7639" t="s">
        <v>302</v>
      </c>
      <c r="B7639" t="s">
        <v>141</v>
      </c>
      <c r="C7639" t="s">
        <v>431</v>
      </c>
      <c r="D7639">
        <v>0</v>
      </c>
      <c r="E7639">
        <v>2020</v>
      </c>
    </row>
    <row r="7640" spans="1:5" x14ac:dyDescent="0.25">
      <c r="A7640" t="s">
        <v>302</v>
      </c>
      <c r="B7640" t="s">
        <v>141</v>
      </c>
      <c r="C7640" t="s">
        <v>432</v>
      </c>
      <c r="D7640">
        <v>43373</v>
      </c>
      <c r="E7640">
        <v>2018</v>
      </c>
    </row>
    <row r="7641" spans="1:5" x14ac:dyDescent="0.25">
      <c r="A7641" t="s">
        <v>302</v>
      </c>
      <c r="B7641" t="s">
        <v>141</v>
      </c>
      <c r="C7641" t="s">
        <v>432</v>
      </c>
      <c r="D7641">
        <v>43738</v>
      </c>
      <c r="E7641">
        <v>2019</v>
      </c>
    </row>
    <row r="7642" spans="1:5" x14ac:dyDescent="0.25">
      <c r="A7642" t="s">
        <v>302</v>
      </c>
      <c r="B7642" t="s">
        <v>141</v>
      </c>
      <c r="C7642" t="s">
        <v>432</v>
      </c>
      <c r="D7642">
        <v>44104</v>
      </c>
      <c r="E7642">
        <v>2020</v>
      </c>
    </row>
    <row r="7643" spans="1:5" x14ac:dyDescent="0.25">
      <c r="A7643" t="s">
        <v>302</v>
      </c>
      <c r="B7643" t="s">
        <v>141</v>
      </c>
      <c r="C7643" t="s">
        <v>433</v>
      </c>
      <c r="D7643">
        <v>43000000</v>
      </c>
      <c r="E7643">
        <v>2018</v>
      </c>
    </row>
    <row r="7644" spans="1:5" x14ac:dyDescent="0.25">
      <c r="A7644" t="s">
        <v>302</v>
      </c>
      <c r="B7644" t="s">
        <v>141</v>
      </c>
      <c r="C7644" t="s">
        <v>433</v>
      </c>
      <c r="D7644">
        <v>40000000</v>
      </c>
      <c r="E7644">
        <v>2019</v>
      </c>
    </row>
    <row r="7645" spans="1:5" x14ac:dyDescent="0.25">
      <c r="A7645" t="s">
        <v>302</v>
      </c>
      <c r="B7645" t="s">
        <v>141</v>
      </c>
      <c r="C7645" t="s">
        <v>433</v>
      </c>
      <c r="D7645">
        <v>42000000</v>
      </c>
      <c r="E7645">
        <v>2020</v>
      </c>
    </row>
    <row r="7646" spans="1:5" x14ac:dyDescent="0.25">
      <c r="A7646" t="s">
        <v>302</v>
      </c>
      <c r="B7646" t="s">
        <v>141</v>
      </c>
      <c r="C7646" t="s">
        <v>434</v>
      </c>
      <c r="D7646">
        <v>8947000000</v>
      </c>
      <c r="E7646">
        <v>2018</v>
      </c>
    </row>
    <row r="7647" spans="1:5" x14ac:dyDescent="0.25">
      <c r="A7647" t="s">
        <v>302</v>
      </c>
      <c r="B7647" t="s">
        <v>141</v>
      </c>
      <c r="C7647" t="s">
        <v>434</v>
      </c>
      <c r="D7647">
        <v>8233000000</v>
      </c>
      <c r="E7647">
        <v>2019</v>
      </c>
    </row>
    <row r="7648" spans="1:5" x14ac:dyDescent="0.25">
      <c r="A7648" t="s">
        <v>302</v>
      </c>
      <c r="B7648" t="s">
        <v>141</v>
      </c>
      <c r="C7648" t="s">
        <v>434</v>
      </c>
      <c r="D7648">
        <v>8405000000</v>
      </c>
      <c r="E7648">
        <v>2020</v>
      </c>
    </row>
    <row r="7649" spans="1:5" x14ac:dyDescent="0.25">
      <c r="A7649" t="s">
        <v>302</v>
      </c>
      <c r="B7649" t="s">
        <v>141</v>
      </c>
      <c r="C7649" t="s">
        <v>435</v>
      </c>
      <c r="D7649">
        <v>0</v>
      </c>
      <c r="E7649">
        <v>2018</v>
      </c>
    </row>
    <row r="7650" spans="1:5" x14ac:dyDescent="0.25">
      <c r="A7650" t="s">
        <v>302</v>
      </c>
      <c r="B7650" t="s">
        <v>141</v>
      </c>
      <c r="C7650" t="s">
        <v>435</v>
      </c>
      <c r="D7650">
        <v>0</v>
      </c>
      <c r="E7650">
        <v>2019</v>
      </c>
    </row>
    <row r="7651" spans="1:5" x14ac:dyDescent="0.25">
      <c r="A7651" t="s">
        <v>302</v>
      </c>
      <c r="B7651" t="s">
        <v>141</v>
      </c>
      <c r="C7651" t="s">
        <v>435</v>
      </c>
      <c r="D7651">
        <v>0</v>
      </c>
      <c r="E7651">
        <v>2020</v>
      </c>
    </row>
    <row r="7652" spans="1:5" x14ac:dyDescent="0.25">
      <c r="A7652" t="s">
        <v>302</v>
      </c>
      <c r="B7652" t="s">
        <v>141</v>
      </c>
      <c r="C7652" t="s">
        <v>436</v>
      </c>
      <c r="D7652">
        <v>6455000000</v>
      </c>
      <c r="E7652">
        <v>2018</v>
      </c>
    </row>
    <row r="7653" spans="1:5" x14ac:dyDescent="0.25">
      <c r="A7653" t="s">
        <v>302</v>
      </c>
      <c r="B7653" t="s">
        <v>141</v>
      </c>
      <c r="C7653" t="s">
        <v>436</v>
      </c>
      <c r="D7653">
        <v>6536000000</v>
      </c>
      <c r="E7653">
        <v>2019</v>
      </c>
    </row>
    <row r="7654" spans="1:5" x14ac:dyDescent="0.25">
      <c r="A7654" t="s">
        <v>302</v>
      </c>
      <c r="B7654" t="s">
        <v>141</v>
      </c>
      <c r="C7654" t="s">
        <v>436</v>
      </c>
      <c r="D7654">
        <v>6734000000</v>
      </c>
      <c r="E7654">
        <v>2020</v>
      </c>
    </row>
    <row r="7655" spans="1:5" x14ac:dyDescent="0.25">
      <c r="A7655" t="s">
        <v>302</v>
      </c>
      <c r="B7655" t="s">
        <v>141</v>
      </c>
      <c r="C7655" t="s">
        <v>437</v>
      </c>
      <c r="D7655">
        <v>7432000000</v>
      </c>
      <c r="E7655">
        <v>2018</v>
      </c>
    </row>
    <row r="7656" spans="1:5" x14ac:dyDescent="0.25">
      <c r="A7656" t="s">
        <v>302</v>
      </c>
      <c r="B7656" t="s">
        <v>141</v>
      </c>
      <c r="C7656" t="s">
        <v>437</v>
      </c>
      <c r="D7656">
        <v>7815000000</v>
      </c>
      <c r="E7656">
        <v>2019</v>
      </c>
    </row>
    <row r="7657" spans="1:5" x14ac:dyDescent="0.25">
      <c r="A7657" t="s">
        <v>302</v>
      </c>
      <c r="B7657" t="s">
        <v>141</v>
      </c>
      <c r="C7657" t="s">
        <v>437</v>
      </c>
      <c r="D7657">
        <v>7009000000</v>
      </c>
      <c r="E7657">
        <v>2020</v>
      </c>
    </row>
    <row r="7658" spans="1:5" x14ac:dyDescent="0.25">
      <c r="A7658" t="s">
        <v>302</v>
      </c>
      <c r="B7658" t="s">
        <v>141</v>
      </c>
      <c r="C7658" t="s">
        <v>438</v>
      </c>
      <c r="D7658">
        <v>2224000000</v>
      </c>
      <c r="E7658">
        <v>2018</v>
      </c>
    </row>
    <row r="7659" spans="1:5" x14ac:dyDescent="0.25">
      <c r="A7659" t="s">
        <v>302</v>
      </c>
      <c r="B7659" t="s">
        <v>141</v>
      </c>
      <c r="C7659" t="s">
        <v>438</v>
      </c>
      <c r="D7659">
        <v>2328000000</v>
      </c>
      <c r="E7659">
        <v>2019</v>
      </c>
    </row>
    <row r="7660" spans="1:5" x14ac:dyDescent="0.25">
      <c r="A7660" t="s">
        <v>302</v>
      </c>
      <c r="B7660" t="s">
        <v>141</v>
      </c>
      <c r="C7660" t="s">
        <v>438</v>
      </c>
      <c r="D7660">
        <v>1990000000</v>
      </c>
      <c r="E7660">
        <v>2020</v>
      </c>
    </row>
    <row r="7661" spans="1:5" x14ac:dyDescent="0.25">
      <c r="A7661" t="s">
        <v>302</v>
      </c>
      <c r="B7661" t="s">
        <v>141</v>
      </c>
      <c r="C7661" t="s">
        <v>439</v>
      </c>
      <c r="D7661">
        <v>0</v>
      </c>
      <c r="E7661">
        <v>2018</v>
      </c>
    </row>
    <row r="7662" spans="1:5" x14ac:dyDescent="0.25">
      <c r="A7662" t="s">
        <v>302</v>
      </c>
      <c r="B7662" t="s">
        <v>141</v>
      </c>
      <c r="C7662" t="s">
        <v>439</v>
      </c>
      <c r="D7662">
        <v>0</v>
      </c>
      <c r="E7662">
        <v>2019</v>
      </c>
    </row>
    <row r="7663" spans="1:5" x14ac:dyDescent="0.25">
      <c r="A7663" t="s">
        <v>302</v>
      </c>
      <c r="B7663" t="s">
        <v>141</v>
      </c>
      <c r="C7663" t="s">
        <v>439</v>
      </c>
      <c r="D7663">
        <v>0</v>
      </c>
      <c r="E7663">
        <v>2020</v>
      </c>
    </row>
    <row r="7664" spans="1:5" x14ac:dyDescent="0.25">
      <c r="A7664" t="s">
        <v>302</v>
      </c>
      <c r="B7664" t="s">
        <v>141</v>
      </c>
      <c r="C7664" t="s">
        <v>23</v>
      </c>
      <c r="D7664">
        <v>443000000</v>
      </c>
      <c r="E7664">
        <v>2018</v>
      </c>
    </row>
    <row r="7665" spans="1:5" x14ac:dyDescent="0.25">
      <c r="A7665" t="s">
        <v>302</v>
      </c>
      <c r="B7665" t="s">
        <v>141</v>
      </c>
      <c r="C7665" t="s">
        <v>23</v>
      </c>
      <c r="D7665">
        <v>531000000</v>
      </c>
      <c r="E7665">
        <v>2019</v>
      </c>
    </row>
    <row r="7666" spans="1:5" x14ac:dyDescent="0.25">
      <c r="A7666" t="s">
        <v>302</v>
      </c>
      <c r="B7666" t="s">
        <v>141</v>
      </c>
      <c r="C7666" t="s">
        <v>23</v>
      </c>
      <c r="D7666">
        <v>345000000</v>
      </c>
      <c r="E7666">
        <v>2020</v>
      </c>
    </row>
    <row r="7667" spans="1:5" x14ac:dyDescent="0.25">
      <c r="A7667" t="s">
        <v>302</v>
      </c>
      <c r="B7667" t="s">
        <v>141</v>
      </c>
      <c r="C7667" t="s">
        <v>440</v>
      </c>
      <c r="D7667">
        <v>2751000000</v>
      </c>
      <c r="E7667">
        <v>2018</v>
      </c>
    </row>
    <row r="7668" spans="1:5" x14ac:dyDescent="0.25">
      <c r="A7668" t="s">
        <v>302</v>
      </c>
      <c r="B7668" t="s">
        <v>141</v>
      </c>
      <c r="C7668" t="s">
        <v>440</v>
      </c>
      <c r="D7668">
        <v>2615000000</v>
      </c>
      <c r="E7668">
        <v>2019</v>
      </c>
    </row>
    <row r="7669" spans="1:5" x14ac:dyDescent="0.25">
      <c r="A7669" t="s">
        <v>302</v>
      </c>
      <c r="B7669" t="s">
        <v>141</v>
      </c>
      <c r="C7669" t="s">
        <v>440</v>
      </c>
      <c r="D7669">
        <v>2468000000</v>
      </c>
      <c r="E7669">
        <v>2020</v>
      </c>
    </row>
    <row r="7670" spans="1:5" x14ac:dyDescent="0.25">
      <c r="A7670" t="s">
        <v>302</v>
      </c>
      <c r="B7670" t="s">
        <v>141</v>
      </c>
      <c r="C7670" t="s">
        <v>22</v>
      </c>
      <c r="D7670">
        <v>-159000000</v>
      </c>
      <c r="E7670">
        <v>2018</v>
      </c>
    </row>
    <row r="7671" spans="1:5" x14ac:dyDescent="0.25">
      <c r="A7671" t="s">
        <v>302</v>
      </c>
      <c r="B7671" t="s">
        <v>141</v>
      </c>
      <c r="C7671" t="s">
        <v>22</v>
      </c>
      <c r="D7671">
        <v>-174000000</v>
      </c>
      <c r="E7671">
        <v>2019</v>
      </c>
    </row>
    <row r="7672" spans="1:5" x14ac:dyDescent="0.25">
      <c r="A7672" t="s">
        <v>302</v>
      </c>
      <c r="B7672" t="s">
        <v>141</v>
      </c>
      <c r="C7672" t="s">
        <v>22</v>
      </c>
      <c r="D7672">
        <v>-156000000</v>
      </c>
      <c r="E7672">
        <v>2020</v>
      </c>
    </row>
    <row r="7673" spans="1:5" x14ac:dyDescent="0.25">
      <c r="A7673" t="s">
        <v>302</v>
      </c>
      <c r="B7673" t="s">
        <v>141</v>
      </c>
      <c r="C7673" t="s">
        <v>441</v>
      </c>
      <c r="D7673">
        <v>0</v>
      </c>
      <c r="E7673">
        <v>2018</v>
      </c>
    </row>
    <row r="7674" spans="1:5" x14ac:dyDescent="0.25">
      <c r="A7674" t="s">
        <v>302</v>
      </c>
      <c r="B7674" t="s">
        <v>141</v>
      </c>
      <c r="C7674" t="s">
        <v>441</v>
      </c>
      <c r="D7674">
        <v>0</v>
      </c>
      <c r="E7674">
        <v>2019</v>
      </c>
    </row>
    <row r="7675" spans="1:5" x14ac:dyDescent="0.25">
      <c r="A7675" t="s">
        <v>302</v>
      </c>
      <c r="B7675" t="s">
        <v>141</v>
      </c>
      <c r="C7675" t="s">
        <v>441</v>
      </c>
      <c r="D7675">
        <v>0</v>
      </c>
      <c r="E7675">
        <v>2020</v>
      </c>
    </row>
    <row r="7676" spans="1:5" x14ac:dyDescent="0.25">
      <c r="A7676" t="s">
        <v>302</v>
      </c>
      <c r="B7676" t="s">
        <v>141</v>
      </c>
      <c r="C7676" t="s">
        <v>11</v>
      </c>
      <c r="D7676">
        <v>1813000000</v>
      </c>
      <c r="E7676">
        <v>2018</v>
      </c>
    </row>
    <row r="7677" spans="1:5" x14ac:dyDescent="0.25">
      <c r="A7677" t="s">
        <v>302</v>
      </c>
      <c r="B7677" t="s">
        <v>141</v>
      </c>
      <c r="C7677" t="s">
        <v>11</v>
      </c>
      <c r="D7677">
        <v>1880000000</v>
      </c>
      <c r="E7677">
        <v>2019</v>
      </c>
    </row>
    <row r="7678" spans="1:5" x14ac:dyDescent="0.25">
      <c r="A7678" t="s">
        <v>302</v>
      </c>
      <c r="B7678" t="s">
        <v>141</v>
      </c>
      <c r="C7678" t="s">
        <v>11</v>
      </c>
      <c r="D7678">
        <v>1928000000</v>
      </c>
      <c r="E7678">
        <v>2020</v>
      </c>
    </row>
    <row r="7679" spans="1:5" x14ac:dyDescent="0.25">
      <c r="A7679" t="s">
        <v>302</v>
      </c>
      <c r="B7679" t="s">
        <v>141</v>
      </c>
      <c r="C7679" t="s">
        <v>19</v>
      </c>
      <c r="D7679">
        <v>20390000000</v>
      </c>
      <c r="E7679">
        <v>2018</v>
      </c>
    </row>
    <row r="7680" spans="1:5" x14ac:dyDescent="0.25">
      <c r="A7680" t="s">
        <v>302</v>
      </c>
      <c r="B7680" t="s">
        <v>141</v>
      </c>
      <c r="C7680" t="s">
        <v>19</v>
      </c>
      <c r="D7680">
        <v>20497000000</v>
      </c>
      <c r="E7680">
        <v>2019</v>
      </c>
    </row>
    <row r="7681" spans="1:5" x14ac:dyDescent="0.25">
      <c r="A7681" t="s">
        <v>302</v>
      </c>
      <c r="B7681" t="s">
        <v>141</v>
      </c>
      <c r="C7681" t="s">
        <v>19</v>
      </c>
      <c r="D7681">
        <v>22882000000</v>
      </c>
      <c r="E7681">
        <v>2020</v>
      </c>
    </row>
    <row r="7682" spans="1:5" x14ac:dyDescent="0.25">
      <c r="A7682" t="s">
        <v>302</v>
      </c>
      <c r="B7682" t="s">
        <v>141</v>
      </c>
      <c r="C7682" t="s">
        <v>18</v>
      </c>
      <c r="D7682">
        <v>11400000000</v>
      </c>
      <c r="E7682">
        <v>2018</v>
      </c>
    </row>
    <row r="7683" spans="1:5" x14ac:dyDescent="0.25">
      <c r="A7683" t="s">
        <v>302</v>
      </c>
      <c r="B7683" t="s">
        <v>141</v>
      </c>
      <c r="C7683" t="s">
        <v>18</v>
      </c>
      <c r="D7683">
        <v>12224000000</v>
      </c>
      <c r="E7683">
        <v>2019</v>
      </c>
    </row>
    <row r="7684" spans="1:5" x14ac:dyDescent="0.25">
      <c r="A7684" t="s">
        <v>302</v>
      </c>
      <c r="B7684" t="s">
        <v>141</v>
      </c>
      <c r="C7684" t="s">
        <v>18</v>
      </c>
      <c r="D7684">
        <v>14435000000</v>
      </c>
      <c r="E7684">
        <v>2020</v>
      </c>
    </row>
    <row r="7685" spans="1:5" x14ac:dyDescent="0.25">
      <c r="A7685" t="s">
        <v>302</v>
      </c>
      <c r="B7685" t="s">
        <v>141</v>
      </c>
      <c r="C7685" t="s">
        <v>442</v>
      </c>
      <c r="D7685">
        <v>0</v>
      </c>
      <c r="E7685">
        <v>2018</v>
      </c>
    </row>
    <row r="7686" spans="1:5" x14ac:dyDescent="0.25">
      <c r="A7686" t="s">
        <v>302</v>
      </c>
      <c r="B7686" t="s">
        <v>141</v>
      </c>
      <c r="C7686" t="s">
        <v>442</v>
      </c>
      <c r="D7686">
        <v>0</v>
      </c>
      <c r="E7686">
        <v>2019</v>
      </c>
    </row>
    <row r="7687" spans="1:5" x14ac:dyDescent="0.25">
      <c r="A7687" t="s">
        <v>302</v>
      </c>
      <c r="B7687" t="s">
        <v>141</v>
      </c>
      <c r="C7687" t="s">
        <v>442</v>
      </c>
      <c r="D7687">
        <v>0</v>
      </c>
      <c r="E7687">
        <v>2020</v>
      </c>
    </row>
    <row r="7688" spans="1:5" x14ac:dyDescent="0.25">
      <c r="A7688" t="s">
        <v>302</v>
      </c>
      <c r="B7688" t="s">
        <v>141</v>
      </c>
      <c r="C7688" t="s">
        <v>443</v>
      </c>
      <c r="D7688">
        <v>0</v>
      </c>
      <c r="E7688">
        <v>2018</v>
      </c>
    </row>
    <row r="7689" spans="1:5" x14ac:dyDescent="0.25">
      <c r="A7689" t="s">
        <v>302</v>
      </c>
      <c r="B7689" t="s">
        <v>141</v>
      </c>
      <c r="C7689" t="s">
        <v>443</v>
      </c>
      <c r="D7689">
        <v>0</v>
      </c>
      <c r="E7689">
        <v>2019</v>
      </c>
    </row>
    <row r="7690" spans="1:5" x14ac:dyDescent="0.25">
      <c r="A7690" t="s">
        <v>302</v>
      </c>
      <c r="B7690" t="s">
        <v>141</v>
      </c>
      <c r="C7690" t="s">
        <v>443</v>
      </c>
      <c r="D7690">
        <v>0</v>
      </c>
      <c r="E7690">
        <v>2020</v>
      </c>
    </row>
    <row r="7691" spans="1:5" x14ac:dyDescent="0.25">
      <c r="A7691" t="s">
        <v>302</v>
      </c>
      <c r="B7691" t="s">
        <v>141</v>
      </c>
      <c r="C7691" t="s">
        <v>444</v>
      </c>
      <c r="D7691">
        <v>-241000000</v>
      </c>
      <c r="E7691">
        <v>2018</v>
      </c>
    </row>
    <row r="7692" spans="1:5" x14ac:dyDescent="0.25">
      <c r="A7692" t="s">
        <v>302</v>
      </c>
      <c r="B7692" t="s">
        <v>141</v>
      </c>
      <c r="C7692" t="s">
        <v>444</v>
      </c>
      <c r="D7692">
        <v>1035000000</v>
      </c>
      <c r="E7692">
        <v>2019</v>
      </c>
    </row>
    <row r="7693" spans="1:5" x14ac:dyDescent="0.25">
      <c r="A7693" t="s">
        <v>302</v>
      </c>
      <c r="B7693" t="s">
        <v>141</v>
      </c>
      <c r="C7693" t="s">
        <v>444</v>
      </c>
      <c r="D7693">
        <v>1730000000</v>
      </c>
      <c r="E7693">
        <v>2020</v>
      </c>
    </row>
    <row r="7694" spans="1:5" x14ac:dyDescent="0.25">
      <c r="A7694" t="s">
        <v>302</v>
      </c>
      <c r="B7694" t="s">
        <v>141</v>
      </c>
      <c r="C7694" t="s">
        <v>445</v>
      </c>
      <c r="D7694">
        <v>172000000</v>
      </c>
      <c r="E7694">
        <v>2018</v>
      </c>
    </row>
    <row r="7695" spans="1:5" x14ac:dyDescent="0.25">
      <c r="A7695" t="s">
        <v>302</v>
      </c>
      <c r="B7695" t="s">
        <v>141</v>
      </c>
      <c r="C7695" t="s">
        <v>445</v>
      </c>
      <c r="D7695">
        <v>1832000000</v>
      </c>
      <c r="E7695">
        <v>2019</v>
      </c>
    </row>
    <row r="7696" spans="1:5" x14ac:dyDescent="0.25">
      <c r="A7696" t="s">
        <v>302</v>
      </c>
      <c r="B7696" t="s">
        <v>141</v>
      </c>
      <c r="C7696" t="s">
        <v>445</v>
      </c>
      <c r="D7696">
        <v>0</v>
      </c>
      <c r="E7696">
        <v>2020</v>
      </c>
    </row>
    <row r="7697" spans="1:5" x14ac:dyDescent="0.25">
      <c r="A7697" t="s">
        <v>302</v>
      </c>
      <c r="B7697" t="s">
        <v>141</v>
      </c>
      <c r="C7697" t="s">
        <v>446</v>
      </c>
      <c r="D7697">
        <v>0</v>
      </c>
      <c r="E7697">
        <v>2018</v>
      </c>
    </row>
    <row r="7698" spans="1:5" x14ac:dyDescent="0.25">
      <c r="A7698" t="s">
        <v>302</v>
      </c>
      <c r="B7698" t="s">
        <v>141</v>
      </c>
      <c r="C7698" t="s">
        <v>446</v>
      </c>
      <c r="D7698">
        <v>0</v>
      </c>
      <c r="E7698">
        <v>2019</v>
      </c>
    </row>
    <row r="7699" spans="1:5" x14ac:dyDescent="0.25">
      <c r="A7699" t="s">
        <v>302</v>
      </c>
      <c r="B7699" t="s">
        <v>141</v>
      </c>
      <c r="C7699" t="s">
        <v>446</v>
      </c>
      <c r="D7699">
        <v>0</v>
      </c>
      <c r="E7699">
        <v>2020</v>
      </c>
    </row>
    <row r="7700" spans="1:5" x14ac:dyDescent="0.25">
      <c r="A7700" t="s">
        <v>302</v>
      </c>
      <c r="B7700" t="s">
        <v>141</v>
      </c>
      <c r="C7700" t="s">
        <v>447</v>
      </c>
      <c r="D7700">
        <v>-2435000000</v>
      </c>
      <c r="E7700">
        <v>2018</v>
      </c>
    </row>
    <row r="7701" spans="1:5" x14ac:dyDescent="0.25">
      <c r="A7701" t="s">
        <v>302</v>
      </c>
      <c r="B7701" t="s">
        <v>141</v>
      </c>
      <c r="C7701" t="s">
        <v>447</v>
      </c>
      <c r="D7701">
        <v>-1385000000</v>
      </c>
      <c r="E7701">
        <v>2019</v>
      </c>
    </row>
    <row r="7702" spans="1:5" x14ac:dyDescent="0.25">
      <c r="A7702" t="s">
        <v>302</v>
      </c>
      <c r="B7702" t="s">
        <v>141</v>
      </c>
      <c r="C7702" t="s">
        <v>447</v>
      </c>
      <c r="D7702">
        <v>-419000000</v>
      </c>
      <c r="E7702">
        <v>2020</v>
      </c>
    </row>
    <row r="7703" spans="1:5" x14ac:dyDescent="0.25">
      <c r="A7703" t="s">
        <v>302</v>
      </c>
      <c r="B7703" t="s">
        <v>141</v>
      </c>
      <c r="C7703" t="s">
        <v>448</v>
      </c>
      <c r="D7703">
        <v>0</v>
      </c>
      <c r="E7703">
        <v>2018</v>
      </c>
    </row>
    <row r="7704" spans="1:5" x14ac:dyDescent="0.25">
      <c r="A7704" t="s">
        <v>302</v>
      </c>
      <c r="B7704" t="s">
        <v>141</v>
      </c>
      <c r="C7704" t="s">
        <v>448</v>
      </c>
      <c r="D7704">
        <v>0</v>
      </c>
      <c r="E7704">
        <v>2019</v>
      </c>
    </row>
    <row r="7705" spans="1:5" x14ac:dyDescent="0.25">
      <c r="A7705" t="s">
        <v>302</v>
      </c>
      <c r="B7705" t="s">
        <v>141</v>
      </c>
      <c r="C7705" t="s">
        <v>448</v>
      </c>
      <c r="D7705">
        <v>0</v>
      </c>
      <c r="E7705">
        <v>2020</v>
      </c>
    </row>
    <row r="7706" spans="1:5" x14ac:dyDescent="0.25">
      <c r="A7706" t="s">
        <v>302</v>
      </c>
      <c r="B7706" t="s">
        <v>141</v>
      </c>
      <c r="C7706" t="s">
        <v>449</v>
      </c>
      <c r="D7706">
        <v>-2720000000</v>
      </c>
      <c r="E7706">
        <v>2018</v>
      </c>
    </row>
    <row r="7707" spans="1:5" x14ac:dyDescent="0.25">
      <c r="A7707" t="s">
        <v>302</v>
      </c>
      <c r="B7707" t="s">
        <v>141</v>
      </c>
      <c r="C7707" t="s">
        <v>449</v>
      </c>
      <c r="D7707">
        <v>-1174000000</v>
      </c>
      <c r="E7707">
        <v>2019</v>
      </c>
    </row>
    <row r="7708" spans="1:5" x14ac:dyDescent="0.25">
      <c r="A7708" t="s">
        <v>302</v>
      </c>
      <c r="B7708" t="s">
        <v>141</v>
      </c>
      <c r="C7708" t="s">
        <v>449</v>
      </c>
      <c r="D7708">
        <v>-740000000</v>
      </c>
      <c r="E7708">
        <v>2020</v>
      </c>
    </row>
    <row r="7709" spans="1:5" x14ac:dyDescent="0.25">
      <c r="A7709" t="s">
        <v>302</v>
      </c>
      <c r="B7709" t="s">
        <v>141</v>
      </c>
      <c r="C7709" t="s">
        <v>450</v>
      </c>
      <c r="D7709">
        <v>0</v>
      </c>
      <c r="E7709">
        <v>2018</v>
      </c>
    </row>
    <row r="7710" spans="1:5" x14ac:dyDescent="0.25">
      <c r="A7710" t="s">
        <v>302</v>
      </c>
      <c r="B7710" t="s">
        <v>141</v>
      </c>
      <c r="C7710" t="s">
        <v>450</v>
      </c>
      <c r="D7710">
        <v>0</v>
      </c>
      <c r="E7710">
        <v>2019</v>
      </c>
    </row>
    <row r="7711" spans="1:5" x14ac:dyDescent="0.25">
      <c r="A7711" t="s">
        <v>302</v>
      </c>
      <c r="B7711" t="s">
        <v>141</v>
      </c>
      <c r="C7711" t="s">
        <v>450</v>
      </c>
      <c r="D7711">
        <v>0</v>
      </c>
      <c r="E7711">
        <v>2020</v>
      </c>
    </row>
    <row r="7712" spans="1:5" x14ac:dyDescent="0.25">
      <c r="A7712" t="s">
        <v>302</v>
      </c>
      <c r="B7712" t="s">
        <v>141</v>
      </c>
      <c r="C7712" t="s">
        <v>451</v>
      </c>
      <c r="D7712">
        <v>-61000000</v>
      </c>
      <c r="E7712">
        <v>2018</v>
      </c>
    </row>
    <row r="7713" spans="1:5" x14ac:dyDescent="0.25">
      <c r="A7713" t="s">
        <v>302</v>
      </c>
      <c r="B7713" t="s">
        <v>141</v>
      </c>
      <c r="C7713" t="s">
        <v>451</v>
      </c>
      <c r="D7713">
        <v>-60000000</v>
      </c>
      <c r="E7713">
        <v>2019</v>
      </c>
    </row>
    <row r="7714" spans="1:5" x14ac:dyDescent="0.25">
      <c r="A7714" t="s">
        <v>302</v>
      </c>
      <c r="B7714" t="s">
        <v>141</v>
      </c>
      <c r="C7714" t="s">
        <v>451</v>
      </c>
      <c r="D7714">
        <v>-66000000</v>
      </c>
      <c r="E7714">
        <v>2020</v>
      </c>
    </row>
    <row r="7715" spans="1:5" x14ac:dyDescent="0.25">
      <c r="A7715" t="s">
        <v>302</v>
      </c>
      <c r="B7715" t="s">
        <v>141</v>
      </c>
      <c r="C7715" t="s">
        <v>452</v>
      </c>
      <c r="D7715">
        <v>0</v>
      </c>
      <c r="E7715">
        <v>2018</v>
      </c>
    </row>
    <row r="7716" spans="1:5" x14ac:dyDescent="0.25">
      <c r="A7716" t="s">
        <v>302</v>
      </c>
      <c r="B7716" t="s">
        <v>141</v>
      </c>
      <c r="C7716" t="s">
        <v>452</v>
      </c>
      <c r="D7716">
        <v>0</v>
      </c>
      <c r="E7716">
        <v>2019</v>
      </c>
    </row>
    <row r="7717" spans="1:5" x14ac:dyDescent="0.25">
      <c r="A7717" t="s">
        <v>302</v>
      </c>
      <c r="B7717" t="s">
        <v>141</v>
      </c>
      <c r="C7717" t="s">
        <v>452</v>
      </c>
      <c r="D7717">
        <v>0</v>
      </c>
      <c r="E7717">
        <v>2020</v>
      </c>
    </row>
    <row r="7718" spans="1:5" x14ac:dyDescent="0.25">
      <c r="A7718" t="s">
        <v>302</v>
      </c>
      <c r="B7718" t="s">
        <v>141</v>
      </c>
      <c r="C7718" t="s">
        <v>453</v>
      </c>
      <c r="D7718">
        <v>21000000</v>
      </c>
      <c r="E7718">
        <v>2018</v>
      </c>
    </row>
    <row r="7719" spans="1:5" x14ac:dyDescent="0.25">
      <c r="A7719" t="s">
        <v>302</v>
      </c>
      <c r="B7719" t="s">
        <v>141</v>
      </c>
      <c r="C7719" t="s">
        <v>453</v>
      </c>
      <c r="D7719">
        <v>22000000</v>
      </c>
      <c r="E7719">
        <v>2019</v>
      </c>
    </row>
    <row r="7720" spans="1:5" x14ac:dyDescent="0.25">
      <c r="A7720" t="s">
        <v>302</v>
      </c>
      <c r="B7720" t="s">
        <v>141</v>
      </c>
      <c r="C7720" t="s">
        <v>453</v>
      </c>
      <c r="D7720">
        <v>25000000</v>
      </c>
      <c r="E7720">
        <v>2020</v>
      </c>
    </row>
    <row r="7721" spans="1:5" x14ac:dyDescent="0.25">
      <c r="A7721" t="s">
        <v>302</v>
      </c>
      <c r="B7721" t="s">
        <v>141</v>
      </c>
      <c r="C7721" t="s">
        <v>454</v>
      </c>
      <c r="D7721">
        <v>2203000000</v>
      </c>
      <c r="E7721">
        <v>2018</v>
      </c>
    </row>
    <row r="7722" spans="1:5" x14ac:dyDescent="0.25">
      <c r="A7722" t="s">
        <v>302</v>
      </c>
      <c r="B7722" t="s">
        <v>141</v>
      </c>
      <c r="C7722" t="s">
        <v>454</v>
      </c>
      <c r="D7722">
        <v>2306000000</v>
      </c>
      <c r="E7722">
        <v>2019</v>
      </c>
    </row>
    <row r="7723" spans="1:5" x14ac:dyDescent="0.25">
      <c r="A7723" t="s">
        <v>302</v>
      </c>
      <c r="B7723" t="s">
        <v>141</v>
      </c>
      <c r="C7723" t="s">
        <v>454</v>
      </c>
      <c r="D7723">
        <v>1965000000</v>
      </c>
      <c r="E7723">
        <v>2020</v>
      </c>
    </row>
    <row r="7724" spans="1:5" x14ac:dyDescent="0.25">
      <c r="A7724" t="s">
        <v>302</v>
      </c>
      <c r="B7724" t="s">
        <v>141</v>
      </c>
      <c r="C7724" t="s">
        <v>24</v>
      </c>
      <c r="D7724">
        <v>2224000000</v>
      </c>
      <c r="E7724">
        <v>2018</v>
      </c>
    </row>
    <row r="7725" spans="1:5" x14ac:dyDescent="0.25">
      <c r="A7725" t="s">
        <v>302</v>
      </c>
      <c r="B7725" t="s">
        <v>141</v>
      </c>
      <c r="C7725" t="s">
        <v>24</v>
      </c>
      <c r="D7725">
        <v>2328000000</v>
      </c>
      <c r="E7725">
        <v>2019</v>
      </c>
    </row>
    <row r="7726" spans="1:5" x14ac:dyDescent="0.25">
      <c r="A7726" t="s">
        <v>302</v>
      </c>
      <c r="B7726" t="s">
        <v>141</v>
      </c>
      <c r="C7726" t="s">
        <v>24</v>
      </c>
      <c r="D7726">
        <v>1990000000</v>
      </c>
      <c r="E7726">
        <v>2020</v>
      </c>
    </row>
    <row r="7727" spans="1:5" x14ac:dyDescent="0.25">
      <c r="A7727" t="s">
        <v>302</v>
      </c>
      <c r="B7727" t="s">
        <v>141</v>
      </c>
      <c r="C7727" t="s">
        <v>455</v>
      </c>
      <c r="D7727">
        <v>3562000000</v>
      </c>
      <c r="E7727">
        <v>2018</v>
      </c>
    </row>
    <row r="7728" spans="1:5" x14ac:dyDescent="0.25">
      <c r="A7728" t="s">
        <v>302</v>
      </c>
      <c r="B7728" t="s">
        <v>141</v>
      </c>
      <c r="C7728" t="s">
        <v>455</v>
      </c>
      <c r="D7728">
        <v>3642000000</v>
      </c>
      <c r="E7728">
        <v>2019</v>
      </c>
    </row>
    <row r="7729" spans="1:5" x14ac:dyDescent="0.25">
      <c r="A7729" t="s">
        <v>302</v>
      </c>
      <c r="B7729" t="s">
        <v>141</v>
      </c>
      <c r="C7729" t="s">
        <v>455</v>
      </c>
      <c r="D7729">
        <v>3688000000</v>
      </c>
      <c r="E7729">
        <v>2020</v>
      </c>
    </row>
    <row r="7730" spans="1:5" x14ac:dyDescent="0.25">
      <c r="A7730" t="s">
        <v>302</v>
      </c>
      <c r="B7730" t="s">
        <v>141</v>
      </c>
      <c r="C7730" t="s">
        <v>14</v>
      </c>
      <c r="D7730">
        <v>13771000000</v>
      </c>
      <c r="E7730">
        <v>2018</v>
      </c>
    </row>
    <row r="7731" spans="1:5" x14ac:dyDescent="0.25">
      <c r="A7731" t="s">
        <v>302</v>
      </c>
      <c r="B7731" t="s">
        <v>141</v>
      </c>
      <c r="C7731" t="s">
        <v>14</v>
      </c>
      <c r="D7731">
        <v>13358000000</v>
      </c>
      <c r="E7731">
        <v>2019</v>
      </c>
    </row>
    <row r="7732" spans="1:5" x14ac:dyDescent="0.25">
      <c r="A7732" t="s">
        <v>302</v>
      </c>
      <c r="B7732" t="s">
        <v>141</v>
      </c>
      <c r="C7732" t="s">
        <v>14</v>
      </c>
      <c r="D7732">
        <v>14076000000</v>
      </c>
      <c r="E7732">
        <v>2020</v>
      </c>
    </row>
    <row r="7733" spans="1:5" x14ac:dyDescent="0.25">
      <c r="A7733" t="s">
        <v>302</v>
      </c>
      <c r="B7733" t="s">
        <v>141</v>
      </c>
      <c r="C7733" t="s">
        <v>17</v>
      </c>
      <c r="D7733">
        <v>5236000000</v>
      </c>
      <c r="E7733">
        <v>2018</v>
      </c>
    </row>
    <row r="7734" spans="1:5" x14ac:dyDescent="0.25">
      <c r="A7734" t="s">
        <v>302</v>
      </c>
      <c r="B7734" t="s">
        <v>141</v>
      </c>
      <c r="C7734" t="s">
        <v>17</v>
      </c>
      <c r="D7734">
        <v>6248000000</v>
      </c>
      <c r="E7734">
        <v>2019</v>
      </c>
    </row>
    <row r="7735" spans="1:5" x14ac:dyDescent="0.25">
      <c r="A7735" t="s">
        <v>302</v>
      </c>
      <c r="B7735" t="s">
        <v>141</v>
      </c>
      <c r="C7735" t="s">
        <v>17</v>
      </c>
      <c r="D7735">
        <v>8650000000</v>
      </c>
      <c r="E7735">
        <v>2020</v>
      </c>
    </row>
    <row r="7736" spans="1:5" x14ac:dyDescent="0.25">
      <c r="A7736" t="s">
        <v>302</v>
      </c>
      <c r="B7736" t="s">
        <v>141</v>
      </c>
      <c r="C7736" t="s">
        <v>456</v>
      </c>
      <c r="D7736">
        <v>4269000000</v>
      </c>
      <c r="E7736">
        <v>2018</v>
      </c>
    </row>
    <row r="7737" spans="1:5" x14ac:dyDescent="0.25">
      <c r="A7737" t="s">
        <v>302</v>
      </c>
      <c r="B7737" t="s">
        <v>141</v>
      </c>
      <c r="C7737" t="s">
        <v>456</v>
      </c>
      <c r="D7737">
        <v>4457000000</v>
      </c>
      <c r="E7737">
        <v>2019</v>
      </c>
    </row>
    <row r="7738" spans="1:5" x14ac:dyDescent="0.25">
      <c r="A7738" t="s">
        <v>302</v>
      </c>
      <c r="B7738" t="s">
        <v>141</v>
      </c>
      <c r="C7738" t="s">
        <v>456</v>
      </c>
      <c r="D7738">
        <v>3986000000</v>
      </c>
      <c r="E7738">
        <v>2020</v>
      </c>
    </row>
    <row r="7739" spans="1:5" x14ac:dyDescent="0.25">
      <c r="A7739" t="s">
        <v>302</v>
      </c>
      <c r="B7739" t="s">
        <v>141</v>
      </c>
      <c r="C7739" t="s">
        <v>457</v>
      </c>
      <c r="D7739">
        <v>0</v>
      </c>
      <c r="E7739">
        <v>2018</v>
      </c>
    </row>
    <row r="7740" spans="1:5" x14ac:dyDescent="0.25">
      <c r="A7740" t="s">
        <v>302</v>
      </c>
      <c r="B7740" t="s">
        <v>141</v>
      </c>
      <c r="C7740" t="s">
        <v>457</v>
      </c>
      <c r="D7740">
        <v>0</v>
      </c>
      <c r="E7740">
        <v>2020</v>
      </c>
    </row>
    <row r="7741" spans="1:5" x14ac:dyDescent="0.25">
      <c r="A7741" t="s">
        <v>302</v>
      </c>
      <c r="B7741" t="s">
        <v>141</v>
      </c>
      <c r="C7741" t="s">
        <v>494</v>
      </c>
      <c r="D7741">
        <v>0</v>
      </c>
      <c r="E7741">
        <v>2019</v>
      </c>
    </row>
    <row r="7742" spans="1:5" x14ac:dyDescent="0.25">
      <c r="A7742" t="s">
        <v>302</v>
      </c>
      <c r="B7742" t="s">
        <v>141</v>
      </c>
      <c r="C7742" t="s">
        <v>458</v>
      </c>
      <c r="D7742">
        <v>4269000000</v>
      </c>
      <c r="E7742">
        <v>2018</v>
      </c>
    </row>
    <row r="7743" spans="1:5" x14ac:dyDescent="0.25">
      <c r="A7743" t="s">
        <v>302</v>
      </c>
      <c r="B7743" t="s">
        <v>141</v>
      </c>
      <c r="C7743" t="s">
        <v>458</v>
      </c>
      <c r="D7743">
        <v>4457000000</v>
      </c>
      <c r="E7743">
        <v>2019</v>
      </c>
    </row>
    <row r="7744" spans="1:5" x14ac:dyDescent="0.25">
      <c r="A7744" t="s">
        <v>302</v>
      </c>
      <c r="B7744" t="s">
        <v>141</v>
      </c>
      <c r="C7744" t="s">
        <v>458</v>
      </c>
      <c r="D7744">
        <v>3986000000</v>
      </c>
      <c r="E7744">
        <v>2020</v>
      </c>
    </row>
    <row r="7745" spans="1:5" x14ac:dyDescent="0.25">
      <c r="A7745" t="s">
        <v>302</v>
      </c>
      <c r="B7745" t="s">
        <v>141</v>
      </c>
      <c r="C7745" t="s">
        <v>459</v>
      </c>
      <c r="D7745">
        <v>2667000000</v>
      </c>
      <c r="E7745">
        <v>2018</v>
      </c>
    </row>
    <row r="7746" spans="1:5" x14ac:dyDescent="0.25">
      <c r="A7746" t="s">
        <v>302</v>
      </c>
      <c r="B7746" t="s">
        <v>141</v>
      </c>
      <c r="C7746" t="s">
        <v>459</v>
      </c>
      <c r="D7746">
        <v>2859000000</v>
      </c>
      <c r="E7746">
        <v>2019</v>
      </c>
    </row>
    <row r="7747" spans="1:5" x14ac:dyDescent="0.25">
      <c r="A7747" t="s">
        <v>302</v>
      </c>
      <c r="B7747" t="s">
        <v>141</v>
      </c>
      <c r="C7747" t="s">
        <v>459</v>
      </c>
      <c r="D7747">
        <v>2335000000</v>
      </c>
      <c r="E7747">
        <v>2020</v>
      </c>
    </row>
    <row r="7748" spans="1:5" x14ac:dyDescent="0.25">
      <c r="A7748" t="s">
        <v>302</v>
      </c>
      <c r="B7748" t="s">
        <v>141</v>
      </c>
      <c r="C7748" t="s">
        <v>460</v>
      </c>
      <c r="D7748">
        <v>-4031000000</v>
      </c>
      <c r="E7748">
        <v>2018</v>
      </c>
    </row>
    <row r="7749" spans="1:5" x14ac:dyDescent="0.25">
      <c r="A7749" t="s">
        <v>302</v>
      </c>
      <c r="B7749" t="s">
        <v>141</v>
      </c>
      <c r="C7749" t="s">
        <v>460</v>
      </c>
      <c r="D7749">
        <v>-4845000000</v>
      </c>
      <c r="E7749">
        <v>2019</v>
      </c>
    </row>
    <row r="7750" spans="1:5" x14ac:dyDescent="0.25">
      <c r="A7750" t="s">
        <v>302</v>
      </c>
      <c r="B7750" t="s">
        <v>141</v>
      </c>
      <c r="C7750" t="s">
        <v>460</v>
      </c>
      <c r="D7750">
        <v>-4377000000</v>
      </c>
      <c r="E7750">
        <v>2020</v>
      </c>
    </row>
    <row r="7751" spans="1:5" x14ac:dyDescent="0.25">
      <c r="A7751" t="s">
        <v>302</v>
      </c>
      <c r="B7751" t="s">
        <v>141</v>
      </c>
      <c r="C7751" t="s">
        <v>461</v>
      </c>
      <c r="D7751">
        <v>-2103000000</v>
      </c>
      <c r="E7751">
        <v>2018</v>
      </c>
    </row>
    <row r="7752" spans="1:5" x14ac:dyDescent="0.25">
      <c r="A7752" t="s">
        <v>302</v>
      </c>
      <c r="B7752" t="s">
        <v>141</v>
      </c>
      <c r="C7752" t="s">
        <v>461</v>
      </c>
      <c r="D7752">
        <v>-580000000</v>
      </c>
      <c r="E7752">
        <v>2019</v>
      </c>
    </row>
    <row r="7753" spans="1:5" x14ac:dyDescent="0.25">
      <c r="A7753" t="s">
        <v>302</v>
      </c>
      <c r="B7753" t="s">
        <v>141</v>
      </c>
      <c r="C7753" t="s">
        <v>461</v>
      </c>
      <c r="D7753">
        <v>-202000000</v>
      </c>
      <c r="E7753">
        <v>2020</v>
      </c>
    </row>
    <row r="7754" spans="1:5" x14ac:dyDescent="0.25">
      <c r="A7754" t="s">
        <v>302</v>
      </c>
      <c r="B7754" t="s">
        <v>141</v>
      </c>
      <c r="C7754" t="s">
        <v>462</v>
      </c>
      <c r="D7754">
        <v>1643000000</v>
      </c>
      <c r="E7754">
        <v>2018</v>
      </c>
    </row>
    <row r="7755" spans="1:5" x14ac:dyDescent="0.25">
      <c r="A7755" t="s">
        <v>302</v>
      </c>
      <c r="B7755" t="s">
        <v>141</v>
      </c>
      <c r="C7755" t="s">
        <v>462</v>
      </c>
      <c r="D7755">
        <v>2055000000</v>
      </c>
      <c r="E7755">
        <v>2019</v>
      </c>
    </row>
    <row r="7756" spans="1:5" x14ac:dyDescent="0.25">
      <c r="A7756" t="s">
        <v>302</v>
      </c>
      <c r="B7756" t="s">
        <v>141</v>
      </c>
      <c r="C7756" t="s">
        <v>462</v>
      </c>
      <c r="D7756">
        <v>2406000000</v>
      </c>
      <c r="E7756">
        <v>2020</v>
      </c>
    </row>
    <row r="7757" spans="1:5" x14ac:dyDescent="0.25">
      <c r="A7757" t="s">
        <v>302</v>
      </c>
      <c r="B7757" t="s">
        <v>141</v>
      </c>
      <c r="C7757" t="s">
        <v>463</v>
      </c>
      <c r="D7757">
        <v>4000000</v>
      </c>
      <c r="E7757">
        <v>2018</v>
      </c>
    </row>
    <row r="7758" spans="1:5" x14ac:dyDescent="0.25">
      <c r="A7758" t="s">
        <v>302</v>
      </c>
      <c r="B7758" t="s">
        <v>141</v>
      </c>
      <c r="C7758" t="s">
        <v>463</v>
      </c>
      <c r="D7758">
        <v>-707000000</v>
      </c>
      <c r="E7758">
        <v>2019</v>
      </c>
    </row>
    <row r="7759" spans="1:5" x14ac:dyDescent="0.25">
      <c r="A7759" t="s">
        <v>302</v>
      </c>
      <c r="B7759" t="s">
        <v>141</v>
      </c>
      <c r="C7759" t="s">
        <v>463</v>
      </c>
      <c r="D7759">
        <v>147000000</v>
      </c>
      <c r="E7759">
        <v>2020</v>
      </c>
    </row>
    <row r="7760" spans="1:5" x14ac:dyDescent="0.25">
      <c r="A7760" t="s">
        <v>302</v>
      </c>
      <c r="B7760" t="s">
        <v>141</v>
      </c>
      <c r="C7760" t="s">
        <v>12</v>
      </c>
      <c r="D7760">
        <v>690000000</v>
      </c>
      <c r="E7760">
        <v>2018</v>
      </c>
    </row>
    <row r="7761" spans="1:5" x14ac:dyDescent="0.25">
      <c r="A7761" t="s">
        <v>302</v>
      </c>
      <c r="B7761" t="s">
        <v>141</v>
      </c>
      <c r="C7761" t="s">
        <v>12</v>
      </c>
      <c r="D7761">
        <v>780000000</v>
      </c>
      <c r="E7761">
        <v>2019</v>
      </c>
    </row>
    <row r="7762" spans="1:5" x14ac:dyDescent="0.25">
      <c r="A7762" t="s">
        <v>302</v>
      </c>
      <c r="B7762" t="s">
        <v>141</v>
      </c>
      <c r="C7762" t="s">
        <v>12</v>
      </c>
      <c r="D7762">
        <v>761000000</v>
      </c>
      <c r="E7762">
        <v>2020</v>
      </c>
    </row>
    <row r="7763" spans="1:5" x14ac:dyDescent="0.25">
      <c r="A7763" t="s">
        <v>302</v>
      </c>
      <c r="B7763" t="s">
        <v>141</v>
      </c>
      <c r="C7763" t="s">
        <v>464</v>
      </c>
      <c r="D7763">
        <v>0</v>
      </c>
      <c r="E7763">
        <v>2018</v>
      </c>
    </row>
    <row r="7764" spans="1:5" x14ac:dyDescent="0.25">
      <c r="A7764" t="s">
        <v>302</v>
      </c>
      <c r="B7764" t="s">
        <v>141</v>
      </c>
      <c r="C7764" t="s">
        <v>464</v>
      </c>
      <c r="D7764">
        <v>0</v>
      </c>
      <c r="E7764">
        <v>2019</v>
      </c>
    </row>
    <row r="7765" spans="1:5" x14ac:dyDescent="0.25">
      <c r="A7765" t="s">
        <v>302</v>
      </c>
      <c r="B7765" t="s">
        <v>141</v>
      </c>
      <c r="C7765" t="s">
        <v>464</v>
      </c>
      <c r="D7765">
        <v>0</v>
      </c>
      <c r="E7765">
        <v>2020</v>
      </c>
    </row>
    <row r="7766" spans="1:5" x14ac:dyDescent="0.25">
      <c r="A7766" t="s">
        <v>302</v>
      </c>
      <c r="B7766" t="s">
        <v>141</v>
      </c>
      <c r="C7766" t="s">
        <v>465</v>
      </c>
      <c r="D7766">
        <v>13935000000</v>
      </c>
      <c r="E7766">
        <v>2018</v>
      </c>
    </row>
    <row r="7767" spans="1:5" x14ac:dyDescent="0.25">
      <c r="A7767" t="s">
        <v>302</v>
      </c>
      <c r="B7767" t="s">
        <v>141</v>
      </c>
      <c r="C7767" t="s">
        <v>465</v>
      </c>
      <c r="D7767">
        <v>565000000</v>
      </c>
      <c r="E7767">
        <v>2019</v>
      </c>
    </row>
    <row r="7768" spans="1:5" x14ac:dyDescent="0.25">
      <c r="A7768" t="s">
        <v>302</v>
      </c>
      <c r="B7768" t="s">
        <v>141</v>
      </c>
      <c r="C7768" t="s">
        <v>465</v>
      </c>
      <c r="D7768">
        <v>1186000000</v>
      </c>
      <c r="E7768">
        <v>2020</v>
      </c>
    </row>
    <row r="7769" spans="1:5" x14ac:dyDescent="0.25">
      <c r="A7769" t="s">
        <v>302</v>
      </c>
      <c r="B7769" t="s">
        <v>141</v>
      </c>
      <c r="C7769" t="s">
        <v>466</v>
      </c>
      <c r="D7769">
        <v>2099000000</v>
      </c>
      <c r="E7769">
        <v>2018</v>
      </c>
    </row>
    <row r="7770" spans="1:5" x14ac:dyDescent="0.25">
      <c r="A7770" t="s">
        <v>302</v>
      </c>
      <c r="B7770" t="s">
        <v>141</v>
      </c>
      <c r="C7770" t="s">
        <v>466</v>
      </c>
      <c r="D7770">
        <v>1971000000</v>
      </c>
      <c r="E7770">
        <v>2019</v>
      </c>
    </row>
    <row r="7771" spans="1:5" x14ac:dyDescent="0.25">
      <c r="A7771" t="s">
        <v>302</v>
      </c>
      <c r="B7771" t="s">
        <v>141</v>
      </c>
      <c r="C7771" t="s">
        <v>466</v>
      </c>
      <c r="D7771">
        <v>2324000000</v>
      </c>
      <c r="E7771">
        <v>2020</v>
      </c>
    </row>
    <row r="7772" spans="1:5" x14ac:dyDescent="0.25">
      <c r="A7772" t="s">
        <v>302</v>
      </c>
      <c r="B7772" t="s">
        <v>141</v>
      </c>
      <c r="C7772" t="s">
        <v>467</v>
      </c>
      <c r="D7772">
        <v>0</v>
      </c>
      <c r="E7772">
        <v>2018</v>
      </c>
    </row>
    <row r="7773" spans="1:5" x14ac:dyDescent="0.25">
      <c r="A7773" t="s">
        <v>302</v>
      </c>
      <c r="B7773" t="s">
        <v>141</v>
      </c>
      <c r="C7773" t="s">
        <v>467</v>
      </c>
      <c r="D7773">
        <v>0</v>
      </c>
      <c r="E7773">
        <v>2019</v>
      </c>
    </row>
    <row r="7774" spans="1:5" x14ac:dyDescent="0.25">
      <c r="A7774" t="s">
        <v>302</v>
      </c>
      <c r="B7774" t="s">
        <v>141</v>
      </c>
      <c r="C7774" t="s">
        <v>467</v>
      </c>
      <c r="D7774">
        <v>0</v>
      </c>
      <c r="E7774">
        <v>2020</v>
      </c>
    </row>
    <row r="7775" spans="1:5" x14ac:dyDescent="0.25">
      <c r="A7775" t="s">
        <v>302</v>
      </c>
      <c r="B7775" t="s">
        <v>141</v>
      </c>
      <c r="C7775" t="s">
        <v>468</v>
      </c>
      <c r="D7775">
        <v>0</v>
      </c>
      <c r="E7775">
        <v>2018</v>
      </c>
    </row>
    <row r="7776" spans="1:5" x14ac:dyDescent="0.25">
      <c r="A7776" t="s">
        <v>302</v>
      </c>
      <c r="B7776" t="s">
        <v>141</v>
      </c>
      <c r="C7776" t="s">
        <v>468</v>
      </c>
      <c r="D7776">
        <v>0</v>
      </c>
      <c r="E7776">
        <v>2019</v>
      </c>
    </row>
    <row r="7777" spans="1:5" x14ac:dyDescent="0.25">
      <c r="A7777" t="s">
        <v>302</v>
      </c>
      <c r="B7777" t="s">
        <v>141</v>
      </c>
      <c r="C7777" t="s">
        <v>468</v>
      </c>
      <c r="D7777">
        <v>0</v>
      </c>
      <c r="E7777">
        <v>2020</v>
      </c>
    </row>
    <row r="7778" spans="1:5" x14ac:dyDescent="0.25">
      <c r="A7778" t="s">
        <v>302</v>
      </c>
      <c r="B7778" t="s">
        <v>141</v>
      </c>
      <c r="C7778" t="s">
        <v>469</v>
      </c>
      <c r="D7778">
        <v>1229000000</v>
      </c>
      <c r="E7778">
        <v>2018</v>
      </c>
    </row>
    <row r="7779" spans="1:5" x14ac:dyDescent="0.25">
      <c r="A7779" t="s">
        <v>302</v>
      </c>
      <c r="B7779" t="s">
        <v>141</v>
      </c>
      <c r="C7779" t="s">
        <v>469</v>
      </c>
      <c r="D7779">
        <v>1209000000</v>
      </c>
      <c r="E7779">
        <v>2019</v>
      </c>
    </row>
    <row r="7780" spans="1:5" x14ac:dyDescent="0.25">
      <c r="A7780" t="s">
        <v>302</v>
      </c>
      <c r="B7780" t="s">
        <v>141</v>
      </c>
      <c r="C7780" t="s">
        <v>469</v>
      </c>
      <c r="D7780">
        <v>1209000000</v>
      </c>
      <c r="E7780">
        <v>2020</v>
      </c>
    </row>
    <row r="7781" spans="1:5" x14ac:dyDescent="0.25">
      <c r="A7781" t="s">
        <v>302</v>
      </c>
      <c r="B7781" t="s">
        <v>141</v>
      </c>
      <c r="C7781" t="s">
        <v>470</v>
      </c>
      <c r="D7781">
        <v>0</v>
      </c>
      <c r="E7781">
        <v>2018</v>
      </c>
    </row>
    <row r="7782" spans="1:5" x14ac:dyDescent="0.25">
      <c r="A7782" t="s">
        <v>302</v>
      </c>
      <c r="B7782" t="s">
        <v>141</v>
      </c>
      <c r="C7782" t="s">
        <v>470</v>
      </c>
      <c r="D7782">
        <v>0</v>
      </c>
      <c r="E7782">
        <v>2019</v>
      </c>
    </row>
    <row r="7783" spans="1:5" x14ac:dyDescent="0.25">
      <c r="A7783" t="s">
        <v>302</v>
      </c>
      <c r="B7783" t="s">
        <v>141</v>
      </c>
      <c r="C7783" t="s">
        <v>470</v>
      </c>
      <c r="D7783">
        <v>0</v>
      </c>
      <c r="E7783">
        <v>2020</v>
      </c>
    </row>
    <row r="7784" spans="1:5" x14ac:dyDescent="0.25">
      <c r="A7784" t="s">
        <v>302</v>
      </c>
      <c r="B7784" t="s">
        <v>141</v>
      </c>
      <c r="C7784" t="s">
        <v>471</v>
      </c>
      <c r="D7784">
        <v>0</v>
      </c>
      <c r="E7784">
        <v>2018</v>
      </c>
    </row>
    <row r="7785" spans="1:5" x14ac:dyDescent="0.25">
      <c r="A7785" t="s">
        <v>302</v>
      </c>
      <c r="B7785" t="s">
        <v>141</v>
      </c>
      <c r="C7785" t="s">
        <v>471</v>
      </c>
      <c r="D7785">
        <v>0</v>
      </c>
      <c r="E7785">
        <v>2019</v>
      </c>
    </row>
    <row r="7786" spans="1:5" x14ac:dyDescent="0.25">
      <c r="A7786" t="s">
        <v>302</v>
      </c>
      <c r="B7786" t="s">
        <v>141</v>
      </c>
      <c r="C7786" t="s">
        <v>471</v>
      </c>
      <c r="D7786">
        <v>0</v>
      </c>
      <c r="E7786">
        <v>2020</v>
      </c>
    </row>
    <row r="7787" spans="1:5" x14ac:dyDescent="0.25">
      <c r="A7787" t="s">
        <v>302</v>
      </c>
      <c r="B7787" t="s">
        <v>141</v>
      </c>
      <c r="C7787" t="s">
        <v>472</v>
      </c>
      <c r="D7787">
        <v>0</v>
      </c>
      <c r="E7787">
        <v>2018</v>
      </c>
    </row>
    <row r="7788" spans="1:5" x14ac:dyDescent="0.25">
      <c r="A7788" t="s">
        <v>302</v>
      </c>
      <c r="B7788" t="s">
        <v>141</v>
      </c>
      <c r="C7788" t="s">
        <v>472</v>
      </c>
      <c r="D7788">
        <v>0</v>
      </c>
      <c r="E7788">
        <v>2019</v>
      </c>
    </row>
    <row r="7789" spans="1:5" x14ac:dyDescent="0.25">
      <c r="A7789" t="s">
        <v>302</v>
      </c>
      <c r="B7789" t="s">
        <v>141</v>
      </c>
      <c r="C7789" t="s">
        <v>472</v>
      </c>
      <c r="D7789">
        <v>0</v>
      </c>
      <c r="E7789">
        <v>2020</v>
      </c>
    </row>
    <row r="7790" spans="1:5" x14ac:dyDescent="0.25">
      <c r="A7790" t="s">
        <v>302</v>
      </c>
      <c r="B7790" t="s">
        <v>141</v>
      </c>
      <c r="C7790" t="s">
        <v>473</v>
      </c>
      <c r="D7790">
        <v>0</v>
      </c>
      <c r="E7790">
        <v>2018</v>
      </c>
    </row>
    <row r="7791" spans="1:5" x14ac:dyDescent="0.25">
      <c r="A7791" t="s">
        <v>302</v>
      </c>
      <c r="B7791" t="s">
        <v>141</v>
      </c>
      <c r="C7791" t="s">
        <v>473</v>
      </c>
      <c r="D7791">
        <v>0</v>
      </c>
      <c r="E7791">
        <v>2019</v>
      </c>
    </row>
    <row r="7792" spans="1:5" x14ac:dyDescent="0.25">
      <c r="A7792" t="s">
        <v>302</v>
      </c>
      <c r="B7792" t="s">
        <v>141</v>
      </c>
      <c r="C7792" t="s">
        <v>473</v>
      </c>
      <c r="D7792">
        <v>0</v>
      </c>
      <c r="E7792">
        <v>2020</v>
      </c>
    </row>
    <row r="7793" spans="1:5" x14ac:dyDescent="0.25">
      <c r="A7793" t="s">
        <v>302</v>
      </c>
      <c r="B7793" t="s">
        <v>141</v>
      </c>
      <c r="C7793" t="s">
        <v>474</v>
      </c>
      <c r="D7793">
        <v>0</v>
      </c>
      <c r="E7793">
        <v>2018</v>
      </c>
    </row>
    <row r="7794" spans="1:5" x14ac:dyDescent="0.25">
      <c r="A7794" t="s">
        <v>302</v>
      </c>
      <c r="B7794" t="s">
        <v>141</v>
      </c>
      <c r="C7794" t="s">
        <v>474</v>
      </c>
      <c r="D7794">
        <v>0</v>
      </c>
      <c r="E7794">
        <v>2019</v>
      </c>
    </row>
    <row r="7795" spans="1:5" x14ac:dyDescent="0.25">
      <c r="A7795" t="s">
        <v>302</v>
      </c>
      <c r="B7795" t="s">
        <v>141</v>
      </c>
      <c r="C7795" t="s">
        <v>474</v>
      </c>
      <c r="D7795">
        <v>0</v>
      </c>
      <c r="E7795">
        <v>2020</v>
      </c>
    </row>
    <row r="7796" spans="1:5" x14ac:dyDescent="0.25">
      <c r="A7796" t="s">
        <v>302</v>
      </c>
      <c r="B7796" t="s">
        <v>141</v>
      </c>
      <c r="C7796" t="s">
        <v>475</v>
      </c>
      <c r="D7796">
        <v>0</v>
      </c>
      <c r="E7796">
        <v>2018</v>
      </c>
    </row>
    <row r="7797" spans="1:5" x14ac:dyDescent="0.25">
      <c r="A7797" t="s">
        <v>302</v>
      </c>
      <c r="B7797" t="s">
        <v>141</v>
      </c>
      <c r="C7797" t="s">
        <v>475</v>
      </c>
      <c r="D7797">
        <v>0</v>
      </c>
      <c r="E7797">
        <v>2019</v>
      </c>
    </row>
    <row r="7798" spans="1:5" x14ac:dyDescent="0.25">
      <c r="A7798" t="s">
        <v>302</v>
      </c>
      <c r="B7798" t="s">
        <v>141</v>
      </c>
      <c r="C7798" t="s">
        <v>475</v>
      </c>
      <c r="D7798">
        <v>0</v>
      </c>
      <c r="E7798">
        <v>2020</v>
      </c>
    </row>
    <row r="7799" spans="1:5" x14ac:dyDescent="0.25">
      <c r="A7799" t="s">
        <v>302</v>
      </c>
      <c r="B7799" t="s">
        <v>141</v>
      </c>
      <c r="C7799" t="s">
        <v>476</v>
      </c>
      <c r="D7799">
        <v>0</v>
      </c>
      <c r="E7799">
        <v>2018</v>
      </c>
    </row>
    <row r="7800" spans="1:5" x14ac:dyDescent="0.25">
      <c r="A7800" t="s">
        <v>302</v>
      </c>
      <c r="B7800" t="s">
        <v>141</v>
      </c>
      <c r="C7800" t="s">
        <v>476</v>
      </c>
      <c r="D7800">
        <v>0</v>
      </c>
      <c r="E7800">
        <v>2019</v>
      </c>
    </row>
    <row r="7801" spans="1:5" x14ac:dyDescent="0.25">
      <c r="A7801" t="s">
        <v>302</v>
      </c>
      <c r="B7801" t="s">
        <v>141</v>
      </c>
      <c r="C7801" t="s">
        <v>476</v>
      </c>
      <c r="D7801">
        <v>0</v>
      </c>
      <c r="E7801">
        <v>2020</v>
      </c>
    </row>
    <row r="7802" spans="1:5" x14ac:dyDescent="0.25">
      <c r="A7802" t="s">
        <v>302</v>
      </c>
      <c r="B7802" t="s">
        <v>141</v>
      </c>
      <c r="C7802" t="s">
        <v>477</v>
      </c>
      <c r="D7802">
        <v>1000000000</v>
      </c>
      <c r="E7802">
        <v>2018</v>
      </c>
    </row>
    <row r="7803" spans="1:5" x14ac:dyDescent="0.25">
      <c r="A7803" t="s">
        <v>302</v>
      </c>
      <c r="B7803" t="s">
        <v>141</v>
      </c>
      <c r="C7803" t="s">
        <v>477</v>
      </c>
      <c r="D7803">
        <v>1250000000</v>
      </c>
      <c r="E7803">
        <v>2019</v>
      </c>
    </row>
    <row r="7804" spans="1:5" x14ac:dyDescent="0.25">
      <c r="A7804" t="s">
        <v>302</v>
      </c>
      <c r="B7804" t="s">
        <v>141</v>
      </c>
      <c r="C7804" t="s">
        <v>477</v>
      </c>
      <c r="D7804">
        <v>942000000</v>
      </c>
      <c r="E7804">
        <v>2020</v>
      </c>
    </row>
    <row r="7805" spans="1:5" x14ac:dyDescent="0.25">
      <c r="A7805" t="s">
        <v>302</v>
      </c>
      <c r="B7805" t="s">
        <v>141</v>
      </c>
      <c r="C7805" t="s">
        <v>478</v>
      </c>
      <c r="D7805">
        <v>0</v>
      </c>
      <c r="E7805">
        <v>2018</v>
      </c>
    </row>
    <row r="7806" spans="1:5" x14ac:dyDescent="0.25">
      <c r="A7806" t="s">
        <v>302</v>
      </c>
      <c r="B7806" t="s">
        <v>141</v>
      </c>
      <c r="C7806" t="s">
        <v>478</v>
      </c>
      <c r="D7806">
        <v>0</v>
      </c>
      <c r="E7806">
        <v>2019</v>
      </c>
    </row>
    <row r="7807" spans="1:5" x14ac:dyDescent="0.25">
      <c r="A7807" t="s">
        <v>302</v>
      </c>
      <c r="B7807" t="s">
        <v>141</v>
      </c>
      <c r="C7807" t="s">
        <v>478</v>
      </c>
      <c r="D7807">
        <v>0</v>
      </c>
      <c r="E7807">
        <v>2020</v>
      </c>
    </row>
    <row r="7808" spans="1:5" x14ac:dyDescent="0.25">
      <c r="A7808" t="s">
        <v>302</v>
      </c>
      <c r="B7808" t="s">
        <v>141</v>
      </c>
      <c r="C7808" t="s">
        <v>479</v>
      </c>
      <c r="D7808">
        <v>23072000000</v>
      </c>
      <c r="E7808">
        <v>2018</v>
      </c>
    </row>
    <row r="7809" spans="1:5" x14ac:dyDescent="0.25">
      <c r="A7809" t="s">
        <v>302</v>
      </c>
      <c r="B7809" t="s">
        <v>141</v>
      </c>
      <c r="C7809" t="s">
        <v>479</v>
      </c>
      <c r="D7809">
        <v>24199000000</v>
      </c>
      <c r="E7809">
        <v>2019</v>
      </c>
    </row>
    <row r="7810" spans="1:5" x14ac:dyDescent="0.25">
      <c r="A7810" t="s">
        <v>302</v>
      </c>
      <c r="B7810" t="s">
        <v>141</v>
      </c>
      <c r="C7810" t="s">
        <v>479</v>
      </c>
      <c r="D7810">
        <v>24955000000</v>
      </c>
      <c r="E7810">
        <v>2020</v>
      </c>
    </row>
    <row r="7811" spans="1:5" x14ac:dyDescent="0.25">
      <c r="A7811" t="s">
        <v>302</v>
      </c>
      <c r="B7811" t="s">
        <v>141</v>
      </c>
      <c r="C7811" t="s">
        <v>480</v>
      </c>
      <c r="D7811">
        <v>17408000000</v>
      </c>
      <c r="E7811">
        <v>2018</v>
      </c>
    </row>
    <row r="7812" spans="1:5" x14ac:dyDescent="0.25">
      <c r="A7812" t="s">
        <v>302</v>
      </c>
      <c r="B7812" t="s">
        <v>141</v>
      </c>
      <c r="C7812" t="s">
        <v>480</v>
      </c>
      <c r="D7812">
        <v>18372000000</v>
      </c>
      <c r="E7812">
        <v>2019</v>
      </c>
    </row>
    <row r="7813" spans="1:5" x14ac:dyDescent="0.25">
      <c r="A7813" t="s">
        <v>302</v>
      </c>
      <c r="B7813" t="s">
        <v>141</v>
      </c>
      <c r="C7813" t="s">
        <v>480</v>
      </c>
      <c r="D7813">
        <v>16785000000</v>
      </c>
      <c r="E7813">
        <v>2020</v>
      </c>
    </row>
    <row r="7814" spans="1:5" x14ac:dyDescent="0.25">
      <c r="A7814" t="s">
        <v>302</v>
      </c>
      <c r="B7814" t="s">
        <v>141</v>
      </c>
      <c r="C7814" t="s">
        <v>481</v>
      </c>
      <c r="D7814">
        <v>4269000000</v>
      </c>
      <c r="E7814">
        <v>2018</v>
      </c>
    </row>
    <row r="7815" spans="1:5" x14ac:dyDescent="0.25">
      <c r="A7815" t="s">
        <v>302</v>
      </c>
      <c r="B7815" t="s">
        <v>141</v>
      </c>
      <c r="C7815" t="s">
        <v>481</v>
      </c>
      <c r="D7815">
        <v>4457000000</v>
      </c>
      <c r="E7815">
        <v>2019</v>
      </c>
    </row>
    <row r="7816" spans="1:5" x14ac:dyDescent="0.25">
      <c r="A7816" t="s">
        <v>302</v>
      </c>
      <c r="B7816" t="s">
        <v>141</v>
      </c>
      <c r="C7816" t="s">
        <v>481</v>
      </c>
      <c r="D7816">
        <v>3986000000</v>
      </c>
      <c r="E7816">
        <v>2020</v>
      </c>
    </row>
    <row r="7817" spans="1:5" x14ac:dyDescent="0.25">
      <c r="A7817" t="s">
        <v>302</v>
      </c>
      <c r="B7817" t="s">
        <v>141</v>
      </c>
      <c r="C7817" t="s">
        <v>482</v>
      </c>
      <c r="D7817">
        <v>0</v>
      </c>
      <c r="E7817">
        <v>2018</v>
      </c>
    </row>
    <row r="7818" spans="1:5" x14ac:dyDescent="0.25">
      <c r="A7818" t="s">
        <v>302</v>
      </c>
      <c r="B7818" t="s">
        <v>141</v>
      </c>
      <c r="C7818" t="s">
        <v>482</v>
      </c>
      <c r="D7818">
        <v>0</v>
      </c>
      <c r="E7818">
        <v>2019</v>
      </c>
    </row>
    <row r="7819" spans="1:5" x14ac:dyDescent="0.25">
      <c r="A7819" t="s">
        <v>302</v>
      </c>
      <c r="B7819" t="s">
        <v>141</v>
      </c>
      <c r="C7819" t="s">
        <v>482</v>
      </c>
      <c r="D7819">
        <v>0</v>
      </c>
      <c r="E7819">
        <v>2020</v>
      </c>
    </row>
    <row r="7820" spans="1:5" x14ac:dyDescent="0.25">
      <c r="A7820" t="s">
        <v>302</v>
      </c>
      <c r="B7820" t="s">
        <v>141</v>
      </c>
      <c r="C7820" t="s">
        <v>483</v>
      </c>
      <c r="D7820">
        <v>0</v>
      </c>
      <c r="E7820">
        <v>2018</v>
      </c>
    </row>
    <row r="7821" spans="1:5" x14ac:dyDescent="0.25">
      <c r="A7821" t="s">
        <v>302</v>
      </c>
      <c r="B7821" t="s">
        <v>141</v>
      </c>
      <c r="C7821" t="s">
        <v>483</v>
      </c>
      <c r="D7821">
        <v>0</v>
      </c>
      <c r="E7821">
        <v>2019</v>
      </c>
    </row>
    <row r="7822" spans="1:5" x14ac:dyDescent="0.25">
      <c r="A7822" t="s">
        <v>302</v>
      </c>
      <c r="B7822" t="s">
        <v>141</v>
      </c>
      <c r="C7822" t="s">
        <v>483</v>
      </c>
      <c r="D7822">
        <v>0</v>
      </c>
      <c r="E7822">
        <v>2020</v>
      </c>
    </row>
    <row r="7823" spans="1:5" x14ac:dyDescent="0.25">
      <c r="A7823" t="s">
        <v>302</v>
      </c>
      <c r="B7823" t="s">
        <v>141</v>
      </c>
      <c r="C7823" t="s">
        <v>484</v>
      </c>
      <c r="D7823">
        <v>216000000</v>
      </c>
      <c r="E7823">
        <v>2018</v>
      </c>
    </row>
    <row r="7824" spans="1:5" x14ac:dyDescent="0.25">
      <c r="A7824" t="s">
        <v>302</v>
      </c>
      <c r="B7824" t="s">
        <v>141</v>
      </c>
      <c r="C7824" t="s">
        <v>484</v>
      </c>
      <c r="D7824">
        <v>120000000</v>
      </c>
      <c r="E7824">
        <v>2019</v>
      </c>
    </row>
    <row r="7825" spans="1:5" x14ac:dyDescent="0.25">
      <c r="A7825" t="s">
        <v>302</v>
      </c>
      <c r="B7825" t="s">
        <v>141</v>
      </c>
      <c r="C7825" t="s">
        <v>484</v>
      </c>
      <c r="D7825">
        <v>110000000</v>
      </c>
      <c r="E7825">
        <v>2020</v>
      </c>
    </row>
    <row r="7826" spans="1:5" x14ac:dyDescent="0.25">
      <c r="A7826" t="s">
        <v>302</v>
      </c>
      <c r="B7826" t="s">
        <v>141</v>
      </c>
      <c r="C7826" t="s">
        <v>485</v>
      </c>
      <c r="D7826">
        <v>8947000000</v>
      </c>
      <c r="E7826">
        <v>2018</v>
      </c>
    </row>
    <row r="7827" spans="1:5" x14ac:dyDescent="0.25">
      <c r="A7827" t="s">
        <v>302</v>
      </c>
      <c r="B7827" t="s">
        <v>141</v>
      </c>
      <c r="C7827" t="s">
        <v>485</v>
      </c>
      <c r="D7827">
        <v>8405000000</v>
      </c>
      <c r="E7827">
        <v>2020</v>
      </c>
    </row>
    <row r="7828" spans="1:5" x14ac:dyDescent="0.25">
      <c r="A7828" t="s">
        <v>302</v>
      </c>
      <c r="B7828" t="s">
        <v>141</v>
      </c>
      <c r="C7828" t="s">
        <v>495</v>
      </c>
      <c r="D7828">
        <v>0</v>
      </c>
      <c r="E7828">
        <v>2019</v>
      </c>
    </row>
    <row r="7829" spans="1:5" x14ac:dyDescent="0.25">
      <c r="A7829" t="s">
        <v>302</v>
      </c>
      <c r="B7829" t="s">
        <v>141</v>
      </c>
      <c r="C7829" t="s">
        <v>486</v>
      </c>
      <c r="D7829">
        <v>-1969000000</v>
      </c>
      <c r="E7829">
        <v>2018</v>
      </c>
    </row>
    <row r="7830" spans="1:5" x14ac:dyDescent="0.25">
      <c r="A7830" t="s">
        <v>302</v>
      </c>
      <c r="B7830" t="s">
        <v>141</v>
      </c>
      <c r="C7830" t="s">
        <v>486</v>
      </c>
      <c r="D7830">
        <v>401000000</v>
      </c>
      <c r="E7830">
        <v>2019</v>
      </c>
    </row>
    <row r="7831" spans="1:5" x14ac:dyDescent="0.25">
      <c r="A7831" t="s">
        <v>302</v>
      </c>
      <c r="B7831" t="s">
        <v>141</v>
      </c>
      <c r="C7831" t="s">
        <v>486</v>
      </c>
      <c r="D7831">
        <v>1821000000</v>
      </c>
      <c r="E7831">
        <v>2020</v>
      </c>
    </row>
    <row r="7832" spans="1:5" x14ac:dyDescent="0.25">
      <c r="A7832" t="s">
        <v>304</v>
      </c>
      <c r="B7832" t="s">
        <v>143</v>
      </c>
      <c r="C7832" t="s">
        <v>411</v>
      </c>
      <c r="D7832">
        <v>5912000000</v>
      </c>
      <c r="E7832">
        <v>2018</v>
      </c>
    </row>
    <row r="7833" spans="1:5" x14ac:dyDescent="0.25">
      <c r="A7833" t="s">
        <v>304</v>
      </c>
      <c r="B7833" t="s">
        <v>143</v>
      </c>
      <c r="C7833" t="s">
        <v>411</v>
      </c>
      <c r="D7833">
        <v>5541000000</v>
      </c>
      <c r="E7833">
        <v>2019</v>
      </c>
    </row>
    <row r="7834" spans="1:5" x14ac:dyDescent="0.25">
      <c r="A7834" t="s">
        <v>304</v>
      </c>
      <c r="B7834" t="s">
        <v>143</v>
      </c>
      <c r="C7834" t="s">
        <v>411</v>
      </c>
      <c r="D7834">
        <v>5640000000</v>
      </c>
      <c r="E7834">
        <v>2020</v>
      </c>
    </row>
    <row r="7835" spans="1:5" x14ac:dyDescent="0.25">
      <c r="A7835" t="s">
        <v>304</v>
      </c>
      <c r="B7835" t="s">
        <v>143</v>
      </c>
      <c r="C7835" t="s">
        <v>10</v>
      </c>
      <c r="D7835">
        <v>4607000000</v>
      </c>
      <c r="E7835">
        <v>2018</v>
      </c>
    </row>
    <row r="7836" spans="1:5" x14ac:dyDescent="0.25">
      <c r="A7836" t="s">
        <v>304</v>
      </c>
      <c r="B7836" t="s">
        <v>143</v>
      </c>
      <c r="C7836" t="s">
        <v>10</v>
      </c>
      <c r="D7836">
        <v>4592000000</v>
      </c>
      <c r="E7836">
        <v>2019</v>
      </c>
    </row>
    <row r="7837" spans="1:5" x14ac:dyDescent="0.25">
      <c r="A7837" t="s">
        <v>304</v>
      </c>
      <c r="B7837" t="s">
        <v>143</v>
      </c>
      <c r="C7837" t="s">
        <v>10</v>
      </c>
      <c r="D7837">
        <v>3231000000</v>
      </c>
      <c r="E7837">
        <v>2020</v>
      </c>
    </row>
    <row r="7838" spans="1:5" x14ac:dyDescent="0.25">
      <c r="A7838" t="s">
        <v>304</v>
      </c>
      <c r="B7838" t="s">
        <v>143</v>
      </c>
      <c r="C7838" t="s">
        <v>412</v>
      </c>
      <c r="D7838">
        <v>0</v>
      </c>
      <c r="E7838">
        <v>2018</v>
      </c>
    </row>
    <row r="7839" spans="1:5" x14ac:dyDescent="0.25">
      <c r="A7839" t="s">
        <v>304</v>
      </c>
      <c r="B7839" t="s">
        <v>143</v>
      </c>
      <c r="C7839" t="s">
        <v>412</v>
      </c>
      <c r="D7839">
        <v>0</v>
      </c>
      <c r="E7839">
        <v>2019</v>
      </c>
    </row>
    <row r="7840" spans="1:5" x14ac:dyDescent="0.25">
      <c r="A7840" t="s">
        <v>304</v>
      </c>
      <c r="B7840" t="s">
        <v>143</v>
      </c>
      <c r="C7840" t="s">
        <v>412</v>
      </c>
      <c r="D7840">
        <v>0</v>
      </c>
      <c r="E7840">
        <v>2020</v>
      </c>
    </row>
    <row r="7841" spans="1:5" x14ac:dyDescent="0.25">
      <c r="A7841" t="s">
        <v>304</v>
      </c>
      <c r="B7841" t="s">
        <v>143</v>
      </c>
      <c r="C7841" t="s">
        <v>413</v>
      </c>
      <c r="D7841">
        <v>-642000000</v>
      </c>
      <c r="E7841">
        <v>2018</v>
      </c>
    </row>
    <row r="7842" spans="1:5" x14ac:dyDescent="0.25">
      <c r="A7842" t="s">
        <v>304</v>
      </c>
      <c r="B7842" t="s">
        <v>143</v>
      </c>
      <c r="C7842" t="s">
        <v>413</v>
      </c>
      <c r="D7842">
        <v>-373000000</v>
      </c>
      <c r="E7842">
        <v>2019</v>
      </c>
    </row>
    <row r="7843" spans="1:5" x14ac:dyDescent="0.25">
      <c r="A7843" t="s">
        <v>304</v>
      </c>
      <c r="B7843" t="s">
        <v>143</v>
      </c>
      <c r="C7843" t="s">
        <v>413</v>
      </c>
      <c r="D7843">
        <v>-1012000000</v>
      </c>
      <c r="E7843">
        <v>2020</v>
      </c>
    </row>
    <row r="7844" spans="1:5" x14ac:dyDescent="0.25">
      <c r="A7844" t="s">
        <v>304</v>
      </c>
      <c r="B7844" t="s">
        <v>143</v>
      </c>
      <c r="C7844" t="s">
        <v>15</v>
      </c>
      <c r="D7844">
        <v>119634000000</v>
      </c>
      <c r="E7844">
        <v>2018</v>
      </c>
    </row>
    <row r="7845" spans="1:5" x14ac:dyDescent="0.25">
      <c r="A7845" t="s">
        <v>304</v>
      </c>
      <c r="B7845" t="s">
        <v>143</v>
      </c>
      <c r="C7845" t="s">
        <v>15</v>
      </c>
      <c r="D7845">
        <v>124977000000</v>
      </c>
      <c r="E7845">
        <v>2019</v>
      </c>
    </row>
    <row r="7846" spans="1:5" x14ac:dyDescent="0.25">
      <c r="A7846" t="s">
        <v>304</v>
      </c>
      <c r="B7846" t="s">
        <v>143</v>
      </c>
      <c r="C7846" t="s">
        <v>15</v>
      </c>
      <c r="D7846">
        <v>129317000000</v>
      </c>
      <c r="E7846">
        <v>2020</v>
      </c>
    </row>
    <row r="7847" spans="1:5" x14ac:dyDescent="0.25">
      <c r="A7847" t="s">
        <v>304</v>
      </c>
      <c r="B7847" t="s">
        <v>143</v>
      </c>
      <c r="C7847" t="s">
        <v>414</v>
      </c>
      <c r="D7847">
        <v>-7594000000</v>
      </c>
      <c r="E7847">
        <v>2018</v>
      </c>
    </row>
    <row r="7848" spans="1:5" x14ac:dyDescent="0.25">
      <c r="A7848" t="s">
        <v>304</v>
      </c>
      <c r="B7848" t="s">
        <v>143</v>
      </c>
      <c r="C7848" t="s">
        <v>414</v>
      </c>
      <c r="D7848">
        <v>-7248000000</v>
      </c>
      <c r="E7848">
        <v>2019</v>
      </c>
    </row>
    <row r="7849" spans="1:5" x14ac:dyDescent="0.25">
      <c r="A7849" t="s">
        <v>304</v>
      </c>
      <c r="B7849" t="s">
        <v>143</v>
      </c>
      <c r="C7849" t="s">
        <v>414</v>
      </c>
      <c r="D7849">
        <v>-8048000000</v>
      </c>
      <c r="E7849">
        <v>2020</v>
      </c>
    </row>
    <row r="7850" spans="1:5" x14ac:dyDescent="0.25">
      <c r="A7850" t="s">
        <v>304</v>
      </c>
      <c r="B7850" t="s">
        <v>143</v>
      </c>
      <c r="C7850" t="s">
        <v>415</v>
      </c>
      <c r="D7850">
        <v>-219000000</v>
      </c>
      <c r="E7850">
        <v>2018</v>
      </c>
    </row>
    <row r="7851" spans="1:5" x14ac:dyDescent="0.25">
      <c r="A7851" t="s">
        <v>304</v>
      </c>
      <c r="B7851" t="s">
        <v>143</v>
      </c>
      <c r="C7851" t="s">
        <v>415</v>
      </c>
      <c r="D7851">
        <v>-58000000</v>
      </c>
      <c r="E7851">
        <v>2019</v>
      </c>
    </row>
    <row r="7852" spans="1:5" x14ac:dyDescent="0.25">
      <c r="A7852" t="s">
        <v>304</v>
      </c>
      <c r="B7852" t="s">
        <v>143</v>
      </c>
      <c r="C7852" t="s">
        <v>415</v>
      </c>
      <c r="D7852">
        <v>145000000</v>
      </c>
      <c r="E7852">
        <v>2020</v>
      </c>
    </row>
    <row r="7853" spans="1:5" x14ac:dyDescent="0.25">
      <c r="A7853" t="s">
        <v>304</v>
      </c>
      <c r="B7853" t="s">
        <v>143</v>
      </c>
      <c r="C7853" t="s">
        <v>416</v>
      </c>
      <c r="D7853">
        <v>-7834000000</v>
      </c>
      <c r="E7853">
        <v>2018</v>
      </c>
    </row>
    <row r="7854" spans="1:5" x14ac:dyDescent="0.25">
      <c r="A7854" t="s">
        <v>304</v>
      </c>
      <c r="B7854" t="s">
        <v>143</v>
      </c>
      <c r="C7854" t="s">
        <v>416</v>
      </c>
      <c r="D7854">
        <v>-7260000000</v>
      </c>
      <c r="E7854">
        <v>2019</v>
      </c>
    </row>
    <row r="7855" spans="1:5" x14ac:dyDescent="0.25">
      <c r="A7855" t="s">
        <v>304</v>
      </c>
      <c r="B7855" t="s">
        <v>143</v>
      </c>
      <c r="C7855" t="s">
        <v>416</v>
      </c>
      <c r="D7855">
        <v>-4336000000</v>
      </c>
      <c r="E7855">
        <v>2020</v>
      </c>
    </row>
    <row r="7856" spans="1:5" x14ac:dyDescent="0.25">
      <c r="A7856" t="s">
        <v>304</v>
      </c>
      <c r="B7856" t="s">
        <v>143</v>
      </c>
      <c r="C7856" t="s">
        <v>417</v>
      </c>
      <c r="D7856">
        <v>8644000000</v>
      </c>
      <c r="E7856">
        <v>2018</v>
      </c>
    </row>
    <row r="7857" spans="1:5" x14ac:dyDescent="0.25">
      <c r="A7857" t="s">
        <v>304</v>
      </c>
      <c r="B7857" t="s">
        <v>143</v>
      </c>
      <c r="C7857" t="s">
        <v>417</v>
      </c>
      <c r="D7857">
        <v>6659000000</v>
      </c>
      <c r="E7857">
        <v>2019</v>
      </c>
    </row>
    <row r="7858" spans="1:5" x14ac:dyDescent="0.25">
      <c r="A7858" t="s">
        <v>304</v>
      </c>
      <c r="B7858" t="s">
        <v>143</v>
      </c>
      <c r="C7858" t="s">
        <v>417</v>
      </c>
      <c r="D7858">
        <v>4235000000</v>
      </c>
      <c r="E7858">
        <v>2020</v>
      </c>
    </row>
    <row r="7859" spans="1:5" x14ac:dyDescent="0.25">
      <c r="A7859" t="s">
        <v>304</v>
      </c>
      <c r="B7859" t="s">
        <v>143</v>
      </c>
      <c r="C7859" t="s">
        <v>418</v>
      </c>
      <c r="D7859">
        <v>1349000000</v>
      </c>
      <c r="E7859">
        <v>2018</v>
      </c>
    </row>
    <row r="7860" spans="1:5" x14ac:dyDescent="0.25">
      <c r="A7860" t="s">
        <v>304</v>
      </c>
      <c r="B7860" t="s">
        <v>143</v>
      </c>
      <c r="C7860" t="s">
        <v>418</v>
      </c>
      <c r="D7860">
        <v>587000000</v>
      </c>
      <c r="E7860">
        <v>2019</v>
      </c>
    </row>
    <row r="7861" spans="1:5" x14ac:dyDescent="0.25">
      <c r="A7861" t="s">
        <v>304</v>
      </c>
      <c r="B7861" t="s">
        <v>143</v>
      </c>
      <c r="C7861" t="s">
        <v>418</v>
      </c>
      <c r="D7861">
        <v>663000000</v>
      </c>
      <c r="E7861">
        <v>2020</v>
      </c>
    </row>
    <row r="7862" spans="1:5" x14ac:dyDescent="0.25">
      <c r="A7862" t="s">
        <v>304</v>
      </c>
      <c r="B7862" t="s">
        <v>143</v>
      </c>
      <c r="C7862" t="s">
        <v>419</v>
      </c>
      <c r="D7862">
        <v>565000000</v>
      </c>
      <c r="E7862">
        <v>2018</v>
      </c>
    </row>
    <row r="7863" spans="1:5" x14ac:dyDescent="0.25">
      <c r="A7863" t="s">
        <v>304</v>
      </c>
      <c r="B7863" t="s">
        <v>143</v>
      </c>
      <c r="C7863" t="s">
        <v>419</v>
      </c>
      <c r="D7863">
        <v>243000000</v>
      </c>
      <c r="E7863">
        <v>2019</v>
      </c>
    </row>
    <row r="7864" spans="1:5" x14ac:dyDescent="0.25">
      <c r="A7864" t="s">
        <v>304</v>
      </c>
      <c r="B7864" t="s">
        <v>143</v>
      </c>
      <c r="C7864" t="s">
        <v>419</v>
      </c>
      <c r="D7864">
        <v>-697000000</v>
      </c>
      <c r="E7864">
        <v>2020</v>
      </c>
    </row>
    <row r="7865" spans="1:5" x14ac:dyDescent="0.25">
      <c r="A7865" t="s">
        <v>304</v>
      </c>
      <c r="B7865" t="s">
        <v>143</v>
      </c>
      <c r="C7865" t="s">
        <v>420</v>
      </c>
      <c r="D7865">
        <v>37000000</v>
      </c>
      <c r="E7865">
        <v>2018</v>
      </c>
    </row>
    <row r="7866" spans="1:5" x14ac:dyDescent="0.25">
      <c r="A7866" t="s">
        <v>304</v>
      </c>
      <c r="B7866" t="s">
        <v>143</v>
      </c>
      <c r="C7866" t="s">
        <v>420</v>
      </c>
      <c r="D7866">
        <v>87000000</v>
      </c>
      <c r="E7866">
        <v>2019</v>
      </c>
    </row>
    <row r="7867" spans="1:5" x14ac:dyDescent="0.25">
      <c r="A7867" t="s">
        <v>304</v>
      </c>
      <c r="B7867" t="s">
        <v>143</v>
      </c>
      <c r="C7867" t="s">
        <v>420</v>
      </c>
      <c r="D7867">
        <v>85000000</v>
      </c>
      <c r="E7867">
        <v>2020</v>
      </c>
    </row>
    <row r="7868" spans="1:5" x14ac:dyDescent="0.25">
      <c r="A7868" t="s">
        <v>304</v>
      </c>
      <c r="B7868" t="s">
        <v>143</v>
      </c>
      <c r="C7868" t="s">
        <v>421</v>
      </c>
      <c r="D7868">
        <v>973000000</v>
      </c>
      <c r="E7868">
        <v>2018</v>
      </c>
    </row>
    <row r="7869" spans="1:5" x14ac:dyDescent="0.25">
      <c r="A7869" t="s">
        <v>304</v>
      </c>
      <c r="B7869" t="s">
        <v>143</v>
      </c>
      <c r="C7869" t="s">
        <v>421</v>
      </c>
      <c r="D7869">
        <v>-927000000</v>
      </c>
      <c r="E7869">
        <v>2019</v>
      </c>
    </row>
    <row r="7870" spans="1:5" x14ac:dyDescent="0.25">
      <c r="A7870" t="s">
        <v>304</v>
      </c>
      <c r="B7870" t="s">
        <v>143</v>
      </c>
      <c r="C7870" t="s">
        <v>421</v>
      </c>
      <c r="D7870">
        <v>505000000</v>
      </c>
      <c r="E7870">
        <v>2020</v>
      </c>
    </row>
    <row r="7871" spans="1:5" x14ac:dyDescent="0.25">
      <c r="A7871" t="s">
        <v>304</v>
      </c>
      <c r="B7871" t="s">
        <v>143</v>
      </c>
      <c r="C7871" t="s">
        <v>422</v>
      </c>
      <c r="D7871">
        <v>594000000</v>
      </c>
      <c r="E7871">
        <v>2018</v>
      </c>
    </row>
    <row r="7872" spans="1:5" x14ac:dyDescent="0.25">
      <c r="A7872" t="s">
        <v>304</v>
      </c>
      <c r="B7872" t="s">
        <v>143</v>
      </c>
      <c r="C7872" t="s">
        <v>422</v>
      </c>
      <c r="D7872">
        <v>2739000000</v>
      </c>
      <c r="E7872">
        <v>2019</v>
      </c>
    </row>
    <row r="7873" spans="1:5" x14ac:dyDescent="0.25">
      <c r="A7873" t="s">
        <v>304</v>
      </c>
      <c r="B7873" t="s">
        <v>143</v>
      </c>
      <c r="C7873" t="s">
        <v>422</v>
      </c>
      <c r="D7873">
        <v>4059000000</v>
      </c>
      <c r="E7873">
        <v>2020</v>
      </c>
    </row>
    <row r="7874" spans="1:5" x14ac:dyDescent="0.25">
      <c r="A7874" t="s">
        <v>304</v>
      </c>
      <c r="B7874" t="s">
        <v>143</v>
      </c>
      <c r="C7874" t="s">
        <v>423</v>
      </c>
      <c r="D7874">
        <v>19116000000</v>
      </c>
      <c r="E7874">
        <v>2018</v>
      </c>
    </row>
    <row r="7875" spans="1:5" x14ac:dyDescent="0.25">
      <c r="A7875" t="s">
        <v>304</v>
      </c>
      <c r="B7875" t="s">
        <v>143</v>
      </c>
      <c r="C7875" t="s">
        <v>423</v>
      </c>
      <c r="D7875">
        <v>19274000000</v>
      </c>
      <c r="E7875">
        <v>2019</v>
      </c>
    </row>
    <row r="7876" spans="1:5" x14ac:dyDescent="0.25">
      <c r="A7876" t="s">
        <v>304</v>
      </c>
      <c r="B7876" t="s">
        <v>143</v>
      </c>
      <c r="C7876" t="s">
        <v>423</v>
      </c>
      <c r="D7876">
        <v>19373000000</v>
      </c>
      <c r="E7876">
        <v>2020</v>
      </c>
    </row>
    <row r="7877" spans="1:5" x14ac:dyDescent="0.25">
      <c r="A7877" t="s">
        <v>304</v>
      </c>
      <c r="B7877" t="s">
        <v>143</v>
      </c>
      <c r="C7877" t="s">
        <v>424</v>
      </c>
      <c r="D7877">
        <v>75000000</v>
      </c>
      <c r="E7877">
        <v>2018</v>
      </c>
    </row>
    <row r="7878" spans="1:5" x14ac:dyDescent="0.25">
      <c r="A7878" t="s">
        <v>304</v>
      </c>
      <c r="B7878" t="s">
        <v>143</v>
      </c>
      <c r="C7878" t="s">
        <v>424</v>
      </c>
      <c r="D7878">
        <v>93000000</v>
      </c>
      <c r="E7878">
        <v>2019</v>
      </c>
    </row>
    <row r="7879" spans="1:5" x14ac:dyDescent="0.25">
      <c r="A7879" t="s">
        <v>304</v>
      </c>
      <c r="B7879" t="s">
        <v>143</v>
      </c>
      <c r="C7879" t="s">
        <v>424</v>
      </c>
      <c r="D7879">
        <v>-9000000</v>
      </c>
      <c r="E7879">
        <v>2020</v>
      </c>
    </row>
    <row r="7880" spans="1:5" x14ac:dyDescent="0.25">
      <c r="A7880" t="s">
        <v>304</v>
      </c>
      <c r="B7880" t="s">
        <v>143</v>
      </c>
      <c r="C7880" t="s">
        <v>425</v>
      </c>
      <c r="D7880">
        <v>2046000000</v>
      </c>
      <c r="E7880">
        <v>2018</v>
      </c>
    </row>
    <row r="7881" spans="1:5" x14ac:dyDescent="0.25">
      <c r="A7881" t="s">
        <v>304</v>
      </c>
      <c r="B7881" t="s">
        <v>143</v>
      </c>
      <c r="C7881" t="s">
        <v>425</v>
      </c>
      <c r="D7881">
        <v>2737000000</v>
      </c>
      <c r="E7881">
        <v>2019</v>
      </c>
    </row>
    <row r="7882" spans="1:5" x14ac:dyDescent="0.25">
      <c r="A7882" t="s">
        <v>304</v>
      </c>
      <c r="B7882" t="s">
        <v>143</v>
      </c>
      <c r="C7882" t="s">
        <v>425</v>
      </c>
      <c r="D7882">
        <v>1757000000</v>
      </c>
      <c r="E7882">
        <v>2020</v>
      </c>
    </row>
    <row r="7883" spans="1:5" x14ac:dyDescent="0.25">
      <c r="A7883" t="s">
        <v>304</v>
      </c>
      <c r="B7883" t="s">
        <v>143</v>
      </c>
      <c r="C7883" t="s">
        <v>426</v>
      </c>
      <c r="D7883">
        <v>2121000000</v>
      </c>
      <c r="E7883">
        <v>2018</v>
      </c>
    </row>
    <row r="7884" spans="1:5" x14ac:dyDescent="0.25">
      <c r="A7884" t="s">
        <v>304</v>
      </c>
      <c r="B7884" t="s">
        <v>143</v>
      </c>
      <c r="C7884" t="s">
        <v>426</v>
      </c>
      <c r="D7884">
        <v>2830000000</v>
      </c>
      <c r="E7884">
        <v>2019</v>
      </c>
    </row>
    <row r="7885" spans="1:5" x14ac:dyDescent="0.25">
      <c r="A7885" t="s">
        <v>304</v>
      </c>
      <c r="B7885" t="s">
        <v>143</v>
      </c>
      <c r="C7885" t="s">
        <v>426</v>
      </c>
      <c r="D7885">
        <v>1748000000</v>
      </c>
      <c r="E7885">
        <v>2020</v>
      </c>
    </row>
    <row r="7886" spans="1:5" x14ac:dyDescent="0.25">
      <c r="A7886" t="s">
        <v>304</v>
      </c>
      <c r="B7886" t="s">
        <v>143</v>
      </c>
      <c r="C7886" t="s">
        <v>21</v>
      </c>
      <c r="D7886">
        <v>4353000000</v>
      </c>
      <c r="E7886">
        <v>2018</v>
      </c>
    </row>
    <row r="7887" spans="1:5" x14ac:dyDescent="0.25">
      <c r="A7887" t="s">
        <v>304</v>
      </c>
      <c r="B7887" t="s">
        <v>143</v>
      </c>
      <c r="C7887" t="s">
        <v>21</v>
      </c>
      <c r="D7887">
        <v>4252000000</v>
      </c>
      <c r="E7887">
        <v>2019</v>
      </c>
    </row>
    <row r="7888" spans="1:5" x14ac:dyDescent="0.25">
      <c r="A7888" t="s">
        <v>304</v>
      </c>
      <c r="B7888" t="s">
        <v>143</v>
      </c>
      <c r="C7888" t="s">
        <v>21</v>
      </c>
      <c r="D7888">
        <v>5014000000</v>
      </c>
      <c r="E7888">
        <v>2020</v>
      </c>
    </row>
    <row r="7889" spans="1:5" x14ac:dyDescent="0.25">
      <c r="A7889" t="s">
        <v>304</v>
      </c>
      <c r="B7889" t="s">
        <v>143</v>
      </c>
      <c r="C7889" t="s">
        <v>427</v>
      </c>
      <c r="D7889">
        <v>32143000000</v>
      </c>
      <c r="E7889">
        <v>2018</v>
      </c>
    </row>
    <row r="7890" spans="1:5" x14ac:dyDescent="0.25">
      <c r="A7890" t="s">
        <v>304</v>
      </c>
      <c r="B7890" t="s">
        <v>143</v>
      </c>
      <c r="C7890" t="s">
        <v>427</v>
      </c>
      <c r="D7890">
        <v>30096000000</v>
      </c>
      <c r="E7890">
        <v>2019</v>
      </c>
    </row>
    <row r="7891" spans="1:5" x14ac:dyDescent="0.25">
      <c r="A7891" t="s">
        <v>304</v>
      </c>
      <c r="B7891" t="s">
        <v>143</v>
      </c>
      <c r="C7891" t="s">
        <v>427</v>
      </c>
      <c r="D7891">
        <v>30240000000</v>
      </c>
      <c r="E7891">
        <v>2020</v>
      </c>
    </row>
    <row r="7892" spans="1:5" x14ac:dyDescent="0.25">
      <c r="A7892" t="s">
        <v>304</v>
      </c>
      <c r="B7892" t="s">
        <v>143</v>
      </c>
      <c r="C7892" t="s">
        <v>13</v>
      </c>
      <c r="D7892">
        <v>13328000000</v>
      </c>
      <c r="E7892">
        <v>2018</v>
      </c>
    </row>
    <row r="7893" spans="1:5" x14ac:dyDescent="0.25">
      <c r="A7893" t="s">
        <v>304</v>
      </c>
      <c r="B7893" t="s">
        <v>143</v>
      </c>
      <c r="C7893" t="s">
        <v>13</v>
      </c>
      <c r="D7893">
        <v>12037000000</v>
      </c>
      <c r="E7893">
        <v>2019</v>
      </c>
    </row>
    <row r="7894" spans="1:5" x14ac:dyDescent="0.25">
      <c r="A7894" t="s">
        <v>304</v>
      </c>
      <c r="B7894" t="s">
        <v>143</v>
      </c>
      <c r="C7894" t="s">
        <v>13</v>
      </c>
      <c r="D7894">
        <v>12562000000</v>
      </c>
      <c r="E7894">
        <v>2020</v>
      </c>
    </row>
    <row r="7895" spans="1:5" x14ac:dyDescent="0.25">
      <c r="A7895" t="s">
        <v>304</v>
      </c>
      <c r="B7895" t="s">
        <v>143</v>
      </c>
      <c r="C7895" t="s">
        <v>16</v>
      </c>
      <c r="D7895">
        <v>11404000000</v>
      </c>
      <c r="E7895">
        <v>2018</v>
      </c>
    </row>
    <row r="7896" spans="1:5" x14ac:dyDescent="0.25">
      <c r="A7896" t="s">
        <v>304</v>
      </c>
      <c r="B7896" t="s">
        <v>143</v>
      </c>
      <c r="C7896" t="s">
        <v>16</v>
      </c>
      <c r="D7896">
        <v>14185000000</v>
      </c>
      <c r="E7896">
        <v>2019</v>
      </c>
    </row>
    <row r="7897" spans="1:5" x14ac:dyDescent="0.25">
      <c r="A7897" t="s">
        <v>304</v>
      </c>
      <c r="B7897" t="s">
        <v>143</v>
      </c>
      <c r="C7897" t="s">
        <v>16</v>
      </c>
      <c r="D7897">
        <v>12771000000</v>
      </c>
      <c r="E7897">
        <v>2020</v>
      </c>
    </row>
    <row r="7898" spans="1:5" x14ac:dyDescent="0.25">
      <c r="A7898" t="s">
        <v>304</v>
      </c>
      <c r="B7898" t="s">
        <v>143</v>
      </c>
      <c r="C7898" t="s">
        <v>428</v>
      </c>
      <c r="D7898">
        <v>4353000000</v>
      </c>
      <c r="E7898">
        <v>2018</v>
      </c>
    </row>
    <row r="7899" spans="1:5" x14ac:dyDescent="0.25">
      <c r="A7899" t="s">
        <v>304</v>
      </c>
      <c r="B7899" t="s">
        <v>143</v>
      </c>
      <c r="C7899" t="s">
        <v>428</v>
      </c>
      <c r="D7899">
        <v>5014000000</v>
      </c>
      <c r="E7899">
        <v>2020</v>
      </c>
    </row>
    <row r="7900" spans="1:5" x14ac:dyDescent="0.25">
      <c r="A7900" t="s">
        <v>304</v>
      </c>
      <c r="B7900" t="s">
        <v>143</v>
      </c>
      <c r="C7900" t="s">
        <v>429</v>
      </c>
      <c r="D7900">
        <v>4353000000</v>
      </c>
      <c r="E7900">
        <v>2018</v>
      </c>
    </row>
    <row r="7901" spans="1:5" x14ac:dyDescent="0.25">
      <c r="A7901" t="s">
        <v>304</v>
      </c>
      <c r="B7901" t="s">
        <v>143</v>
      </c>
      <c r="C7901" t="s">
        <v>429</v>
      </c>
      <c r="D7901">
        <v>4252000000</v>
      </c>
      <c r="E7901">
        <v>2019</v>
      </c>
    </row>
    <row r="7902" spans="1:5" x14ac:dyDescent="0.25">
      <c r="A7902" t="s">
        <v>304</v>
      </c>
      <c r="B7902" t="s">
        <v>143</v>
      </c>
      <c r="C7902" t="s">
        <v>429</v>
      </c>
      <c r="D7902">
        <v>4252000000</v>
      </c>
      <c r="E7902">
        <v>2019</v>
      </c>
    </row>
    <row r="7903" spans="1:5" x14ac:dyDescent="0.25">
      <c r="A7903" t="s">
        <v>304</v>
      </c>
      <c r="B7903" t="s">
        <v>143</v>
      </c>
      <c r="C7903" t="s">
        <v>429</v>
      </c>
      <c r="D7903">
        <v>5014000000</v>
      </c>
      <c r="E7903">
        <v>2020</v>
      </c>
    </row>
    <row r="7904" spans="1:5" x14ac:dyDescent="0.25">
      <c r="A7904" t="s">
        <v>304</v>
      </c>
      <c r="B7904" t="s">
        <v>143</v>
      </c>
      <c r="C7904" t="s">
        <v>430</v>
      </c>
      <c r="D7904">
        <v>2225000000</v>
      </c>
      <c r="E7904">
        <v>2018</v>
      </c>
    </row>
    <row r="7905" spans="1:5" x14ac:dyDescent="0.25">
      <c r="A7905" t="s">
        <v>304</v>
      </c>
      <c r="B7905" t="s">
        <v>143</v>
      </c>
      <c r="C7905" t="s">
        <v>430</v>
      </c>
      <c r="D7905">
        <v>3985000000</v>
      </c>
      <c r="E7905">
        <v>2019</v>
      </c>
    </row>
    <row r="7906" spans="1:5" x14ac:dyDescent="0.25">
      <c r="A7906" t="s">
        <v>304</v>
      </c>
      <c r="B7906" t="s">
        <v>143</v>
      </c>
      <c r="C7906" t="s">
        <v>430</v>
      </c>
      <c r="D7906">
        <v>2333000000</v>
      </c>
      <c r="E7906">
        <v>2020</v>
      </c>
    </row>
    <row r="7907" spans="1:5" x14ac:dyDescent="0.25">
      <c r="A7907" t="s">
        <v>304</v>
      </c>
      <c r="B7907" t="s">
        <v>143</v>
      </c>
      <c r="C7907" t="s">
        <v>431</v>
      </c>
      <c r="D7907">
        <v>0</v>
      </c>
      <c r="E7907">
        <v>2018</v>
      </c>
    </row>
    <row r="7908" spans="1:5" x14ac:dyDescent="0.25">
      <c r="A7908" t="s">
        <v>304</v>
      </c>
      <c r="B7908" t="s">
        <v>143</v>
      </c>
      <c r="C7908" t="s">
        <v>431</v>
      </c>
      <c r="D7908">
        <v>0</v>
      </c>
      <c r="E7908">
        <v>2019</v>
      </c>
    </row>
    <row r="7909" spans="1:5" x14ac:dyDescent="0.25">
      <c r="A7909" t="s">
        <v>304</v>
      </c>
      <c r="B7909" t="s">
        <v>143</v>
      </c>
      <c r="C7909" t="s">
        <v>431</v>
      </c>
      <c r="D7909">
        <v>0</v>
      </c>
      <c r="E7909">
        <v>2020</v>
      </c>
    </row>
    <row r="7910" spans="1:5" x14ac:dyDescent="0.25">
      <c r="A7910" t="s">
        <v>304</v>
      </c>
      <c r="B7910" t="s">
        <v>143</v>
      </c>
      <c r="C7910" t="s">
        <v>432</v>
      </c>
      <c r="D7910">
        <v>43465</v>
      </c>
      <c r="E7910">
        <v>2018</v>
      </c>
    </row>
    <row r="7911" spans="1:5" x14ac:dyDescent="0.25">
      <c r="A7911" t="s">
        <v>304</v>
      </c>
      <c r="B7911" t="s">
        <v>143</v>
      </c>
      <c r="C7911" t="s">
        <v>432</v>
      </c>
      <c r="D7911">
        <v>43830</v>
      </c>
      <c r="E7911">
        <v>2019</v>
      </c>
    </row>
    <row r="7912" spans="1:5" x14ac:dyDescent="0.25">
      <c r="A7912" t="s">
        <v>304</v>
      </c>
      <c r="B7912" t="s">
        <v>143</v>
      </c>
      <c r="C7912" t="s">
        <v>432</v>
      </c>
      <c r="D7912">
        <v>44196</v>
      </c>
      <c r="E7912">
        <v>2020</v>
      </c>
    </row>
    <row r="7913" spans="1:5" x14ac:dyDescent="0.25">
      <c r="A7913" t="s">
        <v>304</v>
      </c>
      <c r="B7913" t="s">
        <v>143</v>
      </c>
      <c r="C7913" t="s">
        <v>433</v>
      </c>
      <c r="D7913">
        <v>2306000000</v>
      </c>
      <c r="E7913">
        <v>2018</v>
      </c>
    </row>
    <row r="7914" spans="1:5" x14ac:dyDescent="0.25">
      <c r="A7914" t="s">
        <v>304</v>
      </c>
      <c r="B7914" t="s">
        <v>143</v>
      </c>
      <c r="C7914" t="s">
        <v>433</v>
      </c>
      <c r="D7914">
        <v>2349000000</v>
      </c>
      <c r="E7914">
        <v>2019</v>
      </c>
    </row>
    <row r="7915" spans="1:5" x14ac:dyDescent="0.25">
      <c r="A7915" t="s">
        <v>304</v>
      </c>
      <c r="B7915" t="s">
        <v>143</v>
      </c>
      <c r="C7915" t="s">
        <v>433</v>
      </c>
      <c r="D7915">
        <v>2283000000</v>
      </c>
      <c r="E7915">
        <v>2020</v>
      </c>
    </row>
    <row r="7916" spans="1:5" x14ac:dyDescent="0.25">
      <c r="A7916" t="s">
        <v>304</v>
      </c>
      <c r="B7916" t="s">
        <v>143</v>
      </c>
      <c r="C7916" t="s">
        <v>434</v>
      </c>
      <c r="D7916">
        <v>30741000000</v>
      </c>
      <c r="E7916">
        <v>2018</v>
      </c>
    </row>
    <row r="7917" spans="1:5" x14ac:dyDescent="0.25">
      <c r="A7917" t="s">
        <v>304</v>
      </c>
      <c r="B7917" t="s">
        <v>143</v>
      </c>
      <c r="C7917" t="s">
        <v>434</v>
      </c>
      <c r="D7917">
        <v>32224000000</v>
      </c>
      <c r="E7917">
        <v>2019</v>
      </c>
    </row>
    <row r="7918" spans="1:5" x14ac:dyDescent="0.25">
      <c r="A7918" t="s">
        <v>304</v>
      </c>
      <c r="B7918" t="s">
        <v>143</v>
      </c>
      <c r="C7918" t="s">
        <v>434</v>
      </c>
      <c r="D7918">
        <v>32585000000</v>
      </c>
      <c r="E7918">
        <v>2020</v>
      </c>
    </row>
    <row r="7919" spans="1:5" x14ac:dyDescent="0.25">
      <c r="A7919" t="s">
        <v>304</v>
      </c>
      <c r="B7919" t="s">
        <v>143</v>
      </c>
      <c r="C7919" t="s">
        <v>435</v>
      </c>
      <c r="D7919">
        <v>0</v>
      </c>
      <c r="E7919">
        <v>2018</v>
      </c>
    </row>
    <row r="7920" spans="1:5" x14ac:dyDescent="0.25">
      <c r="A7920" t="s">
        <v>304</v>
      </c>
      <c r="B7920" t="s">
        <v>143</v>
      </c>
      <c r="C7920" t="s">
        <v>435</v>
      </c>
      <c r="D7920">
        <v>0</v>
      </c>
      <c r="E7920">
        <v>2019</v>
      </c>
    </row>
    <row r="7921" spans="1:5" x14ac:dyDescent="0.25">
      <c r="A7921" t="s">
        <v>304</v>
      </c>
      <c r="B7921" t="s">
        <v>143</v>
      </c>
      <c r="C7921" t="s">
        <v>435</v>
      </c>
      <c r="D7921">
        <v>0</v>
      </c>
      <c r="E7921">
        <v>2020</v>
      </c>
    </row>
    <row r="7922" spans="1:5" x14ac:dyDescent="0.25">
      <c r="A7922" t="s">
        <v>304</v>
      </c>
      <c r="B7922" t="s">
        <v>143</v>
      </c>
      <c r="C7922" t="s">
        <v>436</v>
      </c>
      <c r="D7922">
        <v>6677000000</v>
      </c>
      <c r="E7922">
        <v>2018</v>
      </c>
    </row>
    <row r="7923" spans="1:5" x14ac:dyDescent="0.25">
      <c r="A7923" t="s">
        <v>304</v>
      </c>
      <c r="B7923" t="s">
        <v>143</v>
      </c>
      <c r="C7923" t="s">
        <v>436</v>
      </c>
      <c r="D7923">
        <v>6677000000</v>
      </c>
      <c r="E7923">
        <v>2019</v>
      </c>
    </row>
    <row r="7924" spans="1:5" x14ac:dyDescent="0.25">
      <c r="A7924" t="s">
        <v>304</v>
      </c>
      <c r="B7924" t="s">
        <v>143</v>
      </c>
      <c r="C7924" t="s">
        <v>436</v>
      </c>
      <c r="D7924">
        <v>6677000000</v>
      </c>
      <c r="E7924">
        <v>2020</v>
      </c>
    </row>
    <row r="7925" spans="1:5" x14ac:dyDescent="0.25">
      <c r="A7925" t="s">
        <v>304</v>
      </c>
      <c r="B7925" t="s">
        <v>143</v>
      </c>
      <c r="C7925" t="s">
        <v>437</v>
      </c>
      <c r="D7925">
        <v>31625000000</v>
      </c>
      <c r="E7925">
        <v>2018</v>
      </c>
    </row>
    <row r="7926" spans="1:5" x14ac:dyDescent="0.25">
      <c r="A7926" t="s">
        <v>304</v>
      </c>
      <c r="B7926" t="s">
        <v>143</v>
      </c>
      <c r="C7926" t="s">
        <v>437</v>
      </c>
      <c r="D7926">
        <v>30186000000</v>
      </c>
      <c r="E7926">
        <v>2019</v>
      </c>
    </row>
    <row r="7927" spans="1:5" x14ac:dyDescent="0.25">
      <c r="A7927" t="s">
        <v>304</v>
      </c>
      <c r="B7927" t="s">
        <v>143</v>
      </c>
      <c r="C7927" t="s">
        <v>437</v>
      </c>
      <c r="D7927">
        <v>28025000000</v>
      </c>
      <c r="E7927">
        <v>2020</v>
      </c>
    </row>
    <row r="7928" spans="1:5" x14ac:dyDescent="0.25">
      <c r="A7928" t="s">
        <v>304</v>
      </c>
      <c r="B7928" t="s">
        <v>143</v>
      </c>
      <c r="C7928" t="s">
        <v>438</v>
      </c>
      <c r="D7928">
        <v>2107000000</v>
      </c>
      <c r="E7928">
        <v>2018</v>
      </c>
    </row>
    <row r="7929" spans="1:5" x14ac:dyDescent="0.25">
      <c r="A7929" t="s">
        <v>304</v>
      </c>
      <c r="B7929" t="s">
        <v>143</v>
      </c>
      <c r="C7929" t="s">
        <v>438</v>
      </c>
      <c r="D7929">
        <v>3211000000</v>
      </c>
      <c r="E7929">
        <v>2019</v>
      </c>
    </row>
    <row r="7930" spans="1:5" x14ac:dyDescent="0.25">
      <c r="A7930" t="s">
        <v>304</v>
      </c>
      <c r="B7930" t="s">
        <v>143</v>
      </c>
      <c r="C7930" t="s">
        <v>438</v>
      </c>
      <c r="D7930">
        <v>1960000000</v>
      </c>
      <c r="E7930">
        <v>2020</v>
      </c>
    </row>
    <row r="7931" spans="1:5" x14ac:dyDescent="0.25">
      <c r="A7931" t="s">
        <v>304</v>
      </c>
      <c r="B7931" t="s">
        <v>143</v>
      </c>
      <c r="C7931" t="s">
        <v>439</v>
      </c>
      <c r="D7931">
        <v>0</v>
      </c>
      <c r="E7931">
        <v>2018</v>
      </c>
    </row>
    <row r="7932" spans="1:5" x14ac:dyDescent="0.25">
      <c r="A7932" t="s">
        <v>304</v>
      </c>
      <c r="B7932" t="s">
        <v>143</v>
      </c>
      <c r="C7932" t="s">
        <v>439</v>
      </c>
      <c r="D7932">
        <v>0</v>
      </c>
      <c r="E7932">
        <v>2019</v>
      </c>
    </row>
    <row r="7933" spans="1:5" x14ac:dyDescent="0.25">
      <c r="A7933" t="s">
        <v>304</v>
      </c>
      <c r="B7933" t="s">
        <v>143</v>
      </c>
      <c r="C7933" t="s">
        <v>439</v>
      </c>
      <c r="D7933">
        <v>0</v>
      </c>
      <c r="E7933">
        <v>2020</v>
      </c>
    </row>
    <row r="7934" spans="1:5" x14ac:dyDescent="0.25">
      <c r="A7934" t="s">
        <v>304</v>
      </c>
      <c r="B7934" t="s">
        <v>143</v>
      </c>
      <c r="C7934" t="s">
        <v>23</v>
      </c>
      <c r="D7934">
        <v>118000000</v>
      </c>
      <c r="E7934">
        <v>2018</v>
      </c>
    </row>
    <row r="7935" spans="1:5" x14ac:dyDescent="0.25">
      <c r="A7935" t="s">
        <v>304</v>
      </c>
      <c r="B7935" t="s">
        <v>143</v>
      </c>
      <c r="C7935" t="s">
        <v>23</v>
      </c>
      <c r="D7935">
        <v>774000000</v>
      </c>
      <c r="E7935">
        <v>2019</v>
      </c>
    </row>
    <row r="7936" spans="1:5" x14ac:dyDescent="0.25">
      <c r="A7936" t="s">
        <v>304</v>
      </c>
      <c r="B7936" t="s">
        <v>143</v>
      </c>
      <c r="C7936" t="s">
        <v>23</v>
      </c>
      <c r="D7936">
        <v>373000000</v>
      </c>
      <c r="E7936">
        <v>2020</v>
      </c>
    </row>
    <row r="7937" spans="1:5" x14ac:dyDescent="0.25">
      <c r="A7937" t="s">
        <v>304</v>
      </c>
      <c r="B7937" t="s">
        <v>143</v>
      </c>
      <c r="C7937" t="s">
        <v>440</v>
      </c>
      <c r="D7937">
        <v>0</v>
      </c>
      <c r="E7937">
        <v>2018</v>
      </c>
    </row>
    <row r="7938" spans="1:5" x14ac:dyDescent="0.25">
      <c r="A7938" t="s">
        <v>304</v>
      </c>
      <c r="B7938" t="s">
        <v>143</v>
      </c>
      <c r="C7938" t="s">
        <v>440</v>
      </c>
      <c r="D7938">
        <v>0</v>
      </c>
      <c r="E7938">
        <v>2019</v>
      </c>
    </row>
    <row r="7939" spans="1:5" x14ac:dyDescent="0.25">
      <c r="A7939" t="s">
        <v>304</v>
      </c>
      <c r="B7939" t="s">
        <v>143</v>
      </c>
      <c r="C7939" t="s">
        <v>440</v>
      </c>
      <c r="D7939">
        <v>0</v>
      </c>
      <c r="E7939">
        <v>2020</v>
      </c>
    </row>
    <row r="7940" spans="1:5" x14ac:dyDescent="0.25">
      <c r="A7940" t="s">
        <v>304</v>
      </c>
      <c r="B7940" t="s">
        <v>143</v>
      </c>
      <c r="C7940" t="s">
        <v>22</v>
      </c>
      <c r="D7940">
        <v>1529000000</v>
      </c>
      <c r="E7940">
        <v>2018</v>
      </c>
    </row>
    <row r="7941" spans="1:5" x14ac:dyDescent="0.25">
      <c r="A7941" t="s">
        <v>304</v>
      </c>
      <c r="B7941" t="s">
        <v>143</v>
      </c>
      <c r="C7941" t="s">
        <v>22</v>
      </c>
      <c r="D7941">
        <v>1591000000</v>
      </c>
      <c r="E7941">
        <v>2019</v>
      </c>
    </row>
    <row r="7942" spans="1:5" x14ac:dyDescent="0.25">
      <c r="A7942" t="s">
        <v>304</v>
      </c>
      <c r="B7942" t="s">
        <v>143</v>
      </c>
      <c r="C7942" t="s">
        <v>22</v>
      </c>
      <c r="D7942">
        <v>1610000000</v>
      </c>
      <c r="E7942">
        <v>2020</v>
      </c>
    </row>
    <row r="7943" spans="1:5" x14ac:dyDescent="0.25">
      <c r="A7943" t="s">
        <v>304</v>
      </c>
      <c r="B7943" t="s">
        <v>143</v>
      </c>
      <c r="C7943" t="s">
        <v>441</v>
      </c>
      <c r="D7943">
        <v>0</v>
      </c>
      <c r="E7943">
        <v>2018</v>
      </c>
    </row>
    <row r="7944" spans="1:5" x14ac:dyDescent="0.25">
      <c r="A7944" t="s">
        <v>304</v>
      </c>
      <c r="B7944" t="s">
        <v>143</v>
      </c>
      <c r="C7944" t="s">
        <v>441</v>
      </c>
      <c r="D7944">
        <v>0</v>
      </c>
      <c r="E7944">
        <v>2019</v>
      </c>
    </row>
    <row r="7945" spans="1:5" x14ac:dyDescent="0.25">
      <c r="A7945" t="s">
        <v>304</v>
      </c>
      <c r="B7945" t="s">
        <v>143</v>
      </c>
      <c r="C7945" t="s">
        <v>441</v>
      </c>
      <c r="D7945">
        <v>0</v>
      </c>
      <c r="E7945">
        <v>2020</v>
      </c>
    </row>
    <row r="7946" spans="1:5" x14ac:dyDescent="0.25">
      <c r="A7946" t="s">
        <v>304</v>
      </c>
      <c r="B7946" t="s">
        <v>143</v>
      </c>
      <c r="C7946" t="s">
        <v>11</v>
      </c>
      <c r="D7946">
        <v>274000000</v>
      </c>
      <c r="E7946">
        <v>2018</v>
      </c>
    </row>
    <row r="7947" spans="1:5" x14ac:dyDescent="0.25">
      <c r="A7947" t="s">
        <v>304</v>
      </c>
      <c r="B7947" t="s">
        <v>143</v>
      </c>
      <c r="C7947" t="s">
        <v>11</v>
      </c>
      <c r="D7947">
        <v>305000000</v>
      </c>
      <c r="E7947">
        <v>2019</v>
      </c>
    </row>
    <row r="7948" spans="1:5" x14ac:dyDescent="0.25">
      <c r="A7948" t="s">
        <v>304</v>
      </c>
      <c r="B7948" t="s">
        <v>143</v>
      </c>
      <c r="C7948" t="s">
        <v>11</v>
      </c>
      <c r="D7948">
        <v>318000000</v>
      </c>
      <c r="E7948">
        <v>2020</v>
      </c>
    </row>
    <row r="7949" spans="1:5" x14ac:dyDescent="0.25">
      <c r="A7949" t="s">
        <v>304</v>
      </c>
      <c r="B7949" t="s">
        <v>143</v>
      </c>
      <c r="C7949" t="s">
        <v>19</v>
      </c>
      <c r="D7949">
        <v>119634000000</v>
      </c>
      <c r="E7949">
        <v>2018</v>
      </c>
    </row>
    <row r="7950" spans="1:5" x14ac:dyDescent="0.25">
      <c r="A7950" t="s">
        <v>304</v>
      </c>
      <c r="B7950" t="s">
        <v>143</v>
      </c>
      <c r="C7950" t="s">
        <v>19</v>
      </c>
      <c r="D7950">
        <v>124977000000</v>
      </c>
      <c r="E7950">
        <v>2019</v>
      </c>
    </row>
    <row r="7951" spans="1:5" x14ac:dyDescent="0.25">
      <c r="A7951" t="s">
        <v>304</v>
      </c>
      <c r="B7951" t="s">
        <v>143</v>
      </c>
      <c r="C7951" t="s">
        <v>19</v>
      </c>
      <c r="D7951">
        <v>129317000000</v>
      </c>
      <c r="E7951">
        <v>2020</v>
      </c>
    </row>
    <row r="7952" spans="1:5" x14ac:dyDescent="0.25">
      <c r="A7952" t="s">
        <v>304</v>
      </c>
      <c r="B7952" t="s">
        <v>143</v>
      </c>
      <c r="C7952" t="s">
        <v>18</v>
      </c>
      <c r="D7952">
        <v>86587000000</v>
      </c>
      <c r="E7952">
        <v>2018</v>
      </c>
    </row>
    <row r="7953" spans="1:5" x14ac:dyDescent="0.25">
      <c r="A7953" t="s">
        <v>304</v>
      </c>
      <c r="B7953" t="s">
        <v>143</v>
      </c>
      <c r="C7953" t="s">
        <v>18</v>
      </c>
      <c r="D7953">
        <v>90404000000</v>
      </c>
      <c r="E7953">
        <v>2019</v>
      </c>
    </row>
    <row r="7954" spans="1:5" x14ac:dyDescent="0.25">
      <c r="A7954" t="s">
        <v>304</v>
      </c>
      <c r="B7954" t="s">
        <v>143</v>
      </c>
      <c r="C7954" t="s">
        <v>18</v>
      </c>
      <c r="D7954">
        <v>94449000000</v>
      </c>
      <c r="E7954">
        <v>2020</v>
      </c>
    </row>
    <row r="7955" spans="1:5" x14ac:dyDescent="0.25">
      <c r="A7955" t="s">
        <v>304</v>
      </c>
      <c r="B7955" t="s">
        <v>143</v>
      </c>
      <c r="C7955" t="s">
        <v>442</v>
      </c>
      <c r="D7955">
        <v>1349000000</v>
      </c>
      <c r="E7955">
        <v>2018</v>
      </c>
    </row>
    <row r="7956" spans="1:5" x14ac:dyDescent="0.25">
      <c r="A7956" t="s">
        <v>304</v>
      </c>
      <c r="B7956" t="s">
        <v>143</v>
      </c>
      <c r="C7956" t="s">
        <v>442</v>
      </c>
      <c r="D7956">
        <v>4710000000</v>
      </c>
      <c r="E7956">
        <v>2019</v>
      </c>
    </row>
    <row r="7957" spans="1:5" x14ac:dyDescent="0.25">
      <c r="A7957" t="s">
        <v>304</v>
      </c>
      <c r="B7957" t="s">
        <v>143</v>
      </c>
      <c r="C7957" t="s">
        <v>442</v>
      </c>
      <c r="D7957">
        <v>1819000000</v>
      </c>
      <c r="E7957">
        <v>2020</v>
      </c>
    </row>
    <row r="7958" spans="1:5" x14ac:dyDescent="0.25">
      <c r="A7958" t="s">
        <v>304</v>
      </c>
      <c r="B7958" t="s">
        <v>143</v>
      </c>
      <c r="C7958" t="s">
        <v>443</v>
      </c>
      <c r="D7958">
        <v>625000000</v>
      </c>
      <c r="E7958">
        <v>2018</v>
      </c>
    </row>
    <row r="7959" spans="1:5" x14ac:dyDescent="0.25">
      <c r="A7959" t="s">
        <v>304</v>
      </c>
      <c r="B7959" t="s">
        <v>143</v>
      </c>
      <c r="C7959" t="s">
        <v>443</v>
      </c>
      <c r="D7959">
        <v>464000000</v>
      </c>
      <c r="E7959">
        <v>2019</v>
      </c>
    </row>
    <row r="7960" spans="1:5" x14ac:dyDescent="0.25">
      <c r="A7960" t="s">
        <v>304</v>
      </c>
      <c r="B7960" t="s">
        <v>143</v>
      </c>
      <c r="C7960" t="s">
        <v>443</v>
      </c>
      <c r="D7960">
        <v>440000000</v>
      </c>
      <c r="E7960">
        <v>2020</v>
      </c>
    </row>
    <row r="7961" spans="1:5" x14ac:dyDescent="0.25">
      <c r="A7961" t="s">
        <v>304</v>
      </c>
      <c r="B7961" t="s">
        <v>143</v>
      </c>
      <c r="C7961" t="s">
        <v>444</v>
      </c>
      <c r="D7961">
        <v>1329000000</v>
      </c>
      <c r="E7961">
        <v>2018</v>
      </c>
    </row>
    <row r="7962" spans="1:5" x14ac:dyDescent="0.25">
      <c r="A7962" t="s">
        <v>304</v>
      </c>
      <c r="B7962" t="s">
        <v>143</v>
      </c>
      <c r="C7962" t="s">
        <v>444</v>
      </c>
      <c r="D7962">
        <v>664000000</v>
      </c>
      <c r="E7962">
        <v>2019</v>
      </c>
    </row>
    <row r="7963" spans="1:5" x14ac:dyDescent="0.25">
      <c r="A7963" t="s">
        <v>304</v>
      </c>
      <c r="B7963" t="s">
        <v>143</v>
      </c>
      <c r="C7963" t="s">
        <v>444</v>
      </c>
      <c r="D7963">
        <v>1067000000</v>
      </c>
      <c r="E7963">
        <v>2020</v>
      </c>
    </row>
    <row r="7964" spans="1:5" x14ac:dyDescent="0.25">
      <c r="A7964" t="s">
        <v>304</v>
      </c>
      <c r="B7964" t="s">
        <v>143</v>
      </c>
      <c r="C7964" t="s">
        <v>445</v>
      </c>
      <c r="D7964">
        <v>0</v>
      </c>
      <c r="E7964">
        <v>2018</v>
      </c>
    </row>
    <row r="7965" spans="1:5" x14ac:dyDescent="0.25">
      <c r="A7965" t="s">
        <v>304</v>
      </c>
      <c r="B7965" t="s">
        <v>143</v>
      </c>
      <c r="C7965" t="s">
        <v>445</v>
      </c>
      <c r="D7965">
        <v>0</v>
      </c>
      <c r="E7965">
        <v>2019</v>
      </c>
    </row>
    <row r="7966" spans="1:5" x14ac:dyDescent="0.25">
      <c r="A7966" t="s">
        <v>304</v>
      </c>
      <c r="B7966" t="s">
        <v>143</v>
      </c>
      <c r="C7966" t="s">
        <v>445</v>
      </c>
      <c r="D7966">
        <v>0</v>
      </c>
      <c r="E7966">
        <v>2020</v>
      </c>
    </row>
    <row r="7967" spans="1:5" x14ac:dyDescent="0.25">
      <c r="A7967" t="s">
        <v>304</v>
      </c>
      <c r="B7967" t="s">
        <v>143</v>
      </c>
      <c r="C7967" t="s">
        <v>446</v>
      </c>
      <c r="D7967">
        <v>0</v>
      </c>
      <c r="E7967">
        <v>2018</v>
      </c>
    </row>
    <row r="7968" spans="1:5" x14ac:dyDescent="0.25">
      <c r="A7968" t="s">
        <v>304</v>
      </c>
      <c r="B7968" t="s">
        <v>143</v>
      </c>
      <c r="C7968" t="s">
        <v>446</v>
      </c>
      <c r="D7968">
        <v>0</v>
      </c>
      <c r="E7968">
        <v>2019</v>
      </c>
    </row>
    <row r="7969" spans="1:5" x14ac:dyDescent="0.25">
      <c r="A7969" t="s">
        <v>304</v>
      </c>
      <c r="B7969" t="s">
        <v>143</v>
      </c>
      <c r="C7969" t="s">
        <v>446</v>
      </c>
      <c r="D7969">
        <v>0</v>
      </c>
      <c r="E7969">
        <v>2020</v>
      </c>
    </row>
    <row r="7970" spans="1:5" x14ac:dyDescent="0.25">
      <c r="A7970" t="s">
        <v>304</v>
      </c>
      <c r="B7970" t="s">
        <v>143</v>
      </c>
      <c r="C7970" t="s">
        <v>447</v>
      </c>
      <c r="D7970">
        <v>-6000000</v>
      </c>
      <c r="E7970">
        <v>2018</v>
      </c>
    </row>
    <row r="7971" spans="1:5" x14ac:dyDescent="0.25">
      <c r="A7971" t="s">
        <v>304</v>
      </c>
      <c r="B7971" t="s">
        <v>143</v>
      </c>
      <c r="C7971" t="s">
        <v>447</v>
      </c>
      <c r="D7971">
        <v>-714000000</v>
      </c>
      <c r="E7971">
        <v>2019</v>
      </c>
    </row>
    <row r="7972" spans="1:5" x14ac:dyDescent="0.25">
      <c r="A7972" t="s">
        <v>304</v>
      </c>
      <c r="B7972" t="s">
        <v>143</v>
      </c>
      <c r="C7972" t="s">
        <v>447</v>
      </c>
      <c r="D7972">
        <v>-516000000</v>
      </c>
      <c r="E7972">
        <v>2020</v>
      </c>
    </row>
    <row r="7973" spans="1:5" x14ac:dyDescent="0.25">
      <c r="A7973" t="s">
        <v>304</v>
      </c>
      <c r="B7973" t="s">
        <v>143</v>
      </c>
      <c r="C7973" t="s">
        <v>448</v>
      </c>
      <c r="D7973">
        <v>0</v>
      </c>
      <c r="E7973">
        <v>2018</v>
      </c>
    </row>
    <row r="7974" spans="1:5" x14ac:dyDescent="0.25">
      <c r="A7974" t="s">
        <v>304</v>
      </c>
      <c r="B7974" t="s">
        <v>143</v>
      </c>
      <c r="C7974" t="s">
        <v>448</v>
      </c>
      <c r="D7974">
        <v>0</v>
      </c>
      <c r="E7974">
        <v>2019</v>
      </c>
    </row>
    <row r="7975" spans="1:5" x14ac:dyDescent="0.25">
      <c r="A7975" t="s">
        <v>304</v>
      </c>
      <c r="B7975" t="s">
        <v>143</v>
      </c>
      <c r="C7975" t="s">
        <v>448</v>
      </c>
      <c r="D7975">
        <v>0</v>
      </c>
      <c r="E7975">
        <v>2020</v>
      </c>
    </row>
    <row r="7976" spans="1:5" x14ac:dyDescent="0.25">
      <c r="A7976" t="s">
        <v>304</v>
      </c>
      <c r="B7976" t="s">
        <v>143</v>
      </c>
      <c r="C7976" t="s">
        <v>449</v>
      </c>
      <c r="D7976">
        <v>-7834000000</v>
      </c>
      <c r="E7976">
        <v>2018</v>
      </c>
    </row>
    <row r="7977" spans="1:5" x14ac:dyDescent="0.25">
      <c r="A7977" t="s">
        <v>304</v>
      </c>
      <c r="B7977" t="s">
        <v>143</v>
      </c>
      <c r="C7977" t="s">
        <v>449</v>
      </c>
      <c r="D7977">
        <v>-7260000000</v>
      </c>
      <c r="E7977">
        <v>2019</v>
      </c>
    </row>
    <row r="7978" spans="1:5" x14ac:dyDescent="0.25">
      <c r="A7978" t="s">
        <v>304</v>
      </c>
      <c r="B7978" t="s">
        <v>143</v>
      </c>
      <c r="C7978" t="s">
        <v>449</v>
      </c>
      <c r="D7978">
        <v>-4336000000</v>
      </c>
      <c r="E7978">
        <v>2020</v>
      </c>
    </row>
    <row r="7979" spans="1:5" x14ac:dyDescent="0.25">
      <c r="A7979" t="s">
        <v>304</v>
      </c>
      <c r="B7979" t="s">
        <v>143</v>
      </c>
      <c r="C7979" t="s">
        <v>450</v>
      </c>
      <c r="D7979">
        <v>0</v>
      </c>
      <c r="E7979">
        <v>2018</v>
      </c>
    </row>
    <row r="7980" spans="1:5" x14ac:dyDescent="0.25">
      <c r="A7980" t="s">
        <v>304</v>
      </c>
      <c r="B7980" t="s">
        <v>143</v>
      </c>
      <c r="C7980" t="s">
        <v>450</v>
      </c>
      <c r="D7980">
        <v>0</v>
      </c>
      <c r="E7980">
        <v>2019</v>
      </c>
    </row>
    <row r="7981" spans="1:5" x14ac:dyDescent="0.25">
      <c r="A7981" t="s">
        <v>304</v>
      </c>
      <c r="B7981" t="s">
        <v>143</v>
      </c>
      <c r="C7981" t="s">
        <v>450</v>
      </c>
      <c r="D7981">
        <v>0</v>
      </c>
      <c r="E7981">
        <v>2020</v>
      </c>
    </row>
    <row r="7982" spans="1:5" x14ac:dyDescent="0.25">
      <c r="A7982" t="s">
        <v>304</v>
      </c>
      <c r="B7982" t="s">
        <v>143</v>
      </c>
      <c r="C7982" t="s">
        <v>451</v>
      </c>
      <c r="D7982">
        <v>-383000000</v>
      </c>
      <c r="E7982">
        <v>2018</v>
      </c>
    </row>
    <row r="7983" spans="1:5" x14ac:dyDescent="0.25">
      <c r="A7983" t="s">
        <v>304</v>
      </c>
      <c r="B7983" t="s">
        <v>143</v>
      </c>
      <c r="C7983" t="s">
        <v>451</v>
      </c>
      <c r="D7983">
        <v>-408000000</v>
      </c>
      <c r="E7983">
        <v>2019</v>
      </c>
    </row>
    <row r="7984" spans="1:5" x14ac:dyDescent="0.25">
      <c r="A7984" t="s">
        <v>304</v>
      </c>
      <c r="B7984" t="s">
        <v>143</v>
      </c>
      <c r="C7984" t="s">
        <v>451</v>
      </c>
      <c r="D7984">
        <v>-601000000</v>
      </c>
      <c r="E7984">
        <v>2020</v>
      </c>
    </row>
    <row r="7985" spans="1:5" x14ac:dyDescent="0.25">
      <c r="A7985" t="s">
        <v>304</v>
      </c>
      <c r="B7985" t="s">
        <v>143</v>
      </c>
      <c r="C7985" t="s">
        <v>452</v>
      </c>
      <c r="D7985">
        <v>0</v>
      </c>
      <c r="E7985">
        <v>2018</v>
      </c>
    </row>
    <row r="7986" spans="1:5" x14ac:dyDescent="0.25">
      <c r="A7986" t="s">
        <v>304</v>
      </c>
      <c r="B7986" t="s">
        <v>143</v>
      </c>
      <c r="C7986" t="s">
        <v>452</v>
      </c>
      <c r="D7986">
        <v>0</v>
      </c>
      <c r="E7986">
        <v>2019</v>
      </c>
    </row>
    <row r="7987" spans="1:5" x14ac:dyDescent="0.25">
      <c r="A7987" t="s">
        <v>304</v>
      </c>
      <c r="B7987" t="s">
        <v>143</v>
      </c>
      <c r="C7987" t="s">
        <v>452</v>
      </c>
      <c r="D7987">
        <v>0</v>
      </c>
      <c r="E7987">
        <v>2020</v>
      </c>
    </row>
    <row r="7988" spans="1:5" x14ac:dyDescent="0.25">
      <c r="A7988" t="s">
        <v>304</v>
      </c>
      <c r="B7988" t="s">
        <v>143</v>
      </c>
      <c r="C7988" t="s">
        <v>453</v>
      </c>
      <c r="D7988">
        <v>74000000</v>
      </c>
      <c r="E7988">
        <v>2018</v>
      </c>
    </row>
    <row r="7989" spans="1:5" x14ac:dyDescent="0.25">
      <c r="A7989" t="s">
        <v>304</v>
      </c>
      <c r="B7989" t="s">
        <v>143</v>
      </c>
      <c r="C7989" t="s">
        <v>453</v>
      </c>
      <c r="D7989">
        <v>92000000</v>
      </c>
      <c r="E7989">
        <v>2019</v>
      </c>
    </row>
    <row r="7990" spans="1:5" x14ac:dyDescent="0.25">
      <c r="A7990" t="s">
        <v>304</v>
      </c>
      <c r="B7990" t="s">
        <v>143</v>
      </c>
      <c r="C7990" t="s">
        <v>453</v>
      </c>
      <c r="D7990">
        <v>-9000000</v>
      </c>
      <c r="E7990">
        <v>2020</v>
      </c>
    </row>
    <row r="7991" spans="1:5" x14ac:dyDescent="0.25">
      <c r="A7991" t="s">
        <v>304</v>
      </c>
      <c r="B7991" t="s">
        <v>143</v>
      </c>
      <c r="C7991" t="s">
        <v>454</v>
      </c>
      <c r="D7991">
        <v>2005000000</v>
      </c>
      <c r="E7991">
        <v>2018</v>
      </c>
    </row>
    <row r="7992" spans="1:5" x14ac:dyDescent="0.25">
      <c r="A7992" t="s">
        <v>304</v>
      </c>
      <c r="B7992" t="s">
        <v>143</v>
      </c>
      <c r="C7992" t="s">
        <v>454</v>
      </c>
      <c r="D7992">
        <v>2936000000</v>
      </c>
      <c r="E7992">
        <v>2019</v>
      </c>
    </row>
    <row r="7993" spans="1:5" x14ac:dyDescent="0.25">
      <c r="A7993" t="s">
        <v>304</v>
      </c>
      <c r="B7993" t="s">
        <v>143</v>
      </c>
      <c r="C7993" t="s">
        <v>454</v>
      </c>
      <c r="D7993">
        <v>1963000000</v>
      </c>
      <c r="E7993">
        <v>2020</v>
      </c>
    </row>
    <row r="7994" spans="1:5" x14ac:dyDescent="0.25">
      <c r="A7994" t="s">
        <v>304</v>
      </c>
      <c r="B7994" t="s">
        <v>143</v>
      </c>
      <c r="C7994" t="s">
        <v>24</v>
      </c>
      <c r="D7994">
        <v>2079000000</v>
      </c>
      <c r="E7994">
        <v>2018</v>
      </c>
    </row>
    <row r="7995" spans="1:5" x14ac:dyDescent="0.25">
      <c r="A7995" t="s">
        <v>304</v>
      </c>
      <c r="B7995" t="s">
        <v>143</v>
      </c>
      <c r="C7995" t="s">
        <v>24</v>
      </c>
      <c r="D7995">
        <v>3028000000</v>
      </c>
      <c r="E7995">
        <v>2019</v>
      </c>
    </row>
    <row r="7996" spans="1:5" x14ac:dyDescent="0.25">
      <c r="A7996" t="s">
        <v>304</v>
      </c>
      <c r="B7996" t="s">
        <v>143</v>
      </c>
      <c r="C7996" t="s">
        <v>24</v>
      </c>
      <c r="D7996">
        <v>1954000000</v>
      </c>
      <c r="E7996">
        <v>2020</v>
      </c>
    </row>
    <row r="7997" spans="1:5" x14ac:dyDescent="0.25">
      <c r="A7997" t="s">
        <v>304</v>
      </c>
      <c r="B7997" t="s">
        <v>143</v>
      </c>
      <c r="C7997" t="s">
        <v>455</v>
      </c>
      <c r="D7997">
        <v>76707000000</v>
      </c>
      <c r="E7997">
        <v>2018</v>
      </c>
    </row>
    <row r="7998" spans="1:5" x14ac:dyDescent="0.25">
      <c r="A7998" t="s">
        <v>304</v>
      </c>
      <c r="B7998" t="s">
        <v>143</v>
      </c>
      <c r="C7998" t="s">
        <v>455</v>
      </c>
      <c r="D7998">
        <v>80233000000</v>
      </c>
      <c r="E7998">
        <v>2019</v>
      </c>
    </row>
    <row r="7999" spans="1:5" x14ac:dyDescent="0.25">
      <c r="A7999" t="s">
        <v>304</v>
      </c>
      <c r="B7999" t="s">
        <v>143</v>
      </c>
      <c r="C7999" t="s">
        <v>455</v>
      </c>
      <c r="D7999">
        <v>82584000000</v>
      </c>
      <c r="E7999">
        <v>2020</v>
      </c>
    </row>
    <row r="8000" spans="1:5" x14ac:dyDescent="0.25">
      <c r="A8000" t="s">
        <v>304</v>
      </c>
      <c r="B8000" t="s">
        <v>143</v>
      </c>
      <c r="C8000" t="s">
        <v>14</v>
      </c>
      <c r="D8000">
        <v>106306000000</v>
      </c>
      <c r="E8000">
        <v>2018</v>
      </c>
    </row>
    <row r="8001" spans="1:5" x14ac:dyDescent="0.25">
      <c r="A8001" t="s">
        <v>304</v>
      </c>
      <c r="B8001" t="s">
        <v>143</v>
      </c>
      <c r="C8001" t="s">
        <v>14</v>
      </c>
      <c r="D8001">
        <v>112940000000</v>
      </c>
      <c r="E8001">
        <v>2019</v>
      </c>
    </row>
    <row r="8002" spans="1:5" x14ac:dyDescent="0.25">
      <c r="A8002" t="s">
        <v>304</v>
      </c>
      <c r="B8002" t="s">
        <v>143</v>
      </c>
      <c r="C8002" t="s">
        <v>14</v>
      </c>
      <c r="D8002">
        <v>116755000000</v>
      </c>
      <c r="E8002">
        <v>2020</v>
      </c>
    </row>
    <row r="8003" spans="1:5" x14ac:dyDescent="0.25">
      <c r="A8003" t="s">
        <v>304</v>
      </c>
      <c r="B8003" t="s">
        <v>143</v>
      </c>
      <c r="C8003" t="s">
        <v>17</v>
      </c>
      <c r="D8003">
        <v>75183000000</v>
      </c>
      <c r="E8003">
        <v>2018</v>
      </c>
    </row>
    <row r="8004" spans="1:5" x14ac:dyDescent="0.25">
      <c r="A8004" t="s">
        <v>304</v>
      </c>
      <c r="B8004" t="s">
        <v>143</v>
      </c>
      <c r="C8004" t="s">
        <v>17</v>
      </c>
      <c r="D8004">
        <v>76219000000</v>
      </c>
      <c r="E8004">
        <v>2019</v>
      </c>
    </row>
    <row r="8005" spans="1:5" x14ac:dyDescent="0.25">
      <c r="A8005" t="s">
        <v>304</v>
      </c>
      <c r="B8005" t="s">
        <v>143</v>
      </c>
      <c r="C8005" t="s">
        <v>17</v>
      </c>
      <c r="D8005">
        <v>81678000000</v>
      </c>
      <c r="E8005">
        <v>2020</v>
      </c>
    </row>
    <row r="8006" spans="1:5" x14ac:dyDescent="0.25">
      <c r="A8006" t="s">
        <v>304</v>
      </c>
      <c r="B8006" t="s">
        <v>143</v>
      </c>
      <c r="C8006" t="s">
        <v>456</v>
      </c>
      <c r="D8006">
        <v>1783000000</v>
      </c>
      <c r="E8006">
        <v>2018</v>
      </c>
    </row>
    <row r="8007" spans="1:5" x14ac:dyDescent="0.25">
      <c r="A8007" t="s">
        <v>304</v>
      </c>
      <c r="B8007" t="s">
        <v>143</v>
      </c>
      <c r="C8007" t="s">
        <v>456</v>
      </c>
      <c r="D8007">
        <v>1732000000</v>
      </c>
      <c r="E8007">
        <v>2019</v>
      </c>
    </row>
    <row r="8008" spans="1:5" x14ac:dyDescent="0.25">
      <c r="A8008" t="s">
        <v>304</v>
      </c>
      <c r="B8008" t="s">
        <v>143</v>
      </c>
      <c r="C8008" t="s">
        <v>456</v>
      </c>
      <c r="D8008">
        <v>1714000000</v>
      </c>
      <c r="E8008">
        <v>2020</v>
      </c>
    </row>
    <row r="8009" spans="1:5" x14ac:dyDescent="0.25">
      <c r="A8009" t="s">
        <v>304</v>
      </c>
      <c r="B8009" t="s">
        <v>143</v>
      </c>
      <c r="C8009" t="s">
        <v>457</v>
      </c>
      <c r="D8009">
        <v>-1666000000</v>
      </c>
      <c r="E8009">
        <v>2018</v>
      </c>
    </row>
    <row r="8010" spans="1:5" x14ac:dyDescent="0.25">
      <c r="A8010" t="s">
        <v>304</v>
      </c>
      <c r="B8010" t="s">
        <v>143</v>
      </c>
      <c r="C8010" t="s">
        <v>457</v>
      </c>
      <c r="D8010">
        <v>-490000000</v>
      </c>
      <c r="E8010">
        <v>2020</v>
      </c>
    </row>
    <row r="8011" spans="1:5" x14ac:dyDescent="0.25">
      <c r="A8011" t="s">
        <v>304</v>
      </c>
      <c r="B8011" t="s">
        <v>143</v>
      </c>
      <c r="C8011" t="s">
        <v>494</v>
      </c>
      <c r="D8011">
        <v>0</v>
      </c>
      <c r="E8011">
        <v>2019</v>
      </c>
    </row>
    <row r="8012" spans="1:5" x14ac:dyDescent="0.25">
      <c r="A8012" t="s">
        <v>304</v>
      </c>
      <c r="B8012" t="s">
        <v>143</v>
      </c>
      <c r="C8012" t="s">
        <v>458</v>
      </c>
      <c r="D8012">
        <v>32143000000</v>
      </c>
      <c r="E8012">
        <v>2018</v>
      </c>
    </row>
    <row r="8013" spans="1:5" x14ac:dyDescent="0.25">
      <c r="A8013" t="s">
        <v>304</v>
      </c>
      <c r="B8013" t="s">
        <v>143</v>
      </c>
      <c r="C8013" t="s">
        <v>458</v>
      </c>
      <c r="D8013">
        <v>30096000000</v>
      </c>
      <c r="E8013">
        <v>2019</v>
      </c>
    </row>
    <row r="8014" spans="1:5" x14ac:dyDescent="0.25">
      <c r="A8014" t="s">
        <v>304</v>
      </c>
      <c r="B8014" t="s">
        <v>143</v>
      </c>
      <c r="C8014" t="s">
        <v>458</v>
      </c>
      <c r="D8014">
        <v>30240000000</v>
      </c>
      <c r="E8014">
        <v>2020</v>
      </c>
    </row>
    <row r="8015" spans="1:5" x14ac:dyDescent="0.25">
      <c r="A8015" t="s">
        <v>304</v>
      </c>
      <c r="B8015" t="s">
        <v>143</v>
      </c>
      <c r="C8015" t="s">
        <v>459</v>
      </c>
      <c r="D8015">
        <v>3891000000</v>
      </c>
      <c r="E8015">
        <v>2018</v>
      </c>
    </row>
    <row r="8016" spans="1:5" x14ac:dyDescent="0.25">
      <c r="A8016" t="s">
        <v>304</v>
      </c>
      <c r="B8016" t="s">
        <v>143</v>
      </c>
      <c r="C8016" t="s">
        <v>459</v>
      </c>
      <c r="D8016">
        <v>4374000000</v>
      </c>
      <c r="E8016">
        <v>2019</v>
      </c>
    </row>
    <row r="8017" spans="1:5" x14ac:dyDescent="0.25">
      <c r="A8017" t="s">
        <v>304</v>
      </c>
      <c r="B8017" t="s">
        <v>143</v>
      </c>
      <c r="C8017" t="s">
        <v>459</v>
      </c>
      <c r="D8017">
        <v>2823000000</v>
      </c>
      <c r="E8017">
        <v>2020</v>
      </c>
    </row>
    <row r="8018" spans="1:5" x14ac:dyDescent="0.25">
      <c r="A8018" t="s">
        <v>304</v>
      </c>
      <c r="B8018" t="s">
        <v>143</v>
      </c>
      <c r="C8018" t="s">
        <v>460</v>
      </c>
      <c r="D8018">
        <v>-2985000000</v>
      </c>
      <c r="E8018">
        <v>2018</v>
      </c>
    </row>
    <row r="8019" spans="1:5" x14ac:dyDescent="0.25">
      <c r="A8019" t="s">
        <v>304</v>
      </c>
      <c r="B8019" t="s">
        <v>143</v>
      </c>
      <c r="C8019" t="s">
        <v>460</v>
      </c>
      <c r="D8019">
        <v>-2242000000</v>
      </c>
      <c r="E8019">
        <v>2019</v>
      </c>
    </row>
    <row r="8020" spans="1:5" x14ac:dyDescent="0.25">
      <c r="A8020" t="s">
        <v>304</v>
      </c>
      <c r="B8020" t="s">
        <v>143</v>
      </c>
      <c r="C8020" t="s">
        <v>460</v>
      </c>
      <c r="D8020">
        <v>-2459000000</v>
      </c>
      <c r="E8020">
        <v>2020</v>
      </c>
    </row>
    <row r="8021" spans="1:5" x14ac:dyDescent="0.25">
      <c r="A8021" t="s">
        <v>304</v>
      </c>
      <c r="B8021" t="s">
        <v>143</v>
      </c>
      <c r="C8021" t="s">
        <v>461</v>
      </c>
      <c r="D8021">
        <v>-475000000</v>
      </c>
      <c r="E8021">
        <v>2018</v>
      </c>
    </row>
    <row r="8022" spans="1:5" x14ac:dyDescent="0.25">
      <c r="A8022" t="s">
        <v>304</v>
      </c>
      <c r="B8022" t="s">
        <v>143</v>
      </c>
      <c r="C8022" t="s">
        <v>461</v>
      </c>
      <c r="D8022">
        <v>-48000000</v>
      </c>
      <c r="E8022">
        <v>2019</v>
      </c>
    </row>
    <row r="8023" spans="1:5" x14ac:dyDescent="0.25">
      <c r="A8023" t="s">
        <v>304</v>
      </c>
      <c r="B8023" t="s">
        <v>143</v>
      </c>
      <c r="C8023" t="s">
        <v>461</v>
      </c>
      <c r="D8023">
        <v>7360000000</v>
      </c>
      <c r="E8023">
        <v>2020</v>
      </c>
    </row>
    <row r="8024" spans="1:5" x14ac:dyDescent="0.25">
      <c r="A8024" t="s">
        <v>304</v>
      </c>
      <c r="B8024" t="s">
        <v>143</v>
      </c>
      <c r="C8024" t="s">
        <v>462</v>
      </c>
      <c r="D8024">
        <v>1098000000</v>
      </c>
      <c r="E8024">
        <v>2018</v>
      </c>
    </row>
    <row r="8025" spans="1:5" x14ac:dyDescent="0.25">
      <c r="A8025" t="s">
        <v>304</v>
      </c>
      <c r="B8025" t="s">
        <v>143</v>
      </c>
      <c r="C8025" t="s">
        <v>462</v>
      </c>
      <c r="D8025">
        <v>1476000000</v>
      </c>
      <c r="E8025">
        <v>2019</v>
      </c>
    </row>
    <row r="8026" spans="1:5" x14ac:dyDescent="0.25">
      <c r="A8026" t="s">
        <v>304</v>
      </c>
      <c r="B8026" t="s">
        <v>143</v>
      </c>
      <c r="C8026" t="s">
        <v>462</v>
      </c>
      <c r="D8026">
        <v>-2185000000</v>
      </c>
      <c r="E8026">
        <v>2020</v>
      </c>
    </row>
    <row r="8027" spans="1:5" x14ac:dyDescent="0.25">
      <c r="A8027" t="s">
        <v>304</v>
      </c>
      <c r="B8027" t="s">
        <v>143</v>
      </c>
      <c r="C8027" t="s">
        <v>463</v>
      </c>
      <c r="D8027">
        <v>42000000</v>
      </c>
      <c r="E8027">
        <v>2018</v>
      </c>
    </row>
    <row r="8028" spans="1:5" x14ac:dyDescent="0.25">
      <c r="A8028" t="s">
        <v>304</v>
      </c>
      <c r="B8028" t="s">
        <v>143</v>
      </c>
      <c r="C8028" t="s">
        <v>463</v>
      </c>
      <c r="D8028">
        <v>-198000000</v>
      </c>
      <c r="E8028">
        <v>2019</v>
      </c>
    </row>
    <row r="8029" spans="1:5" x14ac:dyDescent="0.25">
      <c r="A8029" t="s">
        <v>304</v>
      </c>
      <c r="B8029" t="s">
        <v>143</v>
      </c>
      <c r="C8029" t="s">
        <v>463</v>
      </c>
      <c r="D8029">
        <v>-206000000</v>
      </c>
      <c r="E8029">
        <v>2020</v>
      </c>
    </row>
    <row r="8030" spans="1:5" x14ac:dyDescent="0.25">
      <c r="A8030" t="s">
        <v>304</v>
      </c>
      <c r="B8030" t="s">
        <v>143</v>
      </c>
      <c r="C8030" t="s">
        <v>12</v>
      </c>
      <c r="D8030">
        <v>7098000000</v>
      </c>
      <c r="E8030">
        <v>2018</v>
      </c>
    </row>
    <row r="8031" spans="1:5" x14ac:dyDescent="0.25">
      <c r="A8031" t="s">
        <v>304</v>
      </c>
      <c r="B8031" t="s">
        <v>143</v>
      </c>
      <c r="C8031" t="s">
        <v>12</v>
      </c>
      <c r="D8031">
        <v>6553000000</v>
      </c>
      <c r="E8031">
        <v>2019</v>
      </c>
    </row>
    <row r="8032" spans="1:5" x14ac:dyDescent="0.25">
      <c r="A8032" t="s">
        <v>304</v>
      </c>
      <c r="B8032" t="s">
        <v>143</v>
      </c>
      <c r="C8032" t="s">
        <v>12</v>
      </c>
      <c r="D8032">
        <v>8350000000</v>
      </c>
      <c r="E8032">
        <v>2020</v>
      </c>
    </row>
    <row r="8033" spans="1:5" x14ac:dyDescent="0.25">
      <c r="A8033" t="s">
        <v>304</v>
      </c>
      <c r="B8033" t="s">
        <v>143</v>
      </c>
      <c r="C8033" t="s">
        <v>464</v>
      </c>
      <c r="D8033">
        <v>3429000000</v>
      </c>
      <c r="E8033">
        <v>2018</v>
      </c>
    </row>
    <row r="8034" spans="1:5" x14ac:dyDescent="0.25">
      <c r="A8034" t="s">
        <v>304</v>
      </c>
      <c r="B8034" t="s">
        <v>143</v>
      </c>
      <c r="C8034" t="s">
        <v>464</v>
      </c>
      <c r="D8034">
        <v>2564000000</v>
      </c>
      <c r="E8034">
        <v>2019</v>
      </c>
    </row>
    <row r="8035" spans="1:5" x14ac:dyDescent="0.25">
      <c r="A8035" t="s">
        <v>304</v>
      </c>
      <c r="B8035" t="s">
        <v>143</v>
      </c>
      <c r="C8035" t="s">
        <v>464</v>
      </c>
      <c r="D8035">
        <v>3281000000</v>
      </c>
      <c r="E8035">
        <v>2020</v>
      </c>
    </row>
    <row r="8036" spans="1:5" x14ac:dyDescent="0.25">
      <c r="A8036" t="s">
        <v>304</v>
      </c>
      <c r="B8036" t="s">
        <v>143</v>
      </c>
      <c r="C8036" t="s">
        <v>465</v>
      </c>
      <c r="D8036">
        <v>22297000000</v>
      </c>
      <c r="E8036">
        <v>2018</v>
      </c>
    </row>
    <row r="8037" spans="1:5" x14ac:dyDescent="0.25">
      <c r="A8037" t="s">
        <v>304</v>
      </c>
      <c r="B8037" t="s">
        <v>143</v>
      </c>
      <c r="C8037" t="s">
        <v>465</v>
      </c>
      <c r="D8037">
        <v>25566000000</v>
      </c>
      <c r="E8037">
        <v>2019</v>
      </c>
    </row>
    <row r="8038" spans="1:5" x14ac:dyDescent="0.25">
      <c r="A8038" t="s">
        <v>304</v>
      </c>
      <c r="B8038" t="s">
        <v>143</v>
      </c>
      <c r="C8038" t="s">
        <v>465</v>
      </c>
      <c r="D8038">
        <v>27054000000</v>
      </c>
      <c r="E8038">
        <v>2020</v>
      </c>
    </row>
    <row r="8039" spans="1:5" x14ac:dyDescent="0.25">
      <c r="A8039" t="s">
        <v>304</v>
      </c>
      <c r="B8039" t="s">
        <v>143</v>
      </c>
      <c r="C8039" t="s">
        <v>466</v>
      </c>
      <c r="D8039">
        <v>41108000000</v>
      </c>
      <c r="E8039">
        <v>2018</v>
      </c>
    </row>
    <row r="8040" spans="1:5" x14ac:dyDescent="0.25">
      <c r="A8040" t="s">
        <v>304</v>
      </c>
      <c r="B8040" t="s">
        <v>143</v>
      </c>
      <c r="C8040" t="s">
        <v>466</v>
      </c>
      <c r="D8040">
        <v>44890000000</v>
      </c>
      <c r="E8040">
        <v>2019</v>
      </c>
    </row>
    <row r="8041" spans="1:5" x14ac:dyDescent="0.25">
      <c r="A8041" t="s">
        <v>304</v>
      </c>
      <c r="B8041" t="s">
        <v>143</v>
      </c>
      <c r="C8041" t="s">
        <v>466</v>
      </c>
      <c r="D8041">
        <v>46585000000</v>
      </c>
      <c r="E8041">
        <v>2020</v>
      </c>
    </row>
    <row r="8042" spans="1:5" x14ac:dyDescent="0.25">
      <c r="A8042" t="s">
        <v>304</v>
      </c>
      <c r="B8042" t="s">
        <v>143</v>
      </c>
      <c r="C8042" t="s">
        <v>467</v>
      </c>
      <c r="D8042">
        <v>26007000000</v>
      </c>
      <c r="E8042">
        <v>2018</v>
      </c>
    </row>
    <row r="8043" spans="1:5" x14ac:dyDescent="0.25">
      <c r="A8043" t="s">
        <v>304</v>
      </c>
      <c r="B8043" t="s">
        <v>143</v>
      </c>
      <c r="C8043" t="s">
        <v>467</v>
      </c>
      <c r="D8043">
        <v>24112000000</v>
      </c>
      <c r="E8043">
        <v>2019</v>
      </c>
    </row>
    <row r="8044" spans="1:5" x14ac:dyDescent="0.25">
      <c r="A8044" t="s">
        <v>304</v>
      </c>
      <c r="B8044" t="s">
        <v>143</v>
      </c>
      <c r="C8044" t="s">
        <v>467</v>
      </c>
      <c r="D8044">
        <v>23512000000</v>
      </c>
      <c r="E8044">
        <v>2020</v>
      </c>
    </row>
    <row r="8045" spans="1:5" x14ac:dyDescent="0.25">
      <c r="A8045" t="s">
        <v>304</v>
      </c>
      <c r="B8045" t="s">
        <v>143</v>
      </c>
      <c r="C8045" t="s">
        <v>468</v>
      </c>
      <c r="D8045">
        <v>0</v>
      </c>
      <c r="E8045">
        <v>2018</v>
      </c>
    </row>
    <row r="8046" spans="1:5" x14ac:dyDescent="0.25">
      <c r="A8046" t="s">
        <v>304</v>
      </c>
      <c r="B8046" t="s">
        <v>143</v>
      </c>
      <c r="C8046" t="s">
        <v>468</v>
      </c>
      <c r="D8046">
        <v>0</v>
      </c>
      <c r="E8046">
        <v>2019</v>
      </c>
    </row>
    <row r="8047" spans="1:5" x14ac:dyDescent="0.25">
      <c r="A8047" t="s">
        <v>304</v>
      </c>
      <c r="B8047" t="s">
        <v>143</v>
      </c>
      <c r="C8047" t="s">
        <v>468</v>
      </c>
      <c r="D8047">
        <v>0</v>
      </c>
      <c r="E8047">
        <v>2020</v>
      </c>
    </row>
    <row r="8048" spans="1:5" x14ac:dyDescent="0.25">
      <c r="A8048" t="s">
        <v>304</v>
      </c>
      <c r="B8048" t="s">
        <v>143</v>
      </c>
      <c r="C8048" t="s">
        <v>469</v>
      </c>
      <c r="D8048">
        <v>1332000000</v>
      </c>
      <c r="E8048">
        <v>2018</v>
      </c>
    </row>
    <row r="8049" spans="1:5" x14ac:dyDescent="0.25">
      <c r="A8049" t="s">
        <v>304</v>
      </c>
      <c r="B8049" t="s">
        <v>143</v>
      </c>
      <c r="C8049" t="s">
        <v>469</v>
      </c>
      <c r="D8049">
        <v>1408000000</v>
      </c>
      <c r="E8049">
        <v>2019</v>
      </c>
    </row>
    <row r="8050" spans="1:5" x14ac:dyDescent="0.25">
      <c r="A8050" t="s">
        <v>304</v>
      </c>
      <c r="B8050" t="s">
        <v>143</v>
      </c>
      <c r="C8050" t="s">
        <v>469</v>
      </c>
      <c r="D8050">
        <v>1492000000</v>
      </c>
      <c r="E8050">
        <v>2020</v>
      </c>
    </row>
    <row r="8051" spans="1:5" x14ac:dyDescent="0.25">
      <c r="A8051" t="s">
        <v>304</v>
      </c>
      <c r="B8051" t="s">
        <v>143</v>
      </c>
      <c r="C8051" t="s">
        <v>470</v>
      </c>
      <c r="D8051">
        <v>8997000000</v>
      </c>
      <c r="E8051">
        <v>2018</v>
      </c>
    </row>
    <row r="8052" spans="1:5" x14ac:dyDescent="0.25">
      <c r="A8052" t="s">
        <v>304</v>
      </c>
      <c r="B8052" t="s">
        <v>143</v>
      </c>
      <c r="C8052" t="s">
        <v>470</v>
      </c>
      <c r="D8052">
        <v>10087000000</v>
      </c>
      <c r="E8052">
        <v>2019</v>
      </c>
    </row>
    <row r="8053" spans="1:5" x14ac:dyDescent="0.25">
      <c r="A8053" t="s">
        <v>304</v>
      </c>
      <c r="B8053" t="s">
        <v>143</v>
      </c>
      <c r="C8053" t="s">
        <v>470</v>
      </c>
      <c r="D8053">
        <v>3464000000</v>
      </c>
      <c r="E8053">
        <v>2020</v>
      </c>
    </row>
    <row r="8054" spans="1:5" x14ac:dyDescent="0.25">
      <c r="A8054" t="s">
        <v>304</v>
      </c>
      <c r="B8054" t="s">
        <v>143</v>
      </c>
      <c r="C8054" t="s">
        <v>471</v>
      </c>
      <c r="D8054">
        <v>0</v>
      </c>
      <c r="E8054">
        <v>2018</v>
      </c>
    </row>
    <row r="8055" spans="1:5" x14ac:dyDescent="0.25">
      <c r="A8055" t="s">
        <v>304</v>
      </c>
      <c r="B8055" t="s">
        <v>143</v>
      </c>
      <c r="C8055" t="s">
        <v>471</v>
      </c>
      <c r="D8055">
        <v>0</v>
      </c>
      <c r="E8055">
        <v>2019</v>
      </c>
    </row>
    <row r="8056" spans="1:5" x14ac:dyDescent="0.25">
      <c r="A8056" t="s">
        <v>304</v>
      </c>
      <c r="B8056" t="s">
        <v>143</v>
      </c>
      <c r="C8056" t="s">
        <v>471</v>
      </c>
      <c r="D8056">
        <v>0</v>
      </c>
      <c r="E8056">
        <v>2020</v>
      </c>
    </row>
    <row r="8057" spans="1:5" x14ac:dyDescent="0.25">
      <c r="A8057" t="s">
        <v>304</v>
      </c>
      <c r="B8057" t="s">
        <v>143</v>
      </c>
      <c r="C8057" t="s">
        <v>472</v>
      </c>
      <c r="D8057">
        <v>0</v>
      </c>
      <c r="E8057">
        <v>2018</v>
      </c>
    </row>
    <row r="8058" spans="1:5" x14ac:dyDescent="0.25">
      <c r="A8058" t="s">
        <v>304</v>
      </c>
      <c r="B8058" t="s">
        <v>143</v>
      </c>
      <c r="C8058" t="s">
        <v>472</v>
      </c>
      <c r="D8058">
        <v>0</v>
      </c>
      <c r="E8058">
        <v>2019</v>
      </c>
    </row>
    <row r="8059" spans="1:5" x14ac:dyDescent="0.25">
      <c r="A8059" t="s">
        <v>304</v>
      </c>
      <c r="B8059" t="s">
        <v>143</v>
      </c>
      <c r="C8059" t="s">
        <v>472</v>
      </c>
      <c r="D8059">
        <v>0</v>
      </c>
      <c r="E8059">
        <v>2020</v>
      </c>
    </row>
    <row r="8060" spans="1:5" x14ac:dyDescent="0.25">
      <c r="A8060" t="s">
        <v>304</v>
      </c>
      <c r="B8060" t="s">
        <v>143</v>
      </c>
      <c r="C8060" t="s">
        <v>473</v>
      </c>
      <c r="D8060">
        <v>0</v>
      </c>
      <c r="E8060">
        <v>2018</v>
      </c>
    </row>
    <row r="8061" spans="1:5" x14ac:dyDescent="0.25">
      <c r="A8061" t="s">
        <v>304</v>
      </c>
      <c r="B8061" t="s">
        <v>143</v>
      </c>
      <c r="C8061" t="s">
        <v>473</v>
      </c>
      <c r="D8061">
        <v>0</v>
      </c>
      <c r="E8061">
        <v>2019</v>
      </c>
    </row>
    <row r="8062" spans="1:5" x14ac:dyDescent="0.25">
      <c r="A8062" t="s">
        <v>304</v>
      </c>
      <c r="B8062" t="s">
        <v>143</v>
      </c>
      <c r="C8062" t="s">
        <v>473</v>
      </c>
      <c r="D8062">
        <v>0</v>
      </c>
      <c r="E8062">
        <v>2020</v>
      </c>
    </row>
    <row r="8063" spans="1:5" x14ac:dyDescent="0.25">
      <c r="A8063" t="s">
        <v>304</v>
      </c>
      <c r="B8063" t="s">
        <v>143</v>
      </c>
      <c r="C8063" t="s">
        <v>474</v>
      </c>
      <c r="D8063">
        <v>8762000000</v>
      </c>
      <c r="E8063">
        <v>2018</v>
      </c>
    </row>
    <row r="8064" spans="1:5" x14ac:dyDescent="0.25">
      <c r="A8064" t="s">
        <v>304</v>
      </c>
      <c r="B8064" t="s">
        <v>143</v>
      </c>
      <c r="C8064" t="s">
        <v>474</v>
      </c>
      <c r="D8064">
        <v>10051000000</v>
      </c>
      <c r="E8064">
        <v>2019</v>
      </c>
    </row>
    <row r="8065" spans="1:5" x14ac:dyDescent="0.25">
      <c r="A8065" t="s">
        <v>304</v>
      </c>
      <c r="B8065" t="s">
        <v>143</v>
      </c>
      <c r="C8065" t="s">
        <v>474</v>
      </c>
      <c r="D8065">
        <v>7112000000</v>
      </c>
      <c r="E8065">
        <v>2020</v>
      </c>
    </row>
    <row r="8066" spans="1:5" x14ac:dyDescent="0.25">
      <c r="A8066" t="s">
        <v>304</v>
      </c>
      <c r="B8066" t="s">
        <v>143</v>
      </c>
      <c r="C8066" t="s">
        <v>475</v>
      </c>
      <c r="D8066">
        <v>105000000</v>
      </c>
      <c r="E8066">
        <v>2018</v>
      </c>
    </row>
    <row r="8067" spans="1:5" x14ac:dyDescent="0.25">
      <c r="A8067" t="s">
        <v>304</v>
      </c>
      <c r="B8067" t="s">
        <v>143</v>
      </c>
      <c r="C8067" t="s">
        <v>475</v>
      </c>
      <c r="D8067">
        <v>112000000</v>
      </c>
      <c r="E8067">
        <v>2019</v>
      </c>
    </row>
    <row r="8068" spans="1:5" x14ac:dyDescent="0.25">
      <c r="A8068" t="s">
        <v>304</v>
      </c>
      <c r="B8068" t="s">
        <v>143</v>
      </c>
      <c r="C8068" t="s">
        <v>475</v>
      </c>
      <c r="D8068">
        <v>45000000</v>
      </c>
      <c r="E8068">
        <v>2020</v>
      </c>
    </row>
    <row r="8069" spans="1:5" x14ac:dyDescent="0.25">
      <c r="A8069" t="s">
        <v>304</v>
      </c>
      <c r="B8069" t="s">
        <v>143</v>
      </c>
      <c r="C8069" t="s">
        <v>476</v>
      </c>
      <c r="D8069">
        <v>0</v>
      </c>
      <c r="E8069">
        <v>2018</v>
      </c>
    </row>
    <row r="8070" spans="1:5" x14ac:dyDescent="0.25">
      <c r="A8070" t="s">
        <v>304</v>
      </c>
      <c r="B8070" t="s">
        <v>143</v>
      </c>
      <c r="C8070" t="s">
        <v>476</v>
      </c>
      <c r="D8070">
        <v>0</v>
      </c>
      <c r="E8070">
        <v>2019</v>
      </c>
    </row>
    <row r="8071" spans="1:5" x14ac:dyDescent="0.25">
      <c r="A8071" t="s">
        <v>304</v>
      </c>
      <c r="B8071" t="s">
        <v>143</v>
      </c>
      <c r="C8071" t="s">
        <v>476</v>
      </c>
      <c r="D8071">
        <v>0</v>
      </c>
      <c r="E8071">
        <v>2020</v>
      </c>
    </row>
    <row r="8072" spans="1:5" x14ac:dyDescent="0.25">
      <c r="A8072" t="s">
        <v>304</v>
      </c>
      <c r="B8072" t="s">
        <v>143</v>
      </c>
      <c r="C8072" t="s">
        <v>477</v>
      </c>
      <c r="D8072">
        <v>0</v>
      </c>
      <c r="E8072">
        <v>2018</v>
      </c>
    </row>
    <row r="8073" spans="1:5" x14ac:dyDescent="0.25">
      <c r="A8073" t="s">
        <v>304</v>
      </c>
      <c r="B8073" t="s">
        <v>143</v>
      </c>
      <c r="C8073" t="s">
        <v>477</v>
      </c>
      <c r="D8073">
        <v>0</v>
      </c>
      <c r="E8073">
        <v>2019</v>
      </c>
    </row>
    <row r="8074" spans="1:5" x14ac:dyDescent="0.25">
      <c r="A8074" t="s">
        <v>304</v>
      </c>
      <c r="B8074" t="s">
        <v>143</v>
      </c>
      <c r="C8074" t="s">
        <v>477</v>
      </c>
      <c r="D8074">
        <v>0</v>
      </c>
      <c r="E8074">
        <v>2020</v>
      </c>
    </row>
    <row r="8075" spans="1:5" x14ac:dyDescent="0.25">
      <c r="A8075" t="s">
        <v>304</v>
      </c>
      <c r="B8075" t="s">
        <v>143</v>
      </c>
      <c r="C8075" t="s">
        <v>478</v>
      </c>
      <c r="D8075">
        <v>0</v>
      </c>
      <c r="E8075">
        <v>2018</v>
      </c>
    </row>
    <row r="8076" spans="1:5" x14ac:dyDescent="0.25">
      <c r="A8076" t="s">
        <v>304</v>
      </c>
      <c r="B8076" t="s">
        <v>143</v>
      </c>
      <c r="C8076" t="s">
        <v>478</v>
      </c>
      <c r="D8076">
        <v>0</v>
      </c>
      <c r="E8076">
        <v>2019</v>
      </c>
    </row>
    <row r="8077" spans="1:5" x14ac:dyDescent="0.25">
      <c r="A8077" t="s">
        <v>304</v>
      </c>
      <c r="B8077" t="s">
        <v>143</v>
      </c>
      <c r="C8077" t="s">
        <v>478</v>
      </c>
      <c r="D8077">
        <v>0</v>
      </c>
      <c r="E8077">
        <v>2020</v>
      </c>
    </row>
    <row r="8078" spans="1:5" x14ac:dyDescent="0.25">
      <c r="A8078" t="s">
        <v>304</v>
      </c>
      <c r="B8078" t="s">
        <v>143</v>
      </c>
      <c r="C8078" t="s">
        <v>479</v>
      </c>
      <c r="D8078">
        <v>14743000000</v>
      </c>
      <c r="E8078">
        <v>2018</v>
      </c>
    </row>
    <row r="8079" spans="1:5" x14ac:dyDescent="0.25">
      <c r="A8079" t="s">
        <v>304</v>
      </c>
      <c r="B8079" t="s">
        <v>143</v>
      </c>
      <c r="C8079" t="s">
        <v>479</v>
      </c>
      <c r="D8079">
        <v>16267000000</v>
      </c>
      <c r="E8079">
        <v>2019</v>
      </c>
    </row>
    <row r="8080" spans="1:5" x14ac:dyDescent="0.25">
      <c r="A8080" t="s">
        <v>304</v>
      </c>
      <c r="B8080" t="s">
        <v>143</v>
      </c>
      <c r="C8080" t="s">
        <v>479</v>
      </c>
      <c r="D8080">
        <v>16735000000</v>
      </c>
      <c r="E8080">
        <v>2020</v>
      </c>
    </row>
    <row r="8081" spans="1:5" x14ac:dyDescent="0.25">
      <c r="A8081" t="s">
        <v>304</v>
      </c>
      <c r="B8081" t="s">
        <v>143</v>
      </c>
      <c r="C8081" t="s">
        <v>480</v>
      </c>
      <c r="D8081">
        <v>35978000000</v>
      </c>
      <c r="E8081">
        <v>2018</v>
      </c>
    </row>
    <row r="8082" spans="1:5" x14ac:dyDescent="0.25">
      <c r="A8082" t="s">
        <v>304</v>
      </c>
      <c r="B8082" t="s">
        <v>143</v>
      </c>
      <c r="C8082" t="s">
        <v>480</v>
      </c>
      <c r="D8082">
        <v>34438000000</v>
      </c>
      <c r="E8082">
        <v>2019</v>
      </c>
    </row>
    <row r="8083" spans="1:5" x14ac:dyDescent="0.25">
      <c r="A8083" t="s">
        <v>304</v>
      </c>
      <c r="B8083" t="s">
        <v>143</v>
      </c>
      <c r="C8083" t="s">
        <v>480</v>
      </c>
      <c r="D8083">
        <v>33039000000</v>
      </c>
      <c r="E8083">
        <v>2020</v>
      </c>
    </row>
    <row r="8084" spans="1:5" x14ac:dyDescent="0.25">
      <c r="A8084" t="s">
        <v>304</v>
      </c>
      <c r="B8084" t="s">
        <v>143</v>
      </c>
      <c r="C8084" t="s">
        <v>481</v>
      </c>
      <c r="D8084">
        <v>1783000000</v>
      </c>
      <c r="E8084">
        <v>2018</v>
      </c>
    </row>
    <row r="8085" spans="1:5" x14ac:dyDescent="0.25">
      <c r="A8085" t="s">
        <v>304</v>
      </c>
      <c r="B8085" t="s">
        <v>143</v>
      </c>
      <c r="C8085" t="s">
        <v>481</v>
      </c>
      <c r="D8085">
        <v>1732000000</v>
      </c>
      <c r="E8085">
        <v>2019</v>
      </c>
    </row>
    <row r="8086" spans="1:5" x14ac:dyDescent="0.25">
      <c r="A8086" t="s">
        <v>304</v>
      </c>
      <c r="B8086" t="s">
        <v>143</v>
      </c>
      <c r="C8086" t="s">
        <v>481</v>
      </c>
      <c r="D8086">
        <v>1714000000</v>
      </c>
      <c r="E8086">
        <v>2020</v>
      </c>
    </row>
    <row r="8087" spans="1:5" x14ac:dyDescent="0.25">
      <c r="A8087" t="s">
        <v>304</v>
      </c>
      <c r="B8087" t="s">
        <v>143</v>
      </c>
      <c r="C8087" t="s">
        <v>482</v>
      </c>
      <c r="D8087">
        <v>714000000</v>
      </c>
      <c r="E8087">
        <v>2018</v>
      </c>
    </row>
    <row r="8088" spans="1:5" x14ac:dyDescent="0.25">
      <c r="A8088" t="s">
        <v>304</v>
      </c>
      <c r="B8088" t="s">
        <v>143</v>
      </c>
      <c r="C8088" t="s">
        <v>482</v>
      </c>
      <c r="D8088">
        <v>1370000000</v>
      </c>
      <c r="E8088">
        <v>2019</v>
      </c>
    </row>
    <row r="8089" spans="1:5" x14ac:dyDescent="0.25">
      <c r="A8089" t="s">
        <v>304</v>
      </c>
      <c r="B8089" t="s">
        <v>143</v>
      </c>
      <c r="C8089" t="s">
        <v>482</v>
      </c>
      <c r="D8089">
        <v>2031000000</v>
      </c>
      <c r="E8089">
        <v>2020</v>
      </c>
    </row>
    <row r="8090" spans="1:5" x14ac:dyDescent="0.25">
      <c r="A8090" t="s">
        <v>304</v>
      </c>
      <c r="B8090" t="s">
        <v>143</v>
      </c>
      <c r="C8090" t="s">
        <v>483</v>
      </c>
      <c r="D8090">
        <v>0</v>
      </c>
      <c r="E8090">
        <v>2018</v>
      </c>
    </row>
    <row r="8091" spans="1:5" x14ac:dyDescent="0.25">
      <c r="A8091" t="s">
        <v>304</v>
      </c>
      <c r="B8091" t="s">
        <v>143</v>
      </c>
      <c r="C8091" t="s">
        <v>483</v>
      </c>
      <c r="D8091">
        <v>0</v>
      </c>
      <c r="E8091">
        <v>2019</v>
      </c>
    </row>
    <row r="8092" spans="1:5" x14ac:dyDescent="0.25">
      <c r="A8092" t="s">
        <v>304</v>
      </c>
      <c r="B8092" t="s">
        <v>143</v>
      </c>
      <c r="C8092" t="s">
        <v>483</v>
      </c>
      <c r="D8092">
        <v>0</v>
      </c>
      <c r="E8092">
        <v>2020</v>
      </c>
    </row>
    <row r="8093" spans="1:5" x14ac:dyDescent="0.25">
      <c r="A8093" t="s">
        <v>304</v>
      </c>
      <c r="B8093" t="s">
        <v>143</v>
      </c>
      <c r="C8093" t="s">
        <v>484</v>
      </c>
      <c r="D8093">
        <v>75000000</v>
      </c>
      <c r="E8093">
        <v>2018</v>
      </c>
    </row>
    <row r="8094" spans="1:5" x14ac:dyDescent="0.25">
      <c r="A8094" t="s">
        <v>304</v>
      </c>
      <c r="B8094" t="s">
        <v>143</v>
      </c>
      <c r="C8094" t="s">
        <v>484</v>
      </c>
      <c r="D8094">
        <v>0</v>
      </c>
      <c r="E8094">
        <v>2019</v>
      </c>
    </row>
    <row r="8095" spans="1:5" x14ac:dyDescent="0.25">
      <c r="A8095" t="s">
        <v>304</v>
      </c>
      <c r="B8095" t="s">
        <v>143</v>
      </c>
      <c r="C8095" t="s">
        <v>484</v>
      </c>
      <c r="D8095">
        <v>0</v>
      </c>
      <c r="E8095">
        <v>2020</v>
      </c>
    </row>
    <row r="8096" spans="1:5" x14ac:dyDescent="0.25">
      <c r="A8096" t="s">
        <v>304</v>
      </c>
      <c r="B8096" t="s">
        <v>143</v>
      </c>
      <c r="C8096" t="s">
        <v>485</v>
      </c>
      <c r="D8096">
        <v>30741000000</v>
      </c>
      <c r="E8096">
        <v>2018</v>
      </c>
    </row>
    <row r="8097" spans="1:5" x14ac:dyDescent="0.25">
      <c r="A8097" t="s">
        <v>304</v>
      </c>
      <c r="B8097" t="s">
        <v>143</v>
      </c>
      <c r="C8097" t="s">
        <v>485</v>
      </c>
      <c r="D8097">
        <v>32585000000</v>
      </c>
      <c r="E8097">
        <v>2020</v>
      </c>
    </row>
    <row r="8098" spans="1:5" x14ac:dyDescent="0.25">
      <c r="A8098" t="s">
        <v>304</v>
      </c>
      <c r="B8098" t="s">
        <v>143</v>
      </c>
      <c r="C8098" t="s">
        <v>495</v>
      </c>
      <c r="D8098">
        <v>0</v>
      </c>
      <c r="E8098">
        <v>2019</v>
      </c>
    </row>
    <row r="8099" spans="1:5" x14ac:dyDescent="0.25">
      <c r="A8099" t="s">
        <v>304</v>
      </c>
      <c r="B8099" t="s">
        <v>143</v>
      </c>
      <c r="C8099" t="s">
        <v>486</v>
      </c>
      <c r="D8099">
        <v>591000000</v>
      </c>
      <c r="E8099">
        <v>2018</v>
      </c>
    </row>
    <row r="8100" spans="1:5" x14ac:dyDescent="0.25">
      <c r="A8100" t="s">
        <v>304</v>
      </c>
      <c r="B8100" t="s">
        <v>143</v>
      </c>
      <c r="C8100" t="s">
        <v>486</v>
      </c>
      <c r="D8100">
        <v>-659000000</v>
      </c>
      <c r="E8100">
        <v>2019</v>
      </c>
    </row>
    <row r="8101" spans="1:5" x14ac:dyDescent="0.25">
      <c r="A8101" t="s">
        <v>304</v>
      </c>
      <c r="B8101" t="s">
        <v>143</v>
      </c>
      <c r="C8101" t="s">
        <v>486</v>
      </c>
      <c r="D8101">
        <v>44000000</v>
      </c>
      <c r="E8101">
        <v>2020</v>
      </c>
    </row>
    <row r="8102" spans="1:5" x14ac:dyDescent="0.25">
      <c r="A8102" t="s">
        <v>306</v>
      </c>
      <c r="B8102" t="s">
        <v>145</v>
      </c>
      <c r="C8102" t="s">
        <v>411</v>
      </c>
      <c r="D8102">
        <v>21520000000</v>
      </c>
      <c r="E8102">
        <v>2018</v>
      </c>
    </row>
    <row r="8103" spans="1:5" x14ac:dyDescent="0.25">
      <c r="A8103" t="s">
        <v>306</v>
      </c>
      <c r="B8103" t="s">
        <v>145</v>
      </c>
      <c r="C8103" t="s">
        <v>411</v>
      </c>
      <c r="D8103">
        <v>20673000000</v>
      </c>
      <c r="E8103">
        <v>2019</v>
      </c>
    </row>
    <row r="8104" spans="1:5" x14ac:dyDescent="0.25">
      <c r="A8104" t="s">
        <v>306</v>
      </c>
      <c r="B8104" t="s">
        <v>145</v>
      </c>
      <c r="C8104" t="s">
        <v>411</v>
      </c>
      <c r="D8104">
        <v>22204000000</v>
      </c>
      <c r="E8104">
        <v>2020</v>
      </c>
    </row>
    <row r="8105" spans="1:5" x14ac:dyDescent="0.25">
      <c r="A8105" t="s">
        <v>306</v>
      </c>
      <c r="B8105" t="s">
        <v>145</v>
      </c>
      <c r="C8105" t="s">
        <v>10</v>
      </c>
      <c r="D8105">
        <v>11195000000</v>
      </c>
      <c r="E8105">
        <v>2018</v>
      </c>
    </row>
    <row r="8106" spans="1:5" x14ac:dyDescent="0.25">
      <c r="A8106" t="s">
        <v>306</v>
      </c>
      <c r="B8106" t="s">
        <v>145</v>
      </c>
      <c r="C8106" t="s">
        <v>10</v>
      </c>
      <c r="D8106">
        <v>63000000</v>
      </c>
      <c r="E8106">
        <v>2019</v>
      </c>
    </row>
    <row r="8107" spans="1:5" x14ac:dyDescent="0.25">
      <c r="A8107" t="s">
        <v>306</v>
      </c>
      <c r="B8107" t="s">
        <v>145</v>
      </c>
      <c r="C8107" t="s">
        <v>10</v>
      </c>
      <c r="D8107">
        <v>84000000</v>
      </c>
      <c r="E8107">
        <v>2020</v>
      </c>
    </row>
    <row r="8108" spans="1:5" x14ac:dyDescent="0.25">
      <c r="A8108" t="s">
        <v>306</v>
      </c>
      <c r="B8108" t="s">
        <v>145</v>
      </c>
      <c r="C8108" t="s">
        <v>412</v>
      </c>
      <c r="D8108">
        <v>0</v>
      </c>
      <c r="E8108">
        <v>2018</v>
      </c>
    </row>
    <row r="8109" spans="1:5" x14ac:dyDescent="0.25">
      <c r="A8109" t="s">
        <v>306</v>
      </c>
      <c r="B8109" t="s">
        <v>145</v>
      </c>
      <c r="C8109" t="s">
        <v>412</v>
      </c>
      <c r="D8109">
        <v>0</v>
      </c>
      <c r="E8109">
        <v>2019</v>
      </c>
    </row>
    <row r="8110" spans="1:5" x14ac:dyDescent="0.25">
      <c r="A8110" t="s">
        <v>306</v>
      </c>
      <c r="B8110" t="s">
        <v>145</v>
      </c>
      <c r="C8110" t="s">
        <v>412</v>
      </c>
      <c r="D8110">
        <v>0</v>
      </c>
      <c r="E8110">
        <v>2020</v>
      </c>
    </row>
    <row r="8111" spans="1:5" x14ac:dyDescent="0.25">
      <c r="A8111" t="s">
        <v>306</v>
      </c>
      <c r="B8111" t="s">
        <v>145</v>
      </c>
      <c r="C8111" t="s">
        <v>413</v>
      </c>
      <c r="D8111">
        <v>10063000000</v>
      </c>
      <c r="E8111">
        <v>2018</v>
      </c>
    </row>
    <row r="8112" spans="1:5" x14ac:dyDescent="0.25">
      <c r="A8112" t="s">
        <v>306</v>
      </c>
      <c r="B8112" t="s">
        <v>145</v>
      </c>
      <c r="C8112" t="s">
        <v>413</v>
      </c>
      <c r="D8112">
        <v>10576000000</v>
      </c>
      <c r="E8112">
        <v>2019</v>
      </c>
    </row>
    <row r="8113" spans="1:5" x14ac:dyDescent="0.25">
      <c r="A8113" t="s">
        <v>306</v>
      </c>
      <c r="B8113" t="s">
        <v>145</v>
      </c>
      <c r="C8113" t="s">
        <v>413</v>
      </c>
      <c r="D8113">
        <v>9970000000</v>
      </c>
      <c r="E8113">
        <v>2020</v>
      </c>
    </row>
    <row r="8114" spans="1:5" x14ac:dyDescent="0.25">
      <c r="A8114" t="s">
        <v>306</v>
      </c>
      <c r="B8114" t="s">
        <v>145</v>
      </c>
      <c r="C8114" t="s">
        <v>15</v>
      </c>
      <c r="D8114">
        <v>256540000000</v>
      </c>
      <c r="E8114">
        <v>2018</v>
      </c>
    </row>
    <row r="8115" spans="1:5" x14ac:dyDescent="0.25">
      <c r="A8115" t="s">
        <v>306</v>
      </c>
      <c r="B8115" t="s">
        <v>145</v>
      </c>
      <c r="C8115" t="s">
        <v>15</v>
      </c>
      <c r="D8115">
        <v>258537000000</v>
      </c>
      <c r="E8115">
        <v>2019</v>
      </c>
    </row>
    <row r="8116" spans="1:5" x14ac:dyDescent="0.25">
      <c r="A8116" t="s">
        <v>306</v>
      </c>
      <c r="B8116" t="s">
        <v>145</v>
      </c>
      <c r="C8116" t="s">
        <v>15</v>
      </c>
      <c r="D8116">
        <v>267261000000</v>
      </c>
      <c r="E8116">
        <v>2020</v>
      </c>
    </row>
    <row r="8117" spans="1:5" x14ac:dyDescent="0.25">
      <c r="A8117" t="s">
        <v>306</v>
      </c>
      <c r="B8117" t="s">
        <v>145</v>
      </c>
      <c r="C8117" t="s">
        <v>414</v>
      </c>
      <c r="D8117">
        <v>-7785000000</v>
      </c>
      <c r="E8117">
        <v>2018</v>
      </c>
    </row>
    <row r="8118" spans="1:5" x14ac:dyDescent="0.25">
      <c r="A8118" t="s">
        <v>306</v>
      </c>
      <c r="B8118" t="s">
        <v>145</v>
      </c>
      <c r="C8118" t="s">
        <v>414</v>
      </c>
      <c r="D8118">
        <v>-7632000000</v>
      </c>
      <c r="E8118">
        <v>2019</v>
      </c>
    </row>
    <row r="8119" spans="1:5" x14ac:dyDescent="0.25">
      <c r="A8119" t="s">
        <v>306</v>
      </c>
      <c r="B8119" t="s">
        <v>145</v>
      </c>
      <c r="C8119" t="s">
        <v>414</v>
      </c>
      <c r="D8119">
        <v>-5742000000</v>
      </c>
      <c r="E8119">
        <v>2020</v>
      </c>
    </row>
    <row r="8120" spans="1:5" x14ac:dyDescent="0.25">
      <c r="A8120" t="s">
        <v>306</v>
      </c>
      <c r="B8120" t="s">
        <v>145</v>
      </c>
      <c r="C8120" t="s">
        <v>415</v>
      </c>
      <c r="D8120">
        <v>-122000000</v>
      </c>
      <c r="E8120">
        <v>2018</v>
      </c>
    </row>
    <row r="8121" spans="1:5" x14ac:dyDescent="0.25">
      <c r="A8121" t="s">
        <v>306</v>
      </c>
      <c r="B8121" t="s">
        <v>145</v>
      </c>
      <c r="C8121" t="s">
        <v>415</v>
      </c>
      <c r="D8121">
        <v>-3129000000</v>
      </c>
      <c r="E8121">
        <v>2019</v>
      </c>
    </row>
    <row r="8122" spans="1:5" x14ac:dyDescent="0.25">
      <c r="A8122" t="s">
        <v>306</v>
      </c>
      <c r="B8122" t="s">
        <v>145</v>
      </c>
      <c r="C8122" t="s">
        <v>415</v>
      </c>
      <c r="D8122">
        <v>2315000000</v>
      </c>
      <c r="E8122">
        <v>2020</v>
      </c>
    </row>
    <row r="8123" spans="1:5" x14ac:dyDescent="0.25">
      <c r="A8123" t="s">
        <v>306</v>
      </c>
      <c r="B8123" t="s">
        <v>145</v>
      </c>
      <c r="C8123" t="s">
        <v>416</v>
      </c>
      <c r="D8123">
        <v>-16261000000</v>
      </c>
      <c r="E8123">
        <v>2018</v>
      </c>
    </row>
    <row r="8124" spans="1:5" x14ac:dyDescent="0.25">
      <c r="A8124" t="s">
        <v>306</v>
      </c>
      <c r="B8124" t="s">
        <v>145</v>
      </c>
      <c r="C8124" t="s">
        <v>416</v>
      </c>
      <c r="D8124">
        <v>-13721000000</v>
      </c>
      <c r="E8124">
        <v>2019</v>
      </c>
    </row>
    <row r="8125" spans="1:5" x14ac:dyDescent="0.25">
      <c r="A8125" t="s">
        <v>306</v>
      </c>
      <c r="B8125" t="s">
        <v>145</v>
      </c>
      <c r="C8125" t="s">
        <v>416</v>
      </c>
      <c r="D8125">
        <v>-18615000000</v>
      </c>
      <c r="E8125">
        <v>2020</v>
      </c>
    </row>
    <row r="8126" spans="1:5" x14ac:dyDescent="0.25">
      <c r="A8126" t="s">
        <v>306</v>
      </c>
      <c r="B8126" t="s">
        <v>145</v>
      </c>
      <c r="C8126" t="s">
        <v>417</v>
      </c>
      <c r="D8126">
        <v>15022000000</v>
      </c>
      <c r="E8126">
        <v>2018</v>
      </c>
    </row>
    <row r="8127" spans="1:5" x14ac:dyDescent="0.25">
      <c r="A8127" t="s">
        <v>306</v>
      </c>
      <c r="B8127" t="s">
        <v>145</v>
      </c>
      <c r="C8127" t="s">
        <v>417</v>
      </c>
      <c r="D8127">
        <v>17639000000</v>
      </c>
      <c r="E8127">
        <v>2019</v>
      </c>
    </row>
    <row r="8128" spans="1:5" x14ac:dyDescent="0.25">
      <c r="A8128" t="s">
        <v>306</v>
      </c>
      <c r="B8128" t="s">
        <v>145</v>
      </c>
      <c r="C8128" t="s">
        <v>417</v>
      </c>
      <c r="D8128">
        <v>24269000000</v>
      </c>
      <c r="E8128">
        <v>2020</v>
      </c>
    </row>
    <row r="8129" spans="1:5" x14ac:dyDescent="0.25">
      <c r="A8129" t="s">
        <v>306</v>
      </c>
      <c r="B8129" t="s">
        <v>145</v>
      </c>
      <c r="C8129" t="s">
        <v>418</v>
      </c>
      <c r="D8129">
        <v>16718000000</v>
      </c>
      <c r="E8129">
        <v>2018</v>
      </c>
    </row>
    <row r="8130" spans="1:5" x14ac:dyDescent="0.25">
      <c r="A8130" t="s">
        <v>306</v>
      </c>
      <c r="B8130" t="s">
        <v>145</v>
      </c>
      <c r="C8130" t="s">
        <v>418</v>
      </c>
      <c r="D8130">
        <v>17504000000</v>
      </c>
      <c r="E8130">
        <v>2019</v>
      </c>
    </row>
    <row r="8131" spans="1:5" x14ac:dyDescent="0.25">
      <c r="A8131" t="s">
        <v>306</v>
      </c>
      <c r="B8131" t="s">
        <v>145</v>
      </c>
      <c r="C8131" t="s">
        <v>418</v>
      </c>
      <c r="D8131">
        <v>25243000000</v>
      </c>
      <c r="E8131">
        <v>2020</v>
      </c>
    </row>
    <row r="8132" spans="1:5" x14ac:dyDescent="0.25">
      <c r="A8132" t="s">
        <v>306</v>
      </c>
      <c r="B8132" t="s">
        <v>145</v>
      </c>
      <c r="C8132" t="s">
        <v>419</v>
      </c>
      <c r="D8132">
        <v>2408000000</v>
      </c>
      <c r="E8132">
        <v>2018</v>
      </c>
    </row>
    <row r="8133" spans="1:5" x14ac:dyDescent="0.25">
      <c r="A8133" t="s">
        <v>306</v>
      </c>
      <c r="B8133" t="s">
        <v>145</v>
      </c>
      <c r="C8133" t="s">
        <v>419</v>
      </c>
      <c r="D8133">
        <v>-1554000000</v>
      </c>
      <c r="E8133">
        <v>2019</v>
      </c>
    </row>
    <row r="8134" spans="1:5" x14ac:dyDescent="0.25">
      <c r="A8134" t="s">
        <v>306</v>
      </c>
      <c r="B8134" t="s">
        <v>145</v>
      </c>
      <c r="C8134" t="s">
        <v>419</v>
      </c>
      <c r="D8134">
        <v>-12104000000</v>
      </c>
      <c r="E8134">
        <v>2020</v>
      </c>
    </row>
    <row r="8135" spans="1:5" x14ac:dyDescent="0.25">
      <c r="A8135" t="s">
        <v>306</v>
      </c>
      <c r="B8135" t="s">
        <v>145</v>
      </c>
      <c r="C8135" t="s">
        <v>420</v>
      </c>
      <c r="D8135">
        <v>828000000</v>
      </c>
      <c r="E8135">
        <v>2018</v>
      </c>
    </row>
    <row r="8136" spans="1:5" x14ac:dyDescent="0.25">
      <c r="A8136" t="s">
        <v>306</v>
      </c>
      <c r="B8136" t="s">
        <v>145</v>
      </c>
      <c r="C8136" t="s">
        <v>420</v>
      </c>
      <c r="D8136">
        <v>-206000000</v>
      </c>
      <c r="E8136">
        <v>2019</v>
      </c>
    </row>
    <row r="8137" spans="1:5" x14ac:dyDescent="0.25">
      <c r="A8137" t="s">
        <v>306</v>
      </c>
      <c r="B8137" t="s">
        <v>145</v>
      </c>
      <c r="C8137" t="s">
        <v>420</v>
      </c>
      <c r="D8137">
        <v>-148000000</v>
      </c>
      <c r="E8137">
        <v>2020</v>
      </c>
    </row>
    <row r="8138" spans="1:5" x14ac:dyDescent="0.25">
      <c r="A8138" t="s">
        <v>306</v>
      </c>
      <c r="B8138" t="s">
        <v>145</v>
      </c>
      <c r="C8138" t="s">
        <v>421</v>
      </c>
      <c r="D8138">
        <v>6781000000</v>
      </c>
      <c r="E8138">
        <v>2018</v>
      </c>
    </row>
    <row r="8139" spans="1:5" x14ac:dyDescent="0.25">
      <c r="A8139" t="s">
        <v>306</v>
      </c>
      <c r="B8139" t="s">
        <v>145</v>
      </c>
      <c r="C8139" t="s">
        <v>421</v>
      </c>
      <c r="D8139">
        <v>5260000000</v>
      </c>
      <c r="E8139">
        <v>2019</v>
      </c>
    </row>
    <row r="8140" spans="1:5" x14ac:dyDescent="0.25">
      <c r="A8140" t="s">
        <v>306</v>
      </c>
      <c r="B8140" t="s">
        <v>145</v>
      </c>
      <c r="C8140" t="s">
        <v>421</v>
      </c>
      <c r="D8140">
        <v>6809000000</v>
      </c>
      <c r="E8140">
        <v>2020</v>
      </c>
    </row>
    <row r="8141" spans="1:5" x14ac:dyDescent="0.25">
      <c r="A8141" t="s">
        <v>306</v>
      </c>
      <c r="B8141" t="s">
        <v>145</v>
      </c>
      <c r="C8141" t="s">
        <v>422</v>
      </c>
      <c r="D8141">
        <v>-3545000000</v>
      </c>
      <c r="E8141">
        <v>2018</v>
      </c>
    </row>
    <row r="8142" spans="1:5" x14ac:dyDescent="0.25">
      <c r="A8142" t="s">
        <v>306</v>
      </c>
      <c r="B8142" t="s">
        <v>145</v>
      </c>
      <c r="C8142" t="s">
        <v>422</v>
      </c>
      <c r="D8142">
        <v>-7020000000</v>
      </c>
      <c r="E8142">
        <v>2019</v>
      </c>
    </row>
    <row r="8143" spans="1:5" x14ac:dyDescent="0.25">
      <c r="A8143" t="s">
        <v>306</v>
      </c>
      <c r="B8143" t="s">
        <v>145</v>
      </c>
      <c r="C8143" t="s">
        <v>422</v>
      </c>
      <c r="D8143">
        <v>-19061000000</v>
      </c>
      <c r="E8143">
        <v>2020</v>
      </c>
    </row>
    <row r="8144" spans="1:5" x14ac:dyDescent="0.25">
      <c r="A8144" t="s">
        <v>306</v>
      </c>
      <c r="B8144" t="s">
        <v>145</v>
      </c>
      <c r="C8144" t="s">
        <v>423</v>
      </c>
      <c r="D8144">
        <v>41000000</v>
      </c>
      <c r="E8144">
        <v>2018</v>
      </c>
    </row>
    <row r="8145" spans="1:5" x14ac:dyDescent="0.25">
      <c r="A8145" t="s">
        <v>306</v>
      </c>
      <c r="B8145" t="s">
        <v>145</v>
      </c>
      <c r="C8145" t="s">
        <v>423</v>
      </c>
      <c r="D8145">
        <v>41000000</v>
      </c>
      <c r="E8145">
        <v>2019</v>
      </c>
    </row>
    <row r="8146" spans="1:5" x14ac:dyDescent="0.25">
      <c r="A8146" t="s">
        <v>306</v>
      </c>
      <c r="B8146" t="s">
        <v>145</v>
      </c>
      <c r="C8146" t="s">
        <v>423</v>
      </c>
      <c r="D8146">
        <v>41000000</v>
      </c>
      <c r="E8146">
        <v>2020</v>
      </c>
    </row>
    <row r="8147" spans="1:5" x14ac:dyDescent="0.25">
      <c r="A8147" t="s">
        <v>306</v>
      </c>
      <c r="B8147" t="s">
        <v>145</v>
      </c>
      <c r="C8147" t="s">
        <v>424</v>
      </c>
      <c r="D8147">
        <v>18000000</v>
      </c>
      <c r="E8147">
        <v>2018</v>
      </c>
    </row>
    <row r="8148" spans="1:5" x14ac:dyDescent="0.25">
      <c r="A8148" t="s">
        <v>306</v>
      </c>
      <c r="B8148" t="s">
        <v>145</v>
      </c>
      <c r="C8148" t="s">
        <v>424</v>
      </c>
      <c r="D8148">
        <v>37000000</v>
      </c>
      <c r="E8148">
        <v>2019</v>
      </c>
    </row>
    <row r="8149" spans="1:5" x14ac:dyDescent="0.25">
      <c r="A8149" t="s">
        <v>306</v>
      </c>
      <c r="B8149" t="s">
        <v>145</v>
      </c>
      <c r="C8149" t="s">
        <v>424</v>
      </c>
      <c r="D8149">
        <v>2000000</v>
      </c>
      <c r="E8149">
        <v>2020</v>
      </c>
    </row>
    <row r="8150" spans="1:5" x14ac:dyDescent="0.25">
      <c r="A8150" t="s">
        <v>306</v>
      </c>
      <c r="B8150" t="s">
        <v>145</v>
      </c>
      <c r="C8150" t="s">
        <v>425</v>
      </c>
      <c r="D8150">
        <v>3270000000</v>
      </c>
      <c r="E8150">
        <v>2018</v>
      </c>
    </row>
    <row r="8151" spans="1:5" x14ac:dyDescent="0.25">
      <c r="A8151" t="s">
        <v>306</v>
      </c>
      <c r="B8151" t="s">
        <v>145</v>
      </c>
      <c r="C8151" t="s">
        <v>425</v>
      </c>
      <c r="D8151">
        <v>-315000000</v>
      </c>
      <c r="E8151">
        <v>2019</v>
      </c>
    </row>
    <row r="8152" spans="1:5" x14ac:dyDescent="0.25">
      <c r="A8152" t="s">
        <v>306</v>
      </c>
      <c r="B8152" t="s">
        <v>145</v>
      </c>
      <c r="C8152" t="s">
        <v>425</v>
      </c>
      <c r="D8152">
        <v>-1845000000</v>
      </c>
      <c r="E8152">
        <v>2020</v>
      </c>
    </row>
    <row r="8153" spans="1:5" x14ac:dyDescent="0.25">
      <c r="A8153" t="s">
        <v>306</v>
      </c>
      <c r="B8153" t="s">
        <v>145</v>
      </c>
      <c r="C8153" t="s">
        <v>426</v>
      </c>
      <c r="D8153">
        <v>3288000000</v>
      </c>
      <c r="E8153">
        <v>2018</v>
      </c>
    </row>
    <row r="8154" spans="1:5" x14ac:dyDescent="0.25">
      <c r="A8154" t="s">
        <v>306</v>
      </c>
      <c r="B8154" t="s">
        <v>145</v>
      </c>
      <c r="C8154" t="s">
        <v>426</v>
      </c>
      <c r="D8154">
        <v>-278000000</v>
      </c>
      <c r="E8154">
        <v>2019</v>
      </c>
    </row>
    <row r="8155" spans="1:5" x14ac:dyDescent="0.25">
      <c r="A8155" t="s">
        <v>306</v>
      </c>
      <c r="B8155" t="s">
        <v>145</v>
      </c>
      <c r="C8155" t="s">
        <v>426</v>
      </c>
      <c r="D8155">
        <v>-1843000000</v>
      </c>
      <c r="E8155">
        <v>2020</v>
      </c>
    </row>
    <row r="8156" spans="1:5" x14ac:dyDescent="0.25">
      <c r="A8156" t="s">
        <v>306</v>
      </c>
      <c r="B8156" t="s">
        <v>145</v>
      </c>
      <c r="C8156" t="s">
        <v>21</v>
      </c>
      <c r="D8156">
        <v>136269000000</v>
      </c>
      <c r="E8156">
        <v>2018</v>
      </c>
    </row>
    <row r="8157" spans="1:5" x14ac:dyDescent="0.25">
      <c r="A8157" t="s">
        <v>306</v>
      </c>
      <c r="B8157" t="s">
        <v>145</v>
      </c>
      <c r="C8157" t="s">
        <v>21</v>
      </c>
      <c r="D8157">
        <v>134693000000</v>
      </c>
      <c r="E8157">
        <v>2019</v>
      </c>
    </row>
    <row r="8158" spans="1:5" x14ac:dyDescent="0.25">
      <c r="A8158" t="s">
        <v>306</v>
      </c>
      <c r="B8158" t="s">
        <v>145</v>
      </c>
      <c r="C8158" t="s">
        <v>21</v>
      </c>
      <c r="D8158">
        <v>112752000000</v>
      </c>
      <c r="E8158">
        <v>2020</v>
      </c>
    </row>
    <row r="8159" spans="1:5" x14ac:dyDescent="0.25">
      <c r="A8159" t="s">
        <v>306</v>
      </c>
      <c r="B8159" t="s">
        <v>145</v>
      </c>
      <c r="C8159" t="s">
        <v>427</v>
      </c>
      <c r="D8159">
        <v>157135000000</v>
      </c>
      <c r="E8159">
        <v>2018</v>
      </c>
    </row>
    <row r="8160" spans="1:5" x14ac:dyDescent="0.25">
      <c r="A8160" t="s">
        <v>306</v>
      </c>
      <c r="B8160" t="s">
        <v>145</v>
      </c>
      <c r="C8160" t="s">
        <v>427</v>
      </c>
      <c r="D8160">
        <v>155326000000</v>
      </c>
      <c r="E8160">
        <v>2019</v>
      </c>
    </row>
    <row r="8161" spans="1:5" x14ac:dyDescent="0.25">
      <c r="A8161" t="s">
        <v>306</v>
      </c>
      <c r="B8161" t="s">
        <v>145</v>
      </c>
      <c r="C8161" t="s">
        <v>427</v>
      </c>
      <c r="D8161">
        <v>131552000000</v>
      </c>
      <c r="E8161">
        <v>2020</v>
      </c>
    </row>
    <row r="8162" spans="1:5" x14ac:dyDescent="0.25">
      <c r="A8162" t="s">
        <v>306</v>
      </c>
      <c r="B8162" t="s">
        <v>145</v>
      </c>
      <c r="C8162" t="s">
        <v>13</v>
      </c>
      <c r="D8162">
        <v>114649000000</v>
      </c>
      <c r="E8162">
        <v>2018</v>
      </c>
    </row>
    <row r="8163" spans="1:5" x14ac:dyDescent="0.25">
      <c r="A8163" t="s">
        <v>306</v>
      </c>
      <c r="B8163" t="s">
        <v>145</v>
      </c>
      <c r="C8163" t="s">
        <v>13</v>
      </c>
      <c r="D8163">
        <v>114047000000</v>
      </c>
      <c r="E8163">
        <v>2019</v>
      </c>
    </row>
    <row r="8164" spans="1:5" x14ac:dyDescent="0.25">
      <c r="A8164" t="s">
        <v>306</v>
      </c>
      <c r="B8164" t="s">
        <v>145</v>
      </c>
      <c r="C8164" t="s">
        <v>13</v>
      </c>
      <c r="D8164">
        <v>116744000000</v>
      </c>
      <c r="E8164">
        <v>2020</v>
      </c>
    </row>
    <row r="8165" spans="1:5" x14ac:dyDescent="0.25">
      <c r="A8165" t="s">
        <v>306</v>
      </c>
      <c r="B8165" t="s">
        <v>145</v>
      </c>
      <c r="C8165" t="s">
        <v>16</v>
      </c>
      <c r="D8165">
        <v>95569000000</v>
      </c>
      <c r="E8165">
        <v>2018</v>
      </c>
    </row>
    <row r="8166" spans="1:5" x14ac:dyDescent="0.25">
      <c r="A8166" t="s">
        <v>306</v>
      </c>
      <c r="B8166" t="s">
        <v>145</v>
      </c>
      <c r="C8166" t="s">
        <v>16</v>
      </c>
      <c r="D8166">
        <v>98132000000</v>
      </c>
      <c r="E8166">
        <v>2019</v>
      </c>
    </row>
    <row r="8167" spans="1:5" x14ac:dyDescent="0.25">
      <c r="A8167" t="s">
        <v>306</v>
      </c>
      <c r="B8167" t="s">
        <v>145</v>
      </c>
      <c r="C8167" t="s">
        <v>16</v>
      </c>
      <c r="D8167">
        <v>97192000000</v>
      </c>
      <c r="E8167">
        <v>2020</v>
      </c>
    </row>
    <row r="8168" spans="1:5" x14ac:dyDescent="0.25">
      <c r="A8168" t="s">
        <v>306</v>
      </c>
      <c r="B8168" t="s">
        <v>145</v>
      </c>
      <c r="C8168" t="s">
        <v>428</v>
      </c>
      <c r="D8168">
        <v>9385000000</v>
      </c>
      <c r="E8168">
        <v>2018</v>
      </c>
    </row>
    <row r="8169" spans="1:5" x14ac:dyDescent="0.25">
      <c r="A8169" t="s">
        <v>306</v>
      </c>
      <c r="B8169" t="s">
        <v>145</v>
      </c>
      <c r="C8169" t="s">
        <v>428</v>
      </c>
      <c r="D8169">
        <v>8774000000</v>
      </c>
      <c r="E8169">
        <v>2020</v>
      </c>
    </row>
    <row r="8170" spans="1:5" x14ac:dyDescent="0.25">
      <c r="A8170" t="s">
        <v>306</v>
      </c>
      <c r="B8170" t="s">
        <v>145</v>
      </c>
      <c r="C8170" t="s">
        <v>429</v>
      </c>
      <c r="D8170">
        <v>9385000000</v>
      </c>
      <c r="E8170">
        <v>2018</v>
      </c>
    </row>
    <row r="8171" spans="1:5" x14ac:dyDescent="0.25">
      <c r="A8171" t="s">
        <v>306</v>
      </c>
      <c r="B8171" t="s">
        <v>145</v>
      </c>
      <c r="C8171" t="s">
        <v>429</v>
      </c>
      <c r="D8171">
        <v>10493000000</v>
      </c>
      <c r="E8171">
        <v>2019</v>
      </c>
    </row>
    <row r="8172" spans="1:5" x14ac:dyDescent="0.25">
      <c r="A8172" t="s">
        <v>306</v>
      </c>
      <c r="B8172" t="s">
        <v>145</v>
      </c>
      <c r="C8172" t="s">
        <v>429</v>
      </c>
      <c r="D8172">
        <v>10493000000</v>
      </c>
      <c r="E8172">
        <v>2019</v>
      </c>
    </row>
    <row r="8173" spans="1:5" x14ac:dyDescent="0.25">
      <c r="A8173" t="s">
        <v>306</v>
      </c>
      <c r="B8173" t="s">
        <v>145</v>
      </c>
      <c r="C8173" t="s">
        <v>429</v>
      </c>
      <c r="D8173">
        <v>8774000000</v>
      </c>
      <c r="E8173">
        <v>2020</v>
      </c>
    </row>
    <row r="8174" spans="1:5" x14ac:dyDescent="0.25">
      <c r="A8174" t="s">
        <v>306</v>
      </c>
      <c r="B8174" t="s">
        <v>145</v>
      </c>
      <c r="C8174" t="s">
        <v>430</v>
      </c>
      <c r="D8174">
        <v>4345000000</v>
      </c>
      <c r="E8174">
        <v>2018</v>
      </c>
    </row>
    <row r="8175" spans="1:5" x14ac:dyDescent="0.25">
      <c r="A8175" t="s">
        <v>306</v>
      </c>
      <c r="B8175" t="s">
        <v>145</v>
      </c>
      <c r="C8175" t="s">
        <v>430</v>
      </c>
      <c r="D8175">
        <v>-640000000</v>
      </c>
      <c r="E8175">
        <v>2019</v>
      </c>
    </row>
    <row r="8176" spans="1:5" x14ac:dyDescent="0.25">
      <c r="A8176" t="s">
        <v>306</v>
      </c>
      <c r="B8176" t="s">
        <v>145</v>
      </c>
      <c r="C8176" t="s">
        <v>430</v>
      </c>
      <c r="D8176">
        <v>-1116000000</v>
      </c>
      <c r="E8176">
        <v>2020</v>
      </c>
    </row>
    <row r="8177" spans="1:5" x14ac:dyDescent="0.25">
      <c r="A8177" t="s">
        <v>306</v>
      </c>
      <c r="B8177" t="s">
        <v>145</v>
      </c>
      <c r="C8177" t="s">
        <v>431</v>
      </c>
      <c r="D8177">
        <v>0</v>
      </c>
      <c r="E8177">
        <v>2018</v>
      </c>
    </row>
    <row r="8178" spans="1:5" x14ac:dyDescent="0.25">
      <c r="A8178" t="s">
        <v>306</v>
      </c>
      <c r="B8178" t="s">
        <v>145</v>
      </c>
      <c r="C8178" t="s">
        <v>431</v>
      </c>
      <c r="D8178">
        <v>0</v>
      </c>
      <c r="E8178">
        <v>2019</v>
      </c>
    </row>
    <row r="8179" spans="1:5" x14ac:dyDescent="0.25">
      <c r="A8179" t="s">
        <v>306</v>
      </c>
      <c r="B8179" t="s">
        <v>145</v>
      </c>
      <c r="C8179" t="s">
        <v>431</v>
      </c>
      <c r="D8179">
        <v>0</v>
      </c>
      <c r="E8179">
        <v>2020</v>
      </c>
    </row>
    <row r="8180" spans="1:5" x14ac:dyDescent="0.25">
      <c r="A8180" t="s">
        <v>306</v>
      </c>
      <c r="B8180" t="s">
        <v>145</v>
      </c>
      <c r="C8180" t="s">
        <v>432</v>
      </c>
      <c r="D8180">
        <v>43465</v>
      </c>
      <c r="E8180">
        <v>2018</v>
      </c>
    </row>
    <row r="8181" spans="1:5" x14ac:dyDescent="0.25">
      <c r="A8181" t="s">
        <v>306</v>
      </c>
      <c r="B8181" t="s">
        <v>145</v>
      </c>
      <c r="C8181" t="s">
        <v>432</v>
      </c>
      <c r="D8181">
        <v>43830</v>
      </c>
      <c r="E8181">
        <v>2019</v>
      </c>
    </row>
    <row r="8182" spans="1:5" x14ac:dyDescent="0.25">
      <c r="A8182" t="s">
        <v>306</v>
      </c>
      <c r="B8182" t="s">
        <v>145</v>
      </c>
      <c r="C8182" t="s">
        <v>432</v>
      </c>
      <c r="D8182">
        <v>44196</v>
      </c>
      <c r="E8182">
        <v>2020</v>
      </c>
    </row>
    <row r="8183" spans="1:5" x14ac:dyDescent="0.25">
      <c r="A8183" t="s">
        <v>306</v>
      </c>
      <c r="B8183" t="s">
        <v>145</v>
      </c>
      <c r="C8183" t="s">
        <v>433</v>
      </c>
      <c r="D8183">
        <v>34000000</v>
      </c>
      <c r="E8183">
        <v>2018</v>
      </c>
    </row>
    <row r="8184" spans="1:5" x14ac:dyDescent="0.25">
      <c r="A8184" t="s">
        <v>306</v>
      </c>
      <c r="B8184" t="s">
        <v>145</v>
      </c>
      <c r="C8184" t="s">
        <v>433</v>
      </c>
      <c r="D8184">
        <v>45000000</v>
      </c>
      <c r="E8184">
        <v>2019</v>
      </c>
    </row>
    <row r="8185" spans="1:5" x14ac:dyDescent="0.25">
      <c r="A8185" t="s">
        <v>306</v>
      </c>
      <c r="B8185" t="s">
        <v>145</v>
      </c>
      <c r="C8185" t="s">
        <v>433</v>
      </c>
      <c r="D8185">
        <v>121000000</v>
      </c>
      <c r="E8185">
        <v>2020</v>
      </c>
    </row>
    <row r="8186" spans="1:5" x14ac:dyDescent="0.25">
      <c r="A8186" t="s">
        <v>306</v>
      </c>
      <c r="B8186" t="s">
        <v>145</v>
      </c>
      <c r="C8186" t="s">
        <v>434</v>
      </c>
      <c r="D8186">
        <v>35932000000</v>
      </c>
      <c r="E8186">
        <v>2018</v>
      </c>
    </row>
    <row r="8187" spans="1:5" x14ac:dyDescent="0.25">
      <c r="A8187" t="s">
        <v>306</v>
      </c>
      <c r="B8187" t="s">
        <v>145</v>
      </c>
      <c r="C8187" t="s">
        <v>434</v>
      </c>
      <c r="D8187">
        <v>33185000000</v>
      </c>
      <c r="E8187">
        <v>2019</v>
      </c>
    </row>
    <row r="8188" spans="1:5" x14ac:dyDescent="0.25">
      <c r="A8188" t="s">
        <v>306</v>
      </c>
      <c r="B8188" t="s">
        <v>145</v>
      </c>
      <c r="C8188" t="s">
        <v>434</v>
      </c>
      <c r="D8188">
        <v>30690000000</v>
      </c>
      <c r="E8188">
        <v>2020</v>
      </c>
    </row>
    <row r="8189" spans="1:5" x14ac:dyDescent="0.25">
      <c r="A8189" t="s">
        <v>306</v>
      </c>
      <c r="B8189" t="s">
        <v>145</v>
      </c>
      <c r="C8189" t="s">
        <v>435</v>
      </c>
      <c r="D8189">
        <v>0</v>
      </c>
      <c r="E8189">
        <v>2018</v>
      </c>
    </row>
    <row r="8190" spans="1:5" x14ac:dyDescent="0.25">
      <c r="A8190" t="s">
        <v>306</v>
      </c>
      <c r="B8190" t="s">
        <v>145</v>
      </c>
      <c r="C8190" t="s">
        <v>435</v>
      </c>
      <c r="D8190">
        <v>0</v>
      </c>
      <c r="E8190">
        <v>2019</v>
      </c>
    </row>
    <row r="8191" spans="1:5" x14ac:dyDescent="0.25">
      <c r="A8191" t="s">
        <v>306</v>
      </c>
      <c r="B8191" t="s">
        <v>145</v>
      </c>
      <c r="C8191" t="s">
        <v>435</v>
      </c>
      <c r="D8191">
        <v>0</v>
      </c>
      <c r="E8191">
        <v>2020</v>
      </c>
    </row>
    <row r="8192" spans="1:5" x14ac:dyDescent="0.25">
      <c r="A8192" t="s">
        <v>306</v>
      </c>
      <c r="B8192" t="s">
        <v>145</v>
      </c>
      <c r="C8192" t="s">
        <v>436</v>
      </c>
      <c r="D8192">
        <v>0</v>
      </c>
      <c r="E8192">
        <v>2018</v>
      </c>
    </row>
    <row r="8193" spans="1:5" x14ac:dyDescent="0.25">
      <c r="A8193" t="s">
        <v>306</v>
      </c>
      <c r="B8193" t="s">
        <v>145</v>
      </c>
      <c r="C8193" t="s">
        <v>436</v>
      </c>
      <c r="D8193">
        <v>0</v>
      </c>
      <c r="E8193">
        <v>2019</v>
      </c>
    </row>
    <row r="8194" spans="1:5" x14ac:dyDescent="0.25">
      <c r="A8194" t="s">
        <v>306</v>
      </c>
      <c r="B8194" t="s">
        <v>145</v>
      </c>
      <c r="C8194" t="s">
        <v>436</v>
      </c>
      <c r="D8194">
        <v>0</v>
      </c>
      <c r="E8194">
        <v>2020</v>
      </c>
    </row>
    <row r="8195" spans="1:5" x14ac:dyDescent="0.25">
      <c r="A8195" t="s">
        <v>306</v>
      </c>
      <c r="B8195" t="s">
        <v>145</v>
      </c>
      <c r="C8195" t="s">
        <v>437</v>
      </c>
      <c r="D8195">
        <v>24069000000</v>
      </c>
      <c r="E8195">
        <v>2018</v>
      </c>
    </row>
    <row r="8196" spans="1:5" x14ac:dyDescent="0.25">
      <c r="A8196" t="s">
        <v>306</v>
      </c>
      <c r="B8196" t="s">
        <v>145</v>
      </c>
      <c r="C8196" t="s">
        <v>437</v>
      </c>
      <c r="D8196">
        <v>21207000000</v>
      </c>
      <c r="E8196">
        <v>2019</v>
      </c>
    </row>
    <row r="8197" spans="1:5" x14ac:dyDescent="0.25">
      <c r="A8197" t="s">
        <v>306</v>
      </c>
      <c r="B8197" t="s">
        <v>145</v>
      </c>
      <c r="C8197" t="s">
        <v>437</v>
      </c>
      <c r="D8197">
        <v>14392000000</v>
      </c>
      <c r="E8197">
        <v>2020</v>
      </c>
    </row>
    <row r="8198" spans="1:5" x14ac:dyDescent="0.25">
      <c r="A8198" t="s">
        <v>306</v>
      </c>
      <c r="B8198" t="s">
        <v>145</v>
      </c>
      <c r="C8198" t="s">
        <v>438</v>
      </c>
      <c r="D8198">
        <v>3695000000</v>
      </c>
      <c r="E8198">
        <v>2018</v>
      </c>
    </row>
    <row r="8199" spans="1:5" x14ac:dyDescent="0.25">
      <c r="A8199" t="s">
        <v>306</v>
      </c>
      <c r="B8199" t="s">
        <v>145</v>
      </c>
      <c r="C8199" t="s">
        <v>438</v>
      </c>
      <c r="D8199">
        <v>84000000</v>
      </c>
      <c r="E8199">
        <v>2019</v>
      </c>
    </row>
    <row r="8200" spans="1:5" x14ac:dyDescent="0.25">
      <c r="A8200" t="s">
        <v>306</v>
      </c>
      <c r="B8200" t="s">
        <v>145</v>
      </c>
      <c r="C8200" t="s">
        <v>438</v>
      </c>
      <c r="D8200">
        <v>-1276000000</v>
      </c>
      <c r="E8200">
        <v>2020</v>
      </c>
    </row>
    <row r="8201" spans="1:5" x14ac:dyDescent="0.25">
      <c r="A8201" t="s">
        <v>306</v>
      </c>
      <c r="B8201" t="s">
        <v>145</v>
      </c>
      <c r="C8201" t="s">
        <v>439</v>
      </c>
      <c r="D8201">
        <v>0</v>
      </c>
      <c r="E8201">
        <v>2018</v>
      </c>
    </row>
    <row r="8202" spans="1:5" x14ac:dyDescent="0.25">
      <c r="A8202" t="s">
        <v>306</v>
      </c>
      <c r="B8202" t="s">
        <v>145</v>
      </c>
      <c r="C8202" t="s">
        <v>439</v>
      </c>
      <c r="D8202">
        <v>0</v>
      </c>
      <c r="E8202">
        <v>2019</v>
      </c>
    </row>
    <row r="8203" spans="1:5" x14ac:dyDescent="0.25">
      <c r="A8203" t="s">
        <v>306</v>
      </c>
      <c r="B8203" t="s">
        <v>145</v>
      </c>
      <c r="C8203" t="s">
        <v>439</v>
      </c>
      <c r="D8203">
        <v>0</v>
      </c>
      <c r="E8203">
        <v>2020</v>
      </c>
    </row>
    <row r="8204" spans="1:5" x14ac:dyDescent="0.25">
      <c r="A8204" t="s">
        <v>306</v>
      </c>
      <c r="B8204" t="s">
        <v>145</v>
      </c>
      <c r="C8204" t="s">
        <v>23</v>
      </c>
      <c r="D8204">
        <v>650000000</v>
      </c>
      <c r="E8204">
        <v>2018</v>
      </c>
    </row>
    <row r="8205" spans="1:5" x14ac:dyDescent="0.25">
      <c r="A8205" t="s">
        <v>306</v>
      </c>
      <c r="B8205" t="s">
        <v>145</v>
      </c>
      <c r="C8205" t="s">
        <v>23</v>
      </c>
      <c r="D8205">
        <v>-724000000</v>
      </c>
      <c r="E8205">
        <v>2019</v>
      </c>
    </row>
    <row r="8206" spans="1:5" x14ac:dyDescent="0.25">
      <c r="A8206" t="s">
        <v>306</v>
      </c>
      <c r="B8206" t="s">
        <v>145</v>
      </c>
      <c r="C8206" t="s">
        <v>23</v>
      </c>
      <c r="D8206">
        <v>160000000</v>
      </c>
      <c r="E8206">
        <v>2020</v>
      </c>
    </row>
    <row r="8207" spans="1:5" x14ac:dyDescent="0.25">
      <c r="A8207" t="s">
        <v>306</v>
      </c>
      <c r="B8207" t="s">
        <v>145</v>
      </c>
      <c r="C8207" t="s">
        <v>440</v>
      </c>
      <c r="D8207">
        <v>0</v>
      </c>
      <c r="E8207">
        <v>2018</v>
      </c>
    </row>
    <row r="8208" spans="1:5" x14ac:dyDescent="0.25">
      <c r="A8208" t="s">
        <v>306</v>
      </c>
      <c r="B8208" t="s">
        <v>145</v>
      </c>
      <c r="C8208" t="s">
        <v>440</v>
      </c>
      <c r="D8208">
        <v>0</v>
      </c>
      <c r="E8208">
        <v>2019</v>
      </c>
    </row>
    <row r="8209" spans="1:5" x14ac:dyDescent="0.25">
      <c r="A8209" t="s">
        <v>306</v>
      </c>
      <c r="B8209" t="s">
        <v>145</v>
      </c>
      <c r="C8209" t="s">
        <v>440</v>
      </c>
      <c r="D8209">
        <v>0</v>
      </c>
      <c r="E8209">
        <v>2020</v>
      </c>
    </row>
    <row r="8210" spans="1:5" x14ac:dyDescent="0.25">
      <c r="A8210" t="s">
        <v>306</v>
      </c>
      <c r="B8210" t="s">
        <v>145</v>
      </c>
      <c r="C8210" t="s">
        <v>22</v>
      </c>
      <c r="D8210">
        <v>57000000</v>
      </c>
      <c r="E8210">
        <v>2018</v>
      </c>
    </row>
    <row r="8211" spans="1:5" x14ac:dyDescent="0.25">
      <c r="A8211" t="s">
        <v>306</v>
      </c>
      <c r="B8211" t="s">
        <v>145</v>
      </c>
      <c r="C8211" t="s">
        <v>22</v>
      </c>
      <c r="D8211">
        <v>57000000</v>
      </c>
      <c r="E8211">
        <v>2019</v>
      </c>
    </row>
    <row r="8212" spans="1:5" x14ac:dyDescent="0.25">
      <c r="A8212" t="s">
        <v>306</v>
      </c>
      <c r="B8212" t="s">
        <v>145</v>
      </c>
      <c r="C8212" t="s">
        <v>22</v>
      </c>
      <c r="D8212">
        <v>46000000</v>
      </c>
      <c r="E8212">
        <v>2020</v>
      </c>
    </row>
    <row r="8213" spans="1:5" x14ac:dyDescent="0.25">
      <c r="A8213" t="s">
        <v>306</v>
      </c>
      <c r="B8213" t="s">
        <v>145</v>
      </c>
      <c r="C8213" t="s">
        <v>441</v>
      </c>
      <c r="D8213">
        <v>0</v>
      </c>
      <c r="E8213">
        <v>2018</v>
      </c>
    </row>
    <row r="8214" spans="1:5" x14ac:dyDescent="0.25">
      <c r="A8214" t="s">
        <v>306</v>
      </c>
      <c r="B8214" t="s">
        <v>145</v>
      </c>
      <c r="C8214" t="s">
        <v>441</v>
      </c>
      <c r="D8214">
        <v>0</v>
      </c>
      <c r="E8214">
        <v>2019</v>
      </c>
    </row>
    <row r="8215" spans="1:5" x14ac:dyDescent="0.25">
      <c r="A8215" t="s">
        <v>306</v>
      </c>
      <c r="B8215" t="s">
        <v>145</v>
      </c>
      <c r="C8215" t="s">
        <v>441</v>
      </c>
      <c r="D8215">
        <v>0</v>
      </c>
      <c r="E8215">
        <v>2020</v>
      </c>
    </row>
    <row r="8216" spans="1:5" x14ac:dyDescent="0.25">
      <c r="A8216" t="s">
        <v>306</v>
      </c>
      <c r="B8216" t="s">
        <v>145</v>
      </c>
      <c r="C8216" t="s">
        <v>11</v>
      </c>
      <c r="D8216">
        <v>11220000000</v>
      </c>
      <c r="E8216">
        <v>2018</v>
      </c>
    </row>
    <row r="8217" spans="1:5" x14ac:dyDescent="0.25">
      <c r="A8217" t="s">
        <v>306</v>
      </c>
      <c r="B8217" t="s">
        <v>145</v>
      </c>
      <c r="C8217" t="s">
        <v>11</v>
      </c>
      <c r="D8217">
        <v>10786000000</v>
      </c>
      <c r="E8217">
        <v>2019</v>
      </c>
    </row>
    <row r="8218" spans="1:5" x14ac:dyDescent="0.25">
      <c r="A8218" t="s">
        <v>306</v>
      </c>
      <c r="B8218" t="s">
        <v>145</v>
      </c>
      <c r="C8218" t="s">
        <v>11</v>
      </c>
      <c r="D8218">
        <v>10808000000</v>
      </c>
      <c r="E8218">
        <v>2020</v>
      </c>
    </row>
    <row r="8219" spans="1:5" x14ac:dyDescent="0.25">
      <c r="A8219" t="s">
        <v>306</v>
      </c>
      <c r="B8219" t="s">
        <v>145</v>
      </c>
      <c r="C8219" t="s">
        <v>19</v>
      </c>
      <c r="D8219">
        <v>256540000000</v>
      </c>
      <c r="E8219">
        <v>2018</v>
      </c>
    </row>
    <row r="8220" spans="1:5" x14ac:dyDescent="0.25">
      <c r="A8220" t="s">
        <v>306</v>
      </c>
      <c r="B8220" t="s">
        <v>145</v>
      </c>
      <c r="C8220" t="s">
        <v>19</v>
      </c>
      <c r="D8220">
        <v>258537000000</v>
      </c>
      <c r="E8220">
        <v>2019</v>
      </c>
    </row>
    <row r="8221" spans="1:5" x14ac:dyDescent="0.25">
      <c r="A8221" t="s">
        <v>306</v>
      </c>
      <c r="B8221" t="s">
        <v>145</v>
      </c>
      <c r="C8221" t="s">
        <v>19</v>
      </c>
      <c r="D8221">
        <v>267261000000</v>
      </c>
      <c r="E8221">
        <v>2020</v>
      </c>
    </row>
    <row r="8222" spans="1:5" x14ac:dyDescent="0.25">
      <c r="A8222" t="s">
        <v>306</v>
      </c>
      <c r="B8222" t="s">
        <v>145</v>
      </c>
      <c r="C8222" t="s">
        <v>18</v>
      </c>
      <c r="D8222">
        <v>220474000000</v>
      </c>
      <c r="E8222">
        <v>2018</v>
      </c>
    </row>
    <row r="8223" spans="1:5" x14ac:dyDescent="0.25">
      <c r="A8223" t="s">
        <v>306</v>
      </c>
      <c r="B8223" t="s">
        <v>145</v>
      </c>
      <c r="C8223" t="s">
        <v>18</v>
      </c>
      <c r="D8223">
        <v>225307000000</v>
      </c>
      <c r="E8223">
        <v>2019</v>
      </c>
    </row>
    <row r="8224" spans="1:5" x14ac:dyDescent="0.25">
      <c r="A8224" t="s">
        <v>306</v>
      </c>
      <c r="B8224" t="s">
        <v>145</v>
      </c>
      <c r="C8224" t="s">
        <v>18</v>
      </c>
      <c r="D8224">
        <v>236450000000</v>
      </c>
      <c r="E8224">
        <v>2020</v>
      </c>
    </row>
    <row r="8225" spans="1:5" x14ac:dyDescent="0.25">
      <c r="A8225" t="s">
        <v>306</v>
      </c>
      <c r="B8225" t="s">
        <v>145</v>
      </c>
      <c r="C8225" t="s">
        <v>442</v>
      </c>
      <c r="D8225">
        <v>0</v>
      </c>
      <c r="E8225">
        <v>2018</v>
      </c>
    </row>
    <row r="8226" spans="1:5" x14ac:dyDescent="0.25">
      <c r="A8226" t="s">
        <v>306</v>
      </c>
      <c r="B8226" t="s">
        <v>145</v>
      </c>
      <c r="C8226" t="s">
        <v>442</v>
      </c>
      <c r="D8226">
        <v>0</v>
      </c>
      <c r="E8226">
        <v>2019</v>
      </c>
    </row>
    <row r="8227" spans="1:5" x14ac:dyDescent="0.25">
      <c r="A8227" t="s">
        <v>306</v>
      </c>
      <c r="B8227" t="s">
        <v>145</v>
      </c>
      <c r="C8227" t="s">
        <v>442</v>
      </c>
      <c r="D8227">
        <v>0</v>
      </c>
      <c r="E8227">
        <v>2020</v>
      </c>
    </row>
    <row r="8228" spans="1:5" x14ac:dyDescent="0.25">
      <c r="A8228" t="s">
        <v>306</v>
      </c>
      <c r="B8228" t="s">
        <v>145</v>
      </c>
      <c r="C8228" t="s">
        <v>443</v>
      </c>
      <c r="D8228">
        <v>2709000000</v>
      </c>
      <c r="E8228">
        <v>2018</v>
      </c>
    </row>
    <row r="8229" spans="1:5" x14ac:dyDescent="0.25">
      <c r="A8229" t="s">
        <v>306</v>
      </c>
      <c r="B8229" t="s">
        <v>145</v>
      </c>
      <c r="C8229" t="s">
        <v>443</v>
      </c>
      <c r="D8229">
        <v>2519000000</v>
      </c>
      <c r="E8229">
        <v>2019</v>
      </c>
    </row>
    <row r="8230" spans="1:5" x14ac:dyDescent="0.25">
      <c r="A8230" t="s">
        <v>306</v>
      </c>
      <c r="B8230" t="s">
        <v>145</v>
      </c>
      <c r="C8230" t="s">
        <v>443</v>
      </c>
      <c r="D8230">
        <v>4901000000</v>
      </c>
      <c r="E8230">
        <v>2020</v>
      </c>
    </row>
    <row r="8231" spans="1:5" x14ac:dyDescent="0.25">
      <c r="A8231" t="s">
        <v>306</v>
      </c>
      <c r="B8231" t="s">
        <v>145</v>
      </c>
      <c r="C8231" t="s">
        <v>444</v>
      </c>
      <c r="D8231">
        <v>3139000000</v>
      </c>
      <c r="E8231">
        <v>2018</v>
      </c>
    </row>
    <row r="8232" spans="1:5" x14ac:dyDescent="0.25">
      <c r="A8232" t="s">
        <v>306</v>
      </c>
      <c r="B8232" t="s">
        <v>145</v>
      </c>
      <c r="C8232" t="s">
        <v>444</v>
      </c>
      <c r="D8232">
        <v>-277000000</v>
      </c>
      <c r="E8232">
        <v>2019</v>
      </c>
    </row>
    <row r="8233" spans="1:5" x14ac:dyDescent="0.25">
      <c r="A8233" t="s">
        <v>306</v>
      </c>
      <c r="B8233" t="s">
        <v>145</v>
      </c>
      <c r="C8233" t="s">
        <v>444</v>
      </c>
      <c r="D8233">
        <v>3095000000</v>
      </c>
      <c r="E8233">
        <v>2020</v>
      </c>
    </row>
    <row r="8234" spans="1:5" x14ac:dyDescent="0.25">
      <c r="A8234" t="s">
        <v>306</v>
      </c>
      <c r="B8234" t="s">
        <v>145</v>
      </c>
      <c r="C8234" t="s">
        <v>445</v>
      </c>
      <c r="D8234">
        <v>-1361000000</v>
      </c>
      <c r="E8234">
        <v>2018</v>
      </c>
    </row>
    <row r="8235" spans="1:5" x14ac:dyDescent="0.25">
      <c r="A8235" t="s">
        <v>306</v>
      </c>
      <c r="B8235" t="s">
        <v>145</v>
      </c>
      <c r="C8235" t="s">
        <v>445</v>
      </c>
      <c r="D8235">
        <v>0</v>
      </c>
      <c r="E8235">
        <v>2019</v>
      </c>
    </row>
    <row r="8236" spans="1:5" x14ac:dyDescent="0.25">
      <c r="A8236" t="s">
        <v>306</v>
      </c>
      <c r="B8236" t="s">
        <v>145</v>
      </c>
      <c r="C8236" t="s">
        <v>445</v>
      </c>
      <c r="D8236">
        <v>0</v>
      </c>
      <c r="E8236">
        <v>2020</v>
      </c>
    </row>
    <row r="8237" spans="1:5" x14ac:dyDescent="0.25">
      <c r="A8237" t="s">
        <v>306</v>
      </c>
      <c r="B8237" t="s">
        <v>145</v>
      </c>
      <c r="C8237" t="s">
        <v>446</v>
      </c>
      <c r="D8237">
        <v>0</v>
      </c>
      <c r="E8237">
        <v>2018</v>
      </c>
    </row>
    <row r="8238" spans="1:5" x14ac:dyDescent="0.25">
      <c r="A8238" t="s">
        <v>306</v>
      </c>
      <c r="B8238" t="s">
        <v>145</v>
      </c>
      <c r="C8238" t="s">
        <v>446</v>
      </c>
      <c r="D8238">
        <v>0</v>
      </c>
      <c r="E8238">
        <v>2019</v>
      </c>
    </row>
    <row r="8239" spans="1:5" x14ac:dyDescent="0.25">
      <c r="A8239" t="s">
        <v>306</v>
      </c>
      <c r="B8239" t="s">
        <v>145</v>
      </c>
      <c r="C8239" t="s">
        <v>446</v>
      </c>
      <c r="D8239">
        <v>0</v>
      </c>
      <c r="E8239">
        <v>2020</v>
      </c>
    </row>
    <row r="8240" spans="1:5" x14ac:dyDescent="0.25">
      <c r="A8240" t="s">
        <v>306</v>
      </c>
      <c r="B8240" t="s">
        <v>145</v>
      </c>
      <c r="C8240" t="s">
        <v>447</v>
      </c>
      <c r="D8240">
        <v>-122000000</v>
      </c>
      <c r="E8240">
        <v>2018</v>
      </c>
    </row>
    <row r="8241" spans="1:5" x14ac:dyDescent="0.25">
      <c r="A8241" t="s">
        <v>306</v>
      </c>
      <c r="B8241" t="s">
        <v>145</v>
      </c>
      <c r="C8241" t="s">
        <v>447</v>
      </c>
      <c r="D8241">
        <v>-3129000000</v>
      </c>
      <c r="E8241">
        <v>2019</v>
      </c>
    </row>
    <row r="8242" spans="1:5" x14ac:dyDescent="0.25">
      <c r="A8242" t="s">
        <v>306</v>
      </c>
      <c r="B8242" t="s">
        <v>145</v>
      </c>
      <c r="C8242" t="s">
        <v>447</v>
      </c>
      <c r="D8242">
        <v>2315000000</v>
      </c>
      <c r="E8242">
        <v>2020</v>
      </c>
    </row>
    <row r="8243" spans="1:5" x14ac:dyDescent="0.25">
      <c r="A8243" t="s">
        <v>306</v>
      </c>
      <c r="B8243" t="s">
        <v>145</v>
      </c>
      <c r="C8243" t="s">
        <v>448</v>
      </c>
      <c r="D8243">
        <v>0</v>
      </c>
      <c r="E8243">
        <v>2018</v>
      </c>
    </row>
    <row r="8244" spans="1:5" x14ac:dyDescent="0.25">
      <c r="A8244" t="s">
        <v>306</v>
      </c>
      <c r="B8244" t="s">
        <v>145</v>
      </c>
      <c r="C8244" t="s">
        <v>448</v>
      </c>
      <c r="D8244">
        <v>0</v>
      </c>
      <c r="E8244">
        <v>2019</v>
      </c>
    </row>
    <row r="8245" spans="1:5" x14ac:dyDescent="0.25">
      <c r="A8245" t="s">
        <v>306</v>
      </c>
      <c r="B8245" t="s">
        <v>145</v>
      </c>
      <c r="C8245" t="s">
        <v>448</v>
      </c>
      <c r="D8245">
        <v>0</v>
      </c>
      <c r="E8245">
        <v>2020</v>
      </c>
    </row>
    <row r="8246" spans="1:5" x14ac:dyDescent="0.25">
      <c r="A8246" t="s">
        <v>306</v>
      </c>
      <c r="B8246" t="s">
        <v>145</v>
      </c>
      <c r="C8246" t="s">
        <v>449</v>
      </c>
      <c r="D8246">
        <v>-16261000000</v>
      </c>
      <c r="E8246">
        <v>2018</v>
      </c>
    </row>
    <row r="8247" spans="1:5" x14ac:dyDescent="0.25">
      <c r="A8247" t="s">
        <v>306</v>
      </c>
      <c r="B8247" t="s">
        <v>145</v>
      </c>
      <c r="C8247" t="s">
        <v>449</v>
      </c>
      <c r="D8247">
        <v>-13721000000</v>
      </c>
      <c r="E8247">
        <v>2019</v>
      </c>
    </row>
    <row r="8248" spans="1:5" x14ac:dyDescent="0.25">
      <c r="A8248" t="s">
        <v>306</v>
      </c>
      <c r="B8248" t="s">
        <v>145</v>
      </c>
      <c r="C8248" t="s">
        <v>449</v>
      </c>
      <c r="D8248">
        <v>-18615000000</v>
      </c>
      <c r="E8248">
        <v>2020</v>
      </c>
    </row>
    <row r="8249" spans="1:5" x14ac:dyDescent="0.25">
      <c r="A8249" t="s">
        <v>306</v>
      </c>
      <c r="B8249" t="s">
        <v>145</v>
      </c>
      <c r="C8249" t="s">
        <v>450</v>
      </c>
      <c r="D8249">
        <v>0</v>
      </c>
      <c r="E8249">
        <v>2018</v>
      </c>
    </row>
    <row r="8250" spans="1:5" x14ac:dyDescent="0.25">
      <c r="A8250" t="s">
        <v>306</v>
      </c>
      <c r="B8250" t="s">
        <v>145</v>
      </c>
      <c r="C8250" t="s">
        <v>450</v>
      </c>
      <c r="D8250">
        <v>0</v>
      </c>
      <c r="E8250">
        <v>2019</v>
      </c>
    </row>
    <row r="8251" spans="1:5" x14ac:dyDescent="0.25">
      <c r="A8251" t="s">
        <v>306</v>
      </c>
      <c r="B8251" t="s">
        <v>145</v>
      </c>
      <c r="C8251" t="s">
        <v>450</v>
      </c>
      <c r="D8251">
        <v>0</v>
      </c>
      <c r="E8251">
        <v>2020</v>
      </c>
    </row>
    <row r="8252" spans="1:5" x14ac:dyDescent="0.25">
      <c r="A8252" t="s">
        <v>306</v>
      </c>
      <c r="B8252" t="s">
        <v>145</v>
      </c>
      <c r="C8252" t="s">
        <v>451</v>
      </c>
      <c r="D8252">
        <v>15022000000</v>
      </c>
      <c r="E8252">
        <v>2018</v>
      </c>
    </row>
    <row r="8253" spans="1:5" x14ac:dyDescent="0.25">
      <c r="A8253" t="s">
        <v>306</v>
      </c>
      <c r="B8253" t="s">
        <v>145</v>
      </c>
      <c r="C8253" t="s">
        <v>451</v>
      </c>
      <c r="D8253">
        <v>0</v>
      </c>
      <c r="E8253">
        <v>2019</v>
      </c>
    </row>
    <row r="8254" spans="1:5" x14ac:dyDescent="0.25">
      <c r="A8254" t="s">
        <v>306</v>
      </c>
      <c r="B8254" t="s">
        <v>145</v>
      </c>
      <c r="C8254" t="s">
        <v>451</v>
      </c>
      <c r="D8254">
        <v>0</v>
      </c>
      <c r="E8254">
        <v>2020</v>
      </c>
    </row>
    <row r="8255" spans="1:5" x14ac:dyDescent="0.25">
      <c r="A8255" t="s">
        <v>306</v>
      </c>
      <c r="B8255" t="s">
        <v>145</v>
      </c>
      <c r="C8255" t="s">
        <v>452</v>
      </c>
      <c r="D8255">
        <v>0</v>
      </c>
      <c r="E8255">
        <v>2018</v>
      </c>
    </row>
    <row r="8256" spans="1:5" x14ac:dyDescent="0.25">
      <c r="A8256" t="s">
        <v>306</v>
      </c>
      <c r="B8256" t="s">
        <v>145</v>
      </c>
      <c r="C8256" t="s">
        <v>452</v>
      </c>
      <c r="D8256">
        <v>0</v>
      </c>
      <c r="E8256">
        <v>2019</v>
      </c>
    </row>
    <row r="8257" spans="1:5" x14ac:dyDescent="0.25">
      <c r="A8257" t="s">
        <v>306</v>
      </c>
      <c r="B8257" t="s">
        <v>145</v>
      </c>
      <c r="C8257" t="s">
        <v>452</v>
      </c>
      <c r="D8257">
        <v>0</v>
      </c>
      <c r="E8257">
        <v>2020</v>
      </c>
    </row>
    <row r="8258" spans="1:5" x14ac:dyDescent="0.25">
      <c r="A8258" t="s">
        <v>306</v>
      </c>
      <c r="B8258" t="s">
        <v>145</v>
      </c>
      <c r="C8258" t="s">
        <v>453</v>
      </c>
      <c r="D8258">
        <v>18000000</v>
      </c>
      <c r="E8258">
        <v>2018</v>
      </c>
    </row>
    <row r="8259" spans="1:5" x14ac:dyDescent="0.25">
      <c r="A8259" t="s">
        <v>306</v>
      </c>
      <c r="B8259" t="s">
        <v>145</v>
      </c>
      <c r="C8259" t="s">
        <v>453</v>
      </c>
      <c r="D8259">
        <v>37000000</v>
      </c>
      <c r="E8259">
        <v>2019</v>
      </c>
    </row>
    <row r="8260" spans="1:5" x14ac:dyDescent="0.25">
      <c r="A8260" t="s">
        <v>306</v>
      </c>
      <c r="B8260" t="s">
        <v>145</v>
      </c>
      <c r="C8260" t="s">
        <v>453</v>
      </c>
      <c r="D8260">
        <v>3000000</v>
      </c>
      <c r="E8260">
        <v>2020</v>
      </c>
    </row>
    <row r="8261" spans="1:5" x14ac:dyDescent="0.25">
      <c r="A8261" t="s">
        <v>306</v>
      </c>
      <c r="B8261" t="s">
        <v>145</v>
      </c>
      <c r="C8261" t="s">
        <v>454</v>
      </c>
      <c r="D8261">
        <v>3677000000</v>
      </c>
      <c r="E8261">
        <v>2018</v>
      </c>
    </row>
    <row r="8262" spans="1:5" x14ac:dyDescent="0.25">
      <c r="A8262" t="s">
        <v>306</v>
      </c>
      <c r="B8262" t="s">
        <v>145</v>
      </c>
      <c r="C8262" t="s">
        <v>454</v>
      </c>
      <c r="D8262">
        <v>47000000</v>
      </c>
      <c r="E8262">
        <v>2019</v>
      </c>
    </row>
    <row r="8263" spans="1:5" x14ac:dyDescent="0.25">
      <c r="A8263" t="s">
        <v>306</v>
      </c>
      <c r="B8263" t="s">
        <v>145</v>
      </c>
      <c r="C8263" t="s">
        <v>454</v>
      </c>
      <c r="D8263">
        <v>-1279000000</v>
      </c>
      <c r="E8263">
        <v>2020</v>
      </c>
    </row>
    <row r="8264" spans="1:5" x14ac:dyDescent="0.25">
      <c r="A8264" t="s">
        <v>306</v>
      </c>
      <c r="B8264" t="s">
        <v>145</v>
      </c>
      <c r="C8264" t="s">
        <v>24</v>
      </c>
      <c r="D8264">
        <v>3695000000</v>
      </c>
      <c r="E8264">
        <v>2018</v>
      </c>
    </row>
    <row r="8265" spans="1:5" x14ac:dyDescent="0.25">
      <c r="A8265" t="s">
        <v>306</v>
      </c>
      <c r="B8265" t="s">
        <v>145</v>
      </c>
      <c r="C8265" t="s">
        <v>24</v>
      </c>
      <c r="D8265">
        <v>84000000</v>
      </c>
      <c r="E8265">
        <v>2019</v>
      </c>
    </row>
    <row r="8266" spans="1:5" x14ac:dyDescent="0.25">
      <c r="A8266" t="s">
        <v>306</v>
      </c>
      <c r="B8266" t="s">
        <v>145</v>
      </c>
      <c r="C8266" t="s">
        <v>24</v>
      </c>
      <c r="D8266">
        <v>-1276000000</v>
      </c>
      <c r="E8266">
        <v>2020</v>
      </c>
    </row>
    <row r="8267" spans="1:5" x14ac:dyDescent="0.25">
      <c r="A8267" t="s">
        <v>306</v>
      </c>
      <c r="B8267" t="s">
        <v>145</v>
      </c>
      <c r="C8267" t="s">
        <v>455</v>
      </c>
      <c r="D8267">
        <v>36178000000</v>
      </c>
      <c r="E8267">
        <v>2018</v>
      </c>
    </row>
    <row r="8268" spans="1:5" x14ac:dyDescent="0.25">
      <c r="A8268" t="s">
        <v>306</v>
      </c>
      <c r="B8268" t="s">
        <v>145</v>
      </c>
      <c r="C8268" t="s">
        <v>455</v>
      </c>
      <c r="D8268">
        <v>36469000000</v>
      </c>
      <c r="E8268">
        <v>2019</v>
      </c>
    </row>
    <row r="8269" spans="1:5" x14ac:dyDescent="0.25">
      <c r="A8269" t="s">
        <v>306</v>
      </c>
      <c r="B8269" t="s">
        <v>145</v>
      </c>
      <c r="C8269" t="s">
        <v>455</v>
      </c>
      <c r="D8269">
        <v>37083000000</v>
      </c>
      <c r="E8269">
        <v>2020</v>
      </c>
    </row>
    <row r="8270" spans="1:5" x14ac:dyDescent="0.25">
      <c r="A8270" t="s">
        <v>306</v>
      </c>
      <c r="B8270" t="s">
        <v>145</v>
      </c>
      <c r="C8270" t="s">
        <v>14</v>
      </c>
      <c r="D8270">
        <v>141891000000</v>
      </c>
      <c r="E8270">
        <v>2018</v>
      </c>
    </row>
    <row r="8271" spans="1:5" x14ac:dyDescent="0.25">
      <c r="A8271" t="s">
        <v>306</v>
      </c>
      <c r="B8271" t="s">
        <v>145</v>
      </c>
      <c r="C8271" t="s">
        <v>14</v>
      </c>
      <c r="D8271">
        <v>144490000000</v>
      </c>
      <c r="E8271">
        <v>2019</v>
      </c>
    </row>
    <row r="8272" spans="1:5" x14ac:dyDescent="0.25">
      <c r="A8272" t="s">
        <v>306</v>
      </c>
      <c r="B8272" t="s">
        <v>145</v>
      </c>
      <c r="C8272" t="s">
        <v>14</v>
      </c>
      <c r="D8272">
        <v>150517000000</v>
      </c>
      <c r="E8272">
        <v>2020</v>
      </c>
    </row>
    <row r="8273" spans="1:5" x14ac:dyDescent="0.25">
      <c r="A8273" t="s">
        <v>306</v>
      </c>
      <c r="B8273" t="s">
        <v>145</v>
      </c>
      <c r="C8273" t="s">
        <v>17</v>
      </c>
      <c r="D8273">
        <v>124905000000</v>
      </c>
      <c r="E8273">
        <v>2018</v>
      </c>
    </row>
    <row r="8274" spans="1:5" x14ac:dyDescent="0.25">
      <c r="A8274" t="s">
        <v>306</v>
      </c>
      <c r="B8274" t="s">
        <v>145</v>
      </c>
      <c r="C8274" t="s">
        <v>17</v>
      </c>
      <c r="D8274">
        <v>127175000000</v>
      </c>
      <c r="E8274">
        <v>2019</v>
      </c>
    </row>
    <row r="8275" spans="1:5" x14ac:dyDescent="0.25">
      <c r="A8275" t="s">
        <v>306</v>
      </c>
      <c r="B8275" t="s">
        <v>145</v>
      </c>
      <c r="C8275" t="s">
        <v>17</v>
      </c>
      <c r="D8275">
        <v>139258000000</v>
      </c>
      <c r="E8275">
        <v>2020</v>
      </c>
    </row>
    <row r="8276" spans="1:5" x14ac:dyDescent="0.25">
      <c r="A8276" t="s">
        <v>306</v>
      </c>
      <c r="B8276" t="s">
        <v>145</v>
      </c>
      <c r="C8276" t="s">
        <v>456</v>
      </c>
      <c r="D8276">
        <v>11403000000</v>
      </c>
      <c r="E8276">
        <v>2018</v>
      </c>
    </row>
    <row r="8277" spans="1:5" x14ac:dyDescent="0.25">
      <c r="A8277" t="s">
        <v>306</v>
      </c>
      <c r="B8277" t="s">
        <v>145</v>
      </c>
      <c r="C8277" t="s">
        <v>456</v>
      </c>
      <c r="D8277">
        <v>11161000000</v>
      </c>
      <c r="E8277">
        <v>2019</v>
      </c>
    </row>
    <row r="8278" spans="1:5" x14ac:dyDescent="0.25">
      <c r="A8278" t="s">
        <v>306</v>
      </c>
      <c r="B8278" t="s">
        <v>145</v>
      </c>
      <c r="C8278" t="s">
        <v>456</v>
      </c>
      <c r="D8278">
        <v>10193000000</v>
      </c>
      <c r="E8278">
        <v>2020</v>
      </c>
    </row>
    <row r="8279" spans="1:5" x14ac:dyDescent="0.25">
      <c r="A8279" t="s">
        <v>306</v>
      </c>
      <c r="B8279" t="s">
        <v>145</v>
      </c>
      <c r="C8279" t="s">
        <v>457</v>
      </c>
      <c r="D8279">
        <v>2247000000</v>
      </c>
      <c r="E8279">
        <v>2018</v>
      </c>
    </row>
    <row r="8280" spans="1:5" x14ac:dyDescent="0.25">
      <c r="A8280" t="s">
        <v>306</v>
      </c>
      <c r="B8280" t="s">
        <v>145</v>
      </c>
      <c r="C8280" t="s">
        <v>457</v>
      </c>
      <c r="D8280">
        <v>4899000000</v>
      </c>
      <c r="E8280">
        <v>2020</v>
      </c>
    </row>
    <row r="8281" spans="1:5" x14ac:dyDescent="0.25">
      <c r="A8281" t="s">
        <v>306</v>
      </c>
      <c r="B8281" t="s">
        <v>145</v>
      </c>
      <c r="C8281" t="s">
        <v>494</v>
      </c>
      <c r="D8281">
        <v>0</v>
      </c>
      <c r="E8281">
        <v>2019</v>
      </c>
    </row>
    <row r="8282" spans="1:5" x14ac:dyDescent="0.25">
      <c r="A8282" t="s">
        <v>306</v>
      </c>
      <c r="B8282" t="s">
        <v>145</v>
      </c>
      <c r="C8282" t="s">
        <v>458</v>
      </c>
      <c r="D8282">
        <v>11403000000</v>
      </c>
      <c r="E8282">
        <v>2018</v>
      </c>
    </row>
    <row r="8283" spans="1:5" x14ac:dyDescent="0.25">
      <c r="A8283" t="s">
        <v>306</v>
      </c>
      <c r="B8283" t="s">
        <v>145</v>
      </c>
      <c r="C8283" t="s">
        <v>458</v>
      </c>
      <c r="D8283">
        <v>11161000000</v>
      </c>
      <c r="E8283">
        <v>2019</v>
      </c>
    </row>
    <row r="8284" spans="1:5" x14ac:dyDescent="0.25">
      <c r="A8284" t="s">
        <v>306</v>
      </c>
      <c r="B8284" t="s">
        <v>145</v>
      </c>
      <c r="C8284" t="s">
        <v>458</v>
      </c>
      <c r="D8284">
        <v>10193000000</v>
      </c>
      <c r="E8284">
        <v>2020</v>
      </c>
    </row>
    <row r="8285" spans="1:5" x14ac:dyDescent="0.25">
      <c r="A8285" t="s">
        <v>306</v>
      </c>
      <c r="B8285" t="s">
        <v>145</v>
      </c>
      <c r="C8285" t="s">
        <v>459</v>
      </c>
      <c r="D8285">
        <v>3203000000</v>
      </c>
      <c r="E8285">
        <v>2018</v>
      </c>
    </row>
    <row r="8286" spans="1:5" x14ac:dyDescent="0.25">
      <c r="A8286" t="s">
        <v>306</v>
      </c>
      <c r="B8286" t="s">
        <v>145</v>
      </c>
      <c r="C8286" t="s">
        <v>459</v>
      </c>
      <c r="D8286">
        <v>574000000</v>
      </c>
      <c r="E8286">
        <v>2019</v>
      </c>
    </row>
    <row r="8287" spans="1:5" x14ac:dyDescent="0.25">
      <c r="A8287" t="s">
        <v>306</v>
      </c>
      <c r="B8287" t="s">
        <v>145</v>
      </c>
      <c r="C8287" t="s">
        <v>459</v>
      </c>
      <c r="D8287">
        <v>-4408000000</v>
      </c>
      <c r="E8287">
        <v>2020</v>
      </c>
    </row>
    <row r="8288" spans="1:5" x14ac:dyDescent="0.25">
      <c r="A8288" t="s">
        <v>306</v>
      </c>
      <c r="B8288" t="s">
        <v>145</v>
      </c>
      <c r="C8288" t="s">
        <v>460</v>
      </c>
      <c r="D8288">
        <v>-5960000000</v>
      </c>
      <c r="E8288">
        <v>2018</v>
      </c>
    </row>
    <row r="8289" spans="1:5" x14ac:dyDescent="0.25">
      <c r="A8289" t="s">
        <v>306</v>
      </c>
      <c r="B8289" t="s">
        <v>145</v>
      </c>
      <c r="C8289" t="s">
        <v>460</v>
      </c>
      <c r="D8289">
        <v>-5523000000</v>
      </c>
      <c r="E8289">
        <v>2019</v>
      </c>
    </row>
    <row r="8290" spans="1:5" x14ac:dyDescent="0.25">
      <c r="A8290" t="s">
        <v>306</v>
      </c>
      <c r="B8290" t="s">
        <v>145</v>
      </c>
      <c r="C8290" t="s">
        <v>460</v>
      </c>
      <c r="D8290">
        <v>-1601000000</v>
      </c>
      <c r="E8290">
        <v>2020</v>
      </c>
    </row>
    <row r="8291" spans="1:5" x14ac:dyDescent="0.25">
      <c r="A8291" t="s">
        <v>306</v>
      </c>
      <c r="B8291" t="s">
        <v>145</v>
      </c>
      <c r="C8291" t="s">
        <v>461</v>
      </c>
      <c r="D8291">
        <v>45791000000</v>
      </c>
      <c r="E8291">
        <v>2018</v>
      </c>
    </row>
    <row r="8292" spans="1:5" x14ac:dyDescent="0.25">
      <c r="A8292" t="s">
        <v>306</v>
      </c>
      <c r="B8292" t="s">
        <v>145</v>
      </c>
      <c r="C8292" t="s">
        <v>461</v>
      </c>
      <c r="D8292">
        <v>43550000000</v>
      </c>
      <c r="E8292">
        <v>2019</v>
      </c>
    </row>
    <row r="8293" spans="1:5" x14ac:dyDescent="0.25">
      <c r="A8293" t="s">
        <v>306</v>
      </c>
      <c r="B8293" t="s">
        <v>145</v>
      </c>
      <c r="C8293" t="s">
        <v>461</v>
      </c>
      <c r="D8293">
        <v>28644000000</v>
      </c>
      <c r="E8293">
        <v>2020</v>
      </c>
    </row>
    <row r="8294" spans="1:5" x14ac:dyDescent="0.25">
      <c r="A8294" t="s">
        <v>306</v>
      </c>
      <c r="B8294" t="s">
        <v>145</v>
      </c>
      <c r="C8294" t="s">
        <v>462</v>
      </c>
      <c r="D8294">
        <v>-5075000000</v>
      </c>
      <c r="E8294">
        <v>2018</v>
      </c>
    </row>
    <row r="8295" spans="1:5" x14ac:dyDescent="0.25">
      <c r="A8295" t="s">
        <v>306</v>
      </c>
      <c r="B8295" t="s">
        <v>145</v>
      </c>
      <c r="C8295" t="s">
        <v>462</v>
      </c>
      <c r="D8295">
        <v>3809000000</v>
      </c>
      <c r="E8295">
        <v>2019</v>
      </c>
    </row>
    <row r="8296" spans="1:5" x14ac:dyDescent="0.25">
      <c r="A8296" t="s">
        <v>306</v>
      </c>
      <c r="B8296" t="s">
        <v>145</v>
      </c>
      <c r="C8296" t="s">
        <v>462</v>
      </c>
      <c r="D8296">
        <v>19833000000</v>
      </c>
      <c r="E8296">
        <v>2020</v>
      </c>
    </row>
    <row r="8297" spans="1:5" x14ac:dyDescent="0.25">
      <c r="A8297" t="s">
        <v>306</v>
      </c>
      <c r="B8297" t="s">
        <v>145</v>
      </c>
      <c r="C8297" t="s">
        <v>463</v>
      </c>
      <c r="D8297">
        <v>-407000000</v>
      </c>
      <c r="E8297">
        <v>2018</v>
      </c>
    </row>
    <row r="8298" spans="1:5" x14ac:dyDescent="0.25">
      <c r="A8298" t="s">
        <v>306</v>
      </c>
      <c r="B8298" t="s">
        <v>145</v>
      </c>
      <c r="C8298" t="s">
        <v>463</v>
      </c>
      <c r="D8298">
        <v>-362000000</v>
      </c>
      <c r="E8298">
        <v>2019</v>
      </c>
    </row>
    <row r="8299" spans="1:5" x14ac:dyDescent="0.25">
      <c r="A8299" t="s">
        <v>306</v>
      </c>
      <c r="B8299" t="s">
        <v>145</v>
      </c>
      <c r="C8299" t="s">
        <v>463</v>
      </c>
      <c r="D8299">
        <v>-567000000</v>
      </c>
      <c r="E8299">
        <v>2020</v>
      </c>
    </row>
    <row r="8300" spans="1:5" x14ac:dyDescent="0.25">
      <c r="A8300" t="s">
        <v>306</v>
      </c>
      <c r="B8300" t="s">
        <v>145</v>
      </c>
      <c r="C8300" t="s">
        <v>12</v>
      </c>
      <c r="D8300">
        <v>75516000000</v>
      </c>
      <c r="E8300">
        <v>2018</v>
      </c>
    </row>
    <row r="8301" spans="1:5" x14ac:dyDescent="0.25">
      <c r="A8301" t="s">
        <v>306</v>
      </c>
      <c r="B8301" t="s">
        <v>145</v>
      </c>
      <c r="C8301" t="s">
        <v>12</v>
      </c>
      <c r="D8301">
        <v>85694000000</v>
      </c>
      <c r="E8301">
        <v>2019</v>
      </c>
    </row>
    <row r="8302" spans="1:5" x14ac:dyDescent="0.25">
      <c r="A8302" t="s">
        <v>306</v>
      </c>
      <c r="B8302" t="s">
        <v>145</v>
      </c>
      <c r="C8302" t="s">
        <v>12</v>
      </c>
      <c r="D8302">
        <v>80609000000</v>
      </c>
      <c r="E8302">
        <v>2020</v>
      </c>
    </row>
    <row r="8303" spans="1:5" x14ac:dyDescent="0.25">
      <c r="A8303" t="s">
        <v>306</v>
      </c>
      <c r="B8303" t="s">
        <v>145</v>
      </c>
      <c r="C8303" t="s">
        <v>464</v>
      </c>
      <c r="D8303">
        <v>20556000000</v>
      </c>
      <c r="E8303">
        <v>2018</v>
      </c>
    </row>
    <row r="8304" spans="1:5" x14ac:dyDescent="0.25">
      <c r="A8304" t="s">
        <v>306</v>
      </c>
      <c r="B8304" t="s">
        <v>145</v>
      </c>
      <c r="C8304" t="s">
        <v>464</v>
      </c>
      <c r="D8304">
        <v>23513000000</v>
      </c>
      <c r="E8304">
        <v>2019</v>
      </c>
    </row>
    <row r="8305" spans="1:5" x14ac:dyDescent="0.25">
      <c r="A8305" t="s">
        <v>306</v>
      </c>
      <c r="B8305" t="s">
        <v>145</v>
      </c>
      <c r="C8305" t="s">
        <v>464</v>
      </c>
      <c r="D8305">
        <v>23645000000</v>
      </c>
      <c r="E8305">
        <v>2020</v>
      </c>
    </row>
    <row r="8306" spans="1:5" x14ac:dyDescent="0.25">
      <c r="A8306" t="s">
        <v>306</v>
      </c>
      <c r="B8306" t="s">
        <v>145</v>
      </c>
      <c r="C8306" t="s">
        <v>465</v>
      </c>
      <c r="D8306">
        <v>256540000000</v>
      </c>
      <c r="E8306">
        <v>2018</v>
      </c>
    </row>
    <row r="8307" spans="1:5" x14ac:dyDescent="0.25">
      <c r="A8307" t="s">
        <v>306</v>
      </c>
      <c r="B8307" t="s">
        <v>145</v>
      </c>
      <c r="C8307" t="s">
        <v>465</v>
      </c>
      <c r="D8307">
        <v>105502000000</v>
      </c>
      <c r="E8307">
        <v>2019</v>
      </c>
    </row>
    <row r="8308" spans="1:5" x14ac:dyDescent="0.25">
      <c r="A8308" t="s">
        <v>306</v>
      </c>
      <c r="B8308" t="s">
        <v>145</v>
      </c>
      <c r="C8308" t="s">
        <v>465</v>
      </c>
      <c r="D8308">
        <v>108533000000</v>
      </c>
      <c r="E8308">
        <v>2020</v>
      </c>
    </row>
    <row r="8309" spans="1:5" x14ac:dyDescent="0.25">
      <c r="A8309" t="s">
        <v>306</v>
      </c>
      <c r="B8309" t="s">
        <v>145</v>
      </c>
      <c r="C8309" t="s">
        <v>466</v>
      </c>
      <c r="D8309">
        <v>124305000000</v>
      </c>
      <c r="E8309">
        <v>2018</v>
      </c>
    </row>
    <row r="8310" spans="1:5" x14ac:dyDescent="0.25">
      <c r="A8310" t="s">
        <v>306</v>
      </c>
      <c r="B8310" t="s">
        <v>145</v>
      </c>
      <c r="C8310" t="s">
        <v>466</v>
      </c>
      <c r="D8310">
        <v>126705000000</v>
      </c>
      <c r="E8310">
        <v>2019</v>
      </c>
    </row>
    <row r="8311" spans="1:5" x14ac:dyDescent="0.25">
      <c r="A8311" t="s">
        <v>306</v>
      </c>
      <c r="B8311" t="s">
        <v>145</v>
      </c>
      <c r="C8311" t="s">
        <v>466</v>
      </c>
      <c r="D8311">
        <v>138967000000</v>
      </c>
      <c r="E8311">
        <v>2020</v>
      </c>
    </row>
    <row r="8312" spans="1:5" x14ac:dyDescent="0.25">
      <c r="A8312" t="s">
        <v>306</v>
      </c>
      <c r="B8312" t="s">
        <v>145</v>
      </c>
      <c r="C8312" t="s">
        <v>467</v>
      </c>
      <c r="D8312">
        <v>0</v>
      </c>
      <c r="E8312">
        <v>2018</v>
      </c>
    </row>
    <row r="8313" spans="1:5" x14ac:dyDescent="0.25">
      <c r="A8313" t="s">
        <v>306</v>
      </c>
      <c r="B8313" t="s">
        <v>145</v>
      </c>
      <c r="C8313" t="s">
        <v>467</v>
      </c>
      <c r="D8313">
        <v>0</v>
      </c>
      <c r="E8313">
        <v>2019</v>
      </c>
    </row>
    <row r="8314" spans="1:5" x14ac:dyDescent="0.25">
      <c r="A8314" t="s">
        <v>306</v>
      </c>
      <c r="B8314" t="s">
        <v>145</v>
      </c>
      <c r="C8314" t="s">
        <v>467</v>
      </c>
      <c r="D8314">
        <v>0</v>
      </c>
      <c r="E8314">
        <v>2020</v>
      </c>
    </row>
    <row r="8315" spans="1:5" x14ac:dyDescent="0.25">
      <c r="A8315" t="s">
        <v>306</v>
      </c>
      <c r="B8315" t="s">
        <v>145</v>
      </c>
      <c r="C8315" t="s">
        <v>468</v>
      </c>
      <c r="D8315">
        <v>0</v>
      </c>
      <c r="E8315">
        <v>2018</v>
      </c>
    </row>
    <row r="8316" spans="1:5" x14ac:dyDescent="0.25">
      <c r="A8316" t="s">
        <v>306</v>
      </c>
      <c r="B8316" t="s">
        <v>145</v>
      </c>
      <c r="C8316" t="s">
        <v>468</v>
      </c>
      <c r="D8316">
        <v>0</v>
      </c>
      <c r="E8316">
        <v>2019</v>
      </c>
    </row>
    <row r="8317" spans="1:5" x14ac:dyDescent="0.25">
      <c r="A8317" t="s">
        <v>306</v>
      </c>
      <c r="B8317" t="s">
        <v>145</v>
      </c>
      <c r="C8317" t="s">
        <v>468</v>
      </c>
      <c r="D8317">
        <v>0</v>
      </c>
      <c r="E8317">
        <v>2020</v>
      </c>
    </row>
    <row r="8318" spans="1:5" x14ac:dyDescent="0.25">
      <c r="A8318" t="s">
        <v>306</v>
      </c>
      <c r="B8318" t="s">
        <v>145</v>
      </c>
      <c r="C8318" t="s">
        <v>469</v>
      </c>
      <c r="D8318">
        <v>2905000000</v>
      </c>
      <c r="E8318">
        <v>2018</v>
      </c>
    </row>
    <row r="8319" spans="1:5" x14ac:dyDescent="0.25">
      <c r="A8319" t="s">
        <v>306</v>
      </c>
      <c r="B8319" t="s">
        <v>145</v>
      </c>
      <c r="C8319" t="s">
        <v>469</v>
      </c>
      <c r="D8319">
        <v>2389000000</v>
      </c>
      <c r="E8319">
        <v>2019</v>
      </c>
    </row>
    <row r="8320" spans="1:5" x14ac:dyDescent="0.25">
      <c r="A8320" t="s">
        <v>306</v>
      </c>
      <c r="B8320" t="s">
        <v>145</v>
      </c>
      <c r="C8320" t="s">
        <v>469</v>
      </c>
      <c r="D8320">
        <v>596000000</v>
      </c>
      <c r="E8320">
        <v>2020</v>
      </c>
    </row>
    <row r="8321" spans="1:5" x14ac:dyDescent="0.25">
      <c r="A8321" t="s">
        <v>306</v>
      </c>
      <c r="B8321" t="s">
        <v>145</v>
      </c>
      <c r="C8321" t="s">
        <v>470</v>
      </c>
      <c r="D8321">
        <v>17140000000</v>
      </c>
      <c r="E8321">
        <v>2018</v>
      </c>
    </row>
    <row r="8322" spans="1:5" x14ac:dyDescent="0.25">
      <c r="A8322" t="s">
        <v>306</v>
      </c>
      <c r="B8322" t="s">
        <v>145</v>
      </c>
      <c r="C8322" t="s">
        <v>470</v>
      </c>
      <c r="D8322">
        <v>17472000000</v>
      </c>
      <c r="E8322">
        <v>2019</v>
      </c>
    </row>
    <row r="8323" spans="1:5" x14ac:dyDescent="0.25">
      <c r="A8323" t="s">
        <v>306</v>
      </c>
      <c r="B8323" t="s">
        <v>145</v>
      </c>
      <c r="C8323" t="s">
        <v>470</v>
      </c>
      <c r="D8323">
        <v>39624000000</v>
      </c>
      <c r="E8323">
        <v>2020</v>
      </c>
    </row>
    <row r="8324" spans="1:5" x14ac:dyDescent="0.25">
      <c r="A8324" t="s">
        <v>306</v>
      </c>
      <c r="B8324" t="s">
        <v>145</v>
      </c>
      <c r="C8324" t="s">
        <v>471</v>
      </c>
      <c r="D8324">
        <v>400000000</v>
      </c>
      <c r="E8324">
        <v>2018</v>
      </c>
    </row>
    <row r="8325" spans="1:5" x14ac:dyDescent="0.25">
      <c r="A8325" t="s">
        <v>306</v>
      </c>
      <c r="B8325" t="s">
        <v>145</v>
      </c>
      <c r="C8325" t="s">
        <v>471</v>
      </c>
      <c r="D8325">
        <v>0</v>
      </c>
      <c r="E8325">
        <v>2019</v>
      </c>
    </row>
    <row r="8326" spans="1:5" x14ac:dyDescent="0.25">
      <c r="A8326" t="s">
        <v>306</v>
      </c>
      <c r="B8326" t="s">
        <v>145</v>
      </c>
      <c r="C8326" t="s">
        <v>471</v>
      </c>
      <c r="D8326">
        <v>0</v>
      </c>
      <c r="E8326">
        <v>2020</v>
      </c>
    </row>
    <row r="8327" spans="1:5" x14ac:dyDescent="0.25">
      <c r="A8327" t="s">
        <v>306</v>
      </c>
      <c r="B8327" t="s">
        <v>145</v>
      </c>
      <c r="C8327" t="s">
        <v>472</v>
      </c>
      <c r="D8327">
        <v>0</v>
      </c>
      <c r="E8327">
        <v>2018</v>
      </c>
    </row>
    <row r="8328" spans="1:5" x14ac:dyDescent="0.25">
      <c r="A8328" t="s">
        <v>306</v>
      </c>
      <c r="B8328" t="s">
        <v>145</v>
      </c>
      <c r="C8328" t="s">
        <v>472</v>
      </c>
      <c r="D8328">
        <v>0</v>
      </c>
      <c r="E8328">
        <v>2019</v>
      </c>
    </row>
    <row r="8329" spans="1:5" x14ac:dyDescent="0.25">
      <c r="A8329" t="s">
        <v>306</v>
      </c>
      <c r="B8329" t="s">
        <v>145</v>
      </c>
      <c r="C8329" t="s">
        <v>472</v>
      </c>
      <c r="D8329">
        <v>0</v>
      </c>
      <c r="E8329">
        <v>2020</v>
      </c>
    </row>
    <row r="8330" spans="1:5" x14ac:dyDescent="0.25">
      <c r="A8330" t="s">
        <v>306</v>
      </c>
      <c r="B8330" t="s">
        <v>145</v>
      </c>
      <c r="C8330" t="s">
        <v>473</v>
      </c>
      <c r="D8330">
        <v>0</v>
      </c>
      <c r="E8330">
        <v>2018</v>
      </c>
    </row>
    <row r="8331" spans="1:5" x14ac:dyDescent="0.25">
      <c r="A8331" t="s">
        <v>306</v>
      </c>
      <c r="B8331" t="s">
        <v>145</v>
      </c>
      <c r="C8331" t="s">
        <v>473</v>
      </c>
      <c r="D8331">
        <v>0</v>
      </c>
      <c r="E8331">
        <v>2019</v>
      </c>
    </row>
    <row r="8332" spans="1:5" x14ac:dyDescent="0.25">
      <c r="A8332" t="s">
        <v>306</v>
      </c>
      <c r="B8332" t="s">
        <v>145</v>
      </c>
      <c r="C8332" t="s">
        <v>473</v>
      </c>
      <c r="D8332">
        <v>0</v>
      </c>
      <c r="E8332">
        <v>2020</v>
      </c>
    </row>
    <row r="8333" spans="1:5" x14ac:dyDescent="0.25">
      <c r="A8333" t="s">
        <v>306</v>
      </c>
      <c r="B8333" t="s">
        <v>145</v>
      </c>
      <c r="C8333" t="s">
        <v>474</v>
      </c>
      <c r="D8333">
        <v>71407000000</v>
      </c>
      <c r="E8333">
        <v>2018</v>
      </c>
    </row>
    <row r="8334" spans="1:5" x14ac:dyDescent="0.25">
      <c r="A8334" t="s">
        <v>306</v>
      </c>
      <c r="B8334" t="s">
        <v>145</v>
      </c>
      <c r="C8334" t="s">
        <v>474</v>
      </c>
      <c r="D8334">
        <v>67111000000</v>
      </c>
      <c r="E8334">
        <v>2019</v>
      </c>
    </row>
    <row r="8335" spans="1:5" x14ac:dyDescent="0.25">
      <c r="A8335" t="s">
        <v>306</v>
      </c>
      <c r="B8335" t="s">
        <v>145</v>
      </c>
      <c r="C8335" t="s">
        <v>474</v>
      </c>
      <c r="D8335">
        <v>81141000000</v>
      </c>
      <c r="E8335">
        <v>2020</v>
      </c>
    </row>
    <row r="8336" spans="1:5" x14ac:dyDescent="0.25">
      <c r="A8336" t="s">
        <v>306</v>
      </c>
      <c r="B8336" t="s">
        <v>145</v>
      </c>
      <c r="C8336" t="s">
        <v>475</v>
      </c>
      <c r="D8336">
        <v>0</v>
      </c>
      <c r="E8336">
        <v>2018</v>
      </c>
    </row>
    <row r="8337" spans="1:5" x14ac:dyDescent="0.25">
      <c r="A8337" t="s">
        <v>306</v>
      </c>
      <c r="B8337" t="s">
        <v>145</v>
      </c>
      <c r="C8337" t="s">
        <v>475</v>
      </c>
      <c r="D8337">
        <v>0</v>
      </c>
      <c r="E8337">
        <v>2019</v>
      </c>
    </row>
    <row r="8338" spans="1:5" x14ac:dyDescent="0.25">
      <c r="A8338" t="s">
        <v>306</v>
      </c>
      <c r="B8338" t="s">
        <v>145</v>
      </c>
      <c r="C8338" t="s">
        <v>475</v>
      </c>
      <c r="D8338">
        <v>0</v>
      </c>
      <c r="E8338">
        <v>2020</v>
      </c>
    </row>
    <row r="8339" spans="1:5" x14ac:dyDescent="0.25">
      <c r="A8339" t="s">
        <v>306</v>
      </c>
      <c r="B8339" t="s">
        <v>145</v>
      </c>
      <c r="C8339" t="s">
        <v>476</v>
      </c>
      <c r="D8339">
        <v>504000000</v>
      </c>
      <c r="E8339">
        <v>2018</v>
      </c>
    </row>
    <row r="8340" spans="1:5" x14ac:dyDescent="0.25">
      <c r="A8340" t="s">
        <v>306</v>
      </c>
      <c r="B8340" t="s">
        <v>145</v>
      </c>
      <c r="C8340" t="s">
        <v>476</v>
      </c>
      <c r="D8340">
        <v>413000000</v>
      </c>
      <c r="E8340">
        <v>2019</v>
      </c>
    </row>
    <row r="8341" spans="1:5" x14ac:dyDescent="0.25">
      <c r="A8341" t="s">
        <v>306</v>
      </c>
      <c r="B8341" t="s">
        <v>145</v>
      </c>
      <c r="C8341" t="s">
        <v>476</v>
      </c>
      <c r="D8341">
        <v>929000000</v>
      </c>
      <c r="E8341">
        <v>2020</v>
      </c>
    </row>
    <row r="8342" spans="1:5" x14ac:dyDescent="0.25">
      <c r="A8342" t="s">
        <v>306</v>
      </c>
      <c r="B8342" t="s">
        <v>145</v>
      </c>
      <c r="C8342" t="s">
        <v>477</v>
      </c>
      <c r="D8342">
        <v>164000000</v>
      </c>
      <c r="E8342">
        <v>2018</v>
      </c>
    </row>
    <row r="8343" spans="1:5" x14ac:dyDescent="0.25">
      <c r="A8343" t="s">
        <v>306</v>
      </c>
      <c r="B8343" t="s">
        <v>145</v>
      </c>
      <c r="C8343" t="s">
        <v>477</v>
      </c>
      <c r="D8343">
        <v>237000000</v>
      </c>
      <c r="E8343">
        <v>2019</v>
      </c>
    </row>
    <row r="8344" spans="1:5" x14ac:dyDescent="0.25">
      <c r="A8344" t="s">
        <v>306</v>
      </c>
      <c r="B8344" t="s">
        <v>145</v>
      </c>
      <c r="C8344" t="s">
        <v>477</v>
      </c>
      <c r="D8344">
        <v>0</v>
      </c>
      <c r="E8344">
        <v>2020</v>
      </c>
    </row>
    <row r="8345" spans="1:5" x14ac:dyDescent="0.25">
      <c r="A8345" t="s">
        <v>306</v>
      </c>
      <c r="B8345" t="s">
        <v>145</v>
      </c>
      <c r="C8345" t="s">
        <v>478</v>
      </c>
      <c r="D8345">
        <v>0</v>
      </c>
      <c r="E8345">
        <v>2018</v>
      </c>
    </row>
    <row r="8346" spans="1:5" x14ac:dyDescent="0.25">
      <c r="A8346" t="s">
        <v>306</v>
      </c>
      <c r="B8346" t="s">
        <v>145</v>
      </c>
      <c r="C8346" t="s">
        <v>478</v>
      </c>
      <c r="D8346">
        <v>0</v>
      </c>
      <c r="E8346">
        <v>2019</v>
      </c>
    </row>
    <row r="8347" spans="1:5" x14ac:dyDescent="0.25">
      <c r="A8347" t="s">
        <v>306</v>
      </c>
      <c r="B8347" t="s">
        <v>145</v>
      </c>
      <c r="C8347" t="s">
        <v>478</v>
      </c>
      <c r="D8347">
        <v>0</v>
      </c>
      <c r="E8347">
        <v>2020</v>
      </c>
    </row>
    <row r="8348" spans="1:5" x14ac:dyDescent="0.25">
      <c r="A8348" t="s">
        <v>306</v>
      </c>
      <c r="B8348" t="s">
        <v>145</v>
      </c>
      <c r="C8348" t="s">
        <v>479</v>
      </c>
      <c r="D8348">
        <v>22681000000</v>
      </c>
      <c r="E8348">
        <v>2018</v>
      </c>
    </row>
    <row r="8349" spans="1:5" x14ac:dyDescent="0.25">
      <c r="A8349" t="s">
        <v>306</v>
      </c>
      <c r="B8349" t="s">
        <v>145</v>
      </c>
      <c r="C8349" t="s">
        <v>479</v>
      </c>
      <c r="D8349">
        <v>20320000000</v>
      </c>
      <c r="E8349">
        <v>2019</v>
      </c>
    </row>
    <row r="8350" spans="1:5" x14ac:dyDescent="0.25">
      <c r="A8350" t="s">
        <v>306</v>
      </c>
      <c r="B8350" t="s">
        <v>145</v>
      </c>
      <c r="C8350" t="s">
        <v>479</v>
      </c>
      <c r="D8350">
        <v>18243000000</v>
      </c>
      <c r="E8350">
        <v>2020</v>
      </c>
    </row>
    <row r="8351" spans="1:5" x14ac:dyDescent="0.25">
      <c r="A8351" t="s">
        <v>306</v>
      </c>
      <c r="B8351" t="s">
        <v>145</v>
      </c>
      <c r="C8351" t="s">
        <v>480</v>
      </c>
      <c r="D8351">
        <v>160338000000</v>
      </c>
      <c r="E8351">
        <v>2018</v>
      </c>
    </row>
    <row r="8352" spans="1:5" x14ac:dyDescent="0.25">
      <c r="A8352" t="s">
        <v>306</v>
      </c>
      <c r="B8352" t="s">
        <v>145</v>
      </c>
      <c r="C8352" t="s">
        <v>480</v>
      </c>
      <c r="D8352">
        <v>155900000000</v>
      </c>
      <c r="E8352">
        <v>2019</v>
      </c>
    </row>
    <row r="8353" spans="1:5" x14ac:dyDescent="0.25">
      <c r="A8353" t="s">
        <v>306</v>
      </c>
      <c r="B8353" t="s">
        <v>145</v>
      </c>
      <c r="C8353" t="s">
        <v>480</v>
      </c>
      <c r="D8353">
        <v>127144000000</v>
      </c>
      <c r="E8353">
        <v>2020</v>
      </c>
    </row>
    <row r="8354" spans="1:5" x14ac:dyDescent="0.25">
      <c r="A8354" t="s">
        <v>306</v>
      </c>
      <c r="B8354" t="s">
        <v>145</v>
      </c>
      <c r="C8354" t="s">
        <v>481</v>
      </c>
      <c r="D8354">
        <v>11403000000</v>
      </c>
      <c r="E8354">
        <v>2018</v>
      </c>
    </row>
    <row r="8355" spans="1:5" x14ac:dyDescent="0.25">
      <c r="A8355" t="s">
        <v>306</v>
      </c>
      <c r="B8355" t="s">
        <v>145</v>
      </c>
      <c r="C8355" t="s">
        <v>481</v>
      </c>
      <c r="D8355">
        <v>11161000000</v>
      </c>
      <c r="E8355">
        <v>2019</v>
      </c>
    </row>
    <row r="8356" spans="1:5" x14ac:dyDescent="0.25">
      <c r="A8356" t="s">
        <v>306</v>
      </c>
      <c r="B8356" t="s">
        <v>145</v>
      </c>
      <c r="C8356" t="s">
        <v>481</v>
      </c>
      <c r="D8356">
        <v>10193000000</v>
      </c>
      <c r="E8356">
        <v>2020</v>
      </c>
    </row>
    <row r="8357" spans="1:5" x14ac:dyDescent="0.25">
      <c r="A8357" t="s">
        <v>306</v>
      </c>
      <c r="B8357" t="s">
        <v>145</v>
      </c>
      <c r="C8357" t="s">
        <v>482</v>
      </c>
      <c r="D8357">
        <v>0</v>
      </c>
      <c r="E8357">
        <v>2018</v>
      </c>
    </row>
    <row r="8358" spans="1:5" x14ac:dyDescent="0.25">
      <c r="A8358" t="s">
        <v>306</v>
      </c>
      <c r="B8358" t="s">
        <v>145</v>
      </c>
      <c r="C8358" t="s">
        <v>482</v>
      </c>
      <c r="D8358">
        <v>0</v>
      </c>
      <c r="E8358">
        <v>2019</v>
      </c>
    </row>
    <row r="8359" spans="1:5" x14ac:dyDescent="0.25">
      <c r="A8359" t="s">
        <v>306</v>
      </c>
      <c r="B8359" t="s">
        <v>145</v>
      </c>
      <c r="C8359" t="s">
        <v>482</v>
      </c>
      <c r="D8359">
        <v>0</v>
      </c>
      <c r="E8359">
        <v>2020</v>
      </c>
    </row>
    <row r="8360" spans="1:5" x14ac:dyDescent="0.25">
      <c r="A8360" t="s">
        <v>306</v>
      </c>
      <c r="B8360" t="s">
        <v>145</v>
      </c>
      <c r="C8360" t="s">
        <v>483</v>
      </c>
      <c r="D8360">
        <v>17233000000</v>
      </c>
      <c r="E8360">
        <v>2018</v>
      </c>
    </row>
    <row r="8361" spans="1:5" x14ac:dyDescent="0.25">
      <c r="A8361" t="s">
        <v>306</v>
      </c>
      <c r="B8361" t="s">
        <v>145</v>
      </c>
      <c r="C8361" t="s">
        <v>483</v>
      </c>
      <c r="D8361">
        <v>17147000000</v>
      </c>
      <c r="E8361">
        <v>2019</v>
      </c>
    </row>
    <row r="8362" spans="1:5" x14ac:dyDescent="0.25">
      <c r="A8362" t="s">
        <v>306</v>
      </c>
      <c r="B8362" t="s">
        <v>145</v>
      </c>
      <c r="C8362" t="s">
        <v>483</v>
      </c>
      <c r="D8362">
        <v>24718000000</v>
      </c>
      <c r="E8362">
        <v>2020</v>
      </c>
    </row>
    <row r="8363" spans="1:5" x14ac:dyDescent="0.25">
      <c r="A8363" t="s">
        <v>306</v>
      </c>
      <c r="B8363" t="s">
        <v>145</v>
      </c>
      <c r="C8363" t="s">
        <v>484</v>
      </c>
      <c r="D8363">
        <v>191000000</v>
      </c>
      <c r="E8363">
        <v>2018</v>
      </c>
    </row>
    <row r="8364" spans="1:5" x14ac:dyDescent="0.25">
      <c r="A8364" t="s">
        <v>306</v>
      </c>
      <c r="B8364" t="s">
        <v>145</v>
      </c>
      <c r="C8364" t="s">
        <v>484</v>
      </c>
      <c r="D8364">
        <v>228000000</v>
      </c>
      <c r="E8364">
        <v>2019</v>
      </c>
    </row>
    <row r="8365" spans="1:5" x14ac:dyDescent="0.25">
      <c r="A8365" t="s">
        <v>306</v>
      </c>
      <c r="B8365" t="s">
        <v>145</v>
      </c>
      <c r="C8365" t="s">
        <v>484</v>
      </c>
      <c r="D8365">
        <v>199000000</v>
      </c>
      <c r="E8365">
        <v>2020</v>
      </c>
    </row>
    <row r="8366" spans="1:5" x14ac:dyDescent="0.25">
      <c r="A8366" t="s">
        <v>306</v>
      </c>
      <c r="B8366" t="s">
        <v>145</v>
      </c>
      <c r="C8366" t="s">
        <v>485</v>
      </c>
      <c r="D8366">
        <v>35932000000</v>
      </c>
      <c r="E8366">
        <v>2018</v>
      </c>
    </row>
    <row r="8367" spans="1:5" x14ac:dyDescent="0.25">
      <c r="A8367" t="s">
        <v>306</v>
      </c>
      <c r="B8367" t="s">
        <v>145</v>
      </c>
      <c r="C8367" t="s">
        <v>485</v>
      </c>
      <c r="D8367">
        <v>30690000000</v>
      </c>
      <c r="E8367">
        <v>2020</v>
      </c>
    </row>
    <row r="8368" spans="1:5" x14ac:dyDescent="0.25">
      <c r="A8368" t="s">
        <v>306</v>
      </c>
      <c r="B8368" t="s">
        <v>145</v>
      </c>
      <c r="C8368" t="s">
        <v>495</v>
      </c>
      <c r="D8368">
        <v>0</v>
      </c>
      <c r="E8368">
        <v>2019</v>
      </c>
    </row>
    <row r="8369" spans="1:5" x14ac:dyDescent="0.25">
      <c r="A8369" t="s">
        <v>306</v>
      </c>
      <c r="B8369" t="s">
        <v>145</v>
      </c>
      <c r="C8369" t="s">
        <v>486</v>
      </c>
      <c r="D8369">
        <v>-1731000000</v>
      </c>
      <c r="E8369">
        <v>2018</v>
      </c>
    </row>
    <row r="8370" spans="1:5" x14ac:dyDescent="0.25">
      <c r="A8370" t="s">
        <v>306</v>
      </c>
      <c r="B8370" t="s">
        <v>145</v>
      </c>
      <c r="C8370" t="s">
        <v>486</v>
      </c>
      <c r="D8370">
        <v>834000000</v>
      </c>
      <c r="E8370">
        <v>2019</v>
      </c>
    </row>
    <row r="8371" spans="1:5" x14ac:dyDescent="0.25">
      <c r="A8371" t="s">
        <v>306</v>
      </c>
      <c r="B8371" t="s">
        <v>145</v>
      </c>
      <c r="C8371" t="s">
        <v>486</v>
      </c>
      <c r="D8371">
        <v>8194000000</v>
      </c>
      <c r="E8371">
        <v>2020</v>
      </c>
    </row>
    <row r="8372" spans="1:5" x14ac:dyDescent="0.25">
      <c r="A8372" t="s">
        <v>308</v>
      </c>
      <c r="B8372" t="s">
        <v>6</v>
      </c>
      <c r="C8372" t="s">
        <v>411</v>
      </c>
      <c r="D8372">
        <v>6329000000</v>
      </c>
      <c r="E8372">
        <v>2018</v>
      </c>
    </row>
    <row r="8373" spans="1:5" x14ac:dyDescent="0.25">
      <c r="A8373" t="s">
        <v>308</v>
      </c>
      <c r="B8373" t="s">
        <v>6</v>
      </c>
      <c r="C8373" t="s">
        <v>411</v>
      </c>
      <c r="D8373">
        <v>13098000000</v>
      </c>
      <c r="E8373">
        <v>2019</v>
      </c>
    </row>
    <row r="8374" spans="1:5" x14ac:dyDescent="0.25">
      <c r="A8374" t="s">
        <v>308</v>
      </c>
      <c r="B8374" t="s">
        <v>6</v>
      </c>
      <c r="C8374" t="s">
        <v>411</v>
      </c>
      <c r="D8374">
        <v>12483000000</v>
      </c>
      <c r="E8374">
        <v>2020</v>
      </c>
    </row>
    <row r="8375" spans="1:5" x14ac:dyDescent="0.25">
      <c r="A8375" t="s">
        <v>308</v>
      </c>
      <c r="B8375" t="s">
        <v>6</v>
      </c>
      <c r="C8375" t="s">
        <v>10</v>
      </c>
      <c r="D8375">
        <v>7587000000</v>
      </c>
      <c r="E8375">
        <v>2018</v>
      </c>
    </row>
    <row r="8376" spans="1:5" x14ac:dyDescent="0.25">
      <c r="A8376" t="s">
        <v>308</v>
      </c>
      <c r="B8376" t="s">
        <v>6</v>
      </c>
      <c r="C8376" t="s">
        <v>10</v>
      </c>
      <c r="D8376">
        <v>9518000000</v>
      </c>
      <c r="E8376">
        <v>2019</v>
      </c>
    </row>
    <row r="8377" spans="1:5" x14ac:dyDescent="0.25">
      <c r="A8377" t="s">
        <v>308</v>
      </c>
      <c r="B8377" t="s">
        <v>6</v>
      </c>
      <c r="C8377" t="s">
        <v>10</v>
      </c>
      <c r="D8377">
        <v>11335000000</v>
      </c>
      <c r="E8377">
        <v>2020</v>
      </c>
    </row>
    <row r="8378" spans="1:5" x14ac:dyDescent="0.25">
      <c r="A8378" t="s">
        <v>308</v>
      </c>
      <c r="B8378" t="s">
        <v>6</v>
      </c>
      <c r="C8378" t="s">
        <v>412</v>
      </c>
      <c r="D8378">
        <v>42906000000</v>
      </c>
      <c r="E8378">
        <v>2018</v>
      </c>
    </row>
    <row r="8379" spans="1:5" x14ac:dyDescent="0.25">
      <c r="A8379" t="s">
        <v>308</v>
      </c>
      <c r="B8379" t="s">
        <v>6</v>
      </c>
      <c r="C8379" t="s">
        <v>412</v>
      </c>
      <c r="D8379">
        <v>45851000000</v>
      </c>
      <c r="E8379">
        <v>2019</v>
      </c>
    </row>
    <row r="8380" spans="1:5" x14ac:dyDescent="0.25">
      <c r="A8380" t="s">
        <v>308</v>
      </c>
      <c r="B8380" t="s">
        <v>6</v>
      </c>
      <c r="C8380" t="s">
        <v>412</v>
      </c>
      <c r="D8380">
        <v>50018000000</v>
      </c>
      <c r="E8380">
        <v>2020</v>
      </c>
    </row>
    <row r="8381" spans="1:5" x14ac:dyDescent="0.25">
      <c r="A8381" t="s">
        <v>308</v>
      </c>
      <c r="B8381" t="s">
        <v>6</v>
      </c>
      <c r="C8381" t="s">
        <v>413</v>
      </c>
      <c r="D8381">
        <v>8689000000</v>
      </c>
      <c r="E8381">
        <v>2018</v>
      </c>
    </row>
    <row r="8382" spans="1:5" x14ac:dyDescent="0.25">
      <c r="A8382" t="s">
        <v>308</v>
      </c>
      <c r="B8382" t="s">
        <v>6</v>
      </c>
      <c r="C8382" t="s">
        <v>413</v>
      </c>
      <c r="D8382">
        <v>10579000000</v>
      </c>
      <c r="E8382">
        <v>2019</v>
      </c>
    </row>
    <row r="8383" spans="1:5" x14ac:dyDescent="0.25">
      <c r="A8383" t="s">
        <v>308</v>
      </c>
      <c r="B8383" t="s">
        <v>6</v>
      </c>
      <c r="C8383" t="s">
        <v>413</v>
      </c>
      <c r="D8383">
        <v>12324000000</v>
      </c>
      <c r="E8383">
        <v>2020</v>
      </c>
    </row>
    <row r="8384" spans="1:5" x14ac:dyDescent="0.25">
      <c r="A8384" t="s">
        <v>308</v>
      </c>
      <c r="B8384" t="s">
        <v>6</v>
      </c>
      <c r="C8384" t="s">
        <v>15</v>
      </c>
      <c r="D8384">
        <v>97334000000</v>
      </c>
      <c r="E8384">
        <v>2018</v>
      </c>
    </row>
    <row r="8385" spans="1:5" x14ac:dyDescent="0.25">
      <c r="A8385" t="s">
        <v>308</v>
      </c>
      <c r="B8385" t="s">
        <v>6</v>
      </c>
      <c r="C8385" t="s">
        <v>15</v>
      </c>
      <c r="D8385">
        <v>133376000000</v>
      </c>
      <c r="E8385">
        <v>2019</v>
      </c>
    </row>
    <row r="8386" spans="1:5" x14ac:dyDescent="0.25">
      <c r="A8386" t="s">
        <v>308</v>
      </c>
      <c r="B8386" t="s">
        <v>6</v>
      </c>
      <c r="C8386" t="s">
        <v>15</v>
      </c>
      <c r="D8386">
        <v>159316000000</v>
      </c>
      <c r="E8386">
        <v>2020</v>
      </c>
    </row>
    <row r="8387" spans="1:5" x14ac:dyDescent="0.25">
      <c r="A8387" t="s">
        <v>308</v>
      </c>
      <c r="B8387" t="s">
        <v>6</v>
      </c>
      <c r="C8387" t="s">
        <v>414</v>
      </c>
      <c r="D8387">
        <v>-13915000000</v>
      </c>
      <c r="E8387">
        <v>2018</v>
      </c>
    </row>
    <row r="8388" spans="1:5" x14ac:dyDescent="0.25">
      <c r="A8388" t="s">
        <v>308</v>
      </c>
      <c r="B8388" t="s">
        <v>6</v>
      </c>
      <c r="C8388" t="s">
        <v>414</v>
      </c>
      <c r="D8388">
        <v>-15102000000</v>
      </c>
      <c r="E8388">
        <v>2019</v>
      </c>
    </row>
    <row r="8389" spans="1:5" x14ac:dyDescent="0.25">
      <c r="A8389" t="s">
        <v>308</v>
      </c>
      <c r="B8389" t="s">
        <v>6</v>
      </c>
      <c r="C8389" t="s">
        <v>414</v>
      </c>
      <c r="D8389">
        <v>-15115000000</v>
      </c>
      <c r="E8389">
        <v>2020</v>
      </c>
    </row>
    <row r="8390" spans="1:5" x14ac:dyDescent="0.25">
      <c r="A8390" t="s">
        <v>308</v>
      </c>
      <c r="B8390" t="s">
        <v>6</v>
      </c>
      <c r="C8390" t="s">
        <v>415</v>
      </c>
      <c r="D8390">
        <v>-15572000000</v>
      </c>
      <c r="E8390">
        <v>2018</v>
      </c>
    </row>
    <row r="8391" spans="1:5" x14ac:dyDescent="0.25">
      <c r="A8391" t="s">
        <v>308</v>
      </c>
      <c r="B8391" t="s">
        <v>6</v>
      </c>
      <c r="C8391" t="s">
        <v>415</v>
      </c>
      <c r="D8391">
        <v>-7299000000</v>
      </c>
      <c r="E8391">
        <v>2019</v>
      </c>
    </row>
    <row r="8392" spans="1:5" x14ac:dyDescent="0.25">
      <c r="A8392" t="s">
        <v>308</v>
      </c>
      <c r="B8392" t="s">
        <v>6</v>
      </c>
      <c r="C8392" t="s">
        <v>415</v>
      </c>
      <c r="D8392">
        <v>-10292000000</v>
      </c>
      <c r="E8392">
        <v>2020</v>
      </c>
    </row>
    <row r="8393" spans="1:5" x14ac:dyDescent="0.25">
      <c r="A8393" t="s">
        <v>308</v>
      </c>
      <c r="B8393" t="s">
        <v>6</v>
      </c>
      <c r="C8393" t="s">
        <v>416</v>
      </c>
      <c r="D8393">
        <v>-11603000000</v>
      </c>
      <c r="E8393">
        <v>2018</v>
      </c>
    </row>
    <row r="8394" spans="1:5" x14ac:dyDescent="0.25">
      <c r="A8394" t="s">
        <v>308</v>
      </c>
      <c r="B8394" t="s">
        <v>6</v>
      </c>
      <c r="C8394" t="s">
        <v>416</v>
      </c>
      <c r="D8394">
        <v>-19864000000</v>
      </c>
      <c r="E8394">
        <v>2019</v>
      </c>
    </row>
    <row r="8395" spans="1:5" x14ac:dyDescent="0.25">
      <c r="A8395" t="s">
        <v>308</v>
      </c>
      <c r="B8395" t="s">
        <v>6</v>
      </c>
      <c r="C8395" t="s">
        <v>416</v>
      </c>
      <c r="D8395">
        <v>-30059000000</v>
      </c>
      <c r="E8395">
        <v>2020</v>
      </c>
    </row>
    <row r="8396" spans="1:5" x14ac:dyDescent="0.25">
      <c r="A8396" t="s">
        <v>308</v>
      </c>
      <c r="B8396" t="s">
        <v>6</v>
      </c>
      <c r="C8396" t="s">
        <v>417</v>
      </c>
      <c r="D8396">
        <v>29274000000</v>
      </c>
      <c r="E8396">
        <v>2018</v>
      </c>
    </row>
    <row r="8397" spans="1:5" x14ac:dyDescent="0.25">
      <c r="A8397" t="s">
        <v>308</v>
      </c>
      <c r="B8397" t="s">
        <v>6</v>
      </c>
      <c r="C8397" t="s">
        <v>417</v>
      </c>
      <c r="D8397">
        <v>36314000000</v>
      </c>
      <c r="E8397">
        <v>2019</v>
      </c>
    </row>
    <row r="8398" spans="1:5" x14ac:dyDescent="0.25">
      <c r="A8398" t="s">
        <v>308</v>
      </c>
      <c r="B8398" t="s">
        <v>6</v>
      </c>
      <c r="C8398" t="s">
        <v>417</v>
      </c>
      <c r="D8398">
        <v>38747000000</v>
      </c>
      <c r="E8398">
        <v>2020</v>
      </c>
    </row>
    <row r="8399" spans="1:5" x14ac:dyDescent="0.25">
      <c r="A8399" t="s">
        <v>308</v>
      </c>
      <c r="B8399" t="s">
        <v>6</v>
      </c>
      <c r="C8399" t="s">
        <v>418</v>
      </c>
      <c r="D8399">
        <v>10019000000</v>
      </c>
      <c r="E8399">
        <v>2018</v>
      </c>
    </row>
    <row r="8400" spans="1:5" x14ac:dyDescent="0.25">
      <c r="A8400" t="s">
        <v>308</v>
      </c>
      <c r="B8400" t="s">
        <v>6</v>
      </c>
      <c r="C8400" t="s">
        <v>418</v>
      </c>
      <c r="D8400">
        <v>19079000000</v>
      </c>
      <c r="E8400">
        <v>2019</v>
      </c>
    </row>
    <row r="8401" spans="1:5" x14ac:dyDescent="0.25">
      <c r="A8401" t="s">
        <v>308</v>
      </c>
      <c r="B8401" t="s">
        <v>6</v>
      </c>
      <c r="C8401" t="s">
        <v>418</v>
      </c>
      <c r="D8401">
        <v>17576000000</v>
      </c>
      <c r="E8401">
        <v>2020</v>
      </c>
    </row>
    <row r="8402" spans="1:5" x14ac:dyDescent="0.25">
      <c r="A8402" t="s">
        <v>308</v>
      </c>
      <c r="B8402" t="s">
        <v>6</v>
      </c>
      <c r="C8402" t="s">
        <v>419</v>
      </c>
      <c r="D8402">
        <v>1892000000</v>
      </c>
      <c r="E8402">
        <v>2018</v>
      </c>
    </row>
    <row r="8403" spans="1:5" x14ac:dyDescent="0.25">
      <c r="A8403" t="s">
        <v>308</v>
      </c>
      <c r="B8403" t="s">
        <v>6</v>
      </c>
      <c r="C8403" t="s">
        <v>419</v>
      </c>
      <c r="D8403">
        <v>1961000000</v>
      </c>
      <c r="E8403">
        <v>2019</v>
      </c>
    </row>
    <row r="8404" spans="1:5" x14ac:dyDescent="0.25">
      <c r="A8404" t="s">
        <v>308</v>
      </c>
      <c r="B8404" t="s">
        <v>6</v>
      </c>
      <c r="C8404" t="s">
        <v>419</v>
      </c>
      <c r="D8404">
        <v>1512000000</v>
      </c>
      <c r="E8404">
        <v>2020</v>
      </c>
    </row>
    <row r="8405" spans="1:5" x14ac:dyDescent="0.25">
      <c r="A8405" t="s">
        <v>308</v>
      </c>
      <c r="B8405" t="s">
        <v>6</v>
      </c>
      <c r="C8405" t="s">
        <v>420</v>
      </c>
      <c r="D8405">
        <v>0</v>
      </c>
      <c r="E8405">
        <v>2018</v>
      </c>
    </row>
    <row r="8406" spans="1:5" x14ac:dyDescent="0.25">
      <c r="A8406" t="s">
        <v>308</v>
      </c>
      <c r="B8406" t="s">
        <v>6</v>
      </c>
      <c r="C8406" t="s">
        <v>420</v>
      </c>
      <c r="D8406">
        <v>0</v>
      </c>
      <c r="E8406">
        <v>2019</v>
      </c>
    </row>
    <row r="8407" spans="1:5" x14ac:dyDescent="0.25">
      <c r="A8407" t="s">
        <v>308</v>
      </c>
      <c r="B8407" t="s">
        <v>6</v>
      </c>
      <c r="C8407" t="s">
        <v>420</v>
      </c>
      <c r="D8407">
        <v>0</v>
      </c>
      <c r="E8407">
        <v>2020</v>
      </c>
    </row>
    <row r="8408" spans="1:5" x14ac:dyDescent="0.25">
      <c r="A8408" t="s">
        <v>308</v>
      </c>
      <c r="B8408" t="s">
        <v>6</v>
      </c>
      <c r="C8408" t="s">
        <v>421</v>
      </c>
      <c r="D8408">
        <v>1214000000</v>
      </c>
      <c r="E8408">
        <v>2018</v>
      </c>
    </row>
    <row r="8409" spans="1:5" x14ac:dyDescent="0.25">
      <c r="A8409" t="s">
        <v>308</v>
      </c>
      <c r="B8409" t="s">
        <v>6</v>
      </c>
      <c r="C8409" t="s">
        <v>421</v>
      </c>
      <c r="D8409">
        <v>9123000000</v>
      </c>
      <c r="E8409">
        <v>2019</v>
      </c>
    </row>
    <row r="8410" spans="1:5" x14ac:dyDescent="0.25">
      <c r="A8410" t="s">
        <v>308</v>
      </c>
      <c r="B8410" t="s">
        <v>6</v>
      </c>
      <c r="C8410" t="s">
        <v>421</v>
      </c>
      <c r="D8410">
        <v>-1312000000</v>
      </c>
      <c r="E8410">
        <v>2020</v>
      </c>
    </row>
    <row r="8411" spans="1:5" x14ac:dyDescent="0.25">
      <c r="A8411" t="s">
        <v>308</v>
      </c>
      <c r="B8411" t="s">
        <v>6</v>
      </c>
      <c r="C8411" t="s">
        <v>422</v>
      </c>
      <c r="D8411">
        <v>1527000000</v>
      </c>
      <c r="E8411">
        <v>2018</v>
      </c>
    </row>
    <row r="8412" spans="1:5" x14ac:dyDescent="0.25">
      <c r="A8412" t="s">
        <v>308</v>
      </c>
      <c r="B8412" t="s">
        <v>6</v>
      </c>
      <c r="C8412" t="s">
        <v>422</v>
      </c>
      <c r="D8412">
        <v>-7250000000</v>
      </c>
      <c r="E8412">
        <v>2019</v>
      </c>
    </row>
    <row r="8413" spans="1:5" x14ac:dyDescent="0.25">
      <c r="A8413" t="s">
        <v>308</v>
      </c>
      <c r="B8413" t="s">
        <v>6</v>
      </c>
      <c r="C8413" t="s">
        <v>422</v>
      </c>
      <c r="D8413">
        <v>2723000000</v>
      </c>
      <c r="E8413">
        <v>2020</v>
      </c>
    </row>
    <row r="8414" spans="1:5" x14ac:dyDescent="0.25">
      <c r="A8414" t="s">
        <v>308</v>
      </c>
      <c r="B8414" t="s">
        <v>6</v>
      </c>
      <c r="C8414" t="s">
        <v>423</v>
      </c>
      <c r="D8414">
        <v>0</v>
      </c>
      <c r="E8414">
        <v>2018</v>
      </c>
    </row>
    <row r="8415" spans="1:5" x14ac:dyDescent="0.25">
      <c r="A8415" t="s">
        <v>308</v>
      </c>
      <c r="B8415" t="s">
        <v>6</v>
      </c>
      <c r="C8415" t="s">
        <v>423</v>
      </c>
      <c r="D8415">
        <v>0</v>
      </c>
      <c r="E8415">
        <v>2019</v>
      </c>
    </row>
    <row r="8416" spans="1:5" x14ac:dyDescent="0.25">
      <c r="A8416" t="s">
        <v>308</v>
      </c>
      <c r="B8416" t="s">
        <v>6</v>
      </c>
      <c r="C8416" t="s">
        <v>423</v>
      </c>
      <c r="D8416">
        <v>0</v>
      </c>
      <c r="E8416">
        <v>2020</v>
      </c>
    </row>
    <row r="8417" spans="1:5" x14ac:dyDescent="0.25">
      <c r="A8417" t="s">
        <v>308</v>
      </c>
      <c r="B8417" t="s">
        <v>6</v>
      </c>
      <c r="C8417" t="s">
        <v>424</v>
      </c>
      <c r="D8417">
        <v>0</v>
      </c>
      <c r="E8417">
        <v>2018</v>
      </c>
    </row>
    <row r="8418" spans="1:5" x14ac:dyDescent="0.25">
      <c r="A8418" t="s">
        <v>308</v>
      </c>
      <c r="B8418" t="s">
        <v>6</v>
      </c>
      <c r="C8418" t="s">
        <v>424</v>
      </c>
      <c r="D8418">
        <v>0</v>
      </c>
      <c r="E8418">
        <v>2019</v>
      </c>
    </row>
    <row r="8419" spans="1:5" x14ac:dyDescent="0.25">
      <c r="A8419" t="s">
        <v>308</v>
      </c>
      <c r="B8419" t="s">
        <v>6</v>
      </c>
      <c r="C8419" t="s">
        <v>424</v>
      </c>
      <c r="D8419">
        <v>0</v>
      </c>
      <c r="E8419">
        <v>2020</v>
      </c>
    </row>
    <row r="8420" spans="1:5" x14ac:dyDescent="0.25">
      <c r="A8420" t="s">
        <v>308</v>
      </c>
      <c r="B8420" t="s">
        <v>6</v>
      </c>
      <c r="C8420" t="s">
        <v>425</v>
      </c>
      <c r="D8420">
        <v>21610000000</v>
      </c>
      <c r="E8420">
        <v>2018</v>
      </c>
    </row>
    <row r="8421" spans="1:5" x14ac:dyDescent="0.25">
      <c r="A8421" t="s">
        <v>308</v>
      </c>
      <c r="B8421" t="s">
        <v>6</v>
      </c>
      <c r="C8421" t="s">
        <v>425</v>
      </c>
      <c r="D8421">
        <v>18756000000</v>
      </c>
      <c r="E8421">
        <v>2019</v>
      </c>
    </row>
    <row r="8422" spans="1:5" x14ac:dyDescent="0.25">
      <c r="A8422" t="s">
        <v>308</v>
      </c>
      <c r="B8422" t="s">
        <v>6</v>
      </c>
      <c r="C8422" t="s">
        <v>425</v>
      </c>
      <c r="D8422">
        <v>30562000000</v>
      </c>
      <c r="E8422">
        <v>2020</v>
      </c>
    </row>
    <row r="8423" spans="1:5" x14ac:dyDescent="0.25">
      <c r="A8423" t="s">
        <v>308</v>
      </c>
      <c r="B8423" t="s">
        <v>6</v>
      </c>
      <c r="C8423" t="s">
        <v>426</v>
      </c>
      <c r="D8423">
        <v>21610000000</v>
      </c>
      <c r="E8423">
        <v>2018</v>
      </c>
    </row>
    <row r="8424" spans="1:5" x14ac:dyDescent="0.25">
      <c r="A8424" t="s">
        <v>308</v>
      </c>
      <c r="B8424" t="s">
        <v>6</v>
      </c>
      <c r="C8424" t="s">
        <v>426</v>
      </c>
      <c r="D8424">
        <v>18756000000</v>
      </c>
      <c r="E8424">
        <v>2019</v>
      </c>
    </row>
    <row r="8425" spans="1:5" x14ac:dyDescent="0.25">
      <c r="A8425" t="s">
        <v>308</v>
      </c>
      <c r="B8425" t="s">
        <v>6</v>
      </c>
      <c r="C8425" t="s">
        <v>426</v>
      </c>
      <c r="D8425">
        <v>30562000000</v>
      </c>
      <c r="E8425">
        <v>2020</v>
      </c>
    </row>
    <row r="8426" spans="1:5" x14ac:dyDescent="0.25">
      <c r="A8426" t="s">
        <v>308</v>
      </c>
      <c r="B8426" t="s">
        <v>6</v>
      </c>
      <c r="C8426" t="s">
        <v>21</v>
      </c>
      <c r="D8426">
        <v>9355000000</v>
      </c>
      <c r="E8426">
        <v>2018</v>
      </c>
    </row>
    <row r="8427" spans="1:5" x14ac:dyDescent="0.25">
      <c r="A8427" t="s">
        <v>308</v>
      </c>
      <c r="B8427" t="s">
        <v>6</v>
      </c>
      <c r="C8427" t="s">
        <v>21</v>
      </c>
      <c r="D8427">
        <v>12770000000</v>
      </c>
      <c r="E8427">
        <v>2019</v>
      </c>
    </row>
    <row r="8428" spans="1:5" x14ac:dyDescent="0.25">
      <c r="A8428" t="s">
        <v>308</v>
      </c>
      <c r="B8428" t="s">
        <v>6</v>
      </c>
      <c r="C8428" t="s">
        <v>21</v>
      </c>
      <c r="D8428">
        <v>16692000000</v>
      </c>
      <c r="E8428">
        <v>2020</v>
      </c>
    </row>
    <row r="8429" spans="1:5" x14ac:dyDescent="0.25">
      <c r="A8429" t="s">
        <v>308</v>
      </c>
      <c r="B8429" t="s">
        <v>6</v>
      </c>
      <c r="C8429" t="s">
        <v>427</v>
      </c>
      <c r="D8429">
        <v>30925000000</v>
      </c>
      <c r="E8429">
        <v>2018</v>
      </c>
    </row>
    <row r="8430" spans="1:5" x14ac:dyDescent="0.25">
      <c r="A8430" t="s">
        <v>308</v>
      </c>
      <c r="B8430" t="s">
        <v>6</v>
      </c>
      <c r="C8430" t="s">
        <v>427</v>
      </c>
      <c r="D8430">
        <v>46711000000</v>
      </c>
      <c r="E8430">
        <v>2019</v>
      </c>
    </row>
    <row r="8431" spans="1:5" x14ac:dyDescent="0.25">
      <c r="A8431" t="s">
        <v>308</v>
      </c>
      <c r="B8431" t="s">
        <v>6</v>
      </c>
      <c r="C8431" t="s">
        <v>427</v>
      </c>
      <c r="D8431">
        <v>53294000000</v>
      </c>
      <c r="E8431">
        <v>2020</v>
      </c>
    </row>
    <row r="8432" spans="1:5" x14ac:dyDescent="0.25">
      <c r="A8432" t="s">
        <v>308</v>
      </c>
      <c r="B8432" t="s">
        <v>6</v>
      </c>
      <c r="C8432" t="s">
        <v>13</v>
      </c>
      <c r="D8432">
        <v>50480000000</v>
      </c>
      <c r="E8432">
        <v>2018</v>
      </c>
    </row>
    <row r="8433" spans="1:5" x14ac:dyDescent="0.25">
      <c r="A8433" t="s">
        <v>308</v>
      </c>
      <c r="B8433" t="s">
        <v>6</v>
      </c>
      <c r="C8433" t="s">
        <v>13</v>
      </c>
      <c r="D8433">
        <v>66225000000</v>
      </c>
      <c r="E8433">
        <v>2019</v>
      </c>
    </row>
    <row r="8434" spans="1:5" x14ac:dyDescent="0.25">
      <c r="A8434" t="s">
        <v>308</v>
      </c>
      <c r="B8434" t="s">
        <v>6</v>
      </c>
      <c r="C8434" t="s">
        <v>13</v>
      </c>
      <c r="D8434">
        <v>75670000000</v>
      </c>
      <c r="E8434">
        <v>2020</v>
      </c>
    </row>
    <row r="8435" spans="1:5" x14ac:dyDescent="0.25">
      <c r="A8435" t="s">
        <v>308</v>
      </c>
      <c r="B8435" t="s">
        <v>6</v>
      </c>
      <c r="C8435" t="s">
        <v>16</v>
      </c>
      <c r="D8435">
        <v>7017000000</v>
      </c>
      <c r="E8435">
        <v>2018</v>
      </c>
    </row>
    <row r="8436" spans="1:5" x14ac:dyDescent="0.25">
      <c r="A8436" t="s">
        <v>308</v>
      </c>
      <c r="B8436" t="s">
        <v>6</v>
      </c>
      <c r="C8436" t="s">
        <v>16</v>
      </c>
      <c r="D8436">
        <v>15053000000</v>
      </c>
      <c r="E8436">
        <v>2019</v>
      </c>
    </row>
    <row r="8437" spans="1:5" x14ac:dyDescent="0.25">
      <c r="A8437" t="s">
        <v>308</v>
      </c>
      <c r="B8437" t="s">
        <v>6</v>
      </c>
      <c r="C8437" t="s">
        <v>16</v>
      </c>
      <c r="D8437">
        <v>14981000000</v>
      </c>
      <c r="E8437">
        <v>2020</v>
      </c>
    </row>
    <row r="8438" spans="1:5" x14ac:dyDescent="0.25">
      <c r="A8438" t="s">
        <v>308</v>
      </c>
      <c r="B8438" t="s">
        <v>6</v>
      </c>
      <c r="C8438" t="s">
        <v>428</v>
      </c>
      <c r="D8438">
        <v>4315000000</v>
      </c>
      <c r="E8438">
        <v>2018</v>
      </c>
    </row>
    <row r="8439" spans="1:5" x14ac:dyDescent="0.25">
      <c r="A8439" t="s">
        <v>308</v>
      </c>
      <c r="B8439" t="s">
        <v>6</v>
      </c>
      <c r="C8439" t="s">
        <v>428</v>
      </c>
      <c r="D8439">
        <v>6862000000</v>
      </c>
      <c r="E8439">
        <v>2020</v>
      </c>
    </row>
    <row r="8440" spans="1:5" x14ac:dyDescent="0.25">
      <c r="A8440" t="s">
        <v>308</v>
      </c>
      <c r="B8440" t="s">
        <v>6</v>
      </c>
      <c r="C8440" t="s">
        <v>429</v>
      </c>
      <c r="D8440">
        <v>4315000000</v>
      </c>
      <c r="E8440">
        <v>2018</v>
      </c>
    </row>
    <row r="8441" spans="1:5" x14ac:dyDescent="0.25">
      <c r="A8441" t="s">
        <v>308</v>
      </c>
      <c r="B8441" t="s">
        <v>6</v>
      </c>
      <c r="C8441" t="s">
        <v>429</v>
      </c>
      <c r="D8441">
        <v>5741000000</v>
      </c>
      <c r="E8441">
        <v>2019</v>
      </c>
    </row>
    <row r="8442" spans="1:5" x14ac:dyDescent="0.25">
      <c r="A8442" t="s">
        <v>308</v>
      </c>
      <c r="B8442" t="s">
        <v>6</v>
      </c>
      <c r="C8442" t="s">
        <v>429</v>
      </c>
      <c r="D8442">
        <v>5741000000</v>
      </c>
      <c r="E8442">
        <v>2019</v>
      </c>
    </row>
    <row r="8443" spans="1:5" x14ac:dyDescent="0.25">
      <c r="A8443" t="s">
        <v>308</v>
      </c>
      <c r="B8443" t="s">
        <v>6</v>
      </c>
      <c r="C8443" t="s">
        <v>429</v>
      </c>
      <c r="D8443">
        <v>6862000000</v>
      </c>
      <c r="E8443">
        <v>2020</v>
      </c>
    </row>
    <row r="8444" spans="1:5" x14ac:dyDescent="0.25">
      <c r="A8444" t="s">
        <v>308</v>
      </c>
      <c r="B8444" t="s">
        <v>6</v>
      </c>
      <c r="C8444" t="s">
        <v>430</v>
      </c>
      <c r="D8444">
        <v>25361000000</v>
      </c>
      <c r="E8444">
        <v>2018</v>
      </c>
    </row>
    <row r="8445" spans="1:5" x14ac:dyDescent="0.25">
      <c r="A8445" t="s">
        <v>308</v>
      </c>
      <c r="B8445" t="s">
        <v>6</v>
      </c>
      <c r="C8445" t="s">
        <v>430</v>
      </c>
      <c r="D8445">
        <v>24812000000</v>
      </c>
      <c r="E8445">
        <v>2019</v>
      </c>
    </row>
    <row r="8446" spans="1:5" x14ac:dyDescent="0.25">
      <c r="A8446" t="s">
        <v>308</v>
      </c>
      <c r="B8446" t="s">
        <v>6</v>
      </c>
      <c r="C8446" t="s">
        <v>430</v>
      </c>
      <c r="D8446">
        <v>33180000000</v>
      </c>
      <c r="E8446">
        <v>2020</v>
      </c>
    </row>
    <row r="8447" spans="1:5" x14ac:dyDescent="0.25">
      <c r="A8447" t="s">
        <v>308</v>
      </c>
      <c r="B8447" t="s">
        <v>6</v>
      </c>
      <c r="C8447" t="s">
        <v>431</v>
      </c>
      <c r="D8447">
        <v>0</v>
      </c>
      <c r="E8447">
        <v>2018</v>
      </c>
    </row>
    <row r="8448" spans="1:5" x14ac:dyDescent="0.25">
      <c r="A8448" t="s">
        <v>308</v>
      </c>
      <c r="B8448" t="s">
        <v>6</v>
      </c>
      <c r="C8448" t="s">
        <v>431</v>
      </c>
      <c r="D8448">
        <v>0</v>
      </c>
      <c r="E8448">
        <v>2019</v>
      </c>
    </row>
    <row r="8449" spans="1:5" x14ac:dyDescent="0.25">
      <c r="A8449" t="s">
        <v>308</v>
      </c>
      <c r="B8449" t="s">
        <v>6</v>
      </c>
      <c r="C8449" t="s">
        <v>431</v>
      </c>
      <c r="D8449">
        <v>0</v>
      </c>
      <c r="E8449">
        <v>2020</v>
      </c>
    </row>
    <row r="8450" spans="1:5" x14ac:dyDescent="0.25">
      <c r="A8450" t="s">
        <v>308</v>
      </c>
      <c r="B8450" t="s">
        <v>6</v>
      </c>
      <c r="C8450" t="s">
        <v>432</v>
      </c>
      <c r="D8450">
        <v>43465</v>
      </c>
      <c r="E8450">
        <v>2018</v>
      </c>
    </row>
    <row r="8451" spans="1:5" x14ac:dyDescent="0.25">
      <c r="A8451" t="s">
        <v>308</v>
      </c>
      <c r="B8451" t="s">
        <v>6</v>
      </c>
      <c r="C8451" t="s">
        <v>432</v>
      </c>
      <c r="D8451">
        <v>43830</v>
      </c>
      <c r="E8451">
        <v>2019</v>
      </c>
    </row>
    <row r="8452" spans="1:5" x14ac:dyDescent="0.25">
      <c r="A8452" t="s">
        <v>308</v>
      </c>
      <c r="B8452" t="s">
        <v>6</v>
      </c>
      <c r="C8452" t="s">
        <v>432</v>
      </c>
      <c r="D8452">
        <v>44196</v>
      </c>
      <c r="E8452">
        <v>2020</v>
      </c>
    </row>
    <row r="8453" spans="1:5" x14ac:dyDescent="0.25">
      <c r="A8453" t="s">
        <v>308</v>
      </c>
      <c r="B8453" t="s">
        <v>6</v>
      </c>
      <c r="C8453" t="s">
        <v>433</v>
      </c>
      <c r="D8453">
        <v>0</v>
      </c>
      <c r="E8453">
        <v>2018</v>
      </c>
    </row>
    <row r="8454" spans="1:5" x14ac:dyDescent="0.25">
      <c r="A8454" t="s">
        <v>308</v>
      </c>
      <c r="B8454" t="s">
        <v>6</v>
      </c>
      <c r="C8454" t="s">
        <v>433</v>
      </c>
      <c r="D8454">
        <v>0</v>
      </c>
      <c r="E8454">
        <v>2019</v>
      </c>
    </row>
    <row r="8455" spans="1:5" x14ac:dyDescent="0.25">
      <c r="A8455" t="s">
        <v>308</v>
      </c>
      <c r="B8455" t="s">
        <v>6</v>
      </c>
      <c r="C8455" t="s">
        <v>433</v>
      </c>
      <c r="D8455">
        <v>0</v>
      </c>
      <c r="E8455">
        <v>2020</v>
      </c>
    </row>
    <row r="8456" spans="1:5" x14ac:dyDescent="0.25">
      <c r="A8456" t="s">
        <v>308</v>
      </c>
      <c r="B8456" t="s">
        <v>6</v>
      </c>
      <c r="C8456" t="s">
        <v>434</v>
      </c>
      <c r="D8456">
        <v>84127000000</v>
      </c>
      <c r="E8456">
        <v>2018</v>
      </c>
    </row>
    <row r="8457" spans="1:5" x14ac:dyDescent="0.25">
      <c r="A8457" t="s">
        <v>308</v>
      </c>
      <c r="B8457" t="s">
        <v>6</v>
      </c>
      <c r="C8457" t="s">
        <v>434</v>
      </c>
      <c r="D8457">
        <v>101054000000</v>
      </c>
      <c r="E8457">
        <v>2019</v>
      </c>
    </row>
    <row r="8458" spans="1:5" x14ac:dyDescent="0.25">
      <c r="A8458" t="s">
        <v>308</v>
      </c>
      <c r="B8458" t="s">
        <v>6</v>
      </c>
      <c r="C8458" t="s">
        <v>434</v>
      </c>
      <c r="D8458">
        <v>128290000000</v>
      </c>
      <c r="E8458">
        <v>2020</v>
      </c>
    </row>
    <row r="8459" spans="1:5" x14ac:dyDescent="0.25">
      <c r="A8459" t="s">
        <v>308</v>
      </c>
      <c r="B8459" t="s">
        <v>6</v>
      </c>
      <c r="C8459" t="s">
        <v>435</v>
      </c>
      <c r="D8459">
        <v>0</v>
      </c>
      <c r="E8459">
        <v>2018</v>
      </c>
    </row>
    <row r="8460" spans="1:5" x14ac:dyDescent="0.25">
      <c r="A8460" t="s">
        <v>308</v>
      </c>
      <c r="B8460" t="s">
        <v>6</v>
      </c>
      <c r="C8460" t="s">
        <v>435</v>
      </c>
      <c r="D8460">
        <v>0</v>
      </c>
      <c r="E8460">
        <v>2019</v>
      </c>
    </row>
    <row r="8461" spans="1:5" x14ac:dyDescent="0.25">
      <c r="A8461" t="s">
        <v>308</v>
      </c>
      <c r="B8461" t="s">
        <v>6</v>
      </c>
      <c r="C8461" t="s">
        <v>435</v>
      </c>
      <c r="D8461">
        <v>0</v>
      </c>
      <c r="E8461">
        <v>2020</v>
      </c>
    </row>
    <row r="8462" spans="1:5" x14ac:dyDescent="0.25">
      <c r="A8462" t="s">
        <v>308</v>
      </c>
      <c r="B8462" t="s">
        <v>6</v>
      </c>
      <c r="C8462" t="s">
        <v>436</v>
      </c>
      <c r="D8462">
        <v>18301000000</v>
      </c>
      <c r="E8462">
        <v>2018</v>
      </c>
    </row>
    <row r="8463" spans="1:5" x14ac:dyDescent="0.25">
      <c r="A8463" t="s">
        <v>308</v>
      </c>
      <c r="B8463" t="s">
        <v>6</v>
      </c>
      <c r="C8463" t="s">
        <v>436</v>
      </c>
      <c r="D8463">
        <v>18715000000</v>
      </c>
      <c r="E8463">
        <v>2019</v>
      </c>
    </row>
    <row r="8464" spans="1:5" x14ac:dyDescent="0.25">
      <c r="A8464" t="s">
        <v>308</v>
      </c>
      <c r="B8464" t="s">
        <v>6</v>
      </c>
      <c r="C8464" t="s">
        <v>436</v>
      </c>
      <c r="D8464">
        <v>19050000000</v>
      </c>
      <c r="E8464">
        <v>2020</v>
      </c>
    </row>
    <row r="8465" spans="1:5" x14ac:dyDescent="0.25">
      <c r="A8465" t="s">
        <v>308</v>
      </c>
      <c r="B8465" t="s">
        <v>6</v>
      </c>
      <c r="C8465" t="s">
        <v>437</v>
      </c>
      <c r="D8465">
        <v>46483000000</v>
      </c>
      <c r="E8465">
        <v>2018</v>
      </c>
    </row>
    <row r="8466" spans="1:5" x14ac:dyDescent="0.25">
      <c r="A8466" t="s">
        <v>308</v>
      </c>
      <c r="B8466" t="s">
        <v>6</v>
      </c>
      <c r="C8466" t="s">
        <v>437</v>
      </c>
      <c r="D8466">
        <v>57927000000</v>
      </c>
      <c r="E8466">
        <v>2019</v>
      </c>
    </row>
    <row r="8467" spans="1:5" x14ac:dyDescent="0.25">
      <c r="A8467" t="s">
        <v>308</v>
      </c>
      <c r="B8467" t="s">
        <v>6</v>
      </c>
      <c r="C8467" t="s">
        <v>437</v>
      </c>
      <c r="D8467">
        <v>69273000000</v>
      </c>
      <c r="E8467">
        <v>2020</v>
      </c>
    </row>
    <row r="8468" spans="1:5" x14ac:dyDescent="0.25">
      <c r="A8468" t="s">
        <v>308</v>
      </c>
      <c r="B8468" t="s">
        <v>6</v>
      </c>
      <c r="C8468" t="s">
        <v>438</v>
      </c>
      <c r="D8468">
        <v>22112000000</v>
      </c>
      <c r="E8468">
        <v>2018</v>
      </c>
    </row>
    <row r="8469" spans="1:5" x14ac:dyDescent="0.25">
      <c r="A8469" t="s">
        <v>308</v>
      </c>
      <c r="B8469" t="s">
        <v>6</v>
      </c>
      <c r="C8469" t="s">
        <v>438</v>
      </c>
      <c r="D8469">
        <v>18485000000</v>
      </c>
      <c r="E8469">
        <v>2019</v>
      </c>
    </row>
    <row r="8470" spans="1:5" x14ac:dyDescent="0.25">
      <c r="A8470" t="s">
        <v>308</v>
      </c>
      <c r="B8470" t="s">
        <v>6</v>
      </c>
      <c r="C8470" t="s">
        <v>438</v>
      </c>
      <c r="D8470">
        <v>29146000000</v>
      </c>
      <c r="E8470">
        <v>2020</v>
      </c>
    </row>
    <row r="8471" spans="1:5" x14ac:dyDescent="0.25">
      <c r="A8471" t="s">
        <v>308</v>
      </c>
      <c r="B8471" t="s">
        <v>6</v>
      </c>
      <c r="C8471" t="s">
        <v>439</v>
      </c>
      <c r="D8471">
        <v>0</v>
      </c>
      <c r="E8471">
        <v>2018</v>
      </c>
    </row>
    <row r="8472" spans="1:5" x14ac:dyDescent="0.25">
      <c r="A8472" t="s">
        <v>308</v>
      </c>
      <c r="B8472" t="s">
        <v>6</v>
      </c>
      <c r="C8472" t="s">
        <v>439</v>
      </c>
      <c r="D8472">
        <v>0</v>
      </c>
      <c r="E8472">
        <v>2019</v>
      </c>
    </row>
    <row r="8473" spans="1:5" x14ac:dyDescent="0.25">
      <c r="A8473" t="s">
        <v>308</v>
      </c>
      <c r="B8473" t="s">
        <v>6</v>
      </c>
      <c r="C8473" t="s">
        <v>439</v>
      </c>
      <c r="D8473">
        <v>0</v>
      </c>
      <c r="E8473">
        <v>2020</v>
      </c>
    </row>
    <row r="8474" spans="1:5" x14ac:dyDescent="0.25">
      <c r="A8474" t="s">
        <v>308</v>
      </c>
      <c r="B8474" t="s">
        <v>6</v>
      </c>
      <c r="C8474" t="s">
        <v>23</v>
      </c>
      <c r="D8474">
        <v>3249000000</v>
      </c>
      <c r="E8474">
        <v>2018</v>
      </c>
    </row>
    <row r="8475" spans="1:5" x14ac:dyDescent="0.25">
      <c r="A8475" t="s">
        <v>308</v>
      </c>
      <c r="B8475" t="s">
        <v>6</v>
      </c>
      <c r="C8475" t="s">
        <v>23</v>
      </c>
      <c r="D8475">
        <v>6327000000</v>
      </c>
      <c r="E8475">
        <v>2019</v>
      </c>
    </row>
    <row r="8476" spans="1:5" x14ac:dyDescent="0.25">
      <c r="A8476" t="s">
        <v>308</v>
      </c>
      <c r="B8476" t="s">
        <v>6</v>
      </c>
      <c r="C8476" t="s">
        <v>23</v>
      </c>
      <c r="D8476">
        <v>4034000000</v>
      </c>
      <c r="E8476">
        <v>2020</v>
      </c>
    </row>
    <row r="8477" spans="1:5" x14ac:dyDescent="0.25">
      <c r="A8477" t="s">
        <v>308</v>
      </c>
      <c r="B8477" t="s">
        <v>6</v>
      </c>
      <c r="C8477" t="s">
        <v>440</v>
      </c>
      <c r="D8477">
        <v>1294000000</v>
      </c>
      <c r="E8477">
        <v>2018</v>
      </c>
    </row>
    <row r="8478" spans="1:5" x14ac:dyDescent="0.25">
      <c r="A8478" t="s">
        <v>308</v>
      </c>
      <c r="B8478" t="s">
        <v>6</v>
      </c>
      <c r="C8478" t="s">
        <v>440</v>
      </c>
      <c r="D8478">
        <v>894000000</v>
      </c>
      <c r="E8478">
        <v>2019</v>
      </c>
    </row>
    <row r="8479" spans="1:5" x14ac:dyDescent="0.25">
      <c r="A8479" t="s">
        <v>308</v>
      </c>
      <c r="B8479" t="s">
        <v>6</v>
      </c>
      <c r="C8479" t="s">
        <v>440</v>
      </c>
      <c r="D8479">
        <v>623000000</v>
      </c>
      <c r="E8479">
        <v>2020</v>
      </c>
    </row>
    <row r="8480" spans="1:5" x14ac:dyDescent="0.25">
      <c r="A8480" t="s">
        <v>308</v>
      </c>
      <c r="B8480" t="s">
        <v>6</v>
      </c>
      <c r="C8480" t="s">
        <v>22</v>
      </c>
      <c r="D8480">
        <v>0</v>
      </c>
      <c r="E8480">
        <v>2018</v>
      </c>
    </row>
    <row r="8481" spans="1:5" x14ac:dyDescent="0.25">
      <c r="A8481" t="s">
        <v>308</v>
      </c>
      <c r="B8481" t="s">
        <v>6</v>
      </c>
      <c r="C8481" t="s">
        <v>22</v>
      </c>
      <c r="D8481">
        <v>0</v>
      </c>
      <c r="E8481">
        <v>2019</v>
      </c>
    </row>
    <row r="8482" spans="1:5" x14ac:dyDescent="0.25">
      <c r="A8482" t="s">
        <v>308</v>
      </c>
      <c r="B8482" t="s">
        <v>6</v>
      </c>
      <c r="C8482" t="s">
        <v>22</v>
      </c>
      <c r="D8482">
        <v>0</v>
      </c>
      <c r="E8482">
        <v>2020</v>
      </c>
    </row>
    <row r="8483" spans="1:5" x14ac:dyDescent="0.25">
      <c r="A8483" t="s">
        <v>308</v>
      </c>
      <c r="B8483" t="s">
        <v>6</v>
      </c>
      <c r="C8483" t="s">
        <v>441</v>
      </c>
      <c r="D8483">
        <v>1000000</v>
      </c>
      <c r="E8483">
        <v>2018</v>
      </c>
    </row>
    <row r="8484" spans="1:5" x14ac:dyDescent="0.25">
      <c r="A8484" t="s">
        <v>308</v>
      </c>
      <c r="B8484" t="s">
        <v>6</v>
      </c>
      <c r="C8484" t="s">
        <v>441</v>
      </c>
      <c r="D8484">
        <v>3000000</v>
      </c>
      <c r="E8484">
        <v>2019</v>
      </c>
    </row>
    <row r="8485" spans="1:5" x14ac:dyDescent="0.25">
      <c r="A8485" t="s">
        <v>308</v>
      </c>
      <c r="B8485" t="s">
        <v>6</v>
      </c>
      <c r="C8485" t="s">
        <v>441</v>
      </c>
      <c r="D8485">
        <v>0</v>
      </c>
      <c r="E8485">
        <v>2020</v>
      </c>
    </row>
    <row r="8486" spans="1:5" x14ac:dyDescent="0.25">
      <c r="A8486" t="s">
        <v>308</v>
      </c>
      <c r="B8486" t="s">
        <v>6</v>
      </c>
      <c r="C8486" t="s">
        <v>11</v>
      </c>
      <c r="D8486">
        <v>0</v>
      </c>
      <c r="E8486">
        <v>2018</v>
      </c>
    </row>
    <row r="8487" spans="1:5" x14ac:dyDescent="0.25">
      <c r="A8487" t="s">
        <v>308</v>
      </c>
      <c r="B8487" t="s">
        <v>6</v>
      </c>
      <c r="C8487" t="s">
        <v>11</v>
      </c>
      <c r="D8487">
        <v>0</v>
      </c>
      <c r="E8487">
        <v>2019</v>
      </c>
    </row>
    <row r="8488" spans="1:5" x14ac:dyDescent="0.25">
      <c r="A8488" t="s">
        <v>308</v>
      </c>
      <c r="B8488" t="s">
        <v>6</v>
      </c>
      <c r="C8488" t="s">
        <v>11</v>
      </c>
      <c r="D8488">
        <v>0</v>
      </c>
      <c r="E8488">
        <v>2020</v>
      </c>
    </row>
    <row r="8489" spans="1:5" x14ac:dyDescent="0.25">
      <c r="A8489" t="s">
        <v>308</v>
      </c>
      <c r="B8489" t="s">
        <v>6</v>
      </c>
      <c r="C8489" t="s">
        <v>19</v>
      </c>
      <c r="D8489">
        <v>97334000000</v>
      </c>
      <c r="E8489">
        <v>2018</v>
      </c>
    </row>
    <row r="8490" spans="1:5" x14ac:dyDescent="0.25">
      <c r="A8490" t="s">
        <v>308</v>
      </c>
      <c r="B8490" t="s">
        <v>6</v>
      </c>
      <c r="C8490" t="s">
        <v>19</v>
      </c>
      <c r="D8490">
        <v>133376000000</v>
      </c>
      <c r="E8490">
        <v>2019</v>
      </c>
    </row>
    <row r="8491" spans="1:5" x14ac:dyDescent="0.25">
      <c r="A8491" t="s">
        <v>308</v>
      </c>
      <c r="B8491" t="s">
        <v>6</v>
      </c>
      <c r="C8491" t="s">
        <v>19</v>
      </c>
      <c r="D8491">
        <v>159316000000</v>
      </c>
      <c r="E8491">
        <v>2020</v>
      </c>
    </row>
    <row r="8492" spans="1:5" x14ac:dyDescent="0.25">
      <c r="A8492" t="s">
        <v>308</v>
      </c>
      <c r="B8492" t="s">
        <v>6</v>
      </c>
      <c r="C8492" t="s">
        <v>18</v>
      </c>
      <c r="D8492">
        <v>13207000000</v>
      </c>
      <c r="E8492">
        <v>2018</v>
      </c>
    </row>
    <row r="8493" spans="1:5" x14ac:dyDescent="0.25">
      <c r="A8493" t="s">
        <v>308</v>
      </c>
      <c r="B8493" t="s">
        <v>6</v>
      </c>
      <c r="C8493" t="s">
        <v>18</v>
      </c>
      <c r="D8493">
        <v>32322000000</v>
      </c>
      <c r="E8493">
        <v>2019</v>
      </c>
    </row>
    <row r="8494" spans="1:5" x14ac:dyDescent="0.25">
      <c r="A8494" t="s">
        <v>308</v>
      </c>
      <c r="B8494" t="s">
        <v>6</v>
      </c>
      <c r="C8494" t="s">
        <v>18</v>
      </c>
      <c r="D8494">
        <v>31026000000</v>
      </c>
      <c r="E8494">
        <v>2020</v>
      </c>
    </row>
    <row r="8495" spans="1:5" x14ac:dyDescent="0.25">
      <c r="A8495" t="s">
        <v>308</v>
      </c>
      <c r="B8495" t="s">
        <v>6</v>
      </c>
      <c r="C8495" t="s">
        <v>442</v>
      </c>
      <c r="D8495">
        <v>0</v>
      </c>
      <c r="E8495">
        <v>2018</v>
      </c>
    </row>
    <row r="8496" spans="1:5" x14ac:dyDescent="0.25">
      <c r="A8496" t="s">
        <v>308</v>
      </c>
      <c r="B8496" t="s">
        <v>6</v>
      </c>
      <c r="C8496" t="s">
        <v>442</v>
      </c>
      <c r="D8496">
        <v>800000000</v>
      </c>
      <c r="E8496">
        <v>2019</v>
      </c>
    </row>
    <row r="8497" spans="1:5" x14ac:dyDescent="0.25">
      <c r="A8497" t="s">
        <v>308</v>
      </c>
      <c r="B8497" t="s">
        <v>6</v>
      </c>
      <c r="C8497" t="s">
        <v>442</v>
      </c>
      <c r="D8497">
        <v>835000000</v>
      </c>
      <c r="E8497">
        <v>2020</v>
      </c>
    </row>
    <row r="8498" spans="1:5" x14ac:dyDescent="0.25">
      <c r="A8498" t="s">
        <v>308</v>
      </c>
      <c r="B8498" t="s">
        <v>6</v>
      </c>
      <c r="C8498" t="s">
        <v>443</v>
      </c>
      <c r="D8498">
        <v>0</v>
      </c>
      <c r="E8498">
        <v>2018</v>
      </c>
    </row>
    <row r="8499" spans="1:5" x14ac:dyDescent="0.25">
      <c r="A8499" t="s">
        <v>308</v>
      </c>
      <c r="B8499" t="s">
        <v>6</v>
      </c>
      <c r="C8499" t="s">
        <v>443</v>
      </c>
      <c r="D8499">
        <v>86000000</v>
      </c>
      <c r="E8499">
        <v>2019</v>
      </c>
    </row>
    <row r="8500" spans="1:5" x14ac:dyDescent="0.25">
      <c r="A8500" t="s">
        <v>308</v>
      </c>
      <c r="B8500" t="s">
        <v>6</v>
      </c>
      <c r="C8500" t="s">
        <v>443</v>
      </c>
      <c r="D8500">
        <v>6234000000</v>
      </c>
      <c r="E8500">
        <v>2020</v>
      </c>
    </row>
    <row r="8501" spans="1:5" x14ac:dyDescent="0.25">
      <c r="A8501" t="s">
        <v>308</v>
      </c>
      <c r="B8501" t="s">
        <v>6</v>
      </c>
      <c r="C8501" t="s">
        <v>444</v>
      </c>
      <c r="D8501">
        <v>500000000</v>
      </c>
      <c r="E8501">
        <v>2018</v>
      </c>
    </row>
    <row r="8502" spans="1:5" x14ac:dyDescent="0.25">
      <c r="A8502" t="s">
        <v>308</v>
      </c>
      <c r="B8502" t="s">
        <v>6</v>
      </c>
      <c r="C8502" t="s">
        <v>444</v>
      </c>
      <c r="D8502">
        <v>-775000000</v>
      </c>
      <c r="E8502">
        <v>2019</v>
      </c>
    </row>
    <row r="8503" spans="1:5" x14ac:dyDescent="0.25">
      <c r="A8503" t="s">
        <v>308</v>
      </c>
      <c r="B8503" t="s">
        <v>6</v>
      </c>
      <c r="C8503" t="s">
        <v>444</v>
      </c>
      <c r="D8503">
        <v>-580000000</v>
      </c>
      <c r="E8503">
        <v>2020</v>
      </c>
    </row>
    <row r="8504" spans="1:5" x14ac:dyDescent="0.25">
      <c r="A8504" t="s">
        <v>308</v>
      </c>
      <c r="B8504" t="s">
        <v>6</v>
      </c>
      <c r="C8504" t="s">
        <v>445</v>
      </c>
      <c r="D8504">
        <v>0</v>
      </c>
      <c r="E8504">
        <v>2018</v>
      </c>
    </row>
    <row r="8505" spans="1:5" x14ac:dyDescent="0.25">
      <c r="A8505" t="s">
        <v>308</v>
      </c>
      <c r="B8505" t="s">
        <v>6</v>
      </c>
      <c r="C8505" t="s">
        <v>445</v>
      </c>
      <c r="D8505">
        <v>0</v>
      </c>
      <c r="E8505">
        <v>2019</v>
      </c>
    </row>
    <row r="8506" spans="1:5" x14ac:dyDescent="0.25">
      <c r="A8506" t="s">
        <v>308</v>
      </c>
      <c r="B8506" t="s">
        <v>6</v>
      </c>
      <c r="C8506" t="s">
        <v>445</v>
      </c>
      <c r="D8506">
        <v>0</v>
      </c>
      <c r="E8506">
        <v>2020</v>
      </c>
    </row>
    <row r="8507" spans="1:5" x14ac:dyDescent="0.25">
      <c r="A8507" t="s">
        <v>308</v>
      </c>
      <c r="B8507" t="s">
        <v>6</v>
      </c>
      <c r="C8507" t="s">
        <v>446</v>
      </c>
      <c r="D8507">
        <v>0</v>
      </c>
      <c r="E8507">
        <v>2018</v>
      </c>
    </row>
    <row r="8508" spans="1:5" x14ac:dyDescent="0.25">
      <c r="A8508" t="s">
        <v>308</v>
      </c>
      <c r="B8508" t="s">
        <v>6</v>
      </c>
      <c r="C8508" t="s">
        <v>446</v>
      </c>
      <c r="D8508">
        <v>0</v>
      </c>
      <c r="E8508">
        <v>2019</v>
      </c>
    </row>
    <row r="8509" spans="1:5" x14ac:dyDescent="0.25">
      <c r="A8509" t="s">
        <v>308</v>
      </c>
      <c r="B8509" t="s">
        <v>6</v>
      </c>
      <c r="C8509" t="s">
        <v>446</v>
      </c>
      <c r="D8509">
        <v>0</v>
      </c>
      <c r="E8509">
        <v>2020</v>
      </c>
    </row>
    <row r="8510" spans="1:5" x14ac:dyDescent="0.25">
      <c r="A8510" t="s">
        <v>308</v>
      </c>
      <c r="B8510" t="s">
        <v>6</v>
      </c>
      <c r="C8510" t="s">
        <v>447</v>
      </c>
      <c r="D8510">
        <v>-15572000000</v>
      </c>
      <c r="E8510">
        <v>2018</v>
      </c>
    </row>
    <row r="8511" spans="1:5" x14ac:dyDescent="0.25">
      <c r="A8511" t="s">
        <v>308</v>
      </c>
      <c r="B8511" t="s">
        <v>6</v>
      </c>
      <c r="C8511" t="s">
        <v>447</v>
      </c>
      <c r="D8511">
        <v>-7299000000</v>
      </c>
      <c r="E8511">
        <v>2019</v>
      </c>
    </row>
    <row r="8512" spans="1:5" x14ac:dyDescent="0.25">
      <c r="A8512" t="s">
        <v>308</v>
      </c>
      <c r="B8512" t="s">
        <v>6</v>
      </c>
      <c r="C8512" t="s">
        <v>447</v>
      </c>
      <c r="D8512">
        <v>-10292000000</v>
      </c>
      <c r="E8512">
        <v>2020</v>
      </c>
    </row>
    <row r="8513" spans="1:5" x14ac:dyDescent="0.25">
      <c r="A8513" t="s">
        <v>308</v>
      </c>
      <c r="B8513" t="s">
        <v>6</v>
      </c>
      <c r="C8513" t="s">
        <v>448</v>
      </c>
      <c r="D8513">
        <v>0</v>
      </c>
      <c r="E8513">
        <v>2018</v>
      </c>
    </row>
    <row r="8514" spans="1:5" x14ac:dyDescent="0.25">
      <c r="A8514" t="s">
        <v>308</v>
      </c>
      <c r="B8514" t="s">
        <v>6</v>
      </c>
      <c r="C8514" t="s">
        <v>448</v>
      </c>
      <c r="D8514">
        <v>0</v>
      </c>
      <c r="E8514">
        <v>2019</v>
      </c>
    </row>
    <row r="8515" spans="1:5" x14ac:dyDescent="0.25">
      <c r="A8515" t="s">
        <v>308</v>
      </c>
      <c r="B8515" t="s">
        <v>6</v>
      </c>
      <c r="C8515" t="s">
        <v>448</v>
      </c>
      <c r="D8515">
        <v>0</v>
      </c>
      <c r="E8515">
        <v>2020</v>
      </c>
    </row>
    <row r="8516" spans="1:5" x14ac:dyDescent="0.25">
      <c r="A8516" t="s">
        <v>308</v>
      </c>
      <c r="B8516" t="s">
        <v>6</v>
      </c>
      <c r="C8516" t="s">
        <v>449</v>
      </c>
      <c r="D8516">
        <v>-11441000000</v>
      </c>
      <c r="E8516">
        <v>2018</v>
      </c>
    </row>
    <row r="8517" spans="1:5" x14ac:dyDescent="0.25">
      <c r="A8517" t="s">
        <v>308</v>
      </c>
      <c r="B8517" t="s">
        <v>6</v>
      </c>
      <c r="C8517" t="s">
        <v>449</v>
      </c>
      <c r="D8517">
        <v>-19295000000</v>
      </c>
      <c r="E8517">
        <v>2019</v>
      </c>
    </row>
    <row r="8518" spans="1:5" x14ac:dyDescent="0.25">
      <c r="A8518" t="s">
        <v>308</v>
      </c>
      <c r="B8518" t="s">
        <v>6</v>
      </c>
      <c r="C8518" t="s">
        <v>449</v>
      </c>
      <c r="D8518">
        <v>-23310000000</v>
      </c>
      <c r="E8518">
        <v>2020</v>
      </c>
    </row>
    <row r="8519" spans="1:5" x14ac:dyDescent="0.25">
      <c r="A8519" t="s">
        <v>308</v>
      </c>
      <c r="B8519" t="s">
        <v>6</v>
      </c>
      <c r="C8519" t="s">
        <v>450</v>
      </c>
      <c r="D8519">
        <v>0</v>
      </c>
      <c r="E8519">
        <v>2018</v>
      </c>
    </row>
    <row r="8520" spans="1:5" x14ac:dyDescent="0.25">
      <c r="A8520" t="s">
        <v>308</v>
      </c>
      <c r="B8520" t="s">
        <v>6</v>
      </c>
      <c r="C8520" t="s">
        <v>450</v>
      </c>
      <c r="D8520">
        <v>0</v>
      </c>
      <c r="E8520">
        <v>2019</v>
      </c>
    </row>
    <row r="8521" spans="1:5" x14ac:dyDescent="0.25">
      <c r="A8521" t="s">
        <v>308</v>
      </c>
      <c r="B8521" t="s">
        <v>6</v>
      </c>
      <c r="C8521" t="s">
        <v>450</v>
      </c>
      <c r="D8521">
        <v>0</v>
      </c>
      <c r="E8521">
        <v>2020</v>
      </c>
    </row>
    <row r="8522" spans="1:5" x14ac:dyDescent="0.25">
      <c r="A8522" t="s">
        <v>308</v>
      </c>
      <c r="B8522" t="s">
        <v>6</v>
      </c>
      <c r="C8522" t="s">
        <v>451</v>
      </c>
      <c r="D8522">
        <v>-1000000</v>
      </c>
      <c r="E8522">
        <v>2018</v>
      </c>
    </row>
    <row r="8523" spans="1:5" x14ac:dyDescent="0.25">
      <c r="A8523" t="s">
        <v>308</v>
      </c>
      <c r="B8523" t="s">
        <v>6</v>
      </c>
      <c r="C8523" t="s">
        <v>451</v>
      </c>
      <c r="D8523">
        <v>-3000000</v>
      </c>
      <c r="E8523">
        <v>2019</v>
      </c>
    </row>
    <row r="8524" spans="1:5" x14ac:dyDescent="0.25">
      <c r="A8524" t="s">
        <v>308</v>
      </c>
      <c r="B8524" t="s">
        <v>6</v>
      </c>
      <c r="C8524" t="s">
        <v>451</v>
      </c>
      <c r="D8524">
        <v>0</v>
      </c>
      <c r="E8524">
        <v>2020</v>
      </c>
    </row>
    <row r="8525" spans="1:5" x14ac:dyDescent="0.25">
      <c r="A8525" t="s">
        <v>308</v>
      </c>
      <c r="B8525" t="s">
        <v>6</v>
      </c>
      <c r="C8525" t="s">
        <v>452</v>
      </c>
      <c r="D8525">
        <v>0</v>
      </c>
      <c r="E8525">
        <v>2018</v>
      </c>
    </row>
    <row r="8526" spans="1:5" x14ac:dyDescent="0.25">
      <c r="A8526" t="s">
        <v>308</v>
      </c>
      <c r="B8526" t="s">
        <v>6</v>
      </c>
      <c r="C8526" t="s">
        <v>452</v>
      </c>
      <c r="D8526">
        <v>0</v>
      </c>
      <c r="E8526">
        <v>2019</v>
      </c>
    </row>
    <row r="8527" spans="1:5" x14ac:dyDescent="0.25">
      <c r="A8527" t="s">
        <v>308</v>
      </c>
      <c r="B8527" t="s">
        <v>6</v>
      </c>
      <c r="C8527" t="s">
        <v>452</v>
      </c>
      <c r="D8527">
        <v>0</v>
      </c>
      <c r="E8527">
        <v>2020</v>
      </c>
    </row>
    <row r="8528" spans="1:5" x14ac:dyDescent="0.25">
      <c r="A8528" t="s">
        <v>308</v>
      </c>
      <c r="B8528" t="s">
        <v>6</v>
      </c>
      <c r="C8528" t="s">
        <v>453</v>
      </c>
      <c r="D8528">
        <v>0</v>
      </c>
      <c r="E8528">
        <v>2018</v>
      </c>
    </row>
    <row r="8529" spans="1:5" x14ac:dyDescent="0.25">
      <c r="A8529" t="s">
        <v>308</v>
      </c>
      <c r="B8529" t="s">
        <v>6</v>
      </c>
      <c r="C8529" t="s">
        <v>453</v>
      </c>
      <c r="D8529">
        <v>0</v>
      </c>
      <c r="E8529">
        <v>2019</v>
      </c>
    </row>
    <row r="8530" spans="1:5" x14ac:dyDescent="0.25">
      <c r="A8530" t="s">
        <v>308</v>
      </c>
      <c r="B8530" t="s">
        <v>6</v>
      </c>
      <c r="C8530" t="s">
        <v>453</v>
      </c>
      <c r="D8530">
        <v>0</v>
      </c>
      <c r="E8530">
        <v>2020</v>
      </c>
    </row>
    <row r="8531" spans="1:5" x14ac:dyDescent="0.25">
      <c r="A8531" t="s">
        <v>308</v>
      </c>
      <c r="B8531" t="s">
        <v>6</v>
      </c>
      <c r="C8531" t="s">
        <v>454</v>
      </c>
      <c r="D8531">
        <v>22112000000</v>
      </c>
      <c r="E8531">
        <v>2018</v>
      </c>
    </row>
    <row r="8532" spans="1:5" x14ac:dyDescent="0.25">
      <c r="A8532" t="s">
        <v>308</v>
      </c>
      <c r="B8532" t="s">
        <v>6</v>
      </c>
      <c r="C8532" t="s">
        <v>454</v>
      </c>
      <c r="D8532">
        <v>18485000000</v>
      </c>
      <c r="E8532">
        <v>2019</v>
      </c>
    </row>
    <row r="8533" spans="1:5" x14ac:dyDescent="0.25">
      <c r="A8533" t="s">
        <v>308</v>
      </c>
      <c r="B8533" t="s">
        <v>6</v>
      </c>
      <c r="C8533" t="s">
        <v>454</v>
      </c>
      <c r="D8533">
        <v>29146000000</v>
      </c>
      <c r="E8533">
        <v>2020</v>
      </c>
    </row>
    <row r="8534" spans="1:5" x14ac:dyDescent="0.25">
      <c r="A8534" t="s">
        <v>308</v>
      </c>
      <c r="B8534" t="s">
        <v>6</v>
      </c>
      <c r="C8534" t="s">
        <v>24</v>
      </c>
      <c r="D8534">
        <v>22112000000</v>
      </c>
      <c r="E8534">
        <v>2018</v>
      </c>
    </row>
    <row r="8535" spans="1:5" x14ac:dyDescent="0.25">
      <c r="A8535" t="s">
        <v>308</v>
      </c>
      <c r="B8535" t="s">
        <v>6</v>
      </c>
      <c r="C8535" t="s">
        <v>24</v>
      </c>
      <c r="D8535">
        <v>18485000000</v>
      </c>
      <c r="E8535">
        <v>2019</v>
      </c>
    </row>
    <row r="8536" spans="1:5" x14ac:dyDescent="0.25">
      <c r="A8536" t="s">
        <v>308</v>
      </c>
      <c r="B8536" t="s">
        <v>6</v>
      </c>
      <c r="C8536" t="s">
        <v>24</v>
      </c>
      <c r="D8536">
        <v>29146000000</v>
      </c>
      <c r="E8536">
        <v>2020</v>
      </c>
    </row>
    <row r="8537" spans="1:5" x14ac:dyDescent="0.25">
      <c r="A8537" t="s">
        <v>308</v>
      </c>
      <c r="B8537" t="s">
        <v>6</v>
      </c>
      <c r="C8537" t="s">
        <v>455</v>
      </c>
      <c r="D8537">
        <v>24683000000</v>
      </c>
      <c r="E8537">
        <v>2018</v>
      </c>
    </row>
    <row r="8538" spans="1:5" x14ac:dyDescent="0.25">
      <c r="A8538" t="s">
        <v>308</v>
      </c>
      <c r="B8538" t="s">
        <v>6</v>
      </c>
      <c r="C8538" t="s">
        <v>455</v>
      </c>
      <c r="D8538">
        <v>35323000000</v>
      </c>
      <c r="E8538">
        <v>2019</v>
      </c>
    </row>
    <row r="8539" spans="1:5" x14ac:dyDescent="0.25">
      <c r="A8539" t="s">
        <v>308</v>
      </c>
      <c r="B8539" t="s">
        <v>6</v>
      </c>
      <c r="C8539" t="s">
        <v>455</v>
      </c>
      <c r="D8539">
        <v>42291000000</v>
      </c>
      <c r="E8539">
        <v>2020</v>
      </c>
    </row>
    <row r="8540" spans="1:5" x14ac:dyDescent="0.25">
      <c r="A8540" t="s">
        <v>308</v>
      </c>
      <c r="B8540" t="s">
        <v>6</v>
      </c>
      <c r="C8540" t="s">
        <v>14</v>
      </c>
      <c r="D8540">
        <v>46854000000</v>
      </c>
      <c r="E8540">
        <v>2018</v>
      </c>
    </row>
    <row r="8541" spans="1:5" x14ac:dyDescent="0.25">
      <c r="A8541" t="s">
        <v>308</v>
      </c>
      <c r="B8541" t="s">
        <v>6</v>
      </c>
      <c r="C8541" t="s">
        <v>14</v>
      </c>
      <c r="D8541">
        <v>67151000000</v>
      </c>
      <c r="E8541">
        <v>2019</v>
      </c>
    </row>
    <row r="8542" spans="1:5" x14ac:dyDescent="0.25">
      <c r="A8542" t="s">
        <v>308</v>
      </c>
      <c r="B8542" t="s">
        <v>6</v>
      </c>
      <c r="C8542" t="s">
        <v>14</v>
      </c>
      <c r="D8542">
        <v>83646000000</v>
      </c>
      <c r="E8542">
        <v>2020</v>
      </c>
    </row>
    <row r="8543" spans="1:5" x14ac:dyDescent="0.25">
      <c r="A8543" t="s">
        <v>308</v>
      </c>
      <c r="B8543" t="s">
        <v>6</v>
      </c>
      <c r="C8543" t="s">
        <v>17</v>
      </c>
      <c r="D8543">
        <v>6190000000</v>
      </c>
      <c r="E8543">
        <v>2018</v>
      </c>
    </row>
    <row r="8544" spans="1:5" x14ac:dyDescent="0.25">
      <c r="A8544" t="s">
        <v>308</v>
      </c>
      <c r="B8544" t="s">
        <v>6</v>
      </c>
      <c r="C8544" t="s">
        <v>17</v>
      </c>
      <c r="D8544">
        <v>17269000000</v>
      </c>
      <c r="E8544">
        <v>2019</v>
      </c>
    </row>
    <row r="8545" spans="1:5" x14ac:dyDescent="0.25">
      <c r="A8545" t="s">
        <v>308</v>
      </c>
      <c r="B8545" t="s">
        <v>6</v>
      </c>
      <c r="C8545" t="s">
        <v>17</v>
      </c>
      <c r="D8545">
        <v>16045000000</v>
      </c>
      <c r="E8545">
        <v>2020</v>
      </c>
    </row>
    <row r="8546" spans="1:5" x14ac:dyDescent="0.25">
      <c r="A8546" t="s">
        <v>308</v>
      </c>
      <c r="B8546" t="s">
        <v>6</v>
      </c>
      <c r="C8546" t="s">
        <v>456</v>
      </c>
      <c r="D8546">
        <v>0</v>
      </c>
      <c r="E8546">
        <v>2018</v>
      </c>
    </row>
    <row r="8547" spans="1:5" x14ac:dyDescent="0.25">
      <c r="A8547" t="s">
        <v>308</v>
      </c>
      <c r="B8547" t="s">
        <v>6</v>
      </c>
      <c r="C8547" t="s">
        <v>456</v>
      </c>
      <c r="D8547">
        <v>0</v>
      </c>
      <c r="E8547">
        <v>2019</v>
      </c>
    </row>
    <row r="8548" spans="1:5" x14ac:dyDescent="0.25">
      <c r="A8548" t="s">
        <v>308</v>
      </c>
      <c r="B8548" t="s">
        <v>6</v>
      </c>
      <c r="C8548" t="s">
        <v>456</v>
      </c>
      <c r="D8548">
        <v>0</v>
      </c>
      <c r="E8548">
        <v>2020</v>
      </c>
    </row>
    <row r="8549" spans="1:5" x14ac:dyDescent="0.25">
      <c r="A8549" t="s">
        <v>308</v>
      </c>
      <c r="B8549" t="s">
        <v>6</v>
      </c>
      <c r="C8549" t="s">
        <v>457</v>
      </c>
      <c r="D8549">
        <v>448000000</v>
      </c>
      <c r="E8549">
        <v>2018</v>
      </c>
    </row>
    <row r="8550" spans="1:5" x14ac:dyDescent="0.25">
      <c r="A8550" t="s">
        <v>308</v>
      </c>
      <c r="B8550" t="s">
        <v>6</v>
      </c>
      <c r="C8550" t="s">
        <v>457</v>
      </c>
      <c r="D8550">
        <v>509000000</v>
      </c>
      <c r="E8550">
        <v>2020</v>
      </c>
    </row>
    <row r="8551" spans="1:5" x14ac:dyDescent="0.25">
      <c r="A8551" t="s">
        <v>308</v>
      </c>
      <c r="B8551" t="s">
        <v>6</v>
      </c>
      <c r="C8551" t="s">
        <v>494</v>
      </c>
      <c r="D8551">
        <v>0</v>
      </c>
      <c r="E8551">
        <v>2019</v>
      </c>
    </row>
    <row r="8552" spans="1:5" x14ac:dyDescent="0.25">
      <c r="A8552" t="s">
        <v>308</v>
      </c>
      <c r="B8552" t="s">
        <v>6</v>
      </c>
      <c r="C8552" t="s">
        <v>458</v>
      </c>
      <c r="D8552">
        <v>21570000000</v>
      </c>
      <c r="E8552">
        <v>2018</v>
      </c>
    </row>
    <row r="8553" spans="1:5" x14ac:dyDescent="0.25">
      <c r="A8553" t="s">
        <v>308</v>
      </c>
      <c r="B8553" t="s">
        <v>6</v>
      </c>
      <c r="C8553" t="s">
        <v>458</v>
      </c>
      <c r="D8553">
        <v>33941000000</v>
      </c>
      <c r="E8553">
        <v>2019</v>
      </c>
    </row>
    <row r="8554" spans="1:5" x14ac:dyDescent="0.25">
      <c r="A8554" t="s">
        <v>308</v>
      </c>
      <c r="B8554" t="s">
        <v>6</v>
      </c>
      <c r="C8554" t="s">
        <v>458</v>
      </c>
      <c r="D8554">
        <v>36602000000</v>
      </c>
      <c r="E8554">
        <v>2020</v>
      </c>
    </row>
    <row r="8555" spans="1:5" x14ac:dyDescent="0.25">
      <c r="A8555" t="s">
        <v>308</v>
      </c>
      <c r="B8555" t="s">
        <v>6</v>
      </c>
      <c r="C8555" t="s">
        <v>459</v>
      </c>
      <c r="D8555">
        <v>24913000000</v>
      </c>
      <c r="E8555">
        <v>2018</v>
      </c>
    </row>
    <row r="8556" spans="1:5" x14ac:dyDescent="0.25">
      <c r="A8556" t="s">
        <v>308</v>
      </c>
      <c r="B8556" t="s">
        <v>6</v>
      </c>
      <c r="C8556" t="s">
        <v>459</v>
      </c>
      <c r="D8556">
        <v>23986000000</v>
      </c>
      <c r="E8556">
        <v>2019</v>
      </c>
    </row>
    <row r="8557" spans="1:5" x14ac:dyDescent="0.25">
      <c r="A8557" t="s">
        <v>308</v>
      </c>
      <c r="B8557" t="s">
        <v>6</v>
      </c>
      <c r="C8557" t="s">
        <v>459</v>
      </c>
      <c r="D8557">
        <v>32671000000</v>
      </c>
      <c r="E8557">
        <v>2020</v>
      </c>
    </row>
    <row r="8558" spans="1:5" x14ac:dyDescent="0.25">
      <c r="A8558" t="s">
        <v>308</v>
      </c>
      <c r="B8558" t="s">
        <v>6</v>
      </c>
      <c r="C8558" t="s">
        <v>460</v>
      </c>
      <c r="D8558">
        <v>-28951000000</v>
      </c>
      <c r="E8558">
        <v>2018</v>
      </c>
    </row>
    <row r="8559" spans="1:5" x14ac:dyDescent="0.25">
      <c r="A8559" t="s">
        <v>308</v>
      </c>
      <c r="B8559" t="s">
        <v>6</v>
      </c>
      <c r="C8559" t="s">
        <v>460</v>
      </c>
      <c r="D8559">
        <v>-10726000000</v>
      </c>
      <c r="E8559">
        <v>2019</v>
      </c>
    </row>
    <row r="8560" spans="1:5" x14ac:dyDescent="0.25">
      <c r="A8560" t="s">
        <v>308</v>
      </c>
      <c r="B8560" t="s">
        <v>6</v>
      </c>
      <c r="C8560" t="s">
        <v>460</v>
      </c>
      <c r="D8560">
        <v>-15984000000</v>
      </c>
      <c r="E8560">
        <v>2020</v>
      </c>
    </row>
    <row r="8561" spans="1:5" x14ac:dyDescent="0.25">
      <c r="A8561" t="s">
        <v>308</v>
      </c>
      <c r="B8561" t="s">
        <v>6</v>
      </c>
      <c r="C8561" t="s">
        <v>461</v>
      </c>
      <c r="D8561">
        <v>4786000000</v>
      </c>
      <c r="E8561">
        <v>2018</v>
      </c>
    </row>
    <row r="8562" spans="1:5" x14ac:dyDescent="0.25">
      <c r="A8562" t="s">
        <v>308</v>
      </c>
      <c r="B8562" t="s">
        <v>6</v>
      </c>
      <c r="C8562" t="s">
        <v>461</v>
      </c>
      <c r="D8562">
        <v>-8955000000</v>
      </c>
      <c r="E8562">
        <v>2019</v>
      </c>
    </row>
    <row r="8563" spans="1:5" x14ac:dyDescent="0.25">
      <c r="A8563" t="s">
        <v>308</v>
      </c>
      <c r="B8563" t="s">
        <v>6</v>
      </c>
      <c r="C8563" t="s">
        <v>461</v>
      </c>
      <c r="D8563">
        <v>-23103000000</v>
      </c>
      <c r="E8563">
        <v>2020</v>
      </c>
    </row>
    <row r="8564" spans="1:5" x14ac:dyDescent="0.25">
      <c r="A8564" t="s">
        <v>308</v>
      </c>
      <c r="B8564" t="s">
        <v>6</v>
      </c>
      <c r="C8564" t="s">
        <v>462</v>
      </c>
      <c r="D8564">
        <v>17701000000</v>
      </c>
      <c r="E8564">
        <v>2018</v>
      </c>
    </row>
    <row r="8565" spans="1:5" x14ac:dyDescent="0.25">
      <c r="A8565" t="s">
        <v>308</v>
      </c>
      <c r="B8565" t="s">
        <v>6</v>
      </c>
      <c r="C8565" t="s">
        <v>462</v>
      </c>
      <c r="D8565">
        <v>14653000000</v>
      </c>
      <c r="E8565">
        <v>2019</v>
      </c>
    </row>
    <row r="8566" spans="1:5" x14ac:dyDescent="0.25">
      <c r="A8566" t="s">
        <v>308</v>
      </c>
      <c r="B8566" t="s">
        <v>6</v>
      </c>
      <c r="C8566" t="s">
        <v>462</v>
      </c>
      <c r="D8566">
        <v>25149000000</v>
      </c>
      <c r="E8566">
        <v>2020</v>
      </c>
    </row>
    <row r="8567" spans="1:5" x14ac:dyDescent="0.25">
      <c r="A8567" t="s">
        <v>308</v>
      </c>
      <c r="B8567" t="s">
        <v>6</v>
      </c>
      <c r="C8567" t="s">
        <v>463</v>
      </c>
      <c r="D8567">
        <v>-450000000</v>
      </c>
      <c r="E8567">
        <v>2018</v>
      </c>
    </row>
    <row r="8568" spans="1:5" x14ac:dyDescent="0.25">
      <c r="A8568" t="s">
        <v>308</v>
      </c>
      <c r="B8568" t="s">
        <v>6</v>
      </c>
      <c r="C8568" t="s">
        <v>463</v>
      </c>
      <c r="D8568">
        <v>-151000000</v>
      </c>
      <c r="E8568">
        <v>2019</v>
      </c>
    </row>
    <row r="8569" spans="1:5" x14ac:dyDescent="0.25">
      <c r="A8569" t="s">
        <v>308</v>
      </c>
      <c r="B8569" t="s">
        <v>6</v>
      </c>
      <c r="C8569" t="s">
        <v>463</v>
      </c>
      <c r="D8569">
        <v>1056000000</v>
      </c>
      <c r="E8569">
        <v>2020</v>
      </c>
    </row>
    <row r="8570" spans="1:5" x14ac:dyDescent="0.25">
      <c r="A8570" t="s">
        <v>308</v>
      </c>
      <c r="B8570" t="s">
        <v>6</v>
      </c>
      <c r="C8570" t="s">
        <v>12</v>
      </c>
      <c r="D8570">
        <v>32874000000</v>
      </c>
      <c r="E8570">
        <v>2018</v>
      </c>
    </row>
    <row r="8571" spans="1:5" x14ac:dyDescent="0.25">
      <c r="A8571" t="s">
        <v>308</v>
      </c>
      <c r="B8571" t="s">
        <v>6</v>
      </c>
      <c r="C8571" t="s">
        <v>12</v>
      </c>
      <c r="D8571">
        <v>37628000000</v>
      </c>
      <c r="E8571">
        <v>2019</v>
      </c>
    </row>
    <row r="8572" spans="1:5" x14ac:dyDescent="0.25">
      <c r="A8572" t="s">
        <v>308</v>
      </c>
      <c r="B8572" t="s">
        <v>6</v>
      </c>
      <c r="C8572" t="s">
        <v>12</v>
      </c>
      <c r="D8572">
        <v>46759000000</v>
      </c>
      <c r="E8572">
        <v>2020</v>
      </c>
    </row>
    <row r="8573" spans="1:5" x14ac:dyDescent="0.25">
      <c r="A8573" t="s">
        <v>308</v>
      </c>
      <c r="B8573" t="s">
        <v>6</v>
      </c>
      <c r="C8573" t="s">
        <v>464</v>
      </c>
      <c r="D8573">
        <v>688000000</v>
      </c>
      <c r="E8573">
        <v>2018</v>
      </c>
    </row>
    <row r="8574" spans="1:5" x14ac:dyDescent="0.25">
      <c r="A8574" t="s">
        <v>308</v>
      </c>
      <c r="B8574" t="s">
        <v>6</v>
      </c>
      <c r="C8574" t="s">
        <v>464</v>
      </c>
      <c r="D8574">
        <v>1955000000</v>
      </c>
      <c r="E8574">
        <v>2019</v>
      </c>
    </row>
    <row r="8575" spans="1:5" x14ac:dyDescent="0.25">
      <c r="A8575" t="s">
        <v>308</v>
      </c>
      <c r="B8575" t="s">
        <v>6</v>
      </c>
      <c r="C8575" t="s">
        <v>464</v>
      </c>
      <c r="D8575">
        <v>2498000000</v>
      </c>
      <c r="E8575">
        <v>2020</v>
      </c>
    </row>
    <row r="8576" spans="1:5" x14ac:dyDescent="0.25">
      <c r="A8576" t="s">
        <v>308</v>
      </c>
      <c r="B8576" t="s">
        <v>6</v>
      </c>
      <c r="C8576" t="s">
        <v>465</v>
      </c>
      <c r="D8576">
        <v>27259000000</v>
      </c>
      <c r="E8576">
        <v>2018</v>
      </c>
    </row>
    <row r="8577" spans="1:5" x14ac:dyDescent="0.25">
      <c r="A8577" t="s">
        <v>308</v>
      </c>
      <c r="B8577" t="s">
        <v>6</v>
      </c>
      <c r="C8577" t="s">
        <v>465</v>
      </c>
      <c r="D8577">
        <v>47456000000</v>
      </c>
      <c r="E8577">
        <v>2019</v>
      </c>
    </row>
    <row r="8578" spans="1:5" x14ac:dyDescent="0.25">
      <c r="A8578" t="s">
        <v>308</v>
      </c>
      <c r="B8578" t="s">
        <v>6</v>
      </c>
      <c r="C8578" t="s">
        <v>465</v>
      </c>
      <c r="D8578">
        <v>57739000000</v>
      </c>
      <c r="E8578">
        <v>2020</v>
      </c>
    </row>
    <row r="8579" spans="1:5" x14ac:dyDescent="0.25">
      <c r="A8579" t="s">
        <v>308</v>
      </c>
      <c r="B8579" t="s">
        <v>6</v>
      </c>
      <c r="C8579" t="s">
        <v>466</v>
      </c>
      <c r="D8579">
        <v>6190000000</v>
      </c>
      <c r="E8579">
        <v>2018</v>
      </c>
    </row>
    <row r="8580" spans="1:5" x14ac:dyDescent="0.25">
      <c r="A8580" t="s">
        <v>308</v>
      </c>
      <c r="B8580" t="s">
        <v>6</v>
      </c>
      <c r="C8580" t="s">
        <v>466</v>
      </c>
      <c r="D8580">
        <v>17269000000</v>
      </c>
      <c r="E8580">
        <v>2019</v>
      </c>
    </row>
    <row r="8581" spans="1:5" x14ac:dyDescent="0.25">
      <c r="A8581" t="s">
        <v>308</v>
      </c>
      <c r="B8581" t="s">
        <v>6</v>
      </c>
      <c r="C8581" t="s">
        <v>466</v>
      </c>
      <c r="D8581">
        <v>16045000000</v>
      </c>
      <c r="E8581">
        <v>2020</v>
      </c>
    </row>
    <row r="8582" spans="1:5" x14ac:dyDescent="0.25">
      <c r="A8582" t="s">
        <v>308</v>
      </c>
      <c r="B8582" t="s">
        <v>6</v>
      </c>
      <c r="C8582" t="s">
        <v>467</v>
      </c>
      <c r="D8582">
        <v>0</v>
      </c>
      <c r="E8582">
        <v>2018</v>
      </c>
    </row>
    <row r="8583" spans="1:5" x14ac:dyDescent="0.25">
      <c r="A8583" t="s">
        <v>308</v>
      </c>
      <c r="B8583" t="s">
        <v>6</v>
      </c>
      <c r="C8583" t="s">
        <v>467</v>
      </c>
      <c r="D8583">
        <v>0</v>
      </c>
      <c r="E8583">
        <v>2019</v>
      </c>
    </row>
    <row r="8584" spans="1:5" x14ac:dyDescent="0.25">
      <c r="A8584" t="s">
        <v>308</v>
      </c>
      <c r="B8584" t="s">
        <v>6</v>
      </c>
      <c r="C8584" t="s">
        <v>467</v>
      </c>
      <c r="D8584">
        <v>0</v>
      </c>
      <c r="E8584">
        <v>2020</v>
      </c>
    </row>
    <row r="8585" spans="1:5" x14ac:dyDescent="0.25">
      <c r="A8585" t="s">
        <v>308</v>
      </c>
      <c r="B8585" t="s">
        <v>6</v>
      </c>
      <c r="C8585" t="s">
        <v>468</v>
      </c>
      <c r="D8585">
        <v>0</v>
      </c>
      <c r="E8585">
        <v>2018</v>
      </c>
    </row>
    <row r="8586" spans="1:5" x14ac:dyDescent="0.25">
      <c r="A8586" t="s">
        <v>308</v>
      </c>
      <c r="B8586" t="s">
        <v>6</v>
      </c>
      <c r="C8586" t="s">
        <v>468</v>
      </c>
      <c r="D8586">
        <v>0</v>
      </c>
      <c r="E8586">
        <v>2019</v>
      </c>
    </row>
    <row r="8587" spans="1:5" x14ac:dyDescent="0.25">
      <c r="A8587" t="s">
        <v>308</v>
      </c>
      <c r="B8587" t="s">
        <v>6</v>
      </c>
      <c r="C8587" t="s">
        <v>468</v>
      </c>
      <c r="D8587">
        <v>0</v>
      </c>
      <c r="E8587">
        <v>2020</v>
      </c>
    </row>
    <row r="8588" spans="1:5" x14ac:dyDescent="0.25">
      <c r="A8588" t="s">
        <v>308</v>
      </c>
      <c r="B8588" t="s">
        <v>6</v>
      </c>
      <c r="C8588" t="s">
        <v>469</v>
      </c>
      <c r="D8588">
        <v>0</v>
      </c>
      <c r="E8588">
        <v>2018</v>
      </c>
    </row>
    <row r="8589" spans="1:5" x14ac:dyDescent="0.25">
      <c r="A8589" t="s">
        <v>308</v>
      </c>
      <c r="B8589" t="s">
        <v>6</v>
      </c>
      <c r="C8589" t="s">
        <v>469</v>
      </c>
      <c r="D8589">
        <v>0</v>
      </c>
      <c r="E8589">
        <v>2019</v>
      </c>
    </row>
    <row r="8590" spans="1:5" x14ac:dyDescent="0.25">
      <c r="A8590" t="s">
        <v>308</v>
      </c>
      <c r="B8590" t="s">
        <v>6</v>
      </c>
      <c r="C8590" t="s">
        <v>469</v>
      </c>
      <c r="D8590">
        <v>0</v>
      </c>
      <c r="E8590">
        <v>2020</v>
      </c>
    </row>
    <row r="8591" spans="1:5" x14ac:dyDescent="0.25">
      <c r="A8591" t="s">
        <v>308</v>
      </c>
      <c r="B8591" t="s">
        <v>6</v>
      </c>
      <c r="C8591" t="s">
        <v>470</v>
      </c>
      <c r="D8591">
        <v>14656000000</v>
      </c>
      <c r="E8591">
        <v>2018</v>
      </c>
    </row>
    <row r="8592" spans="1:5" x14ac:dyDescent="0.25">
      <c r="A8592" t="s">
        <v>308</v>
      </c>
      <c r="B8592" t="s">
        <v>6</v>
      </c>
      <c r="C8592" t="s">
        <v>470</v>
      </c>
      <c r="D8592">
        <v>23910000000</v>
      </c>
      <c r="E8592">
        <v>2019</v>
      </c>
    </row>
    <row r="8593" spans="1:5" x14ac:dyDescent="0.25">
      <c r="A8593" t="s">
        <v>308</v>
      </c>
      <c r="B8593" t="s">
        <v>6</v>
      </c>
      <c r="C8593" t="s">
        <v>470</v>
      </c>
      <c r="D8593">
        <v>33930000000</v>
      </c>
      <c r="E8593">
        <v>2020</v>
      </c>
    </row>
    <row r="8594" spans="1:5" x14ac:dyDescent="0.25">
      <c r="A8594" t="s">
        <v>308</v>
      </c>
      <c r="B8594" t="s">
        <v>6</v>
      </c>
      <c r="C8594" t="s">
        <v>471</v>
      </c>
      <c r="D8594">
        <v>0</v>
      </c>
      <c r="E8594">
        <v>2018</v>
      </c>
    </row>
    <row r="8595" spans="1:5" x14ac:dyDescent="0.25">
      <c r="A8595" t="s">
        <v>308</v>
      </c>
      <c r="B8595" t="s">
        <v>6</v>
      </c>
      <c r="C8595" t="s">
        <v>471</v>
      </c>
      <c r="D8595">
        <v>0</v>
      </c>
      <c r="E8595">
        <v>2019</v>
      </c>
    </row>
    <row r="8596" spans="1:5" x14ac:dyDescent="0.25">
      <c r="A8596" t="s">
        <v>308</v>
      </c>
      <c r="B8596" t="s">
        <v>6</v>
      </c>
      <c r="C8596" t="s">
        <v>471</v>
      </c>
      <c r="D8596">
        <v>0</v>
      </c>
      <c r="E8596">
        <v>2020</v>
      </c>
    </row>
    <row r="8597" spans="1:5" x14ac:dyDescent="0.25">
      <c r="A8597" t="s">
        <v>308</v>
      </c>
      <c r="B8597" t="s">
        <v>6</v>
      </c>
      <c r="C8597" t="s">
        <v>472</v>
      </c>
      <c r="D8597">
        <v>0</v>
      </c>
      <c r="E8597">
        <v>2018</v>
      </c>
    </row>
    <row r="8598" spans="1:5" x14ac:dyDescent="0.25">
      <c r="A8598" t="s">
        <v>308</v>
      </c>
      <c r="B8598" t="s">
        <v>6</v>
      </c>
      <c r="C8598" t="s">
        <v>472</v>
      </c>
      <c r="D8598">
        <v>0</v>
      </c>
      <c r="E8598">
        <v>2019</v>
      </c>
    </row>
    <row r="8599" spans="1:5" x14ac:dyDescent="0.25">
      <c r="A8599" t="s">
        <v>308</v>
      </c>
      <c r="B8599" t="s">
        <v>6</v>
      </c>
      <c r="C8599" t="s">
        <v>472</v>
      </c>
      <c r="D8599">
        <v>0</v>
      </c>
      <c r="E8599">
        <v>2020</v>
      </c>
    </row>
    <row r="8600" spans="1:5" x14ac:dyDescent="0.25">
      <c r="A8600" t="s">
        <v>308</v>
      </c>
      <c r="B8600" t="s">
        <v>6</v>
      </c>
      <c r="C8600" t="s">
        <v>473</v>
      </c>
      <c r="D8600">
        <v>0</v>
      </c>
      <c r="E8600">
        <v>2018</v>
      </c>
    </row>
    <row r="8601" spans="1:5" x14ac:dyDescent="0.25">
      <c r="A8601" t="s">
        <v>308</v>
      </c>
      <c r="B8601" t="s">
        <v>6</v>
      </c>
      <c r="C8601" t="s">
        <v>473</v>
      </c>
      <c r="D8601">
        <v>0</v>
      </c>
      <c r="E8601">
        <v>2019</v>
      </c>
    </row>
    <row r="8602" spans="1:5" x14ac:dyDescent="0.25">
      <c r="A8602" t="s">
        <v>308</v>
      </c>
      <c r="B8602" t="s">
        <v>6</v>
      </c>
      <c r="C8602" t="s">
        <v>473</v>
      </c>
      <c r="D8602">
        <v>0</v>
      </c>
      <c r="E8602">
        <v>2020</v>
      </c>
    </row>
    <row r="8603" spans="1:5" x14ac:dyDescent="0.25">
      <c r="A8603" t="s">
        <v>308</v>
      </c>
      <c r="B8603" t="s">
        <v>6</v>
      </c>
      <c r="C8603" t="s">
        <v>474</v>
      </c>
      <c r="D8603">
        <v>17130000000</v>
      </c>
      <c r="E8603">
        <v>2018</v>
      </c>
    </row>
    <row r="8604" spans="1:5" x14ac:dyDescent="0.25">
      <c r="A8604" t="s">
        <v>308</v>
      </c>
      <c r="B8604" t="s">
        <v>6</v>
      </c>
      <c r="C8604" t="s">
        <v>474</v>
      </c>
      <c r="D8604">
        <v>19717000000</v>
      </c>
      <c r="E8604">
        <v>2019</v>
      </c>
    </row>
    <row r="8605" spans="1:5" x14ac:dyDescent="0.25">
      <c r="A8605" t="s">
        <v>308</v>
      </c>
      <c r="B8605" t="s">
        <v>6</v>
      </c>
      <c r="C8605" t="s">
        <v>474</v>
      </c>
      <c r="D8605">
        <v>25771000000</v>
      </c>
      <c r="E8605">
        <v>2020</v>
      </c>
    </row>
    <row r="8606" spans="1:5" x14ac:dyDescent="0.25">
      <c r="A8606" t="s">
        <v>308</v>
      </c>
      <c r="B8606" t="s">
        <v>6</v>
      </c>
      <c r="C8606" t="s">
        <v>475</v>
      </c>
      <c r="D8606">
        <v>0</v>
      </c>
      <c r="E8606">
        <v>2018</v>
      </c>
    </row>
    <row r="8607" spans="1:5" x14ac:dyDescent="0.25">
      <c r="A8607" t="s">
        <v>308</v>
      </c>
      <c r="B8607" t="s">
        <v>6</v>
      </c>
      <c r="C8607" t="s">
        <v>475</v>
      </c>
      <c r="D8607">
        <v>0</v>
      </c>
      <c r="E8607">
        <v>2019</v>
      </c>
    </row>
    <row r="8608" spans="1:5" x14ac:dyDescent="0.25">
      <c r="A8608" t="s">
        <v>308</v>
      </c>
      <c r="B8608" t="s">
        <v>6</v>
      </c>
      <c r="C8608" t="s">
        <v>475</v>
      </c>
      <c r="D8608">
        <v>0</v>
      </c>
      <c r="E8608">
        <v>2020</v>
      </c>
    </row>
    <row r="8609" spans="1:5" x14ac:dyDescent="0.25">
      <c r="A8609" t="s">
        <v>308</v>
      </c>
      <c r="B8609" t="s">
        <v>6</v>
      </c>
      <c r="C8609" t="s">
        <v>476</v>
      </c>
      <c r="D8609">
        <v>0</v>
      </c>
      <c r="E8609">
        <v>2018</v>
      </c>
    </row>
    <row r="8610" spans="1:5" x14ac:dyDescent="0.25">
      <c r="A8610" t="s">
        <v>308</v>
      </c>
      <c r="B8610" t="s">
        <v>6</v>
      </c>
      <c r="C8610" t="s">
        <v>476</v>
      </c>
      <c r="D8610">
        <v>0</v>
      </c>
      <c r="E8610">
        <v>2019</v>
      </c>
    </row>
    <row r="8611" spans="1:5" x14ac:dyDescent="0.25">
      <c r="A8611" t="s">
        <v>308</v>
      </c>
      <c r="B8611" t="s">
        <v>6</v>
      </c>
      <c r="C8611" t="s">
        <v>476</v>
      </c>
      <c r="D8611">
        <v>0</v>
      </c>
      <c r="E8611">
        <v>2020</v>
      </c>
    </row>
    <row r="8612" spans="1:5" x14ac:dyDescent="0.25">
      <c r="A8612" t="s">
        <v>308</v>
      </c>
      <c r="B8612" t="s">
        <v>6</v>
      </c>
      <c r="C8612" t="s">
        <v>477</v>
      </c>
      <c r="D8612">
        <v>12879000000</v>
      </c>
      <c r="E8612">
        <v>2018</v>
      </c>
    </row>
    <row r="8613" spans="1:5" x14ac:dyDescent="0.25">
      <c r="A8613" t="s">
        <v>308</v>
      </c>
      <c r="B8613" t="s">
        <v>6</v>
      </c>
      <c r="C8613" t="s">
        <v>477</v>
      </c>
      <c r="D8613">
        <v>4202000000</v>
      </c>
      <c r="E8613">
        <v>2019</v>
      </c>
    </row>
    <row r="8614" spans="1:5" x14ac:dyDescent="0.25">
      <c r="A8614" t="s">
        <v>308</v>
      </c>
      <c r="B8614" t="s">
        <v>6</v>
      </c>
      <c r="C8614" t="s">
        <v>477</v>
      </c>
      <c r="D8614">
        <v>6272000000</v>
      </c>
      <c r="E8614">
        <v>2020</v>
      </c>
    </row>
    <row r="8615" spans="1:5" x14ac:dyDescent="0.25">
      <c r="A8615" t="s">
        <v>308</v>
      </c>
      <c r="B8615" t="s">
        <v>6</v>
      </c>
      <c r="C8615" t="s">
        <v>478</v>
      </c>
      <c r="D8615">
        <v>10273000000</v>
      </c>
      <c r="E8615">
        <v>2018</v>
      </c>
    </row>
    <row r="8616" spans="1:5" x14ac:dyDescent="0.25">
      <c r="A8616" t="s">
        <v>308</v>
      </c>
      <c r="B8616" t="s">
        <v>6</v>
      </c>
      <c r="C8616" t="s">
        <v>478</v>
      </c>
      <c r="D8616">
        <v>13600000000</v>
      </c>
      <c r="E8616">
        <v>2019</v>
      </c>
    </row>
    <row r="8617" spans="1:5" x14ac:dyDescent="0.25">
      <c r="A8617" t="s">
        <v>308</v>
      </c>
      <c r="B8617" t="s">
        <v>6</v>
      </c>
      <c r="C8617" t="s">
        <v>478</v>
      </c>
      <c r="D8617">
        <v>18447000000</v>
      </c>
      <c r="E8617">
        <v>2020</v>
      </c>
    </row>
    <row r="8618" spans="1:5" x14ac:dyDescent="0.25">
      <c r="A8618" t="s">
        <v>308</v>
      </c>
      <c r="B8618" t="s">
        <v>6</v>
      </c>
      <c r="C8618" t="s">
        <v>479</v>
      </c>
      <c r="D8618">
        <v>41981000000</v>
      </c>
      <c r="E8618">
        <v>2018</v>
      </c>
    </row>
    <row r="8619" spans="1:5" x14ac:dyDescent="0.25">
      <c r="A8619" t="s">
        <v>308</v>
      </c>
      <c r="B8619" t="s">
        <v>6</v>
      </c>
      <c r="C8619" t="s">
        <v>479</v>
      </c>
      <c r="D8619">
        <v>55692000000</v>
      </c>
      <c r="E8619">
        <v>2019</v>
      </c>
    </row>
    <row r="8620" spans="1:5" x14ac:dyDescent="0.25">
      <c r="A8620" t="s">
        <v>308</v>
      </c>
      <c r="B8620" t="s">
        <v>6</v>
      </c>
      <c r="C8620" t="s">
        <v>479</v>
      </c>
      <c r="D8620">
        <v>77345000000</v>
      </c>
      <c r="E8620">
        <v>2020</v>
      </c>
    </row>
    <row r="8621" spans="1:5" x14ac:dyDescent="0.25">
      <c r="A8621" t="s">
        <v>308</v>
      </c>
      <c r="B8621" t="s">
        <v>6</v>
      </c>
      <c r="C8621" t="s">
        <v>480</v>
      </c>
      <c r="D8621">
        <v>55838000000</v>
      </c>
      <c r="E8621">
        <v>2018</v>
      </c>
    </row>
    <row r="8622" spans="1:5" x14ac:dyDescent="0.25">
      <c r="A8622" t="s">
        <v>308</v>
      </c>
      <c r="B8622" t="s">
        <v>6</v>
      </c>
      <c r="C8622" t="s">
        <v>480</v>
      </c>
      <c r="D8622">
        <v>70697000000</v>
      </c>
      <c r="E8622">
        <v>2019</v>
      </c>
    </row>
    <row r="8623" spans="1:5" x14ac:dyDescent="0.25">
      <c r="A8623" t="s">
        <v>308</v>
      </c>
      <c r="B8623" t="s">
        <v>6</v>
      </c>
      <c r="C8623" t="s">
        <v>480</v>
      </c>
      <c r="D8623">
        <v>85965000000</v>
      </c>
      <c r="E8623">
        <v>2020</v>
      </c>
    </row>
    <row r="8624" spans="1:5" x14ac:dyDescent="0.25">
      <c r="A8624" t="s">
        <v>308</v>
      </c>
      <c r="B8624" t="s">
        <v>6</v>
      </c>
      <c r="C8624" t="s">
        <v>481</v>
      </c>
      <c r="D8624">
        <v>11297000000</v>
      </c>
      <c r="E8624">
        <v>2018</v>
      </c>
    </row>
    <row r="8625" spans="1:5" x14ac:dyDescent="0.25">
      <c r="A8625" t="s">
        <v>308</v>
      </c>
      <c r="B8625" t="s">
        <v>6</v>
      </c>
      <c r="C8625" t="s">
        <v>481</v>
      </c>
      <c r="D8625">
        <v>20341000000</v>
      </c>
      <c r="E8625">
        <v>2019</v>
      </c>
    </row>
    <row r="8626" spans="1:5" x14ac:dyDescent="0.25">
      <c r="A8626" t="s">
        <v>308</v>
      </c>
      <c r="B8626" t="s">
        <v>6</v>
      </c>
      <c r="C8626" t="s">
        <v>481</v>
      </c>
      <c r="D8626">
        <v>18155000000</v>
      </c>
      <c r="E8626">
        <v>2020</v>
      </c>
    </row>
    <row r="8627" spans="1:5" x14ac:dyDescent="0.25">
      <c r="A8627" t="s">
        <v>308</v>
      </c>
      <c r="B8627" t="s">
        <v>6</v>
      </c>
      <c r="C8627" t="s">
        <v>482</v>
      </c>
      <c r="D8627">
        <v>541000000</v>
      </c>
      <c r="E8627">
        <v>2018</v>
      </c>
    </row>
    <row r="8628" spans="1:5" x14ac:dyDescent="0.25">
      <c r="A8628" t="s">
        <v>308</v>
      </c>
      <c r="B8628" t="s">
        <v>6</v>
      </c>
      <c r="C8628" t="s">
        <v>482</v>
      </c>
      <c r="D8628">
        <v>590000000</v>
      </c>
      <c r="E8628">
        <v>2019</v>
      </c>
    </row>
    <row r="8629" spans="1:5" x14ac:dyDescent="0.25">
      <c r="A8629" t="s">
        <v>308</v>
      </c>
      <c r="B8629" t="s">
        <v>6</v>
      </c>
      <c r="C8629" t="s">
        <v>482</v>
      </c>
      <c r="D8629">
        <v>0</v>
      </c>
      <c r="E8629">
        <v>2020</v>
      </c>
    </row>
    <row r="8630" spans="1:5" x14ac:dyDescent="0.25">
      <c r="A8630" t="s">
        <v>308</v>
      </c>
      <c r="B8630" t="s">
        <v>6</v>
      </c>
      <c r="C8630" t="s">
        <v>483</v>
      </c>
      <c r="D8630">
        <v>31095000000</v>
      </c>
      <c r="E8630">
        <v>2018</v>
      </c>
    </row>
    <row r="8631" spans="1:5" x14ac:dyDescent="0.25">
      <c r="A8631" t="s">
        <v>308</v>
      </c>
      <c r="B8631" t="s">
        <v>6</v>
      </c>
      <c r="C8631" t="s">
        <v>483</v>
      </c>
      <c r="D8631">
        <v>35776000000</v>
      </c>
      <c r="E8631">
        <v>2019</v>
      </c>
    </row>
    <row r="8632" spans="1:5" x14ac:dyDescent="0.25">
      <c r="A8632" t="s">
        <v>308</v>
      </c>
      <c r="B8632" t="s">
        <v>6</v>
      </c>
      <c r="C8632" t="s">
        <v>483</v>
      </c>
      <c r="D8632">
        <v>44378000000</v>
      </c>
      <c r="E8632">
        <v>2020</v>
      </c>
    </row>
    <row r="8633" spans="1:5" x14ac:dyDescent="0.25">
      <c r="A8633" t="s">
        <v>308</v>
      </c>
      <c r="B8633" t="s">
        <v>6</v>
      </c>
      <c r="C8633" t="s">
        <v>484</v>
      </c>
      <c r="D8633">
        <v>4152000000</v>
      </c>
      <c r="E8633">
        <v>2018</v>
      </c>
    </row>
    <row r="8634" spans="1:5" x14ac:dyDescent="0.25">
      <c r="A8634" t="s">
        <v>308</v>
      </c>
      <c r="B8634" t="s">
        <v>6</v>
      </c>
      <c r="C8634" t="s">
        <v>484</v>
      </c>
      <c r="D8634">
        <v>4836000000</v>
      </c>
      <c r="E8634">
        <v>2019</v>
      </c>
    </row>
    <row r="8635" spans="1:5" x14ac:dyDescent="0.25">
      <c r="A8635" t="s">
        <v>308</v>
      </c>
      <c r="B8635" t="s">
        <v>6</v>
      </c>
      <c r="C8635" t="s">
        <v>484</v>
      </c>
      <c r="D8635">
        <v>6536000000</v>
      </c>
      <c r="E8635">
        <v>2020</v>
      </c>
    </row>
    <row r="8636" spans="1:5" x14ac:dyDescent="0.25">
      <c r="A8636" t="s">
        <v>308</v>
      </c>
      <c r="B8636" t="s">
        <v>6</v>
      </c>
      <c r="C8636" t="s">
        <v>485</v>
      </c>
      <c r="D8636">
        <v>84127000000</v>
      </c>
      <c r="E8636">
        <v>2018</v>
      </c>
    </row>
    <row r="8637" spans="1:5" x14ac:dyDescent="0.25">
      <c r="A8637" t="s">
        <v>308</v>
      </c>
      <c r="B8637" t="s">
        <v>6</v>
      </c>
      <c r="C8637" t="s">
        <v>485</v>
      </c>
      <c r="D8637">
        <v>128290000000</v>
      </c>
      <c r="E8637">
        <v>2020</v>
      </c>
    </row>
    <row r="8638" spans="1:5" x14ac:dyDescent="0.25">
      <c r="A8638" t="s">
        <v>308</v>
      </c>
      <c r="B8638" t="s">
        <v>6</v>
      </c>
      <c r="C8638" t="s">
        <v>495</v>
      </c>
      <c r="D8638">
        <v>0</v>
      </c>
      <c r="E8638">
        <v>2019</v>
      </c>
    </row>
    <row r="8639" spans="1:5" x14ac:dyDescent="0.25">
      <c r="A8639" t="s">
        <v>308</v>
      </c>
      <c r="B8639" t="s">
        <v>6</v>
      </c>
      <c r="C8639" t="s">
        <v>486</v>
      </c>
      <c r="D8639">
        <v>2099000000</v>
      </c>
      <c r="E8639">
        <v>2018</v>
      </c>
    </row>
    <row r="8640" spans="1:5" x14ac:dyDescent="0.25">
      <c r="A8640" t="s">
        <v>308</v>
      </c>
      <c r="B8640" t="s">
        <v>6</v>
      </c>
      <c r="C8640" t="s">
        <v>486</v>
      </c>
      <c r="D8640">
        <v>9151000000</v>
      </c>
      <c r="E8640">
        <v>2019</v>
      </c>
    </row>
    <row r="8641" spans="1:5" x14ac:dyDescent="0.25">
      <c r="A8641" t="s">
        <v>308</v>
      </c>
      <c r="B8641" t="s">
        <v>6</v>
      </c>
      <c r="C8641" t="s">
        <v>486</v>
      </c>
      <c r="D8641">
        <v>-1604000000</v>
      </c>
      <c r="E8641">
        <v>2020</v>
      </c>
    </row>
    <row r="8642" spans="1:5" x14ac:dyDescent="0.25">
      <c r="A8642" t="s">
        <v>310</v>
      </c>
      <c r="B8642" t="s">
        <v>148</v>
      </c>
      <c r="C8642" t="s">
        <v>411</v>
      </c>
      <c r="D8642">
        <v>8285000000</v>
      </c>
      <c r="E8642">
        <v>2018</v>
      </c>
    </row>
    <row r="8643" spans="1:5" x14ac:dyDescent="0.25">
      <c r="A8643" t="s">
        <v>310</v>
      </c>
      <c r="B8643" t="s">
        <v>148</v>
      </c>
      <c r="C8643" t="s">
        <v>411</v>
      </c>
      <c r="D8643">
        <v>8049000000</v>
      </c>
      <c r="E8643">
        <v>2019</v>
      </c>
    </row>
    <row r="8644" spans="1:5" x14ac:dyDescent="0.25">
      <c r="A8644" t="s">
        <v>310</v>
      </c>
      <c r="B8644" t="s">
        <v>148</v>
      </c>
      <c r="C8644" t="s">
        <v>411</v>
      </c>
      <c r="D8644">
        <v>8370000000</v>
      </c>
      <c r="E8644">
        <v>2020</v>
      </c>
    </row>
    <row r="8645" spans="1:5" x14ac:dyDescent="0.25">
      <c r="A8645" t="s">
        <v>310</v>
      </c>
      <c r="B8645" t="s">
        <v>148</v>
      </c>
      <c r="C8645" t="s">
        <v>10</v>
      </c>
      <c r="D8645">
        <v>8481000000</v>
      </c>
      <c r="E8645">
        <v>2018</v>
      </c>
    </row>
    <row r="8646" spans="1:5" x14ac:dyDescent="0.25">
      <c r="A8646" t="s">
        <v>310</v>
      </c>
      <c r="B8646" t="s">
        <v>148</v>
      </c>
      <c r="C8646" t="s">
        <v>10</v>
      </c>
      <c r="D8646">
        <v>9116000000</v>
      </c>
      <c r="E8646">
        <v>2019</v>
      </c>
    </row>
    <row r="8647" spans="1:5" x14ac:dyDescent="0.25">
      <c r="A8647" t="s">
        <v>310</v>
      </c>
      <c r="B8647" t="s">
        <v>148</v>
      </c>
      <c r="C8647" t="s">
        <v>10</v>
      </c>
      <c r="D8647">
        <v>10102000000</v>
      </c>
      <c r="E8647">
        <v>2020</v>
      </c>
    </row>
    <row r="8648" spans="1:5" x14ac:dyDescent="0.25">
      <c r="A8648" t="s">
        <v>310</v>
      </c>
      <c r="B8648" t="s">
        <v>148</v>
      </c>
      <c r="C8648" t="s">
        <v>412</v>
      </c>
      <c r="D8648">
        <v>0</v>
      </c>
      <c r="E8648">
        <v>2018</v>
      </c>
    </row>
    <row r="8649" spans="1:5" x14ac:dyDescent="0.25">
      <c r="A8649" t="s">
        <v>310</v>
      </c>
      <c r="B8649" t="s">
        <v>148</v>
      </c>
      <c r="C8649" t="s">
        <v>412</v>
      </c>
      <c r="D8649">
        <v>0</v>
      </c>
      <c r="E8649">
        <v>2019</v>
      </c>
    </row>
    <row r="8650" spans="1:5" x14ac:dyDescent="0.25">
      <c r="A8650" t="s">
        <v>310</v>
      </c>
      <c r="B8650" t="s">
        <v>148</v>
      </c>
      <c r="C8650" t="s">
        <v>412</v>
      </c>
      <c r="D8650">
        <v>0</v>
      </c>
      <c r="E8650">
        <v>2020</v>
      </c>
    </row>
    <row r="8651" spans="1:5" x14ac:dyDescent="0.25">
      <c r="A8651" t="s">
        <v>310</v>
      </c>
      <c r="B8651" t="s">
        <v>148</v>
      </c>
      <c r="C8651" t="s">
        <v>413</v>
      </c>
      <c r="D8651">
        <v>3888000000</v>
      </c>
      <c r="E8651">
        <v>2018</v>
      </c>
    </row>
    <row r="8652" spans="1:5" x14ac:dyDescent="0.25">
      <c r="A8652" t="s">
        <v>310</v>
      </c>
      <c r="B8652" t="s">
        <v>148</v>
      </c>
      <c r="C8652" t="s">
        <v>413</v>
      </c>
      <c r="D8652">
        <v>3822000000</v>
      </c>
      <c r="E8652">
        <v>2019</v>
      </c>
    </row>
    <row r="8653" spans="1:5" x14ac:dyDescent="0.25">
      <c r="A8653" t="s">
        <v>310</v>
      </c>
      <c r="B8653" t="s">
        <v>148</v>
      </c>
      <c r="C8653" t="s">
        <v>413</v>
      </c>
      <c r="D8653">
        <v>4660000000</v>
      </c>
      <c r="E8653">
        <v>2020</v>
      </c>
    </row>
    <row r="8654" spans="1:5" x14ac:dyDescent="0.25">
      <c r="A8654" t="s">
        <v>310</v>
      </c>
      <c r="B8654" t="s">
        <v>148</v>
      </c>
      <c r="C8654" t="s">
        <v>15</v>
      </c>
      <c r="D8654">
        <v>52330000000</v>
      </c>
      <c r="E8654">
        <v>2018</v>
      </c>
    </row>
    <row r="8655" spans="1:5" x14ac:dyDescent="0.25">
      <c r="A8655" t="s">
        <v>310</v>
      </c>
      <c r="B8655" t="s">
        <v>148</v>
      </c>
      <c r="C8655" t="s">
        <v>15</v>
      </c>
      <c r="D8655">
        <v>54403000000</v>
      </c>
      <c r="E8655">
        <v>2019</v>
      </c>
    </row>
    <row r="8656" spans="1:5" x14ac:dyDescent="0.25">
      <c r="A8656" t="s">
        <v>310</v>
      </c>
      <c r="B8656" t="s">
        <v>148</v>
      </c>
      <c r="C8656" t="s">
        <v>15</v>
      </c>
      <c r="D8656">
        <v>73537000000</v>
      </c>
      <c r="E8656">
        <v>2020</v>
      </c>
    </row>
    <row r="8657" spans="1:5" x14ac:dyDescent="0.25">
      <c r="A8657" t="s">
        <v>310</v>
      </c>
      <c r="B8657" t="s">
        <v>148</v>
      </c>
      <c r="C8657" t="s">
        <v>414</v>
      </c>
      <c r="D8657">
        <v>-5663000000</v>
      </c>
      <c r="E8657">
        <v>2018</v>
      </c>
    </row>
    <row r="8658" spans="1:5" x14ac:dyDescent="0.25">
      <c r="A8658" t="s">
        <v>310</v>
      </c>
      <c r="B8658" t="s">
        <v>148</v>
      </c>
      <c r="C8658" t="s">
        <v>414</v>
      </c>
      <c r="D8658">
        <v>-5490000000</v>
      </c>
      <c r="E8658">
        <v>2019</v>
      </c>
    </row>
    <row r="8659" spans="1:5" x14ac:dyDescent="0.25">
      <c r="A8659" t="s">
        <v>310</v>
      </c>
      <c r="B8659" t="s">
        <v>148</v>
      </c>
      <c r="C8659" t="s">
        <v>414</v>
      </c>
      <c r="D8659">
        <v>-5868000000</v>
      </c>
      <c r="E8659">
        <v>2020</v>
      </c>
    </row>
    <row r="8660" spans="1:5" x14ac:dyDescent="0.25">
      <c r="A8660" t="s">
        <v>310</v>
      </c>
      <c r="B8660" t="s">
        <v>148</v>
      </c>
      <c r="C8660" t="s">
        <v>415</v>
      </c>
      <c r="D8660">
        <v>227000000</v>
      </c>
      <c r="E8660">
        <v>2018</v>
      </c>
    </row>
    <row r="8661" spans="1:5" x14ac:dyDescent="0.25">
      <c r="A8661" t="s">
        <v>310</v>
      </c>
      <c r="B8661" t="s">
        <v>148</v>
      </c>
      <c r="C8661" t="s">
        <v>415</v>
      </c>
      <c r="D8661">
        <v>-1039000000</v>
      </c>
      <c r="E8661">
        <v>2019</v>
      </c>
    </row>
    <row r="8662" spans="1:5" x14ac:dyDescent="0.25">
      <c r="A8662" t="s">
        <v>310</v>
      </c>
      <c r="B8662" t="s">
        <v>148</v>
      </c>
      <c r="C8662" t="s">
        <v>415</v>
      </c>
      <c r="D8662">
        <v>3381000000</v>
      </c>
      <c r="E8662">
        <v>2020</v>
      </c>
    </row>
    <row r="8663" spans="1:5" x14ac:dyDescent="0.25">
      <c r="A8663" t="s">
        <v>310</v>
      </c>
      <c r="B8663" t="s">
        <v>148</v>
      </c>
      <c r="C8663" t="s">
        <v>416</v>
      </c>
      <c r="D8663">
        <v>-5677000000</v>
      </c>
      <c r="E8663">
        <v>2018</v>
      </c>
    </row>
    <row r="8664" spans="1:5" x14ac:dyDescent="0.25">
      <c r="A8664" t="s">
        <v>310</v>
      </c>
      <c r="B8664" t="s">
        <v>148</v>
      </c>
      <c r="C8664" t="s">
        <v>416</v>
      </c>
      <c r="D8664">
        <v>-5473000000</v>
      </c>
      <c r="E8664">
        <v>2019</v>
      </c>
    </row>
    <row r="8665" spans="1:5" x14ac:dyDescent="0.25">
      <c r="A8665" t="s">
        <v>310</v>
      </c>
      <c r="B8665" t="s">
        <v>148</v>
      </c>
      <c r="C8665" t="s">
        <v>416</v>
      </c>
      <c r="D8665">
        <v>-5846000000</v>
      </c>
      <c r="E8665">
        <v>2020</v>
      </c>
    </row>
    <row r="8666" spans="1:5" x14ac:dyDescent="0.25">
      <c r="A8666" t="s">
        <v>310</v>
      </c>
      <c r="B8666" t="s">
        <v>148</v>
      </c>
      <c r="C8666" t="s">
        <v>417</v>
      </c>
      <c r="D8666">
        <v>4674000000</v>
      </c>
      <c r="E8666">
        <v>2018</v>
      </c>
    </row>
    <row r="8667" spans="1:5" x14ac:dyDescent="0.25">
      <c r="A8667" t="s">
        <v>310</v>
      </c>
      <c r="B8667" t="s">
        <v>148</v>
      </c>
      <c r="C8667" t="s">
        <v>417</v>
      </c>
      <c r="D8667">
        <v>5613000000</v>
      </c>
      <c r="E8667">
        <v>2019</v>
      </c>
    </row>
    <row r="8668" spans="1:5" x14ac:dyDescent="0.25">
      <c r="A8668" t="s">
        <v>310</v>
      </c>
      <c r="B8668" t="s">
        <v>148</v>
      </c>
      <c r="C8668" t="s">
        <v>417</v>
      </c>
      <c r="D8668">
        <v>5097000000</v>
      </c>
      <c r="E8668">
        <v>2020</v>
      </c>
    </row>
    <row r="8669" spans="1:5" x14ac:dyDescent="0.25">
      <c r="A8669" t="s">
        <v>310</v>
      </c>
      <c r="B8669" t="s">
        <v>148</v>
      </c>
      <c r="C8669" t="s">
        <v>418</v>
      </c>
      <c r="D8669">
        <v>3265000000</v>
      </c>
      <c r="E8669">
        <v>2018</v>
      </c>
    </row>
    <row r="8670" spans="1:5" x14ac:dyDescent="0.25">
      <c r="A8670" t="s">
        <v>310</v>
      </c>
      <c r="B8670" t="s">
        <v>148</v>
      </c>
      <c r="C8670" t="s">
        <v>418</v>
      </c>
      <c r="D8670">
        <v>2319000000</v>
      </c>
      <c r="E8670">
        <v>2019</v>
      </c>
    </row>
    <row r="8671" spans="1:5" x14ac:dyDescent="0.25">
      <c r="A8671" t="s">
        <v>310</v>
      </c>
      <c r="B8671" t="s">
        <v>148</v>
      </c>
      <c r="C8671" t="s">
        <v>418</v>
      </c>
      <c r="D8671">
        <v>4881000000</v>
      </c>
      <c r="E8671">
        <v>2020</v>
      </c>
    </row>
    <row r="8672" spans="1:5" x14ac:dyDescent="0.25">
      <c r="A8672" t="s">
        <v>310</v>
      </c>
      <c r="B8672" t="s">
        <v>148</v>
      </c>
      <c r="C8672" t="s">
        <v>419</v>
      </c>
      <c r="D8672">
        <v>1049000000</v>
      </c>
      <c r="E8672">
        <v>2018</v>
      </c>
    </row>
    <row r="8673" spans="1:5" x14ac:dyDescent="0.25">
      <c r="A8673" t="s">
        <v>310</v>
      </c>
      <c r="B8673" t="s">
        <v>148</v>
      </c>
      <c r="C8673" t="s">
        <v>419</v>
      </c>
      <c r="D8673">
        <v>873000000</v>
      </c>
      <c r="E8673">
        <v>2019</v>
      </c>
    </row>
    <row r="8674" spans="1:5" x14ac:dyDescent="0.25">
      <c r="A8674" t="s">
        <v>310</v>
      </c>
      <c r="B8674" t="s">
        <v>148</v>
      </c>
      <c r="C8674" t="s">
        <v>419</v>
      </c>
      <c r="D8674">
        <v>1331000000</v>
      </c>
      <c r="E8674">
        <v>2020</v>
      </c>
    </row>
    <row r="8675" spans="1:5" x14ac:dyDescent="0.25">
      <c r="A8675" t="s">
        <v>310</v>
      </c>
      <c r="B8675" t="s">
        <v>148</v>
      </c>
      <c r="C8675" t="s">
        <v>420</v>
      </c>
      <c r="D8675">
        <v>0</v>
      </c>
      <c r="E8675">
        <v>2018</v>
      </c>
    </row>
    <row r="8676" spans="1:5" x14ac:dyDescent="0.25">
      <c r="A8676" t="s">
        <v>310</v>
      </c>
      <c r="B8676" t="s">
        <v>148</v>
      </c>
      <c r="C8676" t="s">
        <v>420</v>
      </c>
      <c r="D8676">
        <v>0</v>
      </c>
      <c r="E8676">
        <v>2019</v>
      </c>
    </row>
    <row r="8677" spans="1:5" x14ac:dyDescent="0.25">
      <c r="A8677" t="s">
        <v>310</v>
      </c>
      <c r="B8677" t="s">
        <v>148</v>
      </c>
      <c r="C8677" t="s">
        <v>420</v>
      </c>
      <c r="D8677">
        <v>0</v>
      </c>
      <c r="E8677">
        <v>2020</v>
      </c>
    </row>
    <row r="8678" spans="1:5" x14ac:dyDescent="0.25">
      <c r="A8678" t="s">
        <v>310</v>
      </c>
      <c r="B8678" t="s">
        <v>148</v>
      </c>
      <c r="C8678" t="s">
        <v>421</v>
      </c>
      <c r="D8678">
        <v>141000000</v>
      </c>
      <c r="E8678">
        <v>2018</v>
      </c>
    </row>
    <row r="8679" spans="1:5" x14ac:dyDescent="0.25">
      <c r="A8679" t="s">
        <v>310</v>
      </c>
      <c r="B8679" t="s">
        <v>148</v>
      </c>
      <c r="C8679" t="s">
        <v>421</v>
      </c>
      <c r="D8679">
        <v>-571000000</v>
      </c>
      <c r="E8679">
        <v>2019</v>
      </c>
    </row>
    <row r="8680" spans="1:5" x14ac:dyDescent="0.25">
      <c r="A8680" t="s">
        <v>310</v>
      </c>
      <c r="B8680" t="s">
        <v>148</v>
      </c>
      <c r="C8680" t="s">
        <v>421</v>
      </c>
      <c r="D8680">
        <v>-1787000000</v>
      </c>
      <c r="E8680">
        <v>2020</v>
      </c>
    </row>
    <row r="8681" spans="1:5" x14ac:dyDescent="0.25">
      <c r="A8681" t="s">
        <v>310</v>
      </c>
      <c r="B8681" t="s">
        <v>148</v>
      </c>
      <c r="C8681" t="s">
        <v>422</v>
      </c>
      <c r="D8681">
        <v>1115000000</v>
      </c>
      <c r="E8681">
        <v>2018</v>
      </c>
    </row>
    <row r="8682" spans="1:5" x14ac:dyDescent="0.25">
      <c r="A8682" t="s">
        <v>310</v>
      </c>
      <c r="B8682" t="s">
        <v>148</v>
      </c>
      <c r="C8682" t="s">
        <v>422</v>
      </c>
      <c r="D8682">
        <v>1582000000</v>
      </c>
      <c r="E8682">
        <v>2019</v>
      </c>
    </row>
    <row r="8683" spans="1:5" x14ac:dyDescent="0.25">
      <c r="A8683" t="s">
        <v>310</v>
      </c>
      <c r="B8683" t="s">
        <v>148</v>
      </c>
      <c r="C8683" t="s">
        <v>422</v>
      </c>
      <c r="D8683">
        <v>3184000000</v>
      </c>
      <c r="E8683">
        <v>2020</v>
      </c>
    </row>
    <row r="8684" spans="1:5" x14ac:dyDescent="0.25">
      <c r="A8684" t="s">
        <v>310</v>
      </c>
      <c r="B8684" t="s">
        <v>148</v>
      </c>
      <c r="C8684" t="s">
        <v>423</v>
      </c>
      <c r="D8684">
        <v>32000000</v>
      </c>
      <c r="E8684">
        <v>2018</v>
      </c>
    </row>
    <row r="8685" spans="1:5" x14ac:dyDescent="0.25">
      <c r="A8685" t="s">
        <v>310</v>
      </c>
      <c r="B8685" t="s">
        <v>148</v>
      </c>
      <c r="C8685" t="s">
        <v>423</v>
      </c>
      <c r="D8685">
        <v>32000000</v>
      </c>
      <c r="E8685">
        <v>2019</v>
      </c>
    </row>
    <row r="8686" spans="1:5" x14ac:dyDescent="0.25">
      <c r="A8686" t="s">
        <v>310</v>
      </c>
      <c r="B8686" t="s">
        <v>148</v>
      </c>
      <c r="C8686" t="s">
        <v>423</v>
      </c>
      <c r="D8686">
        <v>32000000</v>
      </c>
      <c r="E8686">
        <v>2020</v>
      </c>
    </row>
    <row r="8687" spans="1:5" x14ac:dyDescent="0.25">
      <c r="A8687" t="s">
        <v>310</v>
      </c>
      <c r="B8687" t="s">
        <v>148</v>
      </c>
      <c r="C8687" t="s">
        <v>424</v>
      </c>
      <c r="D8687">
        <v>0</v>
      </c>
      <c r="E8687">
        <v>2018</v>
      </c>
    </row>
    <row r="8688" spans="1:5" x14ac:dyDescent="0.25">
      <c r="A8688" t="s">
        <v>310</v>
      </c>
      <c r="B8688" t="s">
        <v>148</v>
      </c>
      <c r="C8688" t="s">
        <v>424</v>
      </c>
      <c r="D8688">
        <v>0</v>
      </c>
      <c r="E8688">
        <v>2019</v>
      </c>
    </row>
    <row r="8689" spans="1:5" x14ac:dyDescent="0.25">
      <c r="A8689" t="s">
        <v>310</v>
      </c>
      <c r="B8689" t="s">
        <v>148</v>
      </c>
      <c r="C8689" t="s">
        <v>424</v>
      </c>
      <c r="D8689">
        <v>0</v>
      </c>
      <c r="E8689">
        <v>2020</v>
      </c>
    </row>
    <row r="8690" spans="1:5" x14ac:dyDescent="0.25">
      <c r="A8690" t="s">
        <v>310</v>
      </c>
      <c r="B8690" t="s">
        <v>148</v>
      </c>
      <c r="C8690" t="s">
        <v>425</v>
      </c>
      <c r="D8690">
        <v>4409000000</v>
      </c>
      <c r="E8690">
        <v>2018</v>
      </c>
    </row>
    <row r="8691" spans="1:5" x14ac:dyDescent="0.25">
      <c r="A8691" t="s">
        <v>310</v>
      </c>
      <c r="B8691" t="s">
        <v>148</v>
      </c>
      <c r="C8691" t="s">
        <v>425</v>
      </c>
      <c r="D8691">
        <v>253000000</v>
      </c>
      <c r="E8691">
        <v>2019</v>
      </c>
    </row>
    <row r="8692" spans="1:5" x14ac:dyDescent="0.25">
      <c r="A8692" t="s">
        <v>310</v>
      </c>
      <c r="B8692" t="s">
        <v>148</v>
      </c>
      <c r="C8692" t="s">
        <v>425</v>
      </c>
      <c r="D8692">
        <v>953000000</v>
      </c>
      <c r="E8692">
        <v>2020</v>
      </c>
    </row>
    <row r="8693" spans="1:5" x14ac:dyDescent="0.25">
      <c r="A8693" t="s">
        <v>310</v>
      </c>
      <c r="B8693" t="s">
        <v>148</v>
      </c>
      <c r="C8693" t="s">
        <v>426</v>
      </c>
      <c r="D8693">
        <v>4409000000</v>
      </c>
      <c r="E8693">
        <v>2018</v>
      </c>
    </row>
    <row r="8694" spans="1:5" x14ac:dyDescent="0.25">
      <c r="A8694" t="s">
        <v>310</v>
      </c>
      <c r="B8694" t="s">
        <v>148</v>
      </c>
      <c r="C8694" t="s">
        <v>426</v>
      </c>
      <c r="D8694">
        <v>253000000</v>
      </c>
      <c r="E8694">
        <v>2019</v>
      </c>
    </row>
    <row r="8695" spans="1:5" x14ac:dyDescent="0.25">
      <c r="A8695" t="s">
        <v>310</v>
      </c>
      <c r="B8695" t="s">
        <v>148</v>
      </c>
      <c r="C8695" t="s">
        <v>426</v>
      </c>
      <c r="D8695">
        <v>953000000</v>
      </c>
      <c r="E8695">
        <v>2020</v>
      </c>
    </row>
    <row r="8696" spans="1:5" x14ac:dyDescent="0.25">
      <c r="A8696" t="s">
        <v>310</v>
      </c>
      <c r="B8696" t="s">
        <v>148</v>
      </c>
      <c r="C8696" t="s">
        <v>21</v>
      </c>
      <c r="D8696">
        <v>5996000000</v>
      </c>
      <c r="E8696">
        <v>2018</v>
      </c>
    </row>
    <row r="8697" spans="1:5" x14ac:dyDescent="0.25">
      <c r="A8697" t="s">
        <v>310</v>
      </c>
      <c r="B8697" t="s">
        <v>148</v>
      </c>
      <c r="C8697" t="s">
        <v>21</v>
      </c>
      <c r="D8697">
        <v>6723000000</v>
      </c>
      <c r="E8697">
        <v>2019</v>
      </c>
    </row>
    <row r="8698" spans="1:5" x14ac:dyDescent="0.25">
      <c r="A8698" t="s">
        <v>310</v>
      </c>
      <c r="B8698" t="s">
        <v>148</v>
      </c>
      <c r="C8698" t="s">
        <v>21</v>
      </c>
      <c r="D8698">
        <v>6049000000</v>
      </c>
      <c r="E8698">
        <v>2020</v>
      </c>
    </row>
    <row r="8699" spans="1:5" x14ac:dyDescent="0.25">
      <c r="A8699" t="s">
        <v>310</v>
      </c>
      <c r="B8699" t="s">
        <v>148</v>
      </c>
      <c r="C8699" t="s">
        <v>427</v>
      </c>
      <c r="D8699">
        <v>61178000000</v>
      </c>
      <c r="E8699">
        <v>2018</v>
      </c>
    </row>
    <row r="8700" spans="1:5" x14ac:dyDescent="0.25">
      <c r="A8700" t="s">
        <v>310</v>
      </c>
      <c r="B8700" t="s">
        <v>148</v>
      </c>
      <c r="C8700" t="s">
        <v>427</v>
      </c>
      <c r="D8700">
        <v>65227000000</v>
      </c>
      <c r="E8700">
        <v>2019</v>
      </c>
    </row>
    <row r="8701" spans="1:5" x14ac:dyDescent="0.25">
      <c r="A8701" t="s">
        <v>310</v>
      </c>
      <c r="B8701" t="s">
        <v>148</v>
      </c>
      <c r="C8701" t="s">
        <v>427</v>
      </c>
      <c r="D8701">
        <v>66800000000</v>
      </c>
      <c r="E8701">
        <v>2020</v>
      </c>
    </row>
    <row r="8702" spans="1:5" x14ac:dyDescent="0.25">
      <c r="A8702" t="s">
        <v>310</v>
      </c>
      <c r="B8702" t="s">
        <v>148</v>
      </c>
      <c r="C8702" t="s">
        <v>13</v>
      </c>
      <c r="D8702">
        <v>13341000000</v>
      </c>
      <c r="E8702">
        <v>2018</v>
      </c>
    </row>
    <row r="8703" spans="1:5" x14ac:dyDescent="0.25">
      <c r="A8703" t="s">
        <v>310</v>
      </c>
      <c r="B8703" t="s">
        <v>148</v>
      </c>
      <c r="C8703" t="s">
        <v>13</v>
      </c>
      <c r="D8703">
        <v>13086000000</v>
      </c>
      <c r="E8703">
        <v>2019</v>
      </c>
    </row>
    <row r="8704" spans="1:5" x14ac:dyDescent="0.25">
      <c r="A8704" t="s">
        <v>310</v>
      </c>
      <c r="B8704" t="s">
        <v>148</v>
      </c>
      <c r="C8704" t="s">
        <v>13</v>
      </c>
      <c r="D8704">
        <v>16383000000</v>
      </c>
      <c r="E8704">
        <v>2020</v>
      </c>
    </row>
    <row r="8705" spans="1:5" x14ac:dyDescent="0.25">
      <c r="A8705" t="s">
        <v>310</v>
      </c>
      <c r="B8705" t="s">
        <v>148</v>
      </c>
      <c r="C8705" t="s">
        <v>16</v>
      </c>
      <c r="D8705">
        <v>9627000000</v>
      </c>
      <c r="E8705">
        <v>2018</v>
      </c>
    </row>
    <row r="8706" spans="1:5" x14ac:dyDescent="0.25">
      <c r="A8706" t="s">
        <v>310</v>
      </c>
      <c r="B8706" t="s">
        <v>148</v>
      </c>
      <c r="C8706" t="s">
        <v>16</v>
      </c>
      <c r="D8706">
        <v>9013000000</v>
      </c>
      <c r="E8706">
        <v>2019</v>
      </c>
    </row>
    <row r="8707" spans="1:5" x14ac:dyDescent="0.25">
      <c r="A8707" t="s">
        <v>310</v>
      </c>
      <c r="B8707" t="s">
        <v>148</v>
      </c>
      <c r="C8707" t="s">
        <v>16</v>
      </c>
      <c r="D8707">
        <v>10344000000</v>
      </c>
      <c r="E8707">
        <v>2020</v>
      </c>
    </row>
    <row r="8708" spans="1:5" x14ac:dyDescent="0.25">
      <c r="A8708" t="s">
        <v>310</v>
      </c>
      <c r="B8708" t="s">
        <v>148</v>
      </c>
      <c r="C8708" t="s">
        <v>428</v>
      </c>
      <c r="D8708">
        <v>3095000000</v>
      </c>
      <c r="E8708">
        <v>2018</v>
      </c>
    </row>
    <row r="8709" spans="1:5" x14ac:dyDescent="0.25">
      <c r="A8709" t="s">
        <v>310</v>
      </c>
      <c r="B8709" t="s">
        <v>148</v>
      </c>
      <c r="C8709" t="s">
        <v>428</v>
      </c>
      <c r="D8709">
        <v>3615000000</v>
      </c>
      <c r="E8709">
        <v>2020</v>
      </c>
    </row>
    <row r="8710" spans="1:5" x14ac:dyDescent="0.25">
      <c r="A8710" t="s">
        <v>310</v>
      </c>
      <c r="B8710" t="s">
        <v>148</v>
      </c>
      <c r="C8710" t="s">
        <v>429</v>
      </c>
      <c r="D8710">
        <v>3095000000</v>
      </c>
      <c r="E8710">
        <v>2018</v>
      </c>
    </row>
    <row r="8711" spans="1:5" x14ac:dyDescent="0.25">
      <c r="A8711" t="s">
        <v>310</v>
      </c>
      <c r="B8711" t="s">
        <v>148</v>
      </c>
      <c r="C8711" t="s">
        <v>429</v>
      </c>
      <c r="D8711">
        <v>3353000000</v>
      </c>
      <c r="E8711">
        <v>2019</v>
      </c>
    </row>
    <row r="8712" spans="1:5" x14ac:dyDescent="0.25">
      <c r="A8712" t="s">
        <v>310</v>
      </c>
      <c r="B8712" t="s">
        <v>148</v>
      </c>
      <c r="C8712" t="s">
        <v>429</v>
      </c>
      <c r="D8712">
        <v>3353000000</v>
      </c>
      <c r="E8712">
        <v>2019</v>
      </c>
    </row>
    <row r="8713" spans="1:5" x14ac:dyDescent="0.25">
      <c r="A8713" t="s">
        <v>310</v>
      </c>
      <c r="B8713" t="s">
        <v>148</v>
      </c>
      <c r="C8713" t="s">
        <v>429</v>
      </c>
      <c r="D8713">
        <v>3615000000</v>
      </c>
      <c r="E8713">
        <v>2020</v>
      </c>
    </row>
    <row r="8714" spans="1:5" x14ac:dyDescent="0.25">
      <c r="A8714" t="s">
        <v>310</v>
      </c>
      <c r="B8714" t="s">
        <v>148</v>
      </c>
      <c r="C8714" t="s">
        <v>430</v>
      </c>
      <c r="D8714">
        <v>4353000000</v>
      </c>
      <c r="E8714">
        <v>2018</v>
      </c>
    </row>
    <row r="8715" spans="1:5" x14ac:dyDescent="0.25">
      <c r="A8715" t="s">
        <v>310</v>
      </c>
      <c r="B8715" t="s">
        <v>148</v>
      </c>
      <c r="C8715" t="s">
        <v>430</v>
      </c>
      <c r="D8715">
        <v>655000000</v>
      </c>
      <c r="E8715">
        <v>2019</v>
      </c>
    </row>
    <row r="8716" spans="1:5" x14ac:dyDescent="0.25">
      <c r="A8716" t="s">
        <v>310</v>
      </c>
      <c r="B8716" t="s">
        <v>148</v>
      </c>
      <c r="C8716" t="s">
        <v>430</v>
      </c>
      <c r="D8716">
        <v>1669000000</v>
      </c>
      <c r="E8716">
        <v>2020</v>
      </c>
    </row>
    <row r="8717" spans="1:5" x14ac:dyDescent="0.25">
      <c r="A8717" t="s">
        <v>310</v>
      </c>
      <c r="B8717" t="s">
        <v>148</v>
      </c>
      <c r="C8717" t="s">
        <v>431</v>
      </c>
      <c r="D8717">
        <v>0</v>
      </c>
      <c r="E8717">
        <v>2018</v>
      </c>
    </row>
    <row r="8718" spans="1:5" x14ac:dyDescent="0.25">
      <c r="A8718" t="s">
        <v>310</v>
      </c>
      <c r="B8718" t="s">
        <v>148</v>
      </c>
      <c r="C8718" t="s">
        <v>431</v>
      </c>
      <c r="D8718">
        <v>0</v>
      </c>
      <c r="E8718">
        <v>2019</v>
      </c>
    </row>
    <row r="8719" spans="1:5" x14ac:dyDescent="0.25">
      <c r="A8719" t="s">
        <v>310</v>
      </c>
      <c r="B8719" t="s">
        <v>148</v>
      </c>
      <c r="C8719" t="s">
        <v>431</v>
      </c>
      <c r="D8719">
        <v>0</v>
      </c>
      <c r="E8719">
        <v>2020</v>
      </c>
    </row>
    <row r="8720" spans="1:5" x14ac:dyDescent="0.25">
      <c r="A8720" t="s">
        <v>310</v>
      </c>
      <c r="B8720" t="s">
        <v>148</v>
      </c>
      <c r="C8720" t="s">
        <v>432</v>
      </c>
      <c r="D8720">
        <v>43251</v>
      </c>
      <c r="E8720">
        <v>2018</v>
      </c>
    </row>
    <row r="8721" spans="1:5" x14ac:dyDescent="0.25">
      <c r="A8721" t="s">
        <v>310</v>
      </c>
      <c r="B8721" t="s">
        <v>148</v>
      </c>
      <c r="C8721" t="s">
        <v>432</v>
      </c>
      <c r="D8721">
        <v>43616</v>
      </c>
      <c r="E8721">
        <v>2019</v>
      </c>
    </row>
    <row r="8722" spans="1:5" x14ac:dyDescent="0.25">
      <c r="A8722" t="s">
        <v>310</v>
      </c>
      <c r="B8722" t="s">
        <v>148</v>
      </c>
      <c r="C8722" t="s">
        <v>432</v>
      </c>
      <c r="D8722">
        <v>43982</v>
      </c>
      <c r="E8722">
        <v>2020</v>
      </c>
    </row>
    <row r="8723" spans="1:5" x14ac:dyDescent="0.25">
      <c r="A8723" t="s">
        <v>310</v>
      </c>
      <c r="B8723" t="s">
        <v>148</v>
      </c>
      <c r="C8723" t="s">
        <v>433</v>
      </c>
      <c r="D8723">
        <v>0</v>
      </c>
      <c r="E8723">
        <v>2018</v>
      </c>
    </row>
    <row r="8724" spans="1:5" x14ac:dyDescent="0.25">
      <c r="A8724" t="s">
        <v>310</v>
      </c>
      <c r="B8724" t="s">
        <v>148</v>
      </c>
      <c r="C8724" t="s">
        <v>433</v>
      </c>
      <c r="D8724">
        <v>0</v>
      </c>
      <c r="E8724">
        <v>2019</v>
      </c>
    </row>
    <row r="8725" spans="1:5" x14ac:dyDescent="0.25">
      <c r="A8725" t="s">
        <v>310</v>
      </c>
      <c r="B8725" t="s">
        <v>148</v>
      </c>
      <c r="C8725" t="s">
        <v>433</v>
      </c>
      <c r="D8725">
        <v>0</v>
      </c>
      <c r="E8725">
        <v>2020</v>
      </c>
    </row>
    <row r="8726" spans="1:5" x14ac:dyDescent="0.25">
      <c r="A8726" t="s">
        <v>310</v>
      </c>
      <c r="B8726" t="s">
        <v>148</v>
      </c>
      <c r="C8726" t="s">
        <v>434</v>
      </c>
      <c r="D8726">
        <v>19416000000</v>
      </c>
      <c r="E8726">
        <v>2018</v>
      </c>
    </row>
    <row r="8727" spans="1:5" x14ac:dyDescent="0.25">
      <c r="A8727" t="s">
        <v>310</v>
      </c>
      <c r="B8727" t="s">
        <v>148</v>
      </c>
      <c r="C8727" t="s">
        <v>434</v>
      </c>
      <c r="D8727">
        <v>17757000000</v>
      </c>
      <c r="E8727">
        <v>2019</v>
      </c>
    </row>
    <row r="8728" spans="1:5" x14ac:dyDescent="0.25">
      <c r="A8728" t="s">
        <v>310</v>
      </c>
      <c r="B8728" t="s">
        <v>148</v>
      </c>
      <c r="C8728" t="s">
        <v>434</v>
      </c>
      <c r="D8728">
        <v>18295000000</v>
      </c>
      <c r="E8728">
        <v>2020</v>
      </c>
    </row>
    <row r="8729" spans="1:5" x14ac:dyDescent="0.25">
      <c r="A8729" t="s">
        <v>310</v>
      </c>
      <c r="B8729" t="s">
        <v>148</v>
      </c>
      <c r="C8729" t="s">
        <v>435</v>
      </c>
      <c r="D8729">
        <v>0</v>
      </c>
      <c r="E8729">
        <v>2018</v>
      </c>
    </row>
    <row r="8730" spans="1:5" x14ac:dyDescent="0.25">
      <c r="A8730" t="s">
        <v>310</v>
      </c>
      <c r="B8730" t="s">
        <v>148</v>
      </c>
      <c r="C8730" t="s">
        <v>435</v>
      </c>
      <c r="D8730">
        <v>0</v>
      </c>
      <c r="E8730">
        <v>2019</v>
      </c>
    </row>
    <row r="8731" spans="1:5" x14ac:dyDescent="0.25">
      <c r="A8731" t="s">
        <v>310</v>
      </c>
      <c r="B8731" t="s">
        <v>148</v>
      </c>
      <c r="C8731" t="s">
        <v>435</v>
      </c>
      <c r="D8731">
        <v>0</v>
      </c>
      <c r="E8731">
        <v>2020</v>
      </c>
    </row>
    <row r="8732" spans="1:5" x14ac:dyDescent="0.25">
      <c r="A8732" t="s">
        <v>310</v>
      </c>
      <c r="B8732" t="s">
        <v>148</v>
      </c>
      <c r="C8732" t="s">
        <v>436</v>
      </c>
      <c r="D8732">
        <v>6973000000</v>
      </c>
      <c r="E8732">
        <v>2018</v>
      </c>
    </row>
    <row r="8733" spans="1:5" x14ac:dyDescent="0.25">
      <c r="A8733" t="s">
        <v>310</v>
      </c>
      <c r="B8733" t="s">
        <v>148</v>
      </c>
      <c r="C8733" t="s">
        <v>436</v>
      </c>
      <c r="D8733">
        <v>6884000000</v>
      </c>
      <c r="E8733">
        <v>2019</v>
      </c>
    </row>
    <row r="8734" spans="1:5" x14ac:dyDescent="0.25">
      <c r="A8734" t="s">
        <v>310</v>
      </c>
      <c r="B8734" t="s">
        <v>148</v>
      </c>
      <c r="C8734" t="s">
        <v>436</v>
      </c>
      <c r="D8734">
        <v>6372000000</v>
      </c>
      <c r="E8734">
        <v>2020</v>
      </c>
    </row>
    <row r="8735" spans="1:5" x14ac:dyDescent="0.25">
      <c r="A8735" t="s">
        <v>310</v>
      </c>
      <c r="B8735" t="s">
        <v>148</v>
      </c>
      <c r="C8735" t="s">
        <v>437</v>
      </c>
      <c r="D8735">
        <v>59454000000</v>
      </c>
      <c r="E8735">
        <v>2018</v>
      </c>
    </row>
    <row r="8736" spans="1:5" x14ac:dyDescent="0.25">
      <c r="A8736" t="s">
        <v>310</v>
      </c>
      <c r="B8736" t="s">
        <v>148</v>
      </c>
      <c r="C8736" t="s">
        <v>437</v>
      </c>
      <c r="D8736">
        <v>62970000000</v>
      </c>
      <c r="E8736">
        <v>2019</v>
      </c>
    </row>
    <row r="8737" spans="1:5" x14ac:dyDescent="0.25">
      <c r="A8737" t="s">
        <v>310</v>
      </c>
      <c r="B8737" t="s">
        <v>148</v>
      </c>
      <c r="C8737" t="s">
        <v>437</v>
      </c>
      <c r="D8737">
        <v>63168000000</v>
      </c>
      <c r="E8737">
        <v>2020</v>
      </c>
    </row>
    <row r="8738" spans="1:5" x14ac:dyDescent="0.25">
      <c r="A8738" t="s">
        <v>310</v>
      </c>
      <c r="B8738" t="s">
        <v>148</v>
      </c>
      <c r="C8738" t="s">
        <v>438</v>
      </c>
      <c r="D8738">
        <v>4572000000</v>
      </c>
      <c r="E8738">
        <v>2018</v>
      </c>
    </row>
    <row r="8739" spans="1:5" x14ac:dyDescent="0.25">
      <c r="A8739" t="s">
        <v>310</v>
      </c>
      <c r="B8739" t="s">
        <v>148</v>
      </c>
      <c r="C8739" t="s">
        <v>438</v>
      </c>
      <c r="D8739">
        <v>540000000</v>
      </c>
      <c r="E8739">
        <v>2019</v>
      </c>
    </row>
    <row r="8740" spans="1:5" x14ac:dyDescent="0.25">
      <c r="A8740" t="s">
        <v>310</v>
      </c>
      <c r="B8740" t="s">
        <v>148</v>
      </c>
      <c r="C8740" t="s">
        <v>438</v>
      </c>
      <c r="D8740">
        <v>1286000000</v>
      </c>
      <c r="E8740">
        <v>2020</v>
      </c>
    </row>
    <row r="8741" spans="1:5" x14ac:dyDescent="0.25">
      <c r="A8741" t="s">
        <v>310</v>
      </c>
      <c r="B8741" t="s">
        <v>148</v>
      </c>
      <c r="C8741" t="s">
        <v>439</v>
      </c>
      <c r="D8741">
        <v>0</v>
      </c>
      <c r="E8741">
        <v>2018</v>
      </c>
    </row>
    <row r="8742" spans="1:5" x14ac:dyDescent="0.25">
      <c r="A8742" t="s">
        <v>310</v>
      </c>
      <c r="B8742" t="s">
        <v>148</v>
      </c>
      <c r="C8742" t="s">
        <v>439</v>
      </c>
      <c r="D8742">
        <v>0</v>
      </c>
      <c r="E8742">
        <v>2019</v>
      </c>
    </row>
    <row r="8743" spans="1:5" x14ac:dyDescent="0.25">
      <c r="A8743" t="s">
        <v>310</v>
      </c>
      <c r="B8743" t="s">
        <v>148</v>
      </c>
      <c r="C8743" t="s">
        <v>439</v>
      </c>
      <c r="D8743">
        <v>0</v>
      </c>
      <c r="E8743">
        <v>2020</v>
      </c>
    </row>
    <row r="8744" spans="1:5" x14ac:dyDescent="0.25">
      <c r="A8744" t="s">
        <v>310</v>
      </c>
      <c r="B8744" t="s">
        <v>148</v>
      </c>
      <c r="C8744" t="s">
        <v>23</v>
      </c>
      <c r="D8744">
        <v>-219000000</v>
      </c>
      <c r="E8744">
        <v>2018</v>
      </c>
    </row>
    <row r="8745" spans="1:5" x14ac:dyDescent="0.25">
      <c r="A8745" t="s">
        <v>310</v>
      </c>
      <c r="B8745" t="s">
        <v>148</v>
      </c>
      <c r="C8745" t="s">
        <v>23</v>
      </c>
      <c r="D8745">
        <v>115000000</v>
      </c>
      <c r="E8745">
        <v>2019</v>
      </c>
    </row>
    <row r="8746" spans="1:5" x14ac:dyDescent="0.25">
      <c r="A8746" t="s">
        <v>310</v>
      </c>
      <c r="B8746" t="s">
        <v>148</v>
      </c>
      <c r="C8746" t="s">
        <v>23</v>
      </c>
      <c r="D8746">
        <v>383000000</v>
      </c>
      <c r="E8746">
        <v>2020</v>
      </c>
    </row>
    <row r="8747" spans="1:5" x14ac:dyDescent="0.25">
      <c r="A8747" t="s">
        <v>310</v>
      </c>
      <c r="B8747" t="s">
        <v>148</v>
      </c>
      <c r="C8747" t="s">
        <v>440</v>
      </c>
      <c r="D8747">
        <v>0</v>
      </c>
      <c r="E8747">
        <v>2018</v>
      </c>
    </row>
    <row r="8748" spans="1:5" x14ac:dyDescent="0.25">
      <c r="A8748" t="s">
        <v>310</v>
      </c>
      <c r="B8748" t="s">
        <v>148</v>
      </c>
      <c r="C8748" t="s">
        <v>440</v>
      </c>
      <c r="D8748">
        <v>0</v>
      </c>
      <c r="E8748">
        <v>2019</v>
      </c>
    </row>
    <row r="8749" spans="1:5" x14ac:dyDescent="0.25">
      <c r="A8749" t="s">
        <v>310</v>
      </c>
      <c r="B8749" t="s">
        <v>148</v>
      </c>
      <c r="C8749" t="s">
        <v>440</v>
      </c>
      <c r="D8749">
        <v>0</v>
      </c>
      <c r="E8749">
        <v>2020</v>
      </c>
    </row>
    <row r="8750" spans="1:5" x14ac:dyDescent="0.25">
      <c r="A8750" t="s">
        <v>310</v>
      </c>
      <c r="B8750" t="s">
        <v>148</v>
      </c>
      <c r="C8750" t="s">
        <v>22</v>
      </c>
      <c r="D8750">
        <v>558000000</v>
      </c>
      <c r="E8750">
        <v>2018</v>
      </c>
    </row>
    <row r="8751" spans="1:5" x14ac:dyDescent="0.25">
      <c r="A8751" t="s">
        <v>310</v>
      </c>
      <c r="B8751" t="s">
        <v>148</v>
      </c>
      <c r="C8751" t="s">
        <v>22</v>
      </c>
      <c r="D8751">
        <v>588000000</v>
      </c>
      <c r="E8751">
        <v>2019</v>
      </c>
    </row>
    <row r="8752" spans="1:5" x14ac:dyDescent="0.25">
      <c r="A8752" t="s">
        <v>310</v>
      </c>
      <c r="B8752" t="s">
        <v>148</v>
      </c>
      <c r="C8752" t="s">
        <v>22</v>
      </c>
      <c r="D8752">
        <v>672000000</v>
      </c>
      <c r="E8752">
        <v>2020</v>
      </c>
    </row>
    <row r="8753" spans="1:5" x14ac:dyDescent="0.25">
      <c r="A8753" t="s">
        <v>310</v>
      </c>
      <c r="B8753" t="s">
        <v>148</v>
      </c>
      <c r="C8753" t="s">
        <v>441</v>
      </c>
      <c r="D8753">
        <v>0</v>
      </c>
      <c r="E8753">
        <v>2018</v>
      </c>
    </row>
    <row r="8754" spans="1:5" x14ac:dyDescent="0.25">
      <c r="A8754" t="s">
        <v>310</v>
      </c>
      <c r="B8754" t="s">
        <v>148</v>
      </c>
      <c r="C8754" t="s">
        <v>441</v>
      </c>
      <c r="D8754">
        <v>0</v>
      </c>
      <c r="E8754">
        <v>2019</v>
      </c>
    </row>
    <row r="8755" spans="1:5" x14ac:dyDescent="0.25">
      <c r="A8755" t="s">
        <v>310</v>
      </c>
      <c r="B8755" t="s">
        <v>148</v>
      </c>
      <c r="C8755" t="s">
        <v>441</v>
      </c>
      <c r="D8755">
        <v>0</v>
      </c>
      <c r="E8755">
        <v>2020</v>
      </c>
    </row>
    <row r="8756" spans="1:5" x14ac:dyDescent="0.25">
      <c r="A8756" t="s">
        <v>310</v>
      </c>
      <c r="B8756" t="s">
        <v>148</v>
      </c>
      <c r="C8756" t="s">
        <v>11</v>
      </c>
      <c r="D8756">
        <v>525000000</v>
      </c>
      <c r="E8756">
        <v>2018</v>
      </c>
    </row>
    <row r="8757" spans="1:5" x14ac:dyDescent="0.25">
      <c r="A8757" t="s">
        <v>310</v>
      </c>
      <c r="B8757" t="s">
        <v>148</v>
      </c>
      <c r="C8757" t="s">
        <v>11</v>
      </c>
      <c r="D8757">
        <v>553000000</v>
      </c>
      <c r="E8757">
        <v>2019</v>
      </c>
    </row>
    <row r="8758" spans="1:5" x14ac:dyDescent="0.25">
      <c r="A8758" t="s">
        <v>310</v>
      </c>
      <c r="B8758" t="s">
        <v>148</v>
      </c>
      <c r="C8758" t="s">
        <v>11</v>
      </c>
      <c r="D8758">
        <v>572000000</v>
      </c>
      <c r="E8758">
        <v>2020</v>
      </c>
    </row>
    <row r="8759" spans="1:5" x14ac:dyDescent="0.25">
      <c r="A8759" t="s">
        <v>310</v>
      </c>
      <c r="B8759" t="s">
        <v>148</v>
      </c>
      <c r="C8759" t="s">
        <v>19</v>
      </c>
      <c r="D8759">
        <v>52330000000</v>
      </c>
      <c r="E8759">
        <v>2018</v>
      </c>
    </row>
    <row r="8760" spans="1:5" x14ac:dyDescent="0.25">
      <c r="A8760" t="s">
        <v>310</v>
      </c>
      <c r="B8760" t="s">
        <v>148</v>
      </c>
      <c r="C8760" t="s">
        <v>19</v>
      </c>
      <c r="D8760">
        <v>54403000000</v>
      </c>
      <c r="E8760">
        <v>2019</v>
      </c>
    </row>
    <row r="8761" spans="1:5" x14ac:dyDescent="0.25">
      <c r="A8761" t="s">
        <v>310</v>
      </c>
      <c r="B8761" t="s">
        <v>148</v>
      </c>
      <c r="C8761" t="s">
        <v>19</v>
      </c>
      <c r="D8761">
        <v>73537000000</v>
      </c>
      <c r="E8761">
        <v>2020</v>
      </c>
    </row>
    <row r="8762" spans="1:5" x14ac:dyDescent="0.25">
      <c r="A8762" t="s">
        <v>310</v>
      </c>
      <c r="B8762" t="s">
        <v>148</v>
      </c>
      <c r="C8762" t="s">
        <v>18</v>
      </c>
      <c r="D8762">
        <v>32914000000</v>
      </c>
      <c r="E8762">
        <v>2018</v>
      </c>
    </row>
    <row r="8763" spans="1:5" x14ac:dyDescent="0.25">
      <c r="A8763" t="s">
        <v>310</v>
      </c>
      <c r="B8763" t="s">
        <v>148</v>
      </c>
      <c r="C8763" t="s">
        <v>18</v>
      </c>
      <c r="D8763">
        <v>36646000000</v>
      </c>
      <c r="E8763">
        <v>2019</v>
      </c>
    </row>
    <row r="8764" spans="1:5" x14ac:dyDescent="0.25">
      <c r="A8764" t="s">
        <v>310</v>
      </c>
      <c r="B8764" t="s">
        <v>148</v>
      </c>
      <c r="C8764" t="s">
        <v>18</v>
      </c>
      <c r="D8764">
        <v>55242000000</v>
      </c>
      <c r="E8764">
        <v>2020</v>
      </c>
    </row>
    <row r="8765" spans="1:5" x14ac:dyDescent="0.25">
      <c r="A8765" t="s">
        <v>310</v>
      </c>
      <c r="B8765" t="s">
        <v>148</v>
      </c>
      <c r="C8765" t="s">
        <v>442</v>
      </c>
      <c r="D8765">
        <v>1342000000</v>
      </c>
      <c r="E8765">
        <v>2018</v>
      </c>
    </row>
    <row r="8766" spans="1:5" x14ac:dyDescent="0.25">
      <c r="A8766" t="s">
        <v>310</v>
      </c>
      <c r="B8766" t="s">
        <v>148</v>
      </c>
      <c r="C8766" t="s">
        <v>442</v>
      </c>
      <c r="D8766">
        <v>964000000</v>
      </c>
      <c r="E8766">
        <v>2019</v>
      </c>
    </row>
    <row r="8767" spans="1:5" x14ac:dyDescent="0.25">
      <c r="A8767" t="s">
        <v>310</v>
      </c>
      <c r="B8767" t="s">
        <v>148</v>
      </c>
      <c r="C8767" t="s">
        <v>442</v>
      </c>
      <c r="D8767">
        <v>51000000</v>
      </c>
      <c r="E8767">
        <v>2020</v>
      </c>
    </row>
    <row r="8768" spans="1:5" x14ac:dyDescent="0.25">
      <c r="A8768" t="s">
        <v>310</v>
      </c>
      <c r="B8768" t="s">
        <v>148</v>
      </c>
      <c r="C8768" t="s">
        <v>443</v>
      </c>
      <c r="D8768">
        <v>0</v>
      </c>
      <c r="E8768">
        <v>2018</v>
      </c>
    </row>
    <row r="8769" spans="1:5" x14ac:dyDescent="0.25">
      <c r="A8769" t="s">
        <v>310</v>
      </c>
      <c r="B8769" t="s">
        <v>148</v>
      </c>
      <c r="C8769" t="s">
        <v>443</v>
      </c>
      <c r="D8769">
        <v>0</v>
      </c>
      <c r="E8769">
        <v>2019</v>
      </c>
    </row>
    <row r="8770" spans="1:5" x14ac:dyDescent="0.25">
      <c r="A8770" t="s">
        <v>310</v>
      </c>
      <c r="B8770" t="s">
        <v>148</v>
      </c>
      <c r="C8770" t="s">
        <v>443</v>
      </c>
      <c r="D8770">
        <v>0</v>
      </c>
      <c r="E8770">
        <v>2020</v>
      </c>
    </row>
    <row r="8771" spans="1:5" x14ac:dyDescent="0.25">
      <c r="A8771" t="s">
        <v>310</v>
      </c>
      <c r="B8771" t="s">
        <v>148</v>
      </c>
      <c r="C8771" t="s">
        <v>444</v>
      </c>
      <c r="D8771">
        <v>1442000000</v>
      </c>
      <c r="E8771">
        <v>2018</v>
      </c>
    </row>
    <row r="8772" spans="1:5" x14ac:dyDescent="0.25">
      <c r="A8772" t="s">
        <v>310</v>
      </c>
      <c r="B8772" t="s">
        <v>148</v>
      </c>
      <c r="C8772" t="s">
        <v>444</v>
      </c>
      <c r="D8772">
        <v>1027000000</v>
      </c>
      <c r="E8772">
        <v>2019</v>
      </c>
    </row>
    <row r="8773" spans="1:5" x14ac:dyDescent="0.25">
      <c r="A8773" t="s">
        <v>310</v>
      </c>
      <c r="B8773" t="s">
        <v>148</v>
      </c>
      <c r="C8773" t="s">
        <v>444</v>
      </c>
      <c r="D8773">
        <v>4008000000</v>
      </c>
      <c r="E8773">
        <v>2020</v>
      </c>
    </row>
    <row r="8774" spans="1:5" x14ac:dyDescent="0.25">
      <c r="A8774" t="s">
        <v>310</v>
      </c>
      <c r="B8774" t="s">
        <v>148</v>
      </c>
      <c r="C8774" t="s">
        <v>445</v>
      </c>
      <c r="D8774">
        <v>-15000000</v>
      </c>
      <c r="E8774">
        <v>2018</v>
      </c>
    </row>
    <row r="8775" spans="1:5" x14ac:dyDescent="0.25">
      <c r="A8775" t="s">
        <v>310</v>
      </c>
      <c r="B8775" t="s">
        <v>148</v>
      </c>
      <c r="C8775" t="s">
        <v>445</v>
      </c>
      <c r="D8775">
        <v>0</v>
      </c>
      <c r="E8775">
        <v>2019</v>
      </c>
    </row>
    <row r="8776" spans="1:5" x14ac:dyDescent="0.25">
      <c r="A8776" t="s">
        <v>310</v>
      </c>
      <c r="B8776" t="s">
        <v>148</v>
      </c>
      <c r="C8776" t="s">
        <v>445</v>
      </c>
      <c r="D8776">
        <v>0</v>
      </c>
      <c r="E8776">
        <v>2020</v>
      </c>
    </row>
    <row r="8777" spans="1:5" x14ac:dyDescent="0.25">
      <c r="A8777" t="s">
        <v>310</v>
      </c>
      <c r="B8777" t="s">
        <v>148</v>
      </c>
      <c r="C8777" t="s">
        <v>446</v>
      </c>
      <c r="D8777">
        <v>0</v>
      </c>
      <c r="E8777">
        <v>2018</v>
      </c>
    </row>
    <row r="8778" spans="1:5" x14ac:dyDescent="0.25">
      <c r="A8778" t="s">
        <v>310</v>
      </c>
      <c r="B8778" t="s">
        <v>148</v>
      </c>
      <c r="C8778" t="s">
        <v>446</v>
      </c>
      <c r="D8778">
        <v>0</v>
      </c>
      <c r="E8778">
        <v>2019</v>
      </c>
    </row>
    <row r="8779" spans="1:5" x14ac:dyDescent="0.25">
      <c r="A8779" t="s">
        <v>310</v>
      </c>
      <c r="B8779" t="s">
        <v>148</v>
      </c>
      <c r="C8779" t="s">
        <v>446</v>
      </c>
      <c r="D8779">
        <v>0</v>
      </c>
      <c r="E8779">
        <v>2020</v>
      </c>
    </row>
    <row r="8780" spans="1:5" x14ac:dyDescent="0.25">
      <c r="A8780" t="s">
        <v>310</v>
      </c>
      <c r="B8780" t="s">
        <v>148</v>
      </c>
      <c r="C8780" t="s">
        <v>447</v>
      </c>
      <c r="D8780">
        <v>227000000</v>
      </c>
      <c r="E8780">
        <v>2018</v>
      </c>
    </row>
    <row r="8781" spans="1:5" x14ac:dyDescent="0.25">
      <c r="A8781" t="s">
        <v>310</v>
      </c>
      <c r="B8781" t="s">
        <v>148</v>
      </c>
      <c r="C8781" t="s">
        <v>447</v>
      </c>
      <c r="D8781">
        <v>-1039000000</v>
      </c>
      <c r="E8781">
        <v>2019</v>
      </c>
    </row>
    <row r="8782" spans="1:5" x14ac:dyDescent="0.25">
      <c r="A8782" t="s">
        <v>310</v>
      </c>
      <c r="B8782" t="s">
        <v>148</v>
      </c>
      <c r="C8782" t="s">
        <v>447</v>
      </c>
      <c r="D8782">
        <v>3381000000</v>
      </c>
      <c r="E8782">
        <v>2020</v>
      </c>
    </row>
    <row r="8783" spans="1:5" x14ac:dyDescent="0.25">
      <c r="A8783" t="s">
        <v>310</v>
      </c>
      <c r="B8783" t="s">
        <v>148</v>
      </c>
      <c r="C8783" t="s">
        <v>448</v>
      </c>
      <c r="D8783">
        <v>0</v>
      </c>
      <c r="E8783">
        <v>2018</v>
      </c>
    </row>
    <row r="8784" spans="1:5" x14ac:dyDescent="0.25">
      <c r="A8784" t="s">
        <v>310</v>
      </c>
      <c r="B8784" t="s">
        <v>148</v>
      </c>
      <c r="C8784" t="s">
        <v>448</v>
      </c>
      <c r="D8784">
        <v>0</v>
      </c>
      <c r="E8784">
        <v>2019</v>
      </c>
    </row>
    <row r="8785" spans="1:5" x14ac:dyDescent="0.25">
      <c r="A8785" t="s">
        <v>310</v>
      </c>
      <c r="B8785" t="s">
        <v>148</v>
      </c>
      <c r="C8785" t="s">
        <v>448</v>
      </c>
      <c r="D8785">
        <v>0</v>
      </c>
      <c r="E8785">
        <v>2020</v>
      </c>
    </row>
    <row r="8786" spans="1:5" x14ac:dyDescent="0.25">
      <c r="A8786" t="s">
        <v>310</v>
      </c>
      <c r="B8786" t="s">
        <v>148</v>
      </c>
      <c r="C8786" t="s">
        <v>449</v>
      </c>
      <c r="D8786">
        <v>-5719000000</v>
      </c>
      <c r="E8786">
        <v>2018</v>
      </c>
    </row>
    <row r="8787" spans="1:5" x14ac:dyDescent="0.25">
      <c r="A8787" t="s">
        <v>310</v>
      </c>
      <c r="B8787" t="s">
        <v>148</v>
      </c>
      <c r="C8787" t="s">
        <v>449</v>
      </c>
      <c r="D8787">
        <v>0</v>
      </c>
      <c r="E8787">
        <v>2019</v>
      </c>
    </row>
    <row r="8788" spans="1:5" x14ac:dyDescent="0.25">
      <c r="A8788" t="s">
        <v>310</v>
      </c>
      <c r="B8788" t="s">
        <v>148</v>
      </c>
      <c r="C8788" t="s">
        <v>449</v>
      </c>
      <c r="D8788">
        <v>0</v>
      </c>
      <c r="E8788">
        <v>2020</v>
      </c>
    </row>
    <row r="8789" spans="1:5" x14ac:dyDescent="0.25">
      <c r="A8789" t="s">
        <v>310</v>
      </c>
      <c r="B8789" t="s">
        <v>148</v>
      </c>
      <c r="C8789" t="s">
        <v>450</v>
      </c>
      <c r="D8789">
        <v>0</v>
      </c>
      <c r="E8789">
        <v>2018</v>
      </c>
    </row>
    <row r="8790" spans="1:5" x14ac:dyDescent="0.25">
      <c r="A8790" t="s">
        <v>310</v>
      </c>
      <c r="B8790" t="s">
        <v>148</v>
      </c>
      <c r="C8790" t="s">
        <v>450</v>
      </c>
      <c r="D8790">
        <v>0</v>
      </c>
      <c r="E8790">
        <v>2019</v>
      </c>
    </row>
    <row r="8791" spans="1:5" x14ac:dyDescent="0.25">
      <c r="A8791" t="s">
        <v>310</v>
      </c>
      <c r="B8791" t="s">
        <v>148</v>
      </c>
      <c r="C8791" t="s">
        <v>450</v>
      </c>
      <c r="D8791">
        <v>0</v>
      </c>
      <c r="E8791">
        <v>2020</v>
      </c>
    </row>
    <row r="8792" spans="1:5" x14ac:dyDescent="0.25">
      <c r="A8792" t="s">
        <v>310</v>
      </c>
      <c r="B8792" t="s">
        <v>148</v>
      </c>
      <c r="C8792" t="s">
        <v>451</v>
      </c>
      <c r="D8792">
        <v>-336000000</v>
      </c>
      <c r="E8792">
        <v>2018</v>
      </c>
    </row>
    <row r="8793" spans="1:5" x14ac:dyDescent="0.25">
      <c r="A8793" t="s">
        <v>310</v>
      </c>
      <c r="B8793" t="s">
        <v>148</v>
      </c>
      <c r="C8793" t="s">
        <v>451</v>
      </c>
      <c r="D8793">
        <v>0</v>
      </c>
      <c r="E8793">
        <v>2019</v>
      </c>
    </row>
    <row r="8794" spans="1:5" x14ac:dyDescent="0.25">
      <c r="A8794" t="s">
        <v>310</v>
      </c>
      <c r="B8794" t="s">
        <v>148</v>
      </c>
      <c r="C8794" t="s">
        <v>451</v>
      </c>
      <c r="D8794">
        <v>0</v>
      </c>
      <c r="E8794">
        <v>2020</v>
      </c>
    </row>
    <row r="8795" spans="1:5" x14ac:dyDescent="0.25">
      <c r="A8795" t="s">
        <v>310</v>
      </c>
      <c r="B8795" t="s">
        <v>148</v>
      </c>
      <c r="C8795" t="s">
        <v>452</v>
      </c>
      <c r="D8795">
        <v>0</v>
      </c>
      <c r="E8795">
        <v>2018</v>
      </c>
    </row>
    <row r="8796" spans="1:5" x14ac:dyDescent="0.25">
      <c r="A8796" t="s">
        <v>310</v>
      </c>
      <c r="B8796" t="s">
        <v>148</v>
      </c>
      <c r="C8796" t="s">
        <v>452</v>
      </c>
      <c r="D8796">
        <v>0</v>
      </c>
      <c r="E8796">
        <v>2019</v>
      </c>
    </row>
    <row r="8797" spans="1:5" x14ac:dyDescent="0.25">
      <c r="A8797" t="s">
        <v>310</v>
      </c>
      <c r="B8797" t="s">
        <v>148</v>
      </c>
      <c r="C8797" t="s">
        <v>452</v>
      </c>
      <c r="D8797">
        <v>0</v>
      </c>
      <c r="E8797">
        <v>2020</v>
      </c>
    </row>
    <row r="8798" spans="1:5" x14ac:dyDescent="0.25">
      <c r="A8798" t="s">
        <v>310</v>
      </c>
      <c r="B8798" t="s">
        <v>148</v>
      </c>
      <c r="C8798" t="s">
        <v>453</v>
      </c>
      <c r="D8798">
        <v>0</v>
      </c>
      <c r="E8798">
        <v>2018</v>
      </c>
    </row>
    <row r="8799" spans="1:5" x14ac:dyDescent="0.25">
      <c r="A8799" t="s">
        <v>310</v>
      </c>
      <c r="B8799" t="s">
        <v>148</v>
      </c>
      <c r="C8799" t="s">
        <v>453</v>
      </c>
      <c r="D8799">
        <v>0</v>
      </c>
      <c r="E8799">
        <v>2019</v>
      </c>
    </row>
    <row r="8800" spans="1:5" x14ac:dyDescent="0.25">
      <c r="A8800" t="s">
        <v>310</v>
      </c>
      <c r="B8800" t="s">
        <v>148</v>
      </c>
      <c r="C8800" t="s">
        <v>453</v>
      </c>
      <c r="D8800">
        <v>0</v>
      </c>
      <c r="E8800">
        <v>2020</v>
      </c>
    </row>
    <row r="8801" spans="1:5" x14ac:dyDescent="0.25">
      <c r="A8801" t="s">
        <v>310</v>
      </c>
      <c r="B8801" t="s">
        <v>148</v>
      </c>
      <c r="C8801" t="s">
        <v>454</v>
      </c>
      <c r="D8801">
        <v>4572000000</v>
      </c>
      <c r="E8801">
        <v>2018</v>
      </c>
    </row>
    <row r="8802" spans="1:5" x14ac:dyDescent="0.25">
      <c r="A8802" t="s">
        <v>310</v>
      </c>
      <c r="B8802" t="s">
        <v>148</v>
      </c>
      <c r="C8802" t="s">
        <v>454</v>
      </c>
      <c r="D8802">
        <v>540000000</v>
      </c>
      <c r="E8802">
        <v>2019</v>
      </c>
    </row>
    <row r="8803" spans="1:5" x14ac:dyDescent="0.25">
      <c r="A8803" t="s">
        <v>310</v>
      </c>
      <c r="B8803" t="s">
        <v>148</v>
      </c>
      <c r="C8803" t="s">
        <v>454</v>
      </c>
      <c r="D8803">
        <v>1286000000</v>
      </c>
      <c r="E8803">
        <v>2020</v>
      </c>
    </row>
    <row r="8804" spans="1:5" x14ac:dyDescent="0.25">
      <c r="A8804" t="s">
        <v>310</v>
      </c>
      <c r="B8804" t="s">
        <v>148</v>
      </c>
      <c r="C8804" t="s">
        <v>24</v>
      </c>
      <c r="D8804">
        <v>4572000000</v>
      </c>
      <c r="E8804">
        <v>2018</v>
      </c>
    </row>
    <row r="8805" spans="1:5" x14ac:dyDescent="0.25">
      <c r="A8805" t="s">
        <v>310</v>
      </c>
      <c r="B8805" t="s">
        <v>148</v>
      </c>
      <c r="C8805" t="s">
        <v>24</v>
      </c>
      <c r="D8805">
        <v>540000000</v>
      </c>
      <c r="E8805">
        <v>2019</v>
      </c>
    </row>
    <row r="8806" spans="1:5" x14ac:dyDescent="0.25">
      <c r="A8806" t="s">
        <v>310</v>
      </c>
      <c r="B8806" t="s">
        <v>148</v>
      </c>
      <c r="C8806" t="s">
        <v>24</v>
      </c>
      <c r="D8806">
        <v>1286000000</v>
      </c>
      <c r="E8806">
        <v>2020</v>
      </c>
    </row>
    <row r="8807" spans="1:5" x14ac:dyDescent="0.25">
      <c r="A8807" t="s">
        <v>310</v>
      </c>
      <c r="B8807" t="s">
        <v>148</v>
      </c>
      <c r="C8807" t="s">
        <v>455</v>
      </c>
      <c r="D8807">
        <v>28154000000</v>
      </c>
      <c r="E8807">
        <v>2018</v>
      </c>
    </row>
    <row r="8808" spans="1:5" x14ac:dyDescent="0.25">
      <c r="A8808" t="s">
        <v>310</v>
      </c>
      <c r="B8808" t="s">
        <v>148</v>
      </c>
      <c r="C8808" t="s">
        <v>455</v>
      </c>
      <c r="D8808">
        <v>30429000000</v>
      </c>
      <c r="E8808">
        <v>2019</v>
      </c>
    </row>
    <row r="8809" spans="1:5" x14ac:dyDescent="0.25">
      <c r="A8809" t="s">
        <v>310</v>
      </c>
      <c r="B8809" t="s">
        <v>148</v>
      </c>
      <c r="C8809" t="s">
        <v>455</v>
      </c>
      <c r="D8809">
        <v>33608000000</v>
      </c>
      <c r="E8809">
        <v>2020</v>
      </c>
    </row>
    <row r="8810" spans="1:5" x14ac:dyDescent="0.25">
      <c r="A8810" t="s">
        <v>310</v>
      </c>
      <c r="B8810" t="s">
        <v>148</v>
      </c>
      <c r="C8810" t="s">
        <v>14</v>
      </c>
      <c r="D8810">
        <v>38989000000</v>
      </c>
      <c r="E8810">
        <v>2018</v>
      </c>
    </row>
    <row r="8811" spans="1:5" x14ac:dyDescent="0.25">
      <c r="A8811" t="s">
        <v>310</v>
      </c>
      <c r="B8811" t="s">
        <v>148</v>
      </c>
      <c r="C8811" t="s">
        <v>14</v>
      </c>
      <c r="D8811">
        <v>41317000000</v>
      </c>
      <c r="E8811">
        <v>2019</v>
      </c>
    </row>
    <row r="8812" spans="1:5" x14ac:dyDescent="0.25">
      <c r="A8812" t="s">
        <v>310</v>
      </c>
      <c r="B8812" t="s">
        <v>148</v>
      </c>
      <c r="C8812" t="s">
        <v>14</v>
      </c>
      <c r="D8812">
        <v>57154000000</v>
      </c>
      <c r="E8812">
        <v>2020</v>
      </c>
    </row>
    <row r="8813" spans="1:5" x14ac:dyDescent="0.25">
      <c r="A8813" t="s">
        <v>310</v>
      </c>
      <c r="B8813" t="s">
        <v>148</v>
      </c>
      <c r="C8813" t="s">
        <v>17</v>
      </c>
      <c r="D8813">
        <v>23287000000</v>
      </c>
      <c r="E8813">
        <v>2018</v>
      </c>
    </row>
    <row r="8814" spans="1:5" x14ac:dyDescent="0.25">
      <c r="A8814" t="s">
        <v>310</v>
      </c>
      <c r="B8814" t="s">
        <v>148</v>
      </c>
      <c r="C8814" t="s">
        <v>17</v>
      </c>
      <c r="D8814">
        <v>25203000000</v>
      </c>
      <c r="E8814">
        <v>2019</v>
      </c>
    </row>
    <row r="8815" spans="1:5" x14ac:dyDescent="0.25">
      <c r="A8815" t="s">
        <v>310</v>
      </c>
      <c r="B8815" t="s">
        <v>148</v>
      </c>
      <c r="C8815" t="s">
        <v>17</v>
      </c>
      <c r="D8815">
        <v>42794000000</v>
      </c>
      <c r="E8815">
        <v>2020</v>
      </c>
    </row>
    <row r="8816" spans="1:5" x14ac:dyDescent="0.25">
      <c r="A8816" t="s">
        <v>310</v>
      </c>
      <c r="B8816" t="s">
        <v>148</v>
      </c>
      <c r="C8816" t="s">
        <v>456</v>
      </c>
      <c r="D8816">
        <v>23197000000</v>
      </c>
      <c r="E8816">
        <v>2018</v>
      </c>
    </row>
    <row r="8817" spans="1:5" x14ac:dyDescent="0.25">
      <c r="A8817" t="s">
        <v>310</v>
      </c>
      <c r="B8817" t="s">
        <v>148</v>
      </c>
      <c r="C8817" t="s">
        <v>456</v>
      </c>
      <c r="D8817">
        <v>28027000000</v>
      </c>
      <c r="E8817">
        <v>2019</v>
      </c>
    </row>
    <row r="8818" spans="1:5" x14ac:dyDescent="0.25">
      <c r="A8818" t="s">
        <v>310</v>
      </c>
      <c r="B8818" t="s">
        <v>148</v>
      </c>
      <c r="C8818" t="s">
        <v>456</v>
      </c>
      <c r="D8818">
        <v>25153000000</v>
      </c>
      <c r="E8818">
        <v>2020</v>
      </c>
    </row>
    <row r="8819" spans="1:5" x14ac:dyDescent="0.25">
      <c r="A8819" t="s">
        <v>310</v>
      </c>
      <c r="B8819" t="s">
        <v>148</v>
      </c>
      <c r="C8819" t="s">
        <v>457</v>
      </c>
      <c r="D8819">
        <v>81000000</v>
      </c>
      <c r="E8819">
        <v>2018</v>
      </c>
    </row>
    <row r="8820" spans="1:5" x14ac:dyDescent="0.25">
      <c r="A8820" t="s">
        <v>310</v>
      </c>
      <c r="B8820" t="s">
        <v>148</v>
      </c>
      <c r="C8820" t="s">
        <v>457</v>
      </c>
      <c r="D8820">
        <v>-748000000</v>
      </c>
      <c r="E8820">
        <v>2020</v>
      </c>
    </row>
    <row r="8821" spans="1:5" x14ac:dyDescent="0.25">
      <c r="A8821" t="s">
        <v>310</v>
      </c>
      <c r="B8821" t="s">
        <v>148</v>
      </c>
      <c r="C8821" t="s">
        <v>494</v>
      </c>
      <c r="D8821">
        <v>0</v>
      </c>
      <c r="E8821">
        <v>2019</v>
      </c>
    </row>
    <row r="8822" spans="1:5" x14ac:dyDescent="0.25">
      <c r="A8822" t="s">
        <v>310</v>
      </c>
      <c r="B8822" t="s">
        <v>148</v>
      </c>
      <c r="C8822" t="s">
        <v>458</v>
      </c>
      <c r="D8822">
        <v>61178000000</v>
      </c>
      <c r="E8822">
        <v>2018</v>
      </c>
    </row>
    <row r="8823" spans="1:5" x14ac:dyDescent="0.25">
      <c r="A8823" t="s">
        <v>310</v>
      </c>
      <c r="B8823" t="s">
        <v>148</v>
      </c>
      <c r="C8823" t="s">
        <v>458</v>
      </c>
      <c r="D8823">
        <v>65227000000</v>
      </c>
      <c r="E8823">
        <v>2019</v>
      </c>
    </row>
    <row r="8824" spans="1:5" x14ac:dyDescent="0.25">
      <c r="A8824" t="s">
        <v>310</v>
      </c>
      <c r="B8824" t="s">
        <v>148</v>
      </c>
      <c r="C8824" t="s">
        <v>458</v>
      </c>
      <c r="D8824">
        <v>66800000000</v>
      </c>
      <c r="E8824">
        <v>2020</v>
      </c>
    </row>
    <row r="8825" spans="1:5" x14ac:dyDescent="0.25">
      <c r="A8825" t="s">
        <v>310</v>
      </c>
      <c r="B8825" t="s">
        <v>148</v>
      </c>
      <c r="C8825" t="s">
        <v>459</v>
      </c>
      <c r="D8825">
        <v>4272000000</v>
      </c>
      <c r="E8825">
        <v>2018</v>
      </c>
    </row>
    <row r="8826" spans="1:5" x14ac:dyDescent="0.25">
      <c r="A8826" t="s">
        <v>310</v>
      </c>
      <c r="B8826" t="s">
        <v>148</v>
      </c>
      <c r="C8826" t="s">
        <v>459</v>
      </c>
      <c r="D8826">
        <v>4466000000</v>
      </c>
      <c r="E8826">
        <v>2019</v>
      </c>
    </row>
    <row r="8827" spans="1:5" x14ac:dyDescent="0.25">
      <c r="A8827" t="s">
        <v>310</v>
      </c>
      <c r="B8827" t="s">
        <v>148</v>
      </c>
      <c r="C8827" t="s">
        <v>459</v>
      </c>
      <c r="D8827">
        <v>2417000000</v>
      </c>
      <c r="E8827">
        <v>2020</v>
      </c>
    </row>
    <row r="8828" spans="1:5" x14ac:dyDescent="0.25">
      <c r="A8828" t="s">
        <v>310</v>
      </c>
      <c r="B8828" t="s">
        <v>148</v>
      </c>
      <c r="C8828" t="s">
        <v>460</v>
      </c>
      <c r="D8828">
        <v>-3166000000</v>
      </c>
      <c r="E8828">
        <v>2018</v>
      </c>
    </row>
    <row r="8829" spans="1:5" x14ac:dyDescent="0.25">
      <c r="A8829" t="s">
        <v>310</v>
      </c>
      <c r="B8829" t="s">
        <v>148</v>
      </c>
      <c r="C8829" t="s">
        <v>460</v>
      </c>
      <c r="D8829">
        <v>-4283000000</v>
      </c>
      <c r="E8829">
        <v>2019</v>
      </c>
    </row>
    <row r="8830" spans="1:5" x14ac:dyDescent="0.25">
      <c r="A8830" t="s">
        <v>310</v>
      </c>
      <c r="B8830" t="s">
        <v>148</v>
      </c>
      <c r="C8830" t="s">
        <v>460</v>
      </c>
      <c r="D8830">
        <v>-1303000000</v>
      </c>
      <c r="E8830">
        <v>2020</v>
      </c>
    </row>
    <row r="8831" spans="1:5" x14ac:dyDescent="0.25">
      <c r="A8831" t="s">
        <v>310</v>
      </c>
      <c r="B8831" t="s">
        <v>148</v>
      </c>
      <c r="C8831" t="s">
        <v>461</v>
      </c>
      <c r="D8831">
        <v>-14000000</v>
      </c>
      <c r="E8831">
        <v>2018</v>
      </c>
    </row>
    <row r="8832" spans="1:5" x14ac:dyDescent="0.25">
      <c r="A8832" t="s">
        <v>310</v>
      </c>
      <c r="B8832" t="s">
        <v>148</v>
      </c>
      <c r="C8832" t="s">
        <v>461</v>
      </c>
      <c r="D8832">
        <v>17000000</v>
      </c>
      <c r="E8832">
        <v>2019</v>
      </c>
    </row>
    <row r="8833" spans="1:5" x14ac:dyDescent="0.25">
      <c r="A8833" t="s">
        <v>310</v>
      </c>
      <c r="B8833" t="s">
        <v>148</v>
      </c>
      <c r="C8833" t="s">
        <v>461</v>
      </c>
      <c r="D8833">
        <v>22000000</v>
      </c>
      <c r="E8833">
        <v>2020</v>
      </c>
    </row>
    <row r="8834" spans="1:5" x14ac:dyDescent="0.25">
      <c r="A8834" t="s">
        <v>310</v>
      </c>
      <c r="B8834" t="s">
        <v>148</v>
      </c>
      <c r="C8834" t="s">
        <v>462</v>
      </c>
      <c r="D8834">
        <v>-24000000</v>
      </c>
      <c r="E8834">
        <v>2018</v>
      </c>
    </row>
    <row r="8835" spans="1:5" x14ac:dyDescent="0.25">
      <c r="A8835" t="s">
        <v>310</v>
      </c>
      <c r="B8835" t="s">
        <v>148</v>
      </c>
      <c r="C8835" t="s">
        <v>462</v>
      </c>
      <c r="D8835">
        <v>1489000000</v>
      </c>
      <c r="E8835">
        <v>2019</v>
      </c>
    </row>
    <row r="8836" spans="1:5" x14ac:dyDescent="0.25">
      <c r="A8836" t="s">
        <v>310</v>
      </c>
      <c r="B8836" t="s">
        <v>148</v>
      </c>
      <c r="C8836" t="s">
        <v>462</v>
      </c>
      <c r="D8836">
        <v>1328000000</v>
      </c>
      <c r="E8836">
        <v>2020</v>
      </c>
    </row>
    <row r="8837" spans="1:5" x14ac:dyDescent="0.25">
      <c r="A8837" t="s">
        <v>310</v>
      </c>
      <c r="B8837" t="s">
        <v>148</v>
      </c>
      <c r="C8837" t="s">
        <v>463</v>
      </c>
      <c r="D8837">
        <v>-74000000</v>
      </c>
      <c r="E8837">
        <v>2018</v>
      </c>
    </row>
    <row r="8838" spans="1:5" x14ac:dyDescent="0.25">
      <c r="A8838" t="s">
        <v>310</v>
      </c>
      <c r="B8838" t="s">
        <v>148</v>
      </c>
      <c r="C8838" t="s">
        <v>463</v>
      </c>
      <c r="D8838">
        <v>-195000000</v>
      </c>
      <c r="E8838">
        <v>2019</v>
      </c>
    </row>
    <row r="8839" spans="1:5" x14ac:dyDescent="0.25">
      <c r="A8839" t="s">
        <v>310</v>
      </c>
      <c r="B8839" t="s">
        <v>148</v>
      </c>
      <c r="C8839" t="s">
        <v>463</v>
      </c>
      <c r="D8839">
        <v>-254000000</v>
      </c>
      <c r="E8839">
        <v>2020</v>
      </c>
    </row>
    <row r="8840" spans="1:5" x14ac:dyDescent="0.25">
      <c r="A8840" t="s">
        <v>310</v>
      </c>
      <c r="B8840" t="s">
        <v>148</v>
      </c>
      <c r="C8840" t="s">
        <v>12</v>
      </c>
      <c r="D8840">
        <v>1070000000</v>
      </c>
      <c r="E8840">
        <v>2018</v>
      </c>
    </row>
    <row r="8841" spans="1:5" x14ac:dyDescent="0.25">
      <c r="A8841" t="s">
        <v>310</v>
      </c>
      <c r="B8841" t="s">
        <v>148</v>
      </c>
      <c r="C8841" t="s">
        <v>12</v>
      </c>
      <c r="D8841">
        <v>1098000000</v>
      </c>
      <c r="E8841">
        <v>2019</v>
      </c>
    </row>
    <row r="8842" spans="1:5" x14ac:dyDescent="0.25">
      <c r="A8842" t="s">
        <v>310</v>
      </c>
      <c r="B8842" t="s">
        <v>148</v>
      </c>
      <c r="C8842" t="s">
        <v>12</v>
      </c>
      <c r="D8842">
        <v>828000000</v>
      </c>
      <c r="E8842">
        <v>2020</v>
      </c>
    </row>
    <row r="8843" spans="1:5" x14ac:dyDescent="0.25">
      <c r="A8843" t="s">
        <v>310</v>
      </c>
      <c r="B8843" t="s">
        <v>148</v>
      </c>
      <c r="C8843" t="s">
        <v>464</v>
      </c>
      <c r="D8843">
        <v>0</v>
      </c>
      <c r="E8843">
        <v>2018</v>
      </c>
    </row>
    <row r="8844" spans="1:5" x14ac:dyDescent="0.25">
      <c r="A8844" t="s">
        <v>310</v>
      </c>
      <c r="B8844" t="s">
        <v>148</v>
      </c>
      <c r="C8844" t="s">
        <v>464</v>
      </c>
      <c r="D8844">
        <v>0</v>
      </c>
      <c r="E8844">
        <v>2019</v>
      </c>
    </row>
    <row r="8845" spans="1:5" x14ac:dyDescent="0.25">
      <c r="A8845" t="s">
        <v>310</v>
      </c>
      <c r="B8845" t="s">
        <v>148</v>
      </c>
      <c r="C8845" t="s">
        <v>464</v>
      </c>
      <c r="D8845">
        <v>1923000000</v>
      </c>
      <c r="E8845">
        <v>2020</v>
      </c>
    </row>
    <row r="8846" spans="1:5" x14ac:dyDescent="0.25">
      <c r="A8846" t="s">
        <v>310</v>
      </c>
      <c r="B8846" t="s">
        <v>148</v>
      </c>
      <c r="C8846" t="s">
        <v>465</v>
      </c>
      <c r="D8846">
        <v>45357000000</v>
      </c>
      <c r="E8846">
        <v>2018</v>
      </c>
    </row>
    <row r="8847" spans="1:5" x14ac:dyDescent="0.25">
      <c r="A8847" t="s">
        <v>310</v>
      </c>
      <c r="B8847" t="s">
        <v>148</v>
      </c>
      <c r="C8847" t="s">
        <v>465</v>
      </c>
      <c r="D8847">
        <v>4004000000</v>
      </c>
      <c r="E8847">
        <v>2019</v>
      </c>
    </row>
    <row r="8848" spans="1:5" x14ac:dyDescent="0.25">
      <c r="A8848" t="s">
        <v>310</v>
      </c>
      <c r="B8848" t="s">
        <v>148</v>
      </c>
      <c r="C8848" t="s">
        <v>465</v>
      </c>
      <c r="D8848">
        <v>17174000000</v>
      </c>
      <c r="E8848">
        <v>2020</v>
      </c>
    </row>
    <row r="8849" spans="1:5" x14ac:dyDescent="0.25">
      <c r="A8849" t="s">
        <v>310</v>
      </c>
      <c r="B8849" t="s">
        <v>148</v>
      </c>
      <c r="C8849" t="s">
        <v>466</v>
      </c>
      <c r="D8849">
        <v>8044000000</v>
      </c>
      <c r="E8849">
        <v>2018</v>
      </c>
    </row>
    <row r="8850" spans="1:5" x14ac:dyDescent="0.25">
      <c r="A8850" t="s">
        <v>310</v>
      </c>
      <c r="B8850" t="s">
        <v>148</v>
      </c>
      <c r="C8850" t="s">
        <v>466</v>
      </c>
      <c r="D8850">
        <v>8586000000</v>
      </c>
      <c r="E8850">
        <v>2019</v>
      </c>
    </row>
    <row r="8851" spans="1:5" x14ac:dyDescent="0.25">
      <c r="A8851" t="s">
        <v>310</v>
      </c>
      <c r="B8851" t="s">
        <v>148</v>
      </c>
      <c r="C8851" t="s">
        <v>466</v>
      </c>
      <c r="D8851">
        <v>20842000000</v>
      </c>
      <c r="E8851">
        <v>2020</v>
      </c>
    </row>
    <row r="8852" spans="1:5" x14ac:dyDescent="0.25">
      <c r="A8852" t="s">
        <v>310</v>
      </c>
      <c r="B8852" t="s">
        <v>148</v>
      </c>
      <c r="C8852" t="s">
        <v>467</v>
      </c>
      <c r="D8852">
        <v>48633000000</v>
      </c>
      <c r="E8852">
        <v>2018</v>
      </c>
    </row>
    <row r="8853" spans="1:5" x14ac:dyDescent="0.25">
      <c r="A8853" t="s">
        <v>310</v>
      </c>
      <c r="B8853" t="s">
        <v>148</v>
      </c>
      <c r="C8853" t="s">
        <v>467</v>
      </c>
      <c r="D8853">
        <v>51833000000</v>
      </c>
      <c r="E8853">
        <v>2019</v>
      </c>
    </row>
    <row r="8854" spans="1:5" x14ac:dyDescent="0.25">
      <c r="A8854" t="s">
        <v>310</v>
      </c>
      <c r="B8854" t="s">
        <v>148</v>
      </c>
      <c r="C8854" t="s">
        <v>467</v>
      </c>
      <c r="D8854">
        <v>52693000000</v>
      </c>
      <c r="E8854">
        <v>2020</v>
      </c>
    </row>
    <row r="8855" spans="1:5" x14ac:dyDescent="0.25">
      <c r="A8855" t="s">
        <v>310</v>
      </c>
      <c r="B8855" t="s">
        <v>148</v>
      </c>
      <c r="C8855" t="s">
        <v>468</v>
      </c>
      <c r="D8855">
        <v>0</v>
      </c>
      <c r="E8855">
        <v>2018</v>
      </c>
    </row>
    <row r="8856" spans="1:5" x14ac:dyDescent="0.25">
      <c r="A8856" t="s">
        <v>310</v>
      </c>
      <c r="B8856" t="s">
        <v>148</v>
      </c>
      <c r="C8856" t="s">
        <v>468</v>
      </c>
      <c r="D8856">
        <v>0</v>
      </c>
      <c r="E8856">
        <v>2019</v>
      </c>
    </row>
    <row r="8857" spans="1:5" x14ac:dyDescent="0.25">
      <c r="A8857" t="s">
        <v>310</v>
      </c>
      <c r="B8857" t="s">
        <v>148</v>
      </c>
      <c r="C8857" t="s">
        <v>468</v>
      </c>
      <c r="D8857">
        <v>0</v>
      </c>
      <c r="E8857">
        <v>2020</v>
      </c>
    </row>
    <row r="8858" spans="1:5" x14ac:dyDescent="0.25">
      <c r="A8858" t="s">
        <v>310</v>
      </c>
      <c r="B8858" t="s">
        <v>148</v>
      </c>
      <c r="C8858" t="s">
        <v>469</v>
      </c>
      <c r="D8858">
        <v>535000000</v>
      </c>
      <c r="E8858">
        <v>2018</v>
      </c>
    </row>
    <row r="8859" spans="1:5" x14ac:dyDescent="0.25">
      <c r="A8859" t="s">
        <v>310</v>
      </c>
      <c r="B8859" t="s">
        <v>148</v>
      </c>
      <c r="C8859" t="s">
        <v>469</v>
      </c>
      <c r="D8859">
        <v>683000000</v>
      </c>
      <c r="E8859">
        <v>2019</v>
      </c>
    </row>
    <row r="8860" spans="1:5" x14ac:dyDescent="0.25">
      <c r="A8860" t="s">
        <v>310</v>
      </c>
      <c r="B8860" t="s">
        <v>148</v>
      </c>
      <c r="C8860" t="s">
        <v>469</v>
      </c>
      <c r="D8860">
        <v>679000000</v>
      </c>
      <c r="E8860">
        <v>2020</v>
      </c>
    </row>
    <row r="8861" spans="1:5" x14ac:dyDescent="0.25">
      <c r="A8861" t="s">
        <v>310</v>
      </c>
      <c r="B8861" t="s">
        <v>148</v>
      </c>
      <c r="C8861" t="s">
        <v>470</v>
      </c>
      <c r="D8861">
        <v>0</v>
      </c>
      <c r="E8861">
        <v>2018</v>
      </c>
    </row>
    <row r="8862" spans="1:5" x14ac:dyDescent="0.25">
      <c r="A8862" t="s">
        <v>310</v>
      </c>
      <c r="B8862" t="s">
        <v>148</v>
      </c>
      <c r="C8862" t="s">
        <v>470</v>
      </c>
      <c r="D8862">
        <v>0</v>
      </c>
      <c r="E8862">
        <v>2019</v>
      </c>
    </row>
    <row r="8863" spans="1:5" x14ac:dyDescent="0.25">
      <c r="A8863" t="s">
        <v>310</v>
      </c>
      <c r="B8863" t="s">
        <v>148</v>
      </c>
      <c r="C8863" t="s">
        <v>470</v>
      </c>
      <c r="D8863">
        <v>0</v>
      </c>
      <c r="E8863">
        <v>2020</v>
      </c>
    </row>
    <row r="8864" spans="1:5" x14ac:dyDescent="0.25">
      <c r="A8864" t="s">
        <v>310</v>
      </c>
      <c r="B8864" t="s">
        <v>148</v>
      </c>
      <c r="C8864" t="s">
        <v>471</v>
      </c>
      <c r="D8864">
        <v>0</v>
      </c>
      <c r="E8864">
        <v>2018</v>
      </c>
    </row>
    <row r="8865" spans="1:5" x14ac:dyDescent="0.25">
      <c r="A8865" t="s">
        <v>310</v>
      </c>
      <c r="B8865" t="s">
        <v>148</v>
      </c>
      <c r="C8865" t="s">
        <v>471</v>
      </c>
      <c r="D8865">
        <v>0</v>
      </c>
      <c r="E8865">
        <v>2019</v>
      </c>
    </row>
    <row r="8866" spans="1:5" x14ac:dyDescent="0.25">
      <c r="A8866" t="s">
        <v>310</v>
      </c>
      <c r="B8866" t="s">
        <v>148</v>
      </c>
      <c r="C8866" t="s">
        <v>471</v>
      </c>
      <c r="D8866">
        <v>0</v>
      </c>
      <c r="E8866">
        <v>2020</v>
      </c>
    </row>
    <row r="8867" spans="1:5" x14ac:dyDescent="0.25">
      <c r="A8867" t="s">
        <v>310</v>
      </c>
      <c r="B8867" t="s">
        <v>148</v>
      </c>
      <c r="C8867" t="s">
        <v>472</v>
      </c>
      <c r="D8867">
        <v>0</v>
      </c>
      <c r="E8867">
        <v>2018</v>
      </c>
    </row>
    <row r="8868" spans="1:5" x14ac:dyDescent="0.25">
      <c r="A8868" t="s">
        <v>310</v>
      </c>
      <c r="B8868" t="s">
        <v>148</v>
      </c>
      <c r="C8868" t="s">
        <v>472</v>
      </c>
      <c r="D8868">
        <v>0</v>
      </c>
      <c r="E8868">
        <v>2019</v>
      </c>
    </row>
    <row r="8869" spans="1:5" x14ac:dyDescent="0.25">
      <c r="A8869" t="s">
        <v>310</v>
      </c>
      <c r="B8869" t="s">
        <v>148</v>
      </c>
      <c r="C8869" t="s">
        <v>472</v>
      </c>
      <c r="D8869">
        <v>0</v>
      </c>
      <c r="E8869">
        <v>2020</v>
      </c>
    </row>
    <row r="8870" spans="1:5" x14ac:dyDescent="0.25">
      <c r="A8870" t="s">
        <v>310</v>
      </c>
      <c r="B8870" t="s">
        <v>148</v>
      </c>
      <c r="C8870" t="s">
        <v>473</v>
      </c>
      <c r="D8870">
        <v>0</v>
      </c>
      <c r="E8870">
        <v>2018</v>
      </c>
    </row>
    <row r="8871" spans="1:5" x14ac:dyDescent="0.25">
      <c r="A8871" t="s">
        <v>310</v>
      </c>
      <c r="B8871" t="s">
        <v>148</v>
      </c>
      <c r="C8871" t="s">
        <v>473</v>
      </c>
      <c r="D8871">
        <v>0</v>
      </c>
      <c r="E8871">
        <v>2019</v>
      </c>
    </row>
    <row r="8872" spans="1:5" x14ac:dyDescent="0.25">
      <c r="A8872" t="s">
        <v>310</v>
      </c>
      <c r="B8872" t="s">
        <v>148</v>
      </c>
      <c r="C8872" t="s">
        <v>473</v>
      </c>
      <c r="D8872">
        <v>0</v>
      </c>
      <c r="E8872">
        <v>2020</v>
      </c>
    </row>
    <row r="8873" spans="1:5" x14ac:dyDescent="0.25">
      <c r="A8873" t="s">
        <v>310</v>
      </c>
      <c r="B8873" t="s">
        <v>148</v>
      </c>
      <c r="C8873" t="s">
        <v>474</v>
      </c>
      <c r="D8873">
        <v>0</v>
      </c>
      <c r="E8873">
        <v>2018</v>
      </c>
    </row>
    <row r="8874" spans="1:5" x14ac:dyDescent="0.25">
      <c r="A8874" t="s">
        <v>310</v>
      </c>
      <c r="B8874" t="s">
        <v>148</v>
      </c>
      <c r="C8874" t="s">
        <v>474</v>
      </c>
      <c r="D8874">
        <v>0</v>
      </c>
      <c r="E8874">
        <v>2019</v>
      </c>
    </row>
    <row r="8875" spans="1:5" x14ac:dyDescent="0.25">
      <c r="A8875" t="s">
        <v>310</v>
      </c>
      <c r="B8875" t="s">
        <v>148</v>
      </c>
      <c r="C8875" t="s">
        <v>474</v>
      </c>
      <c r="D8875">
        <v>0</v>
      </c>
      <c r="E8875">
        <v>2020</v>
      </c>
    </row>
    <row r="8876" spans="1:5" x14ac:dyDescent="0.25">
      <c r="A8876" t="s">
        <v>310</v>
      </c>
      <c r="B8876" t="s">
        <v>148</v>
      </c>
      <c r="C8876" t="s">
        <v>475</v>
      </c>
      <c r="D8876">
        <v>327000000</v>
      </c>
      <c r="E8876">
        <v>2018</v>
      </c>
    </row>
    <row r="8877" spans="1:5" x14ac:dyDescent="0.25">
      <c r="A8877" t="s">
        <v>310</v>
      </c>
      <c r="B8877" t="s">
        <v>148</v>
      </c>
      <c r="C8877" t="s">
        <v>475</v>
      </c>
      <c r="D8877">
        <v>101000000</v>
      </c>
      <c r="E8877">
        <v>2019</v>
      </c>
    </row>
    <row r="8878" spans="1:5" x14ac:dyDescent="0.25">
      <c r="A8878" t="s">
        <v>310</v>
      </c>
      <c r="B8878" t="s">
        <v>148</v>
      </c>
      <c r="C8878" t="s">
        <v>475</v>
      </c>
      <c r="D8878">
        <v>64000000</v>
      </c>
      <c r="E8878">
        <v>2020</v>
      </c>
    </row>
    <row r="8879" spans="1:5" x14ac:dyDescent="0.25">
      <c r="A8879" t="s">
        <v>310</v>
      </c>
      <c r="B8879" t="s">
        <v>148</v>
      </c>
      <c r="C8879" t="s">
        <v>476</v>
      </c>
      <c r="D8879">
        <v>246000000</v>
      </c>
      <c r="E8879">
        <v>2018</v>
      </c>
    </row>
    <row r="8880" spans="1:5" x14ac:dyDescent="0.25">
      <c r="A8880" t="s">
        <v>310</v>
      </c>
      <c r="B8880" t="s">
        <v>148</v>
      </c>
      <c r="C8880" t="s">
        <v>476</v>
      </c>
      <c r="D8880">
        <v>295000000</v>
      </c>
      <c r="E8880">
        <v>2019</v>
      </c>
    </row>
    <row r="8881" spans="1:5" x14ac:dyDescent="0.25">
      <c r="A8881" t="s">
        <v>310</v>
      </c>
      <c r="B8881" t="s">
        <v>148</v>
      </c>
      <c r="C8881" t="s">
        <v>476</v>
      </c>
      <c r="D8881">
        <v>442000000</v>
      </c>
      <c r="E8881">
        <v>2020</v>
      </c>
    </row>
    <row r="8882" spans="1:5" x14ac:dyDescent="0.25">
      <c r="A8882" t="s">
        <v>310</v>
      </c>
      <c r="B8882" t="s">
        <v>148</v>
      </c>
      <c r="C8882" t="s">
        <v>477</v>
      </c>
      <c r="D8882">
        <v>1017000000</v>
      </c>
      <c r="E8882">
        <v>2018</v>
      </c>
    </row>
    <row r="8883" spans="1:5" x14ac:dyDescent="0.25">
      <c r="A8883" t="s">
        <v>310</v>
      </c>
      <c r="B8883" t="s">
        <v>148</v>
      </c>
      <c r="C8883" t="s">
        <v>477</v>
      </c>
      <c r="D8883">
        <v>1480000000</v>
      </c>
      <c r="E8883">
        <v>2019</v>
      </c>
    </row>
    <row r="8884" spans="1:5" x14ac:dyDescent="0.25">
      <c r="A8884" t="s">
        <v>310</v>
      </c>
      <c r="B8884" t="s">
        <v>148</v>
      </c>
      <c r="C8884" t="s">
        <v>477</v>
      </c>
      <c r="D8884">
        <v>3000000</v>
      </c>
      <c r="E8884">
        <v>2020</v>
      </c>
    </row>
    <row r="8885" spans="1:5" x14ac:dyDescent="0.25">
      <c r="A8885" t="s">
        <v>310</v>
      </c>
      <c r="B8885" t="s">
        <v>148</v>
      </c>
      <c r="C8885" t="s">
        <v>478</v>
      </c>
      <c r="D8885">
        <v>0</v>
      </c>
      <c r="E8885">
        <v>2018</v>
      </c>
    </row>
    <row r="8886" spans="1:5" x14ac:dyDescent="0.25">
      <c r="A8886" t="s">
        <v>310</v>
      </c>
      <c r="B8886" t="s">
        <v>148</v>
      </c>
      <c r="C8886" t="s">
        <v>478</v>
      </c>
      <c r="D8886">
        <v>0</v>
      </c>
      <c r="E8886">
        <v>2019</v>
      </c>
    </row>
    <row r="8887" spans="1:5" x14ac:dyDescent="0.25">
      <c r="A8887" t="s">
        <v>310</v>
      </c>
      <c r="B8887" t="s">
        <v>148</v>
      </c>
      <c r="C8887" t="s">
        <v>478</v>
      </c>
      <c r="D8887">
        <v>0</v>
      </c>
      <c r="E8887">
        <v>2020</v>
      </c>
    </row>
    <row r="8888" spans="1:5" x14ac:dyDescent="0.25">
      <c r="A8888" t="s">
        <v>310</v>
      </c>
      <c r="B8888" t="s">
        <v>148</v>
      </c>
      <c r="C8888" t="s">
        <v>479</v>
      </c>
      <c r="D8888">
        <v>24823000000</v>
      </c>
      <c r="E8888">
        <v>2018</v>
      </c>
    </row>
    <row r="8889" spans="1:5" x14ac:dyDescent="0.25">
      <c r="A8889" t="s">
        <v>310</v>
      </c>
      <c r="B8889" t="s">
        <v>148</v>
      </c>
      <c r="C8889" t="s">
        <v>479</v>
      </c>
      <c r="D8889">
        <v>24648000000</v>
      </c>
      <c r="E8889">
        <v>2019</v>
      </c>
    </row>
    <row r="8890" spans="1:5" x14ac:dyDescent="0.25">
      <c r="A8890" t="s">
        <v>310</v>
      </c>
      <c r="B8890" t="s">
        <v>148</v>
      </c>
      <c r="C8890" t="s">
        <v>479</v>
      </c>
      <c r="D8890">
        <v>25216000000</v>
      </c>
      <c r="E8890">
        <v>2020</v>
      </c>
    </row>
    <row r="8891" spans="1:5" x14ac:dyDescent="0.25">
      <c r="A8891" t="s">
        <v>310</v>
      </c>
      <c r="B8891" t="s">
        <v>148</v>
      </c>
      <c r="C8891" t="s">
        <v>480</v>
      </c>
      <c r="D8891">
        <v>65450000000</v>
      </c>
      <c r="E8891">
        <v>2018</v>
      </c>
    </row>
    <row r="8892" spans="1:5" x14ac:dyDescent="0.25">
      <c r="A8892" t="s">
        <v>310</v>
      </c>
      <c r="B8892" t="s">
        <v>148</v>
      </c>
      <c r="C8892" t="s">
        <v>480</v>
      </c>
      <c r="D8892">
        <v>69693000000</v>
      </c>
      <c r="E8892">
        <v>2019</v>
      </c>
    </row>
    <row r="8893" spans="1:5" x14ac:dyDescent="0.25">
      <c r="A8893" t="s">
        <v>310</v>
      </c>
      <c r="B8893" t="s">
        <v>148</v>
      </c>
      <c r="C8893" t="s">
        <v>480</v>
      </c>
      <c r="D8893">
        <v>69217000000</v>
      </c>
      <c r="E8893">
        <v>2020</v>
      </c>
    </row>
    <row r="8894" spans="1:5" x14ac:dyDescent="0.25">
      <c r="A8894" t="s">
        <v>310</v>
      </c>
      <c r="B8894" t="s">
        <v>148</v>
      </c>
      <c r="C8894" t="s">
        <v>481</v>
      </c>
      <c r="D8894">
        <v>9450000000</v>
      </c>
      <c r="E8894">
        <v>2018</v>
      </c>
    </row>
    <row r="8895" spans="1:5" x14ac:dyDescent="0.25">
      <c r="A8895" t="s">
        <v>310</v>
      </c>
      <c r="B8895" t="s">
        <v>148</v>
      </c>
      <c r="C8895" t="s">
        <v>481</v>
      </c>
      <c r="D8895">
        <v>10041000000</v>
      </c>
      <c r="E8895">
        <v>2019</v>
      </c>
    </row>
    <row r="8896" spans="1:5" x14ac:dyDescent="0.25">
      <c r="A8896" t="s">
        <v>310</v>
      </c>
      <c r="B8896" t="s">
        <v>148</v>
      </c>
      <c r="C8896" t="s">
        <v>481</v>
      </c>
      <c r="D8896">
        <v>10492000000</v>
      </c>
      <c r="E8896">
        <v>2020</v>
      </c>
    </row>
    <row r="8897" spans="1:5" x14ac:dyDescent="0.25">
      <c r="A8897" t="s">
        <v>310</v>
      </c>
      <c r="B8897" t="s">
        <v>148</v>
      </c>
      <c r="C8897" t="s">
        <v>482</v>
      </c>
      <c r="D8897">
        <v>799000000</v>
      </c>
      <c r="E8897">
        <v>2018</v>
      </c>
    </row>
    <row r="8898" spans="1:5" x14ac:dyDescent="0.25">
      <c r="A8898" t="s">
        <v>310</v>
      </c>
      <c r="B8898" t="s">
        <v>148</v>
      </c>
      <c r="C8898" t="s">
        <v>482</v>
      </c>
      <c r="D8898">
        <v>225000000</v>
      </c>
      <c r="E8898">
        <v>2019</v>
      </c>
    </row>
    <row r="8899" spans="1:5" x14ac:dyDescent="0.25">
      <c r="A8899" t="s">
        <v>310</v>
      </c>
      <c r="B8899" t="s">
        <v>148</v>
      </c>
      <c r="C8899" t="s">
        <v>482</v>
      </c>
      <c r="D8899">
        <v>300000000</v>
      </c>
      <c r="E8899">
        <v>2020</v>
      </c>
    </row>
    <row r="8900" spans="1:5" x14ac:dyDescent="0.25">
      <c r="A8900" t="s">
        <v>310</v>
      </c>
      <c r="B8900" t="s">
        <v>148</v>
      </c>
      <c r="C8900" t="s">
        <v>483</v>
      </c>
      <c r="D8900">
        <v>0</v>
      </c>
      <c r="E8900">
        <v>2018</v>
      </c>
    </row>
    <row r="8901" spans="1:5" x14ac:dyDescent="0.25">
      <c r="A8901" t="s">
        <v>310</v>
      </c>
      <c r="B8901" t="s">
        <v>148</v>
      </c>
      <c r="C8901" t="s">
        <v>483</v>
      </c>
      <c r="D8901">
        <v>0</v>
      </c>
      <c r="E8901">
        <v>2019</v>
      </c>
    </row>
    <row r="8902" spans="1:5" x14ac:dyDescent="0.25">
      <c r="A8902" t="s">
        <v>310</v>
      </c>
      <c r="B8902" t="s">
        <v>148</v>
      </c>
      <c r="C8902" t="s">
        <v>483</v>
      </c>
      <c r="D8902">
        <v>0</v>
      </c>
      <c r="E8902">
        <v>2020</v>
      </c>
    </row>
    <row r="8903" spans="1:5" x14ac:dyDescent="0.25">
      <c r="A8903" t="s">
        <v>310</v>
      </c>
      <c r="B8903" t="s">
        <v>148</v>
      </c>
      <c r="C8903" t="s">
        <v>484</v>
      </c>
      <c r="D8903">
        <v>167000000</v>
      </c>
      <c r="E8903">
        <v>2018</v>
      </c>
    </row>
    <row r="8904" spans="1:5" x14ac:dyDescent="0.25">
      <c r="A8904" t="s">
        <v>310</v>
      </c>
      <c r="B8904" t="s">
        <v>148</v>
      </c>
      <c r="C8904" t="s">
        <v>484</v>
      </c>
      <c r="D8904">
        <v>174000000</v>
      </c>
      <c r="E8904">
        <v>2019</v>
      </c>
    </row>
    <row r="8905" spans="1:5" x14ac:dyDescent="0.25">
      <c r="A8905" t="s">
        <v>310</v>
      </c>
      <c r="B8905" t="s">
        <v>148</v>
      </c>
      <c r="C8905" t="s">
        <v>484</v>
      </c>
      <c r="D8905">
        <v>168000000</v>
      </c>
      <c r="E8905">
        <v>2020</v>
      </c>
    </row>
    <row r="8906" spans="1:5" x14ac:dyDescent="0.25">
      <c r="A8906" t="s">
        <v>310</v>
      </c>
      <c r="B8906" t="s">
        <v>148</v>
      </c>
      <c r="C8906" t="s">
        <v>485</v>
      </c>
      <c r="D8906">
        <v>19416000000</v>
      </c>
      <c r="E8906">
        <v>2018</v>
      </c>
    </row>
    <row r="8907" spans="1:5" x14ac:dyDescent="0.25">
      <c r="A8907" t="s">
        <v>310</v>
      </c>
      <c r="B8907" t="s">
        <v>148</v>
      </c>
      <c r="C8907" t="s">
        <v>485</v>
      </c>
      <c r="D8907">
        <v>18295000000</v>
      </c>
      <c r="E8907">
        <v>2020</v>
      </c>
    </row>
    <row r="8908" spans="1:5" x14ac:dyDescent="0.25">
      <c r="A8908" t="s">
        <v>310</v>
      </c>
      <c r="B8908" t="s">
        <v>148</v>
      </c>
      <c r="C8908" t="s">
        <v>495</v>
      </c>
      <c r="D8908">
        <v>0</v>
      </c>
      <c r="E8908">
        <v>2019</v>
      </c>
    </row>
    <row r="8909" spans="1:5" x14ac:dyDescent="0.25">
      <c r="A8909" t="s">
        <v>310</v>
      </c>
      <c r="B8909" t="s">
        <v>148</v>
      </c>
      <c r="C8909" t="s">
        <v>486</v>
      </c>
      <c r="D8909">
        <v>-704000000</v>
      </c>
      <c r="E8909">
        <v>2018</v>
      </c>
    </row>
    <row r="8910" spans="1:5" x14ac:dyDescent="0.25">
      <c r="A8910" t="s">
        <v>310</v>
      </c>
      <c r="B8910" t="s">
        <v>148</v>
      </c>
      <c r="C8910" t="s">
        <v>486</v>
      </c>
      <c r="D8910">
        <v>-946000000</v>
      </c>
      <c r="E8910">
        <v>2019</v>
      </c>
    </row>
    <row r="8911" spans="1:5" x14ac:dyDescent="0.25">
      <c r="A8911" t="s">
        <v>310</v>
      </c>
      <c r="B8911" t="s">
        <v>148</v>
      </c>
      <c r="C8911" t="s">
        <v>486</v>
      </c>
      <c r="D8911">
        <v>2562000000</v>
      </c>
      <c r="E8911">
        <v>2020</v>
      </c>
    </row>
    <row r="8912" spans="1:5" x14ac:dyDescent="0.25">
      <c r="A8912" t="s">
        <v>312</v>
      </c>
      <c r="B8912" t="s">
        <v>150</v>
      </c>
      <c r="C8912" t="s">
        <v>411</v>
      </c>
      <c r="D8912">
        <v>3179000000</v>
      </c>
      <c r="E8912">
        <v>2018</v>
      </c>
    </row>
    <row r="8913" spans="1:5" x14ac:dyDescent="0.25">
      <c r="A8913" t="s">
        <v>312</v>
      </c>
      <c r="B8913" t="s">
        <v>150</v>
      </c>
      <c r="C8913" t="s">
        <v>411</v>
      </c>
      <c r="D8913">
        <v>3162000000</v>
      </c>
      <c r="E8913">
        <v>2019</v>
      </c>
    </row>
    <row r="8914" spans="1:5" x14ac:dyDescent="0.25">
      <c r="A8914" t="s">
        <v>312</v>
      </c>
      <c r="B8914" t="s">
        <v>150</v>
      </c>
      <c r="C8914" t="s">
        <v>411</v>
      </c>
      <c r="D8914">
        <v>2952000000</v>
      </c>
      <c r="E8914">
        <v>2020</v>
      </c>
    </row>
    <row r="8915" spans="1:5" x14ac:dyDescent="0.25">
      <c r="A8915" t="s">
        <v>312</v>
      </c>
      <c r="B8915" t="s">
        <v>150</v>
      </c>
      <c r="C8915" t="s">
        <v>10</v>
      </c>
      <c r="D8915">
        <v>3759000000</v>
      </c>
      <c r="E8915">
        <v>2018</v>
      </c>
    </row>
    <row r="8916" spans="1:5" x14ac:dyDescent="0.25">
      <c r="A8916" t="s">
        <v>312</v>
      </c>
      <c r="B8916" t="s">
        <v>150</v>
      </c>
      <c r="C8916" t="s">
        <v>10</v>
      </c>
      <c r="D8916">
        <v>3544000000</v>
      </c>
      <c r="E8916">
        <v>2019</v>
      </c>
    </row>
    <row r="8917" spans="1:5" x14ac:dyDescent="0.25">
      <c r="A8917" t="s">
        <v>312</v>
      </c>
      <c r="B8917" t="s">
        <v>150</v>
      </c>
      <c r="C8917" t="s">
        <v>10</v>
      </c>
      <c r="D8917">
        <v>3161000000</v>
      </c>
      <c r="E8917">
        <v>2020</v>
      </c>
    </row>
    <row r="8918" spans="1:5" x14ac:dyDescent="0.25">
      <c r="A8918" t="s">
        <v>312</v>
      </c>
      <c r="B8918" t="s">
        <v>150</v>
      </c>
      <c r="C8918" t="s">
        <v>412</v>
      </c>
      <c r="D8918">
        <v>2946000000</v>
      </c>
      <c r="E8918">
        <v>2018</v>
      </c>
    </row>
    <row r="8919" spans="1:5" x14ac:dyDescent="0.25">
      <c r="A8919" t="s">
        <v>312</v>
      </c>
      <c r="B8919" t="s">
        <v>150</v>
      </c>
      <c r="C8919" t="s">
        <v>412</v>
      </c>
      <c r="D8919">
        <v>3039000000</v>
      </c>
      <c r="E8919">
        <v>2019</v>
      </c>
    </row>
    <row r="8920" spans="1:5" x14ac:dyDescent="0.25">
      <c r="A8920" t="s">
        <v>312</v>
      </c>
      <c r="B8920" t="s">
        <v>150</v>
      </c>
      <c r="C8920" t="s">
        <v>412</v>
      </c>
      <c r="D8920">
        <v>3124000000</v>
      </c>
      <c r="E8920">
        <v>2020</v>
      </c>
    </row>
    <row r="8921" spans="1:5" x14ac:dyDescent="0.25">
      <c r="A8921" t="s">
        <v>312</v>
      </c>
      <c r="B8921" t="s">
        <v>150</v>
      </c>
      <c r="C8921" t="s">
        <v>413</v>
      </c>
      <c r="D8921">
        <v>573000000</v>
      </c>
      <c r="E8921">
        <v>2018</v>
      </c>
    </row>
    <row r="8922" spans="1:5" x14ac:dyDescent="0.25">
      <c r="A8922" t="s">
        <v>312</v>
      </c>
      <c r="B8922" t="s">
        <v>150</v>
      </c>
      <c r="C8922" t="s">
        <v>413</v>
      </c>
      <c r="D8922">
        <v>691000000</v>
      </c>
      <c r="E8922">
        <v>2019</v>
      </c>
    </row>
    <row r="8923" spans="1:5" x14ac:dyDescent="0.25">
      <c r="A8923" t="s">
        <v>312</v>
      </c>
      <c r="B8923" t="s">
        <v>150</v>
      </c>
      <c r="C8923" t="s">
        <v>413</v>
      </c>
      <c r="D8923">
        <v>524000000</v>
      </c>
      <c r="E8923">
        <v>2020</v>
      </c>
    </row>
    <row r="8924" spans="1:5" x14ac:dyDescent="0.25">
      <c r="A8924" t="s">
        <v>312</v>
      </c>
      <c r="B8924" t="s">
        <v>150</v>
      </c>
      <c r="C8924" t="s">
        <v>15</v>
      </c>
      <c r="D8924">
        <v>45887000000</v>
      </c>
      <c r="E8924">
        <v>2018</v>
      </c>
    </row>
    <row r="8925" spans="1:5" x14ac:dyDescent="0.25">
      <c r="A8925" t="s">
        <v>312</v>
      </c>
      <c r="B8925" t="s">
        <v>150</v>
      </c>
      <c r="C8925" t="s">
        <v>15</v>
      </c>
      <c r="D8925">
        <v>49349000000</v>
      </c>
      <c r="E8925">
        <v>2019</v>
      </c>
    </row>
    <row r="8926" spans="1:5" x14ac:dyDescent="0.25">
      <c r="A8926" t="s">
        <v>312</v>
      </c>
      <c r="B8926" t="s">
        <v>150</v>
      </c>
      <c r="C8926" t="s">
        <v>15</v>
      </c>
      <c r="D8926">
        <v>51308000000</v>
      </c>
      <c r="E8926">
        <v>2020</v>
      </c>
    </row>
    <row r="8927" spans="1:5" x14ac:dyDescent="0.25">
      <c r="A8927" t="s">
        <v>312</v>
      </c>
      <c r="B8927" t="s">
        <v>150</v>
      </c>
      <c r="C8927" t="s">
        <v>414</v>
      </c>
      <c r="D8927">
        <v>-690000000</v>
      </c>
      <c r="E8927">
        <v>2018</v>
      </c>
    </row>
    <row r="8928" spans="1:5" x14ac:dyDescent="0.25">
      <c r="A8928" t="s">
        <v>312</v>
      </c>
      <c r="B8928" t="s">
        <v>150</v>
      </c>
      <c r="C8928" t="s">
        <v>414</v>
      </c>
      <c r="D8928">
        <v>-987000000</v>
      </c>
      <c r="E8928">
        <v>2019</v>
      </c>
    </row>
    <row r="8929" spans="1:5" x14ac:dyDescent="0.25">
      <c r="A8929" t="s">
        <v>312</v>
      </c>
      <c r="B8929" t="s">
        <v>150</v>
      </c>
      <c r="C8929" t="s">
        <v>414</v>
      </c>
      <c r="D8929">
        <v>-967000000</v>
      </c>
      <c r="E8929">
        <v>2020</v>
      </c>
    </row>
    <row r="8930" spans="1:5" x14ac:dyDescent="0.25">
      <c r="A8930" t="s">
        <v>312</v>
      </c>
      <c r="B8930" t="s">
        <v>150</v>
      </c>
      <c r="C8930" t="s">
        <v>415</v>
      </c>
      <c r="D8930">
        <v>5086000000</v>
      </c>
      <c r="E8930">
        <v>2018</v>
      </c>
    </row>
    <row r="8931" spans="1:5" x14ac:dyDescent="0.25">
      <c r="A8931" t="s">
        <v>312</v>
      </c>
      <c r="B8931" t="s">
        <v>150</v>
      </c>
      <c r="C8931" t="s">
        <v>415</v>
      </c>
      <c r="D8931">
        <v>-1997000000</v>
      </c>
      <c r="E8931">
        <v>2019</v>
      </c>
    </row>
    <row r="8932" spans="1:5" x14ac:dyDescent="0.25">
      <c r="A8932" t="s">
        <v>312</v>
      </c>
      <c r="B8932" t="s">
        <v>150</v>
      </c>
      <c r="C8932" t="s">
        <v>415</v>
      </c>
      <c r="D8932">
        <v>-903000000</v>
      </c>
      <c r="E8932">
        <v>2020</v>
      </c>
    </row>
    <row r="8933" spans="1:5" x14ac:dyDescent="0.25">
      <c r="A8933" t="s">
        <v>312</v>
      </c>
      <c r="B8933" t="s">
        <v>150</v>
      </c>
      <c r="C8933" t="s">
        <v>416</v>
      </c>
      <c r="D8933">
        <v>-10234000000</v>
      </c>
      <c r="E8933">
        <v>2018</v>
      </c>
    </row>
    <row r="8934" spans="1:5" x14ac:dyDescent="0.25">
      <c r="A8934" t="s">
        <v>312</v>
      </c>
      <c r="B8934" t="s">
        <v>150</v>
      </c>
      <c r="C8934" t="s">
        <v>416</v>
      </c>
      <c r="D8934">
        <v>-994000000</v>
      </c>
      <c r="E8934">
        <v>2019</v>
      </c>
    </row>
    <row r="8935" spans="1:5" x14ac:dyDescent="0.25">
      <c r="A8935" t="s">
        <v>312</v>
      </c>
      <c r="B8935" t="s">
        <v>150</v>
      </c>
      <c r="C8935" t="s">
        <v>416</v>
      </c>
      <c r="D8935">
        <v>-974000000</v>
      </c>
      <c r="E8935">
        <v>2020</v>
      </c>
    </row>
    <row r="8936" spans="1:5" x14ac:dyDescent="0.25">
      <c r="A8936" t="s">
        <v>312</v>
      </c>
      <c r="B8936" t="s">
        <v>150</v>
      </c>
      <c r="C8936" t="s">
        <v>417</v>
      </c>
      <c r="D8936">
        <v>3148000000</v>
      </c>
      <c r="E8936">
        <v>2018</v>
      </c>
    </row>
    <row r="8937" spans="1:5" x14ac:dyDescent="0.25">
      <c r="A8937" t="s">
        <v>312</v>
      </c>
      <c r="B8937" t="s">
        <v>150</v>
      </c>
      <c r="C8937" t="s">
        <v>417</v>
      </c>
      <c r="D8937">
        <v>2981000000</v>
      </c>
      <c r="E8937">
        <v>2019</v>
      </c>
    </row>
    <row r="8938" spans="1:5" x14ac:dyDescent="0.25">
      <c r="A8938" t="s">
        <v>312</v>
      </c>
      <c r="B8938" t="s">
        <v>150</v>
      </c>
      <c r="C8938" t="s">
        <v>417</v>
      </c>
      <c r="D8938">
        <v>3858000000</v>
      </c>
      <c r="E8938">
        <v>2020</v>
      </c>
    </row>
    <row r="8939" spans="1:5" x14ac:dyDescent="0.25">
      <c r="A8939" t="s">
        <v>312</v>
      </c>
      <c r="B8939" t="s">
        <v>150</v>
      </c>
      <c r="C8939" t="s">
        <v>418</v>
      </c>
      <c r="D8939">
        <v>963000000</v>
      </c>
      <c r="E8939">
        <v>2018</v>
      </c>
    </row>
    <row r="8940" spans="1:5" x14ac:dyDescent="0.25">
      <c r="A8940" t="s">
        <v>312</v>
      </c>
      <c r="B8940" t="s">
        <v>150</v>
      </c>
      <c r="C8940" t="s">
        <v>418</v>
      </c>
      <c r="D8940">
        <v>902000000</v>
      </c>
      <c r="E8940">
        <v>2019</v>
      </c>
    </row>
    <row r="8941" spans="1:5" x14ac:dyDescent="0.25">
      <c r="A8941" t="s">
        <v>312</v>
      </c>
      <c r="B8941" t="s">
        <v>150</v>
      </c>
      <c r="C8941" t="s">
        <v>418</v>
      </c>
      <c r="D8941">
        <v>2824000000</v>
      </c>
      <c r="E8941">
        <v>2020</v>
      </c>
    </row>
    <row r="8942" spans="1:5" x14ac:dyDescent="0.25">
      <c r="A8942" t="s">
        <v>312</v>
      </c>
      <c r="B8942" t="s">
        <v>150</v>
      </c>
      <c r="C8942" t="s">
        <v>419</v>
      </c>
      <c r="D8942">
        <v>-417000000</v>
      </c>
      <c r="E8942">
        <v>2018</v>
      </c>
    </row>
    <row r="8943" spans="1:5" x14ac:dyDescent="0.25">
      <c r="A8943" t="s">
        <v>312</v>
      </c>
      <c r="B8943" t="s">
        <v>150</v>
      </c>
      <c r="C8943" t="s">
        <v>419</v>
      </c>
      <c r="D8943">
        <v>-176000000</v>
      </c>
      <c r="E8943">
        <v>2019</v>
      </c>
    </row>
    <row r="8944" spans="1:5" x14ac:dyDescent="0.25">
      <c r="A8944" t="s">
        <v>312</v>
      </c>
      <c r="B8944" t="s">
        <v>150</v>
      </c>
      <c r="C8944" t="s">
        <v>419</v>
      </c>
      <c r="D8944">
        <v>-371000000</v>
      </c>
      <c r="E8944">
        <v>2020</v>
      </c>
    </row>
    <row r="8945" spans="1:5" x14ac:dyDescent="0.25">
      <c r="A8945" t="s">
        <v>312</v>
      </c>
      <c r="B8945" t="s">
        <v>150</v>
      </c>
      <c r="C8945" t="s">
        <v>420</v>
      </c>
      <c r="D8945">
        <v>591000000</v>
      </c>
      <c r="E8945">
        <v>2018</v>
      </c>
    </row>
    <row r="8946" spans="1:5" x14ac:dyDescent="0.25">
      <c r="A8946" t="s">
        <v>312</v>
      </c>
      <c r="B8946" t="s">
        <v>150</v>
      </c>
      <c r="C8946" t="s">
        <v>420</v>
      </c>
      <c r="D8946">
        <v>376000000</v>
      </c>
      <c r="E8946">
        <v>2019</v>
      </c>
    </row>
    <row r="8947" spans="1:5" x14ac:dyDescent="0.25">
      <c r="A8947" t="s">
        <v>312</v>
      </c>
      <c r="B8947" t="s">
        <v>150</v>
      </c>
      <c r="C8947" t="s">
        <v>420</v>
      </c>
      <c r="D8947">
        <v>-502000000</v>
      </c>
      <c r="E8947">
        <v>2020</v>
      </c>
    </row>
    <row r="8948" spans="1:5" x14ac:dyDescent="0.25">
      <c r="A8948" t="s">
        <v>312</v>
      </c>
      <c r="B8948" t="s">
        <v>150</v>
      </c>
      <c r="C8948" t="s">
        <v>421</v>
      </c>
      <c r="D8948">
        <v>-161000000</v>
      </c>
      <c r="E8948">
        <v>2018</v>
      </c>
    </row>
    <row r="8949" spans="1:5" x14ac:dyDescent="0.25">
      <c r="A8949" t="s">
        <v>312</v>
      </c>
      <c r="B8949" t="s">
        <v>150</v>
      </c>
      <c r="C8949" t="s">
        <v>421</v>
      </c>
      <c r="D8949">
        <v>-99000000</v>
      </c>
      <c r="E8949">
        <v>2019</v>
      </c>
    </row>
    <row r="8950" spans="1:5" x14ac:dyDescent="0.25">
      <c r="A8950" t="s">
        <v>312</v>
      </c>
      <c r="B8950" t="s">
        <v>150</v>
      </c>
      <c r="C8950" t="s">
        <v>421</v>
      </c>
      <c r="D8950">
        <v>-922000000</v>
      </c>
      <c r="E8950">
        <v>2020</v>
      </c>
    </row>
    <row r="8951" spans="1:5" x14ac:dyDescent="0.25">
      <c r="A8951" t="s">
        <v>312</v>
      </c>
      <c r="B8951" t="s">
        <v>150</v>
      </c>
      <c r="C8951" t="s">
        <v>422</v>
      </c>
      <c r="D8951">
        <v>1110000000</v>
      </c>
      <c r="E8951">
        <v>2018</v>
      </c>
    </row>
    <row r="8952" spans="1:5" x14ac:dyDescent="0.25">
      <c r="A8952" t="s">
        <v>312</v>
      </c>
      <c r="B8952" t="s">
        <v>150</v>
      </c>
      <c r="C8952" t="s">
        <v>422</v>
      </c>
      <c r="D8952">
        <v>1557000000</v>
      </c>
      <c r="E8952">
        <v>2019</v>
      </c>
    </row>
    <row r="8953" spans="1:5" x14ac:dyDescent="0.25">
      <c r="A8953" t="s">
        <v>312</v>
      </c>
      <c r="B8953" t="s">
        <v>150</v>
      </c>
      <c r="C8953" t="s">
        <v>422</v>
      </c>
      <c r="D8953">
        <v>188000000</v>
      </c>
      <c r="E8953">
        <v>2020</v>
      </c>
    </row>
    <row r="8954" spans="1:5" x14ac:dyDescent="0.25">
      <c r="A8954" t="s">
        <v>312</v>
      </c>
      <c r="B8954" t="s">
        <v>150</v>
      </c>
      <c r="C8954" t="s">
        <v>423</v>
      </c>
      <c r="D8954">
        <v>482000000</v>
      </c>
      <c r="E8954">
        <v>2018</v>
      </c>
    </row>
    <row r="8955" spans="1:5" x14ac:dyDescent="0.25">
      <c r="A8955" t="s">
        <v>312</v>
      </c>
      <c r="B8955" t="s">
        <v>150</v>
      </c>
      <c r="C8955" t="s">
        <v>423</v>
      </c>
      <c r="D8955">
        <v>482000000</v>
      </c>
      <c r="E8955">
        <v>2019</v>
      </c>
    </row>
    <row r="8956" spans="1:5" x14ac:dyDescent="0.25">
      <c r="A8956" t="s">
        <v>312</v>
      </c>
      <c r="B8956" t="s">
        <v>150</v>
      </c>
      <c r="C8956" t="s">
        <v>423</v>
      </c>
      <c r="D8956">
        <v>482000000</v>
      </c>
      <c r="E8956">
        <v>2020</v>
      </c>
    </row>
    <row r="8957" spans="1:5" x14ac:dyDescent="0.25">
      <c r="A8957" t="s">
        <v>312</v>
      </c>
      <c r="B8957" t="s">
        <v>150</v>
      </c>
      <c r="C8957" t="s">
        <v>424</v>
      </c>
      <c r="D8957">
        <v>0</v>
      </c>
      <c r="E8957">
        <v>2018</v>
      </c>
    </row>
    <row r="8958" spans="1:5" x14ac:dyDescent="0.25">
      <c r="A8958" t="s">
        <v>312</v>
      </c>
      <c r="B8958" t="s">
        <v>150</v>
      </c>
      <c r="C8958" t="s">
        <v>424</v>
      </c>
      <c r="D8958">
        <v>0</v>
      </c>
      <c r="E8958">
        <v>2019</v>
      </c>
    </row>
    <row r="8959" spans="1:5" x14ac:dyDescent="0.25">
      <c r="A8959" t="s">
        <v>312</v>
      </c>
      <c r="B8959" t="s">
        <v>150</v>
      </c>
      <c r="C8959" t="s">
        <v>424</v>
      </c>
      <c r="D8959">
        <v>0</v>
      </c>
      <c r="E8959">
        <v>2020</v>
      </c>
    </row>
    <row r="8960" spans="1:5" x14ac:dyDescent="0.25">
      <c r="A8960" t="s">
        <v>312</v>
      </c>
      <c r="B8960" t="s">
        <v>150</v>
      </c>
      <c r="C8960" t="s">
        <v>425</v>
      </c>
      <c r="D8960">
        <v>3037000000</v>
      </c>
      <c r="E8960">
        <v>2018</v>
      </c>
    </row>
    <row r="8961" spans="1:5" x14ac:dyDescent="0.25">
      <c r="A8961" t="s">
        <v>312</v>
      </c>
      <c r="B8961" t="s">
        <v>150</v>
      </c>
      <c r="C8961" t="s">
        <v>425</v>
      </c>
      <c r="D8961">
        <v>3066000000</v>
      </c>
      <c r="E8961">
        <v>2019</v>
      </c>
    </row>
    <row r="8962" spans="1:5" x14ac:dyDescent="0.25">
      <c r="A8962" t="s">
        <v>312</v>
      </c>
      <c r="B8962" t="s">
        <v>150</v>
      </c>
      <c r="C8962" t="s">
        <v>425</v>
      </c>
      <c r="D8962">
        <v>3435000000</v>
      </c>
      <c r="E8962">
        <v>2020</v>
      </c>
    </row>
    <row r="8963" spans="1:5" x14ac:dyDescent="0.25">
      <c r="A8963" t="s">
        <v>312</v>
      </c>
      <c r="B8963" t="s">
        <v>150</v>
      </c>
      <c r="C8963" t="s">
        <v>426</v>
      </c>
      <c r="D8963">
        <v>-308000000</v>
      </c>
      <c r="E8963">
        <v>2018</v>
      </c>
    </row>
    <row r="8964" spans="1:5" x14ac:dyDescent="0.25">
      <c r="A8964" t="s">
        <v>312</v>
      </c>
      <c r="B8964" t="s">
        <v>150</v>
      </c>
      <c r="C8964" t="s">
        <v>426</v>
      </c>
      <c r="D8964">
        <v>-418000000</v>
      </c>
      <c r="E8964">
        <v>2019</v>
      </c>
    </row>
    <row r="8965" spans="1:5" x14ac:dyDescent="0.25">
      <c r="A8965" t="s">
        <v>312</v>
      </c>
      <c r="B8965" t="s">
        <v>150</v>
      </c>
      <c r="C8965" t="s">
        <v>426</v>
      </c>
      <c r="D8965">
        <v>268000000</v>
      </c>
      <c r="E8965">
        <v>2020</v>
      </c>
    </row>
    <row r="8966" spans="1:5" x14ac:dyDescent="0.25">
      <c r="A8966" t="s">
        <v>312</v>
      </c>
      <c r="B8966" t="s">
        <v>150</v>
      </c>
      <c r="C8966" t="s">
        <v>21</v>
      </c>
      <c r="D8966">
        <v>29536000000</v>
      </c>
      <c r="E8966">
        <v>2018</v>
      </c>
    </row>
    <row r="8967" spans="1:5" x14ac:dyDescent="0.25">
      <c r="A8967" t="s">
        <v>312</v>
      </c>
      <c r="B8967" t="s">
        <v>150</v>
      </c>
      <c r="C8967" t="s">
        <v>21</v>
      </c>
      <c r="D8967">
        <v>32363000000</v>
      </c>
      <c r="E8967">
        <v>2019</v>
      </c>
    </row>
    <row r="8968" spans="1:5" x14ac:dyDescent="0.25">
      <c r="A8968" t="s">
        <v>312</v>
      </c>
      <c r="B8968" t="s">
        <v>150</v>
      </c>
      <c r="C8968" t="s">
        <v>21</v>
      </c>
      <c r="D8968">
        <v>31600000000</v>
      </c>
      <c r="E8968">
        <v>2020</v>
      </c>
    </row>
    <row r="8969" spans="1:5" x14ac:dyDescent="0.25">
      <c r="A8969" t="s">
        <v>312</v>
      </c>
      <c r="B8969" t="s">
        <v>150</v>
      </c>
      <c r="C8969" t="s">
        <v>427</v>
      </c>
      <c r="D8969">
        <v>31799000000</v>
      </c>
      <c r="E8969">
        <v>2018</v>
      </c>
    </row>
    <row r="8970" spans="1:5" x14ac:dyDescent="0.25">
      <c r="A8970" t="s">
        <v>312</v>
      </c>
      <c r="B8970" t="s">
        <v>150</v>
      </c>
      <c r="C8970" t="s">
        <v>427</v>
      </c>
      <c r="D8970">
        <v>34780000000</v>
      </c>
      <c r="E8970">
        <v>2019</v>
      </c>
    </row>
    <row r="8971" spans="1:5" x14ac:dyDescent="0.25">
      <c r="A8971" t="s">
        <v>312</v>
      </c>
      <c r="B8971" t="s">
        <v>150</v>
      </c>
      <c r="C8971" t="s">
        <v>427</v>
      </c>
      <c r="D8971">
        <v>33792000000</v>
      </c>
      <c r="E8971">
        <v>2020</v>
      </c>
    </row>
    <row r="8972" spans="1:5" x14ac:dyDescent="0.25">
      <c r="A8972" t="s">
        <v>312</v>
      </c>
      <c r="B8972" t="s">
        <v>150</v>
      </c>
      <c r="C8972" t="s">
        <v>13</v>
      </c>
      <c r="D8972">
        <v>18189000000</v>
      </c>
      <c r="E8972">
        <v>2018</v>
      </c>
    </row>
    <row r="8973" spans="1:5" x14ac:dyDescent="0.25">
      <c r="A8973" t="s">
        <v>312</v>
      </c>
      <c r="B8973" t="s">
        <v>150</v>
      </c>
      <c r="C8973" t="s">
        <v>13</v>
      </c>
      <c r="D8973">
        <v>20288000000</v>
      </c>
      <c r="E8973">
        <v>2019</v>
      </c>
    </row>
    <row r="8974" spans="1:5" x14ac:dyDescent="0.25">
      <c r="A8974" t="s">
        <v>312</v>
      </c>
      <c r="B8974" t="s">
        <v>150</v>
      </c>
      <c r="C8974" t="s">
        <v>13</v>
      </c>
      <c r="D8974">
        <v>21543000000</v>
      </c>
      <c r="E8974">
        <v>2020</v>
      </c>
    </row>
    <row r="8975" spans="1:5" x14ac:dyDescent="0.25">
      <c r="A8975" t="s">
        <v>312</v>
      </c>
      <c r="B8975" t="s">
        <v>150</v>
      </c>
      <c r="C8975" t="s">
        <v>16</v>
      </c>
      <c r="D8975">
        <v>14739000000</v>
      </c>
      <c r="E8975">
        <v>2018</v>
      </c>
    </row>
    <row r="8976" spans="1:5" x14ac:dyDescent="0.25">
      <c r="A8976" t="s">
        <v>312</v>
      </c>
      <c r="B8976" t="s">
        <v>150</v>
      </c>
      <c r="C8976" t="s">
        <v>16</v>
      </c>
      <c r="D8976">
        <v>16801000000</v>
      </c>
      <c r="E8976">
        <v>2019</v>
      </c>
    </row>
    <row r="8977" spans="1:5" x14ac:dyDescent="0.25">
      <c r="A8977" t="s">
        <v>312</v>
      </c>
      <c r="B8977" t="s">
        <v>150</v>
      </c>
      <c r="C8977" t="s">
        <v>16</v>
      </c>
      <c r="D8977">
        <v>15964000000</v>
      </c>
      <c r="E8977">
        <v>2020</v>
      </c>
    </row>
    <row r="8978" spans="1:5" x14ac:dyDescent="0.25">
      <c r="A8978" t="s">
        <v>312</v>
      </c>
      <c r="B8978" t="s">
        <v>150</v>
      </c>
      <c r="C8978" t="s">
        <v>428</v>
      </c>
      <c r="D8978">
        <v>0</v>
      </c>
      <c r="E8978">
        <v>2018</v>
      </c>
    </row>
    <row r="8979" spans="1:5" x14ac:dyDescent="0.25">
      <c r="A8979" t="s">
        <v>312</v>
      </c>
      <c r="B8979" t="s">
        <v>150</v>
      </c>
      <c r="C8979" t="s">
        <v>428</v>
      </c>
      <c r="D8979">
        <v>0</v>
      </c>
      <c r="E8979">
        <v>2020</v>
      </c>
    </row>
    <row r="8980" spans="1:5" x14ac:dyDescent="0.25">
      <c r="A8980" t="s">
        <v>312</v>
      </c>
      <c r="B8980" t="s">
        <v>150</v>
      </c>
      <c r="C8980" t="s">
        <v>429</v>
      </c>
      <c r="D8980">
        <v>0</v>
      </c>
      <c r="E8980">
        <v>2018</v>
      </c>
    </row>
    <row r="8981" spans="1:5" x14ac:dyDescent="0.25">
      <c r="A8981" t="s">
        <v>312</v>
      </c>
      <c r="B8981" t="s">
        <v>150</v>
      </c>
      <c r="C8981" t="s">
        <v>429</v>
      </c>
      <c r="D8981">
        <v>0</v>
      </c>
      <c r="E8981">
        <v>2019</v>
      </c>
    </row>
    <row r="8982" spans="1:5" x14ac:dyDescent="0.25">
      <c r="A8982" t="s">
        <v>312</v>
      </c>
      <c r="B8982" t="s">
        <v>150</v>
      </c>
      <c r="C8982" t="s">
        <v>429</v>
      </c>
      <c r="D8982">
        <v>0</v>
      </c>
      <c r="E8982">
        <v>2019</v>
      </c>
    </row>
    <row r="8983" spans="1:5" x14ac:dyDescent="0.25">
      <c r="A8983" t="s">
        <v>312</v>
      </c>
      <c r="B8983" t="s">
        <v>150</v>
      </c>
      <c r="C8983" t="s">
        <v>429</v>
      </c>
      <c r="D8983">
        <v>0</v>
      </c>
      <c r="E8983">
        <v>2020</v>
      </c>
    </row>
    <row r="8984" spans="1:5" x14ac:dyDescent="0.25">
      <c r="A8984" t="s">
        <v>312</v>
      </c>
      <c r="B8984" t="s">
        <v>150</v>
      </c>
      <c r="C8984" t="s">
        <v>430</v>
      </c>
      <c r="D8984">
        <v>4085000000</v>
      </c>
      <c r="E8984">
        <v>2018</v>
      </c>
    </row>
    <row r="8985" spans="1:5" x14ac:dyDescent="0.25">
      <c r="A8985" t="s">
        <v>312</v>
      </c>
      <c r="B8985" t="s">
        <v>150</v>
      </c>
      <c r="C8985" t="s">
        <v>430</v>
      </c>
      <c r="D8985">
        <v>4202000000</v>
      </c>
      <c r="E8985">
        <v>2019</v>
      </c>
    </row>
    <row r="8986" spans="1:5" x14ac:dyDescent="0.25">
      <c r="A8986" t="s">
        <v>312</v>
      </c>
      <c r="B8986" t="s">
        <v>150</v>
      </c>
      <c r="C8986" t="s">
        <v>430</v>
      </c>
      <c r="D8986">
        <v>3738000000</v>
      </c>
      <c r="E8986">
        <v>2020</v>
      </c>
    </row>
    <row r="8987" spans="1:5" x14ac:dyDescent="0.25">
      <c r="A8987" t="s">
        <v>312</v>
      </c>
      <c r="B8987" t="s">
        <v>150</v>
      </c>
      <c r="C8987" t="s">
        <v>431</v>
      </c>
      <c r="D8987">
        <v>0</v>
      </c>
      <c r="E8987">
        <v>2018</v>
      </c>
    </row>
    <row r="8988" spans="1:5" x14ac:dyDescent="0.25">
      <c r="A8988" t="s">
        <v>312</v>
      </c>
      <c r="B8988" t="s">
        <v>150</v>
      </c>
      <c r="C8988" t="s">
        <v>431</v>
      </c>
      <c r="D8988">
        <v>0</v>
      </c>
      <c r="E8988">
        <v>2019</v>
      </c>
    </row>
    <row r="8989" spans="1:5" x14ac:dyDescent="0.25">
      <c r="A8989" t="s">
        <v>312</v>
      </c>
      <c r="B8989" t="s">
        <v>150</v>
      </c>
      <c r="C8989" t="s">
        <v>431</v>
      </c>
      <c r="D8989">
        <v>0</v>
      </c>
      <c r="E8989">
        <v>2020</v>
      </c>
    </row>
    <row r="8990" spans="1:5" x14ac:dyDescent="0.25">
      <c r="A8990" t="s">
        <v>312</v>
      </c>
      <c r="B8990" t="s">
        <v>150</v>
      </c>
      <c r="C8990" t="s">
        <v>432</v>
      </c>
      <c r="D8990">
        <v>43465</v>
      </c>
      <c r="E8990">
        <v>2018</v>
      </c>
    </row>
    <row r="8991" spans="1:5" x14ac:dyDescent="0.25">
      <c r="A8991" t="s">
        <v>312</v>
      </c>
      <c r="B8991" t="s">
        <v>150</v>
      </c>
      <c r="C8991" t="s">
        <v>432</v>
      </c>
      <c r="D8991">
        <v>43830</v>
      </c>
      <c r="E8991">
        <v>2019</v>
      </c>
    </row>
    <row r="8992" spans="1:5" x14ac:dyDescent="0.25">
      <c r="A8992" t="s">
        <v>312</v>
      </c>
      <c r="B8992" t="s">
        <v>150</v>
      </c>
      <c r="C8992" t="s">
        <v>432</v>
      </c>
      <c r="D8992">
        <v>44196</v>
      </c>
      <c r="E8992">
        <v>2020</v>
      </c>
    </row>
    <row r="8993" spans="1:5" x14ac:dyDescent="0.25">
      <c r="A8993" t="s">
        <v>312</v>
      </c>
      <c r="B8993" t="s">
        <v>150</v>
      </c>
      <c r="C8993" t="s">
        <v>433</v>
      </c>
      <c r="D8993">
        <v>0</v>
      </c>
      <c r="E8993">
        <v>2018</v>
      </c>
    </row>
    <row r="8994" spans="1:5" x14ac:dyDescent="0.25">
      <c r="A8994" t="s">
        <v>312</v>
      </c>
      <c r="B8994" t="s">
        <v>150</v>
      </c>
      <c r="C8994" t="s">
        <v>433</v>
      </c>
      <c r="D8994">
        <v>0</v>
      </c>
      <c r="E8994">
        <v>2019</v>
      </c>
    </row>
    <row r="8995" spans="1:5" x14ac:dyDescent="0.25">
      <c r="A8995" t="s">
        <v>312</v>
      </c>
      <c r="B8995" t="s">
        <v>150</v>
      </c>
      <c r="C8995" t="s">
        <v>433</v>
      </c>
      <c r="D8995">
        <v>0</v>
      </c>
      <c r="E8995">
        <v>2020</v>
      </c>
    </row>
    <row r="8996" spans="1:5" x14ac:dyDescent="0.25">
      <c r="A8996" t="s">
        <v>312</v>
      </c>
      <c r="B8996" t="s">
        <v>150</v>
      </c>
      <c r="C8996" t="s">
        <v>434</v>
      </c>
      <c r="D8996">
        <v>12110000000</v>
      </c>
      <c r="E8996">
        <v>2018</v>
      </c>
    </row>
    <row r="8997" spans="1:5" x14ac:dyDescent="0.25">
      <c r="A8997" t="s">
        <v>312</v>
      </c>
      <c r="B8997" t="s">
        <v>150</v>
      </c>
      <c r="C8997" t="s">
        <v>434</v>
      </c>
      <c r="D8997">
        <v>13978000000</v>
      </c>
      <c r="E8997">
        <v>2019</v>
      </c>
    </row>
    <row r="8998" spans="1:5" x14ac:dyDescent="0.25">
      <c r="A8998" t="s">
        <v>312</v>
      </c>
      <c r="B8998" t="s">
        <v>150</v>
      </c>
      <c r="C8998" t="s">
        <v>434</v>
      </c>
      <c r="D8998">
        <v>15661000000</v>
      </c>
      <c r="E8998">
        <v>2020</v>
      </c>
    </row>
    <row r="8999" spans="1:5" x14ac:dyDescent="0.25">
      <c r="A8999" t="s">
        <v>312</v>
      </c>
      <c r="B8999" t="s">
        <v>150</v>
      </c>
      <c r="C8999" t="s">
        <v>435</v>
      </c>
      <c r="D8999">
        <v>0</v>
      </c>
      <c r="E8999">
        <v>2018</v>
      </c>
    </row>
    <row r="9000" spans="1:5" x14ac:dyDescent="0.25">
      <c r="A9000" t="s">
        <v>312</v>
      </c>
      <c r="B9000" t="s">
        <v>150</v>
      </c>
      <c r="C9000" t="s">
        <v>435</v>
      </c>
      <c r="D9000">
        <v>0</v>
      </c>
      <c r="E9000">
        <v>2019</v>
      </c>
    </row>
    <row r="9001" spans="1:5" x14ac:dyDescent="0.25">
      <c r="A9001" t="s">
        <v>312</v>
      </c>
      <c r="B9001" t="s">
        <v>150</v>
      </c>
      <c r="C9001" t="s">
        <v>435</v>
      </c>
      <c r="D9001">
        <v>0</v>
      </c>
      <c r="E9001">
        <v>2020</v>
      </c>
    </row>
    <row r="9002" spans="1:5" x14ac:dyDescent="0.25">
      <c r="A9002" t="s">
        <v>312</v>
      </c>
      <c r="B9002" t="s">
        <v>150</v>
      </c>
      <c r="C9002" t="s">
        <v>436</v>
      </c>
      <c r="D9002">
        <v>19594000000</v>
      </c>
      <c r="E9002">
        <v>2018</v>
      </c>
    </row>
    <row r="9003" spans="1:5" x14ac:dyDescent="0.25">
      <c r="A9003" t="s">
        <v>312</v>
      </c>
      <c r="B9003" t="s">
        <v>150</v>
      </c>
      <c r="C9003" t="s">
        <v>436</v>
      </c>
      <c r="D9003">
        <v>19677000000</v>
      </c>
      <c r="E9003">
        <v>2019</v>
      </c>
    </row>
    <row r="9004" spans="1:5" x14ac:dyDescent="0.25">
      <c r="A9004" t="s">
        <v>312</v>
      </c>
      <c r="B9004" t="s">
        <v>150</v>
      </c>
      <c r="C9004" t="s">
        <v>436</v>
      </c>
      <c r="D9004">
        <v>20053000000</v>
      </c>
      <c r="E9004">
        <v>2020</v>
      </c>
    </row>
    <row r="9005" spans="1:5" x14ac:dyDescent="0.25">
      <c r="A9005" t="s">
        <v>312</v>
      </c>
      <c r="B9005" t="s">
        <v>150</v>
      </c>
      <c r="C9005" t="s">
        <v>437</v>
      </c>
      <c r="D9005">
        <v>-29892000000</v>
      </c>
      <c r="E9005">
        <v>2018</v>
      </c>
    </row>
    <row r="9006" spans="1:5" x14ac:dyDescent="0.25">
      <c r="A9006" t="s">
        <v>312</v>
      </c>
      <c r="B9006" t="s">
        <v>150</v>
      </c>
      <c r="C9006" t="s">
        <v>437</v>
      </c>
      <c r="D9006">
        <v>-32823000000</v>
      </c>
      <c r="E9006">
        <v>2019</v>
      </c>
    </row>
    <row r="9007" spans="1:5" x14ac:dyDescent="0.25">
      <c r="A9007" t="s">
        <v>312</v>
      </c>
      <c r="B9007" t="s">
        <v>150</v>
      </c>
      <c r="C9007" t="s">
        <v>437</v>
      </c>
      <c r="D9007">
        <v>-32077000000</v>
      </c>
      <c r="E9007">
        <v>2020</v>
      </c>
    </row>
    <row r="9008" spans="1:5" x14ac:dyDescent="0.25">
      <c r="A9008" t="s">
        <v>312</v>
      </c>
      <c r="B9008" t="s">
        <v>150</v>
      </c>
      <c r="C9008" t="s">
        <v>438</v>
      </c>
      <c r="D9008">
        <v>3358000000</v>
      </c>
      <c r="E9008">
        <v>2018</v>
      </c>
    </row>
    <row r="9009" spans="1:5" x14ac:dyDescent="0.25">
      <c r="A9009" t="s">
        <v>312</v>
      </c>
      <c r="B9009" t="s">
        <v>150</v>
      </c>
      <c r="C9009" t="s">
        <v>438</v>
      </c>
      <c r="D9009">
        <v>3484000000</v>
      </c>
      <c r="E9009">
        <v>2019</v>
      </c>
    </row>
    <row r="9010" spans="1:5" x14ac:dyDescent="0.25">
      <c r="A9010" t="s">
        <v>312</v>
      </c>
      <c r="B9010" t="s">
        <v>150</v>
      </c>
      <c r="C9010" t="s">
        <v>438</v>
      </c>
      <c r="D9010">
        <v>3167000000</v>
      </c>
      <c r="E9010">
        <v>2020</v>
      </c>
    </row>
    <row r="9011" spans="1:5" x14ac:dyDescent="0.25">
      <c r="A9011" t="s">
        <v>312</v>
      </c>
      <c r="B9011" t="s">
        <v>150</v>
      </c>
      <c r="C9011" t="s">
        <v>439</v>
      </c>
      <c r="D9011">
        <v>-13000000</v>
      </c>
      <c r="E9011">
        <v>2018</v>
      </c>
    </row>
    <row r="9012" spans="1:5" x14ac:dyDescent="0.25">
      <c r="A9012" t="s">
        <v>312</v>
      </c>
      <c r="B9012" t="s">
        <v>150</v>
      </c>
      <c r="C9012" t="s">
        <v>439</v>
      </c>
      <c r="D9012">
        <v>0</v>
      </c>
      <c r="E9012">
        <v>2019</v>
      </c>
    </row>
    <row r="9013" spans="1:5" x14ac:dyDescent="0.25">
      <c r="A9013" t="s">
        <v>312</v>
      </c>
      <c r="B9013" t="s">
        <v>150</v>
      </c>
      <c r="C9013" t="s">
        <v>439</v>
      </c>
      <c r="D9013">
        <v>0</v>
      </c>
      <c r="E9013">
        <v>2020</v>
      </c>
    </row>
    <row r="9014" spans="1:5" x14ac:dyDescent="0.25">
      <c r="A9014" t="s">
        <v>312</v>
      </c>
      <c r="B9014" t="s">
        <v>150</v>
      </c>
      <c r="C9014" t="s">
        <v>23</v>
      </c>
      <c r="D9014">
        <v>727000000</v>
      </c>
      <c r="E9014">
        <v>2018</v>
      </c>
    </row>
    <row r="9015" spans="1:5" x14ac:dyDescent="0.25">
      <c r="A9015" t="s">
        <v>312</v>
      </c>
      <c r="B9015" t="s">
        <v>150</v>
      </c>
      <c r="C9015" t="s">
        <v>23</v>
      </c>
      <c r="D9015">
        <v>718000000</v>
      </c>
      <c r="E9015">
        <v>2019</v>
      </c>
    </row>
    <row r="9016" spans="1:5" x14ac:dyDescent="0.25">
      <c r="A9016" t="s">
        <v>312</v>
      </c>
      <c r="B9016" t="s">
        <v>150</v>
      </c>
      <c r="C9016" t="s">
        <v>23</v>
      </c>
      <c r="D9016">
        <v>571000000</v>
      </c>
      <c r="E9016">
        <v>2020</v>
      </c>
    </row>
    <row r="9017" spans="1:5" x14ac:dyDescent="0.25">
      <c r="A9017" t="s">
        <v>312</v>
      </c>
      <c r="B9017" t="s">
        <v>150</v>
      </c>
      <c r="C9017" t="s">
        <v>440</v>
      </c>
      <c r="D9017">
        <v>2585000000</v>
      </c>
      <c r="E9017">
        <v>2018</v>
      </c>
    </row>
    <row r="9018" spans="1:5" x14ac:dyDescent="0.25">
      <c r="A9018" t="s">
        <v>312</v>
      </c>
      <c r="B9018" t="s">
        <v>150</v>
      </c>
      <c r="C9018" t="s">
        <v>440</v>
      </c>
      <c r="D9018">
        <v>2315000000</v>
      </c>
      <c r="E9018">
        <v>2019</v>
      </c>
    </row>
    <row r="9019" spans="1:5" x14ac:dyDescent="0.25">
      <c r="A9019" t="s">
        <v>312</v>
      </c>
      <c r="B9019" t="s">
        <v>150</v>
      </c>
      <c r="C9019" t="s">
        <v>440</v>
      </c>
      <c r="D9019">
        <v>2117000000</v>
      </c>
      <c r="E9019">
        <v>2020</v>
      </c>
    </row>
    <row r="9020" spans="1:5" x14ac:dyDescent="0.25">
      <c r="A9020" t="s">
        <v>312</v>
      </c>
      <c r="B9020" t="s">
        <v>150</v>
      </c>
      <c r="C9020" t="s">
        <v>22</v>
      </c>
      <c r="D9020">
        <v>0</v>
      </c>
      <c r="E9020">
        <v>2018</v>
      </c>
    </row>
    <row r="9021" spans="1:5" x14ac:dyDescent="0.25">
      <c r="A9021" t="s">
        <v>312</v>
      </c>
      <c r="B9021" t="s">
        <v>150</v>
      </c>
      <c r="C9021" t="s">
        <v>22</v>
      </c>
      <c r="D9021">
        <v>0</v>
      </c>
      <c r="E9021">
        <v>2019</v>
      </c>
    </row>
    <row r="9022" spans="1:5" x14ac:dyDescent="0.25">
      <c r="A9022" t="s">
        <v>312</v>
      </c>
      <c r="B9022" t="s">
        <v>150</v>
      </c>
      <c r="C9022" t="s">
        <v>22</v>
      </c>
      <c r="D9022">
        <v>0</v>
      </c>
      <c r="E9022">
        <v>2020</v>
      </c>
    </row>
    <row r="9023" spans="1:5" x14ac:dyDescent="0.25">
      <c r="A9023" t="s">
        <v>312</v>
      </c>
      <c r="B9023" t="s">
        <v>150</v>
      </c>
      <c r="C9023" t="s">
        <v>441</v>
      </c>
      <c r="D9023">
        <v>49000000</v>
      </c>
      <c r="E9023">
        <v>2018</v>
      </c>
    </row>
    <row r="9024" spans="1:5" x14ac:dyDescent="0.25">
      <c r="A9024" t="s">
        <v>312</v>
      </c>
      <c r="B9024" t="s">
        <v>150</v>
      </c>
      <c r="C9024" t="s">
        <v>441</v>
      </c>
      <c r="D9024">
        <v>55000000</v>
      </c>
      <c r="E9024">
        <v>2019</v>
      </c>
    </row>
    <row r="9025" spans="1:5" x14ac:dyDescent="0.25">
      <c r="A9025" t="s">
        <v>312</v>
      </c>
      <c r="B9025" t="s">
        <v>150</v>
      </c>
      <c r="C9025" t="s">
        <v>441</v>
      </c>
      <c r="D9025">
        <v>40000000</v>
      </c>
      <c r="E9025">
        <v>2020</v>
      </c>
    </row>
    <row r="9026" spans="1:5" x14ac:dyDescent="0.25">
      <c r="A9026" t="s">
        <v>312</v>
      </c>
      <c r="B9026" t="s">
        <v>150</v>
      </c>
      <c r="C9026" t="s">
        <v>11</v>
      </c>
      <c r="D9026">
        <v>5977000000</v>
      </c>
      <c r="E9026">
        <v>2018</v>
      </c>
    </row>
    <row r="9027" spans="1:5" x14ac:dyDescent="0.25">
      <c r="A9027" t="s">
        <v>312</v>
      </c>
      <c r="B9027" t="s">
        <v>150</v>
      </c>
      <c r="C9027" t="s">
        <v>11</v>
      </c>
      <c r="D9027">
        <v>6306000000</v>
      </c>
      <c r="E9027">
        <v>2019</v>
      </c>
    </row>
    <row r="9028" spans="1:5" x14ac:dyDescent="0.25">
      <c r="A9028" t="s">
        <v>312</v>
      </c>
      <c r="B9028" t="s">
        <v>150</v>
      </c>
      <c r="C9028" t="s">
        <v>11</v>
      </c>
      <c r="D9028">
        <v>5745000000</v>
      </c>
      <c r="E9028">
        <v>2020</v>
      </c>
    </row>
    <row r="9029" spans="1:5" x14ac:dyDescent="0.25">
      <c r="A9029" t="s">
        <v>312</v>
      </c>
      <c r="B9029" t="s">
        <v>150</v>
      </c>
      <c r="C9029" t="s">
        <v>19</v>
      </c>
      <c r="D9029">
        <v>45408000000</v>
      </c>
      <c r="E9029">
        <v>2018</v>
      </c>
    </row>
    <row r="9030" spans="1:5" x14ac:dyDescent="0.25">
      <c r="A9030" t="s">
        <v>312</v>
      </c>
      <c r="B9030" t="s">
        <v>150</v>
      </c>
      <c r="C9030" t="s">
        <v>19</v>
      </c>
      <c r="D9030">
        <v>49349000000</v>
      </c>
      <c r="E9030">
        <v>2019</v>
      </c>
    </row>
    <row r="9031" spans="1:5" x14ac:dyDescent="0.25">
      <c r="A9031" t="s">
        <v>312</v>
      </c>
      <c r="B9031" t="s">
        <v>150</v>
      </c>
      <c r="C9031" t="s">
        <v>19</v>
      </c>
      <c r="D9031">
        <v>51308000000</v>
      </c>
      <c r="E9031">
        <v>2020</v>
      </c>
    </row>
    <row r="9032" spans="1:5" x14ac:dyDescent="0.25">
      <c r="A9032" t="s">
        <v>312</v>
      </c>
      <c r="B9032" t="s">
        <v>150</v>
      </c>
      <c r="C9032" t="s">
        <v>18</v>
      </c>
      <c r="D9032">
        <v>33676000000</v>
      </c>
      <c r="E9032">
        <v>2018</v>
      </c>
    </row>
    <row r="9033" spans="1:5" x14ac:dyDescent="0.25">
      <c r="A9033" t="s">
        <v>312</v>
      </c>
      <c r="B9033" t="s">
        <v>150</v>
      </c>
      <c r="C9033" t="s">
        <v>18</v>
      </c>
      <c r="D9033">
        <v>35371000000</v>
      </c>
      <c r="E9033">
        <v>2019</v>
      </c>
    </row>
    <row r="9034" spans="1:5" x14ac:dyDescent="0.25">
      <c r="A9034" t="s">
        <v>312</v>
      </c>
      <c r="B9034" t="s">
        <v>150</v>
      </c>
      <c r="C9034" t="s">
        <v>18</v>
      </c>
      <c r="D9034">
        <v>35647000000</v>
      </c>
      <c r="E9034">
        <v>2020</v>
      </c>
    </row>
    <row r="9035" spans="1:5" x14ac:dyDescent="0.25">
      <c r="A9035" t="s">
        <v>312</v>
      </c>
      <c r="B9035" t="s">
        <v>150</v>
      </c>
      <c r="C9035" t="s">
        <v>442</v>
      </c>
      <c r="D9035">
        <v>0</v>
      </c>
      <c r="E9035">
        <v>2018</v>
      </c>
    </row>
    <row r="9036" spans="1:5" x14ac:dyDescent="0.25">
      <c r="A9036" t="s">
        <v>312</v>
      </c>
      <c r="B9036" t="s">
        <v>150</v>
      </c>
      <c r="C9036" t="s">
        <v>442</v>
      </c>
      <c r="D9036">
        <v>0</v>
      </c>
      <c r="E9036">
        <v>2019</v>
      </c>
    </row>
    <row r="9037" spans="1:5" x14ac:dyDescent="0.25">
      <c r="A9037" t="s">
        <v>312</v>
      </c>
      <c r="B9037" t="s">
        <v>150</v>
      </c>
      <c r="C9037" t="s">
        <v>442</v>
      </c>
      <c r="D9037">
        <v>0</v>
      </c>
      <c r="E9037">
        <v>2020</v>
      </c>
    </row>
    <row r="9038" spans="1:5" x14ac:dyDescent="0.25">
      <c r="A9038" t="s">
        <v>312</v>
      </c>
      <c r="B9038" t="s">
        <v>150</v>
      </c>
      <c r="C9038" t="s">
        <v>443</v>
      </c>
      <c r="D9038">
        <v>0</v>
      </c>
      <c r="E9038">
        <v>2018</v>
      </c>
    </row>
    <row r="9039" spans="1:5" x14ac:dyDescent="0.25">
      <c r="A9039" t="s">
        <v>312</v>
      </c>
      <c r="B9039" t="s">
        <v>150</v>
      </c>
      <c r="C9039" t="s">
        <v>443</v>
      </c>
      <c r="D9039">
        <v>0</v>
      </c>
      <c r="E9039">
        <v>2019</v>
      </c>
    </row>
    <row r="9040" spans="1:5" x14ac:dyDescent="0.25">
      <c r="A9040" t="s">
        <v>312</v>
      </c>
      <c r="B9040" t="s">
        <v>150</v>
      </c>
      <c r="C9040" t="s">
        <v>443</v>
      </c>
      <c r="D9040">
        <v>0</v>
      </c>
      <c r="E9040">
        <v>2020</v>
      </c>
    </row>
    <row r="9041" spans="1:5" x14ac:dyDescent="0.25">
      <c r="A9041" t="s">
        <v>312</v>
      </c>
      <c r="B9041" t="s">
        <v>150</v>
      </c>
      <c r="C9041" t="s">
        <v>444</v>
      </c>
      <c r="D9041">
        <v>972000000</v>
      </c>
      <c r="E9041">
        <v>2018</v>
      </c>
    </row>
    <row r="9042" spans="1:5" x14ac:dyDescent="0.25">
      <c r="A9042" t="s">
        <v>312</v>
      </c>
      <c r="B9042" t="s">
        <v>150</v>
      </c>
      <c r="C9042" t="s">
        <v>444</v>
      </c>
      <c r="D9042">
        <v>-559000000</v>
      </c>
      <c r="E9042">
        <v>2019</v>
      </c>
    </row>
    <row r="9043" spans="1:5" x14ac:dyDescent="0.25">
      <c r="A9043" t="s">
        <v>312</v>
      </c>
      <c r="B9043" t="s">
        <v>150</v>
      </c>
      <c r="C9043" t="s">
        <v>444</v>
      </c>
      <c r="D9043">
        <v>-2441000000</v>
      </c>
      <c r="E9043">
        <v>2020</v>
      </c>
    </row>
    <row r="9044" spans="1:5" x14ac:dyDescent="0.25">
      <c r="A9044" t="s">
        <v>312</v>
      </c>
      <c r="B9044" t="s">
        <v>150</v>
      </c>
      <c r="C9044" t="s">
        <v>445</v>
      </c>
      <c r="D9044">
        <v>-2000000000</v>
      </c>
      <c r="E9044">
        <v>2018</v>
      </c>
    </row>
    <row r="9045" spans="1:5" x14ac:dyDescent="0.25">
      <c r="A9045" t="s">
        <v>312</v>
      </c>
      <c r="B9045" t="s">
        <v>150</v>
      </c>
      <c r="C9045" t="s">
        <v>445</v>
      </c>
      <c r="D9045">
        <v>48000000</v>
      </c>
      <c r="E9045">
        <v>2019</v>
      </c>
    </row>
    <row r="9046" spans="1:5" x14ac:dyDescent="0.25">
      <c r="A9046" t="s">
        <v>312</v>
      </c>
      <c r="B9046" t="s">
        <v>150</v>
      </c>
      <c r="C9046" t="s">
        <v>445</v>
      </c>
      <c r="D9046">
        <v>0</v>
      </c>
      <c r="E9046">
        <v>2020</v>
      </c>
    </row>
    <row r="9047" spans="1:5" x14ac:dyDescent="0.25">
      <c r="A9047" t="s">
        <v>312</v>
      </c>
      <c r="B9047" t="s">
        <v>150</v>
      </c>
      <c r="C9047" t="s">
        <v>446</v>
      </c>
      <c r="D9047">
        <v>-20000000</v>
      </c>
      <c r="E9047">
        <v>2018</v>
      </c>
    </row>
    <row r="9048" spans="1:5" x14ac:dyDescent="0.25">
      <c r="A9048" t="s">
        <v>312</v>
      </c>
      <c r="B9048" t="s">
        <v>150</v>
      </c>
      <c r="C9048" t="s">
        <v>446</v>
      </c>
      <c r="D9048">
        <v>-51000000</v>
      </c>
      <c r="E9048">
        <v>2019</v>
      </c>
    </row>
    <row r="9049" spans="1:5" x14ac:dyDescent="0.25">
      <c r="A9049" t="s">
        <v>312</v>
      </c>
      <c r="B9049" t="s">
        <v>150</v>
      </c>
      <c r="C9049" t="s">
        <v>446</v>
      </c>
      <c r="D9049">
        <v>-59000000</v>
      </c>
      <c r="E9049">
        <v>2020</v>
      </c>
    </row>
    <row r="9050" spans="1:5" x14ac:dyDescent="0.25">
      <c r="A9050" t="s">
        <v>312</v>
      </c>
      <c r="B9050" t="s">
        <v>150</v>
      </c>
      <c r="C9050" t="s">
        <v>447</v>
      </c>
      <c r="D9050">
        <v>-1925000000</v>
      </c>
      <c r="E9050">
        <v>2018</v>
      </c>
    </row>
    <row r="9051" spans="1:5" x14ac:dyDescent="0.25">
      <c r="A9051" t="s">
        <v>312</v>
      </c>
      <c r="B9051" t="s">
        <v>150</v>
      </c>
      <c r="C9051" t="s">
        <v>447</v>
      </c>
      <c r="D9051">
        <v>-1997000000</v>
      </c>
      <c r="E9051">
        <v>2019</v>
      </c>
    </row>
    <row r="9052" spans="1:5" x14ac:dyDescent="0.25">
      <c r="A9052" t="s">
        <v>312</v>
      </c>
      <c r="B9052" t="s">
        <v>150</v>
      </c>
      <c r="C9052" t="s">
        <v>447</v>
      </c>
      <c r="D9052">
        <v>-4363000000</v>
      </c>
      <c r="E9052">
        <v>2020</v>
      </c>
    </row>
    <row r="9053" spans="1:5" x14ac:dyDescent="0.25">
      <c r="A9053" t="s">
        <v>312</v>
      </c>
      <c r="B9053" t="s">
        <v>150</v>
      </c>
      <c r="C9053" t="s">
        <v>448</v>
      </c>
      <c r="D9053">
        <v>0</v>
      </c>
      <c r="E9053">
        <v>2018</v>
      </c>
    </row>
    <row r="9054" spans="1:5" x14ac:dyDescent="0.25">
      <c r="A9054" t="s">
        <v>312</v>
      </c>
      <c r="B9054" t="s">
        <v>150</v>
      </c>
      <c r="C9054" t="s">
        <v>448</v>
      </c>
      <c r="D9054">
        <v>0</v>
      </c>
      <c r="E9054">
        <v>2019</v>
      </c>
    </row>
    <row r="9055" spans="1:5" x14ac:dyDescent="0.25">
      <c r="A9055" t="s">
        <v>312</v>
      </c>
      <c r="B9055" t="s">
        <v>150</v>
      </c>
      <c r="C9055" t="s">
        <v>448</v>
      </c>
      <c r="D9055">
        <v>0</v>
      </c>
      <c r="E9055">
        <v>2020</v>
      </c>
    </row>
    <row r="9056" spans="1:5" x14ac:dyDescent="0.25">
      <c r="A9056" t="s">
        <v>312</v>
      </c>
      <c r="B9056" t="s">
        <v>150</v>
      </c>
      <c r="C9056" t="s">
        <v>449</v>
      </c>
      <c r="D9056">
        <v>-10234000000</v>
      </c>
      <c r="E9056">
        <v>2018</v>
      </c>
    </row>
    <row r="9057" spans="1:5" x14ac:dyDescent="0.25">
      <c r="A9057" t="s">
        <v>312</v>
      </c>
      <c r="B9057" t="s">
        <v>150</v>
      </c>
      <c r="C9057" t="s">
        <v>449</v>
      </c>
      <c r="D9057">
        <v>-176000000</v>
      </c>
      <c r="E9057">
        <v>2019</v>
      </c>
    </row>
    <row r="9058" spans="1:5" x14ac:dyDescent="0.25">
      <c r="A9058" t="s">
        <v>312</v>
      </c>
      <c r="B9058" t="s">
        <v>150</v>
      </c>
      <c r="C9058" t="s">
        <v>449</v>
      </c>
      <c r="D9058">
        <v>0</v>
      </c>
      <c r="E9058">
        <v>2020</v>
      </c>
    </row>
    <row r="9059" spans="1:5" x14ac:dyDescent="0.25">
      <c r="A9059" t="s">
        <v>312</v>
      </c>
      <c r="B9059" t="s">
        <v>150</v>
      </c>
      <c r="C9059" t="s">
        <v>450</v>
      </c>
      <c r="D9059">
        <v>0</v>
      </c>
      <c r="E9059">
        <v>2018</v>
      </c>
    </row>
    <row r="9060" spans="1:5" x14ac:dyDescent="0.25">
      <c r="A9060" t="s">
        <v>312</v>
      </c>
      <c r="B9060" t="s">
        <v>150</v>
      </c>
      <c r="C9060" t="s">
        <v>450</v>
      </c>
      <c r="D9060">
        <v>0</v>
      </c>
      <c r="E9060">
        <v>2019</v>
      </c>
    </row>
    <row r="9061" spans="1:5" x14ac:dyDescent="0.25">
      <c r="A9061" t="s">
        <v>312</v>
      </c>
      <c r="B9061" t="s">
        <v>150</v>
      </c>
      <c r="C9061" t="s">
        <v>450</v>
      </c>
      <c r="D9061">
        <v>0</v>
      </c>
      <c r="E9061">
        <v>2020</v>
      </c>
    </row>
    <row r="9062" spans="1:5" x14ac:dyDescent="0.25">
      <c r="A9062" t="s">
        <v>312</v>
      </c>
      <c r="B9062" t="s">
        <v>150</v>
      </c>
      <c r="C9062" t="s">
        <v>451</v>
      </c>
      <c r="D9062">
        <v>3148000000</v>
      </c>
      <c r="E9062">
        <v>2018</v>
      </c>
    </row>
    <row r="9063" spans="1:5" x14ac:dyDescent="0.25">
      <c r="A9063" t="s">
        <v>312</v>
      </c>
      <c r="B9063" t="s">
        <v>150</v>
      </c>
      <c r="C9063" t="s">
        <v>451</v>
      </c>
      <c r="D9063">
        <v>-55000000</v>
      </c>
      <c r="E9063">
        <v>2019</v>
      </c>
    </row>
    <row r="9064" spans="1:5" x14ac:dyDescent="0.25">
      <c r="A9064" t="s">
        <v>312</v>
      </c>
      <c r="B9064" t="s">
        <v>150</v>
      </c>
      <c r="C9064" t="s">
        <v>451</v>
      </c>
      <c r="D9064">
        <v>-40000000</v>
      </c>
      <c r="E9064">
        <v>2020</v>
      </c>
    </row>
    <row r="9065" spans="1:5" x14ac:dyDescent="0.25">
      <c r="A9065" t="s">
        <v>312</v>
      </c>
      <c r="B9065" t="s">
        <v>150</v>
      </c>
      <c r="C9065" t="s">
        <v>452</v>
      </c>
      <c r="D9065">
        <v>0</v>
      </c>
      <c r="E9065">
        <v>2018</v>
      </c>
    </row>
    <row r="9066" spans="1:5" x14ac:dyDescent="0.25">
      <c r="A9066" t="s">
        <v>312</v>
      </c>
      <c r="B9066" t="s">
        <v>150</v>
      </c>
      <c r="C9066" t="s">
        <v>452</v>
      </c>
      <c r="D9066">
        <v>0</v>
      </c>
      <c r="E9066">
        <v>2019</v>
      </c>
    </row>
    <row r="9067" spans="1:5" x14ac:dyDescent="0.25">
      <c r="A9067" t="s">
        <v>312</v>
      </c>
      <c r="B9067" t="s">
        <v>150</v>
      </c>
      <c r="C9067" t="s">
        <v>452</v>
      </c>
      <c r="D9067">
        <v>0</v>
      </c>
      <c r="E9067">
        <v>2020</v>
      </c>
    </row>
    <row r="9068" spans="1:5" x14ac:dyDescent="0.25">
      <c r="A9068" t="s">
        <v>312</v>
      </c>
      <c r="B9068" t="s">
        <v>150</v>
      </c>
      <c r="C9068" t="s">
        <v>453</v>
      </c>
      <c r="D9068">
        <v>0</v>
      </c>
      <c r="E9068">
        <v>2018</v>
      </c>
    </row>
    <row r="9069" spans="1:5" x14ac:dyDescent="0.25">
      <c r="A9069" t="s">
        <v>312</v>
      </c>
      <c r="B9069" t="s">
        <v>150</v>
      </c>
      <c r="C9069" t="s">
        <v>453</v>
      </c>
      <c r="D9069">
        <v>0</v>
      </c>
      <c r="E9069">
        <v>2019</v>
      </c>
    </row>
    <row r="9070" spans="1:5" x14ac:dyDescent="0.25">
      <c r="A9070" t="s">
        <v>312</v>
      </c>
      <c r="B9070" t="s">
        <v>150</v>
      </c>
      <c r="C9070" t="s">
        <v>453</v>
      </c>
      <c r="D9070">
        <v>0</v>
      </c>
      <c r="E9070">
        <v>2020</v>
      </c>
    </row>
    <row r="9071" spans="1:5" x14ac:dyDescent="0.25">
      <c r="A9071" t="s">
        <v>312</v>
      </c>
      <c r="B9071" t="s">
        <v>150</v>
      </c>
      <c r="C9071" t="s">
        <v>454</v>
      </c>
      <c r="D9071">
        <v>3345000000</v>
      </c>
      <c r="E9071">
        <v>2018</v>
      </c>
    </row>
    <row r="9072" spans="1:5" x14ac:dyDescent="0.25">
      <c r="A9072" t="s">
        <v>312</v>
      </c>
      <c r="B9072" t="s">
        <v>150</v>
      </c>
      <c r="C9072" t="s">
        <v>454</v>
      </c>
      <c r="D9072">
        <v>3484000000</v>
      </c>
      <c r="E9072">
        <v>2019</v>
      </c>
    </row>
    <row r="9073" spans="1:5" x14ac:dyDescent="0.25">
      <c r="A9073" t="s">
        <v>312</v>
      </c>
      <c r="B9073" t="s">
        <v>150</v>
      </c>
      <c r="C9073" t="s">
        <v>454</v>
      </c>
      <c r="D9073">
        <v>3167000000</v>
      </c>
      <c r="E9073">
        <v>2020</v>
      </c>
    </row>
    <row r="9074" spans="1:5" x14ac:dyDescent="0.25">
      <c r="A9074" t="s">
        <v>312</v>
      </c>
      <c r="B9074" t="s">
        <v>150</v>
      </c>
      <c r="C9074" t="s">
        <v>24</v>
      </c>
      <c r="D9074">
        <v>3345000000</v>
      </c>
      <c r="E9074">
        <v>2018</v>
      </c>
    </row>
    <row r="9075" spans="1:5" x14ac:dyDescent="0.25">
      <c r="A9075" t="s">
        <v>312</v>
      </c>
      <c r="B9075" t="s">
        <v>150</v>
      </c>
      <c r="C9075" t="s">
        <v>24</v>
      </c>
      <c r="D9075">
        <v>3484000000</v>
      </c>
      <c r="E9075">
        <v>2019</v>
      </c>
    </row>
    <row r="9076" spans="1:5" x14ac:dyDescent="0.25">
      <c r="A9076" t="s">
        <v>312</v>
      </c>
      <c r="B9076" t="s">
        <v>150</v>
      </c>
      <c r="C9076" t="s">
        <v>24</v>
      </c>
      <c r="D9076">
        <v>3167000000</v>
      </c>
      <c r="E9076">
        <v>2020</v>
      </c>
    </row>
    <row r="9077" spans="1:5" x14ac:dyDescent="0.25">
      <c r="A9077" t="s">
        <v>312</v>
      </c>
      <c r="B9077" t="s">
        <v>150</v>
      </c>
      <c r="C9077" t="s">
        <v>455</v>
      </c>
      <c r="D9077">
        <v>3978000000</v>
      </c>
      <c r="E9077">
        <v>2018</v>
      </c>
    </row>
    <row r="9078" spans="1:5" x14ac:dyDescent="0.25">
      <c r="A9078" t="s">
        <v>312</v>
      </c>
      <c r="B9078" t="s">
        <v>150</v>
      </c>
      <c r="C9078" t="s">
        <v>455</v>
      </c>
      <c r="D9078">
        <v>4475000000</v>
      </c>
      <c r="E9078">
        <v>2019</v>
      </c>
    </row>
    <row r="9079" spans="1:5" x14ac:dyDescent="0.25">
      <c r="A9079" t="s">
        <v>312</v>
      </c>
      <c r="B9079" t="s">
        <v>150</v>
      </c>
      <c r="C9079" t="s">
        <v>455</v>
      </c>
      <c r="D9079">
        <v>5100000000</v>
      </c>
      <c r="E9079">
        <v>2020</v>
      </c>
    </row>
    <row r="9080" spans="1:5" x14ac:dyDescent="0.25">
      <c r="A9080" t="s">
        <v>312</v>
      </c>
      <c r="B9080" t="s">
        <v>150</v>
      </c>
      <c r="C9080" t="s">
        <v>14</v>
      </c>
      <c r="D9080">
        <v>27219000000</v>
      </c>
      <c r="E9080">
        <v>2018</v>
      </c>
    </row>
    <row r="9081" spans="1:5" x14ac:dyDescent="0.25">
      <c r="A9081" t="s">
        <v>312</v>
      </c>
      <c r="B9081" t="s">
        <v>150</v>
      </c>
      <c r="C9081" t="s">
        <v>14</v>
      </c>
      <c r="D9081">
        <v>29061000000</v>
      </c>
      <c r="E9081">
        <v>2019</v>
      </c>
    </row>
    <row r="9082" spans="1:5" x14ac:dyDescent="0.25">
      <c r="A9082" t="s">
        <v>312</v>
      </c>
      <c r="B9082" t="s">
        <v>150</v>
      </c>
      <c r="C9082" t="s">
        <v>14</v>
      </c>
      <c r="D9082">
        <v>29765000000</v>
      </c>
      <c r="E9082">
        <v>2020</v>
      </c>
    </row>
    <row r="9083" spans="1:5" x14ac:dyDescent="0.25">
      <c r="A9083" t="s">
        <v>312</v>
      </c>
      <c r="B9083" t="s">
        <v>150</v>
      </c>
      <c r="C9083" t="s">
        <v>17</v>
      </c>
      <c r="D9083">
        <v>18937000000</v>
      </c>
      <c r="E9083">
        <v>2018</v>
      </c>
    </row>
    <row r="9084" spans="1:5" x14ac:dyDescent="0.25">
      <c r="A9084" t="s">
        <v>312</v>
      </c>
      <c r="B9084" t="s">
        <v>150</v>
      </c>
      <c r="C9084" t="s">
        <v>17</v>
      </c>
      <c r="D9084">
        <v>18570000000</v>
      </c>
      <c r="E9084">
        <v>2019</v>
      </c>
    </row>
    <row r="9085" spans="1:5" x14ac:dyDescent="0.25">
      <c r="A9085" t="s">
        <v>312</v>
      </c>
      <c r="B9085" t="s">
        <v>150</v>
      </c>
      <c r="C9085" t="s">
        <v>17</v>
      </c>
      <c r="D9085">
        <v>19683000000</v>
      </c>
      <c r="E9085">
        <v>2020</v>
      </c>
    </row>
    <row r="9086" spans="1:5" x14ac:dyDescent="0.25">
      <c r="A9086" t="s">
        <v>312</v>
      </c>
      <c r="B9086" t="s">
        <v>150</v>
      </c>
      <c r="C9086" t="s">
        <v>456</v>
      </c>
      <c r="D9086">
        <v>0</v>
      </c>
      <c r="E9086">
        <v>2018</v>
      </c>
    </row>
    <row r="9087" spans="1:5" x14ac:dyDescent="0.25">
      <c r="A9087" t="s">
        <v>312</v>
      </c>
      <c r="B9087" t="s">
        <v>150</v>
      </c>
      <c r="C9087" t="s">
        <v>456</v>
      </c>
      <c r="D9087">
        <v>0</v>
      </c>
      <c r="E9087">
        <v>2019</v>
      </c>
    </row>
    <row r="9088" spans="1:5" x14ac:dyDescent="0.25">
      <c r="A9088" t="s">
        <v>312</v>
      </c>
      <c r="B9088" t="s">
        <v>150</v>
      </c>
      <c r="C9088" t="s">
        <v>456</v>
      </c>
      <c r="D9088">
        <v>0</v>
      </c>
      <c r="E9088">
        <v>2020</v>
      </c>
    </row>
    <row r="9089" spans="1:5" x14ac:dyDescent="0.25">
      <c r="A9089" t="s">
        <v>312</v>
      </c>
      <c r="B9089" t="s">
        <v>150</v>
      </c>
      <c r="C9089" t="s">
        <v>457</v>
      </c>
      <c r="D9089">
        <v>0</v>
      </c>
      <c r="E9089">
        <v>2018</v>
      </c>
    </row>
    <row r="9090" spans="1:5" x14ac:dyDescent="0.25">
      <c r="A9090" t="s">
        <v>312</v>
      </c>
      <c r="B9090" t="s">
        <v>150</v>
      </c>
      <c r="C9090" t="s">
        <v>457</v>
      </c>
      <c r="D9090">
        <v>0</v>
      </c>
      <c r="E9090">
        <v>2020</v>
      </c>
    </row>
    <row r="9091" spans="1:5" x14ac:dyDescent="0.25">
      <c r="A9091" t="s">
        <v>312</v>
      </c>
      <c r="B9091" t="s">
        <v>150</v>
      </c>
      <c r="C9091" t="s">
        <v>494</v>
      </c>
      <c r="D9091">
        <v>0</v>
      </c>
      <c r="E9091">
        <v>2019</v>
      </c>
    </row>
    <row r="9092" spans="1:5" x14ac:dyDescent="0.25">
      <c r="A9092" t="s">
        <v>312</v>
      </c>
      <c r="B9092" t="s">
        <v>150</v>
      </c>
      <c r="C9092" t="s">
        <v>458</v>
      </c>
      <c r="D9092">
        <v>2263000000</v>
      </c>
      <c r="E9092">
        <v>2018</v>
      </c>
    </row>
    <row r="9093" spans="1:5" x14ac:dyDescent="0.25">
      <c r="A9093" t="s">
        <v>312</v>
      </c>
      <c r="B9093" t="s">
        <v>150</v>
      </c>
      <c r="C9093" t="s">
        <v>458</v>
      </c>
      <c r="D9093">
        <v>2417000000</v>
      </c>
      <c r="E9093">
        <v>2019</v>
      </c>
    </row>
    <row r="9094" spans="1:5" x14ac:dyDescent="0.25">
      <c r="A9094" t="s">
        <v>312</v>
      </c>
      <c r="B9094" t="s">
        <v>150</v>
      </c>
      <c r="C9094" t="s">
        <v>458</v>
      </c>
      <c r="D9094">
        <v>2192000000</v>
      </c>
      <c r="E9094">
        <v>2020</v>
      </c>
    </row>
    <row r="9095" spans="1:5" x14ac:dyDescent="0.25">
      <c r="A9095" t="s">
        <v>312</v>
      </c>
      <c r="B9095" t="s">
        <v>150</v>
      </c>
      <c r="C9095" t="s">
        <v>459</v>
      </c>
      <c r="D9095">
        <v>4394000000</v>
      </c>
      <c r="E9095">
        <v>2018</v>
      </c>
    </row>
    <row r="9096" spans="1:5" x14ac:dyDescent="0.25">
      <c r="A9096" t="s">
        <v>312</v>
      </c>
      <c r="B9096" t="s">
        <v>150</v>
      </c>
      <c r="C9096" t="s">
        <v>459</v>
      </c>
      <c r="D9096">
        <v>4570000000</v>
      </c>
      <c r="E9096">
        <v>2019</v>
      </c>
    </row>
    <row r="9097" spans="1:5" x14ac:dyDescent="0.25">
      <c r="A9097" t="s">
        <v>312</v>
      </c>
      <c r="B9097" t="s">
        <v>150</v>
      </c>
      <c r="C9097" t="s">
        <v>459</v>
      </c>
      <c r="D9097">
        <v>4133000000</v>
      </c>
      <c r="E9097">
        <v>2020</v>
      </c>
    </row>
    <row r="9098" spans="1:5" x14ac:dyDescent="0.25">
      <c r="A9098" t="s">
        <v>312</v>
      </c>
      <c r="B9098" t="s">
        <v>150</v>
      </c>
      <c r="C9098" t="s">
        <v>460</v>
      </c>
      <c r="D9098">
        <v>1270000000</v>
      </c>
      <c r="E9098">
        <v>2018</v>
      </c>
    </row>
    <row r="9099" spans="1:5" x14ac:dyDescent="0.25">
      <c r="A9099" t="s">
        <v>312</v>
      </c>
      <c r="B9099" t="s">
        <v>150</v>
      </c>
      <c r="C9099" t="s">
        <v>460</v>
      </c>
      <c r="D9099">
        <v>-2821000000</v>
      </c>
      <c r="E9099">
        <v>2019</v>
      </c>
    </row>
    <row r="9100" spans="1:5" x14ac:dyDescent="0.25">
      <c r="A9100" t="s">
        <v>312</v>
      </c>
      <c r="B9100" t="s">
        <v>150</v>
      </c>
      <c r="C9100" t="s">
        <v>460</v>
      </c>
      <c r="D9100">
        <v>-289000000</v>
      </c>
      <c r="E9100">
        <v>2020</v>
      </c>
    </row>
    <row r="9101" spans="1:5" x14ac:dyDescent="0.25">
      <c r="A9101" t="s">
        <v>312</v>
      </c>
      <c r="B9101" t="s">
        <v>150</v>
      </c>
      <c r="C9101" t="s">
        <v>461</v>
      </c>
      <c r="D9101">
        <v>-9544000000</v>
      </c>
      <c r="E9101">
        <v>2018</v>
      </c>
    </row>
    <row r="9102" spans="1:5" x14ac:dyDescent="0.25">
      <c r="A9102" t="s">
        <v>312</v>
      </c>
      <c r="B9102" t="s">
        <v>150</v>
      </c>
      <c r="C9102" t="s">
        <v>461</v>
      </c>
      <c r="D9102">
        <v>-7000000</v>
      </c>
      <c r="E9102">
        <v>2019</v>
      </c>
    </row>
    <row r="9103" spans="1:5" x14ac:dyDescent="0.25">
      <c r="A9103" t="s">
        <v>312</v>
      </c>
      <c r="B9103" t="s">
        <v>150</v>
      </c>
      <c r="C9103" t="s">
        <v>461</v>
      </c>
      <c r="D9103">
        <v>-7000000</v>
      </c>
      <c r="E9103">
        <v>2020</v>
      </c>
    </row>
    <row r="9104" spans="1:5" x14ac:dyDescent="0.25">
      <c r="A9104" t="s">
        <v>312</v>
      </c>
      <c r="B9104" t="s">
        <v>150</v>
      </c>
      <c r="C9104" t="s">
        <v>462</v>
      </c>
      <c r="D9104">
        <v>2559000000</v>
      </c>
      <c r="E9104">
        <v>2018</v>
      </c>
    </row>
    <row r="9105" spans="1:5" x14ac:dyDescent="0.25">
      <c r="A9105" t="s">
        <v>312</v>
      </c>
      <c r="B9105" t="s">
        <v>150</v>
      </c>
      <c r="C9105" t="s">
        <v>462</v>
      </c>
      <c r="D9105">
        <v>2281000000</v>
      </c>
      <c r="E9105">
        <v>2019</v>
      </c>
    </row>
    <row r="9106" spans="1:5" x14ac:dyDescent="0.25">
      <c r="A9106" t="s">
        <v>312</v>
      </c>
      <c r="B9106" t="s">
        <v>150</v>
      </c>
      <c r="C9106" t="s">
        <v>462</v>
      </c>
      <c r="D9106">
        <v>5002000000</v>
      </c>
      <c r="E9106">
        <v>2020</v>
      </c>
    </row>
    <row r="9107" spans="1:5" x14ac:dyDescent="0.25">
      <c r="A9107" t="s">
        <v>312</v>
      </c>
      <c r="B9107" t="s">
        <v>150</v>
      </c>
      <c r="C9107" t="s">
        <v>463</v>
      </c>
      <c r="D9107">
        <v>-308000000</v>
      </c>
      <c r="E9107">
        <v>2018</v>
      </c>
    </row>
    <row r="9108" spans="1:5" x14ac:dyDescent="0.25">
      <c r="A9108" t="s">
        <v>312</v>
      </c>
      <c r="B9108" t="s">
        <v>150</v>
      </c>
      <c r="C9108" t="s">
        <v>463</v>
      </c>
      <c r="D9108">
        <v>-418000000</v>
      </c>
      <c r="E9108">
        <v>2019</v>
      </c>
    </row>
    <row r="9109" spans="1:5" x14ac:dyDescent="0.25">
      <c r="A9109" t="s">
        <v>312</v>
      </c>
      <c r="B9109" t="s">
        <v>150</v>
      </c>
      <c r="C9109" t="s">
        <v>463</v>
      </c>
      <c r="D9109">
        <v>268000000</v>
      </c>
      <c r="E9109">
        <v>2020</v>
      </c>
    </row>
    <row r="9110" spans="1:5" x14ac:dyDescent="0.25">
      <c r="A9110" t="s">
        <v>312</v>
      </c>
      <c r="B9110" t="s">
        <v>150</v>
      </c>
      <c r="C9110" t="s">
        <v>12</v>
      </c>
      <c r="D9110">
        <v>7490000000</v>
      </c>
      <c r="E9110">
        <v>2018</v>
      </c>
    </row>
    <row r="9111" spans="1:5" x14ac:dyDescent="0.25">
      <c r="A9111" t="s">
        <v>312</v>
      </c>
      <c r="B9111" t="s">
        <v>150</v>
      </c>
      <c r="C9111" t="s">
        <v>12</v>
      </c>
      <c r="D9111">
        <v>9536000000</v>
      </c>
      <c r="E9111">
        <v>2019</v>
      </c>
    </row>
    <row r="9112" spans="1:5" x14ac:dyDescent="0.25">
      <c r="A9112" t="s">
        <v>312</v>
      </c>
      <c r="B9112" t="s">
        <v>150</v>
      </c>
      <c r="C9112" t="s">
        <v>12</v>
      </c>
      <c r="D9112">
        <v>9813000000</v>
      </c>
      <c r="E9112">
        <v>2020</v>
      </c>
    </row>
    <row r="9113" spans="1:5" x14ac:dyDescent="0.25">
      <c r="A9113" t="s">
        <v>312</v>
      </c>
      <c r="B9113" t="s">
        <v>150</v>
      </c>
      <c r="C9113" t="s">
        <v>464</v>
      </c>
      <c r="D9113">
        <v>10587000000</v>
      </c>
      <c r="E9113">
        <v>2018</v>
      </c>
    </row>
    <row r="9114" spans="1:5" x14ac:dyDescent="0.25">
      <c r="A9114" t="s">
        <v>312</v>
      </c>
      <c r="B9114" t="s">
        <v>150</v>
      </c>
      <c r="C9114" t="s">
        <v>464</v>
      </c>
      <c r="D9114">
        <v>10719000000</v>
      </c>
      <c r="E9114">
        <v>2019</v>
      </c>
    </row>
    <row r="9115" spans="1:5" x14ac:dyDescent="0.25">
      <c r="A9115" t="s">
        <v>312</v>
      </c>
      <c r="B9115" t="s">
        <v>150</v>
      </c>
      <c r="C9115" t="s">
        <v>464</v>
      </c>
      <c r="D9115">
        <v>10009000000</v>
      </c>
      <c r="E9115">
        <v>2020</v>
      </c>
    </row>
    <row r="9116" spans="1:5" x14ac:dyDescent="0.25">
      <c r="A9116" t="s">
        <v>312</v>
      </c>
      <c r="B9116" t="s">
        <v>150</v>
      </c>
      <c r="C9116" t="s">
        <v>465</v>
      </c>
      <c r="D9116">
        <v>26293000000</v>
      </c>
      <c r="E9116">
        <v>2018</v>
      </c>
    </row>
    <row r="9117" spans="1:5" x14ac:dyDescent="0.25">
      <c r="A9117" t="s">
        <v>312</v>
      </c>
      <c r="B9117" t="s">
        <v>150</v>
      </c>
      <c r="C9117" t="s">
        <v>465</v>
      </c>
      <c r="D9117">
        <v>2594000000</v>
      </c>
      <c r="E9117">
        <v>2019</v>
      </c>
    </row>
    <row r="9118" spans="1:5" x14ac:dyDescent="0.25">
      <c r="A9118" t="s">
        <v>312</v>
      </c>
      <c r="B9118" t="s">
        <v>150</v>
      </c>
      <c r="C9118" t="s">
        <v>465</v>
      </c>
      <c r="D9118">
        <v>2495000000</v>
      </c>
      <c r="E9118">
        <v>2020</v>
      </c>
    </row>
    <row r="9119" spans="1:5" x14ac:dyDescent="0.25">
      <c r="A9119" t="s">
        <v>312</v>
      </c>
      <c r="B9119" t="s">
        <v>150</v>
      </c>
      <c r="C9119" t="s">
        <v>466</v>
      </c>
      <c r="D9119">
        <v>7493000000</v>
      </c>
      <c r="E9119">
        <v>2018</v>
      </c>
    </row>
    <row r="9120" spans="1:5" x14ac:dyDescent="0.25">
      <c r="A9120" t="s">
        <v>312</v>
      </c>
      <c r="B9120" t="s">
        <v>150</v>
      </c>
      <c r="C9120" t="s">
        <v>466</v>
      </c>
      <c r="D9120">
        <v>9560000000</v>
      </c>
      <c r="E9120">
        <v>2019</v>
      </c>
    </row>
    <row r="9121" spans="1:5" x14ac:dyDescent="0.25">
      <c r="A9121" t="s">
        <v>312</v>
      </c>
      <c r="B9121" t="s">
        <v>150</v>
      </c>
      <c r="C9121" t="s">
        <v>466</v>
      </c>
      <c r="D9121">
        <v>9688000000</v>
      </c>
      <c r="E9121">
        <v>2020</v>
      </c>
    </row>
    <row r="9122" spans="1:5" x14ac:dyDescent="0.25">
      <c r="A9122" t="s">
        <v>312</v>
      </c>
      <c r="B9122" t="s">
        <v>150</v>
      </c>
      <c r="C9122" t="s">
        <v>467</v>
      </c>
      <c r="D9122">
        <v>0</v>
      </c>
      <c r="E9122">
        <v>2018</v>
      </c>
    </row>
    <row r="9123" spans="1:5" x14ac:dyDescent="0.25">
      <c r="A9123" t="s">
        <v>312</v>
      </c>
      <c r="B9123" t="s">
        <v>150</v>
      </c>
      <c r="C9123" t="s">
        <v>467</v>
      </c>
      <c r="D9123">
        <v>0</v>
      </c>
      <c r="E9123">
        <v>2019</v>
      </c>
    </row>
    <row r="9124" spans="1:5" x14ac:dyDescent="0.25">
      <c r="A9124" t="s">
        <v>312</v>
      </c>
      <c r="B9124" t="s">
        <v>150</v>
      </c>
      <c r="C9124" t="s">
        <v>467</v>
      </c>
      <c r="D9124">
        <v>0</v>
      </c>
      <c r="E9124">
        <v>2020</v>
      </c>
    </row>
    <row r="9125" spans="1:5" x14ac:dyDescent="0.25">
      <c r="A9125" t="s">
        <v>312</v>
      </c>
      <c r="B9125" t="s">
        <v>150</v>
      </c>
      <c r="C9125" t="s">
        <v>468</v>
      </c>
      <c r="D9125">
        <v>0</v>
      </c>
      <c r="E9125">
        <v>2018</v>
      </c>
    </row>
    <row r="9126" spans="1:5" x14ac:dyDescent="0.25">
      <c r="A9126" t="s">
        <v>312</v>
      </c>
      <c r="B9126" t="s">
        <v>150</v>
      </c>
      <c r="C9126" t="s">
        <v>468</v>
      </c>
      <c r="D9126">
        <v>0</v>
      </c>
      <c r="E9126">
        <v>2019</v>
      </c>
    </row>
    <row r="9127" spans="1:5" x14ac:dyDescent="0.25">
      <c r="A9127" t="s">
        <v>312</v>
      </c>
      <c r="B9127" t="s">
        <v>150</v>
      </c>
      <c r="C9127" t="s">
        <v>468</v>
      </c>
      <c r="D9127">
        <v>0</v>
      </c>
      <c r="E9127">
        <v>2020</v>
      </c>
    </row>
    <row r="9128" spans="1:5" x14ac:dyDescent="0.25">
      <c r="A9128" t="s">
        <v>312</v>
      </c>
      <c r="B9128" t="s">
        <v>150</v>
      </c>
      <c r="C9128" t="s">
        <v>469</v>
      </c>
      <c r="D9128">
        <v>1075000000</v>
      </c>
      <c r="E9128">
        <v>2018</v>
      </c>
    </row>
    <row r="9129" spans="1:5" x14ac:dyDescent="0.25">
      <c r="A9129" t="s">
        <v>312</v>
      </c>
      <c r="B9129" t="s">
        <v>150</v>
      </c>
      <c r="C9129" t="s">
        <v>469</v>
      </c>
      <c r="D9129">
        <v>1152000000</v>
      </c>
      <c r="E9129">
        <v>2019</v>
      </c>
    </row>
    <row r="9130" spans="1:5" x14ac:dyDescent="0.25">
      <c r="A9130" t="s">
        <v>312</v>
      </c>
      <c r="B9130" t="s">
        <v>150</v>
      </c>
      <c r="C9130" t="s">
        <v>469</v>
      </c>
      <c r="D9130">
        <v>1240000000</v>
      </c>
      <c r="E9130">
        <v>2020</v>
      </c>
    </row>
    <row r="9131" spans="1:5" x14ac:dyDescent="0.25">
      <c r="A9131" t="s">
        <v>312</v>
      </c>
      <c r="B9131" t="s">
        <v>150</v>
      </c>
      <c r="C9131" t="s">
        <v>470</v>
      </c>
      <c r="D9131">
        <v>0</v>
      </c>
      <c r="E9131">
        <v>2018</v>
      </c>
    </row>
    <row r="9132" spans="1:5" x14ac:dyDescent="0.25">
      <c r="A9132" t="s">
        <v>312</v>
      </c>
      <c r="B9132" t="s">
        <v>150</v>
      </c>
      <c r="C9132" t="s">
        <v>470</v>
      </c>
      <c r="D9132">
        <v>0</v>
      </c>
      <c r="E9132">
        <v>2019</v>
      </c>
    </row>
    <row r="9133" spans="1:5" x14ac:dyDescent="0.25">
      <c r="A9133" t="s">
        <v>312</v>
      </c>
      <c r="B9133" t="s">
        <v>150</v>
      </c>
      <c r="C9133" t="s">
        <v>470</v>
      </c>
      <c r="D9133">
        <v>0</v>
      </c>
      <c r="E9133">
        <v>2020</v>
      </c>
    </row>
    <row r="9134" spans="1:5" x14ac:dyDescent="0.25">
      <c r="A9134" t="s">
        <v>312</v>
      </c>
      <c r="B9134" t="s">
        <v>150</v>
      </c>
      <c r="C9134" t="s">
        <v>471</v>
      </c>
      <c r="D9134">
        <v>0</v>
      </c>
      <c r="E9134">
        <v>2018</v>
      </c>
    </row>
    <row r="9135" spans="1:5" x14ac:dyDescent="0.25">
      <c r="A9135" t="s">
        <v>312</v>
      </c>
      <c r="B9135" t="s">
        <v>150</v>
      </c>
      <c r="C9135" t="s">
        <v>471</v>
      </c>
      <c r="D9135">
        <v>0</v>
      </c>
      <c r="E9135">
        <v>2019</v>
      </c>
    </row>
    <row r="9136" spans="1:5" x14ac:dyDescent="0.25">
      <c r="A9136" t="s">
        <v>312</v>
      </c>
      <c r="B9136" t="s">
        <v>150</v>
      </c>
      <c r="C9136" t="s">
        <v>471</v>
      </c>
      <c r="D9136">
        <v>0</v>
      </c>
      <c r="E9136">
        <v>2020</v>
      </c>
    </row>
    <row r="9137" spans="1:5" x14ac:dyDescent="0.25">
      <c r="A9137" t="s">
        <v>312</v>
      </c>
      <c r="B9137" t="s">
        <v>150</v>
      </c>
      <c r="C9137" t="s">
        <v>472</v>
      </c>
      <c r="D9137">
        <v>0</v>
      </c>
      <c r="E9137">
        <v>2018</v>
      </c>
    </row>
    <row r="9138" spans="1:5" x14ac:dyDescent="0.25">
      <c r="A9138" t="s">
        <v>312</v>
      </c>
      <c r="B9138" t="s">
        <v>150</v>
      </c>
      <c r="C9138" t="s">
        <v>472</v>
      </c>
      <c r="D9138">
        <v>0</v>
      </c>
      <c r="E9138">
        <v>2019</v>
      </c>
    </row>
    <row r="9139" spans="1:5" x14ac:dyDescent="0.25">
      <c r="A9139" t="s">
        <v>312</v>
      </c>
      <c r="B9139" t="s">
        <v>150</v>
      </c>
      <c r="C9139" t="s">
        <v>472</v>
      </c>
      <c r="D9139">
        <v>0</v>
      </c>
      <c r="E9139">
        <v>2020</v>
      </c>
    </row>
    <row r="9140" spans="1:5" x14ac:dyDescent="0.25">
      <c r="A9140" t="s">
        <v>312</v>
      </c>
      <c r="B9140" t="s">
        <v>150</v>
      </c>
      <c r="C9140" t="s">
        <v>473</v>
      </c>
      <c r="D9140">
        <v>0</v>
      </c>
      <c r="E9140">
        <v>2018</v>
      </c>
    </row>
    <row r="9141" spans="1:5" x14ac:dyDescent="0.25">
      <c r="A9141" t="s">
        <v>312</v>
      </c>
      <c r="B9141" t="s">
        <v>150</v>
      </c>
      <c r="C9141" t="s">
        <v>473</v>
      </c>
      <c r="D9141">
        <v>0</v>
      </c>
      <c r="E9141">
        <v>2019</v>
      </c>
    </row>
    <row r="9142" spans="1:5" x14ac:dyDescent="0.25">
      <c r="A9142" t="s">
        <v>312</v>
      </c>
      <c r="B9142" t="s">
        <v>150</v>
      </c>
      <c r="C9142" t="s">
        <v>473</v>
      </c>
      <c r="D9142">
        <v>0</v>
      </c>
      <c r="E9142">
        <v>2020</v>
      </c>
    </row>
    <row r="9143" spans="1:5" x14ac:dyDescent="0.25">
      <c r="A9143" t="s">
        <v>312</v>
      </c>
      <c r="B9143" t="s">
        <v>150</v>
      </c>
      <c r="C9143" t="s">
        <v>474</v>
      </c>
      <c r="D9143">
        <v>0</v>
      </c>
      <c r="E9143">
        <v>2018</v>
      </c>
    </row>
    <row r="9144" spans="1:5" x14ac:dyDescent="0.25">
      <c r="A9144" t="s">
        <v>312</v>
      </c>
      <c r="B9144" t="s">
        <v>150</v>
      </c>
      <c r="C9144" t="s">
        <v>474</v>
      </c>
      <c r="D9144">
        <v>0</v>
      </c>
      <c r="E9144">
        <v>2019</v>
      </c>
    </row>
    <row r="9145" spans="1:5" x14ac:dyDescent="0.25">
      <c r="A9145" t="s">
        <v>312</v>
      </c>
      <c r="B9145" t="s">
        <v>150</v>
      </c>
      <c r="C9145" t="s">
        <v>474</v>
      </c>
      <c r="D9145">
        <v>0</v>
      </c>
      <c r="E9145">
        <v>2020</v>
      </c>
    </row>
    <row r="9146" spans="1:5" x14ac:dyDescent="0.25">
      <c r="A9146" t="s">
        <v>312</v>
      </c>
      <c r="B9146" t="s">
        <v>150</v>
      </c>
      <c r="C9146" t="s">
        <v>475</v>
      </c>
      <c r="D9146">
        <v>136000000</v>
      </c>
      <c r="E9146">
        <v>2018</v>
      </c>
    </row>
    <row r="9147" spans="1:5" x14ac:dyDescent="0.25">
      <c r="A9147" t="s">
        <v>312</v>
      </c>
      <c r="B9147" t="s">
        <v>150</v>
      </c>
      <c r="C9147" t="s">
        <v>475</v>
      </c>
      <c r="D9147">
        <v>0</v>
      </c>
      <c r="E9147">
        <v>2019</v>
      </c>
    </row>
    <row r="9148" spans="1:5" x14ac:dyDescent="0.25">
      <c r="A9148" t="s">
        <v>312</v>
      </c>
      <c r="B9148" t="s">
        <v>150</v>
      </c>
      <c r="C9148" t="s">
        <v>475</v>
      </c>
      <c r="D9148">
        <v>0</v>
      </c>
      <c r="E9148">
        <v>2020</v>
      </c>
    </row>
    <row r="9149" spans="1:5" x14ac:dyDescent="0.25">
      <c r="A9149" t="s">
        <v>312</v>
      </c>
      <c r="B9149" t="s">
        <v>150</v>
      </c>
      <c r="C9149" t="s">
        <v>476</v>
      </c>
      <c r="D9149">
        <v>0</v>
      </c>
      <c r="E9149">
        <v>2018</v>
      </c>
    </row>
    <row r="9150" spans="1:5" x14ac:dyDescent="0.25">
      <c r="A9150" t="s">
        <v>312</v>
      </c>
      <c r="B9150" t="s">
        <v>150</v>
      </c>
      <c r="C9150" t="s">
        <v>476</v>
      </c>
      <c r="D9150">
        <v>0</v>
      </c>
      <c r="E9150">
        <v>2019</v>
      </c>
    </row>
    <row r="9151" spans="1:5" x14ac:dyDescent="0.25">
      <c r="A9151" t="s">
        <v>312</v>
      </c>
      <c r="B9151" t="s">
        <v>150</v>
      </c>
      <c r="C9151" t="s">
        <v>476</v>
      </c>
      <c r="D9151">
        <v>0</v>
      </c>
      <c r="E9151">
        <v>2020</v>
      </c>
    </row>
    <row r="9152" spans="1:5" x14ac:dyDescent="0.25">
      <c r="A9152" t="s">
        <v>312</v>
      </c>
      <c r="B9152" t="s">
        <v>150</v>
      </c>
      <c r="C9152" t="s">
        <v>477</v>
      </c>
      <c r="D9152">
        <v>1769000000</v>
      </c>
      <c r="E9152">
        <v>2018</v>
      </c>
    </row>
    <row r="9153" spans="1:5" x14ac:dyDescent="0.25">
      <c r="A9153" t="s">
        <v>312</v>
      </c>
      <c r="B9153" t="s">
        <v>150</v>
      </c>
      <c r="C9153" t="s">
        <v>477</v>
      </c>
      <c r="D9153">
        <v>231000000</v>
      </c>
      <c r="E9153">
        <v>2019</v>
      </c>
    </row>
    <row r="9154" spans="1:5" x14ac:dyDescent="0.25">
      <c r="A9154" t="s">
        <v>312</v>
      </c>
      <c r="B9154" t="s">
        <v>150</v>
      </c>
      <c r="C9154" t="s">
        <v>477</v>
      </c>
      <c r="D9154">
        <v>587000000</v>
      </c>
      <c r="E9154">
        <v>2020</v>
      </c>
    </row>
    <row r="9155" spans="1:5" x14ac:dyDescent="0.25">
      <c r="A9155" t="s">
        <v>312</v>
      </c>
      <c r="B9155" t="s">
        <v>150</v>
      </c>
      <c r="C9155" t="s">
        <v>478</v>
      </c>
      <c r="D9155">
        <v>0</v>
      </c>
      <c r="E9155">
        <v>2018</v>
      </c>
    </row>
    <row r="9156" spans="1:5" x14ac:dyDescent="0.25">
      <c r="A9156" t="s">
        <v>312</v>
      </c>
      <c r="B9156" t="s">
        <v>150</v>
      </c>
      <c r="C9156" t="s">
        <v>478</v>
      </c>
      <c r="D9156">
        <v>0</v>
      </c>
      <c r="E9156">
        <v>2019</v>
      </c>
    </row>
    <row r="9157" spans="1:5" x14ac:dyDescent="0.25">
      <c r="A9157" t="s">
        <v>312</v>
      </c>
      <c r="B9157" t="s">
        <v>150</v>
      </c>
      <c r="C9157" t="s">
        <v>478</v>
      </c>
      <c r="D9157">
        <v>0</v>
      </c>
      <c r="E9157">
        <v>2020</v>
      </c>
    </row>
    <row r="9158" spans="1:5" x14ac:dyDescent="0.25">
      <c r="A9158" t="s">
        <v>312</v>
      </c>
      <c r="B9158" t="s">
        <v>150</v>
      </c>
      <c r="C9158" t="s">
        <v>479</v>
      </c>
      <c r="D9158">
        <v>29326000000</v>
      </c>
      <c r="E9158">
        <v>2018</v>
      </c>
    </row>
    <row r="9159" spans="1:5" x14ac:dyDescent="0.25">
      <c r="A9159" t="s">
        <v>312</v>
      </c>
      <c r="B9159" t="s">
        <v>150</v>
      </c>
      <c r="C9159" t="s">
        <v>479</v>
      </c>
      <c r="D9159">
        <v>31633000000</v>
      </c>
      <c r="E9159">
        <v>2019</v>
      </c>
    </row>
    <row r="9160" spans="1:5" x14ac:dyDescent="0.25">
      <c r="A9160" t="s">
        <v>312</v>
      </c>
      <c r="B9160" t="s">
        <v>150</v>
      </c>
      <c r="C9160" t="s">
        <v>479</v>
      </c>
      <c r="D9160">
        <v>33498000000</v>
      </c>
      <c r="E9160">
        <v>2020</v>
      </c>
    </row>
    <row r="9161" spans="1:5" x14ac:dyDescent="0.25">
      <c r="A9161" t="s">
        <v>312</v>
      </c>
      <c r="B9161" t="s">
        <v>150</v>
      </c>
      <c r="C9161" t="s">
        <v>480</v>
      </c>
      <c r="D9161">
        <v>-356000000</v>
      </c>
      <c r="E9161">
        <v>2018</v>
      </c>
    </row>
    <row r="9162" spans="1:5" x14ac:dyDescent="0.25">
      <c r="A9162" t="s">
        <v>312</v>
      </c>
      <c r="B9162" t="s">
        <v>150</v>
      </c>
      <c r="C9162" t="s">
        <v>480</v>
      </c>
      <c r="D9162">
        <v>-460000000</v>
      </c>
      <c r="E9162">
        <v>2019</v>
      </c>
    </row>
    <row r="9163" spans="1:5" x14ac:dyDescent="0.25">
      <c r="A9163" t="s">
        <v>312</v>
      </c>
      <c r="B9163" t="s">
        <v>150</v>
      </c>
      <c r="C9163" t="s">
        <v>480</v>
      </c>
      <c r="D9163">
        <v>-477000000</v>
      </c>
      <c r="E9163">
        <v>2020</v>
      </c>
    </row>
    <row r="9164" spans="1:5" x14ac:dyDescent="0.25">
      <c r="A9164" t="s">
        <v>312</v>
      </c>
      <c r="B9164" t="s">
        <v>150</v>
      </c>
      <c r="C9164" t="s">
        <v>481</v>
      </c>
      <c r="D9164">
        <v>2263000000</v>
      </c>
      <c r="E9164">
        <v>2018</v>
      </c>
    </row>
    <row r="9165" spans="1:5" x14ac:dyDescent="0.25">
      <c r="A9165" t="s">
        <v>312</v>
      </c>
      <c r="B9165" t="s">
        <v>150</v>
      </c>
      <c r="C9165" t="s">
        <v>481</v>
      </c>
      <c r="D9165">
        <v>2417000000</v>
      </c>
      <c r="E9165">
        <v>2019</v>
      </c>
    </row>
    <row r="9166" spans="1:5" x14ac:dyDescent="0.25">
      <c r="A9166" t="s">
        <v>312</v>
      </c>
      <c r="B9166" t="s">
        <v>150</v>
      </c>
      <c r="C9166" t="s">
        <v>481</v>
      </c>
      <c r="D9166">
        <v>2192000000</v>
      </c>
      <c r="E9166">
        <v>2020</v>
      </c>
    </row>
    <row r="9167" spans="1:5" x14ac:dyDescent="0.25">
      <c r="A9167" t="s">
        <v>312</v>
      </c>
      <c r="B9167" t="s">
        <v>150</v>
      </c>
      <c r="C9167" t="s">
        <v>482</v>
      </c>
      <c r="D9167">
        <v>0</v>
      </c>
      <c r="E9167">
        <v>2018</v>
      </c>
    </row>
    <row r="9168" spans="1:5" x14ac:dyDescent="0.25">
      <c r="A9168" t="s">
        <v>312</v>
      </c>
      <c r="B9168" t="s">
        <v>150</v>
      </c>
      <c r="C9168" t="s">
        <v>482</v>
      </c>
      <c r="D9168">
        <v>0</v>
      </c>
      <c r="E9168">
        <v>2019</v>
      </c>
    </row>
    <row r="9169" spans="1:5" x14ac:dyDescent="0.25">
      <c r="A9169" t="s">
        <v>312</v>
      </c>
      <c r="B9169" t="s">
        <v>150</v>
      </c>
      <c r="C9169" t="s">
        <v>482</v>
      </c>
      <c r="D9169">
        <v>0</v>
      </c>
      <c r="E9169">
        <v>2020</v>
      </c>
    </row>
    <row r="9170" spans="1:5" x14ac:dyDescent="0.25">
      <c r="A9170" t="s">
        <v>312</v>
      </c>
      <c r="B9170" t="s">
        <v>150</v>
      </c>
      <c r="C9170" t="s">
        <v>483</v>
      </c>
      <c r="D9170">
        <v>0</v>
      </c>
      <c r="E9170">
        <v>2018</v>
      </c>
    </row>
    <row r="9171" spans="1:5" x14ac:dyDescent="0.25">
      <c r="A9171" t="s">
        <v>312</v>
      </c>
      <c r="B9171" t="s">
        <v>150</v>
      </c>
      <c r="C9171" t="s">
        <v>483</v>
      </c>
      <c r="D9171">
        <v>0</v>
      </c>
      <c r="E9171">
        <v>2019</v>
      </c>
    </row>
    <row r="9172" spans="1:5" x14ac:dyDescent="0.25">
      <c r="A9172" t="s">
        <v>312</v>
      </c>
      <c r="B9172" t="s">
        <v>150</v>
      </c>
      <c r="C9172" t="s">
        <v>483</v>
      </c>
      <c r="D9172">
        <v>0</v>
      </c>
      <c r="E9172">
        <v>2020</v>
      </c>
    </row>
    <row r="9173" spans="1:5" x14ac:dyDescent="0.25">
      <c r="A9173" t="s">
        <v>312</v>
      </c>
      <c r="B9173" t="s">
        <v>150</v>
      </c>
      <c r="C9173" t="s">
        <v>484</v>
      </c>
      <c r="D9173">
        <v>140000000</v>
      </c>
      <c r="E9173">
        <v>2018</v>
      </c>
    </row>
    <row r="9174" spans="1:5" x14ac:dyDescent="0.25">
      <c r="A9174" t="s">
        <v>312</v>
      </c>
      <c r="B9174" t="s">
        <v>150</v>
      </c>
      <c r="C9174" t="s">
        <v>484</v>
      </c>
      <c r="D9174">
        <v>133000000</v>
      </c>
      <c r="E9174">
        <v>2019</v>
      </c>
    </row>
    <row r="9175" spans="1:5" x14ac:dyDescent="0.25">
      <c r="A9175" t="s">
        <v>312</v>
      </c>
      <c r="B9175" t="s">
        <v>150</v>
      </c>
      <c r="C9175" t="s">
        <v>484</v>
      </c>
      <c r="D9175">
        <v>128000000</v>
      </c>
      <c r="E9175">
        <v>2020</v>
      </c>
    </row>
    <row r="9176" spans="1:5" x14ac:dyDescent="0.25">
      <c r="A9176" t="s">
        <v>312</v>
      </c>
      <c r="B9176" t="s">
        <v>150</v>
      </c>
      <c r="C9176" t="s">
        <v>485</v>
      </c>
      <c r="D9176">
        <v>12110000000</v>
      </c>
      <c r="E9176">
        <v>2018</v>
      </c>
    </row>
    <row r="9177" spans="1:5" x14ac:dyDescent="0.25">
      <c r="A9177" t="s">
        <v>312</v>
      </c>
      <c r="B9177" t="s">
        <v>150</v>
      </c>
      <c r="C9177" t="s">
        <v>485</v>
      </c>
      <c r="D9177">
        <v>15661000000</v>
      </c>
      <c r="E9177">
        <v>2020</v>
      </c>
    </row>
    <row r="9178" spans="1:5" x14ac:dyDescent="0.25">
      <c r="A9178" t="s">
        <v>312</v>
      </c>
      <c r="B9178" t="s">
        <v>150</v>
      </c>
      <c r="C9178" t="s">
        <v>495</v>
      </c>
      <c r="D9178">
        <v>0</v>
      </c>
      <c r="E9178">
        <v>2019</v>
      </c>
    </row>
    <row r="9179" spans="1:5" x14ac:dyDescent="0.25">
      <c r="A9179" t="s">
        <v>312</v>
      </c>
      <c r="B9179" t="s">
        <v>150</v>
      </c>
      <c r="C9179" t="s">
        <v>486</v>
      </c>
      <c r="D9179">
        <v>-2000000000</v>
      </c>
      <c r="E9179">
        <v>2018</v>
      </c>
    </row>
    <row r="9180" spans="1:5" x14ac:dyDescent="0.25">
      <c r="A9180" t="s">
        <v>312</v>
      </c>
      <c r="B9180" t="s">
        <v>150</v>
      </c>
      <c r="C9180" t="s">
        <v>486</v>
      </c>
      <c r="D9180">
        <v>-10000000</v>
      </c>
      <c r="E9180">
        <v>2019</v>
      </c>
    </row>
    <row r="9181" spans="1:5" x14ac:dyDescent="0.25">
      <c r="A9181" t="s">
        <v>312</v>
      </c>
      <c r="B9181" t="s">
        <v>150</v>
      </c>
      <c r="C9181" t="s">
        <v>486</v>
      </c>
      <c r="D9181">
        <v>1981000000</v>
      </c>
      <c r="E9181">
        <v>2020</v>
      </c>
    </row>
    <row r="9182" spans="1:5" x14ac:dyDescent="0.25">
      <c r="A9182" t="s">
        <v>314</v>
      </c>
      <c r="B9182" t="s">
        <v>152</v>
      </c>
      <c r="C9182" t="s">
        <v>411</v>
      </c>
      <c r="D9182">
        <v>13826000000</v>
      </c>
      <c r="E9182">
        <v>2018</v>
      </c>
    </row>
    <row r="9183" spans="1:5" x14ac:dyDescent="0.25">
      <c r="A9183" t="s">
        <v>314</v>
      </c>
      <c r="B9183" t="s">
        <v>152</v>
      </c>
      <c r="C9183" t="s">
        <v>411</v>
      </c>
      <c r="D9183">
        <v>17357000000</v>
      </c>
      <c r="E9183">
        <v>2019</v>
      </c>
    </row>
    <row r="9184" spans="1:5" x14ac:dyDescent="0.25">
      <c r="A9184" t="s">
        <v>314</v>
      </c>
      <c r="B9184" t="s">
        <v>152</v>
      </c>
      <c r="C9184" t="s">
        <v>411</v>
      </c>
      <c r="D9184">
        <v>16476000000</v>
      </c>
      <c r="E9184">
        <v>2020</v>
      </c>
    </row>
    <row r="9185" spans="1:5" x14ac:dyDescent="0.25">
      <c r="A9185" t="s">
        <v>314</v>
      </c>
      <c r="B9185" t="s">
        <v>152</v>
      </c>
      <c r="C9185" t="s">
        <v>10</v>
      </c>
      <c r="D9185">
        <v>14645000000</v>
      </c>
      <c r="E9185">
        <v>2018</v>
      </c>
    </row>
    <row r="9186" spans="1:5" x14ac:dyDescent="0.25">
      <c r="A9186" t="s">
        <v>314</v>
      </c>
      <c r="B9186" t="s">
        <v>152</v>
      </c>
      <c r="C9186" t="s">
        <v>10</v>
      </c>
      <c r="D9186">
        <v>16568000000</v>
      </c>
      <c r="E9186">
        <v>2019</v>
      </c>
    </row>
    <row r="9187" spans="1:5" x14ac:dyDescent="0.25">
      <c r="A9187" t="s">
        <v>314</v>
      </c>
      <c r="B9187" t="s">
        <v>152</v>
      </c>
      <c r="C9187" t="s">
        <v>10</v>
      </c>
      <c r="D9187">
        <v>16691000000</v>
      </c>
      <c r="E9187">
        <v>2020</v>
      </c>
    </row>
    <row r="9188" spans="1:5" x14ac:dyDescent="0.25">
      <c r="A9188" t="s">
        <v>314</v>
      </c>
      <c r="B9188" t="s">
        <v>152</v>
      </c>
      <c r="C9188" t="s">
        <v>412</v>
      </c>
      <c r="D9188">
        <v>35504000000</v>
      </c>
      <c r="E9188">
        <v>2018</v>
      </c>
    </row>
    <row r="9189" spans="1:5" x14ac:dyDescent="0.25">
      <c r="A9189" t="s">
        <v>314</v>
      </c>
      <c r="B9189" t="s">
        <v>152</v>
      </c>
      <c r="C9189" t="s">
        <v>412</v>
      </c>
      <c r="D9189">
        <v>34405000000</v>
      </c>
      <c r="E9189">
        <v>2019</v>
      </c>
    </row>
    <row r="9190" spans="1:5" x14ac:dyDescent="0.25">
      <c r="A9190" t="s">
        <v>314</v>
      </c>
      <c r="B9190" t="s">
        <v>152</v>
      </c>
      <c r="C9190" t="s">
        <v>412</v>
      </c>
      <c r="D9190">
        <v>34307000000</v>
      </c>
      <c r="E9190">
        <v>2020</v>
      </c>
    </row>
    <row r="9191" spans="1:5" x14ac:dyDescent="0.25">
      <c r="A9191" t="s">
        <v>314</v>
      </c>
      <c r="B9191" t="s">
        <v>152</v>
      </c>
      <c r="C9191" t="s">
        <v>413</v>
      </c>
      <c r="D9191">
        <v>6389000000</v>
      </c>
      <c r="E9191">
        <v>2018</v>
      </c>
    </row>
    <row r="9192" spans="1:5" x14ac:dyDescent="0.25">
      <c r="A9192" t="s">
        <v>314</v>
      </c>
      <c r="B9192" t="s">
        <v>152</v>
      </c>
      <c r="C9192" t="s">
        <v>413</v>
      </c>
      <c r="D9192">
        <v>5447000000</v>
      </c>
      <c r="E9192">
        <v>2019</v>
      </c>
    </row>
    <row r="9193" spans="1:5" x14ac:dyDescent="0.25">
      <c r="A9193" t="s">
        <v>314</v>
      </c>
      <c r="B9193" t="s">
        <v>152</v>
      </c>
      <c r="C9193" t="s">
        <v>413</v>
      </c>
      <c r="D9193">
        <v>4941000000</v>
      </c>
      <c r="E9193">
        <v>2020</v>
      </c>
    </row>
    <row r="9194" spans="1:5" x14ac:dyDescent="0.25">
      <c r="A9194" t="s">
        <v>314</v>
      </c>
      <c r="B9194" t="s">
        <v>152</v>
      </c>
      <c r="C9194" t="s">
        <v>15</v>
      </c>
      <c r="D9194">
        <v>311072000000</v>
      </c>
      <c r="E9194">
        <v>2018</v>
      </c>
    </row>
    <row r="9195" spans="1:5" x14ac:dyDescent="0.25">
      <c r="A9195" t="s">
        <v>314</v>
      </c>
      <c r="B9195" t="s">
        <v>152</v>
      </c>
      <c r="C9195" t="s">
        <v>15</v>
      </c>
      <c r="D9195">
        <v>265177000000</v>
      </c>
      <c r="E9195">
        <v>2019</v>
      </c>
    </row>
    <row r="9196" spans="1:5" x14ac:dyDescent="0.25">
      <c r="A9196" t="s">
        <v>314</v>
      </c>
      <c r="B9196" t="s">
        <v>152</v>
      </c>
      <c r="C9196" t="s">
        <v>15</v>
      </c>
      <c r="D9196">
        <v>253452000000</v>
      </c>
      <c r="E9196">
        <v>2020</v>
      </c>
    </row>
    <row r="9197" spans="1:5" x14ac:dyDescent="0.25">
      <c r="A9197" t="s">
        <v>314</v>
      </c>
      <c r="B9197" t="s">
        <v>152</v>
      </c>
      <c r="C9197" t="s">
        <v>414</v>
      </c>
      <c r="D9197">
        <v>-6627000000</v>
      </c>
      <c r="E9197">
        <v>2018</v>
      </c>
    </row>
    <row r="9198" spans="1:5" x14ac:dyDescent="0.25">
      <c r="A9198" t="s">
        <v>314</v>
      </c>
      <c r="B9198" t="s">
        <v>152</v>
      </c>
      <c r="C9198" t="s">
        <v>414</v>
      </c>
      <c r="D9198">
        <v>-5813000000</v>
      </c>
      <c r="E9198">
        <v>2019</v>
      </c>
    </row>
    <row r="9199" spans="1:5" x14ac:dyDescent="0.25">
      <c r="A9199" t="s">
        <v>314</v>
      </c>
      <c r="B9199" t="s">
        <v>152</v>
      </c>
      <c r="C9199" t="s">
        <v>414</v>
      </c>
      <c r="D9199">
        <v>-3252000000</v>
      </c>
      <c r="E9199">
        <v>2020</v>
      </c>
    </row>
    <row r="9200" spans="1:5" x14ac:dyDescent="0.25">
      <c r="A9200" t="s">
        <v>314</v>
      </c>
      <c r="B9200" t="s">
        <v>152</v>
      </c>
      <c r="C9200" t="s">
        <v>415</v>
      </c>
      <c r="D9200">
        <v>-31806000000</v>
      </c>
      <c r="E9200">
        <v>2018</v>
      </c>
    </row>
    <row r="9201" spans="1:5" x14ac:dyDescent="0.25">
      <c r="A9201" t="s">
        <v>314</v>
      </c>
      <c r="B9201" t="s">
        <v>152</v>
      </c>
      <c r="C9201" t="s">
        <v>415</v>
      </c>
      <c r="D9201">
        <v>-16133000000</v>
      </c>
      <c r="E9201">
        <v>2019</v>
      </c>
    </row>
    <row r="9202" spans="1:5" x14ac:dyDescent="0.25">
      <c r="A9202" t="s">
        <v>314</v>
      </c>
      <c r="B9202" t="s">
        <v>152</v>
      </c>
      <c r="C9202" t="s">
        <v>415</v>
      </c>
      <c r="D9202">
        <v>-19852000000</v>
      </c>
      <c r="E9202">
        <v>2020</v>
      </c>
    </row>
    <row r="9203" spans="1:5" x14ac:dyDescent="0.25">
      <c r="A9203" t="s">
        <v>314</v>
      </c>
      <c r="B9203" t="s">
        <v>152</v>
      </c>
      <c r="C9203" t="s">
        <v>416</v>
      </c>
      <c r="D9203">
        <v>18280000000</v>
      </c>
      <c r="E9203">
        <v>2018</v>
      </c>
    </row>
    <row r="9204" spans="1:5" x14ac:dyDescent="0.25">
      <c r="A9204" t="s">
        <v>314</v>
      </c>
      <c r="B9204" t="s">
        <v>152</v>
      </c>
      <c r="C9204" t="s">
        <v>416</v>
      </c>
      <c r="D9204">
        <v>8939000000</v>
      </c>
      <c r="E9204">
        <v>2019</v>
      </c>
    </row>
    <row r="9205" spans="1:5" x14ac:dyDescent="0.25">
      <c r="A9205" t="s">
        <v>314</v>
      </c>
      <c r="B9205" t="s">
        <v>152</v>
      </c>
      <c r="C9205" t="s">
        <v>416</v>
      </c>
      <c r="D9205">
        <v>16642000000</v>
      </c>
      <c r="E9205">
        <v>2020</v>
      </c>
    </row>
    <row r="9206" spans="1:5" x14ac:dyDescent="0.25">
      <c r="A9206" t="s">
        <v>314</v>
      </c>
      <c r="B9206" t="s">
        <v>152</v>
      </c>
      <c r="C9206" t="s">
        <v>417</v>
      </c>
      <c r="D9206">
        <v>4978000000</v>
      </c>
      <c r="E9206">
        <v>2018</v>
      </c>
    </row>
    <row r="9207" spans="1:5" x14ac:dyDescent="0.25">
      <c r="A9207" t="s">
        <v>314</v>
      </c>
      <c r="B9207" t="s">
        <v>152</v>
      </c>
      <c r="C9207" t="s">
        <v>417</v>
      </c>
      <c r="D9207">
        <v>8772000000</v>
      </c>
      <c r="E9207">
        <v>2019</v>
      </c>
    </row>
    <row r="9208" spans="1:5" x14ac:dyDescent="0.25">
      <c r="A9208" t="s">
        <v>314</v>
      </c>
      <c r="B9208" t="s">
        <v>152</v>
      </c>
      <c r="C9208" t="s">
        <v>417</v>
      </c>
      <c r="D9208">
        <v>3597000000</v>
      </c>
      <c r="E9208">
        <v>2020</v>
      </c>
    </row>
    <row r="9209" spans="1:5" x14ac:dyDescent="0.25">
      <c r="A9209" t="s">
        <v>314</v>
      </c>
      <c r="B9209" t="s">
        <v>152</v>
      </c>
      <c r="C9209" t="s">
        <v>418</v>
      </c>
      <c r="D9209">
        <v>0</v>
      </c>
      <c r="E9209">
        <v>2018</v>
      </c>
    </row>
    <row r="9210" spans="1:5" x14ac:dyDescent="0.25">
      <c r="A9210" t="s">
        <v>314</v>
      </c>
      <c r="B9210" t="s">
        <v>152</v>
      </c>
      <c r="C9210" t="s">
        <v>418</v>
      </c>
      <c r="D9210">
        <v>0</v>
      </c>
      <c r="E9210">
        <v>2019</v>
      </c>
    </row>
    <row r="9211" spans="1:5" x14ac:dyDescent="0.25">
      <c r="A9211" t="s">
        <v>314</v>
      </c>
      <c r="B9211" t="s">
        <v>152</v>
      </c>
      <c r="C9211" t="s">
        <v>418</v>
      </c>
      <c r="D9211">
        <v>0</v>
      </c>
      <c r="E9211">
        <v>2020</v>
      </c>
    </row>
    <row r="9212" spans="1:5" x14ac:dyDescent="0.25">
      <c r="A9212" t="s">
        <v>314</v>
      </c>
      <c r="B9212" t="s">
        <v>152</v>
      </c>
      <c r="C9212" t="s">
        <v>419</v>
      </c>
      <c r="D9212">
        <v>-1438000000</v>
      </c>
      <c r="E9212">
        <v>2018</v>
      </c>
    </row>
    <row r="9213" spans="1:5" x14ac:dyDescent="0.25">
      <c r="A9213" t="s">
        <v>314</v>
      </c>
      <c r="B9213" t="s">
        <v>152</v>
      </c>
      <c r="C9213" t="s">
        <v>419</v>
      </c>
      <c r="D9213">
        <v>1734000000</v>
      </c>
      <c r="E9213">
        <v>2019</v>
      </c>
    </row>
    <row r="9214" spans="1:5" x14ac:dyDescent="0.25">
      <c r="A9214" t="s">
        <v>314</v>
      </c>
      <c r="B9214" t="s">
        <v>152</v>
      </c>
      <c r="C9214" t="s">
        <v>419</v>
      </c>
      <c r="D9214">
        <v>1339000000</v>
      </c>
      <c r="E9214">
        <v>2020</v>
      </c>
    </row>
    <row r="9215" spans="1:5" x14ac:dyDescent="0.25">
      <c r="A9215" t="s">
        <v>314</v>
      </c>
      <c r="B9215" t="s">
        <v>152</v>
      </c>
      <c r="C9215" t="s">
        <v>420</v>
      </c>
      <c r="D9215">
        <v>573000000</v>
      </c>
      <c r="E9215">
        <v>2018</v>
      </c>
    </row>
    <row r="9216" spans="1:5" x14ac:dyDescent="0.25">
      <c r="A9216" t="s">
        <v>314</v>
      </c>
      <c r="B9216" t="s">
        <v>152</v>
      </c>
      <c r="C9216" t="s">
        <v>420</v>
      </c>
      <c r="D9216">
        <v>1581000000</v>
      </c>
      <c r="E9216">
        <v>2019</v>
      </c>
    </row>
    <row r="9217" spans="1:5" x14ac:dyDescent="0.25">
      <c r="A9217" t="s">
        <v>314</v>
      </c>
      <c r="B9217" t="s">
        <v>152</v>
      </c>
      <c r="C9217" t="s">
        <v>420</v>
      </c>
      <c r="D9217">
        <v>-1105000000</v>
      </c>
      <c r="E9217">
        <v>2020</v>
      </c>
    </row>
    <row r="9218" spans="1:5" x14ac:dyDescent="0.25">
      <c r="A9218" t="s">
        <v>314</v>
      </c>
      <c r="B9218" t="s">
        <v>152</v>
      </c>
      <c r="C9218" t="s">
        <v>421</v>
      </c>
      <c r="D9218">
        <v>-6650000000</v>
      </c>
      <c r="E9218">
        <v>2018</v>
      </c>
    </row>
    <row r="9219" spans="1:5" x14ac:dyDescent="0.25">
      <c r="A9219" t="s">
        <v>314</v>
      </c>
      <c r="B9219" t="s">
        <v>152</v>
      </c>
      <c r="C9219" t="s">
        <v>421</v>
      </c>
      <c r="D9219">
        <v>1148000000</v>
      </c>
      <c r="E9219">
        <v>2019</v>
      </c>
    </row>
    <row r="9220" spans="1:5" x14ac:dyDescent="0.25">
      <c r="A9220" t="s">
        <v>314</v>
      </c>
      <c r="B9220" t="s">
        <v>152</v>
      </c>
      <c r="C9220" t="s">
        <v>421</v>
      </c>
      <c r="D9220">
        <v>-4274000000</v>
      </c>
      <c r="E9220">
        <v>2020</v>
      </c>
    </row>
    <row r="9221" spans="1:5" x14ac:dyDescent="0.25">
      <c r="A9221" t="s">
        <v>314</v>
      </c>
      <c r="B9221" t="s">
        <v>152</v>
      </c>
      <c r="C9221" t="s">
        <v>422</v>
      </c>
      <c r="D9221">
        <v>4046000000</v>
      </c>
      <c r="E9221">
        <v>2018</v>
      </c>
    </row>
    <row r="9222" spans="1:5" x14ac:dyDescent="0.25">
      <c r="A9222" t="s">
        <v>314</v>
      </c>
      <c r="B9222" t="s">
        <v>152</v>
      </c>
      <c r="C9222" t="s">
        <v>422</v>
      </c>
      <c r="D9222">
        <v>298000000</v>
      </c>
      <c r="E9222">
        <v>2019</v>
      </c>
    </row>
    <row r="9223" spans="1:5" x14ac:dyDescent="0.25">
      <c r="A9223" t="s">
        <v>314</v>
      </c>
      <c r="B9223" t="s">
        <v>152</v>
      </c>
      <c r="C9223" t="s">
        <v>422</v>
      </c>
      <c r="D9223">
        <v>2468000000</v>
      </c>
      <c r="E9223">
        <v>2020</v>
      </c>
    </row>
    <row r="9224" spans="1:5" x14ac:dyDescent="0.25">
      <c r="A9224" t="s">
        <v>314</v>
      </c>
      <c r="B9224" t="s">
        <v>152</v>
      </c>
      <c r="C9224" t="s">
        <v>423</v>
      </c>
      <c r="D9224">
        <v>702000000</v>
      </c>
      <c r="E9224">
        <v>2018</v>
      </c>
    </row>
    <row r="9225" spans="1:5" x14ac:dyDescent="0.25">
      <c r="A9225" t="s">
        <v>314</v>
      </c>
      <c r="B9225" t="s">
        <v>152</v>
      </c>
      <c r="C9225" t="s">
        <v>423</v>
      </c>
      <c r="D9225">
        <v>702000000</v>
      </c>
      <c r="E9225">
        <v>2019</v>
      </c>
    </row>
    <row r="9226" spans="1:5" x14ac:dyDescent="0.25">
      <c r="A9226" t="s">
        <v>314</v>
      </c>
      <c r="B9226" t="s">
        <v>152</v>
      </c>
      <c r="C9226" t="s">
        <v>423</v>
      </c>
      <c r="D9226">
        <v>702000000</v>
      </c>
      <c r="E9226">
        <v>2020</v>
      </c>
    </row>
    <row r="9227" spans="1:5" x14ac:dyDescent="0.25">
      <c r="A9227" t="s">
        <v>314</v>
      </c>
      <c r="B9227" t="s">
        <v>152</v>
      </c>
      <c r="C9227" t="s">
        <v>424</v>
      </c>
      <c r="D9227">
        <v>-314000000</v>
      </c>
      <c r="E9227">
        <v>2018</v>
      </c>
    </row>
    <row r="9228" spans="1:5" x14ac:dyDescent="0.25">
      <c r="A9228" t="s">
        <v>314</v>
      </c>
      <c r="B9228" t="s">
        <v>152</v>
      </c>
      <c r="C9228" t="s">
        <v>424</v>
      </c>
      <c r="D9228">
        <v>26000000</v>
      </c>
      <c r="E9228">
        <v>2019</v>
      </c>
    </row>
    <row r="9229" spans="1:5" x14ac:dyDescent="0.25">
      <c r="A9229" t="s">
        <v>314</v>
      </c>
      <c r="B9229" t="s">
        <v>152</v>
      </c>
      <c r="C9229" t="s">
        <v>424</v>
      </c>
      <c r="D9229">
        <v>-152000000</v>
      </c>
      <c r="E9229">
        <v>2020</v>
      </c>
    </row>
    <row r="9230" spans="1:5" x14ac:dyDescent="0.25">
      <c r="A9230" t="s">
        <v>314</v>
      </c>
      <c r="B9230" t="s">
        <v>152</v>
      </c>
      <c r="C9230" t="s">
        <v>425</v>
      </c>
      <c r="D9230">
        <v>-22364000000</v>
      </c>
      <c r="E9230">
        <v>2018</v>
      </c>
    </row>
    <row r="9231" spans="1:5" x14ac:dyDescent="0.25">
      <c r="A9231" t="s">
        <v>314</v>
      </c>
      <c r="B9231" t="s">
        <v>152</v>
      </c>
      <c r="C9231" t="s">
        <v>425</v>
      </c>
      <c r="D9231">
        <v>-2297000000</v>
      </c>
      <c r="E9231">
        <v>2019</v>
      </c>
    </row>
    <row r="9232" spans="1:5" x14ac:dyDescent="0.25">
      <c r="A9232" t="s">
        <v>314</v>
      </c>
      <c r="B9232" t="s">
        <v>152</v>
      </c>
      <c r="C9232" t="s">
        <v>425</v>
      </c>
      <c r="D9232">
        <v>7688000000</v>
      </c>
      <c r="E9232">
        <v>2020</v>
      </c>
    </row>
    <row r="9233" spans="1:5" x14ac:dyDescent="0.25">
      <c r="A9233" t="s">
        <v>314</v>
      </c>
      <c r="B9233" t="s">
        <v>152</v>
      </c>
      <c r="C9233" t="s">
        <v>426</v>
      </c>
      <c r="D9233">
        <v>-22678000000</v>
      </c>
      <c r="E9233">
        <v>2018</v>
      </c>
    </row>
    <row r="9234" spans="1:5" x14ac:dyDescent="0.25">
      <c r="A9234" t="s">
        <v>314</v>
      </c>
      <c r="B9234" t="s">
        <v>152</v>
      </c>
      <c r="C9234" t="s">
        <v>426</v>
      </c>
      <c r="D9234">
        <v>-2272000000</v>
      </c>
      <c r="E9234">
        <v>2019</v>
      </c>
    </row>
    <row r="9235" spans="1:5" x14ac:dyDescent="0.25">
      <c r="A9235" t="s">
        <v>314</v>
      </c>
      <c r="B9235" t="s">
        <v>152</v>
      </c>
      <c r="C9235" t="s">
        <v>426</v>
      </c>
      <c r="D9235">
        <v>7536000000</v>
      </c>
      <c r="E9235">
        <v>2020</v>
      </c>
    </row>
    <row r="9236" spans="1:5" x14ac:dyDescent="0.25">
      <c r="A9236" t="s">
        <v>314</v>
      </c>
      <c r="B9236" t="s">
        <v>152</v>
      </c>
      <c r="C9236" t="s">
        <v>21</v>
      </c>
      <c r="D9236">
        <v>72818000000</v>
      </c>
      <c r="E9236">
        <v>2018</v>
      </c>
    </row>
    <row r="9237" spans="1:5" x14ac:dyDescent="0.25">
      <c r="A9237" t="s">
        <v>314</v>
      </c>
      <c r="B9237" t="s">
        <v>152</v>
      </c>
      <c r="C9237" t="s">
        <v>21</v>
      </c>
      <c r="D9237">
        <v>66911000000</v>
      </c>
      <c r="E9237">
        <v>2019</v>
      </c>
    </row>
    <row r="9238" spans="1:5" x14ac:dyDescent="0.25">
      <c r="A9238" t="s">
        <v>314</v>
      </c>
      <c r="B9238" t="s">
        <v>152</v>
      </c>
      <c r="C9238" t="s">
        <v>21</v>
      </c>
      <c r="D9238">
        <v>60421000000</v>
      </c>
      <c r="E9238">
        <v>2020</v>
      </c>
    </row>
    <row r="9239" spans="1:5" x14ac:dyDescent="0.25">
      <c r="A9239" t="s">
        <v>314</v>
      </c>
      <c r="B9239" t="s">
        <v>152</v>
      </c>
      <c r="C9239" t="s">
        <v>427</v>
      </c>
      <c r="D9239">
        <v>120320000000</v>
      </c>
      <c r="E9239">
        <v>2018</v>
      </c>
    </row>
    <row r="9240" spans="1:5" x14ac:dyDescent="0.25">
      <c r="A9240" t="s">
        <v>314</v>
      </c>
      <c r="B9240" t="s">
        <v>152</v>
      </c>
      <c r="C9240" t="s">
        <v>427</v>
      </c>
      <c r="D9240">
        <v>96287000000</v>
      </c>
      <c r="E9240">
        <v>2019</v>
      </c>
    </row>
    <row r="9241" spans="1:5" x14ac:dyDescent="0.25">
      <c r="A9241" t="s">
        <v>314</v>
      </c>
      <c r="B9241" t="s">
        <v>152</v>
      </c>
      <c r="C9241" t="s">
        <v>427</v>
      </c>
      <c r="D9241">
        <v>85809000000</v>
      </c>
      <c r="E9241">
        <v>2020</v>
      </c>
    </row>
    <row r="9242" spans="1:5" x14ac:dyDescent="0.25">
      <c r="A9242" t="s">
        <v>314</v>
      </c>
      <c r="B9242" t="s">
        <v>152</v>
      </c>
      <c r="C9242" t="s">
        <v>13</v>
      </c>
      <c r="D9242">
        <v>28448000000</v>
      </c>
      <c r="E9242">
        <v>2018</v>
      </c>
    </row>
    <row r="9243" spans="1:5" x14ac:dyDescent="0.25">
      <c r="A9243" t="s">
        <v>314</v>
      </c>
      <c r="B9243" t="s">
        <v>152</v>
      </c>
      <c r="C9243" t="s">
        <v>13</v>
      </c>
      <c r="D9243">
        <v>103096000000</v>
      </c>
      <c r="E9243">
        <v>2019</v>
      </c>
    </row>
    <row r="9244" spans="1:5" x14ac:dyDescent="0.25">
      <c r="A9244" t="s">
        <v>314</v>
      </c>
      <c r="B9244" t="s">
        <v>152</v>
      </c>
      <c r="C9244" t="s">
        <v>13</v>
      </c>
      <c r="D9244">
        <v>88412000000</v>
      </c>
      <c r="E9244">
        <v>2020</v>
      </c>
    </row>
    <row r="9245" spans="1:5" x14ac:dyDescent="0.25">
      <c r="A9245" t="s">
        <v>314</v>
      </c>
      <c r="B9245" t="s">
        <v>152</v>
      </c>
      <c r="C9245" t="s">
        <v>16</v>
      </c>
      <c r="D9245">
        <v>41468000000</v>
      </c>
      <c r="E9245">
        <v>2018</v>
      </c>
    </row>
    <row r="9246" spans="1:5" x14ac:dyDescent="0.25">
      <c r="A9246" t="s">
        <v>314</v>
      </c>
      <c r="B9246" t="s">
        <v>152</v>
      </c>
      <c r="C9246" t="s">
        <v>16</v>
      </c>
      <c r="D9246">
        <v>78865000000</v>
      </c>
      <c r="E9246">
        <v>2019</v>
      </c>
    </row>
    <row r="9247" spans="1:5" x14ac:dyDescent="0.25">
      <c r="A9247" t="s">
        <v>314</v>
      </c>
      <c r="B9247" t="s">
        <v>152</v>
      </c>
      <c r="C9247" t="s">
        <v>16</v>
      </c>
      <c r="D9247">
        <v>56069000000</v>
      </c>
      <c r="E9247">
        <v>2020</v>
      </c>
    </row>
    <row r="9248" spans="1:5" x14ac:dyDescent="0.25">
      <c r="A9248" t="s">
        <v>314</v>
      </c>
      <c r="B9248" t="s">
        <v>152</v>
      </c>
      <c r="C9248" t="s">
        <v>428</v>
      </c>
      <c r="D9248">
        <v>8223000000</v>
      </c>
      <c r="E9248">
        <v>2018</v>
      </c>
    </row>
    <row r="9249" spans="1:5" x14ac:dyDescent="0.25">
      <c r="A9249" t="s">
        <v>314</v>
      </c>
      <c r="B9249" t="s">
        <v>152</v>
      </c>
      <c r="C9249" t="s">
        <v>428</v>
      </c>
      <c r="D9249">
        <v>0</v>
      </c>
      <c r="E9249">
        <v>2020</v>
      </c>
    </row>
    <row r="9250" spans="1:5" x14ac:dyDescent="0.25">
      <c r="A9250" t="s">
        <v>314</v>
      </c>
      <c r="B9250" t="s">
        <v>152</v>
      </c>
      <c r="C9250" t="s">
        <v>429</v>
      </c>
      <c r="D9250">
        <v>8223000000</v>
      </c>
      <c r="E9250">
        <v>2018</v>
      </c>
    </row>
    <row r="9251" spans="1:5" x14ac:dyDescent="0.25">
      <c r="A9251" t="s">
        <v>314</v>
      </c>
      <c r="B9251" t="s">
        <v>152</v>
      </c>
      <c r="C9251" t="s">
        <v>429</v>
      </c>
      <c r="D9251">
        <v>0</v>
      </c>
      <c r="E9251">
        <v>2019</v>
      </c>
    </row>
    <row r="9252" spans="1:5" x14ac:dyDescent="0.25">
      <c r="A9252" t="s">
        <v>314</v>
      </c>
      <c r="B9252" t="s">
        <v>152</v>
      </c>
      <c r="C9252" t="s">
        <v>429</v>
      </c>
      <c r="D9252">
        <v>0</v>
      </c>
      <c r="E9252">
        <v>2019</v>
      </c>
    </row>
    <row r="9253" spans="1:5" x14ac:dyDescent="0.25">
      <c r="A9253" t="s">
        <v>314</v>
      </c>
      <c r="B9253" t="s">
        <v>152</v>
      </c>
      <c r="C9253" t="s">
        <v>429</v>
      </c>
      <c r="D9253">
        <v>0</v>
      </c>
      <c r="E9253">
        <v>2020</v>
      </c>
    </row>
    <row r="9254" spans="1:5" x14ac:dyDescent="0.25">
      <c r="A9254" t="s">
        <v>314</v>
      </c>
      <c r="B9254" t="s">
        <v>152</v>
      </c>
      <c r="C9254" t="s">
        <v>430</v>
      </c>
      <c r="D9254">
        <v>-20987000000</v>
      </c>
      <c r="E9254">
        <v>2018</v>
      </c>
    </row>
    <row r="9255" spans="1:5" x14ac:dyDescent="0.25">
      <c r="A9255" t="s">
        <v>314</v>
      </c>
      <c r="B9255" t="s">
        <v>152</v>
      </c>
      <c r="C9255" t="s">
        <v>430</v>
      </c>
      <c r="D9255">
        <v>1149000000</v>
      </c>
      <c r="E9255">
        <v>2019</v>
      </c>
    </row>
    <row r="9256" spans="1:5" x14ac:dyDescent="0.25">
      <c r="A9256" t="s">
        <v>314</v>
      </c>
      <c r="B9256" t="s">
        <v>152</v>
      </c>
      <c r="C9256" t="s">
        <v>430</v>
      </c>
      <c r="D9256">
        <v>5197000000</v>
      </c>
      <c r="E9256">
        <v>2020</v>
      </c>
    </row>
    <row r="9257" spans="1:5" x14ac:dyDescent="0.25">
      <c r="A9257" t="s">
        <v>314</v>
      </c>
      <c r="B9257" t="s">
        <v>152</v>
      </c>
      <c r="C9257" t="s">
        <v>431</v>
      </c>
      <c r="D9257">
        <v>0</v>
      </c>
      <c r="E9257">
        <v>2018</v>
      </c>
    </row>
    <row r="9258" spans="1:5" x14ac:dyDescent="0.25">
      <c r="A9258" t="s">
        <v>314</v>
      </c>
      <c r="B9258" t="s">
        <v>152</v>
      </c>
      <c r="C9258" t="s">
        <v>431</v>
      </c>
      <c r="D9258">
        <v>0</v>
      </c>
      <c r="E9258">
        <v>2019</v>
      </c>
    </row>
    <row r="9259" spans="1:5" x14ac:dyDescent="0.25">
      <c r="A9259" t="s">
        <v>314</v>
      </c>
      <c r="B9259" t="s">
        <v>152</v>
      </c>
      <c r="C9259" t="s">
        <v>431</v>
      </c>
      <c r="D9259">
        <v>0</v>
      </c>
      <c r="E9259">
        <v>2020</v>
      </c>
    </row>
    <row r="9260" spans="1:5" x14ac:dyDescent="0.25">
      <c r="A9260" t="s">
        <v>314</v>
      </c>
      <c r="B9260" t="s">
        <v>152</v>
      </c>
      <c r="C9260" t="s">
        <v>432</v>
      </c>
      <c r="D9260">
        <v>43465</v>
      </c>
      <c r="E9260">
        <v>2018</v>
      </c>
    </row>
    <row r="9261" spans="1:5" x14ac:dyDescent="0.25">
      <c r="A9261" t="s">
        <v>314</v>
      </c>
      <c r="B9261" t="s">
        <v>152</v>
      </c>
      <c r="C9261" t="s">
        <v>432</v>
      </c>
      <c r="D9261">
        <v>43830</v>
      </c>
      <c r="E9261">
        <v>2019</v>
      </c>
    </row>
    <row r="9262" spans="1:5" x14ac:dyDescent="0.25">
      <c r="A9262" t="s">
        <v>314</v>
      </c>
      <c r="B9262" t="s">
        <v>152</v>
      </c>
      <c r="C9262" t="s">
        <v>432</v>
      </c>
      <c r="D9262">
        <v>44196</v>
      </c>
      <c r="E9262">
        <v>2020</v>
      </c>
    </row>
    <row r="9263" spans="1:5" x14ac:dyDescent="0.25">
      <c r="A9263" t="s">
        <v>314</v>
      </c>
      <c r="B9263" t="s">
        <v>152</v>
      </c>
      <c r="C9263" t="s">
        <v>433</v>
      </c>
      <c r="D9263">
        <v>20500000000</v>
      </c>
      <c r="E9263">
        <v>2018</v>
      </c>
    </row>
    <row r="9264" spans="1:5" x14ac:dyDescent="0.25">
      <c r="A9264" t="s">
        <v>314</v>
      </c>
      <c r="B9264" t="s">
        <v>152</v>
      </c>
      <c r="C9264" t="s">
        <v>433</v>
      </c>
      <c r="D9264">
        <v>1545000000</v>
      </c>
      <c r="E9264">
        <v>2019</v>
      </c>
    </row>
    <row r="9265" spans="1:5" x14ac:dyDescent="0.25">
      <c r="A9265" t="s">
        <v>314</v>
      </c>
      <c r="B9265" t="s">
        <v>152</v>
      </c>
      <c r="C9265" t="s">
        <v>433</v>
      </c>
      <c r="D9265">
        <v>1522000000</v>
      </c>
      <c r="E9265">
        <v>2020</v>
      </c>
    </row>
    <row r="9266" spans="1:5" x14ac:dyDescent="0.25">
      <c r="A9266" t="s">
        <v>314</v>
      </c>
      <c r="B9266" t="s">
        <v>152</v>
      </c>
      <c r="C9266" t="s">
        <v>434</v>
      </c>
      <c r="D9266">
        <v>30981000000</v>
      </c>
      <c r="E9266">
        <v>2018</v>
      </c>
    </row>
    <row r="9267" spans="1:5" x14ac:dyDescent="0.25">
      <c r="A9267" t="s">
        <v>314</v>
      </c>
      <c r="B9267" t="s">
        <v>152</v>
      </c>
      <c r="C9267" t="s">
        <v>434</v>
      </c>
      <c r="D9267">
        <v>28316000000</v>
      </c>
      <c r="E9267">
        <v>2019</v>
      </c>
    </row>
    <row r="9268" spans="1:5" x14ac:dyDescent="0.25">
      <c r="A9268" t="s">
        <v>314</v>
      </c>
      <c r="B9268" t="s">
        <v>152</v>
      </c>
      <c r="C9268" t="s">
        <v>434</v>
      </c>
      <c r="D9268">
        <v>35552000000</v>
      </c>
      <c r="E9268">
        <v>2020</v>
      </c>
    </row>
    <row r="9269" spans="1:5" x14ac:dyDescent="0.25">
      <c r="A9269" t="s">
        <v>314</v>
      </c>
      <c r="B9269" t="s">
        <v>152</v>
      </c>
      <c r="C9269" t="s">
        <v>435</v>
      </c>
      <c r="D9269">
        <v>0</v>
      </c>
      <c r="E9269">
        <v>2018</v>
      </c>
    </row>
    <row r="9270" spans="1:5" x14ac:dyDescent="0.25">
      <c r="A9270" t="s">
        <v>314</v>
      </c>
      <c r="B9270" t="s">
        <v>152</v>
      </c>
      <c r="C9270" t="s">
        <v>435</v>
      </c>
      <c r="D9270">
        <v>0</v>
      </c>
      <c r="E9270">
        <v>2019</v>
      </c>
    </row>
    <row r="9271" spans="1:5" x14ac:dyDescent="0.25">
      <c r="A9271" t="s">
        <v>314</v>
      </c>
      <c r="B9271" t="s">
        <v>152</v>
      </c>
      <c r="C9271" t="s">
        <v>435</v>
      </c>
      <c r="D9271">
        <v>0</v>
      </c>
      <c r="E9271">
        <v>2020</v>
      </c>
    </row>
    <row r="9272" spans="1:5" x14ac:dyDescent="0.25">
      <c r="A9272" t="s">
        <v>314</v>
      </c>
      <c r="B9272" t="s">
        <v>152</v>
      </c>
      <c r="C9272" t="s">
        <v>436</v>
      </c>
      <c r="D9272">
        <v>33974000000</v>
      </c>
      <c r="E9272">
        <v>2018</v>
      </c>
    </row>
    <row r="9273" spans="1:5" x14ac:dyDescent="0.25">
      <c r="A9273" t="s">
        <v>314</v>
      </c>
      <c r="B9273" t="s">
        <v>152</v>
      </c>
      <c r="C9273" t="s">
        <v>436</v>
      </c>
      <c r="D9273">
        <v>26734000000</v>
      </c>
      <c r="E9273">
        <v>2019</v>
      </c>
    </row>
    <row r="9274" spans="1:5" x14ac:dyDescent="0.25">
      <c r="A9274" t="s">
        <v>314</v>
      </c>
      <c r="B9274" t="s">
        <v>152</v>
      </c>
      <c r="C9274" t="s">
        <v>436</v>
      </c>
      <c r="D9274">
        <v>25524000000</v>
      </c>
      <c r="E9274">
        <v>2020</v>
      </c>
    </row>
    <row r="9275" spans="1:5" x14ac:dyDescent="0.25">
      <c r="A9275" t="s">
        <v>314</v>
      </c>
      <c r="B9275" t="s">
        <v>152</v>
      </c>
      <c r="C9275" t="s">
        <v>437</v>
      </c>
      <c r="D9275">
        <v>24194000000</v>
      </c>
      <c r="E9275">
        <v>2018</v>
      </c>
    </row>
    <row r="9276" spans="1:5" x14ac:dyDescent="0.25">
      <c r="A9276" t="s">
        <v>314</v>
      </c>
      <c r="B9276" t="s">
        <v>152</v>
      </c>
      <c r="C9276" t="s">
        <v>437</v>
      </c>
      <c r="D9276">
        <v>28303000000</v>
      </c>
      <c r="E9276">
        <v>2019</v>
      </c>
    </row>
    <row r="9277" spans="1:5" x14ac:dyDescent="0.25">
      <c r="A9277" t="s">
        <v>314</v>
      </c>
      <c r="B9277" t="s">
        <v>152</v>
      </c>
      <c r="C9277" t="s">
        <v>437</v>
      </c>
      <c r="D9277">
        <v>19198000000</v>
      </c>
      <c r="E9277">
        <v>2020</v>
      </c>
    </row>
    <row r="9278" spans="1:5" x14ac:dyDescent="0.25">
      <c r="A9278" t="s">
        <v>314</v>
      </c>
      <c r="B9278" t="s">
        <v>152</v>
      </c>
      <c r="C9278" t="s">
        <v>438</v>
      </c>
      <c r="D9278">
        <v>-21080000000</v>
      </c>
      <c r="E9278">
        <v>2018</v>
      </c>
    </row>
    <row r="9279" spans="1:5" x14ac:dyDescent="0.25">
      <c r="A9279" t="s">
        <v>314</v>
      </c>
      <c r="B9279" t="s">
        <v>152</v>
      </c>
      <c r="C9279" t="s">
        <v>438</v>
      </c>
      <c r="D9279">
        <v>423000000</v>
      </c>
      <c r="E9279">
        <v>2019</v>
      </c>
    </row>
    <row r="9280" spans="1:5" x14ac:dyDescent="0.25">
      <c r="A9280" t="s">
        <v>314</v>
      </c>
      <c r="B9280" t="s">
        <v>152</v>
      </c>
      <c r="C9280" t="s">
        <v>438</v>
      </c>
      <c r="D9280">
        <v>5671000000</v>
      </c>
      <c r="E9280">
        <v>2020</v>
      </c>
    </row>
    <row r="9281" spans="1:5" x14ac:dyDescent="0.25">
      <c r="A9281" t="s">
        <v>314</v>
      </c>
      <c r="B9281" t="s">
        <v>152</v>
      </c>
      <c r="C9281" t="s">
        <v>439</v>
      </c>
      <c r="D9281">
        <v>-1363000000</v>
      </c>
      <c r="E9281">
        <v>2018</v>
      </c>
    </row>
    <row r="9282" spans="1:5" x14ac:dyDescent="0.25">
      <c r="A9282" t="s">
        <v>314</v>
      </c>
      <c r="B9282" t="s">
        <v>152</v>
      </c>
      <c r="C9282" t="s">
        <v>439</v>
      </c>
      <c r="D9282">
        <v>-5335000000</v>
      </c>
      <c r="E9282">
        <v>2019</v>
      </c>
    </row>
    <row r="9283" spans="1:5" x14ac:dyDescent="0.25">
      <c r="A9283" t="s">
        <v>314</v>
      </c>
      <c r="B9283" t="s">
        <v>152</v>
      </c>
      <c r="C9283" t="s">
        <v>439</v>
      </c>
      <c r="D9283">
        <v>-125000000</v>
      </c>
      <c r="E9283">
        <v>2020</v>
      </c>
    </row>
    <row r="9284" spans="1:5" x14ac:dyDescent="0.25">
      <c r="A9284" t="s">
        <v>314</v>
      </c>
      <c r="B9284" t="s">
        <v>152</v>
      </c>
      <c r="C9284" t="s">
        <v>23</v>
      </c>
      <c r="D9284">
        <v>93000000</v>
      </c>
      <c r="E9284">
        <v>2018</v>
      </c>
    </row>
    <row r="9285" spans="1:5" x14ac:dyDescent="0.25">
      <c r="A9285" t="s">
        <v>314</v>
      </c>
      <c r="B9285" t="s">
        <v>152</v>
      </c>
      <c r="C9285" t="s">
        <v>23</v>
      </c>
      <c r="D9285">
        <v>726000000</v>
      </c>
      <c r="E9285">
        <v>2019</v>
      </c>
    </row>
    <row r="9286" spans="1:5" x14ac:dyDescent="0.25">
      <c r="A9286" t="s">
        <v>314</v>
      </c>
      <c r="B9286" t="s">
        <v>152</v>
      </c>
      <c r="C9286" t="s">
        <v>23</v>
      </c>
      <c r="D9286">
        <v>-474000000</v>
      </c>
      <c r="E9286">
        <v>2020</v>
      </c>
    </row>
    <row r="9287" spans="1:5" x14ac:dyDescent="0.25">
      <c r="A9287" t="s">
        <v>314</v>
      </c>
      <c r="B9287" t="s">
        <v>152</v>
      </c>
      <c r="C9287" t="s">
        <v>440</v>
      </c>
      <c r="D9287">
        <v>12178000000</v>
      </c>
      <c r="E9287">
        <v>2018</v>
      </c>
    </row>
    <row r="9288" spans="1:5" x14ac:dyDescent="0.25">
      <c r="A9288" t="s">
        <v>314</v>
      </c>
      <c r="B9288" t="s">
        <v>152</v>
      </c>
      <c r="C9288" t="s">
        <v>440</v>
      </c>
      <c r="D9288">
        <v>10653000000</v>
      </c>
      <c r="E9288">
        <v>2019</v>
      </c>
    </row>
    <row r="9289" spans="1:5" x14ac:dyDescent="0.25">
      <c r="A9289" t="s">
        <v>314</v>
      </c>
      <c r="B9289" t="s">
        <v>152</v>
      </c>
      <c r="C9289" t="s">
        <v>440</v>
      </c>
      <c r="D9289">
        <v>9774000000</v>
      </c>
      <c r="E9289">
        <v>2020</v>
      </c>
    </row>
    <row r="9290" spans="1:5" x14ac:dyDescent="0.25">
      <c r="A9290" t="s">
        <v>314</v>
      </c>
      <c r="B9290" t="s">
        <v>152</v>
      </c>
      <c r="C9290" t="s">
        <v>22</v>
      </c>
      <c r="D9290">
        <v>0</v>
      </c>
      <c r="E9290">
        <v>2018</v>
      </c>
    </row>
    <row r="9291" spans="1:5" x14ac:dyDescent="0.25">
      <c r="A9291" t="s">
        <v>314</v>
      </c>
      <c r="B9291" t="s">
        <v>152</v>
      </c>
      <c r="C9291" t="s">
        <v>22</v>
      </c>
      <c r="D9291">
        <v>0</v>
      </c>
      <c r="E9291">
        <v>2019</v>
      </c>
    </row>
    <row r="9292" spans="1:5" x14ac:dyDescent="0.25">
      <c r="A9292" t="s">
        <v>314</v>
      </c>
      <c r="B9292" t="s">
        <v>152</v>
      </c>
      <c r="C9292" t="s">
        <v>22</v>
      </c>
      <c r="D9292">
        <v>0</v>
      </c>
      <c r="E9292">
        <v>2020</v>
      </c>
    </row>
    <row r="9293" spans="1:5" x14ac:dyDescent="0.25">
      <c r="A9293" t="s">
        <v>314</v>
      </c>
      <c r="B9293" t="s">
        <v>152</v>
      </c>
      <c r="C9293" t="s">
        <v>441</v>
      </c>
      <c r="D9293">
        <v>4508000000</v>
      </c>
      <c r="E9293">
        <v>2018</v>
      </c>
    </row>
    <row r="9294" spans="1:5" x14ac:dyDescent="0.25">
      <c r="A9294" t="s">
        <v>314</v>
      </c>
      <c r="B9294" t="s">
        <v>152</v>
      </c>
      <c r="C9294" t="s">
        <v>441</v>
      </c>
      <c r="D9294">
        <v>4101000000</v>
      </c>
      <c r="E9294">
        <v>2019</v>
      </c>
    </row>
    <row r="9295" spans="1:5" x14ac:dyDescent="0.25">
      <c r="A9295" t="s">
        <v>314</v>
      </c>
      <c r="B9295" t="s">
        <v>152</v>
      </c>
      <c r="C9295" t="s">
        <v>441</v>
      </c>
      <c r="D9295">
        <v>2976000000</v>
      </c>
      <c r="E9295">
        <v>2020</v>
      </c>
    </row>
    <row r="9296" spans="1:5" x14ac:dyDescent="0.25">
      <c r="A9296" t="s">
        <v>314</v>
      </c>
      <c r="B9296" t="s">
        <v>152</v>
      </c>
      <c r="C9296" t="s">
        <v>11</v>
      </c>
      <c r="D9296">
        <v>13803000000</v>
      </c>
      <c r="E9296">
        <v>2018</v>
      </c>
    </row>
    <row r="9297" spans="1:5" x14ac:dyDescent="0.25">
      <c r="A9297" t="s">
        <v>314</v>
      </c>
      <c r="B9297" t="s">
        <v>152</v>
      </c>
      <c r="C9297" t="s">
        <v>11</v>
      </c>
      <c r="D9297">
        <v>17215000000</v>
      </c>
      <c r="E9297">
        <v>2019</v>
      </c>
    </row>
    <row r="9298" spans="1:5" x14ac:dyDescent="0.25">
      <c r="A9298" t="s">
        <v>314</v>
      </c>
      <c r="B9298" t="s">
        <v>152</v>
      </c>
      <c r="C9298" t="s">
        <v>11</v>
      </c>
      <c r="D9298">
        <v>15890000000</v>
      </c>
      <c r="E9298">
        <v>2020</v>
      </c>
    </row>
    <row r="9299" spans="1:5" x14ac:dyDescent="0.25">
      <c r="A9299" t="s">
        <v>314</v>
      </c>
      <c r="B9299" t="s">
        <v>152</v>
      </c>
      <c r="C9299" t="s">
        <v>19</v>
      </c>
      <c r="D9299">
        <v>311072000000</v>
      </c>
      <c r="E9299">
        <v>2018</v>
      </c>
    </row>
    <row r="9300" spans="1:5" x14ac:dyDescent="0.25">
      <c r="A9300" t="s">
        <v>314</v>
      </c>
      <c r="B9300" t="s">
        <v>152</v>
      </c>
      <c r="C9300" t="s">
        <v>19</v>
      </c>
      <c r="D9300">
        <v>265177000000</v>
      </c>
      <c r="E9300">
        <v>2019</v>
      </c>
    </row>
    <row r="9301" spans="1:5" x14ac:dyDescent="0.25">
      <c r="A9301" t="s">
        <v>314</v>
      </c>
      <c r="B9301" t="s">
        <v>152</v>
      </c>
      <c r="C9301" t="s">
        <v>19</v>
      </c>
      <c r="D9301">
        <v>253452000000</v>
      </c>
      <c r="E9301">
        <v>2020</v>
      </c>
    </row>
    <row r="9302" spans="1:5" x14ac:dyDescent="0.25">
      <c r="A9302" t="s">
        <v>314</v>
      </c>
      <c r="B9302" t="s">
        <v>152</v>
      </c>
      <c r="C9302" t="s">
        <v>18</v>
      </c>
      <c r="D9302">
        <v>259591000000</v>
      </c>
      <c r="E9302">
        <v>2018</v>
      </c>
    </row>
    <row r="9303" spans="1:5" x14ac:dyDescent="0.25">
      <c r="A9303" t="s">
        <v>314</v>
      </c>
      <c r="B9303" t="s">
        <v>152</v>
      </c>
      <c r="C9303" t="s">
        <v>18</v>
      </c>
      <c r="D9303">
        <v>235316000000</v>
      </c>
      <c r="E9303">
        <v>2019</v>
      </c>
    </row>
    <row r="9304" spans="1:5" x14ac:dyDescent="0.25">
      <c r="A9304" t="s">
        <v>314</v>
      </c>
      <c r="B9304" t="s">
        <v>152</v>
      </c>
      <c r="C9304" t="s">
        <v>18</v>
      </c>
      <c r="D9304">
        <v>216378000000</v>
      </c>
      <c r="E9304">
        <v>2020</v>
      </c>
    </row>
    <row r="9305" spans="1:5" x14ac:dyDescent="0.25">
      <c r="A9305" t="s">
        <v>314</v>
      </c>
      <c r="B9305" t="s">
        <v>152</v>
      </c>
      <c r="C9305" t="s">
        <v>442</v>
      </c>
      <c r="D9305">
        <v>0</v>
      </c>
      <c r="E9305">
        <v>2018</v>
      </c>
    </row>
    <row r="9306" spans="1:5" x14ac:dyDescent="0.25">
      <c r="A9306" t="s">
        <v>314</v>
      </c>
      <c r="B9306" t="s">
        <v>152</v>
      </c>
      <c r="C9306" t="s">
        <v>442</v>
      </c>
      <c r="D9306">
        <v>0</v>
      </c>
      <c r="E9306">
        <v>2019</v>
      </c>
    </row>
    <row r="9307" spans="1:5" x14ac:dyDescent="0.25">
      <c r="A9307" t="s">
        <v>314</v>
      </c>
      <c r="B9307" t="s">
        <v>152</v>
      </c>
      <c r="C9307" t="s">
        <v>442</v>
      </c>
      <c r="D9307">
        <v>0</v>
      </c>
      <c r="E9307">
        <v>2020</v>
      </c>
    </row>
    <row r="9308" spans="1:5" x14ac:dyDescent="0.25">
      <c r="A9308" t="s">
        <v>314</v>
      </c>
      <c r="B9308" t="s">
        <v>152</v>
      </c>
      <c r="C9308" t="s">
        <v>443</v>
      </c>
      <c r="D9308">
        <v>33508000000</v>
      </c>
      <c r="E9308">
        <v>2018</v>
      </c>
    </row>
    <row r="9309" spans="1:5" x14ac:dyDescent="0.25">
      <c r="A9309" t="s">
        <v>314</v>
      </c>
      <c r="B9309" t="s">
        <v>152</v>
      </c>
      <c r="C9309" t="s">
        <v>443</v>
      </c>
      <c r="D9309">
        <v>583000000</v>
      </c>
      <c r="E9309">
        <v>2019</v>
      </c>
    </row>
    <row r="9310" spans="1:5" x14ac:dyDescent="0.25">
      <c r="A9310" t="s">
        <v>314</v>
      </c>
      <c r="B9310" t="s">
        <v>152</v>
      </c>
      <c r="C9310" t="s">
        <v>443</v>
      </c>
      <c r="D9310">
        <v>455000000</v>
      </c>
      <c r="E9310">
        <v>2020</v>
      </c>
    </row>
    <row r="9311" spans="1:5" x14ac:dyDescent="0.25">
      <c r="A9311" t="s">
        <v>314</v>
      </c>
      <c r="B9311" t="s">
        <v>152</v>
      </c>
      <c r="C9311" t="s">
        <v>444</v>
      </c>
      <c r="D9311">
        <v>-4343000000</v>
      </c>
      <c r="E9311">
        <v>2018</v>
      </c>
    </row>
    <row r="9312" spans="1:5" x14ac:dyDescent="0.25">
      <c r="A9312" t="s">
        <v>314</v>
      </c>
      <c r="B9312" t="s">
        <v>152</v>
      </c>
      <c r="C9312" t="s">
        <v>444</v>
      </c>
      <c r="D9312">
        <v>280000000</v>
      </c>
      <c r="E9312">
        <v>2019</v>
      </c>
    </row>
    <row r="9313" spans="1:5" x14ac:dyDescent="0.25">
      <c r="A9313" t="s">
        <v>314</v>
      </c>
      <c r="B9313" t="s">
        <v>152</v>
      </c>
      <c r="C9313" t="s">
        <v>444</v>
      </c>
      <c r="D9313">
        <v>-4168000000</v>
      </c>
      <c r="E9313">
        <v>2020</v>
      </c>
    </row>
    <row r="9314" spans="1:5" x14ac:dyDescent="0.25">
      <c r="A9314" t="s">
        <v>314</v>
      </c>
      <c r="B9314" t="s">
        <v>152</v>
      </c>
      <c r="C9314" t="s">
        <v>445</v>
      </c>
      <c r="D9314">
        <v>-5210000000</v>
      </c>
      <c r="E9314">
        <v>2018</v>
      </c>
    </row>
    <row r="9315" spans="1:5" x14ac:dyDescent="0.25">
      <c r="A9315" t="s">
        <v>314</v>
      </c>
      <c r="B9315" t="s">
        <v>152</v>
      </c>
      <c r="C9315" t="s">
        <v>445</v>
      </c>
      <c r="D9315">
        <v>5339000000</v>
      </c>
      <c r="E9315">
        <v>2019</v>
      </c>
    </row>
    <row r="9316" spans="1:5" x14ac:dyDescent="0.25">
      <c r="A9316" t="s">
        <v>314</v>
      </c>
      <c r="B9316" t="s">
        <v>152</v>
      </c>
      <c r="C9316" t="s">
        <v>445</v>
      </c>
      <c r="D9316">
        <v>522000000</v>
      </c>
      <c r="E9316">
        <v>2020</v>
      </c>
    </row>
    <row r="9317" spans="1:5" x14ac:dyDescent="0.25">
      <c r="A9317" t="s">
        <v>314</v>
      </c>
      <c r="B9317" t="s">
        <v>152</v>
      </c>
      <c r="C9317" t="s">
        <v>446</v>
      </c>
      <c r="D9317">
        <v>-3339000000</v>
      </c>
      <c r="E9317">
        <v>2018</v>
      </c>
    </row>
    <row r="9318" spans="1:5" x14ac:dyDescent="0.25">
      <c r="A9318" t="s">
        <v>314</v>
      </c>
      <c r="B9318" t="s">
        <v>152</v>
      </c>
      <c r="C9318" t="s">
        <v>446</v>
      </c>
      <c r="D9318">
        <v>-3760000000</v>
      </c>
      <c r="E9318">
        <v>2019</v>
      </c>
    </row>
    <row r="9319" spans="1:5" x14ac:dyDescent="0.25">
      <c r="A9319" t="s">
        <v>314</v>
      </c>
      <c r="B9319" t="s">
        <v>152</v>
      </c>
      <c r="C9319" t="s">
        <v>446</v>
      </c>
      <c r="D9319">
        <v>-135000000</v>
      </c>
      <c r="E9319">
        <v>2020</v>
      </c>
    </row>
    <row r="9320" spans="1:5" x14ac:dyDescent="0.25">
      <c r="A9320" t="s">
        <v>314</v>
      </c>
      <c r="B9320" t="s">
        <v>152</v>
      </c>
      <c r="C9320" t="s">
        <v>447</v>
      </c>
      <c r="D9320">
        <v>-27345000000</v>
      </c>
      <c r="E9320">
        <v>2018</v>
      </c>
    </row>
    <row r="9321" spans="1:5" x14ac:dyDescent="0.25">
      <c r="A9321" t="s">
        <v>314</v>
      </c>
      <c r="B9321" t="s">
        <v>152</v>
      </c>
      <c r="C9321" t="s">
        <v>447</v>
      </c>
      <c r="D9321">
        <v>-15764000000</v>
      </c>
      <c r="E9321">
        <v>2019</v>
      </c>
    </row>
    <row r="9322" spans="1:5" x14ac:dyDescent="0.25">
      <c r="A9322" t="s">
        <v>314</v>
      </c>
      <c r="B9322" t="s">
        <v>152</v>
      </c>
      <c r="C9322" t="s">
        <v>447</v>
      </c>
      <c r="D9322">
        <v>-19853000000</v>
      </c>
      <c r="E9322">
        <v>2020</v>
      </c>
    </row>
    <row r="9323" spans="1:5" x14ac:dyDescent="0.25">
      <c r="A9323" t="s">
        <v>314</v>
      </c>
      <c r="B9323" t="s">
        <v>152</v>
      </c>
      <c r="C9323" t="s">
        <v>448</v>
      </c>
      <c r="D9323">
        <v>-4462000000</v>
      </c>
      <c r="E9323">
        <v>2018</v>
      </c>
    </row>
    <row r="9324" spans="1:5" x14ac:dyDescent="0.25">
      <c r="A9324" t="s">
        <v>314</v>
      </c>
      <c r="B9324" t="s">
        <v>152</v>
      </c>
      <c r="C9324" t="s">
        <v>448</v>
      </c>
      <c r="D9324">
        <v>-368000000</v>
      </c>
      <c r="E9324">
        <v>2019</v>
      </c>
    </row>
    <row r="9325" spans="1:5" x14ac:dyDescent="0.25">
      <c r="A9325" t="s">
        <v>314</v>
      </c>
      <c r="B9325" t="s">
        <v>152</v>
      </c>
      <c r="C9325" t="s">
        <v>448</v>
      </c>
      <c r="D9325">
        <v>1000000</v>
      </c>
      <c r="E9325">
        <v>2020</v>
      </c>
    </row>
    <row r="9326" spans="1:5" x14ac:dyDescent="0.25">
      <c r="A9326" t="s">
        <v>314</v>
      </c>
      <c r="B9326" t="s">
        <v>152</v>
      </c>
      <c r="C9326" t="s">
        <v>449</v>
      </c>
      <c r="D9326">
        <v>18925000000</v>
      </c>
      <c r="E9326">
        <v>2018</v>
      </c>
    </row>
    <row r="9327" spans="1:5" x14ac:dyDescent="0.25">
      <c r="A9327" t="s">
        <v>314</v>
      </c>
      <c r="B9327" t="s">
        <v>152</v>
      </c>
      <c r="C9327" t="s">
        <v>449</v>
      </c>
      <c r="D9327">
        <v>10684000000</v>
      </c>
      <c r="E9327">
        <v>2019</v>
      </c>
    </row>
    <row r="9328" spans="1:5" x14ac:dyDescent="0.25">
      <c r="A9328" t="s">
        <v>314</v>
      </c>
      <c r="B9328" t="s">
        <v>152</v>
      </c>
      <c r="C9328" t="s">
        <v>449</v>
      </c>
      <c r="D9328">
        <v>16778000000</v>
      </c>
      <c r="E9328">
        <v>2020</v>
      </c>
    </row>
    <row r="9329" spans="1:5" x14ac:dyDescent="0.25">
      <c r="A9329" t="s">
        <v>314</v>
      </c>
      <c r="B9329" t="s">
        <v>152</v>
      </c>
      <c r="C9329" t="s">
        <v>450</v>
      </c>
      <c r="D9329">
        <v>-645000000</v>
      </c>
      <c r="E9329">
        <v>2018</v>
      </c>
    </row>
    <row r="9330" spans="1:5" x14ac:dyDescent="0.25">
      <c r="A9330" t="s">
        <v>314</v>
      </c>
      <c r="B9330" t="s">
        <v>152</v>
      </c>
      <c r="C9330" t="s">
        <v>450</v>
      </c>
      <c r="D9330">
        <v>-1745000000</v>
      </c>
      <c r="E9330">
        <v>2019</v>
      </c>
    </row>
    <row r="9331" spans="1:5" x14ac:dyDescent="0.25">
      <c r="A9331" t="s">
        <v>314</v>
      </c>
      <c r="B9331" t="s">
        <v>152</v>
      </c>
      <c r="C9331" t="s">
        <v>450</v>
      </c>
      <c r="D9331">
        <v>-136000000</v>
      </c>
      <c r="E9331">
        <v>2020</v>
      </c>
    </row>
    <row r="9332" spans="1:5" x14ac:dyDescent="0.25">
      <c r="A9332" t="s">
        <v>314</v>
      </c>
      <c r="B9332" t="s">
        <v>152</v>
      </c>
      <c r="C9332" t="s">
        <v>451</v>
      </c>
      <c r="D9332">
        <v>3210000000</v>
      </c>
      <c r="E9332">
        <v>2018</v>
      </c>
    </row>
    <row r="9333" spans="1:5" x14ac:dyDescent="0.25">
      <c r="A9333" t="s">
        <v>314</v>
      </c>
      <c r="B9333" t="s">
        <v>152</v>
      </c>
      <c r="C9333" t="s">
        <v>451</v>
      </c>
      <c r="D9333">
        <v>10419000000</v>
      </c>
      <c r="E9333">
        <v>2019</v>
      </c>
    </row>
    <row r="9334" spans="1:5" x14ac:dyDescent="0.25">
      <c r="A9334" t="s">
        <v>314</v>
      </c>
      <c r="B9334" t="s">
        <v>152</v>
      </c>
      <c r="C9334" t="s">
        <v>451</v>
      </c>
      <c r="D9334">
        <v>3597000000</v>
      </c>
      <c r="E9334">
        <v>2020</v>
      </c>
    </row>
    <row r="9335" spans="1:5" x14ac:dyDescent="0.25">
      <c r="A9335" t="s">
        <v>314</v>
      </c>
      <c r="B9335" t="s">
        <v>152</v>
      </c>
      <c r="C9335" t="s">
        <v>452</v>
      </c>
      <c r="D9335">
        <v>1768000000</v>
      </c>
      <c r="E9335">
        <v>2018</v>
      </c>
    </row>
    <row r="9336" spans="1:5" x14ac:dyDescent="0.25">
      <c r="A9336" t="s">
        <v>314</v>
      </c>
      <c r="B9336" t="s">
        <v>152</v>
      </c>
      <c r="C9336" t="s">
        <v>452</v>
      </c>
      <c r="D9336">
        <v>-1647000000</v>
      </c>
      <c r="E9336">
        <v>2019</v>
      </c>
    </row>
    <row r="9337" spans="1:5" x14ac:dyDescent="0.25">
      <c r="A9337" t="s">
        <v>314</v>
      </c>
      <c r="B9337" t="s">
        <v>152</v>
      </c>
      <c r="C9337" t="s">
        <v>452</v>
      </c>
      <c r="D9337">
        <v>0</v>
      </c>
      <c r="E9337">
        <v>2020</v>
      </c>
    </row>
    <row r="9338" spans="1:5" x14ac:dyDescent="0.25">
      <c r="A9338" t="s">
        <v>314</v>
      </c>
      <c r="B9338" t="s">
        <v>152</v>
      </c>
      <c r="C9338" t="s">
        <v>453</v>
      </c>
      <c r="D9338">
        <v>-88000000</v>
      </c>
      <c r="E9338">
        <v>2018</v>
      </c>
    </row>
    <row r="9339" spans="1:5" x14ac:dyDescent="0.25">
      <c r="A9339" t="s">
        <v>314</v>
      </c>
      <c r="B9339" t="s">
        <v>152</v>
      </c>
      <c r="C9339" t="s">
        <v>453</v>
      </c>
      <c r="D9339">
        <v>67000000</v>
      </c>
      <c r="E9339">
        <v>2019</v>
      </c>
    </row>
    <row r="9340" spans="1:5" x14ac:dyDescent="0.25">
      <c r="A9340" t="s">
        <v>314</v>
      </c>
      <c r="B9340" t="s">
        <v>152</v>
      </c>
      <c r="C9340" t="s">
        <v>453</v>
      </c>
      <c r="D9340">
        <v>-158000000</v>
      </c>
      <c r="E9340">
        <v>2020</v>
      </c>
    </row>
    <row r="9341" spans="1:5" x14ac:dyDescent="0.25">
      <c r="A9341" t="s">
        <v>314</v>
      </c>
      <c r="B9341" t="s">
        <v>152</v>
      </c>
      <c r="C9341" t="s">
        <v>454</v>
      </c>
      <c r="D9341">
        <v>-22355000000</v>
      </c>
      <c r="E9341">
        <v>2018</v>
      </c>
    </row>
    <row r="9342" spans="1:5" x14ac:dyDescent="0.25">
      <c r="A9342" t="s">
        <v>314</v>
      </c>
      <c r="B9342" t="s">
        <v>152</v>
      </c>
      <c r="C9342" t="s">
        <v>454</v>
      </c>
      <c r="D9342">
        <v>-4979000000</v>
      </c>
      <c r="E9342">
        <v>2019</v>
      </c>
    </row>
    <row r="9343" spans="1:5" x14ac:dyDescent="0.25">
      <c r="A9343" t="s">
        <v>314</v>
      </c>
      <c r="B9343" t="s">
        <v>152</v>
      </c>
      <c r="C9343" t="s">
        <v>454</v>
      </c>
      <c r="D9343">
        <v>5704000000</v>
      </c>
      <c r="E9343">
        <v>2020</v>
      </c>
    </row>
    <row r="9344" spans="1:5" x14ac:dyDescent="0.25">
      <c r="A9344" t="s">
        <v>314</v>
      </c>
      <c r="B9344" t="s">
        <v>152</v>
      </c>
      <c r="C9344" t="s">
        <v>24</v>
      </c>
      <c r="D9344">
        <v>-22443000000</v>
      </c>
      <c r="E9344">
        <v>2018</v>
      </c>
    </row>
    <row r="9345" spans="1:5" x14ac:dyDescent="0.25">
      <c r="A9345" t="s">
        <v>314</v>
      </c>
      <c r="B9345" t="s">
        <v>152</v>
      </c>
      <c r="C9345" t="s">
        <v>24</v>
      </c>
      <c r="D9345">
        <v>-4912000000</v>
      </c>
      <c r="E9345">
        <v>2019</v>
      </c>
    </row>
    <row r="9346" spans="1:5" x14ac:dyDescent="0.25">
      <c r="A9346" t="s">
        <v>314</v>
      </c>
      <c r="B9346" t="s">
        <v>152</v>
      </c>
      <c r="C9346" t="s">
        <v>24</v>
      </c>
      <c r="D9346">
        <v>5546000000</v>
      </c>
      <c r="E9346">
        <v>2020</v>
      </c>
    </row>
    <row r="9347" spans="1:5" x14ac:dyDescent="0.25">
      <c r="A9347" t="s">
        <v>314</v>
      </c>
      <c r="B9347" t="s">
        <v>152</v>
      </c>
      <c r="C9347" t="s">
        <v>455</v>
      </c>
      <c r="D9347">
        <v>43611000000</v>
      </c>
      <c r="E9347">
        <v>2018</v>
      </c>
    </row>
    <row r="9348" spans="1:5" x14ac:dyDescent="0.25">
      <c r="A9348" t="s">
        <v>314</v>
      </c>
      <c r="B9348" t="s">
        <v>152</v>
      </c>
      <c r="C9348" t="s">
        <v>455</v>
      </c>
      <c r="D9348">
        <v>45879000000</v>
      </c>
      <c r="E9348">
        <v>2019</v>
      </c>
    </row>
    <row r="9349" spans="1:5" x14ac:dyDescent="0.25">
      <c r="A9349" t="s">
        <v>314</v>
      </c>
      <c r="B9349" t="s">
        <v>152</v>
      </c>
      <c r="C9349" t="s">
        <v>455</v>
      </c>
      <c r="D9349">
        <v>44662000000</v>
      </c>
      <c r="E9349">
        <v>2020</v>
      </c>
    </row>
    <row r="9350" spans="1:5" x14ac:dyDescent="0.25">
      <c r="A9350" t="s">
        <v>314</v>
      </c>
      <c r="B9350" t="s">
        <v>152</v>
      </c>
      <c r="C9350" t="s">
        <v>14</v>
      </c>
      <c r="D9350">
        <v>282624000000</v>
      </c>
      <c r="E9350">
        <v>2018</v>
      </c>
    </row>
    <row r="9351" spans="1:5" x14ac:dyDescent="0.25">
      <c r="A9351" t="s">
        <v>314</v>
      </c>
      <c r="B9351" t="s">
        <v>152</v>
      </c>
      <c r="C9351" t="s">
        <v>14</v>
      </c>
      <c r="D9351">
        <v>162081000000</v>
      </c>
      <c r="E9351">
        <v>2019</v>
      </c>
    </row>
    <row r="9352" spans="1:5" x14ac:dyDescent="0.25">
      <c r="A9352" t="s">
        <v>314</v>
      </c>
      <c r="B9352" t="s">
        <v>152</v>
      </c>
      <c r="C9352" t="s">
        <v>14</v>
      </c>
      <c r="D9352">
        <v>165040000000</v>
      </c>
      <c r="E9352">
        <v>2020</v>
      </c>
    </row>
    <row r="9353" spans="1:5" x14ac:dyDescent="0.25">
      <c r="A9353" t="s">
        <v>314</v>
      </c>
      <c r="B9353" t="s">
        <v>152</v>
      </c>
      <c r="C9353" t="s">
        <v>17</v>
      </c>
      <c r="D9353">
        <v>218123000000</v>
      </c>
      <c r="E9353">
        <v>2018</v>
      </c>
    </row>
    <row r="9354" spans="1:5" x14ac:dyDescent="0.25">
      <c r="A9354" t="s">
        <v>314</v>
      </c>
      <c r="B9354" t="s">
        <v>152</v>
      </c>
      <c r="C9354" t="s">
        <v>17</v>
      </c>
      <c r="D9354">
        <v>156451000000</v>
      </c>
      <c r="E9354">
        <v>2019</v>
      </c>
    </row>
    <row r="9355" spans="1:5" x14ac:dyDescent="0.25">
      <c r="A9355" t="s">
        <v>314</v>
      </c>
      <c r="B9355" t="s">
        <v>152</v>
      </c>
      <c r="C9355" t="s">
        <v>17</v>
      </c>
      <c r="D9355">
        <v>160309000000</v>
      </c>
      <c r="E9355">
        <v>2020</v>
      </c>
    </row>
    <row r="9356" spans="1:5" x14ac:dyDescent="0.25">
      <c r="A9356" t="s">
        <v>314</v>
      </c>
      <c r="B9356" t="s">
        <v>152</v>
      </c>
      <c r="C9356" t="s">
        <v>456</v>
      </c>
      <c r="D9356">
        <v>14643000000</v>
      </c>
      <c r="E9356">
        <v>2018</v>
      </c>
    </row>
    <row r="9357" spans="1:5" x14ac:dyDescent="0.25">
      <c r="A9357" t="s">
        <v>314</v>
      </c>
      <c r="B9357" t="s">
        <v>152</v>
      </c>
      <c r="C9357" t="s">
        <v>456</v>
      </c>
      <c r="D9357">
        <v>13949000000</v>
      </c>
      <c r="E9357">
        <v>2019</v>
      </c>
    </row>
    <row r="9358" spans="1:5" x14ac:dyDescent="0.25">
      <c r="A9358" t="s">
        <v>314</v>
      </c>
      <c r="B9358" t="s">
        <v>152</v>
      </c>
      <c r="C9358" t="s">
        <v>456</v>
      </c>
      <c r="D9358">
        <v>12621000000</v>
      </c>
      <c r="E9358">
        <v>2020</v>
      </c>
    </row>
    <row r="9359" spans="1:5" x14ac:dyDescent="0.25">
      <c r="A9359" t="s">
        <v>314</v>
      </c>
      <c r="B9359" t="s">
        <v>152</v>
      </c>
      <c r="C9359" t="s">
        <v>457</v>
      </c>
      <c r="D9359">
        <v>2321000000</v>
      </c>
      <c r="E9359">
        <v>2018</v>
      </c>
    </row>
    <row r="9360" spans="1:5" x14ac:dyDescent="0.25">
      <c r="A9360" t="s">
        <v>314</v>
      </c>
      <c r="B9360" t="s">
        <v>152</v>
      </c>
      <c r="C9360" t="s">
        <v>457</v>
      </c>
      <c r="D9360">
        <v>11387000000</v>
      </c>
      <c r="E9360">
        <v>2020</v>
      </c>
    </row>
    <row r="9361" spans="1:5" x14ac:dyDescent="0.25">
      <c r="A9361" t="s">
        <v>314</v>
      </c>
      <c r="B9361" t="s">
        <v>152</v>
      </c>
      <c r="C9361" t="s">
        <v>494</v>
      </c>
      <c r="D9361">
        <v>0</v>
      </c>
      <c r="E9361">
        <v>2019</v>
      </c>
    </row>
    <row r="9362" spans="1:5" x14ac:dyDescent="0.25">
      <c r="A9362" t="s">
        <v>314</v>
      </c>
      <c r="B9362" t="s">
        <v>152</v>
      </c>
      <c r="C9362" t="s">
        <v>458</v>
      </c>
      <c r="D9362">
        <v>40608000000</v>
      </c>
      <c r="E9362">
        <v>2018</v>
      </c>
    </row>
    <row r="9363" spans="1:5" x14ac:dyDescent="0.25">
      <c r="A9363" t="s">
        <v>314</v>
      </c>
      <c r="B9363" t="s">
        <v>152</v>
      </c>
      <c r="C9363" t="s">
        <v>458</v>
      </c>
      <c r="D9363">
        <v>19011000000</v>
      </c>
      <c r="E9363">
        <v>2019</v>
      </c>
    </row>
    <row r="9364" spans="1:5" x14ac:dyDescent="0.25">
      <c r="A9364" t="s">
        <v>314</v>
      </c>
      <c r="B9364" t="s">
        <v>152</v>
      </c>
      <c r="C9364" t="s">
        <v>458</v>
      </c>
      <c r="D9364">
        <v>17287000000</v>
      </c>
      <c r="E9364">
        <v>2020</v>
      </c>
    </row>
    <row r="9365" spans="1:5" x14ac:dyDescent="0.25">
      <c r="A9365" t="s">
        <v>314</v>
      </c>
      <c r="B9365" t="s">
        <v>152</v>
      </c>
      <c r="C9365" t="s">
        <v>459</v>
      </c>
      <c r="D9365">
        <v>-12999000000</v>
      </c>
      <c r="E9365">
        <v>2018</v>
      </c>
    </row>
    <row r="9366" spans="1:5" x14ac:dyDescent="0.25">
      <c r="A9366" t="s">
        <v>314</v>
      </c>
      <c r="B9366" t="s">
        <v>152</v>
      </c>
      <c r="C9366" t="s">
        <v>459</v>
      </c>
      <c r="D9366">
        <v>9292000000</v>
      </c>
      <c r="E9366">
        <v>2019</v>
      </c>
    </row>
    <row r="9367" spans="1:5" x14ac:dyDescent="0.25">
      <c r="A9367" t="s">
        <v>314</v>
      </c>
      <c r="B9367" t="s">
        <v>152</v>
      </c>
      <c r="C9367" t="s">
        <v>459</v>
      </c>
      <c r="D9367">
        <v>1911000000</v>
      </c>
      <c r="E9367">
        <v>2020</v>
      </c>
    </row>
    <row r="9368" spans="1:5" x14ac:dyDescent="0.25">
      <c r="A9368" t="s">
        <v>314</v>
      </c>
      <c r="B9368" t="s">
        <v>152</v>
      </c>
      <c r="C9368" t="s">
        <v>460</v>
      </c>
      <c r="D9368">
        <v>-31937000000</v>
      </c>
      <c r="E9368">
        <v>2018</v>
      </c>
    </row>
    <row r="9369" spans="1:5" x14ac:dyDescent="0.25">
      <c r="A9369" t="s">
        <v>314</v>
      </c>
      <c r="B9369" t="s">
        <v>152</v>
      </c>
      <c r="C9369" t="s">
        <v>460</v>
      </c>
      <c r="D9369">
        <v>-17062000000</v>
      </c>
      <c r="E9369">
        <v>2019</v>
      </c>
    </row>
    <row r="9370" spans="1:5" x14ac:dyDescent="0.25">
      <c r="A9370" t="s">
        <v>314</v>
      </c>
      <c r="B9370" t="s">
        <v>152</v>
      </c>
      <c r="C9370" t="s">
        <v>460</v>
      </c>
      <c r="D9370">
        <v>-16332000000</v>
      </c>
      <c r="E9370">
        <v>2020</v>
      </c>
    </row>
    <row r="9371" spans="1:5" x14ac:dyDescent="0.25">
      <c r="A9371" t="s">
        <v>314</v>
      </c>
      <c r="B9371" t="s">
        <v>152</v>
      </c>
      <c r="C9371" t="s">
        <v>461</v>
      </c>
      <c r="D9371">
        <v>24907000000</v>
      </c>
      <c r="E9371">
        <v>2018</v>
      </c>
    </row>
    <row r="9372" spans="1:5" x14ac:dyDescent="0.25">
      <c r="A9372" t="s">
        <v>314</v>
      </c>
      <c r="B9372" t="s">
        <v>152</v>
      </c>
      <c r="C9372" t="s">
        <v>461</v>
      </c>
      <c r="D9372">
        <v>14752000000</v>
      </c>
      <c r="E9372">
        <v>2019</v>
      </c>
    </row>
    <row r="9373" spans="1:5" x14ac:dyDescent="0.25">
      <c r="A9373" t="s">
        <v>314</v>
      </c>
      <c r="B9373" t="s">
        <v>152</v>
      </c>
      <c r="C9373" t="s">
        <v>461</v>
      </c>
      <c r="D9373">
        <v>19894000000</v>
      </c>
      <c r="E9373">
        <v>2020</v>
      </c>
    </row>
    <row r="9374" spans="1:5" x14ac:dyDescent="0.25">
      <c r="A9374" t="s">
        <v>314</v>
      </c>
      <c r="B9374" t="s">
        <v>152</v>
      </c>
      <c r="C9374" t="s">
        <v>462</v>
      </c>
      <c r="D9374">
        <v>3566000000</v>
      </c>
      <c r="E9374">
        <v>2018</v>
      </c>
    </row>
    <row r="9375" spans="1:5" x14ac:dyDescent="0.25">
      <c r="A9375" t="s">
        <v>314</v>
      </c>
      <c r="B9375" t="s">
        <v>152</v>
      </c>
      <c r="C9375" t="s">
        <v>462</v>
      </c>
      <c r="D9375">
        <v>-3818000000</v>
      </c>
      <c r="E9375">
        <v>2019</v>
      </c>
    </row>
    <row r="9376" spans="1:5" x14ac:dyDescent="0.25">
      <c r="A9376" t="s">
        <v>314</v>
      </c>
      <c r="B9376" t="s">
        <v>152</v>
      </c>
      <c r="C9376" t="s">
        <v>462</v>
      </c>
      <c r="D9376">
        <v>25000000</v>
      </c>
      <c r="E9376">
        <v>2020</v>
      </c>
    </row>
    <row r="9377" spans="1:5" x14ac:dyDescent="0.25">
      <c r="A9377" t="s">
        <v>314</v>
      </c>
      <c r="B9377" t="s">
        <v>152</v>
      </c>
      <c r="C9377" t="s">
        <v>463</v>
      </c>
      <c r="D9377">
        <v>-235000000</v>
      </c>
      <c r="E9377">
        <v>2018</v>
      </c>
    </row>
    <row r="9378" spans="1:5" x14ac:dyDescent="0.25">
      <c r="A9378" t="s">
        <v>314</v>
      </c>
      <c r="B9378" t="s">
        <v>152</v>
      </c>
      <c r="C9378" t="s">
        <v>463</v>
      </c>
      <c r="D9378">
        <v>2641000000</v>
      </c>
      <c r="E9378">
        <v>2019</v>
      </c>
    </row>
    <row r="9379" spans="1:5" x14ac:dyDescent="0.25">
      <c r="A9379" t="s">
        <v>314</v>
      </c>
      <c r="B9379" t="s">
        <v>152</v>
      </c>
      <c r="C9379" t="s">
        <v>463</v>
      </c>
      <c r="D9379">
        <v>1989000000</v>
      </c>
      <c r="E9379">
        <v>2020</v>
      </c>
    </row>
    <row r="9380" spans="1:5" x14ac:dyDescent="0.25">
      <c r="A9380" t="s">
        <v>314</v>
      </c>
      <c r="B9380" t="s">
        <v>152</v>
      </c>
      <c r="C9380" t="s">
        <v>12</v>
      </c>
      <c r="D9380">
        <v>-31124000000</v>
      </c>
      <c r="E9380">
        <v>2018</v>
      </c>
    </row>
    <row r="9381" spans="1:5" x14ac:dyDescent="0.25">
      <c r="A9381" t="s">
        <v>314</v>
      </c>
      <c r="B9381" t="s">
        <v>152</v>
      </c>
      <c r="C9381" t="s">
        <v>12</v>
      </c>
      <c r="D9381">
        <v>68730000000</v>
      </c>
      <c r="E9381">
        <v>2019</v>
      </c>
    </row>
    <row r="9382" spans="1:5" x14ac:dyDescent="0.25">
      <c r="A9382" t="s">
        <v>314</v>
      </c>
      <c r="B9382" t="s">
        <v>152</v>
      </c>
      <c r="C9382" t="s">
        <v>12</v>
      </c>
      <c r="D9382">
        <v>55376000000</v>
      </c>
      <c r="E9382">
        <v>2020</v>
      </c>
    </row>
    <row r="9383" spans="1:5" x14ac:dyDescent="0.25">
      <c r="A9383" t="s">
        <v>314</v>
      </c>
      <c r="B9383" t="s">
        <v>152</v>
      </c>
      <c r="C9383" t="s">
        <v>464</v>
      </c>
      <c r="D9383">
        <v>14866000000</v>
      </c>
      <c r="E9383">
        <v>2018</v>
      </c>
    </row>
    <row r="9384" spans="1:5" x14ac:dyDescent="0.25">
      <c r="A9384" t="s">
        <v>314</v>
      </c>
      <c r="B9384" t="s">
        <v>152</v>
      </c>
      <c r="C9384" t="s">
        <v>464</v>
      </c>
      <c r="D9384">
        <v>37867000000</v>
      </c>
      <c r="E9384">
        <v>2019</v>
      </c>
    </row>
    <row r="9385" spans="1:5" x14ac:dyDescent="0.25">
      <c r="A9385" t="s">
        <v>314</v>
      </c>
      <c r="B9385" t="s">
        <v>152</v>
      </c>
      <c r="C9385" t="s">
        <v>464</v>
      </c>
      <c r="D9385">
        <v>34815000000</v>
      </c>
      <c r="E9385">
        <v>2020</v>
      </c>
    </row>
    <row r="9386" spans="1:5" x14ac:dyDescent="0.25">
      <c r="A9386" t="s">
        <v>314</v>
      </c>
      <c r="B9386" t="s">
        <v>152</v>
      </c>
      <c r="C9386" t="s">
        <v>465</v>
      </c>
      <c r="D9386">
        <v>192861000000</v>
      </c>
      <c r="E9386">
        <v>2018</v>
      </c>
    </row>
    <row r="9387" spans="1:5" x14ac:dyDescent="0.25">
      <c r="A9387" t="s">
        <v>314</v>
      </c>
      <c r="B9387" t="s">
        <v>152</v>
      </c>
      <c r="C9387" t="s">
        <v>465</v>
      </c>
      <c r="D9387">
        <v>78232000000</v>
      </c>
      <c r="E9387">
        <v>2019</v>
      </c>
    </row>
    <row r="9388" spans="1:5" x14ac:dyDescent="0.25">
      <c r="A9388" t="s">
        <v>314</v>
      </c>
      <c r="B9388" t="s">
        <v>152</v>
      </c>
      <c r="C9388" t="s">
        <v>465</v>
      </c>
      <c r="D9388">
        <v>84625000000</v>
      </c>
      <c r="E9388">
        <v>2020</v>
      </c>
    </row>
    <row r="9389" spans="1:5" x14ac:dyDescent="0.25">
      <c r="A9389" t="s">
        <v>314</v>
      </c>
      <c r="B9389" t="s">
        <v>152</v>
      </c>
      <c r="C9389" t="s">
        <v>466</v>
      </c>
      <c r="D9389">
        <v>218123000000</v>
      </c>
      <c r="E9389">
        <v>2018</v>
      </c>
    </row>
    <row r="9390" spans="1:5" x14ac:dyDescent="0.25">
      <c r="A9390" t="s">
        <v>314</v>
      </c>
      <c r="B9390" t="s">
        <v>152</v>
      </c>
      <c r="C9390" t="s">
        <v>466</v>
      </c>
      <c r="D9390">
        <v>156451000000</v>
      </c>
      <c r="E9390">
        <v>2019</v>
      </c>
    </row>
    <row r="9391" spans="1:5" x14ac:dyDescent="0.25">
      <c r="A9391" t="s">
        <v>314</v>
      </c>
      <c r="B9391" t="s">
        <v>152</v>
      </c>
      <c r="C9391" t="s">
        <v>466</v>
      </c>
      <c r="D9391">
        <v>160309000000</v>
      </c>
      <c r="E9391">
        <v>2020</v>
      </c>
    </row>
    <row r="9392" spans="1:5" x14ac:dyDescent="0.25">
      <c r="A9392" t="s">
        <v>314</v>
      </c>
      <c r="B9392" t="s">
        <v>152</v>
      </c>
      <c r="C9392" t="s">
        <v>467</v>
      </c>
      <c r="D9392">
        <v>22550000000</v>
      </c>
      <c r="E9392">
        <v>2018</v>
      </c>
    </row>
    <row r="9393" spans="1:5" x14ac:dyDescent="0.25">
      <c r="A9393" t="s">
        <v>314</v>
      </c>
      <c r="B9393" t="s">
        <v>152</v>
      </c>
      <c r="C9393" t="s">
        <v>467</v>
      </c>
      <c r="D9393">
        <v>1944000000</v>
      </c>
      <c r="E9393">
        <v>2019</v>
      </c>
    </row>
    <row r="9394" spans="1:5" x14ac:dyDescent="0.25">
      <c r="A9394" t="s">
        <v>314</v>
      </c>
      <c r="B9394" t="s">
        <v>152</v>
      </c>
      <c r="C9394" t="s">
        <v>467</v>
      </c>
      <c r="D9394">
        <v>2101000000</v>
      </c>
      <c r="E9394">
        <v>2020</v>
      </c>
    </row>
    <row r="9395" spans="1:5" x14ac:dyDescent="0.25">
      <c r="A9395" t="s">
        <v>314</v>
      </c>
      <c r="B9395" t="s">
        <v>152</v>
      </c>
      <c r="C9395" t="s">
        <v>468</v>
      </c>
      <c r="D9395">
        <v>0</v>
      </c>
      <c r="E9395">
        <v>2018</v>
      </c>
    </row>
    <row r="9396" spans="1:5" x14ac:dyDescent="0.25">
      <c r="A9396" t="s">
        <v>314</v>
      </c>
      <c r="B9396" t="s">
        <v>152</v>
      </c>
      <c r="C9396" t="s">
        <v>468</v>
      </c>
      <c r="D9396">
        <v>0</v>
      </c>
      <c r="E9396">
        <v>2019</v>
      </c>
    </row>
    <row r="9397" spans="1:5" x14ac:dyDescent="0.25">
      <c r="A9397" t="s">
        <v>314</v>
      </c>
      <c r="B9397" t="s">
        <v>152</v>
      </c>
      <c r="C9397" t="s">
        <v>468</v>
      </c>
      <c r="D9397">
        <v>0</v>
      </c>
      <c r="E9397">
        <v>2020</v>
      </c>
    </row>
    <row r="9398" spans="1:5" x14ac:dyDescent="0.25">
      <c r="A9398" t="s">
        <v>314</v>
      </c>
      <c r="B9398" t="s">
        <v>152</v>
      </c>
      <c r="C9398" t="s">
        <v>469</v>
      </c>
      <c r="D9398">
        <v>4474000000</v>
      </c>
      <c r="E9398">
        <v>2018</v>
      </c>
    </row>
    <row r="9399" spans="1:5" x14ac:dyDescent="0.25">
      <c r="A9399" t="s">
        <v>314</v>
      </c>
      <c r="B9399" t="s">
        <v>152</v>
      </c>
      <c r="C9399" t="s">
        <v>469</v>
      </c>
      <c r="D9399">
        <v>649000000</v>
      </c>
      <c r="E9399">
        <v>2019</v>
      </c>
    </row>
    <row r="9400" spans="1:5" x14ac:dyDescent="0.25">
      <c r="A9400" t="s">
        <v>314</v>
      </c>
      <c r="B9400" t="s">
        <v>152</v>
      </c>
      <c r="C9400" t="s">
        <v>469</v>
      </c>
      <c r="D9400">
        <v>648000000</v>
      </c>
      <c r="E9400">
        <v>2020</v>
      </c>
    </row>
    <row r="9401" spans="1:5" x14ac:dyDescent="0.25">
      <c r="A9401" t="s">
        <v>314</v>
      </c>
      <c r="B9401" t="s">
        <v>152</v>
      </c>
      <c r="C9401" t="s">
        <v>470</v>
      </c>
      <c r="D9401">
        <v>0</v>
      </c>
      <c r="E9401">
        <v>2018</v>
      </c>
    </row>
    <row r="9402" spans="1:5" x14ac:dyDescent="0.25">
      <c r="A9402" t="s">
        <v>314</v>
      </c>
      <c r="B9402" t="s">
        <v>152</v>
      </c>
      <c r="C9402" t="s">
        <v>470</v>
      </c>
      <c r="D9402">
        <v>0</v>
      </c>
      <c r="E9402">
        <v>2019</v>
      </c>
    </row>
    <row r="9403" spans="1:5" x14ac:dyDescent="0.25">
      <c r="A9403" t="s">
        <v>314</v>
      </c>
      <c r="B9403" t="s">
        <v>152</v>
      </c>
      <c r="C9403" t="s">
        <v>470</v>
      </c>
      <c r="D9403">
        <v>0</v>
      </c>
      <c r="E9403">
        <v>2020</v>
      </c>
    </row>
    <row r="9404" spans="1:5" x14ac:dyDescent="0.25">
      <c r="A9404" t="s">
        <v>314</v>
      </c>
      <c r="B9404" t="s">
        <v>152</v>
      </c>
      <c r="C9404" t="s">
        <v>471</v>
      </c>
      <c r="D9404">
        <v>0</v>
      </c>
      <c r="E9404">
        <v>2018</v>
      </c>
    </row>
    <row r="9405" spans="1:5" x14ac:dyDescent="0.25">
      <c r="A9405" t="s">
        <v>314</v>
      </c>
      <c r="B9405" t="s">
        <v>152</v>
      </c>
      <c r="C9405" t="s">
        <v>471</v>
      </c>
      <c r="D9405">
        <v>0</v>
      </c>
      <c r="E9405">
        <v>2019</v>
      </c>
    </row>
    <row r="9406" spans="1:5" x14ac:dyDescent="0.25">
      <c r="A9406" t="s">
        <v>314</v>
      </c>
      <c r="B9406" t="s">
        <v>152</v>
      </c>
      <c r="C9406" t="s">
        <v>471</v>
      </c>
      <c r="D9406">
        <v>0</v>
      </c>
      <c r="E9406">
        <v>2020</v>
      </c>
    </row>
    <row r="9407" spans="1:5" x14ac:dyDescent="0.25">
      <c r="A9407" t="s">
        <v>314</v>
      </c>
      <c r="B9407" t="s">
        <v>152</v>
      </c>
      <c r="C9407" t="s">
        <v>472</v>
      </c>
      <c r="D9407">
        <v>447000000</v>
      </c>
      <c r="E9407">
        <v>2018</v>
      </c>
    </row>
    <row r="9408" spans="1:5" x14ac:dyDescent="0.25">
      <c r="A9408" t="s">
        <v>314</v>
      </c>
      <c r="B9408" t="s">
        <v>152</v>
      </c>
      <c r="C9408" t="s">
        <v>472</v>
      </c>
      <c r="D9408">
        <v>460000000</v>
      </c>
      <c r="E9408">
        <v>2019</v>
      </c>
    </row>
    <row r="9409" spans="1:5" x14ac:dyDescent="0.25">
      <c r="A9409" t="s">
        <v>314</v>
      </c>
      <c r="B9409" t="s">
        <v>152</v>
      </c>
      <c r="C9409" t="s">
        <v>472</v>
      </c>
      <c r="D9409">
        <v>474000000</v>
      </c>
      <c r="E9409">
        <v>2020</v>
      </c>
    </row>
    <row r="9410" spans="1:5" x14ac:dyDescent="0.25">
      <c r="A9410" t="s">
        <v>314</v>
      </c>
      <c r="B9410" t="s">
        <v>152</v>
      </c>
      <c r="C9410" t="s">
        <v>473</v>
      </c>
      <c r="D9410">
        <v>6000000</v>
      </c>
      <c r="E9410">
        <v>2018</v>
      </c>
    </row>
    <row r="9411" spans="1:5" x14ac:dyDescent="0.25">
      <c r="A9411" t="s">
        <v>314</v>
      </c>
      <c r="B9411" t="s">
        <v>152</v>
      </c>
      <c r="C9411" t="s">
        <v>473</v>
      </c>
      <c r="D9411">
        <v>6000000</v>
      </c>
      <c r="E9411">
        <v>2019</v>
      </c>
    </row>
    <row r="9412" spans="1:5" x14ac:dyDescent="0.25">
      <c r="A9412" t="s">
        <v>314</v>
      </c>
      <c r="B9412" t="s">
        <v>152</v>
      </c>
      <c r="C9412" t="s">
        <v>473</v>
      </c>
      <c r="D9412">
        <v>6000000</v>
      </c>
      <c r="E9412">
        <v>2020</v>
      </c>
    </row>
    <row r="9413" spans="1:5" x14ac:dyDescent="0.25">
      <c r="A9413" t="s">
        <v>314</v>
      </c>
      <c r="B9413" t="s">
        <v>152</v>
      </c>
      <c r="C9413" t="s">
        <v>474</v>
      </c>
      <c r="D9413">
        <v>0</v>
      </c>
      <c r="E9413">
        <v>2018</v>
      </c>
    </row>
    <row r="9414" spans="1:5" x14ac:dyDescent="0.25">
      <c r="A9414" t="s">
        <v>314</v>
      </c>
      <c r="B9414" t="s">
        <v>152</v>
      </c>
      <c r="C9414" t="s">
        <v>474</v>
      </c>
      <c r="D9414">
        <v>0</v>
      </c>
      <c r="E9414">
        <v>2019</v>
      </c>
    </row>
    <row r="9415" spans="1:5" x14ac:dyDescent="0.25">
      <c r="A9415" t="s">
        <v>314</v>
      </c>
      <c r="B9415" t="s">
        <v>152</v>
      </c>
      <c r="C9415" t="s">
        <v>474</v>
      </c>
      <c r="D9415">
        <v>0</v>
      </c>
      <c r="E9415">
        <v>2020</v>
      </c>
    </row>
    <row r="9416" spans="1:5" x14ac:dyDescent="0.25">
      <c r="A9416" t="s">
        <v>314</v>
      </c>
      <c r="B9416" t="s">
        <v>152</v>
      </c>
      <c r="C9416" t="s">
        <v>475</v>
      </c>
      <c r="D9416">
        <v>0</v>
      </c>
      <c r="E9416">
        <v>2018</v>
      </c>
    </row>
    <row r="9417" spans="1:5" x14ac:dyDescent="0.25">
      <c r="A9417" t="s">
        <v>314</v>
      </c>
      <c r="B9417" t="s">
        <v>152</v>
      </c>
      <c r="C9417" t="s">
        <v>475</v>
      </c>
      <c r="D9417">
        <v>0</v>
      </c>
      <c r="E9417">
        <v>2019</v>
      </c>
    </row>
    <row r="9418" spans="1:5" x14ac:dyDescent="0.25">
      <c r="A9418" t="s">
        <v>314</v>
      </c>
      <c r="B9418" t="s">
        <v>152</v>
      </c>
      <c r="C9418" t="s">
        <v>475</v>
      </c>
      <c r="D9418">
        <v>0</v>
      </c>
      <c r="E9418">
        <v>2020</v>
      </c>
    </row>
    <row r="9419" spans="1:5" x14ac:dyDescent="0.25">
      <c r="A9419" t="s">
        <v>314</v>
      </c>
      <c r="B9419" t="s">
        <v>152</v>
      </c>
      <c r="C9419" t="s">
        <v>476</v>
      </c>
      <c r="D9419">
        <v>0</v>
      </c>
      <c r="E9419">
        <v>2018</v>
      </c>
    </row>
    <row r="9420" spans="1:5" x14ac:dyDescent="0.25">
      <c r="A9420" t="s">
        <v>314</v>
      </c>
      <c r="B9420" t="s">
        <v>152</v>
      </c>
      <c r="C9420" t="s">
        <v>476</v>
      </c>
      <c r="D9420">
        <v>0</v>
      </c>
      <c r="E9420">
        <v>2019</v>
      </c>
    </row>
    <row r="9421" spans="1:5" x14ac:dyDescent="0.25">
      <c r="A9421" t="s">
        <v>314</v>
      </c>
      <c r="B9421" t="s">
        <v>152</v>
      </c>
      <c r="C9421" t="s">
        <v>476</v>
      </c>
      <c r="D9421">
        <v>0</v>
      </c>
      <c r="E9421">
        <v>2020</v>
      </c>
    </row>
    <row r="9422" spans="1:5" x14ac:dyDescent="0.25">
      <c r="A9422" t="s">
        <v>314</v>
      </c>
      <c r="B9422" t="s">
        <v>152</v>
      </c>
      <c r="C9422" t="s">
        <v>477</v>
      </c>
      <c r="D9422">
        <v>0</v>
      </c>
      <c r="E9422">
        <v>2018</v>
      </c>
    </row>
    <row r="9423" spans="1:5" x14ac:dyDescent="0.25">
      <c r="A9423" t="s">
        <v>314</v>
      </c>
      <c r="B9423" t="s">
        <v>152</v>
      </c>
      <c r="C9423" t="s">
        <v>477</v>
      </c>
      <c r="D9423">
        <v>0</v>
      </c>
      <c r="E9423">
        <v>2019</v>
      </c>
    </row>
    <row r="9424" spans="1:5" x14ac:dyDescent="0.25">
      <c r="A9424" t="s">
        <v>314</v>
      </c>
      <c r="B9424" t="s">
        <v>152</v>
      </c>
      <c r="C9424" t="s">
        <v>477</v>
      </c>
      <c r="D9424">
        <v>0</v>
      </c>
      <c r="E9424">
        <v>2020</v>
      </c>
    </row>
    <row r="9425" spans="1:5" x14ac:dyDescent="0.25">
      <c r="A9425" t="s">
        <v>314</v>
      </c>
      <c r="B9425" t="s">
        <v>152</v>
      </c>
      <c r="C9425" t="s">
        <v>478</v>
      </c>
      <c r="D9425">
        <v>3415000000</v>
      </c>
      <c r="E9425">
        <v>2018</v>
      </c>
    </row>
    <row r="9426" spans="1:5" x14ac:dyDescent="0.25">
      <c r="A9426" t="s">
        <v>314</v>
      </c>
      <c r="B9426" t="s">
        <v>152</v>
      </c>
      <c r="C9426" t="s">
        <v>478</v>
      </c>
      <c r="D9426">
        <v>3118000000</v>
      </c>
      <c r="E9426">
        <v>2019</v>
      </c>
    </row>
    <row r="9427" spans="1:5" x14ac:dyDescent="0.25">
      <c r="A9427" t="s">
        <v>314</v>
      </c>
      <c r="B9427" t="s">
        <v>152</v>
      </c>
      <c r="C9427" t="s">
        <v>478</v>
      </c>
      <c r="D9427">
        <v>2565000000</v>
      </c>
      <c r="E9427">
        <v>2020</v>
      </c>
    </row>
    <row r="9428" spans="1:5" x14ac:dyDescent="0.25">
      <c r="A9428" t="s">
        <v>314</v>
      </c>
      <c r="B9428" t="s">
        <v>152</v>
      </c>
      <c r="C9428" t="s">
        <v>479</v>
      </c>
      <c r="D9428">
        <v>93109000000</v>
      </c>
      <c r="E9428">
        <v>2018</v>
      </c>
    </row>
    <row r="9429" spans="1:5" x14ac:dyDescent="0.25">
      <c r="A9429" t="s">
        <v>314</v>
      </c>
      <c r="B9429" t="s">
        <v>152</v>
      </c>
      <c r="C9429" t="s">
        <v>479</v>
      </c>
      <c r="D9429">
        <v>87732000000</v>
      </c>
      <c r="E9429">
        <v>2019</v>
      </c>
    </row>
    <row r="9430" spans="1:5" x14ac:dyDescent="0.25">
      <c r="A9430" t="s">
        <v>314</v>
      </c>
      <c r="B9430" t="s">
        <v>152</v>
      </c>
      <c r="C9430" t="s">
        <v>479</v>
      </c>
      <c r="D9430">
        <v>92247000000</v>
      </c>
      <c r="E9430">
        <v>2020</v>
      </c>
    </row>
    <row r="9431" spans="1:5" x14ac:dyDescent="0.25">
      <c r="A9431" t="s">
        <v>314</v>
      </c>
      <c r="B9431" t="s">
        <v>152</v>
      </c>
      <c r="C9431" t="s">
        <v>480</v>
      </c>
      <c r="D9431">
        <v>97012000000</v>
      </c>
      <c r="E9431">
        <v>2018</v>
      </c>
    </row>
    <row r="9432" spans="1:5" x14ac:dyDescent="0.25">
      <c r="A9432" t="s">
        <v>314</v>
      </c>
      <c r="B9432" t="s">
        <v>152</v>
      </c>
      <c r="C9432" t="s">
        <v>480</v>
      </c>
      <c r="D9432">
        <v>95214000000</v>
      </c>
      <c r="E9432">
        <v>2019</v>
      </c>
    </row>
    <row r="9433" spans="1:5" x14ac:dyDescent="0.25">
      <c r="A9433" t="s">
        <v>314</v>
      </c>
      <c r="B9433" t="s">
        <v>152</v>
      </c>
      <c r="C9433" t="s">
        <v>480</v>
      </c>
      <c r="D9433">
        <v>79619000000</v>
      </c>
      <c r="E9433">
        <v>2020</v>
      </c>
    </row>
    <row r="9434" spans="1:5" x14ac:dyDescent="0.25">
      <c r="A9434" t="s">
        <v>314</v>
      </c>
      <c r="B9434" t="s">
        <v>152</v>
      </c>
      <c r="C9434" t="s">
        <v>481</v>
      </c>
      <c r="D9434">
        <v>14643000000</v>
      </c>
      <c r="E9434">
        <v>2018</v>
      </c>
    </row>
    <row r="9435" spans="1:5" x14ac:dyDescent="0.25">
      <c r="A9435" t="s">
        <v>314</v>
      </c>
      <c r="B9435" t="s">
        <v>152</v>
      </c>
      <c r="C9435" t="s">
        <v>481</v>
      </c>
      <c r="D9435">
        <v>13949000000</v>
      </c>
      <c r="E9435">
        <v>2019</v>
      </c>
    </row>
    <row r="9436" spans="1:5" x14ac:dyDescent="0.25">
      <c r="A9436" t="s">
        <v>314</v>
      </c>
      <c r="B9436" t="s">
        <v>152</v>
      </c>
      <c r="C9436" t="s">
        <v>481</v>
      </c>
      <c r="D9436">
        <v>12621000000</v>
      </c>
      <c r="E9436">
        <v>2020</v>
      </c>
    </row>
    <row r="9437" spans="1:5" x14ac:dyDescent="0.25">
      <c r="A9437" t="s">
        <v>314</v>
      </c>
      <c r="B9437" t="s">
        <v>152</v>
      </c>
      <c r="C9437" t="s">
        <v>482</v>
      </c>
      <c r="D9437">
        <v>12776000000</v>
      </c>
      <c r="E9437">
        <v>2018</v>
      </c>
    </row>
    <row r="9438" spans="1:5" x14ac:dyDescent="0.25">
      <c r="A9438" t="s">
        <v>314</v>
      </c>
      <c r="B9438" t="s">
        <v>152</v>
      </c>
      <c r="C9438" t="s">
        <v>482</v>
      </c>
      <c r="D9438">
        <v>23641000000</v>
      </c>
      <c r="E9438">
        <v>2019</v>
      </c>
    </row>
    <row r="9439" spans="1:5" x14ac:dyDescent="0.25">
      <c r="A9439" t="s">
        <v>314</v>
      </c>
      <c r="B9439" t="s">
        <v>152</v>
      </c>
      <c r="C9439" t="s">
        <v>482</v>
      </c>
      <c r="D9439">
        <v>4778000000</v>
      </c>
      <c r="E9439">
        <v>2020</v>
      </c>
    </row>
    <row r="9440" spans="1:5" x14ac:dyDescent="0.25">
      <c r="A9440" t="s">
        <v>314</v>
      </c>
      <c r="B9440" t="s">
        <v>152</v>
      </c>
      <c r="C9440" t="s">
        <v>483</v>
      </c>
      <c r="D9440">
        <v>107000000</v>
      </c>
      <c r="E9440">
        <v>2018</v>
      </c>
    </row>
    <row r="9441" spans="1:5" x14ac:dyDescent="0.25">
      <c r="A9441" t="s">
        <v>314</v>
      </c>
      <c r="B9441" t="s">
        <v>152</v>
      </c>
      <c r="C9441" t="s">
        <v>483</v>
      </c>
      <c r="D9441">
        <v>136000000</v>
      </c>
      <c r="E9441">
        <v>2019</v>
      </c>
    </row>
    <row r="9442" spans="1:5" x14ac:dyDescent="0.25">
      <c r="A9442" t="s">
        <v>314</v>
      </c>
      <c r="B9442" t="s">
        <v>152</v>
      </c>
      <c r="C9442" t="s">
        <v>483</v>
      </c>
      <c r="D9442">
        <v>218000000</v>
      </c>
      <c r="E9442">
        <v>2020</v>
      </c>
    </row>
    <row r="9443" spans="1:5" x14ac:dyDescent="0.25">
      <c r="A9443" t="s">
        <v>314</v>
      </c>
      <c r="B9443" t="s">
        <v>152</v>
      </c>
      <c r="C9443" t="s">
        <v>484</v>
      </c>
      <c r="D9443">
        <v>0</v>
      </c>
      <c r="E9443">
        <v>2018</v>
      </c>
    </row>
    <row r="9444" spans="1:5" x14ac:dyDescent="0.25">
      <c r="A9444" t="s">
        <v>314</v>
      </c>
      <c r="B9444" t="s">
        <v>152</v>
      </c>
      <c r="C9444" t="s">
        <v>484</v>
      </c>
      <c r="D9444">
        <v>0</v>
      </c>
      <c r="E9444">
        <v>2019</v>
      </c>
    </row>
    <row r="9445" spans="1:5" x14ac:dyDescent="0.25">
      <c r="A9445" t="s">
        <v>314</v>
      </c>
      <c r="B9445" t="s">
        <v>152</v>
      </c>
      <c r="C9445" t="s">
        <v>484</v>
      </c>
      <c r="D9445">
        <v>0</v>
      </c>
      <c r="E9445">
        <v>2020</v>
      </c>
    </row>
    <row r="9446" spans="1:5" x14ac:dyDescent="0.25">
      <c r="A9446" t="s">
        <v>314</v>
      </c>
      <c r="B9446" t="s">
        <v>152</v>
      </c>
      <c r="C9446" t="s">
        <v>485</v>
      </c>
      <c r="D9446">
        <v>30981000000</v>
      </c>
      <c r="E9446">
        <v>2018</v>
      </c>
    </row>
    <row r="9447" spans="1:5" x14ac:dyDescent="0.25">
      <c r="A9447" t="s">
        <v>314</v>
      </c>
      <c r="B9447" t="s">
        <v>152</v>
      </c>
      <c r="C9447" t="s">
        <v>485</v>
      </c>
      <c r="D9447">
        <v>35552000000</v>
      </c>
      <c r="E9447">
        <v>2020</v>
      </c>
    </row>
    <row r="9448" spans="1:5" x14ac:dyDescent="0.25">
      <c r="A9448" t="s">
        <v>314</v>
      </c>
      <c r="B9448" t="s">
        <v>152</v>
      </c>
      <c r="C9448" t="s">
        <v>495</v>
      </c>
      <c r="D9448">
        <v>0</v>
      </c>
      <c r="E9448">
        <v>2019</v>
      </c>
    </row>
    <row r="9449" spans="1:5" x14ac:dyDescent="0.25">
      <c r="A9449" t="s">
        <v>314</v>
      </c>
      <c r="B9449" t="s">
        <v>152</v>
      </c>
      <c r="C9449" t="s">
        <v>486</v>
      </c>
      <c r="D9449">
        <v>-8548000000</v>
      </c>
      <c r="E9449">
        <v>2018</v>
      </c>
    </row>
    <row r="9450" spans="1:5" x14ac:dyDescent="0.25">
      <c r="A9450" t="s">
        <v>314</v>
      </c>
      <c r="B9450" t="s">
        <v>152</v>
      </c>
      <c r="C9450" t="s">
        <v>486</v>
      </c>
      <c r="D9450">
        <v>1578000000</v>
      </c>
      <c r="E9450">
        <v>2019</v>
      </c>
    </row>
    <row r="9451" spans="1:5" x14ac:dyDescent="0.25">
      <c r="A9451" t="s">
        <v>314</v>
      </c>
      <c r="B9451" t="s">
        <v>152</v>
      </c>
      <c r="C9451" t="s">
        <v>486</v>
      </c>
      <c r="D9451">
        <v>387000000</v>
      </c>
      <c r="E9451">
        <v>2020</v>
      </c>
    </row>
    <row r="9452" spans="1:5" x14ac:dyDescent="0.25">
      <c r="A9452" t="s">
        <v>316</v>
      </c>
      <c r="B9452" t="s">
        <v>154</v>
      </c>
      <c r="C9452" t="s">
        <v>411</v>
      </c>
      <c r="D9452">
        <v>3929000000</v>
      </c>
      <c r="E9452">
        <v>2018</v>
      </c>
    </row>
    <row r="9453" spans="1:5" x14ac:dyDescent="0.25">
      <c r="A9453" t="s">
        <v>316</v>
      </c>
      <c r="B9453" t="s">
        <v>154</v>
      </c>
      <c r="C9453" t="s">
        <v>411</v>
      </c>
      <c r="D9453">
        <v>3787000000</v>
      </c>
      <c r="E9453">
        <v>2019</v>
      </c>
    </row>
    <row r="9454" spans="1:5" x14ac:dyDescent="0.25">
      <c r="A9454" t="s">
        <v>316</v>
      </c>
      <c r="B9454" t="s">
        <v>154</v>
      </c>
      <c r="C9454" t="s">
        <v>411</v>
      </c>
      <c r="D9454">
        <v>5180000000</v>
      </c>
      <c r="E9454">
        <v>2020</v>
      </c>
    </row>
    <row r="9455" spans="1:5" x14ac:dyDescent="0.25">
      <c r="A9455" t="s">
        <v>316</v>
      </c>
      <c r="B9455" t="s">
        <v>154</v>
      </c>
      <c r="C9455" t="s">
        <v>10</v>
      </c>
      <c r="D9455">
        <v>3327000000</v>
      </c>
      <c r="E9455">
        <v>2018</v>
      </c>
    </row>
    <row r="9456" spans="1:5" x14ac:dyDescent="0.25">
      <c r="A9456" t="s">
        <v>316</v>
      </c>
      <c r="B9456" t="s">
        <v>154</v>
      </c>
      <c r="C9456" t="s">
        <v>10</v>
      </c>
      <c r="D9456">
        <v>3582000000</v>
      </c>
      <c r="E9456">
        <v>2019</v>
      </c>
    </row>
    <row r="9457" spans="1:5" x14ac:dyDescent="0.25">
      <c r="A9457" t="s">
        <v>316</v>
      </c>
      <c r="B9457" t="s">
        <v>154</v>
      </c>
      <c r="C9457" t="s">
        <v>10</v>
      </c>
      <c r="D9457">
        <v>4892000000</v>
      </c>
      <c r="E9457">
        <v>2020</v>
      </c>
    </row>
    <row r="9458" spans="1:5" x14ac:dyDescent="0.25">
      <c r="A9458" t="s">
        <v>316</v>
      </c>
      <c r="B9458" t="s">
        <v>154</v>
      </c>
      <c r="C9458" t="s">
        <v>412</v>
      </c>
      <c r="D9458">
        <v>2282000000</v>
      </c>
      <c r="E9458">
        <v>2018</v>
      </c>
    </row>
    <row r="9459" spans="1:5" x14ac:dyDescent="0.25">
      <c r="A9459" t="s">
        <v>316</v>
      </c>
      <c r="B9459" t="s">
        <v>154</v>
      </c>
      <c r="C9459" t="s">
        <v>412</v>
      </c>
      <c r="D9459">
        <v>3051000000</v>
      </c>
      <c r="E9459">
        <v>2019</v>
      </c>
    </row>
    <row r="9460" spans="1:5" x14ac:dyDescent="0.25">
      <c r="A9460" t="s">
        <v>316</v>
      </c>
      <c r="B9460" t="s">
        <v>154</v>
      </c>
      <c r="C9460" t="s">
        <v>412</v>
      </c>
      <c r="D9460">
        <v>3880000000</v>
      </c>
      <c r="E9460">
        <v>2020</v>
      </c>
    </row>
    <row r="9461" spans="1:5" x14ac:dyDescent="0.25">
      <c r="A9461" t="s">
        <v>316</v>
      </c>
      <c r="B9461" t="s">
        <v>154</v>
      </c>
      <c r="C9461" t="s">
        <v>413</v>
      </c>
      <c r="D9461">
        <v>2445000000</v>
      </c>
      <c r="E9461">
        <v>2018</v>
      </c>
    </row>
    <row r="9462" spans="1:5" x14ac:dyDescent="0.25">
      <c r="A9462" t="s">
        <v>316</v>
      </c>
      <c r="B9462" t="s">
        <v>154</v>
      </c>
      <c r="C9462" t="s">
        <v>413</v>
      </c>
      <c r="D9462">
        <v>6570000000</v>
      </c>
      <c r="E9462">
        <v>2019</v>
      </c>
    </row>
    <row r="9463" spans="1:5" x14ac:dyDescent="0.25">
      <c r="A9463" t="s">
        <v>316</v>
      </c>
      <c r="B9463" t="s">
        <v>154</v>
      </c>
      <c r="C9463" t="s">
        <v>413</v>
      </c>
      <c r="D9463">
        <v>8229000000</v>
      </c>
      <c r="E9463">
        <v>2020</v>
      </c>
    </row>
    <row r="9464" spans="1:5" x14ac:dyDescent="0.25">
      <c r="A9464" t="s">
        <v>316</v>
      </c>
      <c r="B9464" t="s">
        <v>154</v>
      </c>
      <c r="C9464" t="s">
        <v>15</v>
      </c>
      <c r="D9464">
        <v>63675000000</v>
      </c>
      <c r="E9464">
        <v>2018</v>
      </c>
    </row>
    <row r="9465" spans="1:5" x14ac:dyDescent="0.25">
      <c r="A9465" t="s">
        <v>316</v>
      </c>
      <c r="B9465" t="s">
        <v>154</v>
      </c>
      <c r="C9465" t="s">
        <v>15</v>
      </c>
      <c r="D9465">
        <v>61627000000</v>
      </c>
      <c r="E9465">
        <v>2019</v>
      </c>
    </row>
    <row r="9466" spans="1:5" x14ac:dyDescent="0.25">
      <c r="A9466" t="s">
        <v>316</v>
      </c>
      <c r="B9466" t="s">
        <v>154</v>
      </c>
      <c r="C9466" t="s">
        <v>15</v>
      </c>
      <c r="D9466">
        <v>68407000000</v>
      </c>
      <c r="E9466">
        <v>2020</v>
      </c>
    </row>
    <row r="9467" spans="1:5" x14ac:dyDescent="0.25">
      <c r="A9467" t="s">
        <v>316</v>
      </c>
      <c r="B9467" t="s">
        <v>154</v>
      </c>
      <c r="C9467" t="s">
        <v>414</v>
      </c>
      <c r="D9467">
        <v>-924000000</v>
      </c>
      <c r="E9467">
        <v>2018</v>
      </c>
    </row>
    <row r="9468" spans="1:5" x14ac:dyDescent="0.25">
      <c r="A9468" t="s">
        <v>316</v>
      </c>
      <c r="B9468" t="s">
        <v>154</v>
      </c>
      <c r="C9468" t="s">
        <v>414</v>
      </c>
      <c r="D9468">
        <v>-825000000</v>
      </c>
      <c r="E9468">
        <v>2019</v>
      </c>
    </row>
    <row r="9469" spans="1:5" x14ac:dyDescent="0.25">
      <c r="A9469" t="s">
        <v>316</v>
      </c>
      <c r="B9469" t="s">
        <v>154</v>
      </c>
      <c r="C9469" t="s">
        <v>414</v>
      </c>
      <c r="D9469">
        <v>-650000000</v>
      </c>
      <c r="E9469">
        <v>2020</v>
      </c>
    </row>
    <row r="9470" spans="1:5" x14ac:dyDescent="0.25">
      <c r="A9470" t="s">
        <v>316</v>
      </c>
      <c r="B9470" t="s">
        <v>154</v>
      </c>
      <c r="C9470" t="s">
        <v>415</v>
      </c>
      <c r="D9470">
        <v>-12318000000</v>
      </c>
      <c r="E9470">
        <v>2018</v>
      </c>
    </row>
    <row r="9471" spans="1:5" x14ac:dyDescent="0.25">
      <c r="A9471" t="s">
        <v>316</v>
      </c>
      <c r="B9471" t="s">
        <v>154</v>
      </c>
      <c r="C9471" t="s">
        <v>415</v>
      </c>
      <c r="D9471">
        <v>-7634000000</v>
      </c>
      <c r="E9471">
        <v>2019</v>
      </c>
    </row>
    <row r="9472" spans="1:5" x14ac:dyDescent="0.25">
      <c r="A9472" t="s">
        <v>316</v>
      </c>
      <c r="B9472" t="s">
        <v>154</v>
      </c>
      <c r="C9472" t="s">
        <v>415</v>
      </c>
      <c r="D9472">
        <v>770000000</v>
      </c>
      <c r="E9472">
        <v>2020</v>
      </c>
    </row>
    <row r="9473" spans="1:5" x14ac:dyDescent="0.25">
      <c r="A9473" t="s">
        <v>316</v>
      </c>
      <c r="B9473" t="s">
        <v>154</v>
      </c>
      <c r="C9473" t="s">
        <v>416</v>
      </c>
      <c r="D9473">
        <v>14355000000</v>
      </c>
      <c r="E9473">
        <v>2018</v>
      </c>
    </row>
    <row r="9474" spans="1:5" x14ac:dyDescent="0.25">
      <c r="A9474" t="s">
        <v>316</v>
      </c>
      <c r="B9474" t="s">
        <v>154</v>
      </c>
      <c r="C9474" t="s">
        <v>416</v>
      </c>
      <c r="D9474">
        <v>-7817000000</v>
      </c>
      <c r="E9474">
        <v>2019</v>
      </c>
    </row>
    <row r="9475" spans="1:5" x14ac:dyDescent="0.25">
      <c r="A9475" t="s">
        <v>316</v>
      </c>
      <c r="B9475" t="s">
        <v>154</v>
      </c>
      <c r="C9475" t="s">
        <v>416</v>
      </c>
      <c r="D9475">
        <v>-14615000000</v>
      </c>
      <c r="E9475">
        <v>2020</v>
      </c>
    </row>
    <row r="9476" spans="1:5" x14ac:dyDescent="0.25">
      <c r="A9476" t="s">
        <v>316</v>
      </c>
      <c r="B9476" t="s">
        <v>154</v>
      </c>
      <c r="C9476" t="s">
        <v>417</v>
      </c>
      <c r="D9476">
        <v>8400000000</v>
      </c>
      <c r="E9476">
        <v>2018</v>
      </c>
    </row>
    <row r="9477" spans="1:5" x14ac:dyDescent="0.25">
      <c r="A9477" t="s">
        <v>316</v>
      </c>
      <c r="B9477" t="s">
        <v>154</v>
      </c>
      <c r="C9477" t="s">
        <v>417</v>
      </c>
      <c r="D9477">
        <v>9144000000</v>
      </c>
      <c r="E9477">
        <v>2019</v>
      </c>
    </row>
    <row r="9478" spans="1:5" x14ac:dyDescent="0.25">
      <c r="A9478" t="s">
        <v>316</v>
      </c>
      <c r="B9478" t="s">
        <v>154</v>
      </c>
      <c r="C9478" t="s">
        <v>417</v>
      </c>
      <c r="D9478">
        <v>8168000000</v>
      </c>
      <c r="E9478">
        <v>2020</v>
      </c>
    </row>
    <row r="9479" spans="1:5" x14ac:dyDescent="0.25">
      <c r="A9479" t="s">
        <v>316</v>
      </c>
      <c r="B9479" t="s">
        <v>154</v>
      </c>
      <c r="C9479" t="s">
        <v>418</v>
      </c>
      <c r="D9479">
        <v>17940000000</v>
      </c>
      <c r="E9479">
        <v>2018</v>
      </c>
    </row>
    <row r="9480" spans="1:5" x14ac:dyDescent="0.25">
      <c r="A9480" t="s">
        <v>316</v>
      </c>
      <c r="B9480" t="s">
        <v>154</v>
      </c>
      <c r="C9480" t="s">
        <v>418</v>
      </c>
      <c r="D9480">
        <v>11631000000</v>
      </c>
      <c r="E9480">
        <v>2019</v>
      </c>
    </row>
    <row r="9481" spans="1:5" x14ac:dyDescent="0.25">
      <c r="A9481" t="s">
        <v>316</v>
      </c>
      <c r="B9481" t="s">
        <v>154</v>
      </c>
      <c r="C9481" t="s">
        <v>418</v>
      </c>
      <c r="D9481">
        <v>5997000000</v>
      </c>
      <c r="E9481">
        <v>2020</v>
      </c>
    </row>
    <row r="9482" spans="1:5" x14ac:dyDescent="0.25">
      <c r="A9482" t="s">
        <v>316</v>
      </c>
      <c r="B9482" t="s">
        <v>154</v>
      </c>
      <c r="C9482" t="s">
        <v>419</v>
      </c>
      <c r="D9482">
        <v>-480000000</v>
      </c>
      <c r="E9482">
        <v>2018</v>
      </c>
    </row>
    <row r="9483" spans="1:5" x14ac:dyDescent="0.25">
      <c r="A9483" t="s">
        <v>316</v>
      </c>
      <c r="B9483" t="s">
        <v>154</v>
      </c>
      <c r="C9483" t="s">
        <v>419</v>
      </c>
      <c r="D9483">
        <v>218000000</v>
      </c>
      <c r="E9483">
        <v>2019</v>
      </c>
    </row>
    <row r="9484" spans="1:5" x14ac:dyDescent="0.25">
      <c r="A9484" t="s">
        <v>316</v>
      </c>
      <c r="B9484" t="s">
        <v>154</v>
      </c>
      <c r="C9484" t="s">
        <v>419</v>
      </c>
      <c r="D9484">
        <v>1171000000</v>
      </c>
      <c r="E9484">
        <v>2020</v>
      </c>
    </row>
    <row r="9485" spans="1:5" x14ac:dyDescent="0.25">
      <c r="A9485" t="s">
        <v>316</v>
      </c>
      <c r="B9485" t="s">
        <v>154</v>
      </c>
      <c r="C9485" t="s">
        <v>420</v>
      </c>
      <c r="D9485">
        <v>310000000</v>
      </c>
      <c r="E9485">
        <v>2018</v>
      </c>
    </row>
    <row r="9486" spans="1:5" x14ac:dyDescent="0.25">
      <c r="A9486" t="s">
        <v>316</v>
      </c>
      <c r="B9486" t="s">
        <v>154</v>
      </c>
      <c r="C9486" t="s">
        <v>420</v>
      </c>
      <c r="D9486">
        <v>95000000</v>
      </c>
      <c r="E9486">
        <v>2019</v>
      </c>
    </row>
    <row r="9487" spans="1:5" x14ac:dyDescent="0.25">
      <c r="A9487" t="s">
        <v>316</v>
      </c>
      <c r="B9487" t="s">
        <v>154</v>
      </c>
      <c r="C9487" t="s">
        <v>420</v>
      </c>
      <c r="D9487">
        <v>195000000</v>
      </c>
      <c r="E9487">
        <v>2020</v>
      </c>
    </row>
    <row r="9488" spans="1:5" x14ac:dyDescent="0.25">
      <c r="A9488" t="s">
        <v>316</v>
      </c>
      <c r="B9488" t="s">
        <v>154</v>
      </c>
      <c r="C9488" t="s">
        <v>421</v>
      </c>
      <c r="D9488">
        <v>-2012000000</v>
      </c>
      <c r="E9488">
        <v>2018</v>
      </c>
    </row>
    <row r="9489" spans="1:5" x14ac:dyDescent="0.25">
      <c r="A9489" t="s">
        <v>316</v>
      </c>
      <c r="B9489" t="s">
        <v>154</v>
      </c>
      <c r="C9489" t="s">
        <v>421</v>
      </c>
      <c r="D9489">
        <v>-178000000</v>
      </c>
      <c r="E9489">
        <v>2019</v>
      </c>
    </row>
    <row r="9490" spans="1:5" x14ac:dyDescent="0.25">
      <c r="A9490" t="s">
        <v>316</v>
      </c>
      <c r="B9490" t="s">
        <v>154</v>
      </c>
      <c r="C9490" t="s">
        <v>421</v>
      </c>
      <c r="D9490">
        <v>-58000000</v>
      </c>
      <c r="E9490">
        <v>2020</v>
      </c>
    </row>
    <row r="9491" spans="1:5" x14ac:dyDescent="0.25">
      <c r="A9491" t="s">
        <v>316</v>
      </c>
      <c r="B9491" t="s">
        <v>154</v>
      </c>
      <c r="C9491" t="s">
        <v>422</v>
      </c>
      <c r="D9491">
        <v>765000000</v>
      </c>
      <c r="E9491">
        <v>2018</v>
      </c>
    </row>
    <row r="9492" spans="1:5" x14ac:dyDescent="0.25">
      <c r="A9492" t="s">
        <v>316</v>
      </c>
      <c r="B9492" t="s">
        <v>154</v>
      </c>
      <c r="C9492" t="s">
        <v>422</v>
      </c>
      <c r="D9492">
        <v>4137000000</v>
      </c>
      <c r="E9492">
        <v>2019</v>
      </c>
    </row>
    <row r="9493" spans="1:5" x14ac:dyDescent="0.25">
      <c r="A9493" t="s">
        <v>316</v>
      </c>
      <c r="B9493" t="s">
        <v>154</v>
      </c>
      <c r="C9493" t="s">
        <v>422</v>
      </c>
      <c r="D9493">
        <v>190000000</v>
      </c>
      <c r="E9493">
        <v>2020</v>
      </c>
    </row>
    <row r="9494" spans="1:5" x14ac:dyDescent="0.25">
      <c r="A9494" t="s">
        <v>316</v>
      </c>
      <c r="B9494" t="s">
        <v>154</v>
      </c>
      <c r="C9494" t="s">
        <v>423</v>
      </c>
      <c r="D9494">
        <v>1000000</v>
      </c>
      <c r="E9494">
        <v>2018</v>
      </c>
    </row>
    <row r="9495" spans="1:5" x14ac:dyDescent="0.25">
      <c r="A9495" t="s">
        <v>316</v>
      </c>
      <c r="B9495" t="s">
        <v>154</v>
      </c>
      <c r="C9495" t="s">
        <v>423</v>
      </c>
      <c r="D9495">
        <v>1000000</v>
      </c>
      <c r="E9495">
        <v>2019</v>
      </c>
    </row>
    <row r="9496" spans="1:5" x14ac:dyDescent="0.25">
      <c r="A9496" t="s">
        <v>316</v>
      </c>
      <c r="B9496" t="s">
        <v>154</v>
      </c>
      <c r="C9496" t="s">
        <v>423</v>
      </c>
      <c r="D9496">
        <v>1000000</v>
      </c>
      <c r="E9496">
        <v>2020</v>
      </c>
    </row>
    <row r="9497" spans="1:5" x14ac:dyDescent="0.25">
      <c r="A9497" t="s">
        <v>316</v>
      </c>
      <c r="B9497" t="s">
        <v>154</v>
      </c>
      <c r="C9497" t="s">
        <v>424</v>
      </c>
      <c r="D9497">
        <v>5000000</v>
      </c>
      <c r="E9497">
        <v>2018</v>
      </c>
    </row>
    <row r="9498" spans="1:5" x14ac:dyDescent="0.25">
      <c r="A9498" t="s">
        <v>316</v>
      </c>
      <c r="B9498" t="s">
        <v>154</v>
      </c>
      <c r="C9498" t="s">
        <v>424</v>
      </c>
      <c r="D9498">
        <v>-22000000</v>
      </c>
      <c r="E9498">
        <v>2019</v>
      </c>
    </row>
    <row r="9499" spans="1:5" x14ac:dyDescent="0.25">
      <c r="A9499" t="s">
        <v>316</v>
      </c>
      <c r="B9499" t="s">
        <v>154</v>
      </c>
      <c r="C9499" t="s">
        <v>424</v>
      </c>
      <c r="D9499">
        <v>-34000000</v>
      </c>
      <c r="E9499">
        <v>2020</v>
      </c>
    </row>
    <row r="9500" spans="1:5" x14ac:dyDescent="0.25">
      <c r="A9500" t="s">
        <v>316</v>
      </c>
      <c r="B9500" t="s">
        <v>154</v>
      </c>
      <c r="C9500" t="s">
        <v>425</v>
      </c>
      <c r="D9500">
        <v>5663000000</v>
      </c>
      <c r="E9500">
        <v>2018</v>
      </c>
    </row>
    <row r="9501" spans="1:5" x14ac:dyDescent="0.25">
      <c r="A9501" t="s">
        <v>316</v>
      </c>
      <c r="B9501" t="s">
        <v>154</v>
      </c>
      <c r="C9501" t="s">
        <v>425</v>
      </c>
      <c r="D9501">
        <v>5391000000</v>
      </c>
      <c r="E9501">
        <v>2019</v>
      </c>
    </row>
    <row r="9502" spans="1:5" x14ac:dyDescent="0.25">
      <c r="A9502" t="s">
        <v>316</v>
      </c>
      <c r="B9502" t="s">
        <v>154</v>
      </c>
      <c r="C9502" t="s">
        <v>425</v>
      </c>
      <c r="D9502">
        <v>-22000000</v>
      </c>
      <c r="E9502">
        <v>2020</v>
      </c>
    </row>
    <row r="9503" spans="1:5" x14ac:dyDescent="0.25">
      <c r="A9503" t="s">
        <v>316</v>
      </c>
      <c r="B9503" t="s">
        <v>154</v>
      </c>
      <c r="C9503" t="s">
        <v>426</v>
      </c>
      <c r="D9503">
        <v>5668000000</v>
      </c>
      <c r="E9503">
        <v>2018</v>
      </c>
    </row>
    <row r="9504" spans="1:5" x14ac:dyDescent="0.25">
      <c r="A9504" t="s">
        <v>316</v>
      </c>
      <c r="B9504" t="s">
        <v>154</v>
      </c>
      <c r="C9504" t="s">
        <v>426</v>
      </c>
      <c r="D9504">
        <v>5369000000</v>
      </c>
      <c r="E9504">
        <v>2019</v>
      </c>
    </row>
    <row r="9505" spans="1:5" x14ac:dyDescent="0.25">
      <c r="A9505" t="s">
        <v>316</v>
      </c>
      <c r="B9505" t="s">
        <v>154</v>
      </c>
      <c r="C9505" t="s">
        <v>426</v>
      </c>
      <c r="D9505">
        <v>-56000000</v>
      </c>
      <c r="E9505">
        <v>2020</v>
      </c>
    </row>
    <row r="9506" spans="1:5" x14ac:dyDescent="0.25">
      <c r="A9506" t="s">
        <v>316</v>
      </c>
      <c r="B9506" t="s">
        <v>154</v>
      </c>
      <c r="C9506" t="s">
        <v>21</v>
      </c>
      <c r="D9506">
        <v>4853000000</v>
      </c>
      <c r="E9506">
        <v>2018</v>
      </c>
    </row>
    <row r="9507" spans="1:5" x14ac:dyDescent="0.25">
      <c r="A9507" t="s">
        <v>316</v>
      </c>
      <c r="B9507" t="s">
        <v>154</v>
      </c>
      <c r="C9507" t="s">
        <v>21</v>
      </c>
      <c r="D9507">
        <v>4675000000</v>
      </c>
      <c r="E9507">
        <v>2019</v>
      </c>
    </row>
    <row r="9508" spans="1:5" x14ac:dyDescent="0.25">
      <c r="A9508" t="s">
        <v>316</v>
      </c>
      <c r="B9508" t="s">
        <v>154</v>
      </c>
      <c r="C9508" t="s">
        <v>21</v>
      </c>
      <c r="D9508">
        <v>4572000000</v>
      </c>
      <c r="E9508">
        <v>2020</v>
      </c>
    </row>
    <row r="9509" spans="1:5" x14ac:dyDescent="0.25">
      <c r="A9509" t="s">
        <v>316</v>
      </c>
      <c r="B9509" t="s">
        <v>154</v>
      </c>
      <c r="C9509" t="s">
        <v>427</v>
      </c>
      <c r="D9509">
        <v>13927000000</v>
      </c>
      <c r="E9509">
        <v>2018</v>
      </c>
    </row>
    <row r="9510" spans="1:5" x14ac:dyDescent="0.25">
      <c r="A9510" t="s">
        <v>316</v>
      </c>
      <c r="B9510" t="s">
        <v>154</v>
      </c>
      <c r="C9510" t="s">
        <v>427</v>
      </c>
      <c r="D9510">
        <v>18162000000</v>
      </c>
      <c r="E9510">
        <v>2019</v>
      </c>
    </row>
    <row r="9511" spans="1:5" x14ac:dyDescent="0.25">
      <c r="A9511" t="s">
        <v>316</v>
      </c>
      <c r="B9511" t="s">
        <v>154</v>
      </c>
      <c r="C9511" t="s">
        <v>427</v>
      </c>
      <c r="D9511">
        <v>20618000000</v>
      </c>
      <c r="E9511">
        <v>2020</v>
      </c>
    </row>
    <row r="9512" spans="1:5" x14ac:dyDescent="0.25">
      <c r="A9512" t="s">
        <v>316</v>
      </c>
      <c r="B9512" t="s">
        <v>154</v>
      </c>
      <c r="C9512" t="s">
        <v>13</v>
      </c>
      <c r="D9512">
        <v>35836000000</v>
      </c>
      <c r="E9512">
        <v>2018</v>
      </c>
    </row>
    <row r="9513" spans="1:5" x14ac:dyDescent="0.25">
      <c r="A9513" t="s">
        <v>316</v>
      </c>
      <c r="B9513" t="s">
        <v>154</v>
      </c>
      <c r="C9513" t="s">
        <v>13</v>
      </c>
      <c r="D9513">
        <v>30296000000</v>
      </c>
      <c r="E9513">
        <v>2019</v>
      </c>
    </row>
    <row r="9514" spans="1:5" x14ac:dyDescent="0.25">
      <c r="A9514" t="s">
        <v>316</v>
      </c>
      <c r="B9514" t="s">
        <v>154</v>
      </c>
      <c r="C9514" t="s">
        <v>13</v>
      </c>
      <c r="D9514">
        <v>15996000000</v>
      </c>
      <c r="E9514">
        <v>2020</v>
      </c>
    </row>
    <row r="9515" spans="1:5" x14ac:dyDescent="0.25">
      <c r="A9515" t="s">
        <v>316</v>
      </c>
      <c r="B9515" t="s">
        <v>154</v>
      </c>
      <c r="C9515" t="s">
        <v>16</v>
      </c>
      <c r="D9515">
        <v>10605000000</v>
      </c>
      <c r="E9515">
        <v>2018</v>
      </c>
    </row>
    <row r="9516" spans="1:5" x14ac:dyDescent="0.25">
      <c r="A9516" t="s">
        <v>316</v>
      </c>
      <c r="B9516" t="s">
        <v>154</v>
      </c>
      <c r="C9516" t="s">
        <v>16</v>
      </c>
      <c r="D9516">
        <v>9759000000</v>
      </c>
      <c r="E9516">
        <v>2019</v>
      </c>
    </row>
    <row r="9517" spans="1:5" x14ac:dyDescent="0.25">
      <c r="A9517" t="s">
        <v>316</v>
      </c>
      <c r="B9517" t="s">
        <v>154</v>
      </c>
      <c r="C9517" t="s">
        <v>16</v>
      </c>
      <c r="D9517">
        <v>11397000000</v>
      </c>
      <c r="E9517">
        <v>2020</v>
      </c>
    </row>
    <row r="9518" spans="1:5" x14ac:dyDescent="0.25">
      <c r="A9518" t="s">
        <v>316</v>
      </c>
      <c r="B9518" t="s">
        <v>154</v>
      </c>
      <c r="C9518" t="s">
        <v>428</v>
      </c>
      <c r="D9518">
        <v>0</v>
      </c>
      <c r="E9518">
        <v>2018</v>
      </c>
    </row>
    <row r="9519" spans="1:5" x14ac:dyDescent="0.25">
      <c r="A9519" t="s">
        <v>316</v>
      </c>
      <c r="B9519" t="s">
        <v>154</v>
      </c>
      <c r="C9519" t="s">
        <v>428</v>
      </c>
      <c r="D9519">
        <v>0</v>
      </c>
      <c r="E9519">
        <v>2020</v>
      </c>
    </row>
    <row r="9520" spans="1:5" x14ac:dyDescent="0.25">
      <c r="A9520" t="s">
        <v>316</v>
      </c>
      <c r="B9520" t="s">
        <v>154</v>
      </c>
      <c r="C9520" t="s">
        <v>429</v>
      </c>
      <c r="D9520">
        <v>0</v>
      </c>
      <c r="E9520">
        <v>2018</v>
      </c>
    </row>
    <row r="9521" spans="1:5" x14ac:dyDescent="0.25">
      <c r="A9521" t="s">
        <v>316</v>
      </c>
      <c r="B9521" t="s">
        <v>154</v>
      </c>
      <c r="C9521" t="s">
        <v>429</v>
      </c>
      <c r="D9521">
        <v>0</v>
      </c>
      <c r="E9521">
        <v>2019</v>
      </c>
    </row>
    <row r="9522" spans="1:5" x14ac:dyDescent="0.25">
      <c r="A9522" t="s">
        <v>316</v>
      </c>
      <c r="B9522" t="s">
        <v>154</v>
      </c>
      <c r="C9522" t="s">
        <v>429</v>
      </c>
      <c r="D9522">
        <v>0</v>
      </c>
      <c r="E9522">
        <v>2019</v>
      </c>
    </row>
    <row r="9523" spans="1:5" x14ac:dyDescent="0.25">
      <c r="A9523" t="s">
        <v>316</v>
      </c>
      <c r="B9523" t="s">
        <v>154</v>
      </c>
      <c r="C9523" t="s">
        <v>429</v>
      </c>
      <c r="D9523">
        <v>0</v>
      </c>
      <c r="E9523">
        <v>2020</v>
      </c>
    </row>
    <row r="9524" spans="1:5" x14ac:dyDescent="0.25">
      <c r="A9524" t="s">
        <v>316</v>
      </c>
      <c r="B9524" t="s">
        <v>154</v>
      </c>
      <c r="C9524" t="s">
        <v>430</v>
      </c>
      <c r="D9524">
        <v>7799000000</v>
      </c>
      <c r="E9524">
        <v>2018</v>
      </c>
    </row>
    <row r="9525" spans="1:5" x14ac:dyDescent="0.25">
      <c r="A9525" t="s">
        <v>316</v>
      </c>
      <c r="B9525" t="s">
        <v>154</v>
      </c>
      <c r="C9525" t="s">
        <v>430</v>
      </c>
      <c r="D9525">
        <v>5160000000</v>
      </c>
      <c r="E9525">
        <v>2019</v>
      </c>
    </row>
    <row r="9526" spans="1:5" x14ac:dyDescent="0.25">
      <c r="A9526" t="s">
        <v>316</v>
      </c>
      <c r="B9526" t="s">
        <v>154</v>
      </c>
      <c r="C9526" t="s">
        <v>430</v>
      </c>
      <c r="D9526">
        <v>1669000000</v>
      </c>
      <c r="E9526">
        <v>2020</v>
      </c>
    </row>
    <row r="9527" spans="1:5" x14ac:dyDescent="0.25">
      <c r="A9527" t="s">
        <v>316</v>
      </c>
      <c r="B9527" t="s">
        <v>154</v>
      </c>
      <c r="C9527" t="s">
        <v>431</v>
      </c>
      <c r="D9527">
        <v>0</v>
      </c>
      <c r="E9527">
        <v>2018</v>
      </c>
    </row>
    <row r="9528" spans="1:5" x14ac:dyDescent="0.25">
      <c r="A9528" t="s">
        <v>316</v>
      </c>
      <c r="B9528" t="s">
        <v>154</v>
      </c>
      <c r="C9528" t="s">
        <v>431</v>
      </c>
      <c r="D9528">
        <v>0</v>
      </c>
      <c r="E9528">
        <v>2019</v>
      </c>
    </row>
    <row r="9529" spans="1:5" x14ac:dyDescent="0.25">
      <c r="A9529" t="s">
        <v>316</v>
      </c>
      <c r="B9529" t="s">
        <v>154</v>
      </c>
      <c r="C9529" t="s">
        <v>431</v>
      </c>
      <c r="D9529">
        <v>0</v>
      </c>
      <c r="E9529">
        <v>2020</v>
      </c>
    </row>
    <row r="9530" spans="1:5" x14ac:dyDescent="0.25">
      <c r="A9530" t="s">
        <v>316</v>
      </c>
      <c r="B9530" t="s">
        <v>154</v>
      </c>
      <c r="C9530" t="s">
        <v>432</v>
      </c>
      <c r="D9530">
        <v>43465</v>
      </c>
      <c r="E9530">
        <v>2018</v>
      </c>
    </row>
    <row r="9531" spans="1:5" x14ac:dyDescent="0.25">
      <c r="A9531" t="s">
        <v>316</v>
      </c>
      <c r="B9531" t="s">
        <v>154</v>
      </c>
      <c r="C9531" t="s">
        <v>432</v>
      </c>
      <c r="D9531">
        <v>43830</v>
      </c>
      <c r="E9531">
        <v>2019</v>
      </c>
    </row>
    <row r="9532" spans="1:5" x14ac:dyDescent="0.25">
      <c r="A9532" t="s">
        <v>316</v>
      </c>
      <c r="B9532" t="s">
        <v>154</v>
      </c>
      <c r="C9532" t="s">
        <v>432</v>
      </c>
      <c r="D9532">
        <v>44196</v>
      </c>
      <c r="E9532">
        <v>2020</v>
      </c>
    </row>
    <row r="9533" spans="1:5" x14ac:dyDescent="0.25">
      <c r="A9533" t="s">
        <v>316</v>
      </c>
      <c r="B9533" t="s">
        <v>154</v>
      </c>
      <c r="C9533" t="s">
        <v>433</v>
      </c>
      <c r="D9533">
        <v>147000000</v>
      </c>
      <c r="E9533">
        <v>2018</v>
      </c>
    </row>
    <row r="9534" spans="1:5" x14ac:dyDescent="0.25">
      <c r="A9534" t="s">
        <v>316</v>
      </c>
      <c r="B9534" t="s">
        <v>154</v>
      </c>
      <c r="C9534" t="s">
        <v>433</v>
      </c>
      <c r="D9534">
        <v>125000000</v>
      </c>
      <c r="E9534">
        <v>2019</v>
      </c>
    </row>
    <row r="9535" spans="1:5" x14ac:dyDescent="0.25">
      <c r="A9535" t="s">
        <v>316</v>
      </c>
      <c r="B9535" t="s">
        <v>154</v>
      </c>
      <c r="C9535" t="s">
        <v>433</v>
      </c>
      <c r="D9535">
        <v>19000000</v>
      </c>
      <c r="E9535">
        <v>2020</v>
      </c>
    </row>
    <row r="9536" spans="1:5" x14ac:dyDescent="0.25">
      <c r="A9536" t="s">
        <v>316</v>
      </c>
      <c r="B9536" t="s">
        <v>154</v>
      </c>
      <c r="C9536" t="s">
        <v>434</v>
      </c>
      <c r="D9536">
        <v>21387000000</v>
      </c>
      <c r="E9536">
        <v>2018</v>
      </c>
    </row>
    <row r="9537" spans="1:5" x14ac:dyDescent="0.25">
      <c r="A9537" t="s">
        <v>316</v>
      </c>
      <c r="B9537" t="s">
        <v>154</v>
      </c>
      <c r="C9537" t="s">
        <v>434</v>
      </c>
      <c r="D9537">
        <v>22525000000</v>
      </c>
      <c r="E9537">
        <v>2019</v>
      </c>
    </row>
    <row r="9538" spans="1:5" x14ac:dyDescent="0.25">
      <c r="A9538" t="s">
        <v>316</v>
      </c>
      <c r="B9538" t="s">
        <v>154</v>
      </c>
      <c r="C9538" t="s">
        <v>434</v>
      </c>
      <c r="D9538">
        <v>18202000000</v>
      </c>
      <c r="E9538">
        <v>2020</v>
      </c>
    </row>
    <row r="9539" spans="1:5" x14ac:dyDescent="0.25">
      <c r="A9539" t="s">
        <v>316</v>
      </c>
      <c r="B9539" t="s">
        <v>154</v>
      </c>
      <c r="C9539" t="s">
        <v>435</v>
      </c>
      <c r="D9539">
        <v>0</v>
      </c>
      <c r="E9539">
        <v>2018</v>
      </c>
    </row>
    <row r="9540" spans="1:5" x14ac:dyDescent="0.25">
      <c r="A9540" t="s">
        <v>316</v>
      </c>
      <c r="B9540" t="s">
        <v>154</v>
      </c>
      <c r="C9540" t="s">
        <v>435</v>
      </c>
      <c r="D9540">
        <v>0</v>
      </c>
      <c r="E9540">
        <v>2019</v>
      </c>
    </row>
    <row r="9541" spans="1:5" x14ac:dyDescent="0.25">
      <c r="A9541" t="s">
        <v>316</v>
      </c>
      <c r="B9541" t="s">
        <v>154</v>
      </c>
      <c r="C9541" t="s">
        <v>435</v>
      </c>
      <c r="D9541">
        <v>0</v>
      </c>
      <c r="E9541">
        <v>2020</v>
      </c>
    </row>
    <row r="9542" spans="1:5" x14ac:dyDescent="0.25">
      <c r="A9542" t="s">
        <v>316</v>
      </c>
      <c r="B9542" t="s">
        <v>154</v>
      </c>
      <c r="C9542" t="s">
        <v>436</v>
      </c>
      <c r="D9542">
        <v>4117000000</v>
      </c>
      <c r="E9542">
        <v>2018</v>
      </c>
    </row>
    <row r="9543" spans="1:5" x14ac:dyDescent="0.25">
      <c r="A9543" t="s">
        <v>316</v>
      </c>
      <c r="B9543" t="s">
        <v>154</v>
      </c>
      <c r="C9543" t="s">
        <v>436</v>
      </c>
      <c r="D9543">
        <v>4117000000</v>
      </c>
      <c r="E9543">
        <v>2019</v>
      </c>
    </row>
    <row r="9544" spans="1:5" x14ac:dyDescent="0.25">
      <c r="A9544" t="s">
        <v>316</v>
      </c>
      <c r="B9544" t="s">
        <v>154</v>
      </c>
      <c r="C9544" t="s">
        <v>436</v>
      </c>
      <c r="D9544">
        <v>8108000000</v>
      </c>
      <c r="E9544">
        <v>2020</v>
      </c>
    </row>
    <row r="9545" spans="1:5" x14ac:dyDescent="0.25">
      <c r="A9545" t="s">
        <v>316</v>
      </c>
      <c r="B9545" t="s">
        <v>154</v>
      </c>
      <c r="C9545" t="s">
        <v>437</v>
      </c>
      <c r="D9545">
        <v>17274000000</v>
      </c>
      <c r="E9545">
        <v>2018</v>
      </c>
    </row>
    <row r="9546" spans="1:5" x14ac:dyDescent="0.25">
      <c r="A9546" t="s">
        <v>316</v>
      </c>
      <c r="B9546" t="s">
        <v>154</v>
      </c>
      <c r="C9546" t="s">
        <v>437</v>
      </c>
      <c r="D9546">
        <v>17774000000</v>
      </c>
      <c r="E9546">
        <v>2019</v>
      </c>
    </row>
    <row r="9547" spans="1:5" x14ac:dyDescent="0.25">
      <c r="A9547" t="s">
        <v>316</v>
      </c>
      <c r="B9547" t="s">
        <v>154</v>
      </c>
      <c r="C9547" t="s">
        <v>437</v>
      </c>
      <c r="D9547">
        <v>20117000000</v>
      </c>
      <c r="E9547">
        <v>2020</v>
      </c>
    </row>
    <row r="9548" spans="1:5" x14ac:dyDescent="0.25">
      <c r="A9548" t="s">
        <v>316</v>
      </c>
      <c r="B9548" t="s">
        <v>154</v>
      </c>
      <c r="C9548" t="s">
        <v>438</v>
      </c>
      <c r="D9548">
        <v>5460000000</v>
      </c>
      <c r="E9548">
        <v>2018</v>
      </c>
    </row>
    <row r="9549" spans="1:5" x14ac:dyDescent="0.25">
      <c r="A9549" t="s">
        <v>316</v>
      </c>
      <c r="B9549" t="s">
        <v>154</v>
      </c>
      <c r="C9549" t="s">
        <v>438</v>
      </c>
      <c r="D9549">
        <v>5364000000</v>
      </c>
      <c r="E9549">
        <v>2019</v>
      </c>
    </row>
    <row r="9550" spans="1:5" x14ac:dyDescent="0.25">
      <c r="A9550" t="s">
        <v>316</v>
      </c>
      <c r="B9550" t="s">
        <v>154</v>
      </c>
      <c r="C9550" t="s">
        <v>438</v>
      </c>
      <c r="D9550">
        <v>89000000</v>
      </c>
      <c r="E9550">
        <v>2020</v>
      </c>
    </row>
    <row r="9551" spans="1:5" x14ac:dyDescent="0.25">
      <c r="A9551" t="s">
        <v>316</v>
      </c>
      <c r="B9551" t="s">
        <v>154</v>
      </c>
      <c r="C9551" t="s">
        <v>439</v>
      </c>
      <c r="D9551">
        <v>0</v>
      </c>
      <c r="E9551">
        <v>2018</v>
      </c>
    </row>
    <row r="9552" spans="1:5" x14ac:dyDescent="0.25">
      <c r="A9552" t="s">
        <v>316</v>
      </c>
      <c r="B9552" t="s">
        <v>154</v>
      </c>
      <c r="C9552" t="s">
        <v>439</v>
      </c>
      <c r="D9552">
        <v>0</v>
      </c>
      <c r="E9552">
        <v>2019</v>
      </c>
    </row>
    <row r="9553" spans="1:5" x14ac:dyDescent="0.25">
      <c r="A9553" t="s">
        <v>316</v>
      </c>
      <c r="B9553" t="s">
        <v>154</v>
      </c>
      <c r="C9553" t="s">
        <v>439</v>
      </c>
      <c r="D9553">
        <v>0</v>
      </c>
      <c r="E9553">
        <v>2020</v>
      </c>
    </row>
    <row r="9554" spans="1:5" x14ac:dyDescent="0.25">
      <c r="A9554" t="s">
        <v>316</v>
      </c>
      <c r="B9554" t="s">
        <v>154</v>
      </c>
      <c r="C9554" t="s">
        <v>23</v>
      </c>
      <c r="D9554">
        <v>2339000000</v>
      </c>
      <c r="E9554">
        <v>2018</v>
      </c>
    </row>
    <row r="9555" spans="1:5" x14ac:dyDescent="0.25">
      <c r="A9555" t="s">
        <v>316</v>
      </c>
      <c r="B9555" t="s">
        <v>154</v>
      </c>
      <c r="C9555" t="s">
        <v>23</v>
      </c>
      <c r="D9555">
        <v>-204000000</v>
      </c>
      <c r="E9555">
        <v>2019</v>
      </c>
    </row>
    <row r="9556" spans="1:5" x14ac:dyDescent="0.25">
      <c r="A9556" t="s">
        <v>316</v>
      </c>
      <c r="B9556" t="s">
        <v>154</v>
      </c>
      <c r="C9556" t="s">
        <v>23</v>
      </c>
      <c r="D9556">
        <v>1580000000</v>
      </c>
      <c r="E9556">
        <v>2020</v>
      </c>
    </row>
    <row r="9557" spans="1:5" x14ac:dyDescent="0.25">
      <c r="A9557" t="s">
        <v>316</v>
      </c>
      <c r="B9557" t="s">
        <v>154</v>
      </c>
      <c r="C9557" t="s">
        <v>440</v>
      </c>
      <c r="D9557">
        <v>15738000000</v>
      </c>
      <c r="E9557">
        <v>2018</v>
      </c>
    </row>
    <row r="9558" spans="1:5" x14ac:dyDescent="0.25">
      <c r="A9558" t="s">
        <v>316</v>
      </c>
      <c r="B9558" t="s">
        <v>154</v>
      </c>
      <c r="C9558" t="s">
        <v>440</v>
      </c>
      <c r="D9558">
        <v>13786000000</v>
      </c>
      <c r="E9558">
        <v>2019</v>
      </c>
    </row>
    <row r="9559" spans="1:5" x14ac:dyDescent="0.25">
      <c r="A9559" t="s">
        <v>316</v>
      </c>
      <c r="B9559" t="s">
        <v>154</v>
      </c>
      <c r="C9559" t="s">
        <v>440</v>
      </c>
      <c r="D9559">
        <v>33126000000</v>
      </c>
      <c r="E9559">
        <v>2020</v>
      </c>
    </row>
    <row r="9560" spans="1:5" x14ac:dyDescent="0.25">
      <c r="A9560" t="s">
        <v>316</v>
      </c>
      <c r="B9560" t="s">
        <v>154</v>
      </c>
      <c r="C9560" t="s">
        <v>22</v>
      </c>
      <c r="D9560">
        <v>1077000000</v>
      </c>
      <c r="E9560">
        <v>2018</v>
      </c>
    </row>
    <row r="9561" spans="1:5" x14ac:dyDescent="0.25">
      <c r="A9561" t="s">
        <v>316</v>
      </c>
      <c r="B9561" t="s">
        <v>154</v>
      </c>
      <c r="C9561" t="s">
        <v>22</v>
      </c>
      <c r="D9561">
        <v>995000000</v>
      </c>
      <c r="E9561">
        <v>2019</v>
      </c>
    </row>
    <row r="9562" spans="1:5" x14ac:dyDescent="0.25">
      <c r="A9562" t="s">
        <v>316</v>
      </c>
      <c r="B9562" t="s">
        <v>154</v>
      </c>
      <c r="C9562" t="s">
        <v>22</v>
      </c>
      <c r="D9562">
        <v>984000000</v>
      </c>
      <c r="E9562">
        <v>2020</v>
      </c>
    </row>
    <row r="9563" spans="1:5" x14ac:dyDescent="0.25">
      <c r="A9563" t="s">
        <v>316</v>
      </c>
      <c r="B9563" t="s">
        <v>154</v>
      </c>
      <c r="C9563" t="s">
        <v>441</v>
      </c>
      <c r="D9563">
        <v>1070000000</v>
      </c>
      <c r="E9563">
        <v>2018</v>
      </c>
    </row>
    <row r="9564" spans="1:5" x14ac:dyDescent="0.25">
      <c r="A9564" t="s">
        <v>316</v>
      </c>
      <c r="B9564" t="s">
        <v>154</v>
      </c>
      <c r="C9564" t="s">
        <v>441</v>
      </c>
      <c r="D9564">
        <v>982000000</v>
      </c>
      <c r="E9564">
        <v>2019</v>
      </c>
    </row>
    <row r="9565" spans="1:5" x14ac:dyDescent="0.25">
      <c r="A9565" t="s">
        <v>316</v>
      </c>
      <c r="B9565" t="s">
        <v>154</v>
      </c>
      <c r="C9565" t="s">
        <v>441</v>
      </c>
      <c r="D9565">
        <v>951000000</v>
      </c>
      <c r="E9565">
        <v>2020</v>
      </c>
    </row>
    <row r="9566" spans="1:5" x14ac:dyDescent="0.25">
      <c r="A9566" t="s">
        <v>316</v>
      </c>
      <c r="B9566" t="s">
        <v>154</v>
      </c>
      <c r="C9566" t="s">
        <v>11</v>
      </c>
      <c r="D9566">
        <v>814000000</v>
      </c>
      <c r="E9566">
        <v>2018</v>
      </c>
    </row>
    <row r="9567" spans="1:5" x14ac:dyDescent="0.25">
      <c r="A9567" t="s">
        <v>316</v>
      </c>
      <c r="B9567" t="s">
        <v>154</v>
      </c>
      <c r="C9567" t="s">
        <v>11</v>
      </c>
      <c r="D9567">
        <v>922000000</v>
      </c>
      <c r="E9567">
        <v>2019</v>
      </c>
    </row>
    <row r="9568" spans="1:5" x14ac:dyDescent="0.25">
      <c r="A9568" t="s">
        <v>316</v>
      </c>
      <c r="B9568" t="s">
        <v>154</v>
      </c>
      <c r="C9568" t="s">
        <v>11</v>
      </c>
      <c r="D9568">
        <v>1683000000</v>
      </c>
      <c r="E9568">
        <v>2020</v>
      </c>
    </row>
    <row r="9569" spans="1:5" x14ac:dyDescent="0.25">
      <c r="A9569" t="s">
        <v>316</v>
      </c>
      <c r="B9569" t="s">
        <v>154</v>
      </c>
      <c r="C9569" t="s">
        <v>19</v>
      </c>
      <c r="D9569">
        <v>63675000000</v>
      </c>
      <c r="E9569">
        <v>2018</v>
      </c>
    </row>
    <row r="9570" spans="1:5" x14ac:dyDescent="0.25">
      <c r="A9570" t="s">
        <v>316</v>
      </c>
      <c r="B9570" t="s">
        <v>154</v>
      </c>
      <c r="C9570" t="s">
        <v>19</v>
      </c>
      <c r="D9570">
        <v>61627000000</v>
      </c>
      <c r="E9570">
        <v>2019</v>
      </c>
    </row>
    <row r="9571" spans="1:5" x14ac:dyDescent="0.25">
      <c r="A9571" t="s">
        <v>316</v>
      </c>
      <c r="B9571" t="s">
        <v>154</v>
      </c>
      <c r="C9571" t="s">
        <v>19</v>
      </c>
      <c r="D9571">
        <v>68407000000</v>
      </c>
      <c r="E9571">
        <v>2020</v>
      </c>
    </row>
    <row r="9572" spans="1:5" x14ac:dyDescent="0.25">
      <c r="A9572" t="s">
        <v>316</v>
      </c>
      <c r="B9572" t="s">
        <v>154</v>
      </c>
      <c r="C9572" t="s">
        <v>18</v>
      </c>
      <c r="D9572">
        <v>42141000000</v>
      </c>
      <c r="E9572">
        <v>2018</v>
      </c>
    </row>
    <row r="9573" spans="1:5" x14ac:dyDescent="0.25">
      <c r="A9573" t="s">
        <v>316</v>
      </c>
      <c r="B9573" t="s">
        <v>154</v>
      </c>
      <c r="C9573" t="s">
        <v>18</v>
      </c>
      <c r="D9573">
        <v>38977000000</v>
      </c>
      <c r="E9573">
        <v>2019</v>
      </c>
    </row>
    <row r="9574" spans="1:5" x14ac:dyDescent="0.25">
      <c r="A9574" t="s">
        <v>316</v>
      </c>
      <c r="B9574" t="s">
        <v>154</v>
      </c>
      <c r="C9574" t="s">
        <v>18</v>
      </c>
      <c r="D9574">
        <v>50186000000</v>
      </c>
      <c r="E9574">
        <v>2020</v>
      </c>
    </row>
    <row r="9575" spans="1:5" x14ac:dyDescent="0.25">
      <c r="A9575" t="s">
        <v>316</v>
      </c>
      <c r="B9575" t="s">
        <v>154</v>
      </c>
      <c r="C9575" t="s">
        <v>442</v>
      </c>
      <c r="D9575">
        <v>0</v>
      </c>
      <c r="E9575">
        <v>2018</v>
      </c>
    </row>
    <row r="9576" spans="1:5" x14ac:dyDescent="0.25">
      <c r="A9576" t="s">
        <v>316</v>
      </c>
      <c r="B9576" t="s">
        <v>154</v>
      </c>
      <c r="C9576" t="s">
        <v>442</v>
      </c>
      <c r="D9576">
        <v>2499000000</v>
      </c>
      <c r="E9576">
        <v>2019</v>
      </c>
    </row>
    <row r="9577" spans="1:5" x14ac:dyDescent="0.25">
      <c r="A9577" t="s">
        <v>316</v>
      </c>
      <c r="B9577" t="s">
        <v>154</v>
      </c>
      <c r="C9577" t="s">
        <v>442</v>
      </c>
      <c r="D9577">
        <v>1498000000</v>
      </c>
      <c r="E9577">
        <v>2020</v>
      </c>
    </row>
    <row r="9578" spans="1:5" x14ac:dyDescent="0.25">
      <c r="A9578" t="s">
        <v>316</v>
      </c>
      <c r="B9578" t="s">
        <v>154</v>
      </c>
      <c r="C9578" t="s">
        <v>443</v>
      </c>
      <c r="D9578">
        <v>1423000000</v>
      </c>
      <c r="E9578">
        <v>2018</v>
      </c>
    </row>
    <row r="9579" spans="1:5" x14ac:dyDescent="0.25">
      <c r="A9579" t="s">
        <v>316</v>
      </c>
      <c r="B9579" t="s">
        <v>154</v>
      </c>
      <c r="C9579" t="s">
        <v>443</v>
      </c>
      <c r="D9579">
        <v>1488000000</v>
      </c>
      <c r="E9579">
        <v>2019</v>
      </c>
    </row>
    <row r="9580" spans="1:5" x14ac:dyDescent="0.25">
      <c r="A9580" t="s">
        <v>316</v>
      </c>
      <c r="B9580" t="s">
        <v>154</v>
      </c>
      <c r="C9580" t="s">
        <v>443</v>
      </c>
      <c r="D9580">
        <v>502000000</v>
      </c>
      <c r="E9580">
        <v>2020</v>
      </c>
    </row>
    <row r="9581" spans="1:5" x14ac:dyDescent="0.25">
      <c r="A9581" t="s">
        <v>316</v>
      </c>
      <c r="B9581" t="s">
        <v>154</v>
      </c>
      <c r="C9581" t="s">
        <v>444</v>
      </c>
      <c r="D9581">
        <v>-6250000000</v>
      </c>
      <c r="E9581">
        <v>2018</v>
      </c>
    </row>
    <row r="9582" spans="1:5" x14ac:dyDescent="0.25">
      <c r="A9582" t="s">
        <v>316</v>
      </c>
      <c r="B9582" t="s">
        <v>154</v>
      </c>
      <c r="C9582" t="s">
        <v>444</v>
      </c>
      <c r="D9582">
        <v>-2750000000</v>
      </c>
      <c r="E9582">
        <v>2019</v>
      </c>
    </row>
    <row r="9583" spans="1:5" x14ac:dyDescent="0.25">
      <c r="A9583" t="s">
        <v>316</v>
      </c>
      <c r="B9583" t="s">
        <v>154</v>
      </c>
      <c r="C9583" t="s">
        <v>444</v>
      </c>
      <c r="D9583">
        <v>-2500000000</v>
      </c>
      <c r="E9583">
        <v>2020</v>
      </c>
    </row>
    <row r="9584" spans="1:5" x14ac:dyDescent="0.25">
      <c r="A9584" t="s">
        <v>316</v>
      </c>
      <c r="B9584" t="s">
        <v>154</v>
      </c>
      <c r="C9584" t="s">
        <v>445</v>
      </c>
      <c r="D9584">
        <v>0</v>
      </c>
      <c r="E9584">
        <v>2018</v>
      </c>
    </row>
    <row r="9585" spans="1:5" x14ac:dyDescent="0.25">
      <c r="A9585" t="s">
        <v>316</v>
      </c>
      <c r="B9585" t="s">
        <v>154</v>
      </c>
      <c r="C9585" t="s">
        <v>445</v>
      </c>
      <c r="D9585">
        <v>0</v>
      </c>
      <c r="E9585">
        <v>2019</v>
      </c>
    </row>
    <row r="9586" spans="1:5" x14ac:dyDescent="0.25">
      <c r="A9586" t="s">
        <v>316</v>
      </c>
      <c r="B9586" t="s">
        <v>154</v>
      </c>
      <c r="C9586" t="s">
        <v>445</v>
      </c>
      <c r="D9586">
        <v>0</v>
      </c>
      <c r="E9586">
        <v>2020</v>
      </c>
    </row>
    <row r="9587" spans="1:5" x14ac:dyDescent="0.25">
      <c r="A9587" t="s">
        <v>316</v>
      </c>
      <c r="B9587" t="s">
        <v>154</v>
      </c>
      <c r="C9587" t="s">
        <v>446</v>
      </c>
      <c r="D9587">
        <v>0</v>
      </c>
      <c r="E9587">
        <v>2018</v>
      </c>
    </row>
    <row r="9588" spans="1:5" x14ac:dyDescent="0.25">
      <c r="A9588" t="s">
        <v>316</v>
      </c>
      <c r="B9588" t="s">
        <v>154</v>
      </c>
      <c r="C9588" t="s">
        <v>446</v>
      </c>
      <c r="D9588">
        <v>0</v>
      </c>
      <c r="E9588">
        <v>2019</v>
      </c>
    </row>
    <row r="9589" spans="1:5" x14ac:dyDescent="0.25">
      <c r="A9589" t="s">
        <v>316</v>
      </c>
      <c r="B9589" t="s">
        <v>154</v>
      </c>
      <c r="C9589" t="s">
        <v>446</v>
      </c>
      <c r="D9589">
        <v>0</v>
      </c>
      <c r="E9589">
        <v>2020</v>
      </c>
    </row>
    <row r="9590" spans="1:5" x14ac:dyDescent="0.25">
      <c r="A9590" t="s">
        <v>316</v>
      </c>
      <c r="B9590" t="s">
        <v>154</v>
      </c>
      <c r="C9590" t="s">
        <v>447</v>
      </c>
      <c r="D9590">
        <v>-6068000000</v>
      </c>
      <c r="E9590">
        <v>2018</v>
      </c>
    </row>
    <row r="9591" spans="1:5" x14ac:dyDescent="0.25">
      <c r="A9591" t="s">
        <v>316</v>
      </c>
      <c r="B9591" t="s">
        <v>154</v>
      </c>
      <c r="C9591" t="s">
        <v>447</v>
      </c>
      <c r="D9591">
        <v>-4884000000</v>
      </c>
      <c r="E9591">
        <v>2019</v>
      </c>
    </row>
    <row r="9592" spans="1:5" x14ac:dyDescent="0.25">
      <c r="A9592" t="s">
        <v>316</v>
      </c>
      <c r="B9592" t="s">
        <v>154</v>
      </c>
      <c r="C9592" t="s">
        <v>447</v>
      </c>
      <c r="D9592">
        <v>-4914000000</v>
      </c>
      <c r="E9592">
        <v>2020</v>
      </c>
    </row>
    <row r="9593" spans="1:5" x14ac:dyDescent="0.25">
      <c r="A9593" t="s">
        <v>316</v>
      </c>
      <c r="B9593" t="s">
        <v>154</v>
      </c>
      <c r="C9593" t="s">
        <v>448</v>
      </c>
      <c r="D9593">
        <v>0</v>
      </c>
      <c r="E9593">
        <v>2018</v>
      </c>
    </row>
    <row r="9594" spans="1:5" x14ac:dyDescent="0.25">
      <c r="A9594" t="s">
        <v>316</v>
      </c>
      <c r="B9594" t="s">
        <v>154</v>
      </c>
      <c r="C9594" t="s">
        <v>448</v>
      </c>
      <c r="D9594">
        <v>0</v>
      </c>
      <c r="E9594">
        <v>2019</v>
      </c>
    </row>
    <row r="9595" spans="1:5" x14ac:dyDescent="0.25">
      <c r="A9595" t="s">
        <v>316</v>
      </c>
      <c r="B9595" t="s">
        <v>154</v>
      </c>
      <c r="C9595" t="s">
        <v>448</v>
      </c>
      <c r="D9595">
        <v>0</v>
      </c>
      <c r="E9595">
        <v>2020</v>
      </c>
    </row>
    <row r="9596" spans="1:5" x14ac:dyDescent="0.25">
      <c r="A9596" t="s">
        <v>316</v>
      </c>
      <c r="B9596" t="s">
        <v>154</v>
      </c>
      <c r="C9596" t="s">
        <v>449</v>
      </c>
      <c r="D9596">
        <v>12833000000</v>
      </c>
      <c r="E9596">
        <v>2018</v>
      </c>
    </row>
    <row r="9597" spans="1:5" x14ac:dyDescent="0.25">
      <c r="A9597" t="s">
        <v>316</v>
      </c>
      <c r="B9597" t="s">
        <v>154</v>
      </c>
      <c r="C9597" t="s">
        <v>449</v>
      </c>
      <c r="D9597">
        <v>-15340000000</v>
      </c>
      <c r="E9597">
        <v>2019</v>
      </c>
    </row>
    <row r="9598" spans="1:5" x14ac:dyDescent="0.25">
      <c r="A9598" t="s">
        <v>316</v>
      </c>
      <c r="B9598" t="s">
        <v>154</v>
      </c>
      <c r="C9598" t="s">
        <v>449</v>
      </c>
      <c r="D9598">
        <v>-37854000000</v>
      </c>
      <c r="E9598">
        <v>2020</v>
      </c>
    </row>
    <row r="9599" spans="1:5" x14ac:dyDescent="0.25">
      <c r="A9599" t="s">
        <v>316</v>
      </c>
      <c r="B9599" t="s">
        <v>154</v>
      </c>
      <c r="C9599" t="s">
        <v>450</v>
      </c>
      <c r="D9599">
        <v>0</v>
      </c>
      <c r="E9599">
        <v>2018</v>
      </c>
    </row>
    <row r="9600" spans="1:5" x14ac:dyDescent="0.25">
      <c r="A9600" t="s">
        <v>316</v>
      </c>
      <c r="B9600" t="s">
        <v>154</v>
      </c>
      <c r="C9600" t="s">
        <v>450</v>
      </c>
      <c r="D9600">
        <v>0</v>
      </c>
      <c r="E9600">
        <v>2019</v>
      </c>
    </row>
    <row r="9601" spans="1:5" x14ac:dyDescent="0.25">
      <c r="A9601" t="s">
        <v>316</v>
      </c>
      <c r="B9601" t="s">
        <v>154</v>
      </c>
      <c r="C9601" t="s">
        <v>450</v>
      </c>
      <c r="D9601">
        <v>0</v>
      </c>
      <c r="E9601">
        <v>2020</v>
      </c>
    </row>
    <row r="9602" spans="1:5" x14ac:dyDescent="0.25">
      <c r="A9602" t="s">
        <v>316</v>
      </c>
      <c r="B9602" t="s">
        <v>154</v>
      </c>
      <c r="C9602" t="s">
        <v>451</v>
      </c>
      <c r="D9602">
        <v>-4268000000</v>
      </c>
      <c r="E9602">
        <v>2018</v>
      </c>
    </row>
    <row r="9603" spans="1:5" x14ac:dyDescent="0.25">
      <c r="A9603" t="s">
        <v>316</v>
      </c>
      <c r="B9603" t="s">
        <v>154</v>
      </c>
      <c r="C9603" t="s">
        <v>451</v>
      </c>
      <c r="D9603">
        <v>-2775000000</v>
      </c>
      <c r="E9603">
        <v>2019</v>
      </c>
    </row>
    <row r="9604" spans="1:5" x14ac:dyDescent="0.25">
      <c r="A9604" t="s">
        <v>316</v>
      </c>
      <c r="B9604" t="s">
        <v>154</v>
      </c>
      <c r="C9604" t="s">
        <v>451</v>
      </c>
      <c r="D9604">
        <v>-3590000000</v>
      </c>
      <c r="E9604">
        <v>2020</v>
      </c>
    </row>
    <row r="9605" spans="1:5" x14ac:dyDescent="0.25">
      <c r="A9605" t="s">
        <v>316</v>
      </c>
      <c r="B9605" t="s">
        <v>154</v>
      </c>
      <c r="C9605" t="s">
        <v>452</v>
      </c>
      <c r="D9605">
        <v>0</v>
      </c>
      <c r="E9605">
        <v>2018</v>
      </c>
    </row>
    <row r="9606" spans="1:5" x14ac:dyDescent="0.25">
      <c r="A9606" t="s">
        <v>316</v>
      </c>
      <c r="B9606" t="s">
        <v>154</v>
      </c>
      <c r="C9606" t="s">
        <v>452</v>
      </c>
      <c r="D9606">
        <v>0</v>
      </c>
      <c r="E9606">
        <v>2019</v>
      </c>
    </row>
    <row r="9607" spans="1:5" x14ac:dyDescent="0.25">
      <c r="A9607" t="s">
        <v>316</v>
      </c>
      <c r="B9607" t="s">
        <v>154</v>
      </c>
      <c r="C9607" t="s">
        <v>452</v>
      </c>
      <c r="D9607">
        <v>0</v>
      </c>
      <c r="E9607">
        <v>2020</v>
      </c>
    </row>
    <row r="9608" spans="1:5" x14ac:dyDescent="0.25">
      <c r="A9608" t="s">
        <v>316</v>
      </c>
      <c r="B9608" t="s">
        <v>154</v>
      </c>
      <c r="C9608" t="s">
        <v>453</v>
      </c>
      <c r="D9608">
        <v>5000000</v>
      </c>
      <c r="E9608">
        <v>2018</v>
      </c>
    </row>
    <row r="9609" spans="1:5" x14ac:dyDescent="0.25">
      <c r="A9609" t="s">
        <v>316</v>
      </c>
      <c r="B9609" t="s">
        <v>154</v>
      </c>
      <c r="C9609" t="s">
        <v>453</v>
      </c>
      <c r="D9609">
        <v>-22000000</v>
      </c>
      <c r="E9609">
        <v>2019</v>
      </c>
    </row>
    <row r="9610" spans="1:5" x14ac:dyDescent="0.25">
      <c r="A9610" t="s">
        <v>316</v>
      </c>
      <c r="B9610" t="s">
        <v>154</v>
      </c>
      <c r="C9610" t="s">
        <v>453</v>
      </c>
      <c r="D9610">
        <v>-34000000</v>
      </c>
      <c r="E9610">
        <v>2020</v>
      </c>
    </row>
    <row r="9611" spans="1:5" x14ac:dyDescent="0.25">
      <c r="A9611" t="s">
        <v>316</v>
      </c>
      <c r="B9611" t="s">
        <v>154</v>
      </c>
      <c r="C9611" t="s">
        <v>454</v>
      </c>
      <c r="D9611">
        <v>5455000000</v>
      </c>
      <c r="E9611">
        <v>2018</v>
      </c>
    </row>
    <row r="9612" spans="1:5" x14ac:dyDescent="0.25">
      <c r="A9612" t="s">
        <v>316</v>
      </c>
      <c r="B9612" t="s">
        <v>154</v>
      </c>
      <c r="C9612" t="s">
        <v>454</v>
      </c>
      <c r="D9612">
        <v>5386000000</v>
      </c>
      <c r="E9612">
        <v>2019</v>
      </c>
    </row>
    <row r="9613" spans="1:5" x14ac:dyDescent="0.25">
      <c r="A9613" t="s">
        <v>316</v>
      </c>
      <c r="B9613" t="s">
        <v>154</v>
      </c>
      <c r="C9613" t="s">
        <v>454</v>
      </c>
      <c r="D9613">
        <v>123000000</v>
      </c>
      <c r="E9613">
        <v>2020</v>
      </c>
    </row>
    <row r="9614" spans="1:5" x14ac:dyDescent="0.25">
      <c r="A9614" t="s">
        <v>316</v>
      </c>
      <c r="B9614" t="s">
        <v>154</v>
      </c>
      <c r="C9614" t="s">
        <v>24</v>
      </c>
      <c r="D9614">
        <v>5460000000</v>
      </c>
      <c r="E9614">
        <v>2018</v>
      </c>
    </row>
    <row r="9615" spans="1:5" x14ac:dyDescent="0.25">
      <c r="A9615" t="s">
        <v>316</v>
      </c>
      <c r="B9615" t="s">
        <v>154</v>
      </c>
      <c r="C9615" t="s">
        <v>24</v>
      </c>
      <c r="D9615">
        <v>5364000000</v>
      </c>
      <c r="E9615">
        <v>2019</v>
      </c>
    </row>
    <row r="9616" spans="1:5" x14ac:dyDescent="0.25">
      <c r="A9616" t="s">
        <v>316</v>
      </c>
      <c r="B9616" t="s">
        <v>154</v>
      </c>
      <c r="C9616" t="s">
        <v>24</v>
      </c>
      <c r="D9616">
        <v>89000000</v>
      </c>
      <c r="E9616">
        <v>2020</v>
      </c>
    </row>
    <row r="9617" spans="1:5" x14ac:dyDescent="0.25">
      <c r="A9617" t="s">
        <v>316</v>
      </c>
      <c r="B9617" t="s">
        <v>154</v>
      </c>
      <c r="C9617" t="s">
        <v>455</v>
      </c>
      <c r="D9617">
        <v>4006000000</v>
      </c>
      <c r="E9617">
        <v>2018</v>
      </c>
    </row>
    <row r="9618" spans="1:5" x14ac:dyDescent="0.25">
      <c r="A9618" t="s">
        <v>316</v>
      </c>
      <c r="B9618" t="s">
        <v>154</v>
      </c>
      <c r="C9618" t="s">
        <v>455</v>
      </c>
      <c r="D9618">
        <v>4502000000</v>
      </c>
      <c r="E9618">
        <v>2019</v>
      </c>
    </row>
    <row r="9619" spans="1:5" x14ac:dyDescent="0.25">
      <c r="A9619" t="s">
        <v>316</v>
      </c>
      <c r="B9619" t="s">
        <v>154</v>
      </c>
      <c r="C9619" t="s">
        <v>455</v>
      </c>
      <c r="D9619">
        <v>4967000000</v>
      </c>
      <c r="E9619">
        <v>2020</v>
      </c>
    </row>
    <row r="9620" spans="1:5" x14ac:dyDescent="0.25">
      <c r="A9620" t="s">
        <v>316</v>
      </c>
      <c r="B9620" t="s">
        <v>154</v>
      </c>
      <c r="C9620" t="s">
        <v>14</v>
      </c>
      <c r="D9620">
        <v>27839000000</v>
      </c>
      <c r="E9620">
        <v>2018</v>
      </c>
    </row>
    <row r="9621" spans="1:5" x14ac:dyDescent="0.25">
      <c r="A9621" t="s">
        <v>316</v>
      </c>
      <c r="B9621" t="s">
        <v>154</v>
      </c>
      <c r="C9621" t="s">
        <v>14</v>
      </c>
      <c r="D9621">
        <v>31331000000</v>
      </c>
      <c r="E9621">
        <v>2019</v>
      </c>
    </row>
    <row r="9622" spans="1:5" x14ac:dyDescent="0.25">
      <c r="A9622" t="s">
        <v>316</v>
      </c>
      <c r="B9622" t="s">
        <v>154</v>
      </c>
      <c r="C9622" t="s">
        <v>14</v>
      </c>
      <c r="D9622">
        <v>52411000000</v>
      </c>
      <c r="E9622">
        <v>2020</v>
      </c>
    </row>
    <row r="9623" spans="1:5" x14ac:dyDescent="0.25">
      <c r="A9623" t="s">
        <v>316</v>
      </c>
      <c r="B9623" t="s">
        <v>154</v>
      </c>
      <c r="C9623" t="s">
        <v>17</v>
      </c>
      <c r="D9623">
        <v>31536000000</v>
      </c>
      <c r="E9623">
        <v>2018</v>
      </c>
    </row>
    <row r="9624" spans="1:5" x14ac:dyDescent="0.25">
      <c r="A9624" t="s">
        <v>316</v>
      </c>
      <c r="B9624" t="s">
        <v>154</v>
      </c>
      <c r="C9624" t="s">
        <v>17</v>
      </c>
      <c r="D9624">
        <v>29218000000</v>
      </c>
      <c r="E9624">
        <v>2019</v>
      </c>
    </row>
    <row r="9625" spans="1:5" x14ac:dyDescent="0.25">
      <c r="A9625" t="s">
        <v>316</v>
      </c>
      <c r="B9625" t="s">
        <v>154</v>
      </c>
      <c r="C9625" t="s">
        <v>17</v>
      </c>
      <c r="D9625">
        <v>38789000000</v>
      </c>
      <c r="E9625">
        <v>2020</v>
      </c>
    </row>
    <row r="9626" spans="1:5" x14ac:dyDescent="0.25">
      <c r="A9626" t="s">
        <v>316</v>
      </c>
      <c r="B9626" t="s">
        <v>154</v>
      </c>
      <c r="C9626" t="s">
        <v>456</v>
      </c>
      <c r="D9626">
        <v>4056000000</v>
      </c>
      <c r="E9626">
        <v>2018</v>
      </c>
    </row>
    <row r="9627" spans="1:5" x14ac:dyDescent="0.25">
      <c r="A9627" t="s">
        <v>316</v>
      </c>
      <c r="B9627" t="s">
        <v>154</v>
      </c>
      <c r="C9627" t="s">
        <v>456</v>
      </c>
      <c r="D9627">
        <v>4381000000</v>
      </c>
      <c r="E9627">
        <v>2019</v>
      </c>
    </row>
    <row r="9628" spans="1:5" x14ac:dyDescent="0.25">
      <c r="A9628" t="s">
        <v>316</v>
      </c>
      <c r="B9628" t="s">
        <v>154</v>
      </c>
      <c r="C9628" t="s">
        <v>456</v>
      </c>
      <c r="D9628">
        <v>5151000000</v>
      </c>
      <c r="E9628">
        <v>2020</v>
      </c>
    </row>
    <row r="9629" spans="1:5" x14ac:dyDescent="0.25">
      <c r="A9629" t="s">
        <v>316</v>
      </c>
      <c r="B9629" t="s">
        <v>154</v>
      </c>
      <c r="C9629" t="s">
        <v>457</v>
      </c>
      <c r="D9629">
        <v>676000000</v>
      </c>
      <c r="E9629">
        <v>2018</v>
      </c>
    </row>
    <row r="9630" spans="1:5" x14ac:dyDescent="0.25">
      <c r="A9630" t="s">
        <v>316</v>
      </c>
      <c r="B9630" t="s">
        <v>154</v>
      </c>
      <c r="C9630" t="s">
        <v>457</v>
      </c>
      <c r="D9630">
        <v>-1418000000</v>
      </c>
      <c r="E9630">
        <v>2020</v>
      </c>
    </row>
    <row r="9631" spans="1:5" x14ac:dyDescent="0.25">
      <c r="A9631" t="s">
        <v>316</v>
      </c>
      <c r="B9631" t="s">
        <v>154</v>
      </c>
      <c r="C9631" t="s">
        <v>494</v>
      </c>
      <c r="D9631">
        <v>0</v>
      </c>
      <c r="E9631">
        <v>2019</v>
      </c>
    </row>
    <row r="9632" spans="1:5" x14ac:dyDescent="0.25">
      <c r="A9632" t="s">
        <v>316</v>
      </c>
      <c r="B9632" t="s">
        <v>154</v>
      </c>
      <c r="C9632" t="s">
        <v>458</v>
      </c>
      <c r="D9632">
        <v>7976000000</v>
      </c>
      <c r="E9632">
        <v>2018</v>
      </c>
    </row>
    <row r="9633" spans="1:5" x14ac:dyDescent="0.25">
      <c r="A9633" t="s">
        <v>316</v>
      </c>
      <c r="B9633" t="s">
        <v>154</v>
      </c>
      <c r="C9633" t="s">
        <v>458</v>
      </c>
      <c r="D9633">
        <v>8436000000</v>
      </c>
      <c r="E9633">
        <v>2019</v>
      </c>
    </row>
    <row r="9634" spans="1:5" x14ac:dyDescent="0.25">
      <c r="A9634" t="s">
        <v>316</v>
      </c>
      <c r="B9634" t="s">
        <v>154</v>
      </c>
      <c r="C9634" t="s">
        <v>458</v>
      </c>
      <c r="D9634">
        <v>10190000000</v>
      </c>
      <c r="E9634">
        <v>2020</v>
      </c>
    </row>
    <row r="9635" spans="1:5" x14ac:dyDescent="0.25">
      <c r="A9635" t="s">
        <v>316</v>
      </c>
      <c r="B9635" t="s">
        <v>154</v>
      </c>
      <c r="C9635" t="s">
        <v>459</v>
      </c>
      <c r="D9635">
        <v>8200000000</v>
      </c>
      <c r="E9635">
        <v>2018</v>
      </c>
    </row>
    <row r="9636" spans="1:5" x14ac:dyDescent="0.25">
      <c r="A9636" t="s">
        <v>316</v>
      </c>
      <c r="B9636" t="s">
        <v>154</v>
      </c>
      <c r="C9636" t="s">
        <v>459</v>
      </c>
      <c r="D9636">
        <v>4287000000</v>
      </c>
      <c r="E9636">
        <v>2019</v>
      </c>
    </row>
    <row r="9637" spans="1:5" x14ac:dyDescent="0.25">
      <c r="A9637" t="s">
        <v>316</v>
      </c>
      <c r="B9637" t="s">
        <v>154</v>
      </c>
      <c r="C9637" t="s">
        <v>459</v>
      </c>
      <c r="D9637">
        <v>4071000000</v>
      </c>
      <c r="E9637">
        <v>2020</v>
      </c>
    </row>
    <row r="9638" spans="1:5" x14ac:dyDescent="0.25">
      <c r="A9638" t="s">
        <v>316</v>
      </c>
      <c r="B9638" t="s">
        <v>154</v>
      </c>
      <c r="C9638" t="s">
        <v>460</v>
      </c>
      <c r="D9638">
        <v>-12228000000</v>
      </c>
      <c r="E9638">
        <v>2018</v>
      </c>
    </row>
    <row r="9639" spans="1:5" x14ac:dyDescent="0.25">
      <c r="A9639" t="s">
        <v>316</v>
      </c>
      <c r="B9639" t="s">
        <v>154</v>
      </c>
      <c r="C9639" t="s">
        <v>460</v>
      </c>
      <c r="D9639">
        <v>-10064000000</v>
      </c>
      <c r="E9639">
        <v>2019</v>
      </c>
    </row>
    <row r="9640" spans="1:5" x14ac:dyDescent="0.25">
      <c r="A9640" t="s">
        <v>316</v>
      </c>
      <c r="B9640" t="s">
        <v>154</v>
      </c>
      <c r="C9640" t="s">
        <v>460</v>
      </c>
      <c r="D9640">
        <v>-2018000000</v>
      </c>
      <c r="E9640">
        <v>2020</v>
      </c>
    </row>
    <row r="9641" spans="1:5" x14ac:dyDescent="0.25">
      <c r="A9641" t="s">
        <v>316</v>
      </c>
      <c r="B9641" t="s">
        <v>154</v>
      </c>
      <c r="C9641" t="s">
        <v>461</v>
      </c>
      <c r="D9641">
        <v>29226000000</v>
      </c>
      <c r="E9641">
        <v>2018</v>
      </c>
    </row>
    <row r="9642" spans="1:5" x14ac:dyDescent="0.25">
      <c r="A9642" t="s">
        <v>316</v>
      </c>
      <c r="B9642" t="s">
        <v>154</v>
      </c>
      <c r="C9642" t="s">
        <v>461</v>
      </c>
      <c r="D9642">
        <v>-16822000000</v>
      </c>
      <c r="E9642">
        <v>2019</v>
      </c>
    </row>
    <row r="9643" spans="1:5" x14ac:dyDescent="0.25">
      <c r="A9643" t="s">
        <v>316</v>
      </c>
      <c r="B9643" t="s">
        <v>154</v>
      </c>
      <c r="C9643" t="s">
        <v>461</v>
      </c>
      <c r="D9643">
        <v>-25256000000</v>
      </c>
      <c r="E9643">
        <v>2020</v>
      </c>
    </row>
    <row r="9644" spans="1:5" x14ac:dyDescent="0.25">
      <c r="A9644" t="s">
        <v>316</v>
      </c>
      <c r="B9644" t="s">
        <v>154</v>
      </c>
      <c r="C9644" t="s">
        <v>462</v>
      </c>
      <c r="D9644">
        <v>7238000000</v>
      </c>
      <c r="E9644">
        <v>2018</v>
      </c>
    </row>
    <row r="9645" spans="1:5" x14ac:dyDescent="0.25">
      <c r="A9645" t="s">
        <v>316</v>
      </c>
      <c r="B9645" t="s">
        <v>154</v>
      </c>
      <c r="C9645" t="s">
        <v>462</v>
      </c>
      <c r="D9645">
        <v>5987000000</v>
      </c>
      <c r="E9645">
        <v>2019</v>
      </c>
    </row>
    <row r="9646" spans="1:5" x14ac:dyDescent="0.25">
      <c r="A9646" t="s">
        <v>316</v>
      </c>
      <c r="B9646" t="s">
        <v>154</v>
      </c>
      <c r="C9646" t="s">
        <v>462</v>
      </c>
      <c r="D9646">
        <v>3786000000</v>
      </c>
      <c r="E9646">
        <v>2020</v>
      </c>
    </row>
    <row r="9647" spans="1:5" x14ac:dyDescent="0.25">
      <c r="A9647" t="s">
        <v>316</v>
      </c>
      <c r="B9647" t="s">
        <v>154</v>
      </c>
      <c r="C9647" t="s">
        <v>463</v>
      </c>
      <c r="D9647">
        <v>208000000</v>
      </c>
      <c r="E9647">
        <v>2018</v>
      </c>
    </row>
    <row r="9648" spans="1:5" x14ac:dyDescent="0.25">
      <c r="A9648" t="s">
        <v>316</v>
      </c>
      <c r="B9648" t="s">
        <v>154</v>
      </c>
      <c r="C9648" t="s">
        <v>463</v>
      </c>
      <c r="D9648">
        <v>5000000</v>
      </c>
      <c r="E9648">
        <v>2019</v>
      </c>
    </row>
    <row r="9649" spans="1:5" x14ac:dyDescent="0.25">
      <c r="A9649" t="s">
        <v>316</v>
      </c>
      <c r="B9649" t="s">
        <v>154</v>
      </c>
      <c r="C9649" t="s">
        <v>463</v>
      </c>
      <c r="D9649">
        <v>-145000000</v>
      </c>
      <c r="E9649">
        <v>2020</v>
      </c>
    </row>
    <row r="9650" spans="1:5" x14ac:dyDescent="0.25">
      <c r="A9650" t="s">
        <v>316</v>
      </c>
      <c r="B9650" t="s">
        <v>154</v>
      </c>
      <c r="C9650" t="s">
        <v>12</v>
      </c>
      <c r="D9650">
        <v>13755000000</v>
      </c>
      <c r="E9650">
        <v>2018</v>
      </c>
    </row>
    <row r="9651" spans="1:5" x14ac:dyDescent="0.25">
      <c r="A9651" t="s">
        <v>316</v>
      </c>
      <c r="B9651" t="s">
        <v>154</v>
      </c>
      <c r="C9651" t="s">
        <v>12</v>
      </c>
      <c r="D9651">
        <v>14161000000</v>
      </c>
      <c r="E9651">
        <v>2019</v>
      </c>
    </row>
    <row r="9652" spans="1:5" x14ac:dyDescent="0.25">
      <c r="A9652" t="s">
        <v>316</v>
      </c>
      <c r="B9652" t="s">
        <v>154</v>
      </c>
      <c r="C9652" t="s">
        <v>12</v>
      </c>
      <c r="D9652">
        <v>3424000000</v>
      </c>
      <c r="E9652">
        <v>2020</v>
      </c>
    </row>
    <row r="9653" spans="1:5" x14ac:dyDescent="0.25">
      <c r="A9653" t="s">
        <v>316</v>
      </c>
      <c r="B9653" t="s">
        <v>154</v>
      </c>
      <c r="C9653" t="s">
        <v>464</v>
      </c>
      <c r="D9653">
        <v>3928000000</v>
      </c>
      <c r="E9653">
        <v>2018</v>
      </c>
    </row>
    <row r="9654" spans="1:5" x14ac:dyDescent="0.25">
      <c r="A9654" t="s">
        <v>316</v>
      </c>
      <c r="B9654" t="s">
        <v>154</v>
      </c>
      <c r="C9654" t="s">
        <v>464</v>
      </c>
      <c r="D9654">
        <v>3473000000</v>
      </c>
      <c r="E9654">
        <v>2019</v>
      </c>
    </row>
    <row r="9655" spans="1:5" x14ac:dyDescent="0.25">
      <c r="A9655" t="s">
        <v>316</v>
      </c>
      <c r="B9655" t="s">
        <v>154</v>
      </c>
      <c r="C9655" t="s">
        <v>464</v>
      </c>
      <c r="D9655">
        <v>3460000000</v>
      </c>
      <c r="E9655">
        <v>2020</v>
      </c>
    </row>
    <row r="9656" spans="1:5" x14ac:dyDescent="0.25">
      <c r="A9656" t="s">
        <v>316</v>
      </c>
      <c r="B9656" t="s">
        <v>154</v>
      </c>
      <c r="C9656" t="s">
        <v>465</v>
      </c>
      <c r="D9656">
        <v>2555000000</v>
      </c>
      <c r="E9656">
        <v>2018</v>
      </c>
    </row>
    <row r="9657" spans="1:5" x14ac:dyDescent="0.25">
      <c r="A9657" t="s">
        <v>316</v>
      </c>
      <c r="B9657" t="s">
        <v>154</v>
      </c>
      <c r="C9657" t="s">
        <v>465</v>
      </c>
      <c r="D9657">
        <v>7438000000</v>
      </c>
      <c r="E9657">
        <v>2019</v>
      </c>
    </row>
    <row r="9658" spans="1:5" x14ac:dyDescent="0.25">
      <c r="A9658" t="s">
        <v>316</v>
      </c>
      <c r="B9658" t="s">
        <v>154</v>
      </c>
      <c r="C9658" t="s">
        <v>465</v>
      </c>
      <c r="D9658">
        <v>5708000000</v>
      </c>
      <c r="E9658">
        <v>2020</v>
      </c>
    </row>
    <row r="9659" spans="1:5" x14ac:dyDescent="0.25">
      <c r="A9659" t="s">
        <v>316</v>
      </c>
      <c r="B9659" t="s">
        <v>154</v>
      </c>
      <c r="C9659" t="s">
        <v>466</v>
      </c>
      <c r="D9659">
        <v>1040000000</v>
      </c>
      <c r="E9659">
        <v>2018</v>
      </c>
    </row>
    <row r="9660" spans="1:5" x14ac:dyDescent="0.25">
      <c r="A9660" t="s">
        <v>316</v>
      </c>
      <c r="B9660" t="s">
        <v>154</v>
      </c>
      <c r="C9660" t="s">
        <v>466</v>
      </c>
      <c r="D9660">
        <v>1009000000</v>
      </c>
      <c r="E9660">
        <v>2019</v>
      </c>
    </row>
    <row r="9661" spans="1:5" x14ac:dyDescent="0.25">
      <c r="A9661" t="s">
        <v>316</v>
      </c>
      <c r="B9661" t="s">
        <v>154</v>
      </c>
      <c r="C9661" t="s">
        <v>466</v>
      </c>
      <c r="D9661">
        <v>5128000000</v>
      </c>
      <c r="E9661">
        <v>2020</v>
      </c>
    </row>
    <row r="9662" spans="1:5" x14ac:dyDescent="0.25">
      <c r="A9662" t="s">
        <v>316</v>
      </c>
      <c r="B9662" t="s">
        <v>154</v>
      </c>
      <c r="C9662" t="s">
        <v>467</v>
      </c>
      <c r="D9662">
        <v>0</v>
      </c>
      <c r="E9662">
        <v>2018</v>
      </c>
    </row>
    <row r="9663" spans="1:5" x14ac:dyDescent="0.25">
      <c r="A9663" t="s">
        <v>316</v>
      </c>
      <c r="B9663" t="s">
        <v>154</v>
      </c>
      <c r="C9663" t="s">
        <v>467</v>
      </c>
      <c r="D9663">
        <v>0</v>
      </c>
      <c r="E9663">
        <v>2019</v>
      </c>
    </row>
    <row r="9664" spans="1:5" x14ac:dyDescent="0.25">
      <c r="A9664" t="s">
        <v>316</v>
      </c>
      <c r="B9664" t="s">
        <v>154</v>
      </c>
      <c r="C9664" t="s">
        <v>467</v>
      </c>
      <c r="D9664">
        <v>0</v>
      </c>
      <c r="E9664">
        <v>2020</v>
      </c>
    </row>
    <row r="9665" spans="1:5" x14ac:dyDescent="0.25">
      <c r="A9665" t="s">
        <v>316</v>
      </c>
      <c r="B9665" t="s">
        <v>154</v>
      </c>
      <c r="C9665" t="s">
        <v>468</v>
      </c>
      <c r="D9665">
        <v>0</v>
      </c>
      <c r="E9665">
        <v>2018</v>
      </c>
    </row>
    <row r="9666" spans="1:5" x14ac:dyDescent="0.25">
      <c r="A9666" t="s">
        <v>316</v>
      </c>
      <c r="B9666" t="s">
        <v>154</v>
      </c>
      <c r="C9666" t="s">
        <v>468</v>
      </c>
      <c r="D9666">
        <v>0</v>
      </c>
      <c r="E9666">
        <v>2019</v>
      </c>
    </row>
    <row r="9667" spans="1:5" x14ac:dyDescent="0.25">
      <c r="A9667" t="s">
        <v>316</v>
      </c>
      <c r="B9667" t="s">
        <v>154</v>
      </c>
      <c r="C9667" t="s">
        <v>468</v>
      </c>
      <c r="D9667">
        <v>0</v>
      </c>
      <c r="E9667">
        <v>2020</v>
      </c>
    </row>
    <row r="9668" spans="1:5" x14ac:dyDescent="0.25">
      <c r="A9668" t="s">
        <v>316</v>
      </c>
      <c r="B9668" t="s">
        <v>154</v>
      </c>
      <c r="C9668" t="s">
        <v>469</v>
      </c>
      <c r="D9668">
        <v>2971000000</v>
      </c>
      <c r="E9668">
        <v>2018</v>
      </c>
    </row>
    <row r="9669" spans="1:5" x14ac:dyDescent="0.25">
      <c r="A9669" t="s">
        <v>316</v>
      </c>
      <c r="B9669" t="s">
        <v>154</v>
      </c>
      <c r="C9669" t="s">
        <v>469</v>
      </c>
      <c r="D9669">
        <v>3222000000</v>
      </c>
      <c r="E9669">
        <v>2019</v>
      </c>
    </row>
    <row r="9670" spans="1:5" x14ac:dyDescent="0.25">
      <c r="A9670" t="s">
        <v>316</v>
      </c>
      <c r="B9670" t="s">
        <v>154</v>
      </c>
      <c r="C9670" t="s">
        <v>469</v>
      </c>
      <c r="D9670">
        <v>3449000000</v>
      </c>
      <c r="E9670">
        <v>2020</v>
      </c>
    </row>
    <row r="9671" spans="1:5" x14ac:dyDescent="0.25">
      <c r="A9671" t="s">
        <v>316</v>
      </c>
      <c r="B9671" t="s">
        <v>154</v>
      </c>
      <c r="C9671" t="s">
        <v>470</v>
      </c>
      <c r="D9671">
        <v>10389000000</v>
      </c>
      <c r="E9671">
        <v>2018</v>
      </c>
    </row>
    <row r="9672" spans="1:5" x14ac:dyDescent="0.25">
      <c r="A9672" t="s">
        <v>316</v>
      </c>
      <c r="B9672" t="s">
        <v>154</v>
      </c>
      <c r="C9672" t="s">
        <v>470</v>
      </c>
      <c r="D9672">
        <v>32228000000</v>
      </c>
      <c r="E9672">
        <v>2019</v>
      </c>
    </row>
    <row r="9673" spans="1:5" x14ac:dyDescent="0.25">
      <c r="A9673" t="s">
        <v>316</v>
      </c>
      <c r="B9673" t="s">
        <v>154</v>
      </c>
      <c r="C9673" t="s">
        <v>470</v>
      </c>
      <c r="D9673">
        <v>20770000000</v>
      </c>
      <c r="E9673">
        <v>2020</v>
      </c>
    </row>
    <row r="9674" spans="1:5" x14ac:dyDescent="0.25">
      <c r="A9674" t="s">
        <v>316</v>
      </c>
      <c r="B9674" t="s">
        <v>154</v>
      </c>
      <c r="C9674" t="s">
        <v>471</v>
      </c>
      <c r="D9674">
        <v>0</v>
      </c>
      <c r="E9674">
        <v>2018</v>
      </c>
    </row>
    <row r="9675" spans="1:5" x14ac:dyDescent="0.25">
      <c r="A9675" t="s">
        <v>316</v>
      </c>
      <c r="B9675" t="s">
        <v>154</v>
      </c>
      <c r="C9675" t="s">
        <v>471</v>
      </c>
      <c r="D9675">
        <v>0</v>
      </c>
      <c r="E9675">
        <v>2019</v>
      </c>
    </row>
    <row r="9676" spans="1:5" x14ac:dyDescent="0.25">
      <c r="A9676" t="s">
        <v>316</v>
      </c>
      <c r="B9676" t="s">
        <v>154</v>
      </c>
      <c r="C9676" t="s">
        <v>471</v>
      </c>
      <c r="D9676">
        <v>0</v>
      </c>
      <c r="E9676">
        <v>2020</v>
      </c>
    </row>
    <row r="9677" spans="1:5" x14ac:dyDescent="0.25">
      <c r="A9677" t="s">
        <v>316</v>
      </c>
      <c r="B9677" t="s">
        <v>154</v>
      </c>
      <c r="C9677" t="s">
        <v>472</v>
      </c>
      <c r="D9677">
        <v>0</v>
      </c>
      <c r="E9677">
        <v>2018</v>
      </c>
    </row>
    <row r="9678" spans="1:5" x14ac:dyDescent="0.25">
      <c r="A9678" t="s">
        <v>316</v>
      </c>
      <c r="B9678" t="s">
        <v>154</v>
      </c>
      <c r="C9678" t="s">
        <v>472</v>
      </c>
      <c r="D9678">
        <v>0</v>
      </c>
      <c r="E9678">
        <v>2019</v>
      </c>
    </row>
    <row r="9679" spans="1:5" x14ac:dyDescent="0.25">
      <c r="A9679" t="s">
        <v>316</v>
      </c>
      <c r="B9679" t="s">
        <v>154</v>
      </c>
      <c r="C9679" t="s">
        <v>472</v>
      </c>
      <c r="D9679">
        <v>0</v>
      </c>
      <c r="E9679">
        <v>2020</v>
      </c>
    </row>
    <row r="9680" spans="1:5" x14ac:dyDescent="0.25">
      <c r="A9680" t="s">
        <v>316</v>
      </c>
      <c r="B9680" t="s">
        <v>154</v>
      </c>
      <c r="C9680" t="s">
        <v>473</v>
      </c>
      <c r="D9680">
        <v>0</v>
      </c>
      <c r="E9680">
        <v>2018</v>
      </c>
    </row>
    <row r="9681" spans="1:5" x14ac:dyDescent="0.25">
      <c r="A9681" t="s">
        <v>316</v>
      </c>
      <c r="B9681" t="s">
        <v>154</v>
      </c>
      <c r="C9681" t="s">
        <v>473</v>
      </c>
      <c r="D9681">
        <v>0</v>
      </c>
      <c r="E9681">
        <v>2019</v>
      </c>
    </row>
    <row r="9682" spans="1:5" x14ac:dyDescent="0.25">
      <c r="A9682" t="s">
        <v>316</v>
      </c>
      <c r="B9682" t="s">
        <v>154</v>
      </c>
      <c r="C9682" t="s">
        <v>473</v>
      </c>
      <c r="D9682">
        <v>0</v>
      </c>
      <c r="E9682">
        <v>2020</v>
      </c>
    </row>
    <row r="9683" spans="1:5" x14ac:dyDescent="0.25">
      <c r="A9683" t="s">
        <v>316</v>
      </c>
      <c r="B9683" t="s">
        <v>154</v>
      </c>
      <c r="C9683" t="s">
        <v>474</v>
      </c>
      <c r="D9683">
        <v>24336000000</v>
      </c>
      <c r="E9683">
        <v>2018</v>
      </c>
    </row>
    <row r="9684" spans="1:5" x14ac:dyDescent="0.25">
      <c r="A9684" t="s">
        <v>316</v>
      </c>
      <c r="B9684" t="s">
        <v>154</v>
      </c>
      <c r="C9684" t="s">
        <v>474</v>
      </c>
      <c r="D9684">
        <v>22398000000</v>
      </c>
      <c r="E9684">
        <v>2019</v>
      </c>
    </row>
    <row r="9685" spans="1:5" x14ac:dyDescent="0.25">
      <c r="A9685" t="s">
        <v>316</v>
      </c>
      <c r="B9685" t="s">
        <v>154</v>
      </c>
      <c r="C9685" t="s">
        <v>474</v>
      </c>
      <c r="D9685">
        <v>9479000000</v>
      </c>
      <c r="E9685">
        <v>2020</v>
      </c>
    </row>
    <row r="9686" spans="1:5" x14ac:dyDescent="0.25">
      <c r="A9686" t="s">
        <v>316</v>
      </c>
      <c r="B9686" t="s">
        <v>154</v>
      </c>
      <c r="C9686" t="s">
        <v>475</v>
      </c>
      <c r="D9686">
        <v>289000000</v>
      </c>
      <c r="E9686">
        <v>2018</v>
      </c>
    </row>
    <row r="9687" spans="1:5" x14ac:dyDescent="0.25">
      <c r="A9687" t="s">
        <v>316</v>
      </c>
      <c r="B9687" t="s">
        <v>154</v>
      </c>
      <c r="C9687" t="s">
        <v>475</v>
      </c>
      <c r="D9687">
        <v>209000000</v>
      </c>
      <c r="E9687">
        <v>2019</v>
      </c>
    </row>
    <row r="9688" spans="1:5" x14ac:dyDescent="0.25">
      <c r="A9688" t="s">
        <v>316</v>
      </c>
      <c r="B9688" t="s">
        <v>154</v>
      </c>
      <c r="C9688" t="s">
        <v>475</v>
      </c>
      <c r="D9688">
        <v>256000000</v>
      </c>
      <c r="E9688">
        <v>2020</v>
      </c>
    </row>
    <row r="9689" spans="1:5" x14ac:dyDescent="0.25">
      <c r="A9689" t="s">
        <v>316</v>
      </c>
      <c r="B9689" t="s">
        <v>154</v>
      </c>
      <c r="C9689" t="s">
        <v>476</v>
      </c>
      <c r="D9689">
        <v>0</v>
      </c>
      <c r="E9689">
        <v>2018</v>
      </c>
    </row>
    <row r="9690" spans="1:5" x14ac:dyDescent="0.25">
      <c r="A9690" t="s">
        <v>316</v>
      </c>
      <c r="B9690" t="s">
        <v>154</v>
      </c>
      <c r="C9690" t="s">
        <v>476</v>
      </c>
      <c r="D9690">
        <v>0</v>
      </c>
      <c r="E9690">
        <v>2019</v>
      </c>
    </row>
    <row r="9691" spans="1:5" x14ac:dyDescent="0.25">
      <c r="A9691" t="s">
        <v>316</v>
      </c>
      <c r="B9691" t="s">
        <v>154</v>
      </c>
      <c r="C9691" t="s">
        <v>476</v>
      </c>
      <c r="D9691">
        <v>0</v>
      </c>
      <c r="E9691">
        <v>2020</v>
      </c>
    </row>
    <row r="9692" spans="1:5" x14ac:dyDescent="0.25">
      <c r="A9692" t="s">
        <v>316</v>
      </c>
      <c r="B9692" t="s">
        <v>154</v>
      </c>
      <c r="C9692" t="s">
        <v>477</v>
      </c>
      <c r="D9692">
        <v>2900000000</v>
      </c>
      <c r="E9692">
        <v>2018</v>
      </c>
    </row>
    <row r="9693" spans="1:5" x14ac:dyDescent="0.25">
      <c r="A9693" t="s">
        <v>316</v>
      </c>
      <c r="B9693" t="s">
        <v>154</v>
      </c>
      <c r="C9693" t="s">
        <v>477</v>
      </c>
      <c r="D9693">
        <v>1749000000</v>
      </c>
      <c r="E9693">
        <v>2019</v>
      </c>
    </row>
    <row r="9694" spans="1:5" x14ac:dyDescent="0.25">
      <c r="A9694" t="s">
        <v>316</v>
      </c>
      <c r="B9694" t="s">
        <v>154</v>
      </c>
      <c r="C9694" t="s">
        <v>477</v>
      </c>
      <c r="D9694">
        <v>1583000000</v>
      </c>
      <c r="E9694">
        <v>2020</v>
      </c>
    </row>
    <row r="9695" spans="1:5" x14ac:dyDescent="0.25">
      <c r="A9695" t="s">
        <v>316</v>
      </c>
      <c r="B9695" t="s">
        <v>154</v>
      </c>
      <c r="C9695" t="s">
        <v>478</v>
      </c>
      <c r="D9695">
        <v>3920000000</v>
      </c>
      <c r="E9695">
        <v>2018</v>
      </c>
    </row>
    <row r="9696" spans="1:5" x14ac:dyDescent="0.25">
      <c r="A9696" t="s">
        <v>316</v>
      </c>
      <c r="B9696" t="s">
        <v>154</v>
      </c>
      <c r="C9696" t="s">
        <v>478</v>
      </c>
      <c r="D9696">
        <v>4055000000</v>
      </c>
      <c r="E9696">
        <v>2019</v>
      </c>
    </row>
    <row r="9697" spans="1:5" x14ac:dyDescent="0.25">
      <c r="A9697" t="s">
        <v>316</v>
      </c>
      <c r="B9697" t="s">
        <v>154</v>
      </c>
      <c r="C9697" t="s">
        <v>478</v>
      </c>
      <c r="D9697">
        <v>5039000000</v>
      </c>
      <c r="E9697">
        <v>2020</v>
      </c>
    </row>
    <row r="9698" spans="1:5" x14ac:dyDescent="0.25">
      <c r="A9698" t="s">
        <v>316</v>
      </c>
      <c r="B9698" t="s">
        <v>154</v>
      </c>
      <c r="C9698" t="s">
        <v>479</v>
      </c>
      <c r="D9698">
        <v>19024000000</v>
      </c>
      <c r="E9698">
        <v>2018</v>
      </c>
    </row>
    <row r="9699" spans="1:5" x14ac:dyDescent="0.25">
      <c r="A9699" t="s">
        <v>316</v>
      </c>
      <c r="B9699" t="s">
        <v>154</v>
      </c>
      <c r="C9699" t="s">
        <v>479</v>
      </c>
      <c r="D9699">
        <v>19388000000</v>
      </c>
      <c r="E9699">
        <v>2019</v>
      </c>
    </row>
    <row r="9700" spans="1:5" x14ac:dyDescent="0.25">
      <c r="A9700" t="s">
        <v>316</v>
      </c>
      <c r="B9700" t="s">
        <v>154</v>
      </c>
      <c r="C9700" t="s">
        <v>479</v>
      </c>
      <c r="D9700">
        <v>14381000000</v>
      </c>
      <c r="E9700">
        <v>2020</v>
      </c>
    </row>
    <row r="9701" spans="1:5" x14ac:dyDescent="0.25">
      <c r="A9701" t="s">
        <v>316</v>
      </c>
      <c r="B9701" t="s">
        <v>154</v>
      </c>
      <c r="C9701" t="s">
        <v>480</v>
      </c>
      <c r="D9701">
        <v>22127000000</v>
      </c>
      <c r="E9701">
        <v>2018</v>
      </c>
    </row>
    <row r="9702" spans="1:5" x14ac:dyDescent="0.25">
      <c r="A9702" t="s">
        <v>316</v>
      </c>
      <c r="B9702" t="s">
        <v>154</v>
      </c>
      <c r="C9702" t="s">
        <v>480</v>
      </c>
      <c r="D9702">
        <v>22449000000</v>
      </c>
      <c r="E9702">
        <v>2019</v>
      </c>
    </row>
    <row r="9703" spans="1:5" x14ac:dyDescent="0.25">
      <c r="A9703" t="s">
        <v>316</v>
      </c>
      <c r="B9703" t="s">
        <v>154</v>
      </c>
      <c r="C9703" t="s">
        <v>480</v>
      </c>
      <c r="D9703">
        <v>24689000000</v>
      </c>
      <c r="E9703">
        <v>2020</v>
      </c>
    </row>
    <row r="9704" spans="1:5" x14ac:dyDescent="0.25">
      <c r="A9704" t="s">
        <v>316</v>
      </c>
      <c r="B9704" t="s">
        <v>154</v>
      </c>
      <c r="C9704" t="s">
        <v>481</v>
      </c>
      <c r="D9704">
        <v>4056000000</v>
      </c>
      <c r="E9704">
        <v>2018</v>
      </c>
    </row>
    <row r="9705" spans="1:5" x14ac:dyDescent="0.25">
      <c r="A9705" t="s">
        <v>316</v>
      </c>
      <c r="B9705" t="s">
        <v>154</v>
      </c>
      <c r="C9705" t="s">
        <v>481</v>
      </c>
      <c r="D9705">
        <v>4381000000</v>
      </c>
      <c r="E9705">
        <v>2019</v>
      </c>
    </row>
    <row r="9706" spans="1:5" x14ac:dyDescent="0.25">
      <c r="A9706" t="s">
        <v>316</v>
      </c>
      <c r="B9706" t="s">
        <v>154</v>
      </c>
      <c r="C9706" t="s">
        <v>481</v>
      </c>
      <c r="D9706">
        <v>5151000000</v>
      </c>
      <c r="E9706">
        <v>2020</v>
      </c>
    </row>
    <row r="9707" spans="1:5" x14ac:dyDescent="0.25">
      <c r="A9707" t="s">
        <v>316</v>
      </c>
      <c r="B9707" t="s">
        <v>154</v>
      </c>
      <c r="C9707" t="s">
        <v>482</v>
      </c>
      <c r="D9707">
        <v>0</v>
      </c>
      <c r="E9707">
        <v>2018</v>
      </c>
    </row>
    <row r="9708" spans="1:5" x14ac:dyDescent="0.25">
      <c r="A9708" t="s">
        <v>316</v>
      </c>
      <c r="B9708" t="s">
        <v>154</v>
      </c>
      <c r="C9708" t="s">
        <v>482</v>
      </c>
      <c r="D9708">
        <v>0</v>
      </c>
      <c r="E9708">
        <v>2019</v>
      </c>
    </row>
    <row r="9709" spans="1:5" x14ac:dyDescent="0.25">
      <c r="A9709" t="s">
        <v>316</v>
      </c>
      <c r="B9709" t="s">
        <v>154</v>
      </c>
      <c r="C9709" t="s">
        <v>482</v>
      </c>
      <c r="D9709">
        <v>0</v>
      </c>
      <c r="E9709">
        <v>2020</v>
      </c>
    </row>
    <row r="9710" spans="1:5" x14ac:dyDescent="0.25">
      <c r="A9710" t="s">
        <v>316</v>
      </c>
      <c r="B9710" t="s">
        <v>154</v>
      </c>
      <c r="C9710" t="s">
        <v>483</v>
      </c>
      <c r="D9710">
        <v>12149000000</v>
      </c>
      <c r="E9710">
        <v>2018</v>
      </c>
    </row>
    <row r="9711" spans="1:5" x14ac:dyDescent="0.25">
      <c r="A9711" t="s">
        <v>316</v>
      </c>
      <c r="B9711" t="s">
        <v>154</v>
      </c>
      <c r="C9711" t="s">
        <v>483</v>
      </c>
      <c r="D9711">
        <v>12721000000</v>
      </c>
      <c r="E9711">
        <v>2019</v>
      </c>
    </row>
    <row r="9712" spans="1:5" x14ac:dyDescent="0.25">
      <c r="A9712" t="s">
        <v>316</v>
      </c>
      <c r="B9712" t="s">
        <v>154</v>
      </c>
      <c r="C9712" t="s">
        <v>483</v>
      </c>
      <c r="D9712">
        <v>1411000000</v>
      </c>
      <c r="E9712">
        <v>2020</v>
      </c>
    </row>
    <row r="9713" spans="1:5" x14ac:dyDescent="0.25">
      <c r="A9713" t="s">
        <v>316</v>
      </c>
      <c r="B9713" t="s">
        <v>154</v>
      </c>
      <c r="C9713" t="s">
        <v>484</v>
      </c>
      <c r="D9713">
        <v>845000000</v>
      </c>
      <c r="E9713">
        <v>2018</v>
      </c>
    </row>
    <row r="9714" spans="1:5" x14ac:dyDescent="0.25">
      <c r="A9714" t="s">
        <v>316</v>
      </c>
      <c r="B9714" t="s">
        <v>154</v>
      </c>
      <c r="C9714" t="s">
        <v>484</v>
      </c>
      <c r="D9714">
        <v>636000000</v>
      </c>
      <c r="E9714">
        <v>2019</v>
      </c>
    </row>
    <row r="9715" spans="1:5" x14ac:dyDescent="0.25">
      <c r="A9715" t="s">
        <v>316</v>
      </c>
      <c r="B9715" t="s">
        <v>154</v>
      </c>
      <c r="C9715" t="s">
        <v>484</v>
      </c>
      <c r="D9715">
        <v>643000000</v>
      </c>
      <c r="E9715">
        <v>2020</v>
      </c>
    </row>
    <row r="9716" spans="1:5" x14ac:dyDescent="0.25">
      <c r="A9716" t="s">
        <v>316</v>
      </c>
      <c r="B9716" t="s">
        <v>154</v>
      </c>
      <c r="C9716" t="s">
        <v>485</v>
      </c>
      <c r="D9716">
        <v>21387000000</v>
      </c>
      <c r="E9716">
        <v>2018</v>
      </c>
    </row>
    <row r="9717" spans="1:5" x14ac:dyDescent="0.25">
      <c r="A9717" t="s">
        <v>316</v>
      </c>
      <c r="B9717" t="s">
        <v>154</v>
      </c>
      <c r="C9717" t="s">
        <v>485</v>
      </c>
      <c r="D9717">
        <v>18202000000</v>
      </c>
      <c r="E9717">
        <v>2020</v>
      </c>
    </row>
    <row r="9718" spans="1:5" x14ac:dyDescent="0.25">
      <c r="A9718" t="s">
        <v>316</v>
      </c>
      <c r="B9718" t="s">
        <v>154</v>
      </c>
      <c r="C9718" t="s">
        <v>495</v>
      </c>
      <c r="D9718">
        <v>0</v>
      </c>
      <c r="E9718">
        <v>2019</v>
      </c>
    </row>
    <row r="9719" spans="1:5" x14ac:dyDescent="0.25">
      <c r="A9719" t="s">
        <v>316</v>
      </c>
      <c r="B9719" t="s">
        <v>154</v>
      </c>
      <c r="C9719" t="s">
        <v>486</v>
      </c>
      <c r="D9719">
        <v>10437000000</v>
      </c>
      <c r="E9719">
        <v>2018</v>
      </c>
    </row>
    <row r="9720" spans="1:5" x14ac:dyDescent="0.25">
      <c r="A9720" t="s">
        <v>316</v>
      </c>
      <c r="B9720" t="s">
        <v>154</v>
      </c>
      <c r="C9720" t="s">
        <v>486</v>
      </c>
      <c r="D9720">
        <v>-6307000000</v>
      </c>
      <c r="E9720">
        <v>2019</v>
      </c>
    </row>
    <row r="9721" spans="1:5" x14ac:dyDescent="0.25">
      <c r="A9721" t="s">
        <v>316</v>
      </c>
      <c r="B9721" t="s">
        <v>154</v>
      </c>
      <c r="C9721" t="s">
        <v>486</v>
      </c>
      <c r="D9721">
        <v>-5677000000</v>
      </c>
      <c r="E9721">
        <v>2020</v>
      </c>
    </row>
    <row r="9722" spans="1:5" x14ac:dyDescent="0.25">
      <c r="A9722" t="s">
        <v>318</v>
      </c>
      <c r="B9722" t="s">
        <v>156</v>
      </c>
      <c r="C9722" t="s">
        <v>411</v>
      </c>
      <c r="D9722">
        <v>50346000000</v>
      </c>
      <c r="E9722">
        <v>2018</v>
      </c>
    </row>
    <row r="9723" spans="1:5" x14ac:dyDescent="0.25">
      <c r="A9723" t="s">
        <v>318</v>
      </c>
      <c r="B9723" t="s">
        <v>156</v>
      </c>
      <c r="C9723" t="s">
        <v>411</v>
      </c>
      <c r="D9723">
        <v>47505000000</v>
      </c>
      <c r="E9723">
        <v>2019</v>
      </c>
    </row>
    <row r="9724" spans="1:5" x14ac:dyDescent="0.25">
      <c r="A9724" t="s">
        <v>318</v>
      </c>
      <c r="B9724" t="s">
        <v>156</v>
      </c>
      <c r="C9724" t="s">
        <v>411</v>
      </c>
      <c r="D9724">
        <v>42997000000</v>
      </c>
      <c r="E9724">
        <v>2020</v>
      </c>
    </row>
    <row r="9725" spans="1:5" x14ac:dyDescent="0.25">
      <c r="A9725" t="s">
        <v>318</v>
      </c>
      <c r="B9725" t="s">
        <v>156</v>
      </c>
      <c r="C9725" t="s">
        <v>10</v>
      </c>
      <c r="D9725">
        <v>26850000000</v>
      </c>
      <c r="E9725">
        <v>2018</v>
      </c>
    </row>
    <row r="9726" spans="1:5" x14ac:dyDescent="0.25">
      <c r="A9726" t="s">
        <v>318</v>
      </c>
      <c r="B9726" t="s">
        <v>156</v>
      </c>
      <c r="C9726" t="s">
        <v>10</v>
      </c>
      <c r="D9726">
        <v>6797000000</v>
      </c>
      <c r="E9726">
        <v>2019</v>
      </c>
    </row>
    <row r="9727" spans="1:5" x14ac:dyDescent="0.25">
      <c r="A9727" t="s">
        <v>318</v>
      </c>
      <c r="B9727" t="s">
        <v>156</v>
      </c>
      <c r="C9727" t="s">
        <v>10</v>
      </c>
      <c r="D9727">
        <v>8035000000</v>
      </c>
      <c r="E9727">
        <v>2020</v>
      </c>
    </row>
    <row r="9728" spans="1:5" x14ac:dyDescent="0.25">
      <c r="A9728" t="s">
        <v>318</v>
      </c>
      <c r="B9728" t="s">
        <v>156</v>
      </c>
      <c r="C9728" t="s">
        <v>412</v>
      </c>
      <c r="D9728">
        <v>25563000000</v>
      </c>
      <c r="E9728">
        <v>2018</v>
      </c>
    </row>
    <row r="9729" spans="1:5" x14ac:dyDescent="0.25">
      <c r="A9729" t="s">
        <v>318</v>
      </c>
      <c r="B9729" t="s">
        <v>156</v>
      </c>
      <c r="C9729" t="s">
        <v>412</v>
      </c>
      <c r="D9729">
        <v>26074000000</v>
      </c>
      <c r="E9729">
        <v>2019</v>
      </c>
    </row>
    <row r="9730" spans="1:5" x14ac:dyDescent="0.25">
      <c r="A9730" t="s">
        <v>318</v>
      </c>
      <c r="B9730" t="s">
        <v>156</v>
      </c>
      <c r="C9730" t="s">
        <v>412</v>
      </c>
      <c r="D9730">
        <v>26542000000</v>
      </c>
      <c r="E9730">
        <v>2020</v>
      </c>
    </row>
    <row r="9731" spans="1:5" x14ac:dyDescent="0.25">
      <c r="A9731" t="s">
        <v>318</v>
      </c>
      <c r="B9731" t="s">
        <v>156</v>
      </c>
      <c r="C9731" t="s">
        <v>413</v>
      </c>
      <c r="D9731">
        <v>-253000000</v>
      </c>
      <c r="E9731">
        <v>2018</v>
      </c>
    </row>
    <row r="9732" spans="1:5" x14ac:dyDescent="0.25">
      <c r="A9732" t="s">
        <v>318</v>
      </c>
      <c r="B9732" t="s">
        <v>156</v>
      </c>
      <c r="C9732" t="s">
        <v>413</v>
      </c>
      <c r="D9732">
        <v>452000000</v>
      </c>
      <c r="E9732">
        <v>2019</v>
      </c>
    </row>
    <row r="9733" spans="1:5" x14ac:dyDescent="0.25">
      <c r="A9733" t="s">
        <v>318</v>
      </c>
      <c r="B9733" t="s">
        <v>156</v>
      </c>
      <c r="C9733" t="s">
        <v>413</v>
      </c>
      <c r="D9733">
        <v>1449000000</v>
      </c>
      <c r="E9733">
        <v>2020</v>
      </c>
    </row>
    <row r="9734" spans="1:5" x14ac:dyDescent="0.25">
      <c r="A9734" t="s">
        <v>318</v>
      </c>
      <c r="B9734" t="s">
        <v>156</v>
      </c>
      <c r="C9734" t="s">
        <v>15</v>
      </c>
      <c r="D9734">
        <v>227339000000</v>
      </c>
      <c r="E9734">
        <v>2018</v>
      </c>
    </row>
    <row r="9735" spans="1:5" x14ac:dyDescent="0.25">
      <c r="A9735" t="s">
        <v>318</v>
      </c>
      <c r="B9735" t="s">
        <v>156</v>
      </c>
      <c r="C9735" t="s">
        <v>15</v>
      </c>
      <c r="D9735">
        <v>228037000000</v>
      </c>
      <c r="E9735">
        <v>2019</v>
      </c>
    </row>
    <row r="9736" spans="1:5" x14ac:dyDescent="0.25">
      <c r="A9736" t="s">
        <v>318</v>
      </c>
      <c r="B9736" t="s">
        <v>156</v>
      </c>
      <c r="C9736" t="s">
        <v>15</v>
      </c>
      <c r="D9736">
        <v>235194000000</v>
      </c>
      <c r="E9736">
        <v>2020</v>
      </c>
    </row>
    <row r="9737" spans="1:5" x14ac:dyDescent="0.25">
      <c r="A9737" t="s">
        <v>318</v>
      </c>
      <c r="B9737" t="s">
        <v>156</v>
      </c>
      <c r="C9737" t="s">
        <v>414</v>
      </c>
      <c r="D9737">
        <v>-8761000000</v>
      </c>
      <c r="E9737">
        <v>2018</v>
      </c>
    </row>
    <row r="9738" spans="1:5" x14ac:dyDescent="0.25">
      <c r="A9738" t="s">
        <v>318</v>
      </c>
      <c r="B9738" t="s">
        <v>156</v>
      </c>
      <c r="C9738" t="s">
        <v>414</v>
      </c>
      <c r="D9738">
        <v>-7592000000</v>
      </c>
      <c r="E9738">
        <v>2019</v>
      </c>
    </row>
    <row r="9739" spans="1:5" x14ac:dyDescent="0.25">
      <c r="A9739" t="s">
        <v>318</v>
      </c>
      <c r="B9739" t="s">
        <v>156</v>
      </c>
      <c r="C9739" t="s">
        <v>414</v>
      </c>
      <c r="D9739">
        <v>-5300000000</v>
      </c>
      <c r="E9739">
        <v>2020</v>
      </c>
    </row>
    <row r="9740" spans="1:5" x14ac:dyDescent="0.25">
      <c r="A9740" t="s">
        <v>318</v>
      </c>
      <c r="B9740" t="s">
        <v>156</v>
      </c>
      <c r="C9740" t="s">
        <v>415</v>
      </c>
      <c r="D9740">
        <v>11454000000</v>
      </c>
      <c r="E9740">
        <v>2018</v>
      </c>
    </row>
    <row r="9741" spans="1:5" x14ac:dyDescent="0.25">
      <c r="A9741" t="s">
        <v>318</v>
      </c>
      <c r="B9741" t="s">
        <v>156</v>
      </c>
      <c r="C9741" t="s">
        <v>415</v>
      </c>
      <c r="D9741">
        <v>-4677000000</v>
      </c>
      <c r="E9741">
        <v>2019</v>
      </c>
    </row>
    <row r="9742" spans="1:5" x14ac:dyDescent="0.25">
      <c r="A9742" t="s">
        <v>318</v>
      </c>
      <c r="B9742" t="s">
        <v>156</v>
      </c>
      <c r="C9742" t="s">
        <v>415</v>
      </c>
      <c r="D9742">
        <v>5552000000</v>
      </c>
      <c r="E9742">
        <v>2020</v>
      </c>
    </row>
    <row r="9743" spans="1:5" x14ac:dyDescent="0.25">
      <c r="A9743" t="s">
        <v>318</v>
      </c>
      <c r="B9743" t="s">
        <v>156</v>
      </c>
      <c r="C9743" t="s">
        <v>416</v>
      </c>
      <c r="D9743">
        <v>-20763000000</v>
      </c>
      <c r="E9743">
        <v>2018</v>
      </c>
    </row>
    <row r="9744" spans="1:5" x14ac:dyDescent="0.25">
      <c r="A9744" t="s">
        <v>318</v>
      </c>
      <c r="B9744" t="s">
        <v>156</v>
      </c>
      <c r="C9744" t="s">
        <v>416</v>
      </c>
      <c r="D9744">
        <v>-10899000000</v>
      </c>
      <c r="E9744">
        <v>2019</v>
      </c>
    </row>
    <row r="9745" spans="1:5" x14ac:dyDescent="0.25">
      <c r="A9745" t="s">
        <v>318</v>
      </c>
      <c r="B9745" t="s">
        <v>156</v>
      </c>
      <c r="C9745" t="s">
        <v>416</v>
      </c>
      <c r="D9745">
        <v>-21826000000</v>
      </c>
      <c r="E9745">
        <v>2020</v>
      </c>
    </row>
    <row r="9746" spans="1:5" x14ac:dyDescent="0.25">
      <c r="A9746" t="s">
        <v>318</v>
      </c>
      <c r="B9746" t="s">
        <v>156</v>
      </c>
      <c r="C9746" t="s">
        <v>417</v>
      </c>
      <c r="D9746">
        <v>15256000000</v>
      </c>
      <c r="E9746">
        <v>2018</v>
      </c>
    </row>
    <row r="9747" spans="1:5" x14ac:dyDescent="0.25">
      <c r="A9747" t="s">
        <v>318</v>
      </c>
      <c r="B9747" t="s">
        <v>156</v>
      </c>
      <c r="C9747" t="s">
        <v>417</v>
      </c>
      <c r="D9747">
        <v>15021000000</v>
      </c>
      <c r="E9747">
        <v>2019</v>
      </c>
    </row>
    <row r="9748" spans="1:5" x14ac:dyDescent="0.25">
      <c r="A9748" t="s">
        <v>318</v>
      </c>
      <c r="B9748" t="s">
        <v>156</v>
      </c>
      <c r="C9748" t="s">
        <v>417</v>
      </c>
      <c r="D9748">
        <v>16670000000</v>
      </c>
      <c r="E9748">
        <v>2020</v>
      </c>
    </row>
    <row r="9749" spans="1:5" x14ac:dyDescent="0.25">
      <c r="A9749" t="s">
        <v>318</v>
      </c>
      <c r="B9749" t="s">
        <v>156</v>
      </c>
      <c r="C9749" t="s">
        <v>418</v>
      </c>
      <c r="D9749">
        <v>20844000000</v>
      </c>
      <c r="E9749">
        <v>2018</v>
      </c>
    </row>
    <row r="9750" spans="1:5" x14ac:dyDescent="0.25">
      <c r="A9750" t="s">
        <v>318</v>
      </c>
      <c r="B9750" t="s">
        <v>156</v>
      </c>
      <c r="C9750" t="s">
        <v>418</v>
      </c>
      <c r="D9750">
        <v>19069000000</v>
      </c>
      <c r="E9750">
        <v>2019</v>
      </c>
    </row>
    <row r="9751" spans="1:5" x14ac:dyDescent="0.25">
      <c r="A9751" t="s">
        <v>318</v>
      </c>
      <c r="B9751" t="s">
        <v>156</v>
      </c>
      <c r="C9751" t="s">
        <v>418</v>
      </c>
      <c r="D9751">
        <v>19992000000</v>
      </c>
      <c r="E9751">
        <v>2020</v>
      </c>
    </row>
    <row r="9752" spans="1:5" x14ac:dyDescent="0.25">
      <c r="A9752" t="s">
        <v>318</v>
      </c>
      <c r="B9752" t="s">
        <v>156</v>
      </c>
      <c r="C9752" t="s">
        <v>419</v>
      </c>
      <c r="D9752">
        <v>0</v>
      </c>
      <c r="E9752">
        <v>2018</v>
      </c>
    </row>
    <row r="9753" spans="1:5" x14ac:dyDescent="0.25">
      <c r="A9753" t="s">
        <v>318</v>
      </c>
      <c r="B9753" t="s">
        <v>156</v>
      </c>
      <c r="C9753" t="s">
        <v>419</v>
      </c>
      <c r="D9753">
        <v>0</v>
      </c>
      <c r="E9753">
        <v>2019</v>
      </c>
    </row>
    <row r="9754" spans="1:5" x14ac:dyDescent="0.25">
      <c r="A9754" t="s">
        <v>318</v>
      </c>
      <c r="B9754" t="s">
        <v>156</v>
      </c>
      <c r="C9754" t="s">
        <v>419</v>
      </c>
      <c r="D9754">
        <v>0</v>
      </c>
      <c r="E9754">
        <v>2020</v>
      </c>
    </row>
    <row r="9755" spans="1:5" x14ac:dyDescent="0.25">
      <c r="A9755" t="s">
        <v>318</v>
      </c>
      <c r="B9755" t="s">
        <v>156</v>
      </c>
      <c r="C9755" t="s">
        <v>420</v>
      </c>
      <c r="D9755">
        <v>0</v>
      </c>
      <c r="E9755">
        <v>2018</v>
      </c>
    </row>
    <row r="9756" spans="1:5" x14ac:dyDescent="0.25">
      <c r="A9756" t="s">
        <v>318</v>
      </c>
      <c r="B9756" t="s">
        <v>156</v>
      </c>
      <c r="C9756" t="s">
        <v>420</v>
      </c>
      <c r="D9756">
        <v>0</v>
      </c>
      <c r="E9756">
        <v>2019</v>
      </c>
    </row>
    <row r="9757" spans="1:5" x14ac:dyDescent="0.25">
      <c r="A9757" t="s">
        <v>318</v>
      </c>
      <c r="B9757" t="s">
        <v>156</v>
      </c>
      <c r="C9757" t="s">
        <v>420</v>
      </c>
      <c r="D9757">
        <v>0</v>
      </c>
      <c r="E9757">
        <v>2020</v>
      </c>
    </row>
    <row r="9758" spans="1:5" x14ac:dyDescent="0.25">
      <c r="A9758" t="s">
        <v>318</v>
      </c>
      <c r="B9758" t="s">
        <v>156</v>
      </c>
      <c r="C9758" t="s">
        <v>421</v>
      </c>
      <c r="D9758">
        <v>0</v>
      </c>
      <c r="E9758">
        <v>2018</v>
      </c>
    </row>
    <row r="9759" spans="1:5" x14ac:dyDescent="0.25">
      <c r="A9759" t="s">
        <v>318</v>
      </c>
      <c r="B9759" t="s">
        <v>156</v>
      </c>
      <c r="C9759" t="s">
        <v>421</v>
      </c>
      <c r="D9759">
        <v>0</v>
      </c>
      <c r="E9759">
        <v>2019</v>
      </c>
    </row>
    <row r="9760" spans="1:5" x14ac:dyDescent="0.25">
      <c r="A9760" t="s">
        <v>318</v>
      </c>
      <c r="B9760" t="s">
        <v>156</v>
      </c>
      <c r="C9760" t="s">
        <v>421</v>
      </c>
      <c r="D9760">
        <v>0</v>
      </c>
      <c r="E9760">
        <v>2020</v>
      </c>
    </row>
    <row r="9761" spans="1:5" x14ac:dyDescent="0.25">
      <c r="A9761" t="s">
        <v>318</v>
      </c>
      <c r="B9761" t="s">
        <v>156</v>
      </c>
      <c r="C9761" t="s">
        <v>422</v>
      </c>
      <c r="D9761">
        <v>1376000000</v>
      </c>
      <c r="E9761">
        <v>2018</v>
      </c>
    </row>
    <row r="9762" spans="1:5" x14ac:dyDescent="0.25">
      <c r="A9762" t="s">
        <v>318</v>
      </c>
      <c r="B9762" t="s">
        <v>156</v>
      </c>
      <c r="C9762" t="s">
        <v>422</v>
      </c>
      <c r="D9762">
        <v>3789000000</v>
      </c>
      <c r="E9762">
        <v>2019</v>
      </c>
    </row>
    <row r="9763" spans="1:5" x14ac:dyDescent="0.25">
      <c r="A9763" t="s">
        <v>318</v>
      </c>
      <c r="B9763" t="s">
        <v>156</v>
      </c>
      <c r="C9763" t="s">
        <v>422</v>
      </c>
      <c r="D9763">
        <v>399000000</v>
      </c>
      <c r="E9763">
        <v>2020</v>
      </c>
    </row>
    <row r="9764" spans="1:5" x14ac:dyDescent="0.25">
      <c r="A9764" t="s">
        <v>318</v>
      </c>
      <c r="B9764" t="s">
        <v>156</v>
      </c>
      <c r="C9764" t="s">
        <v>423</v>
      </c>
      <c r="D9764">
        <v>14000000</v>
      </c>
      <c r="E9764">
        <v>2018</v>
      </c>
    </row>
    <row r="9765" spans="1:5" x14ac:dyDescent="0.25">
      <c r="A9765" t="s">
        <v>318</v>
      </c>
      <c r="B9765" t="s">
        <v>156</v>
      </c>
      <c r="C9765" t="s">
        <v>423</v>
      </c>
      <c r="D9765">
        <v>14000000</v>
      </c>
      <c r="E9765">
        <v>2019</v>
      </c>
    </row>
    <row r="9766" spans="1:5" x14ac:dyDescent="0.25">
      <c r="A9766" t="s">
        <v>318</v>
      </c>
      <c r="B9766" t="s">
        <v>156</v>
      </c>
      <c r="C9766" t="s">
        <v>423</v>
      </c>
      <c r="D9766">
        <v>14000000</v>
      </c>
      <c r="E9766">
        <v>2020</v>
      </c>
    </row>
    <row r="9767" spans="1:5" x14ac:dyDescent="0.25">
      <c r="A9767" t="s">
        <v>318</v>
      </c>
      <c r="B9767" t="s">
        <v>156</v>
      </c>
      <c r="C9767" t="s">
        <v>424</v>
      </c>
      <c r="D9767">
        <v>-15000000</v>
      </c>
      <c r="E9767">
        <v>2018</v>
      </c>
    </row>
    <row r="9768" spans="1:5" x14ac:dyDescent="0.25">
      <c r="A9768" t="s">
        <v>318</v>
      </c>
      <c r="B9768" t="s">
        <v>156</v>
      </c>
      <c r="C9768" t="s">
        <v>424</v>
      </c>
      <c r="D9768">
        <v>4615000000</v>
      </c>
      <c r="E9768">
        <v>2019</v>
      </c>
    </row>
    <row r="9769" spans="1:5" x14ac:dyDescent="0.25">
      <c r="A9769" t="s">
        <v>318</v>
      </c>
      <c r="B9769" t="s">
        <v>156</v>
      </c>
      <c r="C9769" t="s">
        <v>424</v>
      </c>
      <c r="D9769">
        <v>-92000000</v>
      </c>
      <c r="E9769">
        <v>2020</v>
      </c>
    </row>
    <row r="9770" spans="1:5" x14ac:dyDescent="0.25">
      <c r="A9770" t="s">
        <v>318</v>
      </c>
      <c r="B9770" t="s">
        <v>156</v>
      </c>
      <c r="C9770" t="s">
        <v>425</v>
      </c>
      <c r="D9770">
        <v>7084000000</v>
      </c>
      <c r="E9770">
        <v>2018</v>
      </c>
    </row>
    <row r="9771" spans="1:5" x14ac:dyDescent="0.25">
      <c r="A9771" t="s">
        <v>318</v>
      </c>
      <c r="B9771" t="s">
        <v>156</v>
      </c>
      <c r="C9771" t="s">
        <v>425</v>
      </c>
      <c r="D9771">
        <v>4615000000</v>
      </c>
      <c r="E9771">
        <v>2019</v>
      </c>
    </row>
    <row r="9772" spans="1:5" x14ac:dyDescent="0.25">
      <c r="A9772" t="s">
        <v>318</v>
      </c>
      <c r="B9772" t="s">
        <v>156</v>
      </c>
      <c r="C9772" t="s">
        <v>425</v>
      </c>
      <c r="D9772">
        <v>4095000000</v>
      </c>
      <c r="E9772">
        <v>2020</v>
      </c>
    </row>
    <row r="9773" spans="1:5" x14ac:dyDescent="0.25">
      <c r="A9773" t="s">
        <v>318</v>
      </c>
      <c r="B9773" t="s">
        <v>156</v>
      </c>
      <c r="C9773" t="s">
        <v>426</v>
      </c>
      <c r="D9773">
        <v>7069000000</v>
      </c>
      <c r="E9773">
        <v>2018</v>
      </c>
    </row>
    <row r="9774" spans="1:5" x14ac:dyDescent="0.25">
      <c r="A9774" t="s">
        <v>318</v>
      </c>
      <c r="B9774" t="s">
        <v>156</v>
      </c>
      <c r="C9774" t="s">
        <v>426</v>
      </c>
      <c r="D9774">
        <v>4539000000</v>
      </c>
      <c r="E9774">
        <v>2019</v>
      </c>
    </row>
    <row r="9775" spans="1:5" x14ac:dyDescent="0.25">
      <c r="A9775" t="s">
        <v>318</v>
      </c>
      <c r="B9775" t="s">
        <v>156</v>
      </c>
      <c r="C9775" t="s">
        <v>426</v>
      </c>
      <c r="D9775">
        <v>4003000000</v>
      </c>
      <c r="E9775">
        <v>2020</v>
      </c>
    </row>
    <row r="9776" spans="1:5" x14ac:dyDescent="0.25">
      <c r="A9776" t="s">
        <v>318</v>
      </c>
      <c r="B9776" t="s">
        <v>156</v>
      </c>
      <c r="C9776" t="s">
        <v>21</v>
      </c>
      <c r="D9776">
        <v>120656000000</v>
      </c>
      <c r="E9776">
        <v>2018</v>
      </c>
    </row>
    <row r="9777" spans="1:5" x14ac:dyDescent="0.25">
      <c r="A9777" t="s">
        <v>318</v>
      </c>
      <c r="B9777" t="s">
        <v>156</v>
      </c>
      <c r="C9777" t="s">
        <v>21</v>
      </c>
      <c r="D9777">
        <v>110651000000</v>
      </c>
      <c r="E9777">
        <v>2019</v>
      </c>
    </row>
    <row r="9778" spans="1:5" x14ac:dyDescent="0.25">
      <c r="A9778" t="s">
        <v>318</v>
      </c>
      <c r="B9778" t="s">
        <v>156</v>
      </c>
      <c r="C9778" t="s">
        <v>21</v>
      </c>
      <c r="D9778">
        <v>97539000000</v>
      </c>
      <c r="E9778">
        <v>2020</v>
      </c>
    </row>
    <row r="9779" spans="1:5" x14ac:dyDescent="0.25">
      <c r="A9779" t="s">
        <v>318</v>
      </c>
      <c r="B9779" t="s">
        <v>156</v>
      </c>
      <c r="C9779" t="s">
        <v>427</v>
      </c>
      <c r="D9779">
        <v>142604000000</v>
      </c>
      <c r="E9779">
        <v>2018</v>
      </c>
    </row>
    <row r="9780" spans="1:5" x14ac:dyDescent="0.25">
      <c r="A9780" t="s">
        <v>318</v>
      </c>
      <c r="B9780" t="s">
        <v>156</v>
      </c>
      <c r="C9780" t="s">
        <v>427</v>
      </c>
      <c r="D9780">
        <v>131756000000</v>
      </c>
      <c r="E9780">
        <v>2019</v>
      </c>
    </row>
    <row r="9781" spans="1:5" x14ac:dyDescent="0.25">
      <c r="A9781" t="s">
        <v>318</v>
      </c>
      <c r="B9781" t="s">
        <v>156</v>
      </c>
      <c r="C9781" t="s">
        <v>427</v>
      </c>
      <c r="D9781">
        <v>115851000000</v>
      </c>
      <c r="E9781">
        <v>2020</v>
      </c>
    </row>
    <row r="9782" spans="1:5" x14ac:dyDescent="0.25">
      <c r="A9782" t="s">
        <v>318</v>
      </c>
      <c r="B9782" t="s">
        <v>156</v>
      </c>
      <c r="C9782" t="s">
        <v>13</v>
      </c>
      <c r="D9782">
        <v>75293000000</v>
      </c>
      <c r="E9782">
        <v>2018</v>
      </c>
    </row>
    <row r="9783" spans="1:5" x14ac:dyDescent="0.25">
      <c r="A9783" t="s">
        <v>318</v>
      </c>
      <c r="B9783" t="s">
        <v>156</v>
      </c>
      <c r="C9783" t="s">
        <v>13</v>
      </c>
      <c r="D9783">
        <v>74992000000</v>
      </c>
      <c r="E9783">
        <v>2019</v>
      </c>
    </row>
    <row r="9784" spans="1:5" x14ac:dyDescent="0.25">
      <c r="A9784" t="s">
        <v>318</v>
      </c>
      <c r="B9784" t="s">
        <v>156</v>
      </c>
      <c r="C9784" t="s">
        <v>13</v>
      </c>
      <c r="D9784">
        <v>80924000000</v>
      </c>
      <c r="E9784">
        <v>2020</v>
      </c>
    </row>
    <row r="9785" spans="1:5" x14ac:dyDescent="0.25">
      <c r="A9785" t="s">
        <v>318</v>
      </c>
      <c r="B9785" t="s">
        <v>156</v>
      </c>
      <c r="C9785" t="s">
        <v>16</v>
      </c>
      <c r="D9785">
        <v>82237000000</v>
      </c>
      <c r="E9785">
        <v>2018</v>
      </c>
    </row>
    <row r="9786" spans="1:5" x14ac:dyDescent="0.25">
      <c r="A9786" t="s">
        <v>318</v>
      </c>
      <c r="B9786" t="s">
        <v>156</v>
      </c>
      <c r="C9786" t="s">
        <v>16</v>
      </c>
      <c r="D9786">
        <v>84905000000</v>
      </c>
      <c r="E9786">
        <v>2019</v>
      </c>
    </row>
    <row r="9787" spans="1:5" x14ac:dyDescent="0.25">
      <c r="A9787" t="s">
        <v>318</v>
      </c>
      <c r="B9787" t="s">
        <v>156</v>
      </c>
      <c r="C9787" t="s">
        <v>16</v>
      </c>
      <c r="D9787">
        <v>79910000000</v>
      </c>
      <c r="E9787">
        <v>2020</v>
      </c>
    </row>
    <row r="9788" spans="1:5" x14ac:dyDescent="0.25">
      <c r="A9788" t="s">
        <v>318</v>
      </c>
      <c r="B9788" t="s">
        <v>156</v>
      </c>
      <c r="C9788" t="s">
        <v>428</v>
      </c>
      <c r="D9788">
        <v>13142000000</v>
      </c>
      <c r="E9788">
        <v>2018</v>
      </c>
    </row>
    <row r="9789" spans="1:5" x14ac:dyDescent="0.25">
      <c r="A9789" t="s">
        <v>318</v>
      </c>
      <c r="B9789" t="s">
        <v>156</v>
      </c>
      <c r="C9789" t="s">
        <v>428</v>
      </c>
      <c r="D9789">
        <v>12676000000</v>
      </c>
      <c r="E9789">
        <v>2020</v>
      </c>
    </row>
    <row r="9790" spans="1:5" x14ac:dyDescent="0.25">
      <c r="A9790" t="s">
        <v>318</v>
      </c>
      <c r="B9790" t="s">
        <v>156</v>
      </c>
      <c r="C9790" t="s">
        <v>429</v>
      </c>
      <c r="D9790">
        <v>13142000000</v>
      </c>
      <c r="E9790">
        <v>2018</v>
      </c>
    </row>
    <row r="9791" spans="1:5" x14ac:dyDescent="0.25">
      <c r="A9791" t="s">
        <v>318</v>
      </c>
      <c r="B9791" t="s">
        <v>156</v>
      </c>
      <c r="C9791" t="s">
        <v>429</v>
      </c>
      <c r="D9791">
        <v>14060000000</v>
      </c>
      <c r="E9791">
        <v>2019</v>
      </c>
    </row>
    <row r="9792" spans="1:5" x14ac:dyDescent="0.25">
      <c r="A9792" t="s">
        <v>318</v>
      </c>
      <c r="B9792" t="s">
        <v>156</v>
      </c>
      <c r="C9792" t="s">
        <v>429</v>
      </c>
      <c r="D9792">
        <v>14060000000</v>
      </c>
      <c r="E9792">
        <v>2019</v>
      </c>
    </row>
    <row r="9793" spans="1:5" x14ac:dyDescent="0.25">
      <c r="A9793" t="s">
        <v>318</v>
      </c>
      <c r="B9793" t="s">
        <v>156</v>
      </c>
      <c r="C9793" t="s">
        <v>429</v>
      </c>
      <c r="D9793">
        <v>12676000000</v>
      </c>
      <c r="E9793">
        <v>2020</v>
      </c>
    </row>
    <row r="9794" spans="1:5" x14ac:dyDescent="0.25">
      <c r="A9794" t="s">
        <v>318</v>
      </c>
      <c r="B9794" t="s">
        <v>156</v>
      </c>
      <c r="C9794" t="s">
        <v>430</v>
      </c>
      <c r="D9794">
        <v>8549000000</v>
      </c>
      <c r="E9794">
        <v>2018</v>
      </c>
    </row>
    <row r="9795" spans="1:5" x14ac:dyDescent="0.25">
      <c r="A9795" t="s">
        <v>318</v>
      </c>
      <c r="B9795" t="s">
        <v>156</v>
      </c>
      <c r="C9795" t="s">
        <v>430</v>
      </c>
      <c r="D9795">
        <v>7436000000</v>
      </c>
      <c r="E9795">
        <v>2019</v>
      </c>
    </row>
    <row r="9796" spans="1:5" x14ac:dyDescent="0.25">
      <c r="A9796" t="s">
        <v>318</v>
      </c>
      <c r="B9796" t="s">
        <v>156</v>
      </c>
      <c r="C9796" t="s">
        <v>430</v>
      </c>
      <c r="D9796">
        <v>8095000000</v>
      </c>
      <c r="E9796">
        <v>2020</v>
      </c>
    </row>
    <row r="9797" spans="1:5" x14ac:dyDescent="0.25">
      <c r="A9797" t="s">
        <v>318</v>
      </c>
      <c r="B9797" t="s">
        <v>156</v>
      </c>
      <c r="C9797" t="s">
        <v>431</v>
      </c>
      <c r="D9797">
        <v>0</v>
      </c>
      <c r="E9797">
        <v>2018</v>
      </c>
    </row>
    <row r="9798" spans="1:5" x14ac:dyDescent="0.25">
      <c r="A9798" t="s">
        <v>318</v>
      </c>
      <c r="B9798" t="s">
        <v>156</v>
      </c>
      <c r="C9798" t="s">
        <v>431</v>
      </c>
      <c r="D9798">
        <v>0</v>
      </c>
      <c r="E9798">
        <v>2019</v>
      </c>
    </row>
    <row r="9799" spans="1:5" x14ac:dyDescent="0.25">
      <c r="A9799" t="s">
        <v>318</v>
      </c>
      <c r="B9799" t="s">
        <v>156</v>
      </c>
      <c r="C9799" t="s">
        <v>431</v>
      </c>
      <c r="D9799">
        <v>0</v>
      </c>
      <c r="E9799">
        <v>2020</v>
      </c>
    </row>
    <row r="9800" spans="1:5" x14ac:dyDescent="0.25">
      <c r="A9800" t="s">
        <v>318</v>
      </c>
      <c r="B9800" t="s">
        <v>156</v>
      </c>
      <c r="C9800" t="s">
        <v>432</v>
      </c>
      <c r="D9800">
        <v>43465</v>
      </c>
      <c r="E9800">
        <v>2018</v>
      </c>
    </row>
    <row r="9801" spans="1:5" x14ac:dyDescent="0.25">
      <c r="A9801" t="s">
        <v>318</v>
      </c>
      <c r="B9801" t="s">
        <v>156</v>
      </c>
      <c r="C9801" t="s">
        <v>432</v>
      </c>
      <c r="D9801">
        <v>43830</v>
      </c>
      <c r="E9801">
        <v>2019</v>
      </c>
    </row>
    <row r="9802" spans="1:5" x14ac:dyDescent="0.25">
      <c r="A9802" t="s">
        <v>318</v>
      </c>
      <c r="B9802" t="s">
        <v>156</v>
      </c>
      <c r="C9802" t="s">
        <v>432</v>
      </c>
      <c r="D9802">
        <v>44196</v>
      </c>
      <c r="E9802">
        <v>2020</v>
      </c>
    </row>
    <row r="9803" spans="1:5" x14ac:dyDescent="0.25">
      <c r="A9803" t="s">
        <v>318</v>
      </c>
      <c r="B9803" t="s">
        <v>156</v>
      </c>
      <c r="C9803" t="s">
        <v>433</v>
      </c>
      <c r="D9803">
        <v>3917000000</v>
      </c>
      <c r="E9803">
        <v>2018</v>
      </c>
    </row>
    <row r="9804" spans="1:5" x14ac:dyDescent="0.25">
      <c r="A9804" t="s">
        <v>318</v>
      </c>
      <c r="B9804" t="s">
        <v>156</v>
      </c>
      <c r="C9804" t="s">
        <v>433</v>
      </c>
      <c r="D9804">
        <v>4165000000</v>
      </c>
      <c r="E9804">
        <v>2019</v>
      </c>
    </row>
    <row r="9805" spans="1:5" x14ac:dyDescent="0.25">
      <c r="A9805" t="s">
        <v>318</v>
      </c>
      <c r="B9805" t="s">
        <v>156</v>
      </c>
      <c r="C9805" t="s">
        <v>433</v>
      </c>
      <c r="D9805">
        <v>4647000000</v>
      </c>
      <c r="E9805">
        <v>2020</v>
      </c>
    </row>
    <row r="9806" spans="1:5" x14ac:dyDescent="0.25">
      <c r="A9806" t="s">
        <v>318</v>
      </c>
      <c r="B9806" t="s">
        <v>156</v>
      </c>
      <c r="C9806" t="s">
        <v>434</v>
      </c>
      <c r="D9806">
        <v>38860000000</v>
      </c>
      <c r="E9806">
        <v>2018</v>
      </c>
    </row>
    <row r="9807" spans="1:5" x14ac:dyDescent="0.25">
      <c r="A9807" t="s">
        <v>318</v>
      </c>
      <c r="B9807" t="s">
        <v>156</v>
      </c>
      <c r="C9807" t="s">
        <v>434</v>
      </c>
      <c r="D9807">
        <v>41792000000</v>
      </c>
      <c r="E9807">
        <v>2019</v>
      </c>
    </row>
    <row r="9808" spans="1:5" x14ac:dyDescent="0.25">
      <c r="A9808" t="s">
        <v>318</v>
      </c>
      <c r="B9808" t="s">
        <v>156</v>
      </c>
      <c r="C9808" t="s">
        <v>434</v>
      </c>
      <c r="D9808">
        <v>45030000000</v>
      </c>
      <c r="E9808">
        <v>2020</v>
      </c>
    </row>
    <row r="9809" spans="1:5" x14ac:dyDescent="0.25">
      <c r="A9809" t="s">
        <v>318</v>
      </c>
      <c r="B9809" t="s">
        <v>156</v>
      </c>
      <c r="C9809" t="s">
        <v>435</v>
      </c>
      <c r="D9809">
        <v>0</v>
      </c>
      <c r="E9809">
        <v>2018</v>
      </c>
    </row>
    <row r="9810" spans="1:5" x14ac:dyDescent="0.25">
      <c r="A9810" t="s">
        <v>318</v>
      </c>
      <c r="B9810" t="s">
        <v>156</v>
      </c>
      <c r="C9810" t="s">
        <v>435</v>
      </c>
      <c r="D9810">
        <v>0</v>
      </c>
      <c r="E9810">
        <v>2019</v>
      </c>
    </row>
    <row r="9811" spans="1:5" x14ac:dyDescent="0.25">
      <c r="A9811" t="s">
        <v>318</v>
      </c>
      <c r="B9811" t="s">
        <v>156</v>
      </c>
      <c r="C9811" t="s">
        <v>435</v>
      </c>
      <c r="D9811">
        <v>0</v>
      </c>
      <c r="E9811">
        <v>2020</v>
      </c>
    </row>
    <row r="9812" spans="1:5" x14ac:dyDescent="0.25">
      <c r="A9812" t="s">
        <v>318</v>
      </c>
      <c r="B9812" t="s">
        <v>156</v>
      </c>
      <c r="C9812" t="s">
        <v>436</v>
      </c>
      <c r="D9812">
        <v>0</v>
      </c>
      <c r="E9812">
        <v>2018</v>
      </c>
    </row>
    <row r="9813" spans="1:5" x14ac:dyDescent="0.25">
      <c r="A9813" t="s">
        <v>318</v>
      </c>
      <c r="B9813" t="s">
        <v>156</v>
      </c>
      <c r="C9813" t="s">
        <v>436</v>
      </c>
      <c r="D9813">
        <v>0</v>
      </c>
      <c r="E9813">
        <v>2019</v>
      </c>
    </row>
    <row r="9814" spans="1:5" x14ac:dyDescent="0.25">
      <c r="A9814" t="s">
        <v>318</v>
      </c>
      <c r="B9814" t="s">
        <v>156</v>
      </c>
      <c r="C9814" t="s">
        <v>436</v>
      </c>
      <c r="D9814">
        <v>0</v>
      </c>
      <c r="E9814">
        <v>2020</v>
      </c>
    </row>
    <row r="9815" spans="1:5" x14ac:dyDescent="0.25">
      <c r="A9815" t="s">
        <v>318</v>
      </c>
      <c r="B9815" t="s">
        <v>156</v>
      </c>
      <c r="C9815" t="s">
        <v>437</v>
      </c>
      <c r="D9815">
        <v>26393000000</v>
      </c>
      <c r="E9815">
        <v>2018</v>
      </c>
    </row>
    <row r="9816" spans="1:5" x14ac:dyDescent="0.25">
      <c r="A9816" t="s">
        <v>318</v>
      </c>
      <c r="B9816" t="s">
        <v>156</v>
      </c>
      <c r="C9816" t="s">
        <v>437</v>
      </c>
      <c r="D9816">
        <v>26586000000</v>
      </c>
      <c r="E9816">
        <v>2019</v>
      </c>
    </row>
    <row r="9817" spans="1:5" x14ac:dyDescent="0.25">
      <c r="A9817" t="s">
        <v>318</v>
      </c>
      <c r="B9817" t="s">
        <v>156</v>
      </c>
      <c r="C9817" t="s">
        <v>437</v>
      </c>
      <c r="D9817">
        <v>24946000000</v>
      </c>
      <c r="E9817">
        <v>2020</v>
      </c>
    </row>
    <row r="9818" spans="1:5" x14ac:dyDescent="0.25">
      <c r="A9818" t="s">
        <v>318</v>
      </c>
      <c r="B9818" t="s">
        <v>156</v>
      </c>
      <c r="C9818" t="s">
        <v>438</v>
      </c>
      <c r="D9818">
        <v>8075000000</v>
      </c>
      <c r="E9818">
        <v>2018</v>
      </c>
    </row>
    <row r="9819" spans="1:5" x14ac:dyDescent="0.25">
      <c r="A9819" t="s">
        <v>318</v>
      </c>
      <c r="B9819" t="s">
        <v>156</v>
      </c>
      <c r="C9819" t="s">
        <v>438</v>
      </c>
      <c r="D9819">
        <v>6667000000</v>
      </c>
      <c r="E9819">
        <v>2019</v>
      </c>
    </row>
    <row r="9820" spans="1:5" x14ac:dyDescent="0.25">
      <c r="A9820" t="s">
        <v>318</v>
      </c>
      <c r="B9820" t="s">
        <v>156</v>
      </c>
      <c r="C9820" t="s">
        <v>438</v>
      </c>
      <c r="D9820">
        <v>6321000000</v>
      </c>
      <c r="E9820">
        <v>2020</v>
      </c>
    </row>
    <row r="9821" spans="1:5" x14ac:dyDescent="0.25">
      <c r="A9821" t="s">
        <v>318</v>
      </c>
      <c r="B9821" t="s">
        <v>156</v>
      </c>
      <c r="C9821" t="s">
        <v>439</v>
      </c>
      <c r="D9821">
        <v>-70000000</v>
      </c>
      <c r="E9821">
        <v>2018</v>
      </c>
    </row>
    <row r="9822" spans="1:5" x14ac:dyDescent="0.25">
      <c r="A9822" t="s">
        <v>318</v>
      </c>
      <c r="B9822" t="s">
        <v>156</v>
      </c>
      <c r="C9822" t="s">
        <v>439</v>
      </c>
      <c r="D9822">
        <v>0</v>
      </c>
      <c r="E9822">
        <v>2019</v>
      </c>
    </row>
    <row r="9823" spans="1:5" x14ac:dyDescent="0.25">
      <c r="A9823" t="s">
        <v>318</v>
      </c>
      <c r="B9823" t="s">
        <v>156</v>
      </c>
      <c r="C9823" t="s">
        <v>439</v>
      </c>
      <c r="D9823">
        <v>0</v>
      </c>
      <c r="E9823">
        <v>2020</v>
      </c>
    </row>
    <row r="9824" spans="1:5" x14ac:dyDescent="0.25">
      <c r="A9824" t="s">
        <v>318</v>
      </c>
      <c r="B9824" t="s">
        <v>156</v>
      </c>
      <c r="C9824" t="s">
        <v>23</v>
      </c>
      <c r="D9824">
        <v>474000000</v>
      </c>
      <c r="E9824">
        <v>2018</v>
      </c>
    </row>
    <row r="9825" spans="1:5" x14ac:dyDescent="0.25">
      <c r="A9825" t="s">
        <v>318</v>
      </c>
      <c r="B9825" t="s">
        <v>156</v>
      </c>
      <c r="C9825" t="s">
        <v>23</v>
      </c>
      <c r="D9825">
        <v>769000000</v>
      </c>
      <c r="E9825">
        <v>2019</v>
      </c>
    </row>
    <row r="9826" spans="1:5" x14ac:dyDescent="0.25">
      <c r="A9826" t="s">
        <v>318</v>
      </c>
      <c r="B9826" t="s">
        <v>156</v>
      </c>
      <c r="C9826" t="s">
        <v>23</v>
      </c>
      <c r="D9826">
        <v>1774000000</v>
      </c>
      <c r="E9826">
        <v>2020</v>
      </c>
    </row>
    <row r="9827" spans="1:5" x14ac:dyDescent="0.25">
      <c r="A9827" t="s">
        <v>318</v>
      </c>
      <c r="B9827" t="s">
        <v>156</v>
      </c>
      <c r="C9827" t="s">
        <v>440</v>
      </c>
      <c r="D9827">
        <v>0</v>
      </c>
      <c r="E9827">
        <v>2018</v>
      </c>
    </row>
    <row r="9828" spans="1:5" x14ac:dyDescent="0.25">
      <c r="A9828" t="s">
        <v>318</v>
      </c>
      <c r="B9828" t="s">
        <v>156</v>
      </c>
      <c r="C9828" t="s">
        <v>440</v>
      </c>
      <c r="D9828">
        <v>0</v>
      </c>
      <c r="E9828">
        <v>2019</v>
      </c>
    </row>
    <row r="9829" spans="1:5" x14ac:dyDescent="0.25">
      <c r="A9829" t="s">
        <v>318</v>
      </c>
      <c r="B9829" t="s">
        <v>156</v>
      </c>
      <c r="C9829" t="s">
        <v>440</v>
      </c>
      <c r="D9829">
        <v>0</v>
      </c>
      <c r="E9829">
        <v>2020</v>
      </c>
    </row>
    <row r="9830" spans="1:5" x14ac:dyDescent="0.25">
      <c r="A9830" t="s">
        <v>318</v>
      </c>
      <c r="B9830" t="s">
        <v>156</v>
      </c>
      <c r="C9830" t="s">
        <v>22</v>
      </c>
      <c r="D9830">
        <v>3880000000</v>
      </c>
      <c r="E9830">
        <v>2018</v>
      </c>
    </row>
    <row r="9831" spans="1:5" x14ac:dyDescent="0.25">
      <c r="A9831" t="s">
        <v>318</v>
      </c>
      <c r="B9831" t="s">
        <v>156</v>
      </c>
      <c r="C9831" t="s">
        <v>22</v>
      </c>
      <c r="D9831">
        <v>4423000000</v>
      </c>
      <c r="E9831">
        <v>2019</v>
      </c>
    </row>
    <row r="9832" spans="1:5" x14ac:dyDescent="0.25">
      <c r="A9832" t="s">
        <v>318</v>
      </c>
      <c r="B9832" t="s">
        <v>156</v>
      </c>
      <c r="C9832" t="s">
        <v>22</v>
      </c>
      <c r="D9832">
        <v>4121000000</v>
      </c>
      <c r="E9832">
        <v>2020</v>
      </c>
    </row>
    <row r="9833" spans="1:5" x14ac:dyDescent="0.25">
      <c r="A9833" t="s">
        <v>318</v>
      </c>
      <c r="B9833" t="s">
        <v>156</v>
      </c>
      <c r="C9833" t="s">
        <v>441</v>
      </c>
      <c r="D9833">
        <v>0</v>
      </c>
      <c r="E9833">
        <v>2018</v>
      </c>
    </row>
    <row r="9834" spans="1:5" x14ac:dyDescent="0.25">
      <c r="A9834" t="s">
        <v>318</v>
      </c>
      <c r="B9834" t="s">
        <v>156</v>
      </c>
      <c r="C9834" t="s">
        <v>441</v>
      </c>
      <c r="D9834">
        <v>0</v>
      </c>
      <c r="E9834">
        <v>2019</v>
      </c>
    </row>
    <row r="9835" spans="1:5" x14ac:dyDescent="0.25">
      <c r="A9835" t="s">
        <v>318</v>
      </c>
      <c r="B9835" t="s">
        <v>156</v>
      </c>
      <c r="C9835" t="s">
        <v>441</v>
      </c>
      <c r="D9835">
        <v>0</v>
      </c>
      <c r="E9835">
        <v>2020</v>
      </c>
    </row>
    <row r="9836" spans="1:5" x14ac:dyDescent="0.25">
      <c r="A9836" t="s">
        <v>318</v>
      </c>
      <c r="B9836" t="s">
        <v>156</v>
      </c>
      <c r="C9836" t="s">
        <v>11</v>
      </c>
      <c r="D9836">
        <v>9816000000</v>
      </c>
      <c r="E9836">
        <v>2018</v>
      </c>
    </row>
    <row r="9837" spans="1:5" x14ac:dyDescent="0.25">
      <c r="A9837" t="s">
        <v>318</v>
      </c>
      <c r="B9837" t="s">
        <v>156</v>
      </c>
      <c r="C9837" t="s">
        <v>11</v>
      </c>
      <c r="D9837">
        <v>10398000000</v>
      </c>
      <c r="E9837">
        <v>2019</v>
      </c>
    </row>
    <row r="9838" spans="1:5" x14ac:dyDescent="0.25">
      <c r="A9838" t="s">
        <v>318</v>
      </c>
      <c r="B9838" t="s">
        <v>156</v>
      </c>
      <c r="C9838" t="s">
        <v>11</v>
      </c>
      <c r="D9838">
        <v>10235000000</v>
      </c>
      <c r="E9838">
        <v>2020</v>
      </c>
    </row>
    <row r="9839" spans="1:5" x14ac:dyDescent="0.25">
      <c r="A9839" t="s">
        <v>318</v>
      </c>
      <c r="B9839" t="s">
        <v>156</v>
      </c>
      <c r="C9839" t="s">
        <v>19</v>
      </c>
      <c r="D9839">
        <v>227339000000</v>
      </c>
      <c r="E9839">
        <v>2018</v>
      </c>
    </row>
    <row r="9840" spans="1:5" x14ac:dyDescent="0.25">
      <c r="A9840" t="s">
        <v>318</v>
      </c>
      <c r="B9840" t="s">
        <v>156</v>
      </c>
      <c r="C9840" t="s">
        <v>19</v>
      </c>
      <c r="D9840">
        <v>228037000000</v>
      </c>
      <c r="E9840">
        <v>2019</v>
      </c>
    </row>
    <row r="9841" spans="1:5" x14ac:dyDescent="0.25">
      <c r="A9841" t="s">
        <v>318</v>
      </c>
      <c r="B9841" t="s">
        <v>156</v>
      </c>
      <c r="C9841" t="s">
        <v>19</v>
      </c>
      <c r="D9841">
        <v>235194000000</v>
      </c>
      <c r="E9841">
        <v>2020</v>
      </c>
    </row>
    <row r="9842" spans="1:5" x14ac:dyDescent="0.25">
      <c r="A9842" t="s">
        <v>318</v>
      </c>
      <c r="B9842" t="s">
        <v>156</v>
      </c>
      <c r="C9842" t="s">
        <v>18</v>
      </c>
      <c r="D9842">
        <v>184562000000</v>
      </c>
      <c r="E9842">
        <v>2018</v>
      </c>
    </row>
    <row r="9843" spans="1:5" x14ac:dyDescent="0.25">
      <c r="A9843" t="s">
        <v>318</v>
      </c>
      <c r="B9843" t="s">
        <v>156</v>
      </c>
      <c r="C9843" t="s">
        <v>18</v>
      </c>
      <c r="D9843">
        <v>182080000000</v>
      </c>
      <c r="E9843">
        <v>2019</v>
      </c>
    </row>
    <row r="9844" spans="1:5" x14ac:dyDescent="0.25">
      <c r="A9844" t="s">
        <v>318</v>
      </c>
      <c r="B9844" t="s">
        <v>156</v>
      </c>
      <c r="C9844" t="s">
        <v>18</v>
      </c>
      <c r="D9844">
        <v>185517000000</v>
      </c>
      <c r="E9844">
        <v>2020</v>
      </c>
    </row>
    <row r="9845" spans="1:5" x14ac:dyDescent="0.25">
      <c r="A9845" t="s">
        <v>318</v>
      </c>
      <c r="B9845" t="s">
        <v>156</v>
      </c>
      <c r="C9845" t="s">
        <v>442</v>
      </c>
      <c r="D9845">
        <v>0</v>
      </c>
      <c r="E9845">
        <v>2018</v>
      </c>
    </row>
    <row r="9846" spans="1:5" x14ac:dyDescent="0.25">
      <c r="A9846" t="s">
        <v>318</v>
      </c>
      <c r="B9846" t="s">
        <v>156</v>
      </c>
      <c r="C9846" t="s">
        <v>442</v>
      </c>
      <c r="D9846">
        <v>0</v>
      </c>
      <c r="E9846">
        <v>2019</v>
      </c>
    </row>
    <row r="9847" spans="1:5" x14ac:dyDescent="0.25">
      <c r="A9847" t="s">
        <v>318</v>
      </c>
      <c r="B9847" t="s">
        <v>156</v>
      </c>
      <c r="C9847" t="s">
        <v>442</v>
      </c>
      <c r="D9847">
        <v>0</v>
      </c>
      <c r="E9847">
        <v>2020</v>
      </c>
    </row>
    <row r="9848" spans="1:5" x14ac:dyDescent="0.25">
      <c r="A9848" t="s">
        <v>318</v>
      </c>
      <c r="B9848" t="s">
        <v>156</v>
      </c>
      <c r="C9848" t="s">
        <v>443</v>
      </c>
      <c r="D9848">
        <v>9215000000</v>
      </c>
      <c r="E9848">
        <v>2018</v>
      </c>
    </row>
    <row r="9849" spans="1:5" x14ac:dyDescent="0.25">
      <c r="A9849" t="s">
        <v>318</v>
      </c>
      <c r="B9849" t="s">
        <v>156</v>
      </c>
      <c r="C9849" t="s">
        <v>443</v>
      </c>
      <c r="D9849">
        <v>8562000000</v>
      </c>
      <c r="E9849">
        <v>2019</v>
      </c>
    </row>
    <row r="9850" spans="1:5" x14ac:dyDescent="0.25">
      <c r="A9850" t="s">
        <v>318</v>
      </c>
      <c r="B9850" t="s">
        <v>156</v>
      </c>
      <c r="C9850" t="s">
        <v>443</v>
      </c>
      <c r="D9850">
        <v>8406000000</v>
      </c>
      <c r="E9850">
        <v>2020</v>
      </c>
    </row>
    <row r="9851" spans="1:5" x14ac:dyDescent="0.25">
      <c r="A9851" t="s">
        <v>318</v>
      </c>
      <c r="B9851" t="s">
        <v>156</v>
      </c>
      <c r="C9851" t="s">
        <v>444</v>
      </c>
      <c r="D9851">
        <v>10478000000</v>
      </c>
      <c r="E9851">
        <v>2018</v>
      </c>
    </row>
    <row r="9852" spans="1:5" x14ac:dyDescent="0.25">
      <c r="A9852" t="s">
        <v>318</v>
      </c>
      <c r="B9852" t="s">
        <v>156</v>
      </c>
      <c r="C9852" t="s">
        <v>444</v>
      </c>
      <c r="D9852">
        <v>-2219000000</v>
      </c>
      <c r="E9852">
        <v>2019</v>
      </c>
    </row>
    <row r="9853" spans="1:5" x14ac:dyDescent="0.25">
      <c r="A9853" t="s">
        <v>318</v>
      </c>
      <c r="B9853" t="s">
        <v>156</v>
      </c>
      <c r="C9853" t="s">
        <v>444</v>
      </c>
      <c r="D9853">
        <v>5864000000</v>
      </c>
      <c r="E9853">
        <v>2020</v>
      </c>
    </row>
    <row r="9854" spans="1:5" x14ac:dyDescent="0.25">
      <c r="A9854" t="s">
        <v>318</v>
      </c>
      <c r="B9854" t="s">
        <v>156</v>
      </c>
      <c r="C9854" t="s">
        <v>445</v>
      </c>
      <c r="D9854">
        <v>-20929000000</v>
      </c>
      <c r="E9854">
        <v>2018</v>
      </c>
    </row>
    <row r="9855" spans="1:5" x14ac:dyDescent="0.25">
      <c r="A9855" t="s">
        <v>318</v>
      </c>
      <c r="B9855" t="s">
        <v>156</v>
      </c>
      <c r="C9855" t="s">
        <v>445</v>
      </c>
      <c r="D9855">
        <v>-10899000000</v>
      </c>
      <c r="E9855">
        <v>2019</v>
      </c>
    </row>
    <row r="9856" spans="1:5" x14ac:dyDescent="0.25">
      <c r="A9856" t="s">
        <v>318</v>
      </c>
      <c r="B9856" t="s">
        <v>156</v>
      </c>
      <c r="C9856" t="s">
        <v>445</v>
      </c>
      <c r="D9856">
        <v>-21826000000</v>
      </c>
      <c r="E9856">
        <v>2020</v>
      </c>
    </row>
    <row r="9857" spans="1:5" x14ac:dyDescent="0.25">
      <c r="A9857" t="s">
        <v>318</v>
      </c>
      <c r="B9857" t="s">
        <v>156</v>
      </c>
      <c r="C9857" t="s">
        <v>446</v>
      </c>
      <c r="D9857">
        <v>166000000</v>
      </c>
      <c r="E9857">
        <v>2018</v>
      </c>
    </row>
    <row r="9858" spans="1:5" x14ac:dyDescent="0.25">
      <c r="A9858" t="s">
        <v>318</v>
      </c>
      <c r="B9858" t="s">
        <v>156</v>
      </c>
      <c r="C9858" t="s">
        <v>446</v>
      </c>
      <c r="D9858">
        <v>0</v>
      </c>
      <c r="E9858">
        <v>2019</v>
      </c>
    </row>
    <row r="9859" spans="1:5" x14ac:dyDescent="0.25">
      <c r="A9859" t="s">
        <v>318</v>
      </c>
      <c r="B9859" t="s">
        <v>156</v>
      </c>
      <c r="C9859" t="s">
        <v>446</v>
      </c>
      <c r="D9859">
        <v>0</v>
      </c>
      <c r="E9859">
        <v>2020</v>
      </c>
    </row>
    <row r="9860" spans="1:5" x14ac:dyDescent="0.25">
      <c r="A9860" t="s">
        <v>318</v>
      </c>
      <c r="B9860" t="s">
        <v>156</v>
      </c>
      <c r="C9860" t="s">
        <v>447</v>
      </c>
      <c r="D9860">
        <v>-210000000</v>
      </c>
      <c r="E9860">
        <v>2018</v>
      </c>
    </row>
    <row r="9861" spans="1:5" x14ac:dyDescent="0.25">
      <c r="A9861" t="s">
        <v>318</v>
      </c>
      <c r="B9861" t="s">
        <v>156</v>
      </c>
      <c r="C9861" t="s">
        <v>447</v>
      </c>
      <c r="D9861">
        <v>-2146000000</v>
      </c>
      <c r="E9861">
        <v>2019</v>
      </c>
    </row>
    <row r="9862" spans="1:5" x14ac:dyDescent="0.25">
      <c r="A9862" t="s">
        <v>318</v>
      </c>
      <c r="B9862" t="s">
        <v>156</v>
      </c>
      <c r="C9862" t="s">
        <v>447</v>
      </c>
      <c r="D9862">
        <v>-589000000</v>
      </c>
      <c r="E9862">
        <v>2020</v>
      </c>
    </row>
    <row r="9863" spans="1:5" x14ac:dyDescent="0.25">
      <c r="A9863" t="s">
        <v>318</v>
      </c>
      <c r="B9863" t="s">
        <v>156</v>
      </c>
      <c r="C9863" t="s">
        <v>448</v>
      </c>
      <c r="D9863">
        <v>0</v>
      </c>
      <c r="E9863">
        <v>2018</v>
      </c>
    </row>
    <row r="9864" spans="1:5" x14ac:dyDescent="0.25">
      <c r="A9864" t="s">
        <v>318</v>
      </c>
      <c r="B9864" t="s">
        <v>156</v>
      </c>
      <c r="C9864" t="s">
        <v>448</v>
      </c>
      <c r="D9864">
        <v>0</v>
      </c>
      <c r="E9864">
        <v>2019</v>
      </c>
    </row>
    <row r="9865" spans="1:5" x14ac:dyDescent="0.25">
      <c r="A9865" t="s">
        <v>318</v>
      </c>
      <c r="B9865" t="s">
        <v>156</v>
      </c>
      <c r="C9865" t="s">
        <v>448</v>
      </c>
      <c r="D9865">
        <v>0</v>
      </c>
      <c r="E9865">
        <v>2020</v>
      </c>
    </row>
    <row r="9866" spans="1:5" x14ac:dyDescent="0.25">
      <c r="A9866" t="s">
        <v>318</v>
      </c>
      <c r="B9866" t="s">
        <v>156</v>
      </c>
      <c r="C9866" t="s">
        <v>449</v>
      </c>
      <c r="D9866">
        <v>-20929000000</v>
      </c>
      <c r="E9866">
        <v>2018</v>
      </c>
    </row>
    <row r="9867" spans="1:5" x14ac:dyDescent="0.25">
      <c r="A9867" t="s">
        <v>318</v>
      </c>
      <c r="B9867" t="s">
        <v>156</v>
      </c>
      <c r="C9867" t="s">
        <v>449</v>
      </c>
      <c r="D9867">
        <v>-10899000000</v>
      </c>
      <c r="E9867">
        <v>2019</v>
      </c>
    </row>
    <row r="9868" spans="1:5" x14ac:dyDescent="0.25">
      <c r="A9868" t="s">
        <v>318</v>
      </c>
      <c r="B9868" t="s">
        <v>156</v>
      </c>
      <c r="C9868" t="s">
        <v>449</v>
      </c>
      <c r="D9868">
        <v>-21826000000</v>
      </c>
      <c r="E9868">
        <v>2020</v>
      </c>
    </row>
    <row r="9869" spans="1:5" x14ac:dyDescent="0.25">
      <c r="A9869" t="s">
        <v>318</v>
      </c>
      <c r="B9869" t="s">
        <v>156</v>
      </c>
      <c r="C9869" t="s">
        <v>450</v>
      </c>
      <c r="D9869">
        <v>166000000</v>
      </c>
      <c r="E9869">
        <v>2018</v>
      </c>
    </row>
    <row r="9870" spans="1:5" x14ac:dyDescent="0.25">
      <c r="A9870" t="s">
        <v>318</v>
      </c>
      <c r="B9870" t="s">
        <v>156</v>
      </c>
      <c r="C9870" t="s">
        <v>450</v>
      </c>
      <c r="D9870">
        <v>0</v>
      </c>
      <c r="E9870">
        <v>2019</v>
      </c>
    </row>
    <row r="9871" spans="1:5" x14ac:dyDescent="0.25">
      <c r="A9871" t="s">
        <v>318</v>
      </c>
      <c r="B9871" t="s">
        <v>156</v>
      </c>
      <c r="C9871" t="s">
        <v>450</v>
      </c>
      <c r="D9871">
        <v>0</v>
      </c>
      <c r="E9871">
        <v>2020</v>
      </c>
    </row>
    <row r="9872" spans="1:5" x14ac:dyDescent="0.25">
      <c r="A9872" t="s">
        <v>318</v>
      </c>
      <c r="B9872" t="s">
        <v>156</v>
      </c>
      <c r="C9872" t="s">
        <v>451</v>
      </c>
      <c r="D9872">
        <v>-2069000000</v>
      </c>
      <c r="E9872">
        <v>2018</v>
      </c>
    </row>
    <row r="9873" spans="1:5" x14ac:dyDescent="0.25">
      <c r="A9873" t="s">
        <v>318</v>
      </c>
      <c r="B9873" t="s">
        <v>156</v>
      </c>
      <c r="C9873" t="s">
        <v>451</v>
      </c>
      <c r="D9873">
        <v>-985000000</v>
      </c>
      <c r="E9873">
        <v>2019</v>
      </c>
    </row>
    <row r="9874" spans="1:5" x14ac:dyDescent="0.25">
      <c r="A9874" t="s">
        <v>318</v>
      </c>
      <c r="B9874" t="s">
        <v>156</v>
      </c>
      <c r="C9874" t="s">
        <v>451</v>
      </c>
      <c r="D9874">
        <v>-851000000</v>
      </c>
      <c r="E9874">
        <v>2020</v>
      </c>
    </row>
    <row r="9875" spans="1:5" x14ac:dyDescent="0.25">
      <c r="A9875" t="s">
        <v>318</v>
      </c>
      <c r="B9875" t="s">
        <v>156</v>
      </c>
      <c r="C9875" t="s">
        <v>452</v>
      </c>
      <c r="D9875">
        <v>0</v>
      </c>
      <c r="E9875">
        <v>2018</v>
      </c>
    </row>
    <row r="9876" spans="1:5" x14ac:dyDescent="0.25">
      <c r="A9876" t="s">
        <v>318</v>
      </c>
      <c r="B9876" t="s">
        <v>156</v>
      </c>
      <c r="C9876" t="s">
        <v>452</v>
      </c>
      <c r="D9876">
        <v>0</v>
      </c>
      <c r="E9876">
        <v>2019</v>
      </c>
    </row>
    <row r="9877" spans="1:5" x14ac:dyDescent="0.25">
      <c r="A9877" t="s">
        <v>318</v>
      </c>
      <c r="B9877" t="s">
        <v>156</v>
      </c>
      <c r="C9877" t="s">
        <v>452</v>
      </c>
      <c r="D9877">
        <v>0</v>
      </c>
      <c r="E9877">
        <v>2020</v>
      </c>
    </row>
    <row r="9878" spans="1:5" x14ac:dyDescent="0.25">
      <c r="A9878" t="s">
        <v>318</v>
      </c>
      <c r="B9878" t="s">
        <v>156</v>
      </c>
      <c r="C9878" t="s">
        <v>453</v>
      </c>
      <c r="D9878">
        <v>-9000000</v>
      </c>
      <c r="E9878">
        <v>2018</v>
      </c>
    </row>
    <row r="9879" spans="1:5" x14ac:dyDescent="0.25">
      <c r="A9879" t="s">
        <v>318</v>
      </c>
      <c r="B9879" t="s">
        <v>156</v>
      </c>
      <c r="C9879" t="s">
        <v>453</v>
      </c>
      <c r="D9879">
        <v>-65000000</v>
      </c>
      <c r="E9879">
        <v>2019</v>
      </c>
    </row>
    <row r="9880" spans="1:5" x14ac:dyDescent="0.25">
      <c r="A9880" t="s">
        <v>318</v>
      </c>
      <c r="B9880" t="s">
        <v>156</v>
      </c>
      <c r="C9880" t="s">
        <v>453</v>
      </c>
      <c r="D9880">
        <v>-106000000</v>
      </c>
      <c r="E9880">
        <v>2020</v>
      </c>
    </row>
    <row r="9881" spans="1:5" x14ac:dyDescent="0.25">
      <c r="A9881" t="s">
        <v>318</v>
      </c>
      <c r="B9881" t="s">
        <v>156</v>
      </c>
      <c r="C9881" t="s">
        <v>454</v>
      </c>
      <c r="D9881">
        <v>8014000000</v>
      </c>
      <c r="E9881">
        <v>2018</v>
      </c>
    </row>
    <row r="9882" spans="1:5" x14ac:dyDescent="0.25">
      <c r="A9882" t="s">
        <v>318</v>
      </c>
      <c r="B9882" t="s">
        <v>156</v>
      </c>
      <c r="C9882" t="s">
        <v>454</v>
      </c>
      <c r="D9882">
        <v>6732000000</v>
      </c>
      <c r="E9882">
        <v>2019</v>
      </c>
    </row>
    <row r="9883" spans="1:5" x14ac:dyDescent="0.25">
      <c r="A9883" t="s">
        <v>318</v>
      </c>
      <c r="B9883" t="s">
        <v>156</v>
      </c>
      <c r="C9883" t="s">
        <v>454</v>
      </c>
      <c r="D9883">
        <v>6427000000</v>
      </c>
      <c r="E9883">
        <v>2020</v>
      </c>
    </row>
    <row r="9884" spans="1:5" x14ac:dyDescent="0.25">
      <c r="A9884" t="s">
        <v>318</v>
      </c>
      <c r="B9884" t="s">
        <v>156</v>
      </c>
      <c r="C9884" t="s">
        <v>24</v>
      </c>
      <c r="D9884">
        <v>8005000000</v>
      </c>
      <c r="E9884">
        <v>2018</v>
      </c>
    </row>
    <row r="9885" spans="1:5" x14ac:dyDescent="0.25">
      <c r="A9885" t="s">
        <v>318</v>
      </c>
      <c r="B9885" t="s">
        <v>156</v>
      </c>
      <c r="C9885" t="s">
        <v>24</v>
      </c>
      <c r="D9885">
        <v>6667000000</v>
      </c>
      <c r="E9885">
        <v>2019</v>
      </c>
    </row>
    <row r="9886" spans="1:5" x14ac:dyDescent="0.25">
      <c r="A9886" t="s">
        <v>318</v>
      </c>
      <c r="B9886" t="s">
        <v>156</v>
      </c>
      <c r="C9886" t="s">
        <v>24</v>
      </c>
      <c r="D9886">
        <v>6321000000</v>
      </c>
      <c r="E9886">
        <v>2020</v>
      </c>
    </row>
    <row r="9887" spans="1:5" x14ac:dyDescent="0.25">
      <c r="A9887" t="s">
        <v>318</v>
      </c>
      <c r="B9887" t="s">
        <v>156</v>
      </c>
      <c r="C9887" t="s">
        <v>455</v>
      </c>
      <c r="D9887">
        <v>38758000000</v>
      </c>
      <c r="E9887">
        <v>2018</v>
      </c>
    </row>
    <row r="9888" spans="1:5" x14ac:dyDescent="0.25">
      <c r="A9888" t="s">
        <v>318</v>
      </c>
      <c r="B9888" t="s">
        <v>156</v>
      </c>
      <c r="C9888" t="s">
        <v>455</v>
      </c>
      <c r="D9888">
        <v>38750000000</v>
      </c>
      <c r="E9888">
        <v>2019</v>
      </c>
    </row>
    <row r="9889" spans="1:5" x14ac:dyDescent="0.25">
      <c r="A9889" t="s">
        <v>318</v>
      </c>
      <c r="B9889" t="s">
        <v>156</v>
      </c>
      <c r="C9889" t="s">
        <v>455</v>
      </c>
      <c r="D9889">
        <v>37632000000</v>
      </c>
      <c r="E9889">
        <v>2020</v>
      </c>
    </row>
    <row r="9890" spans="1:5" x14ac:dyDescent="0.25">
      <c r="A9890" t="s">
        <v>318</v>
      </c>
      <c r="B9890" t="s">
        <v>156</v>
      </c>
      <c r="C9890" t="s">
        <v>14</v>
      </c>
      <c r="D9890">
        <v>152046000000</v>
      </c>
      <c r="E9890">
        <v>2018</v>
      </c>
    </row>
    <row r="9891" spans="1:5" x14ac:dyDescent="0.25">
      <c r="A9891" t="s">
        <v>318</v>
      </c>
      <c r="B9891" t="s">
        <v>156</v>
      </c>
      <c r="C9891" t="s">
        <v>14</v>
      </c>
      <c r="D9891">
        <v>153045000000</v>
      </c>
      <c r="E9891">
        <v>2019</v>
      </c>
    </row>
    <row r="9892" spans="1:5" x14ac:dyDescent="0.25">
      <c r="A9892" t="s">
        <v>318</v>
      </c>
      <c r="B9892" t="s">
        <v>156</v>
      </c>
      <c r="C9892" t="s">
        <v>14</v>
      </c>
      <c r="D9892">
        <v>154270000000</v>
      </c>
      <c r="E9892">
        <v>2020</v>
      </c>
    </row>
    <row r="9893" spans="1:5" x14ac:dyDescent="0.25">
      <c r="A9893" t="s">
        <v>318</v>
      </c>
      <c r="B9893" t="s">
        <v>156</v>
      </c>
      <c r="C9893" t="s">
        <v>17</v>
      </c>
      <c r="D9893">
        <v>102325000000</v>
      </c>
      <c r="E9893">
        <v>2018</v>
      </c>
    </row>
    <row r="9894" spans="1:5" x14ac:dyDescent="0.25">
      <c r="A9894" t="s">
        <v>318</v>
      </c>
      <c r="B9894" t="s">
        <v>156</v>
      </c>
      <c r="C9894" t="s">
        <v>17</v>
      </c>
      <c r="D9894">
        <v>97175000000</v>
      </c>
      <c r="E9894">
        <v>2019</v>
      </c>
    </row>
    <row r="9895" spans="1:5" x14ac:dyDescent="0.25">
      <c r="A9895" t="s">
        <v>318</v>
      </c>
      <c r="B9895" t="s">
        <v>156</v>
      </c>
      <c r="C9895" t="s">
        <v>17</v>
      </c>
      <c r="D9895">
        <v>105607000000</v>
      </c>
      <c r="E9895">
        <v>2020</v>
      </c>
    </row>
    <row r="9896" spans="1:5" x14ac:dyDescent="0.25">
      <c r="A9896" t="s">
        <v>318</v>
      </c>
      <c r="B9896" t="s">
        <v>156</v>
      </c>
      <c r="C9896" t="s">
        <v>456</v>
      </c>
      <c r="D9896">
        <v>9650000000</v>
      </c>
      <c r="E9896">
        <v>2018</v>
      </c>
    </row>
    <row r="9897" spans="1:5" x14ac:dyDescent="0.25">
      <c r="A9897" t="s">
        <v>318</v>
      </c>
      <c r="B9897" t="s">
        <v>156</v>
      </c>
      <c r="C9897" t="s">
        <v>456</v>
      </c>
      <c r="D9897">
        <v>8491000000</v>
      </c>
      <c r="E9897">
        <v>2019</v>
      </c>
    </row>
    <row r="9898" spans="1:5" x14ac:dyDescent="0.25">
      <c r="A9898" t="s">
        <v>318</v>
      </c>
      <c r="B9898" t="s">
        <v>156</v>
      </c>
      <c r="C9898" t="s">
        <v>456</v>
      </c>
      <c r="D9898">
        <v>7038000000</v>
      </c>
      <c r="E9898">
        <v>2020</v>
      </c>
    </row>
    <row r="9899" spans="1:5" x14ac:dyDescent="0.25">
      <c r="A9899" t="s">
        <v>318</v>
      </c>
      <c r="B9899" t="s">
        <v>156</v>
      </c>
      <c r="C9899" t="s">
        <v>457</v>
      </c>
      <c r="D9899">
        <v>2596000000</v>
      </c>
      <c r="E9899">
        <v>2018</v>
      </c>
    </row>
    <row r="9900" spans="1:5" x14ac:dyDescent="0.25">
      <c r="A9900" t="s">
        <v>318</v>
      </c>
      <c r="B9900" t="s">
        <v>156</v>
      </c>
      <c r="C9900" t="s">
        <v>457</v>
      </c>
      <c r="D9900">
        <v>1885000000</v>
      </c>
      <c r="E9900">
        <v>2020</v>
      </c>
    </row>
    <row r="9901" spans="1:5" x14ac:dyDescent="0.25">
      <c r="A9901" t="s">
        <v>318</v>
      </c>
      <c r="B9901" t="s">
        <v>156</v>
      </c>
      <c r="C9901" t="s">
        <v>494</v>
      </c>
      <c r="D9901">
        <v>0</v>
      </c>
      <c r="E9901">
        <v>2019</v>
      </c>
    </row>
    <row r="9902" spans="1:5" x14ac:dyDescent="0.25">
      <c r="A9902" t="s">
        <v>318</v>
      </c>
      <c r="B9902" t="s">
        <v>156</v>
      </c>
      <c r="C9902" t="s">
        <v>458</v>
      </c>
      <c r="D9902">
        <v>12298000000</v>
      </c>
      <c r="E9902">
        <v>2018</v>
      </c>
    </row>
    <row r="9903" spans="1:5" x14ac:dyDescent="0.25">
      <c r="A9903" t="s">
        <v>318</v>
      </c>
      <c r="B9903" t="s">
        <v>156</v>
      </c>
      <c r="C9903" t="s">
        <v>458</v>
      </c>
      <c r="D9903">
        <v>12614000000</v>
      </c>
      <c r="E9903">
        <v>2019</v>
      </c>
    </row>
    <row r="9904" spans="1:5" x14ac:dyDescent="0.25">
      <c r="A9904" t="s">
        <v>318</v>
      </c>
      <c r="B9904" t="s">
        <v>156</v>
      </c>
      <c r="C9904" t="s">
        <v>458</v>
      </c>
      <c r="D9904">
        <v>11274000000</v>
      </c>
      <c r="E9904">
        <v>2020</v>
      </c>
    </row>
    <row r="9905" spans="1:5" x14ac:dyDescent="0.25">
      <c r="A9905" t="s">
        <v>318</v>
      </c>
      <c r="B9905" t="s">
        <v>156</v>
      </c>
      <c r="C9905" t="s">
        <v>459</v>
      </c>
      <c r="D9905">
        <v>4445000000</v>
      </c>
      <c r="E9905">
        <v>2018</v>
      </c>
    </row>
    <row r="9906" spans="1:5" x14ac:dyDescent="0.25">
      <c r="A9906" t="s">
        <v>318</v>
      </c>
      <c r="B9906" t="s">
        <v>156</v>
      </c>
      <c r="C9906" t="s">
        <v>459</v>
      </c>
      <c r="D9906">
        <v>5481000000</v>
      </c>
      <c r="E9906">
        <v>2019</v>
      </c>
    </row>
    <row r="9907" spans="1:5" x14ac:dyDescent="0.25">
      <c r="A9907" t="s">
        <v>318</v>
      </c>
      <c r="B9907" t="s">
        <v>156</v>
      </c>
      <c r="C9907" t="s">
        <v>459</v>
      </c>
      <c r="D9907">
        <v>6634000000</v>
      </c>
      <c r="E9907">
        <v>2020</v>
      </c>
    </row>
    <row r="9908" spans="1:5" x14ac:dyDescent="0.25">
      <c r="A9908" t="s">
        <v>318</v>
      </c>
      <c r="B9908" t="s">
        <v>156</v>
      </c>
      <c r="C9908" t="s">
        <v>460</v>
      </c>
      <c r="D9908">
        <v>-4128000000</v>
      </c>
      <c r="E9908">
        <v>2018</v>
      </c>
    </row>
    <row r="9909" spans="1:5" x14ac:dyDescent="0.25">
      <c r="A9909" t="s">
        <v>318</v>
      </c>
      <c r="B9909" t="s">
        <v>156</v>
      </c>
      <c r="C9909" t="s">
        <v>460</v>
      </c>
      <c r="D9909">
        <v>-5265000000</v>
      </c>
      <c r="E9909">
        <v>2019</v>
      </c>
    </row>
    <row r="9910" spans="1:5" x14ac:dyDescent="0.25">
      <c r="A9910" t="s">
        <v>318</v>
      </c>
      <c r="B9910" t="s">
        <v>156</v>
      </c>
      <c r="C9910" t="s">
        <v>460</v>
      </c>
      <c r="D9910">
        <v>-1473000000</v>
      </c>
      <c r="E9910">
        <v>2020</v>
      </c>
    </row>
    <row r="9911" spans="1:5" x14ac:dyDescent="0.25">
      <c r="A9911" t="s">
        <v>318</v>
      </c>
      <c r="B9911" t="s">
        <v>156</v>
      </c>
      <c r="C9911" t="s">
        <v>461</v>
      </c>
      <c r="D9911">
        <v>-18337000000</v>
      </c>
      <c r="E9911">
        <v>2018</v>
      </c>
    </row>
    <row r="9912" spans="1:5" x14ac:dyDescent="0.25">
      <c r="A9912" t="s">
        <v>318</v>
      </c>
      <c r="B9912" t="s">
        <v>156</v>
      </c>
      <c r="C9912" t="s">
        <v>461</v>
      </c>
      <c r="D9912">
        <v>-3650000000</v>
      </c>
      <c r="E9912">
        <v>2019</v>
      </c>
    </row>
    <row r="9913" spans="1:5" x14ac:dyDescent="0.25">
      <c r="A9913" t="s">
        <v>318</v>
      </c>
      <c r="B9913" t="s">
        <v>156</v>
      </c>
      <c r="C9913" t="s">
        <v>461</v>
      </c>
      <c r="D9913">
        <v>-31153000000</v>
      </c>
      <c r="E9913">
        <v>2020</v>
      </c>
    </row>
    <row r="9914" spans="1:5" x14ac:dyDescent="0.25">
      <c r="A9914" t="s">
        <v>318</v>
      </c>
      <c r="B9914" t="s">
        <v>156</v>
      </c>
      <c r="C9914" t="s">
        <v>462</v>
      </c>
      <c r="D9914">
        <v>10471000000</v>
      </c>
      <c r="E9914">
        <v>2018</v>
      </c>
    </row>
    <row r="9915" spans="1:5" x14ac:dyDescent="0.25">
      <c r="A9915" t="s">
        <v>318</v>
      </c>
      <c r="B9915" t="s">
        <v>156</v>
      </c>
      <c r="C9915" t="s">
        <v>462</v>
      </c>
      <c r="D9915">
        <v>8719000000</v>
      </c>
      <c r="E9915">
        <v>2019</v>
      </c>
    </row>
    <row r="9916" spans="1:5" x14ac:dyDescent="0.25">
      <c r="A9916" t="s">
        <v>318</v>
      </c>
      <c r="B9916" t="s">
        <v>156</v>
      </c>
      <c r="C9916" t="s">
        <v>462</v>
      </c>
      <c r="D9916">
        <v>11798000000</v>
      </c>
      <c r="E9916">
        <v>2020</v>
      </c>
    </row>
    <row r="9917" spans="1:5" x14ac:dyDescent="0.25">
      <c r="A9917" t="s">
        <v>318</v>
      </c>
      <c r="B9917" t="s">
        <v>156</v>
      </c>
      <c r="C9917" t="s">
        <v>463</v>
      </c>
      <c r="D9917">
        <v>-936000000</v>
      </c>
      <c r="E9917">
        <v>2018</v>
      </c>
    </row>
    <row r="9918" spans="1:5" x14ac:dyDescent="0.25">
      <c r="A9918" t="s">
        <v>318</v>
      </c>
      <c r="B9918" t="s">
        <v>156</v>
      </c>
      <c r="C9918" t="s">
        <v>463</v>
      </c>
      <c r="D9918">
        <v>-2128000000</v>
      </c>
      <c r="E9918">
        <v>2019</v>
      </c>
    </row>
    <row r="9919" spans="1:5" x14ac:dyDescent="0.25">
      <c r="A9919" t="s">
        <v>318</v>
      </c>
      <c r="B9919" t="s">
        <v>156</v>
      </c>
      <c r="C9919" t="s">
        <v>463</v>
      </c>
      <c r="D9919">
        <v>-2318000000</v>
      </c>
      <c r="E9919">
        <v>2020</v>
      </c>
    </row>
    <row r="9920" spans="1:5" x14ac:dyDescent="0.25">
      <c r="A9920" t="s">
        <v>318</v>
      </c>
      <c r="B9920" t="s">
        <v>156</v>
      </c>
      <c r="C9920" t="s">
        <v>12</v>
      </c>
      <c r="D9920">
        <v>38367000000</v>
      </c>
      <c r="E9920">
        <v>2018</v>
      </c>
    </row>
    <row r="9921" spans="1:5" x14ac:dyDescent="0.25">
      <c r="A9921" t="s">
        <v>318</v>
      </c>
      <c r="B9921" t="s">
        <v>156</v>
      </c>
      <c r="C9921" t="s">
        <v>12</v>
      </c>
      <c r="D9921">
        <v>57505000000</v>
      </c>
      <c r="E9921">
        <v>2019</v>
      </c>
    </row>
    <row r="9922" spans="1:5" x14ac:dyDescent="0.25">
      <c r="A9922" t="s">
        <v>318</v>
      </c>
      <c r="B9922" t="s">
        <v>156</v>
      </c>
      <c r="C9922" t="s">
        <v>12</v>
      </c>
      <c r="D9922">
        <v>62385000000</v>
      </c>
      <c r="E9922">
        <v>2020</v>
      </c>
    </row>
    <row r="9923" spans="1:5" x14ac:dyDescent="0.25">
      <c r="A9923" t="s">
        <v>318</v>
      </c>
      <c r="B9923" t="s">
        <v>156</v>
      </c>
      <c r="C9923" t="s">
        <v>464</v>
      </c>
      <c r="D9923">
        <v>0</v>
      </c>
      <c r="E9923">
        <v>2018</v>
      </c>
    </row>
    <row r="9924" spans="1:5" x14ac:dyDescent="0.25">
      <c r="A9924" t="s">
        <v>318</v>
      </c>
      <c r="B9924" t="s">
        <v>156</v>
      </c>
      <c r="C9924" t="s">
        <v>464</v>
      </c>
      <c r="D9924">
        <v>0</v>
      </c>
      <c r="E9924">
        <v>2019</v>
      </c>
    </row>
    <row r="9925" spans="1:5" x14ac:dyDescent="0.25">
      <c r="A9925" t="s">
        <v>318</v>
      </c>
      <c r="B9925" t="s">
        <v>156</v>
      </c>
      <c r="C9925" t="s">
        <v>464</v>
      </c>
      <c r="D9925">
        <v>0</v>
      </c>
      <c r="E9925">
        <v>2020</v>
      </c>
    </row>
    <row r="9926" spans="1:5" x14ac:dyDescent="0.25">
      <c r="A9926" t="s">
        <v>318</v>
      </c>
      <c r="B9926" t="s">
        <v>156</v>
      </c>
      <c r="C9926" t="s">
        <v>465</v>
      </c>
      <c r="D9926">
        <v>218124000000</v>
      </c>
      <c r="E9926">
        <v>2018</v>
      </c>
    </row>
    <row r="9927" spans="1:5" x14ac:dyDescent="0.25">
      <c r="A9927" t="s">
        <v>318</v>
      </c>
      <c r="B9927" t="s">
        <v>156</v>
      </c>
      <c r="C9927" t="s">
        <v>465</v>
      </c>
      <c r="D9927">
        <v>105733000000</v>
      </c>
      <c r="E9927">
        <v>2019</v>
      </c>
    </row>
    <row r="9928" spans="1:5" x14ac:dyDescent="0.25">
      <c r="A9928" t="s">
        <v>318</v>
      </c>
      <c r="B9928" t="s">
        <v>156</v>
      </c>
      <c r="C9928" t="s">
        <v>465</v>
      </c>
      <c r="D9928">
        <v>108232000000</v>
      </c>
      <c r="E9928">
        <v>2020</v>
      </c>
    </row>
    <row r="9929" spans="1:5" x14ac:dyDescent="0.25">
      <c r="A9929" t="s">
        <v>318</v>
      </c>
      <c r="B9929" t="s">
        <v>156</v>
      </c>
      <c r="C9929" t="s">
        <v>466</v>
      </c>
      <c r="D9929">
        <v>29265000000</v>
      </c>
      <c r="E9929">
        <v>2018</v>
      </c>
    </row>
    <row r="9930" spans="1:5" x14ac:dyDescent="0.25">
      <c r="A9930" t="s">
        <v>318</v>
      </c>
      <c r="B9930" t="s">
        <v>156</v>
      </c>
      <c r="C9930" t="s">
        <v>466</v>
      </c>
      <c r="D9930">
        <v>31251000000</v>
      </c>
      <c r="E9930">
        <v>2019</v>
      </c>
    </row>
    <row r="9931" spans="1:5" x14ac:dyDescent="0.25">
      <c r="A9931" t="s">
        <v>318</v>
      </c>
      <c r="B9931" t="s">
        <v>156</v>
      </c>
      <c r="C9931" t="s">
        <v>466</v>
      </c>
      <c r="D9931">
        <v>32626000000</v>
      </c>
      <c r="E9931">
        <v>2020</v>
      </c>
    </row>
    <row r="9932" spans="1:5" x14ac:dyDescent="0.25">
      <c r="A9932" t="s">
        <v>318</v>
      </c>
      <c r="B9932" t="s">
        <v>156</v>
      </c>
      <c r="C9932" t="s">
        <v>467</v>
      </c>
      <c r="D9932">
        <v>2648000000</v>
      </c>
      <c r="E9932">
        <v>2018</v>
      </c>
    </row>
    <row r="9933" spans="1:5" x14ac:dyDescent="0.25">
      <c r="A9933" t="s">
        <v>318</v>
      </c>
      <c r="B9933" t="s">
        <v>156</v>
      </c>
      <c r="C9933" t="s">
        <v>467</v>
      </c>
      <c r="D9933">
        <v>4123000000</v>
      </c>
      <c r="E9933">
        <v>2019</v>
      </c>
    </row>
    <row r="9934" spans="1:5" x14ac:dyDescent="0.25">
      <c r="A9934" t="s">
        <v>318</v>
      </c>
      <c r="B9934" t="s">
        <v>156</v>
      </c>
      <c r="C9934" t="s">
        <v>467</v>
      </c>
      <c r="D9934">
        <v>4236000000</v>
      </c>
      <c r="E9934">
        <v>2020</v>
      </c>
    </row>
    <row r="9935" spans="1:5" x14ac:dyDescent="0.25">
      <c r="A9935" t="s">
        <v>318</v>
      </c>
      <c r="B9935" t="s">
        <v>156</v>
      </c>
      <c r="C9935" t="s">
        <v>468</v>
      </c>
      <c r="D9935">
        <v>0</v>
      </c>
      <c r="E9935">
        <v>2018</v>
      </c>
    </row>
    <row r="9936" spans="1:5" x14ac:dyDescent="0.25">
      <c r="A9936" t="s">
        <v>318</v>
      </c>
      <c r="B9936" t="s">
        <v>156</v>
      </c>
      <c r="C9936" t="s">
        <v>468</v>
      </c>
      <c r="D9936">
        <v>0</v>
      </c>
      <c r="E9936">
        <v>2019</v>
      </c>
    </row>
    <row r="9937" spans="1:5" x14ac:dyDescent="0.25">
      <c r="A9937" t="s">
        <v>318</v>
      </c>
      <c r="B9937" t="s">
        <v>156</v>
      </c>
      <c r="C9937" t="s">
        <v>468</v>
      </c>
      <c r="D9937">
        <v>0</v>
      </c>
      <c r="E9937">
        <v>2020</v>
      </c>
    </row>
    <row r="9938" spans="1:5" x14ac:dyDescent="0.25">
      <c r="A9938" t="s">
        <v>318</v>
      </c>
      <c r="B9938" t="s">
        <v>156</v>
      </c>
      <c r="C9938" t="s">
        <v>469</v>
      </c>
      <c r="D9938">
        <v>2242000000</v>
      </c>
      <c r="E9938">
        <v>2018</v>
      </c>
    </row>
    <row r="9939" spans="1:5" x14ac:dyDescent="0.25">
      <c r="A9939" t="s">
        <v>318</v>
      </c>
      <c r="B9939" t="s">
        <v>156</v>
      </c>
      <c r="C9939" t="s">
        <v>469</v>
      </c>
      <c r="D9939">
        <v>2350000000</v>
      </c>
      <c r="E9939">
        <v>2019</v>
      </c>
    </row>
    <row r="9940" spans="1:5" x14ac:dyDescent="0.25">
      <c r="A9940" t="s">
        <v>318</v>
      </c>
      <c r="B9940" t="s">
        <v>156</v>
      </c>
      <c r="C9940" t="s">
        <v>469</v>
      </c>
      <c r="D9940">
        <v>669000000</v>
      </c>
      <c r="E9940">
        <v>2020</v>
      </c>
    </row>
    <row r="9941" spans="1:5" x14ac:dyDescent="0.25">
      <c r="A9941" t="s">
        <v>318</v>
      </c>
      <c r="B9941" t="s">
        <v>156</v>
      </c>
      <c r="C9941" t="s">
        <v>470</v>
      </c>
      <c r="D9941">
        <v>28491000000</v>
      </c>
      <c r="E9941">
        <v>2018</v>
      </c>
    </row>
    <row r="9942" spans="1:5" x14ac:dyDescent="0.25">
      <c r="A9942" t="s">
        <v>318</v>
      </c>
      <c r="B9942" t="s">
        <v>156</v>
      </c>
      <c r="C9942" t="s">
        <v>470</v>
      </c>
      <c r="D9942">
        <v>28613000000</v>
      </c>
      <c r="E9942">
        <v>2019</v>
      </c>
    </row>
    <row r="9943" spans="1:5" x14ac:dyDescent="0.25">
      <c r="A9943" t="s">
        <v>318</v>
      </c>
      <c r="B9943" t="s">
        <v>156</v>
      </c>
      <c r="C9943" t="s">
        <v>470</v>
      </c>
      <c r="D9943">
        <v>46294000000</v>
      </c>
      <c r="E9943">
        <v>2020</v>
      </c>
    </row>
    <row r="9944" spans="1:5" x14ac:dyDescent="0.25">
      <c r="A9944" t="s">
        <v>318</v>
      </c>
      <c r="B9944" t="s">
        <v>156</v>
      </c>
      <c r="C9944" t="s">
        <v>471</v>
      </c>
      <c r="D9944">
        <v>-1280000000</v>
      </c>
      <c r="E9944">
        <v>2018</v>
      </c>
    </row>
    <row r="9945" spans="1:5" x14ac:dyDescent="0.25">
      <c r="A9945" t="s">
        <v>318</v>
      </c>
      <c r="B9945" t="s">
        <v>156</v>
      </c>
      <c r="C9945" t="s">
        <v>471</v>
      </c>
      <c r="D9945">
        <v>-484000000</v>
      </c>
      <c r="E9945">
        <v>2019</v>
      </c>
    </row>
    <row r="9946" spans="1:5" x14ac:dyDescent="0.25">
      <c r="A9946" t="s">
        <v>318</v>
      </c>
      <c r="B9946" t="s">
        <v>156</v>
      </c>
      <c r="C9946" t="s">
        <v>471</v>
      </c>
      <c r="D9946">
        <v>-765000000</v>
      </c>
      <c r="E9946">
        <v>2020</v>
      </c>
    </row>
    <row r="9947" spans="1:5" x14ac:dyDescent="0.25">
      <c r="A9947" t="s">
        <v>318</v>
      </c>
      <c r="B9947" t="s">
        <v>156</v>
      </c>
      <c r="C9947" t="s">
        <v>472</v>
      </c>
      <c r="D9947">
        <v>0</v>
      </c>
      <c r="E9947">
        <v>2018</v>
      </c>
    </row>
    <row r="9948" spans="1:5" x14ac:dyDescent="0.25">
      <c r="A9948" t="s">
        <v>318</v>
      </c>
      <c r="B9948" t="s">
        <v>156</v>
      </c>
      <c r="C9948" t="s">
        <v>472</v>
      </c>
      <c r="D9948">
        <v>0</v>
      </c>
      <c r="E9948">
        <v>2019</v>
      </c>
    </row>
    <row r="9949" spans="1:5" x14ac:dyDescent="0.25">
      <c r="A9949" t="s">
        <v>318</v>
      </c>
      <c r="B9949" t="s">
        <v>156</v>
      </c>
      <c r="C9949" t="s">
        <v>472</v>
      </c>
      <c r="D9949">
        <v>0</v>
      </c>
      <c r="E9949">
        <v>2020</v>
      </c>
    </row>
    <row r="9950" spans="1:5" x14ac:dyDescent="0.25">
      <c r="A9950" t="s">
        <v>318</v>
      </c>
      <c r="B9950" t="s">
        <v>156</v>
      </c>
      <c r="C9950" t="s">
        <v>473</v>
      </c>
      <c r="D9950">
        <v>0</v>
      </c>
      <c r="E9950">
        <v>2018</v>
      </c>
    </row>
    <row r="9951" spans="1:5" x14ac:dyDescent="0.25">
      <c r="A9951" t="s">
        <v>318</v>
      </c>
      <c r="B9951" t="s">
        <v>156</v>
      </c>
      <c r="C9951" t="s">
        <v>473</v>
      </c>
      <c r="D9951">
        <v>0</v>
      </c>
      <c r="E9951">
        <v>2019</v>
      </c>
    </row>
    <row r="9952" spans="1:5" x14ac:dyDescent="0.25">
      <c r="A9952" t="s">
        <v>318</v>
      </c>
      <c r="B9952" t="s">
        <v>156</v>
      </c>
      <c r="C9952" t="s">
        <v>473</v>
      </c>
      <c r="D9952">
        <v>0</v>
      </c>
      <c r="E9952">
        <v>2020</v>
      </c>
    </row>
    <row r="9953" spans="1:5" x14ac:dyDescent="0.25">
      <c r="A9953" t="s">
        <v>318</v>
      </c>
      <c r="B9953" t="s">
        <v>156</v>
      </c>
      <c r="C9953" t="s">
        <v>474</v>
      </c>
      <c r="D9953">
        <v>22156000000</v>
      </c>
      <c r="E9953">
        <v>2018</v>
      </c>
    </row>
    <row r="9954" spans="1:5" x14ac:dyDescent="0.25">
      <c r="A9954" t="s">
        <v>318</v>
      </c>
      <c r="B9954" t="s">
        <v>156</v>
      </c>
      <c r="C9954" t="s">
        <v>474</v>
      </c>
      <c r="D9954">
        <v>28270000000</v>
      </c>
      <c r="E9954">
        <v>2019</v>
      </c>
    </row>
    <row r="9955" spans="1:5" x14ac:dyDescent="0.25">
      <c r="A9955" t="s">
        <v>318</v>
      </c>
      <c r="B9955" t="s">
        <v>156</v>
      </c>
      <c r="C9955" t="s">
        <v>474</v>
      </c>
      <c r="D9955">
        <v>31667000000</v>
      </c>
      <c r="E9955">
        <v>2020</v>
      </c>
    </row>
    <row r="9956" spans="1:5" x14ac:dyDescent="0.25">
      <c r="A9956" t="s">
        <v>318</v>
      </c>
      <c r="B9956" t="s">
        <v>156</v>
      </c>
      <c r="C9956" t="s">
        <v>475</v>
      </c>
      <c r="D9956">
        <v>2862000000</v>
      </c>
      <c r="E9956">
        <v>2018</v>
      </c>
    </row>
    <row r="9957" spans="1:5" x14ac:dyDescent="0.25">
      <c r="A9957" t="s">
        <v>318</v>
      </c>
      <c r="B9957" t="s">
        <v>156</v>
      </c>
      <c r="C9957" t="s">
        <v>475</v>
      </c>
      <c r="D9957">
        <v>457000000</v>
      </c>
      <c r="E9957">
        <v>2019</v>
      </c>
    </row>
    <row r="9958" spans="1:5" x14ac:dyDescent="0.25">
      <c r="A9958" t="s">
        <v>318</v>
      </c>
      <c r="B9958" t="s">
        <v>156</v>
      </c>
      <c r="C9958" t="s">
        <v>475</v>
      </c>
      <c r="D9958">
        <v>492000000</v>
      </c>
      <c r="E9958">
        <v>2020</v>
      </c>
    </row>
    <row r="9959" spans="1:5" x14ac:dyDescent="0.25">
      <c r="A9959" t="s">
        <v>318</v>
      </c>
      <c r="B9959" t="s">
        <v>156</v>
      </c>
      <c r="C9959" t="s">
        <v>476</v>
      </c>
      <c r="D9959">
        <v>0</v>
      </c>
      <c r="E9959">
        <v>2018</v>
      </c>
    </row>
    <row r="9960" spans="1:5" x14ac:dyDescent="0.25">
      <c r="A9960" t="s">
        <v>318</v>
      </c>
      <c r="B9960" t="s">
        <v>156</v>
      </c>
      <c r="C9960" t="s">
        <v>476</v>
      </c>
      <c r="D9960">
        <v>0</v>
      </c>
      <c r="E9960">
        <v>2019</v>
      </c>
    </row>
    <row r="9961" spans="1:5" x14ac:dyDescent="0.25">
      <c r="A9961" t="s">
        <v>318</v>
      </c>
      <c r="B9961" t="s">
        <v>156</v>
      </c>
      <c r="C9961" t="s">
        <v>476</v>
      </c>
      <c r="D9961">
        <v>0</v>
      </c>
      <c r="E9961">
        <v>2020</v>
      </c>
    </row>
    <row r="9962" spans="1:5" x14ac:dyDescent="0.25">
      <c r="A9962" t="s">
        <v>318</v>
      </c>
      <c r="B9962" t="s">
        <v>156</v>
      </c>
      <c r="C9962" t="s">
        <v>477</v>
      </c>
      <c r="D9962">
        <v>190000000</v>
      </c>
      <c r="E9962">
        <v>2018</v>
      </c>
    </row>
    <row r="9963" spans="1:5" x14ac:dyDescent="0.25">
      <c r="A9963" t="s">
        <v>318</v>
      </c>
      <c r="B9963" t="s">
        <v>156</v>
      </c>
      <c r="C9963" t="s">
        <v>477</v>
      </c>
      <c r="D9963">
        <v>0</v>
      </c>
      <c r="E9963">
        <v>2019</v>
      </c>
    </row>
    <row r="9964" spans="1:5" x14ac:dyDescent="0.25">
      <c r="A9964" t="s">
        <v>318</v>
      </c>
      <c r="B9964" t="s">
        <v>156</v>
      </c>
      <c r="C9964" t="s">
        <v>477</v>
      </c>
      <c r="D9964">
        <v>0</v>
      </c>
      <c r="E9964">
        <v>2020</v>
      </c>
    </row>
    <row r="9965" spans="1:5" x14ac:dyDescent="0.25">
      <c r="A9965" t="s">
        <v>318</v>
      </c>
      <c r="B9965" t="s">
        <v>156</v>
      </c>
      <c r="C9965" t="s">
        <v>478</v>
      </c>
      <c r="D9965">
        <v>0</v>
      </c>
      <c r="E9965">
        <v>2018</v>
      </c>
    </row>
    <row r="9966" spans="1:5" x14ac:dyDescent="0.25">
      <c r="A9966" t="s">
        <v>318</v>
      </c>
      <c r="B9966" t="s">
        <v>156</v>
      </c>
      <c r="C9966" t="s">
        <v>478</v>
      </c>
      <c r="D9966">
        <v>0</v>
      </c>
      <c r="E9966">
        <v>2019</v>
      </c>
    </row>
    <row r="9967" spans="1:5" x14ac:dyDescent="0.25">
      <c r="A9967" t="s">
        <v>318</v>
      </c>
      <c r="B9967" t="s">
        <v>156</v>
      </c>
      <c r="C9967" t="s">
        <v>478</v>
      </c>
      <c r="D9967">
        <v>0</v>
      </c>
      <c r="E9967">
        <v>2020</v>
      </c>
    </row>
    <row r="9968" spans="1:5" x14ac:dyDescent="0.25">
      <c r="A9968" t="s">
        <v>318</v>
      </c>
      <c r="B9968" t="s">
        <v>156</v>
      </c>
      <c r="C9968" t="s">
        <v>479</v>
      </c>
      <c r="D9968">
        <v>22322000000</v>
      </c>
      <c r="E9968">
        <v>2018</v>
      </c>
    </row>
    <row r="9969" spans="1:5" x14ac:dyDescent="0.25">
      <c r="A9969" t="s">
        <v>318</v>
      </c>
      <c r="B9969" t="s">
        <v>156</v>
      </c>
      <c r="C9969" t="s">
        <v>479</v>
      </c>
      <c r="D9969">
        <v>26860000000</v>
      </c>
      <c r="E9969">
        <v>2019</v>
      </c>
    </row>
    <row r="9970" spans="1:5" x14ac:dyDescent="0.25">
      <c r="A9970" t="s">
        <v>318</v>
      </c>
      <c r="B9970" t="s">
        <v>156</v>
      </c>
      <c r="C9970" t="s">
        <v>479</v>
      </c>
      <c r="D9970">
        <v>31962000000</v>
      </c>
      <c r="E9970">
        <v>2020</v>
      </c>
    </row>
    <row r="9971" spans="1:5" x14ac:dyDescent="0.25">
      <c r="A9971" t="s">
        <v>318</v>
      </c>
      <c r="B9971" t="s">
        <v>156</v>
      </c>
      <c r="C9971" t="s">
        <v>480</v>
      </c>
      <c r="D9971">
        <v>147049000000</v>
      </c>
      <c r="E9971">
        <v>2018</v>
      </c>
    </row>
    <row r="9972" spans="1:5" x14ac:dyDescent="0.25">
      <c r="A9972" t="s">
        <v>318</v>
      </c>
      <c r="B9972" t="s">
        <v>156</v>
      </c>
      <c r="C9972" t="s">
        <v>480</v>
      </c>
      <c r="D9972">
        <v>137237000000</v>
      </c>
      <c r="E9972">
        <v>2019</v>
      </c>
    </row>
    <row r="9973" spans="1:5" x14ac:dyDescent="0.25">
      <c r="A9973" t="s">
        <v>318</v>
      </c>
      <c r="B9973" t="s">
        <v>156</v>
      </c>
      <c r="C9973" t="s">
        <v>480</v>
      </c>
      <c r="D9973">
        <v>122485000000</v>
      </c>
      <c r="E9973">
        <v>2020</v>
      </c>
    </row>
    <row r="9974" spans="1:5" x14ac:dyDescent="0.25">
      <c r="A9974" t="s">
        <v>318</v>
      </c>
      <c r="B9974" t="s">
        <v>156</v>
      </c>
      <c r="C9974" t="s">
        <v>481</v>
      </c>
      <c r="D9974">
        <v>9650000000</v>
      </c>
      <c r="E9974">
        <v>2018</v>
      </c>
    </row>
    <row r="9975" spans="1:5" x14ac:dyDescent="0.25">
      <c r="A9975" t="s">
        <v>318</v>
      </c>
      <c r="B9975" t="s">
        <v>156</v>
      </c>
      <c r="C9975" t="s">
        <v>481</v>
      </c>
      <c r="D9975">
        <v>8491000000</v>
      </c>
      <c r="E9975">
        <v>2019</v>
      </c>
    </row>
    <row r="9976" spans="1:5" x14ac:dyDescent="0.25">
      <c r="A9976" t="s">
        <v>318</v>
      </c>
      <c r="B9976" t="s">
        <v>156</v>
      </c>
      <c r="C9976" t="s">
        <v>481</v>
      </c>
      <c r="D9976">
        <v>7038000000</v>
      </c>
      <c r="E9976">
        <v>2020</v>
      </c>
    </row>
    <row r="9977" spans="1:5" x14ac:dyDescent="0.25">
      <c r="A9977" t="s">
        <v>318</v>
      </c>
      <c r="B9977" t="s">
        <v>156</v>
      </c>
      <c r="C9977" t="s">
        <v>482</v>
      </c>
      <c r="D9977">
        <v>0</v>
      </c>
      <c r="E9977">
        <v>2018</v>
      </c>
    </row>
    <row r="9978" spans="1:5" x14ac:dyDescent="0.25">
      <c r="A9978" t="s">
        <v>318</v>
      </c>
      <c r="B9978" t="s">
        <v>156</v>
      </c>
      <c r="C9978" t="s">
        <v>482</v>
      </c>
      <c r="D9978">
        <v>0</v>
      </c>
      <c r="E9978">
        <v>2019</v>
      </c>
    </row>
    <row r="9979" spans="1:5" x14ac:dyDescent="0.25">
      <c r="A9979" t="s">
        <v>318</v>
      </c>
      <c r="B9979" t="s">
        <v>156</v>
      </c>
      <c r="C9979" t="s">
        <v>482</v>
      </c>
      <c r="D9979">
        <v>0</v>
      </c>
      <c r="E9979">
        <v>2020</v>
      </c>
    </row>
    <row r="9980" spans="1:5" x14ac:dyDescent="0.25">
      <c r="A9980" t="s">
        <v>318</v>
      </c>
      <c r="B9980" t="s">
        <v>156</v>
      </c>
      <c r="C9980" t="s">
        <v>483</v>
      </c>
      <c r="D9980">
        <v>5966000000</v>
      </c>
      <c r="E9980">
        <v>2018</v>
      </c>
    </row>
    <row r="9981" spans="1:5" x14ac:dyDescent="0.25">
      <c r="A9981" t="s">
        <v>318</v>
      </c>
      <c r="B9981" t="s">
        <v>156</v>
      </c>
      <c r="C9981" t="s">
        <v>483</v>
      </c>
      <c r="D9981">
        <v>4174000000</v>
      </c>
      <c r="E9981">
        <v>2019</v>
      </c>
    </row>
    <row r="9982" spans="1:5" x14ac:dyDescent="0.25">
      <c r="A9982" t="s">
        <v>318</v>
      </c>
      <c r="B9982" t="s">
        <v>156</v>
      </c>
      <c r="C9982" t="s">
        <v>483</v>
      </c>
      <c r="D9982">
        <v>9046000000</v>
      </c>
      <c r="E9982">
        <v>2020</v>
      </c>
    </row>
    <row r="9983" spans="1:5" x14ac:dyDescent="0.25">
      <c r="A9983" t="s">
        <v>318</v>
      </c>
      <c r="B9983" t="s">
        <v>156</v>
      </c>
      <c r="C9983" t="s">
        <v>484</v>
      </c>
      <c r="D9983">
        <v>0</v>
      </c>
      <c r="E9983">
        <v>2018</v>
      </c>
    </row>
    <row r="9984" spans="1:5" x14ac:dyDescent="0.25">
      <c r="A9984" t="s">
        <v>318</v>
      </c>
      <c r="B9984" t="s">
        <v>156</v>
      </c>
      <c r="C9984" t="s">
        <v>484</v>
      </c>
      <c r="D9984">
        <v>0</v>
      </c>
      <c r="E9984">
        <v>2019</v>
      </c>
    </row>
    <row r="9985" spans="1:5" x14ac:dyDescent="0.25">
      <c r="A9985" t="s">
        <v>318</v>
      </c>
      <c r="B9985" t="s">
        <v>156</v>
      </c>
      <c r="C9985" t="s">
        <v>484</v>
      </c>
      <c r="D9985">
        <v>0</v>
      </c>
      <c r="E9985">
        <v>2020</v>
      </c>
    </row>
    <row r="9986" spans="1:5" x14ac:dyDescent="0.25">
      <c r="A9986" t="s">
        <v>318</v>
      </c>
      <c r="B9986" t="s">
        <v>156</v>
      </c>
      <c r="C9986" t="s">
        <v>485</v>
      </c>
      <c r="D9986">
        <v>38860000000</v>
      </c>
      <c r="E9986">
        <v>2018</v>
      </c>
    </row>
    <row r="9987" spans="1:5" x14ac:dyDescent="0.25">
      <c r="A9987" t="s">
        <v>318</v>
      </c>
      <c r="B9987" t="s">
        <v>156</v>
      </c>
      <c r="C9987" t="s">
        <v>485</v>
      </c>
      <c r="D9987">
        <v>45030000000</v>
      </c>
      <c r="E9987">
        <v>2020</v>
      </c>
    </row>
    <row r="9988" spans="1:5" x14ac:dyDescent="0.25">
      <c r="A9988" t="s">
        <v>318</v>
      </c>
      <c r="B9988" t="s">
        <v>156</v>
      </c>
      <c r="C9988" t="s">
        <v>495</v>
      </c>
      <c r="D9988">
        <v>0</v>
      </c>
      <c r="E9988">
        <v>2019</v>
      </c>
    </row>
    <row r="9989" spans="1:5" x14ac:dyDescent="0.25">
      <c r="A9989" t="s">
        <v>318</v>
      </c>
      <c r="B9989" t="s">
        <v>156</v>
      </c>
      <c r="C9989" t="s">
        <v>486</v>
      </c>
      <c r="D9989">
        <v>5947000000</v>
      </c>
      <c r="E9989">
        <v>2018</v>
      </c>
    </row>
    <row r="9990" spans="1:5" x14ac:dyDescent="0.25">
      <c r="A9990" t="s">
        <v>318</v>
      </c>
      <c r="B9990" t="s">
        <v>156</v>
      </c>
      <c r="C9990" t="s">
        <v>486</v>
      </c>
      <c r="D9990">
        <v>-555000000</v>
      </c>
      <c r="E9990">
        <v>2019</v>
      </c>
    </row>
    <row r="9991" spans="1:5" x14ac:dyDescent="0.25">
      <c r="A9991" t="s">
        <v>318</v>
      </c>
      <c r="B9991" t="s">
        <v>156</v>
      </c>
      <c r="C9991" t="s">
        <v>486</v>
      </c>
      <c r="D9991">
        <v>396000000</v>
      </c>
      <c r="E9991">
        <v>2020</v>
      </c>
    </row>
    <row r="9992" spans="1:5" x14ac:dyDescent="0.25">
      <c r="A9992" t="s">
        <v>320</v>
      </c>
      <c r="B9992" t="s">
        <v>158</v>
      </c>
      <c r="C9992" t="s">
        <v>411</v>
      </c>
      <c r="D9992">
        <v>0</v>
      </c>
      <c r="E9992">
        <v>2018</v>
      </c>
    </row>
    <row r="9993" spans="1:5" x14ac:dyDescent="0.25">
      <c r="A9993" t="s">
        <v>320</v>
      </c>
      <c r="B9993" t="s">
        <v>158</v>
      </c>
      <c r="C9993" t="s">
        <v>411</v>
      </c>
      <c r="D9993">
        <v>0</v>
      </c>
      <c r="E9993">
        <v>2019</v>
      </c>
    </row>
    <row r="9994" spans="1:5" x14ac:dyDescent="0.25">
      <c r="A9994" t="s">
        <v>320</v>
      </c>
      <c r="B9994" t="s">
        <v>158</v>
      </c>
      <c r="C9994" t="s">
        <v>411</v>
      </c>
      <c r="D9994">
        <v>0</v>
      </c>
      <c r="E9994">
        <v>2020</v>
      </c>
    </row>
    <row r="9995" spans="1:5" x14ac:dyDescent="0.25">
      <c r="A9995" t="s">
        <v>320</v>
      </c>
      <c r="B9995" t="s">
        <v>158</v>
      </c>
      <c r="C9995" t="s">
        <v>10</v>
      </c>
      <c r="D9995">
        <v>72450000000</v>
      </c>
      <c r="E9995">
        <v>2018</v>
      </c>
    </row>
    <row r="9996" spans="1:5" x14ac:dyDescent="0.25">
      <c r="A9996" t="s">
        <v>320</v>
      </c>
      <c r="B9996" t="s">
        <v>158</v>
      </c>
      <c r="C9996" t="s">
        <v>10</v>
      </c>
      <c r="D9996">
        <v>74610000000</v>
      </c>
      <c r="E9996">
        <v>2019</v>
      </c>
    </row>
    <row r="9997" spans="1:5" x14ac:dyDescent="0.25">
      <c r="A9997" t="s">
        <v>320</v>
      </c>
      <c r="B9997" t="s">
        <v>158</v>
      </c>
      <c r="C9997" t="s">
        <v>10</v>
      </c>
      <c r="D9997">
        <v>121330000000</v>
      </c>
      <c r="E9997">
        <v>2020</v>
      </c>
    </row>
    <row r="9998" spans="1:5" x14ac:dyDescent="0.25">
      <c r="A9998" t="s">
        <v>320</v>
      </c>
      <c r="B9998" t="s">
        <v>158</v>
      </c>
      <c r="C9998" t="s">
        <v>412</v>
      </c>
      <c r="D9998">
        <v>54005000000</v>
      </c>
      <c r="E9998">
        <v>2018</v>
      </c>
    </row>
    <row r="9999" spans="1:5" x14ac:dyDescent="0.25">
      <c r="A9999" t="s">
        <v>320</v>
      </c>
      <c r="B9999" t="s">
        <v>158</v>
      </c>
      <c r="C9999" t="s">
        <v>412</v>
      </c>
      <c r="D9999">
        <v>54883000000</v>
      </c>
      <c r="E9999">
        <v>2019</v>
      </c>
    </row>
    <row r="10000" spans="1:5" x14ac:dyDescent="0.25">
      <c r="A10000" t="s">
        <v>320</v>
      </c>
      <c r="B10000" t="s">
        <v>158</v>
      </c>
      <c r="C10000" t="s">
        <v>412</v>
      </c>
      <c r="D10000">
        <v>55679000000</v>
      </c>
      <c r="E10000">
        <v>2020</v>
      </c>
    </row>
    <row r="10001" spans="1:5" x14ac:dyDescent="0.25">
      <c r="A10001" t="s">
        <v>320</v>
      </c>
      <c r="B10001" t="s">
        <v>158</v>
      </c>
      <c r="C10001" t="s">
        <v>413</v>
      </c>
      <c r="D10001">
        <v>-300000000</v>
      </c>
      <c r="E10001">
        <v>2018</v>
      </c>
    </row>
    <row r="10002" spans="1:5" x14ac:dyDescent="0.25">
      <c r="A10002" t="s">
        <v>320</v>
      </c>
      <c r="B10002" t="s">
        <v>158</v>
      </c>
      <c r="C10002" t="s">
        <v>413</v>
      </c>
      <c r="D10002">
        <v>2729000000</v>
      </c>
      <c r="E10002">
        <v>2019</v>
      </c>
    </row>
    <row r="10003" spans="1:5" x14ac:dyDescent="0.25">
      <c r="A10003" t="s">
        <v>320</v>
      </c>
      <c r="B10003" t="s">
        <v>158</v>
      </c>
      <c r="C10003" t="s">
        <v>413</v>
      </c>
      <c r="D10003">
        <v>4184000000</v>
      </c>
      <c r="E10003">
        <v>2020</v>
      </c>
    </row>
    <row r="10004" spans="1:5" x14ac:dyDescent="0.25">
      <c r="A10004" t="s">
        <v>320</v>
      </c>
      <c r="B10004" t="s">
        <v>158</v>
      </c>
      <c r="C10004" t="s">
        <v>15</v>
      </c>
      <c r="D10004">
        <v>931796000000</v>
      </c>
      <c r="E10004">
        <v>2018</v>
      </c>
    </row>
    <row r="10005" spans="1:5" x14ac:dyDescent="0.25">
      <c r="A10005" t="s">
        <v>320</v>
      </c>
      <c r="B10005" t="s">
        <v>158</v>
      </c>
      <c r="C10005" t="s">
        <v>15</v>
      </c>
      <c r="D10005">
        <v>992968000000</v>
      </c>
      <c r="E10005">
        <v>2019</v>
      </c>
    </row>
    <row r="10006" spans="1:5" x14ac:dyDescent="0.25">
      <c r="A10006" t="s">
        <v>320</v>
      </c>
      <c r="B10006" t="s">
        <v>158</v>
      </c>
      <c r="C10006" t="s">
        <v>15</v>
      </c>
      <c r="D10006">
        <v>1163028000000</v>
      </c>
      <c r="E10006">
        <v>2020</v>
      </c>
    </row>
    <row r="10007" spans="1:5" x14ac:dyDescent="0.25">
      <c r="A10007" t="s">
        <v>320</v>
      </c>
      <c r="B10007" t="s">
        <v>158</v>
      </c>
      <c r="C10007" t="s">
        <v>414</v>
      </c>
      <c r="D10007">
        <v>-7982000000</v>
      </c>
      <c r="E10007">
        <v>2018</v>
      </c>
    </row>
    <row r="10008" spans="1:5" x14ac:dyDescent="0.25">
      <c r="A10008" t="s">
        <v>320</v>
      </c>
      <c r="B10008" t="s">
        <v>158</v>
      </c>
      <c r="C10008" t="s">
        <v>414</v>
      </c>
      <c r="D10008">
        <v>-8443000000</v>
      </c>
      <c r="E10008">
        <v>2019</v>
      </c>
    </row>
    <row r="10009" spans="1:5" x14ac:dyDescent="0.25">
      <c r="A10009" t="s">
        <v>320</v>
      </c>
      <c r="B10009" t="s">
        <v>158</v>
      </c>
      <c r="C10009" t="s">
        <v>414</v>
      </c>
      <c r="D10009">
        <v>-6309000000</v>
      </c>
      <c r="E10009">
        <v>2020</v>
      </c>
    </row>
    <row r="10010" spans="1:5" x14ac:dyDescent="0.25">
      <c r="A10010" t="s">
        <v>320</v>
      </c>
      <c r="B10010" t="s">
        <v>158</v>
      </c>
      <c r="C10010" t="s">
        <v>415</v>
      </c>
      <c r="D10010">
        <v>22752000000</v>
      </c>
      <c r="E10010">
        <v>2018</v>
      </c>
    </row>
    <row r="10011" spans="1:5" x14ac:dyDescent="0.25">
      <c r="A10011" t="s">
        <v>320</v>
      </c>
      <c r="B10011" t="s">
        <v>158</v>
      </c>
      <c r="C10011" t="s">
        <v>415</v>
      </c>
      <c r="D10011">
        <v>3367000000</v>
      </c>
      <c r="E10011">
        <v>2019</v>
      </c>
    </row>
    <row r="10012" spans="1:5" x14ac:dyDescent="0.25">
      <c r="A10012" t="s">
        <v>320</v>
      </c>
      <c r="B10012" t="s">
        <v>158</v>
      </c>
      <c r="C10012" t="s">
        <v>415</v>
      </c>
      <c r="D10012">
        <v>70380000000</v>
      </c>
      <c r="E10012">
        <v>2020</v>
      </c>
    </row>
    <row r="10013" spans="1:5" x14ac:dyDescent="0.25">
      <c r="A10013" t="s">
        <v>320</v>
      </c>
      <c r="B10013" t="s">
        <v>158</v>
      </c>
      <c r="C10013" t="s">
        <v>416</v>
      </c>
      <c r="D10013">
        <v>-18820000000</v>
      </c>
      <c r="E10013">
        <v>2018</v>
      </c>
    </row>
    <row r="10014" spans="1:5" x14ac:dyDescent="0.25">
      <c r="A10014" t="s">
        <v>320</v>
      </c>
      <c r="B10014" t="s">
        <v>158</v>
      </c>
      <c r="C10014" t="s">
        <v>416</v>
      </c>
      <c r="D10014">
        <v>-24236000000</v>
      </c>
      <c r="E10014">
        <v>2019</v>
      </c>
    </row>
    <row r="10015" spans="1:5" x14ac:dyDescent="0.25">
      <c r="A10015" t="s">
        <v>320</v>
      </c>
      <c r="B10015" t="s">
        <v>158</v>
      </c>
      <c r="C10015" t="s">
        <v>416</v>
      </c>
      <c r="D10015">
        <v>-34356000000</v>
      </c>
      <c r="E10015">
        <v>2020</v>
      </c>
    </row>
    <row r="10016" spans="1:5" x14ac:dyDescent="0.25">
      <c r="A10016" t="s">
        <v>320</v>
      </c>
      <c r="B10016" t="s">
        <v>158</v>
      </c>
      <c r="C10016" t="s">
        <v>417</v>
      </c>
      <c r="D10016">
        <v>16564000000</v>
      </c>
      <c r="E10016">
        <v>2018</v>
      </c>
    </row>
    <row r="10017" spans="1:5" x14ac:dyDescent="0.25">
      <c r="A10017" t="s">
        <v>320</v>
      </c>
      <c r="B10017" t="s">
        <v>158</v>
      </c>
      <c r="C10017" t="s">
        <v>417</v>
      </c>
      <c r="D10017">
        <v>23868000000</v>
      </c>
      <c r="E10017">
        <v>2019</v>
      </c>
    </row>
    <row r="10018" spans="1:5" x14ac:dyDescent="0.25">
      <c r="A10018" t="s">
        <v>320</v>
      </c>
      <c r="B10018" t="s">
        <v>158</v>
      </c>
      <c r="C10018" t="s">
        <v>417</v>
      </c>
      <c r="D10018">
        <v>-13728000000</v>
      </c>
      <c r="E10018">
        <v>2020</v>
      </c>
    </row>
    <row r="10019" spans="1:5" x14ac:dyDescent="0.25">
      <c r="A10019" t="s">
        <v>320</v>
      </c>
      <c r="B10019" t="s">
        <v>158</v>
      </c>
      <c r="C10019" t="s">
        <v>418</v>
      </c>
      <c r="D10019">
        <v>130547000000</v>
      </c>
      <c r="E10019">
        <v>2018</v>
      </c>
    </row>
    <row r="10020" spans="1:5" x14ac:dyDescent="0.25">
      <c r="A10020" t="s">
        <v>320</v>
      </c>
      <c r="B10020" t="s">
        <v>158</v>
      </c>
      <c r="C10020" t="s">
        <v>418</v>
      </c>
      <c r="D10020">
        <v>133546000000</v>
      </c>
      <c r="E10020">
        <v>2019</v>
      </c>
    </row>
    <row r="10021" spans="1:5" x14ac:dyDescent="0.25">
      <c r="A10021" t="s">
        <v>320</v>
      </c>
      <c r="B10021" t="s">
        <v>158</v>
      </c>
      <c r="C10021" t="s">
        <v>418</v>
      </c>
      <c r="D10021">
        <v>155842000000</v>
      </c>
      <c r="E10021">
        <v>2020</v>
      </c>
    </row>
    <row r="10022" spans="1:5" x14ac:dyDescent="0.25">
      <c r="A10022" t="s">
        <v>320</v>
      </c>
      <c r="B10022" t="s">
        <v>158</v>
      </c>
      <c r="C10022" t="s">
        <v>419</v>
      </c>
      <c r="D10022">
        <v>-6416000000</v>
      </c>
      <c r="E10022">
        <v>2018</v>
      </c>
    </row>
    <row r="10023" spans="1:5" x14ac:dyDescent="0.25">
      <c r="A10023" t="s">
        <v>320</v>
      </c>
      <c r="B10023" t="s">
        <v>158</v>
      </c>
      <c r="C10023" t="s">
        <v>419</v>
      </c>
      <c r="D10023">
        <v>7693000000</v>
      </c>
      <c r="E10023">
        <v>2019</v>
      </c>
    </row>
    <row r="10024" spans="1:5" x14ac:dyDescent="0.25">
      <c r="A10024" t="s">
        <v>320</v>
      </c>
      <c r="B10024" t="s">
        <v>158</v>
      </c>
      <c r="C10024" t="s">
        <v>419</v>
      </c>
      <c r="D10024">
        <v>30895000000</v>
      </c>
      <c r="E10024">
        <v>2020</v>
      </c>
    </row>
    <row r="10025" spans="1:5" x14ac:dyDescent="0.25">
      <c r="A10025" t="s">
        <v>320</v>
      </c>
      <c r="B10025" t="s">
        <v>158</v>
      </c>
      <c r="C10025" t="s">
        <v>420</v>
      </c>
      <c r="D10025">
        <v>0</v>
      </c>
      <c r="E10025">
        <v>2018</v>
      </c>
    </row>
    <row r="10026" spans="1:5" x14ac:dyDescent="0.25">
      <c r="A10026" t="s">
        <v>320</v>
      </c>
      <c r="B10026" t="s">
        <v>158</v>
      </c>
      <c r="C10026" t="s">
        <v>420</v>
      </c>
      <c r="D10026">
        <v>0</v>
      </c>
      <c r="E10026">
        <v>2019</v>
      </c>
    </row>
    <row r="10027" spans="1:5" x14ac:dyDescent="0.25">
      <c r="A10027" t="s">
        <v>320</v>
      </c>
      <c r="B10027" t="s">
        <v>158</v>
      </c>
      <c r="C10027" t="s">
        <v>420</v>
      </c>
      <c r="D10027">
        <v>0</v>
      </c>
      <c r="E10027">
        <v>2020</v>
      </c>
    </row>
    <row r="10028" spans="1:5" x14ac:dyDescent="0.25">
      <c r="A10028" t="s">
        <v>320</v>
      </c>
      <c r="B10028" t="s">
        <v>158</v>
      </c>
      <c r="C10028" t="s">
        <v>421</v>
      </c>
      <c r="D10028">
        <v>-3670000000</v>
      </c>
      <c r="E10028">
        <v>2018</v>
      </c>
    </row>
    <row r="10029" spans="1:5" x14ac:dyDescent="0.25">
      <c r="A10029" t="s">
        <v>320</v>
      </c>
      <c r="B10029" t="s">
        <v>158</v>
      </c>
      <c r="C10029" t="s">
        <v>421</v>
      </c>
      <c r="D10029">
        <v>5306000000</v>
      </c>
      <c r="E10029">
        <v>2019</v>
      </c>
    </row>
    <row r="10030" spans="1:5" x14ac:dyDescent="0.25">
      <c r="A10030" t="s">
        <v>320</v>
      </c>
      <c r="B10030" t="s">
        <v>158</v>
      </c>
      <c r="C10030" t="s">
        <v>421</v>
      </c>
      <c r="D10030">
        <v>0</v>
      </c>
      <c r="E10030">
        <v>2020</v>
      </c>
    </row>
    <row r="10031" spans="1:5" x14ac:dyDescent="0.25">
      <c r="A10031" t="s">
        <v>320</v>
      </c>
      <c r="B10031" t="s">
        <v>158</v>
      </c>
      <c r="C10031" t="s">
        <v>422</v>
      </c>
      <c r="D10031">
        <v>2164000000</v>
      </c>
      <c r="E10031">
        <v>2018</v>
      </c>
    </row>
    <row r="10032" spans="1:5" x14ac:dyDescent="0.25">
      <c r="A10032" t="s">
        <v>320</v>
      </c>
      <c r="B10032" t="s">
        <v>158</v>
      </c>
      <c r="C10032" t="s">
        <v>422</v>
      </c>
      <c r="D10032">
        <v>7416000000</v>
      </c>
      <c r="E10032">
        <v>2019</v>
      </c>
    </row>
    <row r="10033" spans="1:5" x14ac:dyDescent="0.25">
      <c r="A10033" t="s">
        <v>320</v>
      </c>
      <c r="B10033" t="s">
        <v>158</v>
      </c>
      <c r="C10033" t="s">
        <v>422</v>
      </c>
      <c r="D10033">
        <v>-3142000000</v>
      </c>
      <c r="E10033">
        <v>2020</v>
      </c>
    </row>
    <row r="10034" spans="1:5" x14ac:dyDescent="0.25">
      <c r="A10034" t="s">
        <v>320</v>
      </c>
      <c r="B10034" t="s">
        <v>158</v>
      </c>
      <c r="C10034" t="s">
        <v>423</v>
      </c>
      <c r="D10034">
        <v>9000000</v>
      </c>
      <c r="E10034">
        <v>2018</v>
      </c>
    </row>
    <row r="10035" spans="1:5" x14ac:dyDescent="0.25">
      <c r="A10035" t="s">
        <v>320</v>
      </c>
      <c r="B10035" t="s">
        <v>158</v>
      </c>
      <c r="C10035" t="s">
        <v>423</v>
      </c>
      <c r="D10035">
        <v>9000000</v>
      </c>
      <c r="E10035">
        <v>2019</v>
      </c>
    </row>
    <row r="10036" spans="1:5" x14ac:dyDescent="0.25">
      <c r="A10036" t="s">
        <v>320</v>
      </c>
      <c r="B10036" t="s">
        <v>158</v>
      </c>
      <c r="C10036" t="s">
        <v>423</v>
      </c>
      <c r="D10036">
        <v>9000000</v>
      </c>
      <c r="E10036">
        <v>2020</v>
      </c>
    </row>
    <row r="10037" spans="1:5" x14ac:dyDescent="0.25">
      <c r="A10037" t="s">
        <v>320</v>
      </c>
      <c r="B10037" t="s">
        <v>158</v>
      </c>
      <c r="C10037" t="s">
        <v>424</v>
      </c>
      <c r="D10037">
        <v>0</v>
      </c>
      <c r="E10037">
        <v>2018</v>
      </c>
    </row>
    <row r="10038" spans="1:5" x14ac:dyDescent="0.25">
      <c r="A10038" t="s">
        <v>320</v>
      </c>
      <c r="B10038" t="s">
        <v>158</v>
      </c>
      <c r="C10038" t="s">
        <v>424</v>
      </c>
      <c r="D10038">
        <v>0</v>
      </c>
      <c r="E10038">
        <v>2019</v>
      </c>
    </row>
    <row r="10039" spans="1:5" x14ac:dyDescent="0.25">
      <c r="A10039" t="s">
        <v>320</v>
      </c>
      <c r="B10039" t="s">
        <v>158</v>
      </c>
      <c r="C10039" t="s">
        <v>424</v>
      </c>
      <c r="D10039">
        <v>0</v>
      </c>
      <c r="E10039">
        <v>2020</v>
      </c>
    </row>
    <row r="10040" spans="1:5" x14ac:dyDescent="0.25">
      <c r="A10040" t="s">
        <v>320</v>
      </c>
      <c r="B10040" t="s">
        <v>158</v>
      </c>
      <c r="C10040" t="s">
        <v>425</v>
      </c>
      <c r="D10040">
        <v>13032000000</v>
      </c>
      <c r="E10040">
        <v>2018</v>
      </c>
    </row>
    <row r="10041" spans="1:5" x14ac:dyDescent="0.25">
      <c r="A10041" t="s">
        <v>320</v>
      </c>
      <c r="B10041" t="s">
        <v>158</v>
      </c>
      <c r="C10041" t="s">
        <v>425</v>
      </c>
      <c r="D10041">
        <v>6289000000</v>
      </c>
      <c r="E10041">
        <v>2019</v>
      </c>
    </row>
    <row r="10042" spans="1:5" x14ac:dyDescent="0.25">
      <c r="A10042" t="s">
        <v>320</v>
      </c>
      <c r="B10042" t="s">
        <v>158</v>
      </c>
      <c r="C10042" t="s">
        <v>425</v>
      </c>
      <c r="D10042">
        <v>9509000000</v>
      </c>
      <c r="E10042">
        <v>2020</v>
      </c>
    </row>
    <row r="10043" spans="1:5" x14ac:dyDescent="0.25">
      <c r="A10043" t="s">
        <v>320</v>
      </c>
      <c r="B10043" t="s">
        <v>158</v>
      </c>
      <c r="C10043" t="s">
        <v>426</v>
      </c>
      <c r="D10043">
        <v>2573000000</v>
      </c>
      <c r="E10043">
        <v>2018</v>
      </c>
    </row>
    <row r="10044" spans="1:5" x14ac:dyDescent="0.25">
      <c r="A10044" t="s">
        <v>320</v>
      </c>
      <c r="B10044" t="s">
        <v>158</v>
      </c>
      <c r="C10044" t="s">
        <v>426</v>
      </c>
      <c r="D10044">
        <v>-2177000000</v>
      </c>
      <c r="E10044">
        <v>2019</v>
      </c>
    </row>
    <row r="10045" spans="1:5" x14ac:dyDescent="0.25">
      <c r="A10045" t="s">
        <v>320</v>
      </c>
      <c r="B10045" t="s">
        <v>158</v>
      </c>
      <c r="C10045" t="s">
        <v>426</v>
      </c>
      <c r="D10045">
        <v>50000000</v>
      </c>
      <c r="E10045">
        <v>2020</v>
      </c>
    </row>
    <row r="10046" spans="1:5" x14ac:dyDescent="0.25">
      <c r="A10046" t="s">
        <v>320</v>
      </c>
      <c r="B10046" t="s">
        <v>158</v>
      </c>
      <c r="C10046" t="s">
        <v>21</v>
      </c>
      <c r="D10046">
        <v>674000000</v>
      </c>
      <c r="E10046">
        <v>2018</v>
      </c>
    </row>
    <row r="10047" spans="1:5" x14ac:dyDescent="0.25">
      <c r="A10047" t="s">
        <v>320</v>
      </c>
      <c r="B10047" t="s">
        <v>158</v>
      </c>
      <c r="C10047" t="s">
        <v>21</v>
      </c>
      <c r="D10047">
        <v>1065000000</v>
      </c>
      <c r="E10047">
        <v>2019</v>
      </c>
    </row>
    <row r="10048" spans="1:5" x14ac:dyDescent="0.25">
      <c r="A10048" t="s">
        <v>320</v>
      </c>
      <c r="B10048" t="s">
        <v>158</v>
      </c>
      <c r="C10048" t="s">
        <v>21</v>
      </c>
      <c r="D10048">
        <v>3098000000</v>
      </c>
      <c r="E10048">
        <v>2020</v>
      </c>
    </row>
    <row r="10049" spans="1:5" x14ac:dyDescent="0.25">
      <c r="A10049" t="s">
        <v>320</v>
      </c>
      <c r="B10049" t="s">
        <v>158</v>
      </c>
      <c r="C10049" t="s">
        <v>427</v>
      </c>
      <c r="D10049">
        <v>23461000000</v>
      </c>
      <c r="E10049">
        <v>2018</v>
      </c>
    </row>
    <row r="10050" spans="1:5" x14ac:dyDescent="0.25">
      <c r="A10050" t="s">
        <v>320</v>
      </c>
      <c r="B10050" t="s">
        <v>158</v>
      </c>
      <c r="C10050" t="s">
        <v>427</v>
      </c>
      <c r="D10050">
        <v>24898000000</v>
      </c>
      <c r="E10050">
        <v>2019</v>
      </c>
    </row>
    <row r="10051" spans="1:5" x14ac:dyDescent="0.25">
      <c r="A10051" t="s">
        <v>320</v>
      </c>
      <c r="B10051" t="s">
        <v>158</v>
      </c>
      <c r="C10051" t="s">
        <v>427</v>
      </c>
      <c r="D10051">
        <v>28983000000</v>
      </c>
      <c r="E10051">
        <v>2020</v>
      </c>
    </row>
    <row r="10052" spans="1:5" x14ac:dyDescent="0.25">
      <c r="A10052" t="s">
        <v>320</v>
      </c>
      <c r="B10052" t="s">
        <v>158</v>
      </c>
      <c r="C10052" t="s">
        <v>13</v>
      </c>
      <c r="D10052">
        <v>130547000000</v>
      </c>
      <c r="E10052">
        <v>2018</v>
      </c>
    </row>
    <row r="10053" spans="1:5" x14ac:dyDescent="0.25">
      <c r="A10053" t="s">
        <v>320</v>
      </c>
      <c r="B10053" t="s">
        <v>158</v>
      </c>
      <c r="C10053" t="s">
        <v>13</v>
      </c>
      <c r="D10053">
        <v>133546000000</v>
      </c>
      <c r="E10053">
        <v>2019</v>
      </c>
    </row>
    <row r="10054" spans="1:5" x14ac:dyDescent="0.25">
      <c r="A10054" t="s">
        <v>320</v>
      </c>
      <c r="B10054" t="s">
        <v>158</v>
      </c>
      <c r="C10054" t="s">
        <v>13</v>
      </c>
      <c r="D10054">
        <v>132599000000</v>
      </c>
      <c r="E10054">
        <v>2020</v>
      </c>
    </row>
    <row r="10055" spans="1:5" x14ac:dyDescent="0.25">
      <c r="A10055" t="s">
        <v>320</v>
      </c>
      <c r="B10055" t="s">
        <v>158</v>
      </c>
      <c r="C10055" t="s">
        <v>16</v>
      </c>
      <c r="D10055">
        <v>102121000000</v>
      </c>
      <c r="E10055">
        <v>2018</v>
      </c>
    </row>
    <row r="10056" spans="1:5" x14ac:dyDescent="0.25">
      <c r="A10056" t="s">
        <v>320</v>
      </c>
      <c r="B10056" t="s">
        <v>158</v>
      </c>
      <c r="C10056" t="s">
        <v>16</v>
      </c>
      <c r="D10056">
        <v>132741000000</v>
      </c>
      <c r="E10056">
        <v>2019</v>
      </c>
    </row>
    <row r="10057" spans="1:5" x14ac:dyDescent="0.25">
      <c r="A10057" t="s">
        <v>320</v>
      </c>
      <c r="B10057" t="s">
        <v>158</v>
      </c>
      <c r="C10057" t="s">
        <v>16</v>
      </c>
      <c r="D10057">
        <v>104842000000</v>
      </c>
      <c r="E10057">
        <v>2020</v>
      </c>
    </row>
    <row r="10058" spans="1:5" x14ac:dyDescent="0.25">
      <c r="A10058" t="s">
        <v>320</v>
      </c>
      <c r="B10058" t="s">
        <v>158</v>
      </c>
      <c r="C10058" t="s">
        <v>428</v>
      </c>
      <c r="D10058">
        <v>0</v>
      </c>
      <c r="E10058">
        <v>2018</v>
      </c>
    </row>
    <row r="10059" spans="1:5" x14ac:dyDescent="0.25">
      <c r="A10059" t="s">
        <v>320</v>
      </c>
      <c r="B10059" t="s">
        <v>158</v>
      </c>
      <c r="C10059" t="s">
        <v>428</v>
      </c>
      <c r="D10059">
        <v>0</v>
      </c>
      <c r="E10059">
        <v>2020</v>
      </c>
    </row>
    <row r="10060" spans="1:5" x14ac:dyDescent="0.25">
      <c r="A10060" t="s">
        <v>320</v>
      </c>
      <c r="B10060" t="s">
        <v>158</v>
      </c>
      <c r="C10060" t="s">
        <v>429</v>
      </c>
      <c r="D10060">
        <v>0</v>
      </c>
      <c r="E10060">
        <v>2018</v>
      </c>
    </row>
    <row r="10061" spans="1:5" x14ac:dyDescent="0.25">
      <c r="A10061" t="s">
        <v>320</v>
      </c>
      <c r="B10061" t="s">
        <v>158</v>
      </c>
      <c r="C10061" t="s">
        <v>429</v>
      </c>
      <c r="D10061">
        <v>0</v>
      </c>
      <c r="E10061">
        <v>2019</v>
      </c>
    </row>
    <row r="10062" spans="1:5" x14ac:dyDescent="0.25">
      <c r="A10062" t="s">
        <v>320</v>
      </c>
      <c r="B10062" t="s">
        <v>158</v>
      </c>
      <c r="C10062" t="s">
        <v>429</v>
      </c>
      <c r="D10062">
        <v>0</v>
      </c>
      <c r="E10062">
        <v>2019</v>
      </c>
    </row>
    <row r="10063" spans="1:5" x14ac:dyDescent="0.25">
      <c r="A10063" t="s">
        <v>320</v>
      </c>
      <c r="B10063" t="s">
        <v>158</v>
      </c>
      <c r="C10063" t="s">
        <v>429</v>
      </c>
      <c r="D10063">
        <v>0</v>
      </c>
      <c r="E10063">
        <v>2020</v>
      </c>
    </row>
    <row r="10064" spans="1:5" x14ac:dyDescent="0.25">
      <c r="A10064" t="s">
        <v>320</v>
      </c>
      <c r="B10064" t="s">
        <v>158</v>
      </c>
      <c r="C10064" t="s">
        <v>430</v>
      </c>
      <c r="D10064">
        <v>12481000000</v>
      </c>
      <c r="E10064">
        <v>2018</v>
      </c>
    </row>
    <row r="10065" spans="1:5" x14ac:dyDescent="0.25">
      <c r="A10065" t="s">
        <v>320</v>
      </c>
      <c r="B10065" t="s">
        <v>158</v>
      </c>
      <c r="C10065" t="s">
        <v>430</v>
      </c>
      <c r="D10065">
        <v>10583000000</v>
      </c>
      <c r="E10065">
        <v>2019</v>
      </c>
    </row>
    <row r="10066" spans="1:5" x14ac:dyDescent="0.25">
      <c r="A10066" t="s">
        <v>320</v>
      </c>
      <c r="B10066" t="s">
        <v>158</v>
      </c>
      <c r="C10066" t="s">
        <v>430</v>
      </c>
      <c r="D10066">
        <v>12479000000</v>
      </c>
      <c r="E10066">
        <v>2020</v>
      </c>
    </row>
    <row r="10067" spans="1:5" x14ac:dyDescent="0.25">
      <c r="A10067" t="s">
        <v>320</v>
      </c>
      <c r="B10067" t="s">
        <v>158</v>
      </c>
      <c r="C10067" t="s">
        <v>431</v>
      </c>
      <c r="D10067">
        <v>0</v>
      </c>
      <c r="E10067">
        <v>2018</v>
      </c>
    </row>
    <row r="10068" spans="1:5" x14ac:dyDescent="0.25">
      <c r="A10068" t="s">
        <v>320</v>
      </c>
      <c r="B10068" t="s">
        <v>158</v>
      </c>
      <c r="C10068" t="s">
        <v>431</v>
      </c>
      <c r="D10068">
        <v>0</v>
      </c>
      <c r="E10068">
        <v>2019</v>
      </c>
    </row>
    <row r="10069" spans="1:5" x14ac:dyDescent="0.25">
      <c r="A10069" t="s">
        <v>320</v>
      </c>
      <c r="B10069" t="s">
        <v>158</v>
      </c>
      <c r="C10069" t="s">
        <v>431</v>
      </c>
      <c r="D10069">
        <v>0</v>
      </c>
      <c r="E10069">
        <v>2020</v>
      </c>
    </row>
    <row r="10070" spans="1:5" x14ac:dyDescent="0.25">
      <c r="A10070" t="s">
        <v>320</v>
      </c>
      <c r="B10070" t="s">
        <v>158</v>
      </c>
      <c r="C10070" t="s">
        <v>432</v>
      </c>
      <c r="D10070">
        <v>43465</v>
      </c>
      <c r="E10070">
        <v>2018</v>
      </c>
    </row>
    <row r="10071" spans="1:5" x14ac:dyDescent="0.25">
      <c r="A10071" t="s">
        <v>320</v>
      </c>
      <c r="B10071" t="s">
        <v>158</v>
      </c>
      <c r="C10071" t="s">
        <v>432</v>
      </c>
      <c r="D10071">
        <v>43555</v>
      </c>
      <c r="E10071">
        <v>2019</v>
      </c>
    </row>
    <row r="10072" spans="1:5" x14ac:dyDescent="0.25">
      <c r="A10072" t="s">
        <v>320</v>
      </c>
      <c r="B10072" t="s">
        <v>158</v>
      </c>
      <c r="C10072" t="s">
        <v>432</v>
      </c>
      <c r="D10072">
        <v>44196</v>
      </c>
      <c r="E10072">
        <v>2020</v>
      </c>
    </row>
    <row r="10073" spans="1:5" x14ac:dyDescent="0.25">
      <c r="A10073" t="s">
        <v>320</v>
      </c>
      <c r="B10073" t="s">
        <v>158</v>
      </c>
      <c r="C10073" t="s">
        <v>433</v>
      </c>
      <c r="D10073">
        <v>0</v>
      </c>
      <c r="E10073">
        <v>2018</v>
      </c>
    </row>
    <row r="10074" spans="1:5" x14ac:dyDescent="0.25">
      <c r="A10074" t="s">
        <v>320</v>
      </c>
      <c r="B10074" t="s">
        <v>158</v>
      </c>
      <c r="C10074" t="s">
        <v>433</v>
      </c>
      <c r="D10074">
        <v>0</v>
      </c>
      <c r="E10074">
        <v>2019</v>
      </c>
    </row>
    <row r="10075" spans="1:5" x14ac:dyDescent="0.25">
      <c r="A10075" t="s">
        <v>320</v>
      </c>
      <c r="B10075" t="s">
        <v>158</v>
      </c>
      <c r="C10075" t="s">
        <v>433</v>
      </c>
      <c r="D10075">
        <v>0</v>
      </c>
      <c r="E10075">
        <v>2020</v>
      </c>
    </row>
    <row r="10076" spans="1:5" x14ac:dyDescent="0.25">
      <c r="A10076" t="s">
        <v>320</v>
      </c>
      <c r="B10076" t="s">
        <v>158</v>
      </c>
      <c r="C10076" t="s">
        <v>434</v>
      </c>
      <c r="D10076">
        <v>90185000000</v>
      </c>
      <c r="E10076">
        <v>2018</v>
      </c>
    </row>
    <row r="10077" spans="1:5" x14ac:dyDescent="0.25">
      <c r="A10077" t="s">
        <v>320</v>
      </c>
      <c r="B10077" t="s">
        <v>158</v>
      </c>
      <c r="C10077" t="s">
        <v>434</v>
      </c>
      <c r="D10077">
        <v>90265000000</v>
      </c>
      <c r="E10077">
        <v>2019</v>
      </c>
    </row>
    <row r="10078" spans="1:5" x14ac:dyDescent="0.25">
      <c r="A10078" t="s">
        <v>320</v>
      </c>
      <c r="B10078" t="s">
        <v>158</v>
      </c>
      <c r="C10078" t="s">
        <v>434</v>
      </c>
      <c r="D10078">
        <v>95932000000</v>
      </c>
      <c r="E10078">
        <v>2020</v>
      </c>
    </row>
    <row r="10079" spans="1:5" x14ac:dyDescent="0.25">
      <c r="A10079" t="s">
        <v>320</v>
      </c>
      <c r="B10079" t="s">
        <v>158</v>
      </c>
      <c r="C10079" t="s">
        <v>435</v>
      </c>
      <c r="D10079">
        <v>0</v>
      </c>
      <c r="E10079">
        <v>2018</v>
      </c>
    </row>
    <row r="10080" spans="1:5" x14ac:dyDescent="0.25">
      <c r="A10080" t="s">
        <v>320</v>
      </c>
      <c r="B10080" t="s">
        <v>158</v>
      </c>
      <c r="C10080" t="s">
        <v>435</v>
      </c>
      <c r="D10080">
        <v>0</v>
      </c>
      <c r="E10080">
        <v>2019</v>
      </c>
    </row>
    <row r="10081" spans="1:5" x14ac:dyDescent="0.25">
      <c r="A10081" t="s">
        <v>320</v>
      </c>
      <c r="B10081" t="s">
        <v>158</v>
      </c>
      <c r="C10081" t="s">
        <v>435</v>
      </c>
      <c r="D10081">
        <v>0</v>
      </c>
      <c r="E10081">
        <v>2020</v>
      </c>
    </row>
    <row r="10082" spans="1:5" x14ac:dyDescent="0.25">
      <c r="A10082" t="s">
        <v>320</v>
      </c>
      <c r="B10082" t="s">
        <v>158</v>
      </c>
      <c r="C10082" t="s">
        <v>436</v>
      </c>
      <c r="D10082">
        <v>0</v>
      </c>
      <c r="E10082">
        <v>2018</v>
      </c>
    </row>
    <row r="10083" spans="1:5" x14ac:dyDescent="0.25">
      <c r="A10083" t="s">
        <v>320</v>
      </c>
      <c r="B10083" t="s">
        <v>158</v>
      </c>
      <c r="C10083" t="s">
        <v>436</v>
      </c>
      <c r="D10083">
        <v>0</v>
      </c>
      <c r="E10083">
        <v>2019</v>
      </c>
    </row>
    <row r="10084" spans="1:5" x14ac:dyDescent="0.25">
      <c r="A10084" t="s">
        <v>320</v>
      </c>
      <c r="B10084" t="s">
        <v>158</v>
      </c>
      <c r="C10084" t="s">
        <v>436</v>
      </c>
      <c r="D10084">
        <v>0</v>
      </c>
      <c r="E10084">
        <v>2020</v>
      </c>
    </row>
    <row r="10085" spans="1:5" x14ac:dyDescent="0.25">
      <c r="A10085" t="s">
        <v>320</v>
      </c>
      <c r="B10085" t="s">
        <v>158</v>
      </c>
      <c r="C10085" t="s">
        <v>437</v>
      </c>
      <c r="D10085">
        <v>36616000000</v>
      </c>
      <c r="E10085">
        <v>2018</v>
      </c>
    </row>
    <row r="10086" spans="1:5" x14ac:dyDescent="0.25">
      <c r="A10086" t="s">
        <v>320</v>
      </c>
      <c r="B10086" t="s">
        <v>158</v>
      </c>
      <c r="C10086" t="s">
        <v>437</v>
      </c>
      <c r="D10086">
        <v>36546000000</v>
      </c>
      <c r="E10086">
        <v>2019</v>
      </c>
    </row>
    <row r="10087" spans="1:5" x14ac:dyDescent="0.25">
      <c r="A10087" t="s">
        <v>320</v>
      </c>
      <c r="B10087" t="s">
        <v>158</v>
      </c>
      <c r="C10087" t="s">
        <v>437</v>
      </c>
      <c r="D10087">
        <v>44560000000</v>
      </c>
      <c r="E10087">
        <v>2020</v>
      </c>
    </row>
    <row r="10088" spans="1:5" x14ac:dyDescent="0.25">
      <c r="A10088" t="s">
        <v>320</v>
      </c>
      <c r="B10088" t="s">
        <v>158</v>
      </c>
      <c r="C10088" t="s">
        <v>438</v>
      </c>
      <c r="D10088">
        <v>10459000000</v>
      </c>
      <c r="E10088">
        <v>2018</v>
      </c>
    </row>
    <row r="10089" spans="1:5" x14ac:dyDescent="0.25">
      <c r="A10089" t="s">
        <v>320</v>
      </c>
      <c r="B10089" t="s">
        <v>158</v>
      </c>
      <c r="C10089" t="s">
        <v>438</v>
      </c>
      <c r="D10089">
        <v>8466000000</v>
      </c>
      <c r="E10089">
        <v>2019</v>
      </c>
    </row>
    <row r="10090" spans="1:5" x14ac:dyDescent="0.25">
      <c r="A10090" t="s">
        <v>320</v>
      </c>
      <c r="B10090" t="s">
        <v>158</v>
      </c>
      <c r="C10090" t="s">
        <v>438</v>
      </c>
      <c r="D10090">
        <v>9459000000</v>
      </c>
      <c r="E10090">
        <v>2020</v>
      </c>
    </row>
    <row r="10091" spans="1:5" x14ac:dyDescent="0.25">
      <c r="A10091" t="s">
        <v>320</v>
      </c>
      <c r="B10091" t="s">
        <v>158</v>
      </c>
      <c r="C10091" t="s">
        <v>439</v>
      </c>
      <c r="D10091">
        <v>0</v>
      </c>
      <c r="E10091">
        <v>2018</v>
      </c>
    </row>
    <row r="10092" spans="1:5" x14ac:dyDescent="0.25">
      <c r="A10092" t="s">
        <v>320</v>
      </c>
      <c r="B10092" t="s">
        <v>158</v>
      </c>
      <c r="C10092" t="s">
        <v>439</v>
      </c>
      <c r="D10092">
        <v>0</v>
      </c>
      <c r="E10092">
        <v>2019</v>
      </c>
    </row>
    <row r="10093" spans="1:5" x14ac:dyDescent="0.25">
      <c r="A10093" t="s">
        <v>320</v>
      </c>
      <c r="B10093" t="s">
        <v>158</v>
      </c>
      <c r="C10093" t="s">
        <v>439</v>
      </c>
      <c r="D10093">
        <v>0</v>
      </c>
      <c r="E10093">
        <v>2020</v>
      </c>
    </row>
    <row r="10094" spans="1:5" x14ac:dyDescent="0.25">
      <c r="A10094" t="s">
        <v>320</v>
      </c>
      <c r="B10094" t="s">
        <v>158</v>
      </c>
      <c r="C10094" t="s">
        <v>23</v>
      </c>
      <c r="D10094">
        <v>2022000000</v>
      </c>
      <c r="E10094">
        <v>2018</v>
      </c>
    </row>
    <row r="10095" spans="1:5" x14ac:dyDescent="0.25">
      <c r="A10095" t="s">
        <v>320</v>
      </c>
      <c r="B10095" t="s">
        <v>158</v>
      </c>
      <c r="C10095" t="s">
        <v>23</v>
      </c>
      <c r="D10095">
        <v>2117000000</v>
      </c>
      <c r="E10095">
        <v>2019</v>
      </c>
    </row>
    <row r="10096" spans="1:5" x14ac:dyDescent="0.25">
      <c r="A10096" t="s">
        <v>320</v>
      </c>
      <c r="B10096" t="s">
        <v>158</v>
      </c>
      <c r="C10096" t="s">
        <v>23</v>
      </c>
      <c r="D10096">
        <v>3020000000</v>
      </c>
      <c r="E10096">
        <v>2020</v>
      </c>
    </row>
    <row r="10097" spans="1:5" x14ac:dyDescent="0.25">
      <c r="A10097" t="s">
        <v>320</v>
      </c>
      <c r="B10097" t="s">
        <v>158</v>
      </c>
      <c r="C10097" t="s">
        <v>440</v>
      </c>
      <c r="D10097">
        <v>0</v>
      </c>
      <c r="E10097">
        <v>2018</v>
      </c>
    </row>
    <row r="10098" spans="1:5" x14ac:dyDescent="0.25">
      <c r="A10098" t="s">
        <v>320</v>
      </c>
      <c r="B10098" t="s">
        <v>158</v>
      </c>
      <c r="C10098" t="s">
        <v>440</v>
      </c>
      <c r="D10098">
        <v>0</v>
      </c>
      <c r="E10098">
        <v>2019</v>
      </c>
    </row>
    <row r="10099" spans="1:5" x14ac:dyDescent="0.25">
      <c r="A10099" t="s">
        <v>320</v>
      </c>
      <c r="B10099" t="s">
        <v>158</v>
      </c>
      <c r="C10099" t="s">
        <v>440</v>
      </c>
      <c r="D10099">
        <v>0</v>
      </c>
      <c r="E10099">
        <v>2020</v>
      </c>
    </row>
    <row r="10100" spans="1:5" x14ac:dyDescent="0.25">
      <c r="A10100" t="s">
        <v>320</v>
      </c>
      <c r="B10100" t="s">
        <v>158</v>
      </c>
      <c r="C10100" t="s">
        <v>22</v>
      </c>
      <c r="D10100">
        <v>15912000000</v>
      </c>
      <c r="E10100">
        <v>2018</v>
      </c>
    </row>
    <row r="10101" spans="1:5" x14ac:dyDescent="0.25">
      <c r="A10101" t="s">
        <v>320</v>
      </c>
      <c r="B10101" t="s">
        <v>158</v>
      </c>
      <c r="C10101" t="s">
        <v>22</v>
      </c>
      <c r="D10101">
        <v>17376000000</v>
      </c>
      <c r="E10101">
        <v>2019</v>
      </c>
    </row>
    <row r="10102" spans="1:5" x14ac:dyDescent="0.25">
      <c r="A10102" t="s">
        <v>320</v>
      </c>
      <c r="B10102" t="s">
        <v>158</v>
      </c>
      <c r="C10102" t="s">
        <v>22</v>
      </c>
      <c r="D10102">
        <v>8938000000</v>
      </c>
      <c r="E10102">
        <v>2020</v>
      </c>
    </row>
    <row r="10103" spans="1:5" x14ac:dyDescent="0.25">
      <c r="A10103" t="s">
        <v>320</v>
      </c>
      <c r="B10103" t="s">
        <v>158</v>
      </c>
      <c r="C10103" t="s">
        <v>441</v>
      </c>
      <c r="D10103">
        <v>16721000000</v>
      </c>
      <c r="E10103">
        <v>2018</v>
      </c>
    </row>
    <row r="10104" spans="1:5" x14ac:dyDescent="0.25">
      <c r="A10104" t="s">
        <v>320</v>
      </c>
      <c r="B10104" t="s">
        <v>158</v>
      </c>
      <c r="C10104" t="s">
        <v>441</v>
      </c>
      <c r="D10104">
        <v>18645000000</v>
      </c>
      <c r="E10104">
        <v>2019</v>
      </c>
    </row>
    <row r="10105" spans="1:5" x14ac:dyDescent="0.25">
      <c r="A10105" t="s">
        <v>320</v>
      </c>
      <c r="B10105" t="s">
        <v>158</v>
      </c>
      <c r="C10105" t="s">
        <v>441</v>
      </c>
      <c r="D10105">
        <v>9091000000</v>
      </c>
      <c r="E10105">
        <v>2020</v>
      </c>
    </row>
    <row r="10106" spans="1:5" x14ac:dyDescent="0.25">
      <c r="A10106" t="s">
        <v>320</v>
      </c>
      <c r="B10106" t="s">
        <v>158</v>
      </c>
      <c r="C10106" t="s">
        <v>11</v>
      </c>
      <c r="D10106">
        <v>0</v>
      </c>
      <c r="E10106">
        <v>2018</v>
      </c>
    </row>
    <row r="10107" spans="1:5" x14ac:dyDescent="0.25">
      <c r="A10107" t="s">
        <v>320</v>
      </c>
      <c r="B10107" t="s">
        <v>158</v>
      </c>
      <c r="C10107" t="s">
        <v>11</v>
      </c>
      <c r="D10107">
        <v>0</v>
      </c>
      <c r="E10107">
        <v>2019</v>
      </c>
    </row>
    <row r="10108" spans="1:5" x14ac:dyDescent="0.25">
      <c r="A10108" t="s">
        <v>320</v>
      </c>
      <c r="B10108" t="s">
        <v>158</v>
      </c>
      <c r="C10108" t="s">
        <v>11</v>
      </c>
      <c r="D10108">
        <v>0</v>
      </c>
      <c r="E10108">
        <v>2020</v>
      </c>
    </row>
    <row r="10109" spans="1:5" x14ac:dyDescent="0.25">
      <c r="A10109" t="s">
        <v>320</v>
      </c>
      <c r="B10109" t="s">
        <v>158</v>
      </c>
      <c r="C10109" t="s">
        <v>19</v>
      </c>
      <c r="D10109">
        <v>931796000000</v>
      </c>
      <c r="E10109">
        <v>2018</v>
      </c>
    </row>
    <row r="10110" spans="1:5" x14ac:dyDescent="0.25">
      <c r="A10110" t="s">
        <v>320</v>
      </c>
      <c r="B10110" t="s">
        <v>158</v>
      </c>
      <c r="C10110" t="s">
        <v>19</v>
      </c>
      <c r="D10110">
        <v>992968000000</v>
      </c>
      <c r="E10110">
        <v>2019</v>
      </c>
    </row>
    <row r="10111" spans="1:5" x14ac:dyDescent="0.25">
      <c r="A10111" t="s">
        <v>320</v>
      </c>
      <c r="B10111" t="s">
        <v>158</v>
      </c>
      <c r="C10111" t="s">
        <v>19</v>
      </c>
      <c r="D10111">
        <v>1163028000000</v>
      </c>
      <c r="E10111">
        <v>2020</v>
      </c>
    </row>
    <row r="10112" spans="1:5" x14ac:dyDescent="0.25">
      <c r="A10112" t="s">
        <v>320</v>
      </c>
      <c r="B10112" t="s">
        <v>158</v>
      </c>
      <c r="C10112" t="s">
        <v>18</v>
      </c>
      <c r="D10112">
        <v>841611000000</v>
      </c>
      <c r="E10112">
        <v>2018</v>
      </c>
    </row>
    <row r="10113" spans="1:5" x14ac:dyDescent="0.25">
      <c r="A10113" t="s">
        <v>320</v>
      </c>
      <c r="B10113" t="s">
        <v>158</v>
      </c>
      <c r="C10113" t="s">
        <v>18</v>
      </c>
      <c r="D10113">
        <v>902703000000</v>
      </c>
      <c r="E10113">
        <v>2019</v>
      </c>
    </row>
    <row r="10114" spans="1:5" x14ac:dyDescent="0.25">
      <c r="A10114" t="s">
        <v>320</v>
      </c>
      <c r="B10114" t="s">
        <v>158</v>
      </c>
      <c r="C10114" t="s">
        <v>18</v>
      </c>
      <c r="D10114">
        <v>1067096000000</v>
      </c>
      <c r="E10114">
        <v>2020</v>
      </c>
    </row>
    <row r="10115" spans="1:5" x14ac:dyDescent="0.25">
      <c r="A10115" t="s">
        <v>320</v>
      </c>
      <c r="B10115" t="s">
        <v>158</v>
      </c>
      <c r="C10115" t="s">
        <v>442</v>
      </c>
      <c r="D10115">
        <v>40502000000</v>
      </c>
      <c r="E10115">
        <v>2018</v>
      </c>
    </row>
    <row r="10116" spans="1:5" x14ac:dyDescent="0.25">
      <c r="A10116" t="s">
        <v>320</v>
      </c>
      <c r="B10116" t="s">
        <v>158</v>
      </c>
      <c r="C10116" t="s">
        <v>442</v>
      </c>
      <c r="D10116">
        <v>48287000000</v>
      </c>
      <c r="E10116">
        <v>2019</v>
      </c>
    </row>
    <row r="10117" spans="1:5" x14ac:dyDescent="0.25">
      <c r="A10117" t="s">
        <v>320</v>
      </c>
      <c r="B10117" t="s">
        <v>158</v>
      </c>
      <c r="C10117" t="s">
        <v>442</v>
      </c>
      <c r="D10117">
        <v>52870000000</v>
      </c>
      <c r="E10117">
        <v>2020</v>
      </c>
    </row>
    <row r="10118" spans="1:5" x14ac:dyDescent="0.25">
      <c r="A10118" t="s">
        <v>320</v>
      </c>
      <c r="B10118" t="s">
        <v>158</v>
      </c>
      <c r="C10118" t="s">
        <v>443</v>
      </c>
      <c r="D10118">
        <v>101738000000</v>
      </c>
      <c r="E10118">
        <v>2018</v>
      </c>
    </row>
    <row r="10119" spans="1:5" x14ac:dyDescent="0.25">
      <c r="A10119" t="s">
        <v>320</v>
      </c>
      <c r="B10119" t="s">
        <v>158</v>
      </c>
      <c r="C10119" t="s">
        <v>443</v>
      </c>
      <c r="D10119">
        <v>113908000000</v>
      </c>
      <c r="E10119">
        <v>2019</v>
      </c>
    </row>
    <row r="10120" spans="1:5" x14ac:dyDescent="0.25">
      <c r="A10120" t="s">
        <v>320</v>
      </c>
      <c r="B10120" t="s">
        <v>158</v>
      </c>
      <c r="C10120" t="s">
        <v>443</v>
      </c>
      <c r="D10120">
        <v>122379000000</v>
      </c>
      <c r="E10120">
        <v>2020</v>
      </c>
    </row>
    <row r="10121" spans="1:5" x14ac:dyDescent="0.25">
      <c r="A10121" t="s">
        <v>320</v>
      </c>
      <c r="B10121" t="s">
        <v>158</v>
      </c>
      <c r="C10121" t="s">
        <v>444</v>
      </c>
      <c r="D10121">
        <v>4198000000</v>
      </c>
      <c r="E10121">
        <v>2018</v>
      </c>
    </row>
    <row r="10122" spans="1:5" x14ac:dyDescent="0.25">
      <c r="A10122" t="s">
        <v>320</v>
      </c>
      <c r="B10122" t="s">
        <v>158</v>
      </c>
      <c r="C10122" t="s">
        <v>444</v>
      </c>
      <c r="D10122">
        <v>-21766000000</v>
      </c>
      <c r="E10122">
        <v>2019</v>
      </c>
    </row>
    <row r="10123" spans="1:5" x14ac:dyDescent="0.25">
      <c r="A10123" t="s">
        <v>320</v>
      </c>
      <c r="B10123" t="s">
        <v>158</v>
      </c>
      <c r="C10123" t="s">
        <v>444</v>
      </c>
      <c r="D10123">
        <v>-3854000000</v>
      </c>
      <c r="E10123">
        <v>2020</v>
      </c>
    </row>
    <row r="10124" spans="1:5" x14ac:dyDescent="0.25">
      <c r="A10124" t="s">
        <v>320</v>
      </c>
      <c r="B10124" t="s">
        <v>158</v>
      </c>
      <c r="C10124" t="s">
        <v>445</v>
      </c>
      <c r="D10124">
        <v>10452000000</v>
      </c>
      <c r="E10124">
        <v>2018</v>
      </c>
    </row>
    <row r="10125" spans="1:5" x14ac:dyDescent="0.25">
      <c r="A10125" t="s">
        <v>320</v>
      </c>
      <c r="B10125" t="s">
        <v>158</v>
      </c>
      <c r="C10125" t="s">
        <v>445</v>
      </c>
      <c r="D10125">
        <v>0</v>
      </c>
      <c r="E10125">
        <v>2019</v>
      </c>
    </row>
    <row r="10126" spans="1:5" x14ac:dyDescent="0.25">
      <c r="A10126" t="s">
        <v>320</v>
      </c>
      <c r="B10126" t="s">
        <v>158</v>
      </c>
      <c r="C10126" t="s">
        <v>445</v>
      </c>
      <c r="D10126">
        <v>0</v>
      </c>
      <c r="E10126">
        <v>2020</v>
      </c>
    </row>
    <row r="10127" spans="1:5" x14ac:dyDescent="0.25">
      <c r="A10127" t="s">
        <v>320</v>
      </c>
      <c r="B10127" t="s">
        <v>158</v>
      </c>
      <c r="C10127" t="s">
        <v>446</v>
      </c>
      <c r="D10127">
        <v>0</v>
      </c>
      <c r="E10127">
        <v>2018</v>
      </c>
    </row>
    <row r="10128" spans="1:5" x14ac:dyDescent="0.25">
      <c r="A10128" t="s">
        <v>320</v>
      </c>
      <c r="B10128" t="s">
        <v>158</v>
      </c>
      <c r="C10128" t="s">
        <v>446</v>
      </c>
      <c r="D10128">
        <v>0</v>
      </c>
      <c r="E10128">
        <v>2019</v>
      </c>
    </row>
    <row r="10129" spans="1:5" x14ac:dyDescent="0.25">
      <c r="A10129" t="s">
        <v>320</v>
      </c>
      <c r="B10129" t="s">
        <v>158</v>
      </c>
      <c r="C10129" t="s">
        <v>446</v>
      </c>
      <c r="D10129">
        <v>0</v>
      </c>
      <c r="E10129">
        <v>2020</v>
      </c>
    </row>
    <row r="10130" spans="1:5" x14ac:dyDescent="0.25">
      <c r="A10130" t="s">
        <v>320</v>
      </c>
      <c r="B10130" t="s">
        <v>158</v>
      </c>
      <c r="C10130" t="s">
        <v>447</v>
      </c>
      <c r="D10130">
        <v>15628000000</v>
      </c>
      <c r="E10130">
        <v>2018</v>
      </c>
    </row>
    <row r="10131" spans="1:5" x14ac:dyDescent="0.25">
      <c r="A10131" t="s">
        <v>320</v>
      </c>
      <c r="B10131" t="s">
        <v>158</v>
      </c>
      <c r="C10131" t="s">
        <v>447</v>
      </c>
      <c r="D10131">
        <v>27169000000</v>
      </c>
      <c r="E10131">
        <v>2019</v>
      </c>
    </row>
    <row r="10132" spans="1:5" x14ac:dyDescent="0.25">
      <c r="A10132" t="s">
        <v>320</v>
      </c>
      <c r="B10132" t="s">
        <v>158</v>
      </c>
      <c r="C10132" t="s">
        <v>447</v>
      </c>
      <c r="D10132">
        <v>63666000000</v>
      </c>
      <c r="E10132">
        <v>2020</v>
      </c>
    </row>
    <row r="10133" spans="1:5" x14ac:dyDescent="0.25">
      <c r="A10133" t="s">
        <v>320</v>
      </c>
      <c r="B10133" t="s">
        <v>158</v>
      </c>
      <c r="C10133" t="s">
        <v>448</v>
      </c>
      <c r="D10133">
        <v>0</v>
      </c>
      <c r="E10133">
        <v>2018</v>
      </c>
    </row>
    <row r="10134" spans="1:5" x14ac:dyDescent="0.25">
      <c r="A10134" t="s">
        <v>320</v>
      </c>
      <c r="B10134" t="s">
        <v>158</v>
      </c>
      <c r="C10134" t="s">
        <v>448</v>
      </c>
      <c r="D10134">
        <v>0</v>
      </c>
      <c r="E10134">
        <v>2019</v>
      </c>
    </row>
    <row r="10135" spans="1:5" x14ac:dyDescent="0.25">
      <c r="A10135" t="s">
        <v>320</v>
      </c>
      <c r="B10135" t="s">
        <v>158</v>
      </c>
      <c r="C10135" t="s">
        <v>448</v>
      </c>
      <c r="D10135">
        <v>0</v>
      </c>
      <c r="E10135">
        <v>2020</v>
      </c>
    </row>
    <row r="10136" spans="1:5" x14ac:dyDescent="0.25">
      <c r="A10136" t="s">
        <v>320</v>
      </c>
      <c r="B10136" t="s">
        <v>158</v>
      </c>
      <c r="C10136" t="s">
        <v>449</v>
      </c>
      <c r="D10136">
        <v>-18820000000</v>
      </c>
      <c r="E10136">
        <v>2018</v>
      </c>
    </row>
    <row r="10137" spans="1:5" x14ac:dyDescent="0.25">
      <c r="A10137" t="s">
        <v>320</v>
      </c>
      <c r="B10137" t="s">
        <v>158</v>
      </c>
      <c r="C10137" t="s">
        <v>449</v>
      </c>
      <c r="D10137">
        <v>-24236000000</v>
      </c>
      <c r="E10137">
        <v>2019</v>
      </c>
    </row>
    <row r="10138" spans="1:5" x14ac:dyDescent="0.25">
      <c r="A10138" t="s">
        <v>320</v>
      </c>
      <c r="B10138" t="s">
        <v>158</v>
      </c>
      <c r="C10138" t="s">
        <v>449</v>
      </c>
      <c r="D10138">
        <v>-34356000000</v>
      </c>
      <c r="E10138">
        <v>2020</v>
      </c>
    </row>
    <row r="10139" spans="1:5" x14ac:dyDescent="0.25">
      <c r="A10139" t="s">
        <v>320</v>
      </c>
      <c r="B10139" t="s">
        <v>158</v>
      </c>
      <c r="C10139" t="s">
        <v>450</v>
      </c>
      <c r="D10139">
        <v>0</v>
      </c>
      <c r="E10139">
        <v>2018</v>
      </c>
    </row>
    <row r="10140" spans="1:5" x14ac:dyDescent="0.25">
      <c r="A10140" t="s">
        <v>320</v>
      </c>
      <c r="B10140" t="s">
        <v>158</v>
      </c>
      <c r="C10140" t="s">
        <v>450</v>
      </c>
      <c r="D10140">
        <v>0</v>
      </c>
      <c r="E10140">
        <v>2019</v>
      </c>
    </row>
    <row r="10141" spans="1:5" x14ac:dyDescent="0.25">
      <c r="A10141" t="s">
        <v>320</v>
      </c>
      <c r="B10141" t="s">
        <v>158</v>
      </c>
      <c r="C10141" t="s">
        <v>450</v>
      </c>
      <c r="D10141">
        <v>0</v>
      </c>
      <c r="E10141">
        <v>2020</v>
      </c>
    </row>
    <row r="10142" spans="1:5" x14ac:dyDescent="0.25">
      <c r="A10142" t="s">
        <v>320</v>
      </c>
      <c r="B10142" t="s">
        <v>158</v>
      </c>
      <c r="C10142" t="s">
        <v>451</v>
      </c>
      <c r="D10142">
        <v>-16721000000</v>
      </c>
      <c r="E10142">
        <v>2018</v>
      </c>
    </row>
    <row r="10143" spans="1:5" x14ac:dyDescent="0.25">
      <c r="A10143" t="s">
        <v>320</v>
      </c>
      <c r="B10143" t="s">
        <v>158</v>
      </c>
      <c r="C10143" t="s">
        <v>451</v>
      </c>
      <c r="D10143">
        <v>-18645000000</v>
      </c>
      <c r="E10143">
        <v>2019</v>
      </c>
    </row>
    <row r="10144" spans="1:5" x14ac:dyDescent="0.25">
      <c r="A10144" t="s">
        <v>320</v>
      </c>
      <c r="B10144" t="s">
        <v>158</v>
      </c>
      <c r="C10144" t="s">
        <v>451</v>
      </c>
      <c r="D10144">
        <v>-9091000000</v>
      </c>
      <c r="E10144">
        <v>2020</v>
      </c>
    </row>
    <row r="10145" spans="1:5" x14ac:dyDescent="0.25">
      <c r="A10145" t="s">
        <v>320</v>
      </c>
      <c r="B10145" t="s">
        <v>158</v>
      </c>
      <c r="C10145" t="s">
        <v>452</v>
      </c>
      <c r="D10145">
        <v>0</v>
      </c>
      <c r="E10145">
        <v>2018</v>
      </c>
    </row>
    <row r="10146" spans="1:5" x14ac:dyDescent="0.25">
      <c r="A10146" t="s">
        <v>320</v>
      </c>
      <c r="B10146" t="s">
        <v>158</v>
      </c>
      <c r="C10146" t="s">
        <v>452</v>
      </c>
      <c r="D10146">
        <v>0</v>
      </c>
      <c r="E10146">
        <v>2019</v>
      </c>
    </row>
    <row r="10147" spans="1:5" x14ac:dyDescent="0.25">
      <c r="A10147" t="s">
        <v>320</v>
      </c>
      <c r="B10147" t="s">
        <v>158</v>
      </c>
      <c r="C10147" t="s">
        <v>452</v>
      </c>
      <c r="D10147">
        <v>0</v>
      </c>
      <c r="E10147">
        <v>2020</v>
      </c>
    </row>
    <row r="10148" spans="1:5" x14ac:dyDescent="0.25">
      <c r="A10148" t="s">
        <v>320</v>
      </c>
      <c r="B10148" t="s">
        <v>158</v>
      </c>
      <c r="C10148" t="s">
        <v>453</v>
      </c>
      <c r="D10148">
        <v>0</v>
      </c>
      <c r="E10148">
        <v>2018</v>
      </c>
    </row>
    <row r="10149" spans="1:5" x14ac:dyDescent="0.25">
      <c r="A10149" t="s">
        <v>320</v>
      </c>
      <c r="B10149" t="s">
        <v>158</v>
      </c>
      <c r="C10149" t="s">
        <v>453</v>
      </c>
      <c r="D10149">
        <v>0</v>
      </c>
      <c r="E10149">
        <v>2019</v>
      </c>
    </row>
    <row r="10150" spans="1:5" x14ac:dyDescent="0.25">
      <c r="A10150" t="s">
        <v>320</v>
      </c>
      <c r="B10150" t="s">
        <v>158</v>
      </c>
      <c r="C10150" t="s">
        <v>453</v>
      </c>
      <c r="D10150">
        <v>0</v>
      </c>
      <c r="E10150">
        <v>2020</v>
      </c>
    </row>
    <row r="10151" spans="1:5" x14ac:dyDescent="0.25">
      <c r="A10151" t="s">
        <v>320</v>
      </c>
      <c r="B10151" t="s">
        <v>158</v>
      </c>
      <c r="C10151" t="s">
        <v>454</v>
      </c>
      <c r="D10151">
        <v>10459000000</v>
      </c>
      <c r="E10151">
        <v>2018</v>
      </c>
    </row>
    <row r="10152" spans="1:5" x14ac:dyDescent="0.25">
      <c r="A10152" t="s">
        <v>320</v>
      </c>
      <c r="B10152" t="s">
        <v>158</v>
      </c>
      <c r="C10152" t="s">
        <v>454</v>
      </c>
      <c r="D10152">
        <v>8466000000</v>
      </c>
      <c r="E10152">
        <v>2019</v>
      </c>
    </row>
    <row r="10153" spans="1:5" x14ac:dyDescent="0.25">
      <c r="A10153" t="s">
        <v>320</v>
      </c>
      <c r="B10153" t="s">
        <v>158</v>
      </c>
      <c r="C10153" t="s">
        <v>454</v>
      </c>
      <c r="D10153">
        <v>9459000000</v>
      </c>
      <c r="E10153">
        <v>2020</v>
      </c>
    </row>
    <row r="10154" spans="1:5" x14ac:dyDescent="0.25">
      <c r="A10154" t="s">
        <v>320</v>
      </c>
      <c r="B10154" t="s">
        <v>158</v>
      </c>
      <c r="C10154" t="s">
        <v>24</v>
      </c>
      <c r="D10154">
        <v>10459000000</v>
      </c>
      <c r="E10154">
        <v>2018</v>
      </c>
    </row>
    <row r="10155" spans="1:5" x14ac:dyDescent="0.25">
      <c r="A10155" t="s">
        <v>320</v>
      </c>
      <c r="B10155" t="s">
        <v>158</v>
      </c>
      <c r="C10155" t="s">
        <v>24</v>
      </c>
      <c r="D10155">
        <v>8466000000</v>
      </c>
      <c r="E10155">
        <v>2019</v>
      </c>
    </row>
    <row r="10156" spans="1:5" x14ac:dyDescent="0.25">
      <c r="A10156" t="s">
        <v>320</v>
      </c>
      <c r="B10156" t="s">
        <v>158</v>
      </c>
      <c r="C10156" t="s">
        <v>24</v>
      </c>
      <c r="D10156">
        <v>9459000000</v>
      </c>
      <c r="E10156">
        <v>2020</v>
      </c>
    </row>
    <row r="10157" spans="1:5" x14ac:dyDescent="0.25">
      <c r="A10157" t="s">
        <v>320</v>
      </c>
      <c r="B10157" t="s">
        <v>158</v>
      </c>
      <c r="C10157" t="s">
        <v>455</v>
      </c>
      <c r="D10157">
        <v>0</v>
      </c>
      <c r="E10157">
        <v>2018</v>
      </c>
    </row>
    <row r="10158" spans="1:5" x14ac:dyDescent="0.25">
      <c r="A10158" t="s">
        <v>320</v>
      </c>
      <c r="B10158" t="s">
        <v>158</v>
      </c>
      <c r="C10158" t="s">
        <v>455</v>
      </c>
      <c r="D10158">
        <v>0</v>
      </c>
      <c r="E10158">
        <v>2019</v>
      </c>
    </row>
    <row r="10159" spans="1:5" x14ac:dyDescent="0.25">
      <c r="A10159" t="s">
        <v>320</v>
      </c>
      <c r="B10159" t="s">
        <v>158</v>
      </c>
      <c r="C10159" t="s">
        <v>455</v>
      </c>
      <c r="D10159">
        <v>0</v>
      </c>
      <c r="E10159">
        <v>2020</v>
      </c>
    </row>
    <row r="10160" spans="1:5" x14ac:dyDescent="0.25">
      <c r="A10160" t="s">
        <v>320</v>
      </c>
      <c r="B10160" t="s">
        <v>158</v>
      </c>
      <c r="C10160" t="s">
        <v>14</v>
      </c>
      <c r="D10160">
        <v>801249000000</v>
      </c>
      <c r="E10160">
        <v>2018</v>
      </c>
    </row>
    <row r="10161" spans="1:5" x14ac:dyDescent="0.25">
      <c r="A10161" t="s">
        <v>320</v>
      </c>
      <c r="B10161" t="s">
        <v>158</v>
      </c>
      <c r="C10161" t="s">
        <v>14</v>
      </c>
      <c r="D10161">
        <v>859422000000</v>
      </c>
      <c r="E10161">
        <v>2019</v>
      </c>
    </row>
    <row r="10162" spans="1:5" x14ac:dyDescent="0.25">
      <c r="A10162" t="s">
        <v>320</v>
      </c>
      <c r="B10162" t="s">
        <v>158</v>
      </c>
      <c r="C10162" t="s">
        <v>14</v>
      </c>
      <c r="D10162">
        <v>1007186000000</v>
      </c>
      <c r="E10162">
        <v>2020</v>
      </c>
    </row>
    <row r="10163" spans="1:5" x14ac:dyDescent="0.25">
      <c r="A10163" t="s">
        <v>320</v>
      </c>
      <c r="B10163" t="s">
        <v>158</v>
      </c>
      <c r="C10163" t="s">
        <v>17</v>
      </c>
      <c r="D10163">
        <v>751080000000</v>
      </c>
      <c r="E10163">
        <v>2018</v>
      </c>
    </row>
    <row r="10164" spans="1:5" x14ac:dyDescent="0.25">
      <c r="A10164" t="s">
        <v>320</v>
      </c>
      <c r="B10164" t="s">
        <v>158</v>
      </c>
      <c r="C10164" t="s">
        <v>17</v>
      </c>
      <c r="D10164">
        <v>769962000000</v>
      </c>
      <c r="E10164">
        <v>2019</v>
      </c>
    </row>
    <row r="10165" spans="1:5" x14ac:dyDescent="0.25">
      <c r="A10165" t="s">
        <v>320</v>
      </c>
      <c r="B10165" t="s">
        <v>158</v>
      </c>
      <c r="C10165" t="s">
        <v>17</v>
      </c>
      <c r="D10165">
        <v>918904000000</v>
      </c>
      <c r="E10165">
        <v>2020</v>
      </c>
    </row>
    <row r="10166" spans="1:5" x14ac:dyDescent="0.25">
      <c r="A10166" t="s">
        <v>320</v>
      </c>
      <c r="B10166" t="s">
        <v>158</v>
      </c>
      <c r="C10166" t="s">
        <v>456</v>
      </c>
      <c r="D10166">
        <v>23461000000</v>
      </c>
      <c r="E10166">
        <v>2018</v>
      </c>
    </row>
    <row r="10167" spans="1:5" x14ac:dyDescent="0.25">
      <c r="A10167" t="s">
        <v>320</v>
      </c>
      <c r="B10167" t="s">
        <v>158</v>
      </c>
      <c r="C10167" t="s">
        <v>456</v>
      </c>
      <c r="D10167">
        <v>24898000000</v>
      </c>
      <c r="E10167">
        <v>2019</v>
      </c>
    </row>
    <row r="10168" spans="1:5" x14ac:dyDescent="0.25">
      <c r="A10168" t="s">
        <v>320</v>
      </c>
      <c r="B10168" t="s">
        <v>158</v>
      </c>
      <c r="C10168" t="s">
        <v>456</v>
      </c>
      <c r="D10168">
        <v>28983000000</v>
      </c>
      <c r="E10168">
        <v>2020</v>
      </c>
    </row>
    <row r="10169" spans="1:5" x14ac:dyDescent="0.25">
      <c r="A10169" t="s">
        <v>320</v>
      </c>
      <c r="B10169" t="s">
        <v>158</v>
      </c>
      <c r="C10169" t="s">
        <v>457</v>
      </c>
      <c r="D10169">
        <v>0</v>
      </c>
      <c r="E10169">
        <v>2018</v>
      </c>
    </row>
    <row r="10170" spans="1:5" x14ac:dyDescent="0.25">
      <c r="A10170" t="s">
        <v>320</v>
      </c>
      <c r="B10170" t="s">
        <v>158</v>
      </c>
      <c r="C10170" t="s">
        <v>457</v>
      </c>
      <c r="D10170">
        <v>0</v>
      </c>
      <c r="E10170">
        <v>2020</v>
      </c>
    </row>
    <row r="10171" spans="1:5" x14ac:dyDescent="0.25">
      <c r="A10171" t="s">
        <v>320</v>
      </c>
      <c r="B10171" t="s">
        <v>158</v>
      </c>
      <c r="C10171" t="s">
        <v>494</v>
      </c>
      <c r="D10171">
        <v>0</v>
      </c>
      <c r="E10171">
        <v>2019</v>
      </c>
    </row>
    <row r="10172" spans="1:5" x14ac:dyDescent="0.25">
      <c r="A10172" t="s">
        <v>320</v>
      </c>
      <c r="B10172" t="s">
        <v>158</v>
      </c>
      <c r="C10172" t="s">
        <v>458</v>
      </c>
      <c r="D10172">
        <v>23461000000</v>
      </c>
      <c r="E10172">
        <v>2018</v>
      </c>
    </row>
    <row r="10173" spans="1:5" x14ac:dyDescent="0.25">
      <c r="A10173" t="s">
        <v>320</v>
      </c>
      <c r="B10173" t="s">
        <v>158</v>
      </c>
      <c r="C10173" t="s">
        <v>458</v>
      </c>
      <c r="D10173">
        <v>24898000000</v>
      </c>
      <c r="E10173">
        <v>2019</v>
      </c>
    </row>
    <row r="10174" spans="1:5" x14ac:dyDescent="0.25">
      <c r="A10174" t="s">
        <v>320</v>
      </c>
      <c r="B10174" t="s">
        <v>158</v>
      </c>
      <c r="C10174" t="s">
        <v>458</v>
      </c>
      <c r="D10174">
        <v>28983000000</v>
      </c>
      <c r="E10174">
        <v>2020</v>
      </c>
    </row>
    <row r="10175" spans="1:5" x14ac:dyDescent="0.25">
      <c r="A10175" t="s">
        <v>320</v>
      </c>
      <c r="B10175" t="s">
        <v>158</v>
      </c>
      <c r="C10175" t="s">
        <v>459</v>
      </c>
      <c r="D10175">
        <v>4841000000</v>
      </c>
      <c r="E10175">
        <v>2018</v>
      </c>
    </row>
    <row r="10176" spans="1:5" x14ac:dyDescent="0.25">
      <c r="A10176" t="s">
        <v>320</v>
      </c>
      <c r="B10176" t="s">
        <v>158</v>
      </c>
      <c r="C10176" t="s">
        <v>459</v>
      </c>
      <c r="D10176">
        <v>2766000000</v>
      </c>
      <c r="E10176">
        <v>2019</v>
      </c>
    </row>
    <row r="10177" spans="1:5" x14ac:dyDescent="0.25">
      <c r="A10177" t="s">
        <v>320</v>
      </c>
      <c r="B10177" t="s">
        <v>158</v>
      </c>
      <c r="C10177" t="s">
        <v>459</v>
      </c>
      <c r="D10177">
        <v>3675000000</v>
      </c>
      <c r="E10177">
        <v>2020</v>
      </c>
    </row>
    <row r="10178" spans="1:5" x14ac:dyDescent="0.25">
      <c r="A10178" t="s">
        <v>320</v>
      </c>
      <c r="B10178" t="s">
        <v>158</v>
      </c>
      <c r="C10178" t="s">
        <v>460</v>
      </c>
      <c r="D10178">
        <v>12800000000</v>
      </c>
      <c r="E10178">
        <v>2018</v>
      </c>
    </row>
    <row r="10179" spans="1:5" x14ac:dyDescent="0.25">
      <c r="A10179" t="s">
        <v>320</v>
      </c>
      <c r="B10179" t="s">
        <v>158</v>
      </c>
      <c r="C10179" t="s">
        <v>460</v>
      </c>
      <c r="D10179">
        <v>15496000000</v>
      </c>
      <c r="E10179">
        <v>2019</v>
      </c>
    </row>
    <row r="10180" spans="1:5" x14ac:dyDescent="0.25">
      <c r="A10180" t="s">
        <v>320</v>
      </c>
      <c r="B10180" t="s">
        <v>158</v>
      </c>
      <c r="C10180" t="s">
        <v>460</v>
      </c>
      <c r="D10180">
        <v>69271000000</v>
      </c>
      <c r="E10180">
        <v>2020</v>
      </c>
    </row>
    <row r="10181" spans="1:5" x14ac:dyDescent="0.25">
      <c r="A10181" t="s">
        <v>320</v>
      </c>
      <c r="B10181" t="s">
        <v>158</v>
      </c>
      <c r="C10181" t="s">
        <v>461</v>
      </c>
      <c r="D10181">
        <v>-12161000000</v>
      </c>
      <c r="E10181">
        <v>2018</v>
      </c>
    </row>
    <row r="10182" spans="1:5" x14ac:dyDescent="0.25">
      <c r="A10182" t="s">
        <v>320</v>
      </c>
      <c r="B10182" t="s">
        <v>158</v>
      </c>
      <c r="C10182" t="s">
        <v>461</v>
      </c>
      <c r="D10182">
        <v>-27754000000</v>
      </c>
      <c r="E10182">
        <v>2019</v>
      </c>
    </row>
    <row r="10183" spans="1:5" x14ac:dyDescent="0.25">
      <c r="A10183" t="s">
        <v>320</v>
      </c>
      <c r="B10183" t="s">
        <v>158</v>
      </c>
      <c r="C10183" t="s">
        <v>461</v>
      </c>
      <c r="D10183">
        <v>-47660000000</v>
      </c>
      <c r="E10183">
        <v>2020</v>
      </c>
    </row>
    <row r="10184" spans="1:5" x14ac:dyDescent="0.25">
      <c r="A10184" t="s">
        <v>320</v>
      </c>
      <c r="B10184" t="s">
        <v>158</v>
      </c>
      <c r="C10184" t="s">
        <v>462</v>
      </c>
      <c r="D10184">
        <v>2426000000</v>
      </c>
      <c r="E10184">
        <v>2018</v>
      </c>
    </row>
    <row r="10185" spans="1:5" x14ac:dyDescent="0.25">
      <c r="A10185" t="s">
        <v>320</v>
      </c>
      <c r="B10185" t="s">
        <v>158</v>
      </c>
      <c r="C10185" t="s">
        <v>462</v>
      </c>
      <c r="D10185">
        <v>-7257000000</v>
      </c>
      <c r="E10185">
        <v>2019</v>
      </c>
    </row>
    <row r="10186" spans="1:5" x14ac:dyDescent="0.25">
      <c r="A10186" t="s">
        <v>320</v>
      </c>
      <c r="B10186" t="s">
        <v>158</v>
      </c>
      <c r="C10186" t="s">
        <v>462</v>
      </c>
      <c r="D10186">
        <v>-60634000000</v>
      </c>
      <c r="E10186">
        <v>2020</v>
      </c>
    </row>
    <row r="10187" spans="1:5" x14ac:dyDescent="0.25">
      <c r="A10187" t="s">
        <v>320</v>
      </c>
      <c r="B10187" t="s">
        <v>158</v>
      </c>
      <c r="C10187" t="s">
        <v>463</v>
      </c>
      <c r="D10187">
        <v>2573000000</v>
      </c>
      <c r="E10187">
        <v>2018</v>
      </c>
    </row>
    <row r="10188" spans="1:5" x14ac:dyDescent="0.25">
      <c r="A10188" t="s">
        <v>320</v>
      </c>
      <c r="B10188" t="s">
        <v>158</v>
      </c>
      <c r="C10188" t="s">
        <v>463</v>
      </c>
      <c r="D10188">
        <v>-2177000000</v>
      </c>
      <c r="E10188">
        <v>2019</v>
      </c>
    </row>
    <row r="10189" spans="1:5" x14ac:dyDescent="0.25">
      <c r="A10189" t="s">
        <v>320</v>
      </c>
      <c r="B10189" t="s">
        <v>158</v>
      </c>
      <c r="C10189" t="s">
        <v>463</v>
      </c>
      <c r="D10189">
        <v>50000000</v>
      </c>
      <c r="E10189">
        <v>2020</v>
      </c>
    </row>
    <row r="10190" spans="1:5" x14ac:dyDescent="0.25">
      <c r="A10190" t="s">
        <v>320</v>
      </c>
      <c r="B10190" t="s">
        <v>158</v>
      </c>
      <c r="C10190" t="s">
        <v>12</v>
      </c>
      <c r="D10190">
        <v>0</v>
      </c>
      <c r="E10190">
        <v>2018</v>
      </c>
    </row>
    <row r="10191" spans="1:5" x14ac:dyDescent="0.25">
      <c r="A10191" t="s">
        <v>320</v>
      </c>
      <c r="B10191" t="s">
        <v>158</v>
      </c>
      <c r="C10191" t="s">
        <v>12</v>
      </c>
      <c r="D10191">
        <v>-74610000000</v>
      </c>
      <c r="E10191">
        <v>2019</v>
      </c>
    </row>
    <row r="10192" spans="1:5" x14ac:dyDescent="0.25">
      <c r="A10192" t="s">
        <v>320</v>
      </c>
      <c r="B10192" t="s">
        <v>158</v>
      </c>
      <c r="C10192" t="s">
        <v>12</v>
      </c>
      <c r="D10192">
        <v>-106490000000</v>
      </c>
      <c r="E10192">
        <v>2020</v>
      </c>
    </row>
    <row r="10193" spans="1:5" x14ac:dyDescent="0.25">
      <c r="A10193" t="s">
        <v>320</v>
      </c>
      <c r="B10193" t="s">
        <v>158</v>
      </c>
      <c r="C10193" t="s">
        <v>464</v>
      </c>
      <c r="D10193">
        <v>158257000000</v>
      </c>
      <c r="E10193">
        <v>2018</v>
      </c>
    </row>
    <row r="10194" spans="1:5" x14ac:dyDescent="0.25">
      <c r="A10194" t="s">
        <v>320</v>
      </c>
      <c r="B10194" t="s">
        <v>158</v>
      </c>
      <c r="C10194" t="s">
        <v>464</v>
      </c>
      <c r="D10194">
        <v>190019000000</v>
      </c>
      <c r="E10194">
        <v>2019</v>
      </c>
    </row>
    <row r="10195" spans="1:5" x14ac:dyDescent="0.25">
      <c r="A10195" t="s">
        <v>320</v>
      </c>
      <c r="B10195" t="s">
        <v>158</v>
      </c>
      <c r="C10195" t="s">
        <v>464</v>
      </c>
      <c r="D10195">
        <v>259962000000</v>
      </c>
      <c r="E10195">
        <v>2020</v>
      </c>
    </row>
    <row r="10196" spans="1:5" x14ac:dyDescent="0.25">
      <c r="A10196" t="s">
        <v>320</v>
      </c>
      <c r="B10196" t="s">
        <v>158</v>
      </c>
      <c r="C10196" t="s">
        <v>465</v>
      </c>
      <c r="D10196">
        <v>332400000000</v>
      </c>
      <c r="E10196">
        <v>2018</v>
      </c>
    </row>
    <row r="10197" spans="1:5" x14ac:dyDescent="0.25">
      <c r="A10197" t="s">
        <v>320</v>
      </c>
      <c r="B10197" t="s">
        <v>158</v>
      </c>
      <c r="C10197" t="s">
        <v>465</v>
      </c>
      <c r="D10197">
        <v>859422000000</v>
      </c>
      <c r="E10197">
        <v>2019</v>
      </c>
    </row>
    <row r="10198" spans="1:5" x14ac:dyDescent="0.25">
      <c r="A10198" t="s">
        <v>320</v>
      </c>
      <c r="B10198" t="s">
        <v>158</v>
      </c>
      <c r="C10198" t="s">
        <v>465</v>
      </c>
      <c r="D10198">
        <v>1008924000000</v>
      </c>
      <c r="E10198">
        <v>2020</v>
      </c>
    </row>
    <row r="10199" spans="1:5" x14ac:dyDescent="0.25">
      <c r="A10199" t="s">
        <v>320</v>
      </c>
      <c r="B10199" t="s">
        <v>158</v>
      </c>
      <c r="C10199" t="s">
        <v>466</v>
      </c>
      <c r="D10199">
        <v>538920000000</v>
      </c>
      <c r="E10199">
        <v>2018</v>
      </c>
    </row>
    <row r="10200" spans="1:5" x14ac:dyDescent="0.25">
      <c r="A10200" t="s">
        <v>320</v>
      </c>
      <c r="B10200" t="s">
        <v>158</v>
      </c>
      <c r="C10200" t="s">
        <v>466</v>
      </c>
      <c r="D10200">
        <v>562886000000</v>
      </c>
      <c r="E10200">
        <v>2019</v>
      </c>
    </row>
    <row r="10201" spans="1:5" x14ac:dyDescent="0.25">
      <c r="A10201" t="s">
        <v>320</v>
      </c>
      <c r="B10201" t="s">
        <v>158</v>
      </c>
      <c r="C10201" t="s">
        <v>466</v>
      </c>
      <c r="D10201">
        <v>724025000000</v>
      </c>
      <c r="E10201">
        <v>2020</v>
      </c>
    </row>
    <row r="10202" spans="1:5" x14ac:dyDescent="0.25">
      <c r="A10202" t="s">
        <v>320</v>
      </c>
      <c r="B10202" t="s">
        <v>158</v>
      </c>
      <c r="C10202" t="s">
        <v>467</v>
      </c>
      <c r="D10202">
        <v>18347000000</v>
      </c>
      <c r="E10202">
        <v>2018</v>
      </c>
    </row>
    <row r="10203" spans="1:5" x14ac:dyDescent="0.25">
      <c r="A10203" t="s">
        <v>320</v>
      </c>
      <c r="B10203" t="s">
        <v>158</v>
      </c>
      <c r="C10203" t="s">
        <v>467</v>
      </c>
      <c r="D10203">
        <v>18943000000</v>
      </c>
      <c r="E10203">
        <v>2019</v>
      </c>
    </row>
    <row r="10204" spans="1:5" x14ac:dyDescent="0.25">
      <c r="A10204" t="s">
        <v>320</v>
      </c>
      <c r="B10204" t="s">
        <v>158</v>
      </c>
      <c r="C10204" t="s">
        <v>467</v>
      </c>
      <c r="D10204">
        <v>23067000000</v>
      </c>
      <c r="E10204">
        <v>2020</v>
      </c>
    </row>
    <row r="10205" spans="1:5" x14ac:dyDescent="0.25">
      <c r="A10205" t="s">
        <v>320</v>
      </c>
      <c r="B10205" t="s">
        <v>158</v>
      </c>
      <c r="C10205" t="s">
        <v>468</v>
      </c>
      <c r="D10205">
        <v>0</v>
      </c>
      <c r="E10205">
        <v>2018</v>
      </c>
    </row>
    <row r="10206" spans="1:5" x14ac:dyDescent="0.25">
      <c r="A10206" t="s">
        <v>320</v>
      </c>
      <c r="B10206" t="s">
        <v>158</v>
      </c>
      <c r="C10206" t="s">
        <v>468</v>
      </c>
      <c r="D10206">
        <v>0</v>
      </c>
      <c r="E10206">
        <v>2019</v>
      </c>
    </row>
    <row r="10207" spans="1:5" x14ac:dyDescent="0.25">
      <c r="A10207" t="s">
        <v>320</v>
      </c>
      <c r="B10207" t="s">
        <v>158</v>
      </c>
      <c r="C10207" t="s">
        <v>468</v>
      </c>
      <c r="D10207">
        <v>0</v>
      </c>
      <c r="E10207">
        <v>2020</v>
      </c>
    </row>
    <row r="10208" spans="1:5" x14ac:dyDescent="0.25">
      <c r="A10208" t="s">
        <v>320</v>
      </c>
      <c r="B10208" t="s">
        <v>158</v>
      </c>
      <c r="C10208" t="s">
        <v>469</v>
      </c>
      <c r="D10208">
        <v>1810000000</v>
      </c>
      <c r="E10208">
        <v>2018</v>
      </c>
    </row>
    <row r="10209" spans="1:5" x14ac:dyDescent="0.25">
      <c r="A10209" t="s">
        <v>320</v>
      </c>
      <c r="B10209" t="s">
        <v>158</v>
      </c>
      <c r="C10209" t="s">
        <v>469</v>
      </c>
      <c r="D10209">
        <v>2104000000</v>
      </c>
      <c r="E10209">
        <v>2019</v>
      </c>
    </row>
    <row r="10210" spans="1:5" x14ac:dyDescent="0.25">
      <c r="A10210" t="s">
        <v>320</v>
      </c>
      <c r="B10210" t="s">
        <v>158</v>
      </c>
      <c r="C10210" t="s">
        <v>469</v>
      </c>
      <c r="D10210">
        <v>2336000000</v>
      </c>
      <c r="E10210">
        <v>2020</v>
      </c>
    </row>
    <row r="10211" spans="1:5" x14ac:dyDescent="0.25">
      <c r="A10211" t="s">
        <v>320</v>
      </c>
      <c r="B10211" t="s">
        <v>158</v>
      </c>
      <c r="C10211" t="s">
        <v>470</v>
      </c>
      <c r="D10211">
        <v>9418000000</v>
      </c>
      <c r="E10211">
        <v>2018</v>
      </c>
    </row>
    <row r="10212" spans="1:5" x14ac:dyDescent="0.25">
      <c r="A10212" t="s">
        <v>320</v>
      </c>
      <c r="B10212" t="s">
        <v>158</v>
      </c>
      <c r="C10212" t="s">
        <v>470</v>
      </c>
      <c r="D10212">
        <v>29773000000</v>
      </c>
      <c r="E10212">
        <v>2019</v>
      </c>
    </row>
    <row r="10213" spans="1:5" x14ac:dyDescent="0.25">
      <c r="A10213" t="s">
        <v>320</v>
      </c>
      <c r="B10213" t="s">
        <v>158</v>
      </c>
      <c r="C10213" t="s">
        <v>470</v>
      </c>
      <c r="D10213">
        <v>48670000000</v>
      </c>
      <c r="E10213">
        <v>2020</v>
      </c>
    </row>
    <row r="10214" spans="1:5" x14ac:dyDescent="0.25">
      <c r="A10214" t="s">
        <v>320</v>
      </c>
      <c r="B10214" t="s">
        <v>158</v>
      </c>
      <c r="C10214" t="s">
        <v>471</v>
      </c>
      <c r="D10214">
        <v>0</v>
      </c>
      <c r="E10214">
        <v>2018</v>
      </c>
    </row>
    <row r="10215" spans="1:5" x14ac:dyDescent="0.25">
      <c r="A10215" t="s">
        <v>320</v>
      </c>
      <c r="B10215" t="s">
        <v>158</v>
      </c>
      <c r="C10215" t="s">
        <v>471</v>
      </c>
      <c r="D10215">
        <v>0</v>
      </c>
      <c r="E10215">
        <v>2019</v>
      </c>
    </row>
    <row r="10216" spans="1:5" x14ac:dyDescent="0.25">
      <c r="A10216" t="s">
        <v>320</v>
      </c>
      <c r="B10216" t="s">
        <v>158</v>
      </c>
      <c r="C10216" t="s">
        <v>471</v>
      </c>
      <c r="D10216">
        <v>0</v>
      </c>
      <c r="E10216">
        <v>2020</v>
      </c>
    </row>
    <row r="10217" spans="1:5" x14ac:dyDescent="0.25">
      <c r="A10217" t="s">
        <v>320</v>
      </c>
      <c r="B10217" t="s">
        <v>158</v>
      </c>
      <c r="C10217" t="s">
        <v>472</v>
      </c>
      <c r="D10217">
        <v>599000000</v>
      </c>
      <c r="E10217">
        <v>2018</v>
      </c>
    </row>
    <row r="10218" spans="1:5" x14ac:dyDescent="0.25">
      <c r="A10218" t="s">
        <v>320</v>
      </c>
      <c r="B10218" t="s">
        <v>158</v>
      </c>
      <c r="C10218" t="s">
        <v>472</v>
      </c>
      <c r="D10218">
        <v>569000000</v>
      </c>
      <c r="E10218">
        <v>2019</v>
      </c>
    </row>
    <row r="10219" spans="1:5" x14ac:dyDescent="0.25">
      <c r="A10219" t="s">
        <v>320</v>
      </c>
      <c r="B10219" t="s">
        <v>158</v>
      </c>
      <c r="C10219" t="s">
        <v>472</v>
      </c>
      <c r="D10219">
        <v>544000000</v>
      </c>
      <c r="E10219">
        <v>2020</v>
      </c>
    </row>
    <row r="10220" spans="1:5" x14ac:dyDescent="0.25">
      <c r="A10220" t="s">
        <v>320</v>
      </c>
      <c r="B10220" t="s">
        <v>158</v>
      </c>
      <c r="C10220" t="s">
        <v>473</v>
      </c>
      <c r="D10220">
        <v>11203000000</v>
      </c>
      <c r="E10220">
        <v>2018</v>
      </c>
    </row>
    <row r="10221" spans="1:5" x14ac:dyDescent="0.25">
      <c r="A10221" t="s">
        <v>320</v>
      </c>
      <c r="B10221" t="s">
        <v>158</v>
      </c>
      <c r="C10221" t="s">
        <v>473</v>
      </c>
      <c r="D10221">
        <v>11203000000</v>
      </c>
      <c r="E10221">
        <v>2019</v>
      </c>
    </row>
    <row r="10222" spans="1:5" x14ac:dyDescent="0.25">
      <c r="A10222" t="s">
        <v>320</v>
      </c>
      <c r="B10222" t="s">
        <v>158</v>
      </c>
      <c r="C10222" t="s">
        <v>473</v>
      </c>
      <c r="D10222">
        <v>11203000000</v>
      </c>
      <c r="E10222">
        <v>2020</v>
      </c>
    </row>
    <row r="10223" spans="1:5" x14ac:dyDescent="0.25">
      <c r="A10223" t="s">
        <v>320</v>
      </c>
      <c r="B10223" t="s">
        <v>158</v>
      </c>
      <c r="C10223" t="s">
        <v>474</v>
      </c>
      <c r="D10223">
        <v>8095000000</v>
      </c>
      <c r="E10223">
        <v>2018</v>
      </c>
    </row>
    <row r="10224" spans="1:5" x14ac:dyDescent="0.25">
      <c r="A10224" t="s">
        <v>320</v>
      </c>
      <c r="B10224" t="s">
        <v>158</v>
      </c>
      <c r="C10224" t="s">
        <v>474</v>
      </c>
      <c r="D10224">
        <v>17812000000</v>
      </c>
      <c r="E10224">
        <v>2019</v>
      </c>
    </row>
    <row r="10225" spans="1:5" x14ac:dyDescent="0.25">
      <c r="A10225" t="s">
        <v>320</v>
      </c>
      <c r="B10225" t="s">
        <v>158</v>
      </c>
      <c r="C10225" t="s">
        <v>474</v>
      </c>
      <c r="D10225">
        <v>29057000000</v>
      </c>
      <c r="E10225">
        <v>2020</v>
      </c>
    </row>
    <row r="10226" spans="1:5" x14ac:dyDescent="0.25">
      <c r="A10226" t="s">
        <v>320</v>
      </c>
      <c r="B10226" t="s">
        <v>158</v>
      </c>
      <c r="C10226" t="s">
        <v>475</v>
      </c>
      <c r="D10226">
        <v>0</v>
      </c>
      <c r="E10226">
        <v>2018</v>
      </c>
    </row>
    <row r="10227" spans="1:5" x14ac:dyDescent="0.25">
      <c r="A10227" t="s">
        <v>320</v>
      </c>
      <c r="B10227" t="s">
        <v>158</v>
      </c>
      <c r="C10227" t="s">
        <v>475</v>
      </c>
      <c r="D10227">
        <v>1098000000</v>
      </c>
      <c r="E10227">
        <v>2019</v>
      </c>
    </row>
    <row r="10228" spans="1:5" x14ac:dyDescent="0.25">
      <c r="A10228" t="s">
        <v>320</v>
      </c>
      <c r="B10228" t="s">
        <v>158</v>
      </c>
      <c r="C10228" t="s">
        <v>475</v>
      </c>
      <c r="D10228">
        <v>349000000</v>
      </c>
      <c r="E10228">
        <v>2020</v>
      </c>
    </row>
    <row r="10229" spans="1:5" x14ac:dyDescent="0.25">
      <c r="A10229" t="s">
        <v>320</v>
      </c>
      <c r="B10229" t="s">
        <v>158</v>
      </c>
      <c r="C10229" t="s">
        <v>476</v>
      </c>
      <c r="D10229">
        <v>674000000</v>
      </c>
      <c r="E10229">
        <v>2018</v>
      </c>
    </row>
    <row r="10230" spans="1:5" x14ac:dyDescent="0.25">
      <c r="A10230" t="s">
        <v>320</v>
      </c>
      <c r="B10230" t="s">
        <v>158</v>
      </c>
      <c r="C10230" t="s">
        <v>476</v>
      </c>
      <c r="D10230">
        <v>1065000000</v>
      </c>
      <c r="E10230">
        <v>2019</v>
      </c>
    </row>
    <row r="10231" spans="1:5" x14ac:dyDescent="0.25">
      <c r="A10231" t="s">
        <v>320</v>
      </c>
      <c r="B10231" t="s">
        <v>158</v>
      </c>
      <c r="C10231" t="s">
        <v>476</v>
      </c>
      <c r="D10231">
        <v>3098000000</v>
      </c>
      <c r="E10231">
        <v>2020</v>
      </c>
    </row>
    <row r="10232" spans="1:5" x14ac:dyDescent="0.25">
      <c r="A10232" t="s">
        <v>320</v>
      </c>
      <c r="B10232" t="s">
        <v>158</v>
      </c>
      <c r="C10232" t="s">
        <v>477</v>
      </c>
      <c r="D10232">
        <v>3944000000</v>
      </c>
      <c r="E10232">
        <v>2018</v>
      </c>
    </row>
    <row r="10233" spans="1:5" x14ac:dyDescent="0.25">
      <c r="A10233" t="s">
        <v>320</v>
      </c>
      <c r="B10233" t="s">
        <v>158</v>
      </c>
      <c r="C10233" t="s">
        <v>477</v>
      </c>
      <c r="D10233">
        <v>6435000000</v>
      </c>
      <c r="E10233">
        <v>2019</v>
      </c>
    </row>
    <row r="10234" spans="1:5" x14ac:dyDescent="0.25">
      <c r="A10234" t="s">
        <v>320</v>
      </c>
      <c r="B10234" t="s">
        <v>158</v>
      </c>
      <c r="C10234" t="s">
        <v>477</v>
      </c>
      <c r="D10234">
        <v>2278000000</v>
      </c>
      <c r="E10234">
        <v>2020</v>
      </c>
    </row>
    <row r="10235" spans="1:5" x14ac:dyDescent="0.25">
      <c r="A10235" t="s">
        <v>320</v>
      </c>
      <c r="B10235" t="s">
        <v>158</v>
      </c>
      <c r="C10235" t="s">
        <v>478</v>
      </c>
      <c r="D10235">
        <v>0</v>
      </c>
      <c r="E10235">
        <v>2018</v>
      </c>
    </row>
    <row r="10236" spans="1:5" x14ac:dyDescent="0.25">
      <c r="A10236" t="s">
        <v>320</v>
      </c>
      <c r="B10236" t="s">
        <v>158</v>
      </c>
      <c r="C10236" t="s">
        <v>478</v>
      </c>
      <c r="D10236">
        <v>0</v>
      </c>
      <c r="E10236">
        <v>2019</v>
      </c>
    </row>
    <row r="10237" spans="1:5" x14ac:dyDescent="0.25">
      <c r="A10237" t="s">
        <v>320</v>
      </c>
      <c r="B10237" t="s">
        <v>158</v>
      </c>
      <c r="C10237" t="s">
        <v>478</v>
      </c>
      <c r="D10237">
        <v>0</v>
      </c>
      <c r="E10237">
        <v>2020</v>
      </c>
    </row>
    <row r="10238" spans="1:5" x14ac:dyDescent="0.25">
      <c r="A10238" t="s">
        <v>320</v>
      </c>
      <c r="B10238" t="s">
        <v>158</v>
      </c>
      <c r="C10238" t="s">
        <v>479</v>
      </c>
      <c r="D10238">
        <v>100100000000</v>
      </c>
      <c r="E10238">
        <v>2018</v>
      </c>
    </row>
    <row r="10239" spans="1:5" x14ac:dyDescent="0.25">
      <c r="A10239" t="s">
        <v>320</v>
      </c>
      <c r="B10239" t="s">
        <v>158</v>
      </c>
      <c r="C10239" t="s">
        <v>479</v>
      </c>
      <c r="D10239">
        <v>106465000000</v>
      </c>
      <c r="E10239">
        <v>2019</v>
      </c>
    </row>
    <row r="10240" spans="1:5" x14ac:dyDescent="0.25">
      <c r="A10240" t="s">
        <v>320</v>
      </c>
      <c r="B10240" t="s">
        <v>158</v>
      </c>
      <c r="C10240" t="s">
        <v>479</v>
      </c>
      <c r="D10240">
        <v>112947000000</v>
      </c>
      <c r="E10240">
        <v>2020</v>
      </c>
    </row>
    <row r="10241" spans="1:5" x14ac:dyDescent="0.25">
      <c r="A10241" t="s">
        <v>320</v>
      </c>
      <c r="B10241" t="s">
        <v>158</v>
      </c>
      <c r="C10241" t="s">
        <v>480</v>
      </c>
      <c r="D10241">
        <v>36616000000</v>
      </c>
      <c r="E10241">
        <v>2018</v>
      </c>
    </row>
    <row r="10242" spans="1:5" x14ac:dyDescent="0.25">
      <c r="A10242" t="s">
        <v>320</v>
      </c>
      <c r="B10242" t="s">
        <v>158</v>
      </c>
      <c r="C10242" t="s">
        <v>480</v>
      </c>
      <c r="D10242">
        <v>36546000000</v>
      </c>
      <c r="E10242">
        <v>2019</v>
      </c>
    </row>
    <row r="10243" spans="1:5" x14ac:dyDescent="0.25">
      <c r="A10243" t="s">
        <v>320</v>
      </c>
      <c r="B10243" t="s">
        <v>158</v>
      </c>
      <c r="C10243" t="s">
        <v>480</v>
      </c>
      <c r="D10243">
        <v>44560000000</v>
      </c>
      <c r="E10243">
        <v>2020</v>
      </c>
    </row>
    <row r="10244" spans="1:5" x14ac:dyDescent="0.25">
      <c r="A10244" t="s">
        <v>320</v>
      </c>
      <c r="B10244" t="s">
        <v>158</v>
      </c>
      <c r="C10244" t="s">
        <v>481</v>
      </c>
      <c r="D10244">
        <v>3786000000</v>
      </c>
      <c r="E10244">
        <v>2018</v>
      </c>
    </row>
    <row r="10245" spans="1:5" x14ac:dyDescent="0.25">
      <c r="A10245" t="s">
        <v>320</v>
      </c>
      <c r="B10245" t="s">
        <v>158</v>
      </c>
      <c r="C10245" t="s">
        <v>481</v>
      </c>
      <c r="D10245">
        <v>4251000000</v>
      </c>
      <c r="E10245">
        <v>2019</v>
      </c>
    </row>
    <row r="10246" spans="1:5" x14ac:dyDescent="0.25">
      <c r="A10246" t="s">
        <v>320</v>
      </c>
      <c r="B10246" t="s">
        <v>158</v>
      </c>
      <c r="C10246" t="s">
        <v>481</v>
      </c>
      <c r="D10246">
        <v>4014000000</v>
      </c>
      <c r="E10246">
        <v>2020</v>
      </c>
    </row>
    <row r="10247" spans="1:5" x14ac:dyDescent="0.25">
      <c r="A10247" t="s">
        <v>320</v>
      </c>
      <c r="B10247" t="s">
        <v>158</v>
      </c>
      <c r="C10247" t="s">
        <v>482</v>
      </c>
      <c r="D10247">
        <v>78723000000</v>
      </c>
      <c r="E10247">
        <v>2018</v>
      </c>
    </row>
    <row r="10248" spans="1:5" x14ac:dyDescent="0.25">
      <c r="A10248" t="s">
        <v>320</v>
      </c>
      <c r="B10248" t="s">
        <v>158</v>
      </c>
      <c r="C10248" t="s">
        <v>482</v>
      </c>
      <c r="D10248">
        <v>117756000000</v>
      </c>
      <c r="E10248">
        <v>2019</v>
      </c>
    </row>
    <row r="10249" spans="1:5" x14ac:dyDescent="0.25">
      <c r="A10249" t="s">
        <v>320</v>
      </c>
      <c r="B10249" t="s">
        <v>158</v>
      </c>
      <c r="C10249" t="s">
        <v>482</v>
      </c>
      <c r="D10249">
        <v>126571000000</v>
      </c>
      <c r="E10249">
        <v>2020</v>
      </c>
    </row>
    <row r="10250" spans="1:5" x14ac:dyDescent="0.25">
      <c r="A10250" t="s">
        <v>320</v>
      </c>
      <c r="B10250" t="s">
        <v>158</v>
      </c>
      <c r="C10250" t="s">
        <v>483</v>
      </c>
      <c r="D10250">
        <v>33547000000</v>
      </c>
      <c r="E10250">
        <v>2018</v>
      </c>
    </row>
    <row r="10251" spans="1:5" x14ac:dyDescent="0.25">
      <c r="A10251" t="s">
        <v>320</v>
      </c>
      <c r="B10251" t="s">
        <v>158</v>
      </c>
      <c r="C10251" t="s">
        <v>483</v>
      </c>
      <c r="D10251">
        <v>22163000000</v>
      </c>
      <c r="E10251">
        <v>2019</v>
      </c>
    </row>
    <row r="10252" spans="1:5" x14ac:dyDescent="0.25">
      <c r="A10252" t="s">
        <v>320</v>
      </c>
      <c r="B10252" t="s">
        <v>158</v>
      </c>
      <c r="C10252" t="s">
        <v>483</v>
      </c>
      <c r="D10252">
        <v>19781000000</v>
      </c>
      <c r="E10252">
        <v>2020</v>
      </c>
    </row>
    <row r="10253" spans="1:5" x14ac:dyDescent="0.25">
      <c r="A10253" t="s">
        <v>320</v>
      </c>
      <c r="B10253" t="s">
        <v>158</v>
      </c>
      <c r="C10253" t="s">
        <v>484</v>
      </c>
      <c r="D10253">
        <v>1831000000</v>
      </c>
      <c r="E10253">
        <v>2018</v>
      </c>
    </row>
    <row r="10254" spans="1:5" x14ac:dyDescent="0.25">
      <c r="A10254" t="s">
        <v>320</v>
      </c>
      <c r="B10254" t="s">
        <v>158</v>
      </c>
      <c r="C10254" t="s">
        <v>484</v>
      </c>
      <c r="D10254">
        <v>2018000000</v>
      </c>
      <c r="E10254">
        <v>2019</v>
      </c>
    </row>
    <row r="10255" spans="1:5" x14ac:dyDescent="0.25">
      <c r="A10255" t="s">
        <v>320</v>
      </c>
      <c r="B10255" t="s">
        <v>158</v>
      </c>
      <c r="C10255" t="s">
        <v>484</v>
      </c>
      <c r="D10255">
        <v>1920000000</v>
      </c>
      <c r="E10255">
        <v>2020</v>
      </c>
    </row>
    <row r="10256" spans="1:5" x14ac:dyDescent="0.25">
      <c r="A10256" t="s">
        <v>320</v>
      </c>
      <c r="B10256" t="s">
        <v>158</v>
      </c>
      <c r="C10256" t="s">
        <v>485</v>
      </c>
      <c r="D10256">
        <v>90185000000</v>
      </c>
      <c r="E10256">
        <v>2018</v>
      </c>
    </row>
    <row r="10257" spans="1:5" x14ac:dyDescent="0.25">
      <c r="A10257" t="s">
        <v>320</v>
      </c>
      <c r="B10257" t="s">
        <v>158</v>
      </c>
      <c r="C10257" t="s">
        <v>485</v>
      </c>
      <c r="D10257">
        <v>95932000000</v>
      </c>
      <c r="E10257">
        <v>2020</v>
      </c>
    </row>
    <row r="10258" spans="1:5" x14ac:dyDescent="0.25">
      <c r="A10258" t="s">
        <v>320</v>
      </c>
      <c r="B10258" t="s">
        <v>158</v>
      </c>
      <c r="C10258" t="s">
        <v>495</v>
      </c>
      <c r="D10258">
        <v>0</v>
      </c>
      <c r="E10258">
        <v>2019</v>
      </c>
    </row>
    <row r="10259" spans="1:5" x14ac:dyDescent="0.25">
      <c r="A10259" t="s">
        <v>320</v>
      </c>
      <c r="B10259" t="s">
        <v>158</v>
      </c>
      <c r="C10259" t="s">
        <v>486</v>
      </c>
      <c r="D10259">
        <v>20496000000</v>
      </c>
      <c r="E10259">
        <v>2018</v>
      </c>
    </row>
    <row r="10260" spans="1:5" x14ac:dyDescent="0.25">
      <c r="A10260" t="s">
        <v>320</v>
      </c>
      <c r="B10260" t="s">
        <v>158</v>
      </c>
      <c r="C10260" t="s">
        <v>486</v>
      </c>
      <c r="D10260">
        <v>2999000000</v>
      </c>
      <c r="E10260">
        <v>2019</v>
      </c>
    </row>
    <row r="10261" spans="1:5" x14ac:dyDescent="0.25">
      <c r="A10261" t="s">
        <v>320</v>
      </c>
      <c r="B10261" t="s">
        <v>158</v>
      </c>
      <c r="C10261" t="s">
        <v>486</v>
      </c>
      <c r="D10261">
        <v>22296000000</v>
      </c>
      <c r="E10261">
        <v>2020</v>
      </c>
    </row>
    <row r="10262" spans="1:5" x14ac:dyDescent="0.25">
      <c r="A10262" t="s">
        <v>322</v>
      </c>
      <c r="B10262" t="s">
        <v>160</v>
      </c>
      <c r="C10262" t="s">
        <v>411</v>
      </c>
      <c r="D10262">
        <v>15150000000</v>
      </c>
      <c r="E10262">
        <v>2018</v>
      </c>
    </row>
    <row r="10263" spans="1:5" x14ac:dyDescent="0.25">
      <c r="A10263" t="s">
        <v>322</v>
      </c>
      <c r="B10263" t="s">
        <v>160</v>
      </c>
      <c r="C10263" t="s">
        <v>411</v>
      </c>
      <c r="D10263">
        <v>12618000000</v>
      </c>
      <c r="E10263">
        <v>2019</v>
      </c>
    </row>
    <row r="10264" spans="1:5" x14ac:dyDescent="0.25">
      <c r="A10264" t="s">
        <v>322</v>
      </c>
      <c r="B10264" t="s">
        <v>160</v>
      </c>
      <c r="C10264" t="s">
        <v>411</v>
      </c>
      <c r="D10264">
        <v>18099000000</v>
      </c>
      <c r="E10264">
        <v>2020</v>
      </c>
    </row>
    <row r="10265" spans="1:5" x14ac:dyDescent="0.25">
      <c r="A10265" t="s">
        <v>322</v>
      </c>
      <c r="B10265" t="s">
        <v>160</v>
      </c>
      <c r="C10265" t="s">
        <v>10</v>
      </c>
      <c r="D10265">
        <v>1936000000</v>
      </c>
      <c r="E10265">
        <v>2018</v>
      </c>
    </row>
    <row r="10266" spans="1:5" x14ac:dyDescent="0.25">
      <c r="A10266" t="s">
        <v>322</v>
      </c>
      <c r="B10266" t="s">
        <v>160</v>
      </c>
      <c r="C10266" t="s">
        <v>10</v>
      </c>
      <c r="D10266">
        <v>2106000000</v>
      </c>
      <c r="E10266">
        <v>2019</v>
      </c>
    </row>
    <row r="10267" spans="1:5" x14ac:dyDescent="0.25">
      <c r="A10267" t="s">
        <v>322</v>
      </c>
      <c r="B10267" t="s">
        <v>160</v>
      </c>
      <c r="C10267" t="s">
        <v>10</v>
      </c>
      <c r="D10267">
        <v>2992000000</v>
      </c>
      <c r="E10267">
        <v>2020</v>
      </c>
    </row>
    <row r="10268" spans="1:5" x14ac:dyDescent="0.25">
      <c r="A10268" t="s">
        <v>322</v>
      </c>
      <c r="B10268" t="s">
        <v>160</v>
      </c>
      <c r="C10268" t="s">
        <v>412</v>
      </c>
      <c r="D10268">
        <v>0</v>
      </c>
      <c r="E10268">
        <v>2018</v>
      </c>
    </row>
    <row r="10269" spans="1:5" x14ac:dyDescent="0.25">
      <c r="A10269" t="s">
        <v>322</v>
      </c>
      <c r="B10269" t="s">
        <v>160</v>
      </c>
      <c r="C10269" t="s">
        <v>412</v>
      </c>
      <c r="D10269">
        <v>0</v>
      </c>
      <c r="E10269">
        <v>2019</v>
      </c>
    </row>
    <row r="10270" spans="1:5" x14ac:dyDescent="0.25">
      <c r="A10270" t="s">
        <v>322</v>
      </c>
      <c r="B10270" t="s">
        <v>160</v>
      </c>
      <c r="C10270" t="s">
        <v>412</v>
      </c>
      <c r="D10270">
        <v>0</v>
      </c>
      <c r="E10270">
        <v>2020</v>
      </c>
    </row>
    <row r="10271" spans="1:5" x14ac:dyDescent="0.25">
      <c r="A10271" t="s">
        <v>322</v>
      </c>
      <c r="B10271" t="s">
        <v>160</v>
      </c>
      <c r="C10271" t="s">
        <v>413</v>
      </c>
      <c r="D10271">
        <v>2434000000</v>
      </c>
      <c r="E10271">
        <v>2018</v>
      </c>
    </row>
    <row r="10272" spans="1:5" x14ac:dyDescent="0.25">
      <c r="A10272" t="s">
        <v>322</v>
      </c>
      <c r="B10272" t="s">
        <v>160</v>
      </c>
      <c r="C10272" t="s">
        <v>413</v>
      </c>
      <c r="D10272">
        <v>2547000000</v>
      </c>
      <c r="E10272">
        <v>2019</v>
      </c>
    </row>
    <row r="10273" spans="1:5" x14ac:dyDescent="0.25">
      <c r="A10273" t="s">
        <v>322</v>
      </c>
      <c r="B10273" t="s">
        <v>160</v>
      </c>
      <c r="C10273" t="s">
        <v>413</v>
      </c>
      <c r="D10273">
        <v>2829000000</v>
      </c>
      <c r="E10273">
        <v>2020</v>
      </c>
    </row>
    <row r="10274" spans="1:5" x14ac:dyDescent="0.25">
      <c r="A10274" t="s">
        <v>322</v>
      </c>
      <c r="B10274" t="s">
        <v>160</v>
      </c>
      <c r="C10274" t="s">
        <v>15</v>
      </c>
      <c r="D10274">
        <v>44003000000</v>
      </c>
      <c r="E10274">
        <v>2018</v>
      </c>
    </row>
    <row r="10275" spans="1:5" x14ac:dyDescent="0.25">
      <c r="A10275" t="s">
        <v>322</v>
      </c>
      <c r="B10275" t="s">
        <v>160</v>
      </c>
      <c r="C10275" t="s">
        <v>15</v>
      </c>
      <c r="D10275">
        <v>51236000000</v>
      </c>
      <c r="E10275">
        <v>2019</v>
      </c>
    </row>
    <row r="10276" spans="1:5" x14ac:dyDescent="0.25">
      <c r="A10276" t="s">
        <v>322</v>
      </c>
      <c r="B10276" t="s">
        <v>160</v>
      </c>
      <c r="C10276" t="s">
        <v>15</v>
      </c>
      <c r="D10276">
        <v>70581000000</v>
      </c>
      <c r="E10276">
        <v>2020</v>
      </c>
    </row>
    <row r="10277" spans="1:5" x14ac:dyDescent="0.25">
      <c r="A10277" t="s">
        <v>322</v>
      </c>
      <c r="B10277" t="s">
        <v>160</v>
      </c>
      <c r="C10277" t="s">
        <v>414</v>
      </c>
      <c r="D10277">
        <v>-2442000000</v>
      </c>
      <c r="E10277">
        <v>2018</v>
      </c>
    </row>
    <row r="10278" spans="1:5" x14ac:dyDescent="0.25">
      <c r="A10278" t="s">
        <v>322</v>
      </c>
      <c r="B10278" t="s">
        <v>160</v>
      </c>
      <c r="C10278" t="s">
        <v>414</v>
      </c>
      <c r="D10278">
        <v>-2678000000</v>
      </c>
      <c r="E10278">
        <v>2019</v>
      </c>
    </row>
    <row r="10279" spans="1:5" x14ac:dyDescent="0.25">
      <c r="A10279" t="s">
        <v>322</v>
      </c>
      <c r="B10279" t="s">
        <v>160</v>
      </c>
      <c r="C10279" t="s">
        <v>414</v>
      </c>
      <c r="D10279">
        <v>-2463000000</v>
      </c>
      <c r="E10279">
        <v>2020</v>
      </c>
    </row>
    <row r="10280" spans="1:5" x14ac:dyDescent="0.25">
      <c r="A10280" t="s">
        <v>322</v>
      </c>
      <c r="B10280" t="s">
        <v>160</v>
      </c>
      <c r="C10280" t="s">
        <v>415</v>
      </c>
      <c r="D10280">
        <v>-12547000000</v>
      </c>
      <c r="E10280">
        <v>2018</v>
      </c>
    </row>
    <row r="10281" spans="1:5" x14ac:dyDescent="0.25">
      <c r="A10281" t="s">
        <v>322</v>
      </c>
      <c r="B10281" t="s">
        <v>160</v>
      </c>
      <c r="C10281" t="s">
        <v>415</v>
      </c>
      <c r="D10281">
        <v>-10798000000</v>
      </c>
      <c r="E10281">
        <v>2019</v>
      </c>
    </row>
    <row r="10282" spans="1:5" x14ac:dyDescent="0.25">
      <c r="A10282" t="s">
        <v>322</v>
      </c>
      <c r="B10282" t="s">
        <v>160</v>
      </c>
      <c r="C10282" t="s">
        <v>415</v>
      </c>
      <c r="D10282">
        <v>-2983000000</v>
      </c>
      <c r="E10282">
        <v>2020</v>
      </c>
    </row>
    <row r="10283" spans="1:5" x14ac:dyDescent="0.25">
      <c r="A10283" t="s">
        <v>322</v>
      </c>
      <c r="B10283" t="s">
        <v>160</v>
      </c>
      <c r="C10283" t="s">
        <v>416</v>
      </c>
      <c r="D10283">
        <v>-2416000000</v>
      </c>
      <c r="E10283">
        <v>2018</v>
      </c>
    </row>
    <row r="10284" spans="1:5" x14ac:dyDescent="0.25">
      <c r="A10284" t="s">
        <v>322</v>
      </c>
      <c r="B10284" t="s">
        <v>160</v>
      </c>
      <c r="C10284" t="s">
        <v>416</v>
      </c>
      <c r="D10284">
        <v>-2653000000</v>
      </c>
      <c r="E10284">
        <v>2019</v>
      </c>
    </row>
    <row r="10285" spans="1:5" x14ac:dyDescent="0.25">
      <c r="A10285" t="s">
        <v>322</v>
      </c>
      <c r="B10285" t="s">
        <v>160</v>
      </c>
      <c r="C10285" t="s">
        <v>416</v>
      </c>
      <c r="D10285">
        <v>-10170000000</v>
      </c>
      <c r="E10285">
        <v>2020</v>
      </c>
    </row>
    <row r="10286" spans="1:5" x14ac:dyDescent="0.25">
      <c r="A10286" t="s">
        <v>322</v>
      </c>
      <c r="B10286" t="s">
        <v>160</v>
      </c>
      <c r="C10286" t="s">
        <v>417</v>
      </c>
      <c r="D10286">
        <v>13165000000</v>
      </c>
      <c r="E10286">
        <v>2018</v>
      </c>
    </row>
    <row r="10287" spans="1:5" x14ac:dyDescent="0.25">
      <c r="A10287" t="s">
        <v>322</v>
      </c>
      <c r="B10287" t="s">
        <v>160</v>
      </c>
      <c r="C10287" t="s">
        <v>417</v>
      </c>
      <c r="D10287">
        <v>13687000000</v>
      </c>
      <c r="E10287">
        <v>2019</v>
      </c>
    </row>
    <row r="10288" spans="1:5" x14ac:dyDescent="0.25">
      <c r="A10288" t="s">
        <v>322</v>
      </c>
      <c r="B10288" t="s">
        <v>160</v>
      </c>
      <c r="C10288" t="s">
        <v>417</v>
      </c>
      <c r="D10288">
        <v>18839000000</v>
      </c>
      <c r="E10288">
        <v>2020</v>
      </c>
    </row>
    <row r="10289" spans="1:5" x14ac:dyDescent="0.25">
      <c r="A10289" t="s">
        <v>322</v>
      </c>
      <c r="B10289" t="s">
        <v>160</v>
      </c>
      <c r="C10289" t="s">
        <v>418</v>
      </c>
      <c r="D10289">
        <v>1778000000</v>
      </c>
      <c r="E10289">
        <v>2018</v>
      </c>
    </row>
    <row r="10290" spans="1:5" x14ac:dyDescent="0.25">
      <c r="A10290" t="s">
        <v>322</v>
      </c>
      <c r="B10290" t="s">
        <v>160</v>
      </c>
      <c r="C10290" t="s">
        <v>418</v>
      </c>
      <c r="D10290">
        <v>2133000000</v>
      </c>
      <c r="E10290">
        <v>2019</v>
      </c>
    </row>
    <row r="10291" spans="1:5" x14ac:dyDescent="0.25">
      <c r="A10291" t="s">
        <v>322</v>
      </c>
      <c r="B10291" t="s">
        <v>160</v>
      </c>
      <c r="C10291" t="s">
        <v>418</v>
      </c>
      <c r="D10291">
        <v>7895000000</v>
      </c>
      <c r="E10291">
        <v>2020</v>
      </c>
    </row>
    <row r="10292" spans="1:5" x14ac:dyDescent="0.25">
      <c r="A10292" t="s">
        <v>322</v>
      </c>
      <c r="B10292" t="s">
        <v>160</v>
      </c>
      <c r="C10292" t="s">
        <v>419</v>
      </c>
      <c r="D10292">
        <v>-33000000</v>
      </c>
      <c r="E10292">
        <v>2018</v>
      </c>
    </row>
    <row r="10293" spans="1:5" x14ac:dyDescent="0.25">
      <c r="A10293" t="s">
        <v>322</v>
      </c>
      <c r="B10293" t="s">
        <v>160</v>
      </c>
      <c r="C10293" t="s">
        <v>419</v>
      </c>
      <c r="D10293">
        <v>170000000</v>
      </c>
      <c r="E10293">
        <v>2019</v>
      </c>
    </row>
    <row r="10294" spans="1:5" x14ac:dyDescent="0.25">
      <c r="A10294" t="s">
        <v>322</v>
      </c>
      <c r="B10294" t="s">
        <v>160</v>
      </c>
      <c r="C10294" t="s">
        <v>419</v>
      </c>
      <c r="D10294">
        <v>465000000</v>
      </c>
      <c r="E10294">
        <v>2020</v>
      </c>
    </row>
    <row r="10295" spans="1:5" x14ac:dyDescent="0.25">
      <c r="A10295" t="s">
        <v>322</v>
      </c>
      <c r="B10295" t="s">
        <v>160</v>
      </c>
      <c r="C10295" t="s">
        <v>420</v>
      </c>
      <c r="D10295">
        <v>1244000000</v>
      </c>
      <c r="E10295">
        <v>2018</v>
      </c>
    </row>
    <row r="10296" spans="1:5" x14ac:dyDescent="0.25">
      <c r="A10296" t="s">
        <v>322</v>
      </c>
      <c r="B10296" t="s">
        <v>160</v>
      </c>
      <c r="C10296" t="s">
        <v>420</v>
      </c>
      <c r="D10296">
        <v>593000000</v>
      </c>
      <c r="E10296">
        <v>2019</v>
      </c>
    </row>
    <row r="10297" spans="1:5" x14ac:dyDescent="0.25">
      <c r="A10297" t="s">
        <v>322</v>
      </c>
      <c r="B10297" t="s">
        <v>160</v>
      </c>
      <c r="C10297" t="s">
        <v>420</v>
      </c>
      <c r="D10297">
        <v>1657000000</v>
      </c>
      <c r="E10297">
        <v>2020</v>
      </c>
    </row>
    <row r="10298" spans="1:5" x14ac:dyDescent="0.25">
      <c r="A10298" t="s">
        <v>322</v>
      </c>
      <c r="B10298" t="s">
        <v>160</v>
      </c>
      <c r="C10298" t="s">
        <v>421</v>
      </c>
      <c r="D10298">
        <v>828000000</v>
      </c>
      <c r="E10298">
        <v>2018</v>
      </c>
    </row>
    <row r="10299" spans="1:5" x14ac:dyDescent="0.25">
      <c r="A10299" t="s">
        <v>322</v>
      </c>
      <c r="B10299" t="s">
        <v>160</v>
      </c>
      <c r="C10299" t="s">
        <v>421</v>
      </c>
      <c r="D10299">
        <v>76000000</v>
      </c>
      <c r="E10299">
        <v>2019</v>
      </c>
    </row>
    <row r="10300" spans="1:5" x14ac:dyDescent="0.25">
      <c r="A10300" t="s">
        <v>322</v>
      </c>
      <c r="B10300" t="s">
        <v>160</v>
      </c>
      <c r="C10300" t="s">
        <v>421</v>
      </c>
      <c r="D10300">
        <v>4969000000</v>
      </c>
      <c r="E10300">
        <v>2020</v>
      </c>
    </row>
    <row r="10301" spans="1:5" x14ac:dyDescent="0.25">
      <c r="A10301" t="s">
        <v>322</v>
      </c>
      <c r="B10301" t="s">
        <v>160</v>
      </c>
      <c r="C10301" t="s">
        <v>422</v>
      </c>
      <c r="D10301">
        <v>717000000</v>
      </c>
      <c r="E10301">
        <v>2018</v>
      </c>
    </row>
    <row r="10302" spans="1:5" x14ac:dyDescent="0.25">
      <c r="A10302" t="s">
        <v>322</v>
      </c>
      <c r="B10302" t="s">
        <v>160</v>
      </c>
      <c r="C10302" t="s">
        <v>422</v>
      </c>
      <c r="D10302">
        <v>436000000</v>
      </c>
      <c r="E10302">
        <v>2019</v>
      </c>
    </row>
    <row r="10303" spans="1:5" x14ac:dyDescent="0.25">
      <c r="A10303" t="s">
        <v>322</v>
      </c>
      <c r="B10303" t="s">
        <v>160</v>
      </c>
      <c r="C10303" t="s">
        <v>422</v>
      </c>
      <c r="D10303">
        <v>-2442000000</v>
      </c>
      <c r="E10303">
        <v>2020</v>
      </c>
    </row>
    <row r="10304" spans="1:5" x14ac:dyDescent="0.25">
      <c r="A10304" t="s">
        <v>322</v>
      </c>
      <c r="B10304" t="s">
        <v>160</v>
      </c>
      <c r="C10304" t="s">
        <v>423</v>
      </c>
      <c r="D10304">
        <v>89000000</v>
      </c>
      <c r="E10304">
        <v>2018</v>
      </c>
    </row>
    <row r="10305" spans="1:5" x14ac:dyDescent="0.25">
      <c r="A10305" t="s">
        <v>322</v>
      </c>
      <c r="B10305" t="s">
        <v>160</v>
      </c>
      <c r="C10305" t="s">
        <v>423</v>
      </c>
      <c r="D10305">
        <v>89000000</v>
      </c>
      <c r="E10305">
        <v>2019</v>
      </c>
    </row>
    <row r="10306" spans="1:5" x14ac:dyDescent="0.25">
      <c r="A10306" t="s">
        <v>322</v>
      </c>
      <c r="B10306" t="s">
        <v>160</v>
      </c>
      <c r="C10306" t="s">
        <v>423</v>
      </c>
      <c r="D10306">
        <v>89000000</v>
      </c>
      <c r="E10306">
        <v>2020</v>
      </c>
    </row>
    <row r="10307" spans="1:5" x14ac:dyDescent="0.25">
      <c r="A10307" t="s">
        <v>322</v>
      </c>
      <c r="B10307" t="s">
        <v>160</v>
      </c>
      <c r="C10307" t="s">
        <v>424</v>
      </c>
      <c r="D10307">
        <v>0</v>
      </c>
      <c r="E10307">
        <v>2018</v>
      </c>
    </row>
    <row r="10308" spans="1:5" x14ac:dyDescent="0.25">
      <c r="A10308" t="s">
        <v>322</v>
      </c>
      <c r="B10308" t="s">
        <v>160</v>
      </c>
      <c r="C10308" t="s">
        <v>424</v>
      </c>
      <c r="D10308">
        <v>0</v>
      </c>
      <c r="E10308">
        <v>2019</v>
      </c>
    </row>
    <row r="10309" spans="1:5" x14ac:dyDescent="0.25">
      <c r="A10309" t="s">
        <v>322</v>
      </c>
      <c r="B10309" t="s">
        <v>160</v>
      </c>
      <c r="C10309" t="s">
        <v>424</v>
      </c>
      <c r="D10309">
        <v>0</v>
      </c>
      <c r="E10309">
        <v>2020</v>
      </c>
    </row>
    <row r="10310" spans="1:5" x14ac:dyDescent="0.25">
      <c r="A10310" t="s">
        <v>322</v>
      </c>
      <c r="B10310" t="s">
        <v>160</v>
      </c>
      <c r="C10310" t="s">
        <v>425</v>
      </c>
      <c r="D10310">
        <v>10915000000</v>
      </c>
      <c r="E10310">
        <v>2018</v>
      </c>
    </row>
    <row r="10311" spans="1:5" x14ac:dyDescent="0.25">
      <c r="A10311" t="s">
        <v>322</v>
      </c>
      <c r="B10311" t="s">
        <v>160</v>
      </c>
      <c r="C10311" t="s">
        <v>425</v>
      </c>
      <c r="D10311">
        <v>11306000000</v>
      </c>
      <c r="E10311">
        <v>2019</v>
      </c>
    </row>
    <row r="10312" spans="1:5" x14ac:dyDescent="0.25">
      <c r="A10312" t="s">
        <v>322</v>
      </c>
      <c r="B10312" t="s">
        <v>160</v>
      </c>
      <c r="C10312" t="s">
        <v>425</v>
      </c>
      <c r="D10312">
        <v>12934000000</v>
      </c>
      <c r="E10312">
        <v>2020</v>
      </c>
    </row>
    <row r="10313" spans="1:5" x14ac:dyDescent="0.25">
      <c r="A10313" t="s">
        <v>322</v>
      </c>
      <c r="B10313" t="s">
        <v>160</v>
      </c>
      <c r="C10313" t="s">
        <v>426</v>
      </c>
      <c r="D10313">
        <v>-206000000</v>
      </c>
      <c r="E10313">
        <v>2018</v>
      </c>
    </row>
    <row r="10314" spans="1:5" x14ac:dyDescent="0.25">
      <c r="A10314" t="s">
        <v>322</v>
      </c>
      <c r="B10314" t="s">
        <v>160</v>
      </c>
      <c r="C10314" t="s">
        <v>426</v>
      </c>
      <c r="D10314">
        <v>64000000</v>
      </c>
      <c r="E10314">
        <v>2019</v>
      </c>
    </row>
    <row r="10315" spans="1:5" x14ac:dyDescent="0.25">
      <c r="A10315" t="s">
        <v>322</v>
      </c>
      <c r="B10315" t="s">
        <v>160</v>
      </c>
      <c r="C10315" t="s">
        <v>426</v>
      </c>
      <c r="D10315">
        <v>68000000</v>
      </c>
      <c r="E10315">
        <v>2020</v>
      </c>
    </row>
    <row r="10316" spans="1:5" x14ac:dyDescent="0.25">
      <c r="A10316" t="s">
        <v>322</v>
      </c>
      <c r="B10316" t="s">
        <v>160</v>
      </c>
      <c r="C10316" t="s">
        <v>21</v>
      </c>
      <c r="D10316">
        <v>71043000000</v>
      </c>
      <c r="E10316">
        <v>2018</v>
      </c>
    </row>
    <row r="10317" spans="1:5" x14ac:dyDescent="0.25">
      <c r="A10317" t="s">
        <v>322</v>
      </c>
      <c r="B10317" t="s">
        <v>160</v>
      </c>
      <c r="C10317" t="s">
        <v>21</v>
      </c>
      <c r="D10317">
        <v>72653000000</v>
      </c>
      <c r="E10317">
        <v>2019</v>
      </c>
    </row>
    <row r="10318" spans="1:5" x14ac:dyDescent="0.25">
      <c r="A10318" t="s">
        <v>322</v>
      </c>
      <c r="B10318" t="s">
        <v>160</v>
      </c>
      <c r="C10318" t="s">
        <v>21</v>
      </c>
      <c r="D10318">
        <v>87257000000</v>
      </c>
      <c r="E10318">
        <v>2020</v>
      </c>
    </row>
    <row r="10319" spans="1:5" x14ac:dyDescent="0.25">
      <c r="A10319" t="s">
        <v>322</v>
      </c>
      <c r="B10319" t="s">
        <v>160</v>
      </c>
      <c r="C10319" t="s">
        <v>427</v>
      </c>
      <c r="D10319">
        <v>92673000000</v>
      </c>
      <c r="E10319">
        <v>2018</v>
      </c>
    </row>
    <row r="10320" spans="1:5" x14ac:dyDescent="0.25">
      <c r="A10320" t="s">
        <v>322</v>
      </c>
      <c r="B10320" t="s">
        <v>160</v>
      </c>
      <c r="C10320" t="s">
        <v>427</v>
      </c>
      <c r="D10320">
        <v>94382000000</v>
      </c>
      <c r="E10320">
        <v>2019</v>
      </c>
    </row>
    <row r="10321" spans="1:5" x14ac:dyDescent="0.25">
      <c r="A10321" t="s">
        <v>322</v>
      </c>
      <c r="B10321" t="s">
        <v>160</v>
      </c>
      <c r="C10321" t="s">
        <v>427</v>
      </c>
      <c r="D10321">
        <v>113832000000</v>
      </c>
      <c r="E10321">
        <v>2020</v>
      </c>
    </row>
    <row r="10322" spans="1:5" x14ac:dyDescent="0.25">
      <c r="A10322" t="s">
        <v>322</v>
      </c>
      <c r="B10322" t="s">
        <v>160</v>
      </c>
      <c r="C10322" t="s">
        <v>13</v>
      </c>
      <c r="D10322">
        <v>18529000000</v>
      </c>
      <c r="E10322">
        <v>2018</v>
      </c>
    </row>
    <row r="10323" spans="1:5" x14ac:dyDescent="0.25">
      <c r="A10323" t="s">
        <v>322</v>
      </c>
      <c r="B10323" t="s">
        <v>160</v>
      </c>
      <c r="C10323" t="s">
        <v>13</v>
      </c>
      <c r="D10323">
        <v>19810000000</v>
      </c>
      <c r="E10323">
        <v>2019</v>
      </c>
    </row>
    <row r="10324" spans="1:5" x14ac:dyDescent="0.25">
      <c r="A10324" t="s">
        <v>322</v>
      </c>
      <c r="B10324" t="s">
        <v>160</v>
      </c>
      <c r="C10324" t="s">
        <v>13</v>
      </c>
      <c r="D10324">
        <v>28477000000</v>
      </c>
      <c r="E10324">
        <v>2020</v>
      </c>
    </row>
    <row r="10325" spans="1:5" x14ac:dyDescent="0.25">
      <c r="A10325" t="s">
        <v>322</v>
      </c>
      <c r="B10325" t="s">
        <v>160</v>
      </c>
      <c r="C10325" t="s">
        <v>16</v>
      </c>
      <c r="D10325">
        <v>16716000000</v>
      </c>
      <c r="E10325">
        <v>2018</v>
      </c>
    </row>
    <row r="10326" spans="1:5" x14ac:dyDescent="0.25">
      <c r="A10326" t="s">
        <v>322</v>
      </c>
      <c r="B10326" t="s">
        <v>160</v>
      </c>
      <c r="C10326" t="s">
        <v>16</v>
      </c>
      <c r="D10326">
        <v>18375000000</v>
      </c>
      <c r="E10326">
        <v>2019</v>
      </c>
    </row>
    <row r="10327" spans="1:5" x14ac:dyDescent="0.25">
      <c r="A10327" t="s">
        <v>322</v>
      </c>
      <c r="B10327" t="s">
        <v>160</v>
      </c>
      <c r="C10327" t="s">
        <v>16</v>
      </c>
      <c r="D10327">
        <v>23166000000</v>
      </c>
      <c r="E10327">
        <v>2020</v>
      </c>
    </row>
    <row r="10328" spans="1:5" x14ac:dyDescent="0.25">
      <c r="A10328" t="s">
        <v>322</v>
      </c>
      <c r="B10328" t="s">
        <v>160</v>
      </c>
      <c r="C10328" t="s">
        <v>428</v>
      </c>
      <c r="D10328">
        <v>2152000000</v>
      </c>
      <c r="E10328">
        <v>2018</v>
      </c>
    </row>
    <row r="10329" spans="1:5" x14ac:dyDescent="0.25">
      <c r="A10329" t="s">
        <v>322</v>
      </c>
      <c r="B10329" t="s">
        <v>160</v>
      </c>
      <c r="C10329" t="s">
        <v>428</v>
      </c>
      <c r="D10329">
        <v>2519000000</v>
      </c>
      <c r="E10329">
        <v>2020</v>
      </c>
    </row>
    <row r="10330" spans="1:5" x14ac:dyDescent="0.25">
      <c r="A10330" t="s">
        <v>322</v>
      </c>
      <c r="B10330" t="s">
        <v>160</v>
      </c>
      <c r="C10330" t="s">
        <v>429</v>
      </c>
      <c r="D10330">
        <v>2152000000</v>
      </c>
      <c r="E10330">
        <v>2018</v>
      </c>
    </row>
    <row r="10331" spans="1:5" x14ac:dyDescent="0.25">
      <c r="A10331" t="s">
        <v>322</v>
      </c>
      <c r="B10331" t="s">
        <v>160</v>
      </c>
      <c r="C10331" t="s">
        <v>429</v>
      </c>
      <c r="D10331">
        <v>2296000000</v>
      </c>
      <c r="E10331">
        <v>2019</v>
      </c>
    </row>
    <row r="10332" spans="1:5" x14ac:dyDescent="0.25">
      <c r="A10332" t="s">
        <v>322</v>
      </c>
      <c r="B10332" t="s">
        <v>160</v>
      </c>
      <c r="C10332" t="s">
        <v>429</v>
      </c>
      <c r="D10332">
        <v>2296000000</v>
      </c>
      <c r="E10332">
        <v>2019</v>
      </c>
    </row>
    <row r="10333" spans="1:5" x14ac:dyDescent="0.25">
      <c r="A10333" t="s">
        <v>322</v>
      </c>
      <c r="B10333" t="s">
        <v>160</v>
      </c>
      <c r="C10333" t="s">
        <v>429</v>
      </c>
      <c r="D10333">
        <v>2519000000</v>
      </c>
      <c r="E10333">
        <v>2020</v>
      </c>
    </row>
    <row r="10334" spans="1:5" x14ac:dyDescent="0.25">
      <c r="A10334" t="s">
        <v>322</v>
      </c>
      <c r="B10334" t="s">
        <v>160</v>
      </c>
      <c r="C10334" t="s">
        <v>430</v>
      </c>
      <c r="D10334">
        <v>14556000000</v>
      </c>
      <c r="E10334">
        <v>2018</v>
      </c>
    </row>
    <row r="10335" spans="1:5" x14ac:dyDescent="0.25">
      <c r="A10335" t="s">
        <v>322</v>
      </c>
      <c r="B10335" t="s">
        <v>160</v>
      </c>
      <c r="C10335" t="s">
        <v>430</v>
      </c>
      <c r="D10335">
        <v>14715000000</v>
      </c>
      <c r="E10335">
        <v>2019</v>
      </c>
    </row>
    <row r="10336" spans="1:5" x14ac:dyDescent="0.25">
      <c r="A10336" t="s">
        <v>322</v>
      </c>
      <c r="B10336" t="s">
        <v>160</v>
      </c>
      <c r="C10336" t="s">
        <v>430</v>
      </c>
      <c r="D10336">
        <v>16978000000</v>
      </c>
      <c r="E10336">
        <v>2020</v>
      </c>
    </row>
    <row r="10337" spans="1:5" x14ac:dyDescent="0.25">
      <c r="A10337" t="s">
        <v>322</v>
      </c>
      <c r="B10337" t="s">
        <v>160</v>
      </c>
      <c r="C10337" t="s">
        <v>431</v>
      </c>
      <c r="D10337">
        <v>0</v>
      </c>
      <c r="E10337">
        <v>2018</v>
      </c>
    </row>
    <row r="10338" spans="1:5" x14ac:dyDescent="0.25">
      <c r="A10338" t="s">
        <v>322</v>
      </c>
      <c r="B10338" t="s">
        <v>160</v>
      </c>
      <c r="C10338" t="s">
        <v>431</v>
      </c>
      <c r="D10338">
        <v>0</v>
      </c>
      <c r="E10338">
        <v>2019</v>
      </c>
    </row>
    <row r="10339" spans="1:5" x14ac:dyDescent="0.25">
      <c r="A10339" t="s">
        <v>322</v>
      </c>
      <c r="B10339" t="s">
        <v>160</v>
      </c>
      <c r="C10339" t="s">
        <v>431</v>
      </c>
      <c r="D10339">
        <v>0</v>
      </c>
      <c r="E10339">
        <v>2020</v>
      </c>
    </row>
    <row r="10340" spans="1:5" x14ac:dyDescent="0.25">
      <c r="A10340" t="s">
        <v>322</v>
      </c>
      <c r="B10340" t="s">
        <v>160</v>
      </c>
      <c r="C10340" t="s">
        <v>432</v>
      </c>
      <c r="D10340">
        <v>43499</v>
      </c>
      <c r="E10340">
        <v>2018</v>
      </c>
    </row>
    <row r="10341" spans="1:5" x14ac:dyDescent="0.25">
      <c r="A10341" t="s">
        <v>322</v>
      </c>
      <c r="B10341" t="s">
        <v>160</v>
      </c>
      <c r="C10341" t="s">
        <v>432</v>
      </c>
      <c r="D10341">
        <v>43863</v>
      </c>
      <c r="E10341">
        <v>2019</v>
      </c>
    </row>
    <row r="10342" spans="1:5" x14ac:dyDescent="0.25">
      <c r="A10342" t="s">
        <v>322</v>
      </c>
      <c r="B10342" t="s">
        <v>160</v>
      </c>
      <c r="C10342" t="s">
        <v>432</v>
      </c>
      <c r="D10342">
        <v>44227</v>
      </c>
      <c r="E10342">
        <v>2020</v>
      </c>
    </row>
    <row r="10343" spans="1:5" x14ac:dyDescent="0.25">
      <c r="A10343" t="s">
        <v>322</v>
      </c>
      <c r="B10343" t="s">
        <v>160</v>
      </c>
      <c r="C10343" t="s">
        <v>433</v>
      </c>
      <c r="D10343">
        <v>0</v>
      </c>
      <c r="E10343">
        <v>2018</v>
      </c>
    </row>
    <row r="10344" spans="1:5" x14ac:dyDescent="0.25">
      <c r="A10344" t="s">
        <v>322</v>
      </c>
      <c r="B10344" t="s">
        <v>160</v>
      </c>
      <c r="C10344" t="s">
        <v>433</v>
      </c>
      <c r="D10344">
        <v>0</v>
      </c>
      <c r="E10344">
        <v>2019</v>
      </c>
    </row>
    <row r="10345" spans="1:5" x14ac:dyDescent="0.25">
      <c r="A10345" t="s">
        <v>322</v>
      </c>
      <c r="B10345" t="s">
        <v>160</v>
      </c>
      <c r="C10345" t="s">
        <v>433</v>
      </c>
      <c r="D10345">
        <v>0</v>
      </c>
      <c r="E10345">
        <v>2020</v>
      </c>
    </row>
    <row r="10346" spans="1:5" x14ac:dyDescent="0.25">
      <c r="A10346" t="s">
        <v>322</v>
      </c>
      <c r="B10346" t="s">
        <v>160</v>
      </c>
      <c r="C10346" t="s">
        <v>434</v>
      </c>
      <c r="D10346">
        <v>-1878000000</v>
      </c>
      <c r="E10346">
        <v>2018</v>
      </c>
    </row>
    <row r="10347" spans="1:5" x14ac:dyDescent="0.25">
      <c r="A10347" t="s">
        <v>322</v>
      </c>
      <c r="B10347" t="s">
        <v>160</v>
      </c>
      <c r="C10347" t="s">
        <v>434</v>
      </c>
      <c r="D10347">
        <v>-3116000000</v>
      </c>
      <c r="E10347">
        <v>2019</v>
      </c>
    </row>
    <row r="10348" spans="1:5" x14ac:dyDescent="0.25">
      <c r="A10348" t="s">
        <v>322</v>
      </c>
      <c r="B10348" t="s">
        <v>160</v>
      </c>
      <c r="C10348" t="s">
        <v>434</v>
      </c>
      <c r="D10348">
        <v>3299000000</v>
      </c>
      <c r="E10348">
        <v>2020</v>
      </c>
    </row>
    <row r="10349" spans="1:5" x14ac:dyDescent="0.25">
      <c r="A10349" t="s">
        <v>322</v>
      </c>
      <c r="B10349" t="s">
        <v>160</v>
      </c>
      <c r="C10349" t="s">
        <v>435</v>
      </c>
      <c r="D10349">
        <v>0</v>
      </c>
      <c r="E10349">
        <v>2018</v>
      </c>
    </row>
    <row r="10350" spans="1:5" x14ac:dyDescent="0.25">
      <c r="A10350" t="s">
        <v>322</v>
      </c>
      <c r="B10350" t="s">
        <v>160</v>
      </c>
      <c r="C10350" t="s">
        <v>435</v>
      </c>
      <c r="D10350">
        <v>0</v>
      </c>
      <c r="E10350">
        <v>2019</v>
      </c>
    </row>
    <row r="10351" spans="1:5" x14ac:dyDescent="0.25">
      <c r="A10351" t="s">
        <v>322</v>
      </c>
      <c r="B10351" t="s">
        <v>160</v>
      </c>
      <c r="C10351" t="s">
        <v>435</v>
      </c>
      <c r="D10351">
        <v>0</v>
      </c>
      <c r="E10351">
        <v>2020</v>
      </c>
    </row>
    <row r="10352" spans="1:5" x14ac:dyDescent="0.25">
      <c r="A10352" t="s">
        <v>322</v>
      </c>
      <c r="B10352" t="s">
        <v>160</v>
      </c>
      <c r="C10352" t="s">
        <v>436</v>
      </c>
      <c r="D10352">
        <v>2252000000</v>
      </c>
      <c r="E10352">
        <v>2018</v>
      </c>
    </row>
    <row r="10353" spans="1:5" x14ac:dyDescent="0.25">
      <c r="A10353" t="s">
        <v>322</v>
      </c>
      <c r="B10353" t="s">
        <v>160</v>
      </c>
      <c r="C10353" t="s">
        <v>436</v>
      </c>
      <c r="D10353">
        <v>2254000000</v>
      </c>
      <c r="E10353">
        <v>2019</v>
      </c>
    </row>
    <row r="10354" spans="1:5" x14ac:dyDescent="0.25">
      <c r="A10354" t="s">
        <v>322</v>
      </c>
      <c r="B10354" t="s">
        <v>160</v>
      </c>
      <c r="C10354" t="s">
        <v>436</v>
      </c>
      <c r="D10354">
        <v>7126000000</v>
      </c>
      <c r="E10354">
        <v>2020</v>
      </c>
    </row>
    <row r="10355" spans="1:5" x14ac:dyDescent="0.25">
      <c r="A10355" t="s">
        <v>322</v>
      </c>
      <c r="B10355" t="s">
        <v>160</v>
      </c>
      <c r="C10355" t="s">
        <v>437</v>
      </c>
      <c r="D10355">
        <v>37160000000</v>
      </c>
      <c r="E10355">
        <v>2018</v>
      </c>
    </row>
    <row r="10356" spans="1:5" x14ac:dyDescent="0.25">
      <c r="A10356" t="s">
        <v>322</v>
      </c>
      <c r="B10356" t="s">
        <v>160</v>
      </c>
      <c r="C10356" t="s">
        <v>437</v>
      </c>
      <c r="D10356">
        <v>37572000000</v>
      </c>
      <c r="E10356">
        <v>2019</v>
      </c>
    </row>
    <row r="10357" spans="1:5" x14ac:dyDescent="0.25">
      <c r="A10357" t="s">
        <v>322</v>
      </c>
      <c r="B10357" t="s">
        <v>160</v>
      </c>
      <c r="C10357" t="s">
        <v>437</v>
      </c>
      <c r="D10357">
        <v>44853000000</v>
      </c>
      <c r="E10357">
        <v>2020</v>
      </c>
    </row>
    <row r="10358" spans="1:5" x14ac:dyDescent="0.25">
      <c r="A10358" t="s">
        <v>322</v>
      </c>
      <c r="B10358" t="s">
        <v>160</v>
      </c>
      <c r="C10358" t="s">
        <v>438</v>
      </c>
      <c r="D10358">
        <v>11121000000</v>
      </c>
      <c r="E10358">
        <v>2018</v>
      </c>
    </row>
    <row r="10359" spans="1:5" x14ac:dyDescent="0.25">
      <c r="A10359" t="s">
        <v>322</v>
      </c>
      <c r="B10359" t="s">
        <v>160</v>
      </c>
      <c r="C10359" t="s">
        <v>438</v>
      </c>
      <c r="D10359">
        <v>11242000000</v>
      </c>
      <c r="E10359">
        <v>2019</v>
      </c>
    </row>
    <row r="10360" spans="1:5" x14ac:dyDescent="0.25">
      <c r="A10360" t="s">
        <v>322</v>
      </c>
      <c r="B10360" t="s">
        <v>160</v>
      </c>
      <c r="C10360" t="s">
        <v>438</v>
      </c>
      <c r="D10360">
        <v>12866000000</v>
      </c>
      <c r="E10360">
        <v>2020</v>
      </c>
    </row>
    <row r="10361" spans="1:5" x14ac:dyDescent="0.25">
      <c r="A10361" t="s">
        <v>322</v>
      </c>
      <c r="B10361" t="s">
        <v>160</v>
      </c>
      <c r="C10361" t="s">
        <v>439</v>
      </c>
      <c r="D10361">
        <v>0</v>
      </c>
      <c r="E10361">
        <v>2018</v>
      </c>
    </row>
    <row r="10362" spans="1:5" x14ac:dyDescent="0.25">
      <c r="A10362" t="s">
        <v>322</v>
      </c>
      <c r="B10362" t="s">
        <v>160</v>
      </c>
      <c r="C10362" t="s">
        <v>439</v>
      </c>
      <c r="D10362">
        <v>0</v>
      </c>
      <c r="E10362">
        <v>2019</v>
      </c>
    </row>
    <row r="10363" spans="1:5" x14ac:dyDescent="0.25">
      <c r="A10363" t="s">
        <v>322</v>
      </c>
      <c r="B10363" t="s">
        <v>160</v>
      </c>
      <c r="C10363" t="s">
        <v>439</v>
      </c>
      <c r="D10363">
        <v>0</v>
      </c>
      <c r="E10363">
        <v>2020</v>
      </c>
    </row>
    <row r="10364" spans="1:5" x14ac:dyDescent="0.25">
      <c r="A10364" t="s">
        <v>322</v>
      </c>
      <c r="B10364" t="s">
        <v>160</v>
      </c>
      <c r="C10364" t="s">
        <v>23</v>
      </c>
      <c r="D10364">
        <v>3435000000</v>
      </c>
      <c r="E10364">
        <v>2018</v>
      </c>
    </row>
    <row r="10365" spans="1:5" x14ac:dyDescent="0.25">
      <c r="A10365" t="s">
        <v>322</v>
      </c>
      <c r="B10365" t="s">
        <v>160</v>
      </c>
      <c r="C10365" t="s">
        <v>23</v>
      </c>
      <c r="D10365">
        <v>3473000000</v>
      </c>
      <c r="E10365">
        <v>2019</v>
      </c>
    </row>
    <row r="10366" spans="1:5" x14ac:dyDescent="0.25">
      <c r="A10366" t="s">
        <v>322</v>
      </c>
      <c r="B10366" t="s">
        <v>160</v>
      </c>
      <c r="C10366" t="s">
        <v>23</v>
      </c>
      <c r="D10366">
        <v>4112000000</v>
      </c>
      <c r="E10366">
        <v>2020</v>
      </c>
    </row>
    <row r="10367" spans="1:5" x14ac:dyDescent="0.25">
      <c r="A10367" t="s">
        <v>322</v>
      </c>
      <c r="B10367" t="s">
        <v>160</v>
      </c>
      <c r="C10367" t="s">
        <v>440</v>
      </c>
      <c r="D10367">
        <v>0</v>
      </c>
      <c r="E10367">
        <v>2018</v>
      </c>
    </row>
    <row r="10368" spans="1:5" x14ac:dyDescent="0.25">
      <c r="A10368" t="s">
        <v>322</v>
      </c>
      <c r="B10368" t="s">
        <v>160</v>
      </c>
      <c r="C10368" t="s">
        <v>440</v>
      </c>
      <c r="D10368">
        <v>0</v>
      </c>
      <c r="E10368">
        <v>2019</v>
      </c>
    </row>
    <row r="10369" spans="1:5" x14ac:dyDescent="0.25">
      <c r="A10369" t="s">
        <v>322</v>
      </c>
      <c r="B10369" t="s">
        <v>160</v>
      </c>
      <c r="C10369" t="s">
        <v>440</v>
      </c>
      <c r="D10369">
        <v>0</v>
      </c>
      <c r="E10369">
        <v>2020</v>
      </c>
    </row>
    <row r="10370" spans="1:5" x14ac:dyDescent="0.25">
      <c r="A10370" t="s">
        <v>322</v>
      </c>
      <c r="B10370" t="s">
        <v>160</v>
      </c>
      <c r="C10370" t="s">
        <v>22</v>
      </c>
      <c r="D10370">
        <v>1051000000</v>
      </c>
      <c r="E10370">
        <v>2018</v>
      </c>
    </row>
    <row r="10371" spans="1:5" x14ac:dyDescent="0.25">
      <c r="A10371" t="s">
        <v>322</v>
      </c>
      <c r="B10371" t="s">
        <v>160</v>
      </c>
      <c r="C10371" t="s">
        <v>22</v>
      </c>
      <c r="D10371">
        <v>1201000000</v>
      </c>
      <c r="E10371">
        <v>2019</v>
      </c>
    </row>
    <row r="10372" spans="1:5" x14ac:dyDescent="0.25">
      <c r="A10372" t="s">
        <v>322</v>
      </c>
      <c r="B10372" t="s">
        <v>160</v>
      </c>
      <c r="C10372" t="s">
        <v>22</v>
      </c>
      <c r="D10372">
        <v>1347000000</v>
      </c>
      <c r="E10372">
        <v>2020</v>
      </c>
    </row>
    <row r="10373" spans="1:5" x14ac:dyDescent="0.25">
      <c r="A10373" t="s">
        <v>322</v>
      </c>
      <c r="B10373" t="s">
        <v>160</v>
      </c>
      <c r="C10373" t="s">
        <v>441</v>
      </c>
      <c r="D10373">
        <v>1035000000</v>
      </c>
      <c r="E10373">
        <v>2018</v>
      </c>
    </row>
    <row r="10374" spans="1:5" x14ac:dyDescent="0.25">
      <c r="A10374" t="s">
        <v>322</v>
      </c>
      <c r="B10374" t="s">
        <v>160</v>
      </c>
      <c r="C10374" t="s">
        <v>441</v>
      </c>
      <c r="D10374">
        <v>1112000000</v>
      </c>
      <c r="E10374">
        <v>2019</v>
      </c>
    </row>
    <row r="10375" spans="1:5" x14ac:dyDescent="0.25">
      <c r="A10375" t="s">
        <v>322</v>
      </c>
      <c r="B10375" t="s">
        <v>160</v>
      </c>
      <c r="C10375" t="s">
        <v>441</v>
      </c>
      <c r="D10375">
        <v>1241000000</v>
      </c>
      <c r="E10375">
        <v>2020</v>
      </c>
    </row>
    <row r="10376" spans="1:5" x14ac:dyDescent="0.25">
      <c r="A10376" t="s">
        <v>322</v>
      </c>
      <c r="B10376" t="s">
        <v>160</v>
      </c>
      <c r="C10376" t="s">
        <v>11</v>
      </c>
      <c r="D10376">
        <v>13925000000</v>
      </c>
      <c r="E10376">
        <v>2018</v>
      </c>
    </row>
    <row r="10377" spans="1:5" x14ac:dyDescent="0.25">
      <c r="A10377" t="s">
        <v>322</v>
      </c>
      <c r="B10377" t="s">
        <v>160</v>
      </c>
      <c r="C10377" t="s">
        <v>11</v>
      </c>
      <c r="D10377">
        <v>14531000000</v>
      </c>
      <c r="E10377">
        <v>2019</v>
      </c>
    </row>
    <row r="10378" spans="1:5" x14ac:dyDescent="0.25">
      <c r="A10378" t="s">
        <v>322</v>
      </c>
      <c r="B10378" t="s">
        <v>160</v>
      </c>
      <c r="C10378" t="s">
        <v>11</v>
      </c>
      <c r="D10378">
        <v>16627000000</v>
      </c>
      <c r="E10378">
        <v>2020</v>
      </c>
    </row>
    <row r="10379" spans="1:5" x14ac:dyDescent="0.25">
      <c r="A10379" t="s">
        <v>322</v>
      </c>
      <c r="B10379" t="s">
        <v>160</v>
      </c>
      <c r="C10379" t="s">
        <v>19</v>
      </c>
      <c r="D10379">
        <v>44003000000</v>
      </c>
      <c r="E10379">
        <v>2018</v>
      </c>
    </row>
    <row r="10380" spans="1:5" x14ac:dyDescent="0.25">
      <c r="A10380" t="s">
        <v>322</v>
      </c>
      <c r="B10380" t="s">
        <v>160</v>
      </c>
      <c r="C10380" t="s">
        <v>19</v>
      </c>
      <c r="D10380">
        <v>51236000000</v>
      </c>
      <c r="E10380">
        <v>2019</v>
      </c>
    </row>
    <row r="10381" spans="1:5" x14ac:dyDescent="0.25">
      <c r="A10381" t="s">
        <v>322</v>
      </c>
      <c r="B10381" t="s">
        <v>160</v>
      </c>
      <c r="C10381" t="s">
        <v>19</v>
      </c>
      <c r="D10381">
        <v>70581000000</v>
      </c>
      <c r="E10381">
        <v>2020</v>
      </c>
    </row>
    <row r="10382" spans="1:5" x14ac:dyDescent="0.25">
      <c r="A10382" t="s">
        <v>322</v>
      </c>
      <c r="B10382" t="s">
        <v>160</v>
      </c>
      <c r="C10382" t="s">
        <v>18</v>
      </c>
      <c r="D10382">
        <v>45881000000</v>
      </c>
      <c r="E10382">
        <v>2018</v>
      </c>
    </row>
    <row r="10383" spans="1:5" x14ac:dyDescent="0.25">
      <c r="A10383" t="s">
        <v>322</v>
      </c>
      <c r="B10383" t="s">
        <v>160</v>
      </c>
      <c r="C10383" t="s">
        <v>18</v>
      </c>
      <c r="D10383">
        <v>54352000000</v>
      </c>
      <c r="E10383">
        <v>2019</v>
      </c>
    </row>
    <row r="10384" spans="1:5" x14ac:dyDescent="0.25">
      <c r="A10384" t="s">
        <v>322</v>
      </c>
      <c r="B10384" t="s">
        <v>160</v>
      </c>
      <c r="C10384" t="s">
        <v>18</v>
      </c>
      <c r="D10384">
        <v>67282000000</v>
      </c>
      <c r="E10384">
        <v>2020</v>
      </c>
    </row>
    <row r="10385" spans="1:5" x14ac:dyDescent="0.25">
      <c r="A10385" t="s">
        <v>322</v>
      </c>
      <c r="B10385" t="s">
        <v>160</v>
      </c>
      <c r="C10385" t="s">
        <v>442</v>
      </c>
      <c r="D10385">
        <v>1056000000</v>
      </c>
      <c r="E10385">
        <v>2018</v>
      </c>
    </row>
    <row r="10386" spans="1:5" x14ac:dyDescent="0.25">
      <c r="A10386" t="s">
        <v>322</v>
      </c>
      <c r="B10386" t="s">
        <v>160</v>
      </c>
      <c r="C10386" t="s">
        <v>442</v>
      </c>
      <c r="D10386">
        <v>1839000000</v>
      </c>
      <c r="E10386">
        <v>2019</v>
      </c>
    </row>
    <row r="10387" spans="1:5" x14ac:dyDescent="0.25">
      <c r="A10387" t="s">
        <v>322</v>
      </c>
      <c r="B10387" t="s">
        <v>160</v>
      </c>
      <c r="C10387" t="s">
        <v>442</v>
      </c>
      <c r="D10387">
        <v>1416000000</v>
      </c>
      <c r="E10387">
        <v>2020</v>
      </c>
    </row>
    <row r="10388" spans="1:5" x14ac:dyDescent="0.25">
      <c r="A10388" t="s">
        <v>322</v>
      </c>
      <c r="B10388" t="s">
        <v>160</v>
      </c>
      <c r="C10388" t="s">
        <v>443</v>
      </c>
      <c r="D10388">
        <v>0</v>
      </c>
      <c r="E10388">
        <v>2018</v>
      </c>
    </row>
    <row r="10389" spans="1:5" x14ac:dyDescent="0.25">
      <c r="A10389" t="s">
        <v>322</v>
      </c>
      <c r="B10389" t="s">
        <v>160</v>
      </c>
      <c r="C10389" t="s">
        <v>443</v>
      </c>
      <c r="D10389">
        <v>0</v>
      </c>
      <c r="E10389">
        <v>2019</v>
      </c>
    </row>
    <row r="10390" spans="1:5" x14ac:dyDescent="0.25">
      <c r="A10390" t="s">
        <v>322</v>
      </c>
      <c r="B10390" t="s">
        <v>160</v>
      </c>
      <c r="C10390" t="s">
        <v>443</v>
      </c>
      <c r="D10390">
        <v>0</v>
      </c>
      <c r="E10390">
        <v>2020</v>
      </c>
    </row>
    <row r="10391" spans="1:5" x14ac:dyDescent="0.25">
      <c r="A10391" t="s">
        <v>322</v>
      </c>
      <c r="B10391" t="s">
        <v>160</v>
      </c>
      <c r="C10391" t="s">
        <v>444</v>
      </c>
      <c r="D10391">
        <v>2037000000</v>
      </c>
      <c r="E10391">
        <v>2018</v>
      </c>
    </row>
    <row r="10392" spans="1:5" x14ac:dyDescent="0.25">
      <c r="A10392" t="s">
        <v>322</v>
      </c>
      <c r="B10392" t="s">
        <v>160</v>
      </c>
      <c r="C10392" t="s">
        <v>444</v>
      </c>
      <c r="D10392">
        <v>1985000000</v>
      </c>
      <c r="E10392">
        <v>2019</v>
      </c>
    </row>
    <row r="10393" spans="1:5" x14ac:dyDescent="0.25">
      <c r="A10393" t="s">
        <v>322</v>
      </c>
      <c r="B10393" t="s">
        <v>160</v>
      </c>
      <c r="C10393" t="s">
        <v>444</v>
      </c>
      <c r="D10393">
        <v>4087000000</v>
      </c>
      <c r="E10393">
        <v>2020</v>
      </c>
    </row>
    <row r="10394" spans="1:5" x14ac:dyDescent="0.25">
      <c r="A10394" t="s">
        <v>322</v>
      </c>
      <c r="B10394" t="s">
        <v>160</v>
      </c>
      <c r="C10394" t="s">
        <v>445</v>
      </c>
      <c r="D10394">
        <v>0</v>
      </c>
      <c r="E10394">
        <v>2018</v>
      </c>
    </row>
    <row r="10395" spans="1:5" x14ac:dyDescent="0.25">
      <c r="A10395" t="s">
        <v>322</v>
      </c>
      <c r="B10395" t="s">
        <v>160</v>
      </c>
      <c r="C10395" t="s">
        <v>445</v>
      </c>
      <c r="D10395">
        <v>0</v>
      </c>
      <c r="E10395">
        <v>2019</v>
      </c>
    </row>
    <row r="10396" spans="1:5" x14ac:dyDescent="0.25">
      <c r="A10396" t="s">
        <v>322</v>
      </c>
      <c r="B10396" t="s">
        <v>160</v>
      </c>
      <c r="C10396" t="s">
        <v>445</v>
      </c>
      <c r="D10396">
        <v>0</v>
      </c>
      <c r="E10396">
        <v>2020</v>
      </c>
    </row>
    <row r="10397" spans="1:5" x14ac:dyDescent="0.25">
      <c r="A10397" t="s">
        <v>322</v>
      </c>
      <c r="B10397" t="s">
        <v>160</v>
      </c>
      <c r="C10397" t="s">
        <v>446</v>
      </c>
      <c r="D10397">
        <v>0</v>
      </c>
      <c r="E10397">
        <v>2018</v>
      </c>
    </row>
    <row r="10398" spans="1:5" x14ac:dyDescent="0.25">
      <c r="A10398" t="s">
        <v>322</v>
      </c>
      <c r="B10398" t="s">
        <v>160</v>
      </c>
      <c r="C10398" t="s">
        <v>446</v>
      </c>
      <c r="D10398">
        <v>0</v>
      </c>
      <c r="E10398">
        <v>2019</v>
      </c>
    </row>
    <row r="10399" spans="1:5" x14ac:dyDescent="0.25">
      <c r="A10399" t="s">
        <v>322</v>
      </c>
      <c r="B10399" t="s">
        <v>160</v>
      </c>
      <c r="C10399" t="s">
        <v>446</v>
      </c>
      <c r="D10399">
        <v>0</v>
      </c>
      <c r="E10399">
        <v>2020</v>
      </c>
    </row>
    <row r="10400" spans="1:5" x14ac:dyDescent="0.25">
      <c r="A10400" t="s">
        <v>322</v>
      </c>
      <c r="B10400" t="s">
        <v>160</v>
      </c>
      <c r="C10400" t="s">
        <v>447</v>
      </c>
      <c r="D10400">
        <v>-12547000000</v>
      </c>
      <c r="E10400">
        <v>2018</v>
      </c>
    </row>
    <row r="10401" spans="1:5" x14ac:dyDescent="0.25">
      <c r="A10401" t="s">
        <v>322</v>
      </c>
      <c r="B10401" t="s">
        <v>160</v>
      </c>
      <c r="C10401" t="s">
        <v>447</v>
      </c>
      <c r="D10401">
        <v>-10798000000</v>
      </c>
      <c r="E10401">
        <v>2019</v>
      </c>
    </row>
    <row r="10402" spans="1:5" x14ac:dyDescent="0.25">
      <c r="A10402" t="s">
        <v>322</v>
      </c>
      <c r="B10402" t="s">
        <v>160</v>
      </c>
      <c r="C10402" t="s">
        <v>447</v>
      </c>
      <c r="D10402">
        <v>-2983000000</v>
      </c>
      <c r="E10402">
        <v>2020</v>
      </c>
    </row>
    <row r="10403" spans="1:5" x14ac:dyDescent="0.25">
      <c r="A10403" t="s">
        <v>322</v>
      </c>
      <c r="B10403" t="s">
        <v>160</v>
      </c>
      <c r="C10403" t="s">
        <v>448</v>
      </c>
      <c r="D10403">
        <v>0</v>
      </c>
      <c r="E10403">
        <v>2018</v>
      </c>
    </row>
    <row r="10404" spans="1:5" x14ac:dyDescent="0.25">
      <c r="A10404" t="s">
        <v>322</v>
      </c>
      <c r="B10404" t="s">
        <v>160</v>
      </c>
      <c r="C10404" t="s">
        <v>448</v>
      </c>
      <c r="D10404">
        <v>0</v>
      </c>
      <c r="E10404">
        <v>2019</v>
      </c>
    </row>
    <row r="10405" spans="1:5" x14ac:dyDescent="0.25">
      <c r="A10405" t="s">
        <v>322</v>
      </c>
      <c r="B10405" t="s">
        <v>160</v>
      </c>
      <c r="C10405" t="s">
        <v>448</v>
      </c>
      <c r="D10405">
        <v>0</v>
      </c>
      <c r="E10405">
        <v>2020</v>
      </c>
    </row>
    <row r="10406" spans="1:5" x14ac:dyDescent="0.25">
      <c r="A10406" t="s">
        <v>322</v>
      </c>
      <c r="B10406" t="s">
        <v>160</v>
      </c>
      <c r="C10406" t="s">
        <v>449</v>
      </c>
      <c r="D10406">
        <v>-2416000000</v>
      </c>
      <c r="E10406">
        <v>2018</v>
      </c>
    </row>
    <row r="10407" spans="1:5" x14ac:dyDescent="0.25">
      <c r="A10407" t="s">
        <v>322</v>
      </c>
      <c r="B10407" t="s">
        <v>160</v>
      </c>
      <c r="C10407" t="s">
        <v>449</v>
      </c>
      <c r="D10407">
        <v>-2653000000</v>
      </c>
      <c r="E10407">
        <v>2019</v>
      </c>
    </row>
    <row r="10408" spans="1:5" x14ac:dyDescent="0.25">
      <c r="A10408" t="s">
        <v>322</v>
      </c>
      <c r="B10408" t="s">
        <v>160</v>
      </c>
      <c r="C10408" t="s">
        <v>449</v>
      </c>
      <c r="D10408">
        <v>-431000000</v>
      </c>
      <c r="E10408">
        <v>2020</v>
      </c>
    </row>
    <row r="10409" spans="1:5" x14ac:dyDescent="0.25">
      <c r="A10409" t="s">
        <v>322</v>
      </c>
      <c r="B10409" t="s">
        <v>160</v>
      </c>
      <c r="C10409" t="s">
        <v>450</v>
      </c>
      <c r="D10409">
        <v>0</v>
      </c>
      <c r="E10409">
        <v>2018</v>
      </c>
    </row>
    <row r="10410" spans="1:5" x14ac:dyDescent="0.25">
      <c r="A10410" t="s">
        <v>322</v>
      </c>
      <c r="B10410" t="s">
        <v>160</v>
      </c>
      <c r="C10410" t="s">
        <v>450</v>
      </c>
      <c r="D10410">
        <v>0</v>
      </c>
      <c r="E10410">
        <v>2019</v>
      </c>
    </row>
    <row r="10411" spans="1:5" x14ac:dyDescent="0.25">
      <c r="A10411" t="s">
        <v>322</v>
      </c>
      <c r="B10411" t="s">
        <v>160</v>
      </c>
      <c r="C10411" t="s">
        <v>450</v>
      </c>
      <c r="D10411">
        <v>0</v>
      </c>
      <c r="E10411">
        <v>2020</v>
      </c>
    </row>
    <row r="10412" spans="1:5" x14ac:dyDescent="0.25">
      <c r="A10412" t="s">
        <v>322</v>
      </c>
      <c r="B10412" t="s">
        <v>160</v>
      </c>
      <c r="C10412" t="s">
        <v>451</v>
      </c>
      <c r="D10412">
        <v>-4809000000</v>
      </c>
      <c r="E10412">
        <v>2018</v>
      </c>
    </row>
    <row r="10413" spans="1:5" x14ac:dyDescent="0.25">
      <c r="A10413" t="s">
        <v>322</v>
      </c>
      <c r="B10413" t="s">
        <v>160</v>
      </c>
      <c r="C10413" t="s">
        <v>451</v>
      </c>
      <c r="D10413">
        <v>-4332000000</v>
      </c>
      <c r="E10413">
        <v>2019</v>
      </c>
    </row>
    <row r="10414" spans="1:5" x14ac:dyDescent="0.25">
      <c r="A10414" t="s">
        <v>322</v>
      </c>
      <c r="B10414" t="s">
        <v>160</v>
      </c>
      <c r="C10414" t="s">
        <v>451</v>
      </c>
      <c r="D10414">
        <v>-5895000000</v>
      </c>
      <c r="E10414">
        <v>2020</v>
      </c>
    </row>
    <row r="10415" spans="1:5" x14ac:dyDescent="0.25">
      <c r="A10415" t="s">
        <v>322</v>
      </c>
      <c r="B10415" t="s">
        <v>160</v>
      </c>
      <c r="C10415" t="s">
        <v>452</v>
      </c>
      <c r="D10415">
        <v>0</v>
      </c>
      <c r="E10415">
        <v>2018</v>
      </c>
    </row>
    <row r="10416" spans="1:5" x14ac:dyDescent="0.25">
      <c r="A10416" t="s">
        <v>322</v>
      </c>
      <c r="B10416" t="s">
        <v>160</v>
      </c>
      <c r="C10416" t="s">
        <v>452</v>
      </c>
      <c r="D10416">
        <v>0</v>
      </c>
      <c r="E10416">
        <v>2019</v>
      </c>
    </row>
    <row r="10417" spans="1:5" x14ac:dyDescent="0.25">
      <c r="A10417" t="s">
        <v>322</v>
      </c>
      <c r="B10417" t="s">
        <v>160</v>
      </c>
      <c r="C10417" t="s">
        <v>452</v>
      </c>
      <c r="D10417">
        <v>0</v>
      </c>
      <c r="E10417">
        <v>2020</v>
      </c>
    </row>
    <row r="10418" spans="1:5" x14ac:dyDescent="0.25">
      <c r="A10418" t="s">
        <v>322</v>
      </c>
      <c r="B10418" t="s">
        <v>160</v>
      </c>
      <c r="C10418" t="s">
        <v>453</v>
      </c>
      <c r="D10418">
        <v>0</v>
      </c>
      <c r="E10418">
        <v>2018</v>
      </c>
    </row>
    <row r="10419" spans="1:5" x14ac:dyDescent="0.25">
      <c r="A10419" t="s">
        <v>322</v>
      </c>
      <c r="B10419" t="s">
        <v>160</v>
      </c>
      <c r="C10419" t="s">
        <v>453</v>
      </c>
      <c r="D10419">
        <v>0</v>
      </c>
      <c r="E10419">
        <v>2019</v>
      </c>
    </row>
    <row r="10420" spans="1:5" x14ac:dyDescent="0.25">
      <c r="A10420" t="s">
        <v>322</v>
      </c>
      <c r="B10420" t="s">
        <v>160</v>
      </c>
      <c r="C10420" t="s">
        <v>453</v>
      </c>
      <c r="D10420">
        <v>0</v>
      </c>
      <c r="E10420">
        <v>2020</v>
      </c>
    </row>
    <row r="10421" spans="1:5" x14ac:dyDescent="0.25">
      <c r="A10421" t="s">
        <v>322</v>
      </c>
      <c r="B10421" t="s">
        <v>160</v>
      </c>
      <c r="C10421" t="s">
        <v>454</v>
      </c>
      <c r="D10421">
        <v>11121000000</v>
      </c>
      <c r="E10421">
        <v>2018</v>
      </c>
    </row>
    <row r="10422" spans="1:5" x14ac:dyDescent="0.25">
      <c r="A10422" t="s">
        <v>322</v>
      </c>
      <c r="B10422" t="s">
        <v>160</v>
      </c>
      <c r="C10422" t="s">
        <v>454</v>
      </c>
      <c r="D10422">
        <v>11242000000</v>
      </c>
      <c r="E10422">
        <v>2019</v>
      </c>
    </row>
    <row r="10423" spans="1:5" x14ac:dyDescent="0.25">
      <c r="A10423" t="s">
        <v>322</v>
      </c>
      <c r="B10423" t="s">
        <v>160</v>
      </c>
      <c r="C10423" t="s">
        <v>454</v>
      </c>
      <c r="D10423">
        <v>12866000000</v>
      </c>
      <c r="E10423">
        <v>2020</v>
      </c>
    </row>
    <row r="10424" spans="1:5" x14ac:dyDescent="0.25">
      <c r="A10424" t="s">
        <v>322</v>
      </c>
      <c r="B10424" t="s">
        <v>160</v>
      </c>
      <c r="C10424" t="s">
        <v>24</v>
      </c>
      <c r="D10424">
        <v>11121000000</v>
      </c>
      <c r="E10424">
        <v>2018</v>
      </c>
    </row>
    <row r="10425" spans="1:5" x14ac:dyDescent="0.25">
      <c r="A10425" t="s">
        <v>322</v>
      </c>
      <c r="B10425" t="s">
        <v>160</v>
      </c>
      <c r="C10425" t="s">
        <v>24</v>
      </c>
      <c r="D10425">
        <v>11242000000</v>
      </c>
      <c r="E10425">
        <v>2019</v>
      </c>
    </row>
    <row r="10426" spans="1:5" x14ac:dyDescent="0.25">
      <c r="A10426" t="s">
        <v>322</v>
      </c>
      <c r="B10426" t="s">
        <v>160</v>
      </c>
      <c r="C10426" t="s">
        <v>24</v>
      </c>
      <c r="D10426">
        <v>12866000000</v>
      </c>
      <c r="E10426">
        <v>2020</v>
      </c>
    </row>
    <row r="10427" spans="1:5" x14ac:dyDescent="0.25">
      <c r="A10427" t="s">
        <v>322</v>
      </c>
      <c r="B10427" t="s">
        <v>160</v>
      </c>
      <c r="C10427" t="s">
        <v>455</v>
      </c>
      <c r="D10427">
        <v>22375000000</v>
      </c>
      <c r="E10427">
        <v>2018</v>
      </c>
    </row>
    <row r="10428" spans="1:5" x14ac:dyDescent="0.25">
      <c r="A10428" t="s">
        <v>322</v>
      </c>
      <c r="B10428" t="s">
        <v>160</v>
      </c>
      <c r="C10428" t="s">
        <v>455</v>
      </c>
      <c r="D10428">
        <v>22770000000</v>
      </c>
      <c r="E10428">
        <v>2019</v>
      </c>
    </row>
    <row r="10429" spans="1:5" x14ac:dyDescent="0.25">
      <c r="A10429" t="s">
        <v>322</v>
      </c>
      <c r="B10429" t="s">
        <v>160</v>
      </c>
      <c r="C10429" t="s">
        <v>455</v>
      </c>
      <c r="D10429">
        <v>24705000000</v>
      </c>
      <c r="E10429">
        <v>2020</v>
      </c>
    </row>
    <row r="10430" spans="1:5" x14ac:dyDescent="0.25">
      <c r="A10430" t="s">
        <v>322</v>
      </c>
      <c r="B10430" t="s">
        <v>160</v>
      </c>
      <c r="C10430" t="s">
        <v>14</v>
      </c>
      <c r="D10430">
        <v>25474000000</v>
      </c>
      <c r="E10430">
        <v>2018</v>
      </c>
    </row>
    <row r="10431" spans="1:5" x14ac:dyDescent="0.25">
      <c r="A10431" t="s">
        <v>322</v>
      </c>
      <c r="B10431" t="s">
        <v>160</v>
      </c>
      <c r="C10431" t="s">
        <v>14</v>
      </c>
      <c r="D10431">
        <v>31426000000</v>
      </c>
      <c r="E10431">
        <v>2019</v>
      </c>
    </row>
    <row r="10432" spans="1:5" x14ac:dyDescent="0.25">
      <c r="A10432" t="s">
        <v>322</v>
      </c>
      <c r="B10432" t="s">
        <v>160</v>
      </c>
      <c r="C10432" t="s">
        <v>14</v>
      </c>
      <c r="D10432">
        <v>42104000000</v>
      </c>
      <c r="E10432">
        <v>2020</v>
      </c>
    </row>
    <row r="10433" spans="1:5" x14ac:dyDescent="0.25">
      <c r="A10433" t="s">
        <v>322</v>
      </c>
      <c r="B10433" t="s">
        <v>160</v>
      </c>
      <c r="C10433" t="s">
        <v>17</v>
      </c>
      <c r="D10433">
        <v>29165000000</v>
      </c>
      <c r="E10433">
        <v>2018</v>
      </c>
    </row>
    <row r="10434" spans="1:5" x14ac:dyDescent="0.25">
      <c r="A10434" t="s">
        <v>322</v>
      </c>
      <c r="B10434" t="s">
        <v>160</v>
      </c>
      <c r="C10434" t="s">
        <v>17</v>
      </c>
      <c r="D10434">
        <v>35977000000</v>
      </c>
      <c r="E10434">
        <v>2019</v>
      </c>
    </row>
    <row r="10435" spans="1:5" x14ac:dyDescent="0.25">
      <c r="A10435" t="s">
        <v>322</v>
      </c>
      <c r="B10435" t="s">
        <v>160</v>
      </c>
      <c r="C10435" t="s">
        <v>17</v>
      </c>
      <c r="D10435">
        <v>44116000000</v>
      </c>
      <c r="E10435">
        <v>2020</v>
      </c>
    </row>
    <row r="10436" spans="1:5" x14ac:dyDescent="0.25">
      <c r="A10436" t="s">
        <v>322</v>
      </c>
      <c r="B10436" t="s">
        <v>160</v>
      </c>
      <c r="C10436" t="s">
        <v>456</v>
      </c>
      <c r="D10436">
        <v>21383000000</v>
      </c>
      <c r="E10436">
        <v>2018</v>
      </c>
    </row>
    <row r="10437" spans="1:5" x14ac:dyDescent="0.25">
      <c r="A10437" t="s">
        <v>322</v>
      </c>
      <c r="B10437" t="s">
        <v>160</v>
      </c>
      <c r="C10437" t="s">
        <v>456</v>
      </c>
      <c r="D10437">
        <v>21729000000</v>
      </c>
      <c r="E10437">
        <v>2019</v>
      </c>
    </row>
    <row r="10438" spans="1:5" x14ac:dyDescent="0.25">
      <c r="A10438" t="s">
        <v>322</v>
      </c>
      <c r="B10438" t="s">
        <v>160</v>
      </c>
      <c r="C10438" t="s">
        <v>456</v>
      </c>
      <c r="D10438">
        <v>26575000000</v>
      </c>
      <c r="E10438">
        <v>2020</v>
      </c>
    </row>
    <row r="10439" spans="1:5" x14ac:dyDescent="0.25">
      <c r="A10439" t="s">
        <v>322</v>
      </c>
      <c r="B10439" t="s">
        <v>160</v>
      </c>
      <c r="C10439" t="s">
        <v>457</v>
      </c>
      <c r="D10439">
        <v>-974000000</v>
      </c>
      <c r="E10439">
        <v>2018</v>
      </c>
    </row>
    <row r="10440" spans="1:5" x14ac:dyDescent="0.25">
      <c r="A10440" t="s">
        <v>322</v>
      </c>
      <c r="B10440" t="s">
        <v>160</v>
      </c>
      <c r="C10440" t="s">
        <v>457</v>
      </c>
      <c r="D10440">
        <v>-1300000000</v>
      </c>
      <c r="E10440">
        <v>2020</v>
      </c>
    </row>
    <row r="10441" spans="1:5" x14ac:dyDescent="0.25">
      <c r="A10441" t="s">
        <v>322</v>
      </c>
      <c r="B10441" t="s">
        <v>160</v>
      </c>
      <c r="C10441" t="s">
        <v>494</v>
      </c>
      <c r="D10441">
        <v>0</v>
      </c>
      <c r="E10441">
        <v>2019</v>
      </c>
    </row>
    <row r="10442" spans="1:5" x14ac:dyDescent="0.25">
      <c r="A10442" t="s">
        <v>322</v>
      </c>
      <c r="B10442" t="s">
        <v>160</v>
      </c>
      <c r="C10442" t="s">
        <v>458</v>
      </c>
      <c r="D10442">
        <v>21630000000</v>
      </c>
      <c r="E10442">
        <v>2018</v>
      </c>
    </row>
    <row r="10443" spans="1:5" x14ac:dyDescent="0.25">
      <c r="A10443" t="s">
        <v>322</v>
      </c>
      <c r="B10443" t="s">
        <v>160</v>
      </c>
      <c r="C10443" t="s">
        <v>458</v>
      </c>
      <c r="D10443">
        <v>21729000000</v>
      </c>
      <c r="E10443">
        <v>2019</v>
      </c>
    </row>
    <row r="10444" spans="1:5" x14ac:dyDescent="0.25">
      <c r="A10444" t="s">
        <v>322</v>
      </c>
      <c r="B10444" t="s">
        <v>160</v>
      </c>
      <c r="C10444" t="s">
        <v>458</v>
      </c>
      <c r="D10444">
        <v>26575000000</v>
      </c>
      <c r="E10444">
        <v>2020</v>
      </c>
    </row>
    <row r="10445" spans="1:5" x14ac:dyDescent="0.25">
      <c r="A10445" t="s">
        <v>322</v>
      </c>
      <c r="B10445" t="s">
        <v>160</v>
      </c>
      <c r="C10445" t="s">
        <v>459</v>
      </c>
      <c r="D10445">
        <v>15530000000</v>
      </c>
      <c r="E10445">
        <v>2018</v>
      </c>
    </row>
    <row r="10446" spans="1:5" x14ac:dyDescent="0.25">
      <c r="A10446" t="s">
        <v>322</v>
      </c>
      <c r="B10446" t="s">
        <v>160</v>
      </c>
      <c r="C10446" t="s">
        <v>459</v>
      </c>
      <c r="D10446">
        <v>15843000000</v>
      </c>
      <c r="E10446">
        <v>2019</v>
      </c>
    </row>
    <row r="10447" spans="1:5" x14ac:dyDescent="0.25">
      <c r="A10447" t="s">
        <v>322</v>
      </c>
      <c r="B10447" t="s">
        <v>160</v>
      </c>
      <c r="C10447" t="s">
        <v>459</v>
      </c>
      <c r="D10447">
        <v>18278000000</v>
      </c>
      <c r="E10447">
        <v>2020</v>
      </c>
    </row>
    <row r="10448" spans="1:5" x14ac:dyDescent="0.25">
      <c r="A10448" t="s">
        <v>322</v>
      </c>
      <c r="B10448" t="s">
        <v>160</v>
      </c>
      <c r="C10448" t="s">
        <v>460</v>
      </c>
      <c r="D10448">
        <v>-29487000000</v>
      </c>
      <c r="E10448">
        <v>2018</v>
      </c>
    </row>
    <row r="10449" spans="1:5" x14ac:dyDescent="0.25">
      <c r="A10449" t="s">
        <v>322</v>
      </c>
      <c r="B10449" t="s">
        <v>160</v>
      </c>
      <c r="C10449" t="s">
        <v>460</v>
      </c>
      <c r="D10449">
        <v>-25986000000</v>
      </c>
      <c r="E10449">
        <v>2019</v>
      </c>
    </row>
    <row r="10450" spans="1:5" x14ac:dyDescent="0.25">
      <c r="A10450" t="s">
        <v>322</v>
      </c>
      <c r="B10450" t="s">
        <v>160</v>
      </c>
      <c r="C10450" t="s">
        <v>460</v>
      </c>
      <c r="D10450">
        <v>-14638000000</v>
      </c>
      <c r="E10450">
        <v>2020</v>
      </c>
    </row>
    <row r="10451" spans="1:5" x14ac:dyDescent="0.25">
      <c r="A10451" t="s">
        <v>322</v>
      </c>
      <c r="B10451" t="s">
        <v>160</v>
      </c>
      <c r="C10451" t="s">
        <v>461</v>
      </c>
      <c r="D10451">
        <v>26000000</v>
      </c>
      <c r="E10451">
        <v>2018</v>
      </c>
    </row>
    <row r="10452" spans="1:5" x14ac:dyDescent="0.25">
      <c r="A10452" t="s">
        <v>322</v>
      </c>
      <c r="B10452" t="s">
        <v>160</v>
      </c>
      <c r="C10452" t="s">
        <v>461</v>
      </c>
      <c r="D10452">
        <v>25000000</v>
      </c>
      <c r="E10452">
        <v>2019</v>
      </c>
    </row>
    <row r="10453" spans="1:5" x14ac:dyDescent="0.25">
      <c r="A10453" t="s">
        <v>322</v>
      </c>
      <c r="B10453" t="s">
        <v>160</v>
      </c>
      <c r="C10453" t="s">
        <v>461</v>
      </c>
      <c r="D10453">
        <v>-7707000000</v>
      </c>
      <c r="E10453">
        <v>2020</v>
      </c>
    </row>
    <row r="10454" spans="1:5" x14ac:dyDescent="0.25">
      <c r="A10454" t="s">
        <v>322</v>
      </c>
      <c r="B10454" t="s">
        <v>160</v>
      </c>
      <c r="C10454" t="s">
        <v>462</v>
      </c>
      <c r="D10454">
        <v>7657000000</v>
      </c>
      <c r="E10454">
        <v>2018</v>
      </c>
    </row>
    <row r="10455" spans="1:5" x14ac:dyDescent="0.25">
      <c r="A10455" t="s">
        <v>322</v>
      </c>
      <c r="B10455" t="s">
        <v>160</v>
      </c>
      <c r="C10455" t="s">
        <v>462</v>
      </c>
      <c r="D10455">
        <v>9189000000</v>
      </c>
      <c r="E10455">
        <v>2019</v>
      </c>
    </row>
    <row r="10456" spans="1:5" x14ac:dyDescent="0.25">
      <c r="A10456" t="s">
        <v>322</v>
      </c>
      <c r="B10456" t="s">
        <v>160</v>
      </c>
      <c r="C10456" t="s">
        <v>462</v>
      </c>
      <c r="D10456">
        <v>7678000000</v>
      </c>
      <c r="E10456">
        <v>2020</v>
      </c>
    </row>
    <row r="10457" spans="1:5" x14ac:dyDescent="0.25">
      <c r="A10457" t="s">
        <v>322</v>
      </c>
      <c r="B10457" t="s">
        <v>160</v>
      </c>
      <c r="C10457" t="s">
        <v>463</v>
      </c>
      <c r="D10457">
        <v>-206000000</v>
      </c>
      <c r="E10457">
        <v>2018</v>
      </c>
    </row>
    <row r="10458" spans="1:5" x14ac:dyDescent="0.25">
      <c r="A10458" t="s">
        <v>322</v>
      </c>
      <c r="B10458" t="s">
        <v>160</v>
      </c>
      <c r="C10458" t="s">
        <v>463</v>
      </c>
      <c r="D10458">
        <v>64000000</v>
      </c>
      <c r="E10458">
        <v>2019</v>
      </c>
    </row>
    <row r="10459" spans="1:5" x14ac:dyDescent="0.25">
      <c r="A10459" t="s">
        <v>322</v>
      </c>
      <c r="B10459" t="s">
        <v>160</v>
      </c>
      <c r="C10459" t="s">
        <v>463</v>
      </c>
      <c r="D10459">
        <v>68000000</v>
      </c>
      <c r="E10459">
        <v>2020</v>
      </c>
    </row>
    <row r="10460" spans="1:5" x14ac:dyDescent="0.25">
      <c r="A10460" t="s">
        <v>322</v>
      </c>
      <c r="B10460" t="s">
        <v>160</v>
      </c>
      <c r="C10460" t="s">
        <v>12</v>
      </c>
      <c r="D10460">
        <v>890000000</v>
      </c>
      <c r="E10460">
        <v>2018</v>
      </c>
    </row>
    <row r="10461" spans="1:5" x14ac:dyDescent="0.25">
      <c r="A10461" t="s">
        <v>322</v>
      </c>
      <c r="B10461" t="s">
        <v>160</v>
      </c>
      <c r="C10461" t="s">
        <v>12</v>
      </c>
      <c r="D10461">
        <v>1040000000</v>
      </c>
      <c r="E10461">
        <v>2019</v>
      </c>
    </row>
    <row r="10462" spans="1:5" x14ac:dyDescent="0.25">
      <c r="A10462" t="s">
        <v>322</v>
      </c>
      <c r="B10462" t="s">
        <v>160</v>
      </c>
      <c r="C10462" t="s">
        <v>12</v>
      </c>
      <c r="D10462">
        <v>963000000</v>
      </c>
      <c r="E10462">
        <v>2020</v>
      </c>
    </row>
    <row r="10463" spans="1:5" x14ac:dyDescent="0.25">
      <c r="A10463" t="s">
        <v>322</v>
      </c>
      <c r="B10463" t="s">
        <v>160</v>
      </c>
      <c r="C10463" t="s">
        <v>464</v>
      </c>
      <c r="D10463">
        <v>-829000000</v>
      </c>
      <c r="E10463">
        <v>2018</v>
      </c>
    </row>
    <row r="10464" spans="1:5" x14ac:dyDescent="0.25">
      <c r="A10464" t="s">
        <v>322</v>
      </c>
      <c r="B10464" t="s">
        <v>160</v>
      </c>
      <c r="C10464" t="s">
        <v>464</v>
      </c>
      <c r="D10464">
        <v>2944000000</v>
      </c>
      <c r="E10464">
        <v>2019</v>
      </c>
    </row>
    <row r="10465" spans="1:5" x14ac:dyDescent="0.25">
      <c r="A10465" t="s">
        <v>322</v>
      </c>
      <c r="B10465" t="s">
        <v>160</v>
      </c>
      <c r="C10465" t="s">
        <v>464</v>
      </c>
      <c r="D10465">
        <v>3651000000</v>
      </c>
      <c r="E10465">
        <v>2020</v>
      </c>
    </row>
    <row r="10466" spans="1:5" x14ac:dyDescent="0.25">
      <c r="A10466" t="s">
        <v>322</v>
      </c>
      <c r="B10466" t="s">
        <v>160</v>
      </c>
      <c r="C10466" t="s">
        <v>465</v>
      </c>
      <c r="D10466">
        <v>23222000000</v>
      </c>
      <c r="E10466">
        <v>2018</v>
      </c>
    </row>
    <row r="10467" spans="1:5" x14ac:dyDescent="0.25">
      <c r="A10467" t="s">
        <v>322</v>
      </c>
      <c r="B10467" t="s">
        <v>160</v>
      </c>
      <c r="C10467" t="s">
        <v>465</v>
      </c>
      <c r="D10467">
        <v>6402000000</v>
      </c>
      <c r="E10467">
        <v>2019</v>
      </c>
    </row>
    <row r="10468" spans="1:5" x14ac:dyDescent="0.25">
      <c r="A10468" t="s">
        <v>322</v>
      </c>
      <c r="B10468" t="s">
        <v>160</v>
      </c>
      <c r="C10468" t="s">
        <v>465</v>
      </c>
      <c r="D10468">
        <v>10273000000</v>
      </c>
      <c r="E10468">
        <v>2020</v>
      </c>
    </row>
    <row r="10469" spans="1:5" x14ac:dyDescent="0.25">
      <c r="A10469" t="s">
        <v>322</v>
      </c>
      <c r="B10469" t="s">
        <v>160</v>
      </c>
      <c r="C10469" t="s">
        <v>466</v>
      </c>
      <c r="D10469">
        <v>2358000000</v>
      </c>
      <c r="E10469">
        <v>2018</v>
      </c>
    </row>
    <row r="10470" spans="1:5" x14ac:dyDescent="0.25">
      <c r="A10470" t="s">
        <v>322</v>
      </c>
      <c r="B10470" t="s">
        <v>160</v>
      </c>
      <c r="C10470" t="s">
        <v>466</v>
      </c>
      <c r="D10470">
        <v>7307000000</v>
      </c>
      <c r="E10470">
        <v>2019</v>
      </c>
    </row>
    <row r="10471" spans="1:5" x14ac:dyDescent="0.25">
      <c r="A10471" t="s">
        <v>322</v>
      </c>
      <c r="B10471" t="s">
        <v>160</v>
      </c>
      <c r="C10471" t="s">
        <v>466</v>
      </c>
      <c r="D10471">
        <v>8294000000</v>
      </c>
      <c r="E10471">
        <v>2020</v>
      </c>
    </row>
    <row r="10472" spans="1:5" x14ac:dyDescent="0.25">
      <c r="A10472" t="s">
        <v>322</v>
      </c>
      <c r="B10472" t="s">
        <v>160</v>
      </c>
      <c r="C10472" t="s">
        <v>467</v>
      </c>
      <c r="D10472">
        <v>247000000</v>
      </c>
      <c r="E10472">
        <v>2018</v>
      </c>
    </row>
    <row r="10473" spans="1:5" x14ac:dyDescent="0.25">
      <c r="A10473" t="s">
        <v>322</v>
      </c>
      <c r="B10473" t="s">
        <v>160</v>
      </c>
      <c r="C10473" t="s">
        <v>467</v>
      </c>
      <c r="D10473">
        <v>0</v>
      </c>
      <c r="E10473">
        <v>2019</v>
      </c>
    </row>
    <row r="10474" spans="1:5" x14ac:dyDescent="0.25">
      <c r="A10474" t="s">
        <v>322</v>
      </c>
      <c r="B10474" t="s">
        <v>160</v>
      </c>
      <c r="C10474" t="s">
        <v>467</v>
      </c>
      <c r="D10474">
        <v>0</v>
      </c>
      <c r="E10474">
        <v>2020</v>
      </c>
    </row>
    <row r="10475" spans="1:5" x14ac:dyDescent="0.25">
      <c r="A10475" t="s">
        <v>322</v>
      </c>
      <c r="B10475" t="s">
        <v>160</v>
      </c>
      <c r="C10475" t="s">
        <v>468</v>
      </c>
      <c r="D10475">
        <v>0</v>
      </c>
      <c r="E10475">
        <v>2018</v>
      </c>
    </row>
    <row r="10476" spans="1:5" x14ac:dyDescent="0.25">
      <c r="A10476" t="s">
        <v>322</v>
      </c>
      <c r="B10476" t="s">
        <v>160</v>
      </c>
      <c r="C10476" t="s">
        <v>468</v>
      </c>
      <c r="D10476">
        <v>0</v>
      </c>
      <c r="E10476">
        <v>2019</v>
      </c>
    </row>
    <row r="10477" spans="1:5" x14ac:dyDescent="0.25">
      <c r="A10477" t="s">
        <v>322</v>
      </c>
      <c r="B10477" t="s">
        <v>160</v>
      </c>
      <c r="C10477" t="s">
        <v>468</v>
      </c>
      <c r="D10477">
        <v>0</v>
      </c>
      <c r="E10477">
        <v>2020</v>
      </c>
    </row>
    <row r="10478" spans="1:5" x14ac:dyDescent="0.25">
      <c r="A10478" t="s">
        <v>322</v>
      </c>
      <c r="B10478" t="s">
        <v>160</v>
      </c>
      <c r="C10478" t="s">
        <v>469</v>
      </c>
      <c r="D10478">
        <v>4704000000</v>
      </c>
      <c r="E10478">
        <v>2018</v>
      </c>
    </row>
    <row r="10479" spans="1:5" x14ac:dyDescent="0.25">
      <c r="A10479" t="s">
        <v>322</v>
      </c>
      <c r="B10479" t="s">
        <v>160</v>
      </c>
      <c r="C10479" t="s">
        <v>469</v>
      </c>
      <c r="D10479">
        <v>5958000000</v>
      </c>
      <c r="E10479">
        <v>2019</v>
      </c>
    </row>
    <row r="10480" spans="1:5" x14ac:dyDescent="0.25">
      <c r="A10480" t="s">
        <v>322</v>
      </c>
      <c r="B10480" t="s">
        <v>160</v>
      </c>
      <c r="C10480" t="s">
        <v>469</v>
      </c>
      <c r="D10480">
        <v>6451000000</v>
      </c>
      <c r="E10480">
        <v>2020</v>
      </c>
    </row>
    <row r="10481" spans="1:5" x14ac:dyDescent="0.25">
      <c r="A10481" t="s">
        <v>322</v>
      </c>
      <c r="B10481" t="s">
        <v>160</v>
      </c>
      <c r="C10481" t="s">
        <v>470</v>
      </c>
      <c r="D10481">
        <v>0</v>
      </c>
      <c r="E10481">
        <v>2018</v>
      </c>
    </row>
    <row r="10482" spans="1:5" x14ac:dyDescent="0.25">
      <c r="A10482" t="s">
        <v>322</v>
      </c>
      <c r="B10482" t="s">
        <v>160</v>
      </c>
      <c r="C10482" t="s">
        <v>470</v>
      </c>
      <c r="D10482">
        <v>0</v>
      </c>
      <c r="E10482">
        <v>2019</v>
      </c>
    </row>
    <row r="10483" spans="1:5" x14ac:dyDescent="0.25">
      <c r="A10483" t="s">
        <v>322</v>
      </c>
      <c r="B10483" t="s">
        <v>160</v>
      </c>
      <c r="C10483" t="s">
        <v>470</v>
      </c>
      <c r="D10483">
        <v>0</v>
      </c>
      <c r="E10483">
        <v>2020</v>
      </c>
    </row>
    <row r="10484" spans="1:5" x14ac:dyDescent="0.25">
      <c r="A10484" t="s">
        <v>322</v>
      </c>
      <c r="B10484" t="s">
        <v>160</v>
      </c>
      <c r="C10484" t="s">
        <v>471</v>
      </c>
      <c r="D10484">
        <v>0</v>
      </c>
      <c r="E10484">
        <v>2018</v>
      </c>
    </row>
    <row r="10485" spans="1:5" x14ac:dyDescent="0.25">
      <c r="A10485" t="s">
        <v>322</v>
      </c>
      <c r="B10485" t="s">
        <v>160</v>
      </c>
      <c r="C10485" t="s">
        <v>471</v>
      </c>
      <c r="D10485">
        <v>0</v>
      </c>
      <c r="E10485">
        <v>2019</v>
      </c>
    </row>
    <row r="10486" spans="1:5" x14ac:dyDescent="0.25">
      <c r="A10486" t="s">
        <v>322</v>
      </c>
      <c r="B10486" t="s">
        <v>160</v>
      </c>
      <c r="C10486" t="s">
        <v>471</v>
      </c>
      <c r="D10486">
        <v>0</v>
      </c>
      <c r="E10486">
        <v>2020</v>
      </c>
    </row>
    <row r="10487" spans="1:5" x14ac:dyDescent="0.25">
      <c r="A10487" t="s">
        <v>322</v>
      </c>
      <c r="B10487" t="s">
        <v>160</v>
      </c>
      <c r="C10487" t="s">
        <v>472</v>
      </c>
      <c r="D10487">
        <v>0</v>
      </c>
      <c r="E10487">
        <v>2018</v>
      </c>
    </row>
    <row r="10488" spans="1:5" x14ac:dyDescent="0.25">
      <c r="A10488" t="s">
        <v>322</v>
      </c>
      <c r="B10488" t="s">
        <v>160</v>
      </c>
      <c r="C10488" t="s">
        <v>472</v>
      </c>
      <c r="D10488">
        <v>0</v>
      </c>
      <c r="E10488">
        <v>2019</v>
      </c>
    </row>
    <row r="10489" spans="1:5" x14ac:dyDescent="0.25">
      <c r="A10489" t="s">
        <v>322</v>
      </c>
      <c r="B10489" t="s">
        <v>160</v>
      </c>
      <c r="C10489" t="s">
        <v>472</v>
      </c>
      <c r="D10489">
        <v>0</v>
      </c>
      <c r="E10489">
        <v>2020</v>
      </c>
    </row>
    <row r="10490" spans="1:5" x14ac:dyDescent="0.25">
      <c r="A10490" t="s">
        <v>322</v>
      </c>
      <c r="B10490" t="s">
        <v>160</v>
      </c>
      <c r="C10490" t="s">
        <v>473</v>
      </c>
      <c r="D10490">
        <v>0</v>
      </c>
      <c r="E10490">
        <v>2018</v>
      </c>
    </row>
    <row r="10491" spans="1:5" x14ac:dyDescent="0.25">
      <c r="A10491" t="s">
        <v>322</v>
      </c>
      <c r="B10491" t="s">
        <v>160</v>
      </c>
      <c r="C10491" t="s">
        <v>473</v>
      </c>
      <c r="D10491">
        <v>0</v>
      </c>
      <c r="E10491">
        <v>2019</v>
      </c>
    </row>
    <row r="10492" spans="1:5" x14ac:dyDescent="0.25">
      <c r="A10492" t="s">
        <v>322</v>
      </c>
      <c r="B10492" t="s">
        <v>160</v>
      </c>
      <c r="C10492" t="s">
        <v>473</v>
      </c>
      <c r="D10492">
        <v>0</v>
      </c>
      <c r="E10492">
        <v>2020</v>
      </c>
    </row>
    <row r="10493" spans="1:5" x14ac:dyDescent="0.25">
      <c r="A10493" t="s">
        <v>322</v>
      </c>
      <c r="B10493" t="s">
        <v>160</v>
      </c>
      <c r="C10493" t="s">
        <v>474</v>
      </c>
      <c r="D10493">
        <v>0</v>
      </c>
      <c r="E10493">
        <v>2018</v>
      </c>
    </row>
    <row r="10494" spans="1:5" x14ac:dyDescent="0.25">
      <c r="A10494" t="s">
        <v>322</v>
      </c>
      <c r="B10494" t="s">
        <v>160</v>
      </c>
      <c r="C10494" t="s">
        <v>474</v>
      </c>
      <c r="D10494">
        <v>0</v>
      </c>
      <c r="E10494">
        <v>2019</v>
      </c>
    </row>
    <row r="10495" spans="1:5" x14ac:dyDescent="0.25">
      <c r="A10495" t="s">
        <v>322</v>
      </c>
      <c r="B10495" t="s">
        <v>160</v>
      </c>
      <c r="C10495" t="s">
        <v>474</v>
      </c>
      <c r="D10495">
        <v>0</v>
      </c>
      <c r="E10495">
        <v>2020</v>
      </c>
    </row>
    <row r="10496" spans="1:5" x14ac:dyDescent="0.25">
      <c r="A10496" t="s">
        <v>322</v>
      </c>
      <c r="B10496" t="s">
        <v>160</v>
      </c>
      <c r="C10496" t="s">
        <v>475</v>
      </c>
      <c r="D10496">
        <v>236000000</v>
      </c>
      <c r="E10496">
        <v>2018</v>
      </c>
    </row>
    <row r="10497" spans="1:5" x14ac:dyDescent="0.25">
      <c r="A10497" t="s">
        <v>322</v>
      </c>
      <c r="B10497" t="s">
        <v>160</v>
      </c>
      <c r="C10497" t="s">
        <v>475</v>
      </c>
      <c r="D10497">
        <v>280000000</v>
      </c>
      <c r="E10497">
        <v>2019</v>
      </c>
    </row>
    <row r="10498" spans="1:5" x14ac:dyDescent="0.25">
      <c r="A10498" t="s">
        <v>322</v>
      </c>
      <c r="B10498" t="s">
        <v>160</v>
      </c>
      <c r="C10498" t="s">
        <v>475</v>
      </c>
      <c r="D10498">
        <v>326000000</v>
      </c>
      <c r="E10498">
        <v>2020</v>
      </c>
    </row>
    <row r="10499" spans="1:5" x14ac:dyDescent="0.25">
      <c r="A10499" t="s">
        <v>322</v>
      </c>
      <c r="B10499" t="s">
        <v>160</v>
      </c>
      <c r="C10499" t="s">
        <v>476</v>
      </c>
      <c r="D10499">
        <v>0</v>
      </c>
      <c r="E10499">
        <v>2018</v>
      </c>
    </row>
    <row r="10500" spans="1:5" x14ac:dyDescent="0.25">
      <c r="A10500" t="s">
        <v>322</v>
      </c>
      <c r="B10500" t="s">
        <v>160</v>
      </c>
      <c r="C10500" t="s">
        <v>476</v>
      </c>
      <c r="D10500">
        <v>0</v>
      </c>
      <c r="E10500">
        <v>2019</v>
      </c>
    </row>
    <row r="10501" spans="1:5" x14ac:dyDescent="0.25">
      <c r="A10501" t="s">
        <v>322</v>
      </c>
      <c r="B10501" t="s">
        <v>160</v>
      </c>
      <c r="C10501" t="s">
        <v>476</v>
      </c>
      <c r="D10501">
        <v>0</v>
      </c>
      <c r="E10501">
        <v>2020</v>
      </c>
    </row>
    <row r="10502" spans="1:5" x14ac:dyDescent="0.25">
      <c r="A10502" t="s">
        <v>322</v>
      </c>
      <c r="B10502" t="s">
        <v>160</v>
      </c>
      <c r="C10502" t="s">
        <v>477</v>
      </c>
      <c r="D10502">
        <v>9963000000</v>
      </c>
      <c r="E10502">
        <v>2018</v>
      </c>
    </row>
    <row r="10503" spans="1:5" x14ac:dyDescent="0.25">
      <c r="A10503" t="s">
        <v>322</v>
      </c>
      <c r="B10503" t="s">
        <v>160</v>
      </c>
      <c r="C10503" t="s">
        <v>477</v>
      </c>
      <c r="D10503">
        <v>6965000000</v>
      </c>
      <c r="E10503">
        <v>2019</v>
      </c>
    </row>
    <row r="10504" spans="1:5" x14ac:dyDescent="0.25">
      <c r="A10504" t="s">
        <v>322</v>
      </c>
      <c r="B10504" t="s">
        <v>160</v>
      </c>
      <c r="C10504" t="s">
        <v>477</v>
      </c>
      <c r="D10504">
        <v>791000000</v>
      </c>
      <c r="E10504">
        <v>2020</v>
      </c>
    </row>
    <row r="10505" spans="1:5" x14ac:dyDescent="0.25">
      <c r="A10505" t="s">
        <v>322</v>
      </c>
      <c r="B10505" t="s">
        <v>160</v>
      </c>
      <c r="C10505" t="s">
        <v>478</v>
      </c>
      <c r="D10505">
        <v>0</v>
      </c>
      <c r="E10505">
        <v>2018</v>
      </c>
    </row>
    <row r="10506" spans="1:5" x14ac:dyDescent="0.25">
      <c r="A10506" t="s">
        <v>322</v>
      </c>
      <c r="B10506" t="s">
        <v>160</v>
      </c>
      <c r="C10506" t="s">
        <v>478</v>
      </c>
      <c r="D10506">
        <v>0</v>
      </c>
      <c r="E10506">
        <v>2019</v>
      </c>
    </row>
    <row r="10507" spans="1:5" x14ac:dyDescent="0.25">
      <c r="A10507" t="s">
        <v>322</v>
      </c>
      <c r="B10507" t="s">
        <v>160</v>
      </c>
      <c r="C10507" t="s">
        <v>478</v>
      </c>
      <c r="D10507">
        <v>0</v>
      </c>
      <c r="E10507">
        <v>2020</v>
      </c>
    </row>
    <row r="10508" spans="1:5" x14ac:dyDescent="0.25">
      <c r="A10508" t="s">
        <v>322</v>
      </c>
      <c r="B10508" t="s">
        <v>160</v>
      </c>
      <c r="C10508" t="s">
        <v>479</v>
      </c>
      <c r="D10508">
        <v>46423000000</v>
      </c>
      <c r="E10508">
        <v>2018</v>
      </c>
    </row>
    <row r="10509" spans="1:5" x14ac:dyDescent="0.25">
      <c r="A10509" t="s">
        <v>322</v>
      </c>
      <c r="B10509" t="s">
        <v>160</v>
      </c>
      <c r="C10509" t="s">
        <v>479</v>
      </c>
      <c r="D10509">
        <v>51729000000</v>
      </c>
      <c r="E10509">
        <v>2019</v>
      </c>
    </row>
    <row r="10510" spans="1:5" x14ac:dyDescent="0.25">
      <c r="A10510" t="s">
        <v>322</v>
      </c>
      <c r="B10510" t="s">
        <v>160</v>
      </c>
      <c r="C10510" t="s">
        <v>479</v>
      </c>
      <c r="D10510">
        <v>58134000000</v>
      </c>
      <c r="E10510">
        <v>2020</v>
      </c>
    </row>
    <row r="10511" spans="1:5" x14ac:dyDescent="0.25">
      <c r="A10511" t="s">
        <v>322</v>
      </c>
      <c r="B10511" t="s">
        <v>160</v>
      </c>
      <c r="C10511" t="s">
        <v>480</v>
      </c>
      <c r="D10511">
        <v>108203000000</v>
      </c>
      <c r="E10511">
        <v>2018</v>
      </c>
    </row>
    <row r="10512" spans="1:5" x14ac:dyDescent="0.25">
      <c r="A10512" t="s">
        <v>322</v>
      </c>
      <c r="B10512" t="s">
        <v>160</v>
      </c>
      <c r="C10512" t="s">
        <v>480</v>
      </c>
      <c r="D10512">
        <v>110225000000</v>
      </c>
      <c r="E10512">
        <v>2019</v>
      </c>
    </row>
    <row r="10513" spans="1:5" x14ac:dyDescent="0.25">
      <c r="A10513" t="s">
        <v>322</v>
      </c>
      <c r="B10513" t="s">
        <v>160</v>
      </c>
      <c r="C10513" t="s">
        <v>480</v>
      </c>
      <c r="D10513">
        <v>132110000000</v>
      </c>
      <c r="E10513">
        <v>2020</v>
      </c>
    </row>
    <row r="10514" spans="1:5" x14ac:dyDescent="0.25">
      <c r="A10514" t="s">
        <v>322</v>
      </c>
      <c r="B10514" t="s">
        <v>160</v>
      </c>
      <c r="C10514" t="s">
        <v>481</v>
      </c>
      <c r="D10514">
        <v>19513000000</v>
      </c>
      <c r="E10514">
        <v>2018</v>
      </c>
    </row>
    <row r="10515" spans="1:5" x14ac:dyDescent="0.25">
      <c r="A10515" t="s">
        <v>322</v>
      </c>
      <c r="B10515" t="s">
        <v>160</v>
      </c>
      <c r="C10515" t="s">
        <v>481</v>
      </c>
      <c r="D10515">
        <v>19740000000</v>
      </c>
      <c r="E10515">
        <v>2019</v>
      </c>
    </row>
    <row r="10516" spans="1:5" x14ac:dyDescent="0.25">
      <c r="A10516" t="s">
        <v>322</v>
      </c>
      <c r="B10516" t="s">
        <v>160</v>
      </c>
      <c r="C10516" t="s">
        <v>481</v>
      </c>
      <c r="D10516">
        <v>24447000000</v>
      </c>
      <c r="E10516">
        <v>2020</v>
      </c>
    </row>
    <row r="10517" spans="1:5" x14ac:dyDescent="0.25">
      <c r="A10517" t="s">
        <v>322</v>
      </c>
      <c r="B10517" t="s">
        <v>160</v>
      </c>
      <c r="C10517" t="s">
        <v>482</v>
      </c>
      <c r="D10517">
        <v>1339000000</v>
      </c>
      <c r="E10517">
        <v>2018</v>
      </c>
    </row>
    <row r="10518" spans="1:5" x14ac:dyDescent="0.25">
      <c r="A10518" t="s">
        <v>322</v>
      </c>
      <c r="B10518" t="s">
        <v>160</v>
      </c>
      <c r="C10518" t="s">
        <v>482</v>
      </c>
      <c r="D10518">
        <v>974000000</v>
      </c>
      <c r="E10518">
        <v>2019</v>
      </c>
    </row>
    <row r="10519" spans="1:5" x14ac:dyDescent="0.25">
      <c r="A10519" t="s">
        <v>322</v>
      </c>
      <c r="B10519" t="s">
        <v>160</v>
      </c>
      <c r="C10519" t="s">
        <v>482</v>
      </c>
      <c r="D10519">
        <v>0</v>
      </c>
      <c r="E10519">
        <v>2020</v>
      </c>
    </row>
    <row r="10520" spans="1:5" x14ac:dyDescent="0.25">
      <c r="A10520" t="s">
        <v>322</v>
      </c>
      <c r="B10520" t="s">
        <v>160</v>
      </c>
      <c r="C10520" t="s">
        <v>483</v>
      </c>
      <c r="D10520">
        <v>0</v>
      </c>
      <c r="E10520">
        <v>2018</v>
      </c>
    </row>
    <row r="10521" spans="1:5" x14ac:dyDescent="0.25">
      <c r="A10521" t="s">
        <v>322</v>
      </c>
      <c r="B10521" t="s">
        <v>160</v>
      </c>
      <c r="C10521" t="s">
        <v>483</v>
      </c>
      <c r="D10521">
        <v>0</v>
      </c>
      <c r="E10521">
        <v>2019</v>
      </c>
    </row>
    <row r="10522" spans="1:5" x14ac:dyDescent="0.25">
      <c r="A10522" t="s">
        <v>322</v>
      </c>
      <c r="B10522" t="s">
        <v>160</v>
      </c>
      <c r="C10522" t="s">
        <v>483</v>
      </c>
      <c r="D10522">
        <v>0</v>
      </c>
      <c r="E10522">
        <v>2020</v>
      </c>
    </row>
    <row r="10523" spans="1:5" x14ac:dyDescent="0.25">
      <c r="A10523" t="s">
        <v>322</v>
      </c>
      <c r="B10523" t="s">
        <v>160</v>
      </c>
      <c r="C10523" t="s">
        <v>484</v>
      </c>
      <c r="D10523">
        <v>282000000</v>
      </c>
      <c r="E10523">
        <v>2018</v>
      </c>
    </row>
    <row r="10524" spans="1:5" x14ac:dyDescent="0.25">
      <c r="A10524" t="s">
        <v>322</v>
      </c>
      <c r="B10524" t="s">
        <v>160</v>
      </c>
      <c r="C10524" t="s">
        <v>484</v>
      </c>
      <c r="D10524">
        <v>251000000</v>
      </c>
      <c r="E10524">
        <v>2019</v>
      </c>
    </row>
    <row r="10525" spans="1:5" x14ac:dyDescent="0.25">
      <c r="A10525" t="s">
        <v>322</v>
      </c>
      <c r="B10525" t="s">
        <v>160</v>
      </c>
      <c r="C10525" t="s">
        <v>484</v>
      </c>
      <c r="D10525">
        <v>310000000</v>
      </c>
      <c r="E10525">
        <v>2020</v>
      </c>
    </row>
    <row r="10526" spans="1:5" x14ac:dyDescent="0.25">
      <c r="A10526" t="s">
        <v>322</v>
      </c>
      <c r="B10526" t="s">
        <v>160</v>
      </c>
      <c r="C10526" t="s">
        <v>485</v>
      </c>
      <c r="D10526">
        <v>-1878000000</v>
      </c>
      <c r="E10526">
        <v>2018</v>
      </c>
    </row>
    <row r="10527" spans="1:5" x14ac:dyDescent="0.25">
      <c r="A10527" t="s">
        <v>322</v>
      </c>
      <c r="B10527" t="s">
        <v>160</v>
      </c>
      <c r="C10527" t="s">
        <v>485</v>
      </c>
      <c r="D10527">
        <v>3299000000</v>
      </c>
      <c r="E10527">
        <v>2020</v>
      </c>
    </row>
    <row r="10528" spans="1:5" x14ac:dyDescent="0.25">
      <c r="A10528" t="s">
        <v>322</v>
      </c>
      <c r="B10528" t="s">
        <v>160</v>
      </c>
      <c r="C10528" t="s">
        <v>495</v>
      </c>
      <c r="D10528">
        <v>0</v>
      </c>
      <c r="E10528">
        <v>2019</v>
      </c>
    </row>
    <row r="10529" spans="1:5" x14ac:dyDescent="0.25">
      <c r="A10529" t="s">
        <v>322</v>
      </c>
      <c r="B10529" t="s">
        <v>160</v>
      </c>
      <c r="C10529" t="s">
        <v>486</v>
      </c>
      <c r="D10529">
        <v>-1798000000</v>
      </c>
      <c r="E10529">
        <v>2018</v>
      </c>
    </row>
    <row r="10530" spans="1:5" x14ac:dyDescent="0.25">
      <c r="A10530" t="s">
        <v>322</v>
      </c>
      <c r="B10530" t="s">
        <v>160</v>
      </c>
      <c r="C10530" t="s">
        <v>486</v>
      </c>
      <c r="D10530">
        <v>236000000</v>
      </c>
      <c r="E10530">
        <v>2019</v>
      </c>
    </row>
    <row r="10531" spans="1:5" x14ac:dyDescent="0.25">
      <c r="A10531" t="s">
        <v>322</v>
      </c>
      <c r="B10531" t="s">
        <v>160</v>
      </c>
      <c r="C10531" t="s">
        <v>486</v>
      </c>
      <c r="D10531">
        <v>5686000000</v>
      </c>
      <c r="E10531">
        <v>2020</v>
      </c>
    </row>
    <row r="10532" spans="1:5" x14ac:dyDescent="0.25">
      <c r="A10532" t="s">
        <v>324</v>
      </c>
      <c r="B10532" t="s">
        <v>162</v>
      </c>
      <c r="C10532" t="s">
        <v>411</v>
      </c>
      <c r="D10532">
        <v>12466000000</v>
      </c>
      <c r="E10532">
        <v>2018</v>
      </c>
    </row>
    <row r="10533" spans="1:5" x14ac:dyDescent="0.25">
      <c r="A10533" t="s">
        <v>324</v>
      </c>
      <c r="B10533" t="s">
        <v>162</v>
      </c>
      <c r="C10533" t="s">
        <v>411</v>
      </c>
      <c r="D10533">
        <v>13206000000</v>
      </c>
      <c r="E10533">
        <v>2019</v>
      </c>
    </row>
    <row r="10534" spans="1:5" x14ac:dyDescent="0.25">
      <c r="A10534" t="s">
        <v>324</v>
      </c>
      <c r="B10534" t="s">
        <v>162</v>
      </c>
      <c r="C10534" t="s">
        <v>411</v>
      </c>
      <c r="D10534">
        <v>13155000000</v>
      </c>
      <c r="E10534">
        <v>2020</v>
      </c>
    </row>
    <row r="10535" spans="1:5" x14ac:dyDescent="0.25">
      <c r="A10535" t="s">
        <v>324</v>
      </c>
      <c r="B10535" t="s">
        <v>162</v>
      </c>
      <c r="C10535" t="s">
        <v>10</v>
      </c>
      <c r="D10535">
        <v>7508000000</v>
      </c>
      <c r="E10535">
        <v>2018</v>
      </c>
    </row>
    <row r="10536" spans="1:5" x14ac:dyDescent="0.25">
      <c r="A10536" t="s">
        <v>324</v>
      </c>
      <c r="B10536" t="s">
        <v>162</v>
      </c>
      <c r="C10536" t="s">
        <v>10</v>
      </c>
      <c r="D10536">
        <v>7493000000</v>
      </c>
      <c r="E10536">
        <v>2019</v>
      </c>
    </row>
    <row r="10537" spans="1:5" x14ac:dyDescent="0.25">
      <c r="A10537" t="s">
        <v>324</v>
      </c>
      <c r="B10537" t="s">
        <v>162</v>
      </c>
      <c r="C10537" t="s">
        <v>10</v>
      </c>
      <c r="D10537">
        <v>6827000000</v>
      </c>
      <c r="E10537">
        <v>2020</v>
      </c>
    </row>
    <row r="10538" spans="1:5" x14ac:dyDescent="0.25">
      <c r="A10538" t="s">
        <v>324</v>
      </c>
      <c r="B10538" t="s">
        <v>162</v>
      </c>
      <c r="C10538" t="s">
        <v>412</v>
      </c>
      <c r="D10538">
        <v>0</v>
      </c>
      <c r="E10538">
        <v>2018</v>
      </c>
    </row>
    <row r="10539" spans="1:5" x14ac:dyDescent="0.25">
      <c r="A10539" t="s">
        <v>324</v>
      </c>
      <c r="B10539" t="s">
        <v>162</v>
      </c>
      <c r="C10539" t="s">
        <v>412</v>
      </c>
      <c r="D10539">
        <v>0</v>
      </c>
      <c r="E10539">
        <v>2019</v>
      </c>
    </row>
    <row r="10540" spans="1:5" x14ac:dyDescent="0.25">
      <c r="A10540" t="s">
        <v>324</v>
      </c>
      <c r="B10540" t="s">
        <v>162</v>
      </c>
      <c r="C10540" t="s">
        <v>412</v>
      </c>
      <c r="D10540">
        <v>0</v>
      </c>
      <c r="E10540">
        <v>2020</v>
      </c>
    </row>
    <row r="10541" spans="1:5" x14ac:dyDescent="0.25">
      <c r="A10541" t="s">
        <v>324</v>
      </c>
      <c r="B10541" t="s">
        <v>162</v>
      </c>
      <c r="C10541" t="s">
        <v>413</v>
      </c>
      <c r="D10541">
        <v>115000000</v>
      </c>
      <c r="E10541">
        <v>2018</v>
      </c>
    </row>
    <row r="10542" spans="1:5" x14ac:dyDescent="0.25">
      <c r="A10542" t="s">
        <v>324</v>
      </c>
      <c r="B10542" t="s">
        <v>162</v>
      </c>
      <c r="C10542" t="s">
        <v>413</v>
      </c>
      <c r="D10542">
        <v>1164000000</v>
      </c>
      <c r="E10542">
        <v>2019</v>
      </c>
    </row>
    <row r="10543" spans="1:5" x14ac:dyDescent="0.25">
      <c r="A10543" t="s">
        <v>324</v>
      </c>
      <c r="B10543" t="s">
        <v>162</v>
      </c>
      <c r="C10543" t="s">
        <v>413</v>
      </c>
      <c r="D10543">
        <v>437000000</v>
      </c>
      <c r="E10543">
        <v>2020</v>
      </c>
    </row>
    <row r="10544" spans="1:5" x14ac:dyDescent="0.25">
      <c r="A10544" t="s">
        <v>324</v>
      </c>
      <c r="B10544" t="s">
        <v>162</v>
      </c>
      <c r="C10544" t="s">
        <v>15</v>
      </c>
      <c r="D10544">
        <v>57773000000</v>
      </c>
      <c r="E10544">
        <v>2018</v>
      </c>
    </row>
    <row r="10545" spans="1:5" x14ac:dyDescent="0.25">
      <c r="A10545" t="s">
        <v>324</v>
      </c>
      <c r="B10545" t="s">
        <v>162</v>
      </c>
      <c r="C10545" t="s">
        <v>15</v>
      </c>
      <c r="D10545">
        <v>58679000000</v>
      </c>
      <c r="E10545">
        <v>2019</v>
      </c>
    </row>
    <row r="10546" spans="1:5" x14ac:dyDescent="0.25">
      <c r="A10546" t="s">
        <v>324</v>
      </c>
      <c r="B10546" t="s">
        <v>162</v>
      </c>
      <c r="C10546" t="s">
        <v>15</v>
      </c>
      <c r="D10546">
        <v>64586000000</v>
      </c>
      <c r="E10546">
        <v>2020</v>
      </c>
    </row>
    <row r="10547" spans="1:5" x14ac:dyDescent="0.25">
      <c r="A10547" t="s">
        <v>324</v>
      </c>
      <c r="B10547" t="s">
        <v>162</v>
      </c>
      <c r="C10547" t="s">
        <v>414</v>
      </c>
      <c r="D10547">
        <v>-828000000</v>
      </c>
      <c r="E10547">
        <v>2018</v>
      </c>
    </row>
    <row r="10548" spans="1:5" x14ac:dyDescent="0.25">
      <c r="A10548" t="s">
        <v>324</v>
      </c>
      <c r="B10548" t="s">
        <v>162</v>
      </c>
      <c r="C10548" t="s">
        <v>414</v>
      </c>
      <c r="D10548">
        <v>-839000000</v>
      </c>
      <c r="E10548">
        <v>2019</v>
      </c>
    </row>
    <row r="10549" spans="1:5" x14ac:dyDescent="0.25">
      <c r="A10549" t="s">
        <v>324</v>
      </c>
      <c r="B10549" t="s">
        <v>162</v>
      </c>
      <c r="C10549" t="s">
        <v>414</v>
      </c>
      <c r="D10549">
        <v>-906000000</v>
      </c>
      <c r="E10549">
        <v>2020</v>
      </c>
    </row>
    <row r="10550" spans="1:5" x14ac:dyDescent="0.25">
      <c r="A10550" t="s">
        <v>324</v>
      </c>
      <c r="B10550" t="s">
        <v>162</v>
      </c>
      <c r="C10550" t="s">
        <v>415</v>
      </c>
      <c r="D10550">
        <v>-5032000000</v>
      </c>
      <c r="E10550">
        <v>2018</v>
      </c>
    </row>
    <row r="10551" spans="1:5" x14ac:dyDescent="0.25">
      <c r="A10551" t="s">
        <v>324</v>
      </c>
      <c r="B10551" t="s">
        <v>162</v>
      </c>
      <c r="C10551" t="s">
        <v>415</v>
      </c>
      <c r="D10551">
        <v>-6600000000</v>
      </c>
      <c r="E10551">
        <v>2019</v>
      </c>
    </row>
    <row r="10552" spans="1:5" x14ac:dyDescent="0.25">
      <c r="A10552" t="s">
        <v>324</v>
      </c>
      <c r="B10552" t="s">
        <v>162</v>
      </c>
      <c r="C10552" t="s">
        <v>415</v>
      </c>
      <c r="D10552">
        <v>-81000000</v>
      </c>
      <c r="E10552">
        <v>2020</v>
      </c>
    </row>
    <row r="10553" spans="1:5" x14ac:dyDescent="0.25">
      <c r="A10553" t="s">
        <v>324</v>
      </c>
      <c r="B10553" t="s">
        <v>162</v>
      </c>
      <c r="C10553" t="s">
        <v>416</v>
      </c>
      <c r="D10553">
        <v>1027000000</v>
      </c>
      <c r="E10553">
        <v>2018</v>
      </c>
    </row>
    <row r="10554" spans="1:5" x14ac:dyDescent="0.25">
      <c r="A10554" t="s">
        <v>324</v>
      </c>
      <c r="B10554" t="s">
        <v>162</v>
      </c>
      <c r="C10554" t="s">
        <v>416</v>
      </c>
      <c r="D10554">
        <v>-533000000</v>
      </c>
      <c r="E10554">
        <v>2019</v>
      </c>
    </row>
    <row r="10555" spans="1:5" x14ac:dyDescent="0.25">
      <c r="A10555" t="s">
        <v>324</v>
      </c>
      <c r="B10555" t="s">
        <v>162</v>
      </c>
      <c r="C10555" t="s">
        <v>416</v>
      </c>
      <c r="D10555">
        <v>-987000000</v>
      </c>
      <c r="E10555">
        <v>2020</v>
      </c>
    </row>
    <row r="10556" spans="1:5" x14ac:dyDescent="0.25">
      <c r="A10556" t="s">
        <v>324</v>
      </c>
      <c r="B10556" t="s">
        <v>162</v>
      </c>
      <c r="C10556" t="s">
        <v>417</v>
      </c>
      <c r="D10556">
        <v>6434000000</v>
      </c>
      <c r="E10556">
        <v>2018</v>
      </c>
    </row>
    <row r="10557" spans="1:5" x14ac:dyDescent="0.25">
      <c r="A10557" t="s">
        <v>324</v>
      </c>
      <c r="B10557" t="s">
        <v>162</v>
      </c>
      <c r="C10557" t="s">
        <v>417</v>
      </c>
      <c r="D10557">
        <v>6897000000</v>
      </c>
      <c r="E10557">
        <v>2019</v>
      </c>
    </row>
    <row r="10558" spans="1:5" x14ac:dyDescent="0.25">
      <c r="A10558" t="s">
        <v>324</v>
      </c>
      <c r="B10558" t="s">
        <v>162</v>
      </c>
      <c r="C10558" t="s">
        <v>417</v>
      </c>
      <c r="D10558">
        <v>6208000000</v>
      </c>
      <c r="E10558">
        <v>2020</v>
      </c>
    </row>
    <row r="10559" spans="1:5" x14ac:dyDescent="0.25">
      <c r="A10559" t="s">
        <v>324</v>
      </c>
      <c r="B10559" t="s">
        <v>162</v>
      </c>
      <c r="C10559" t="s">
        <v>418</v>
      </c>
      <c r="D10559">
        <v>9287000000</v>
      </c>
      <c r="E10559">
        <v>2018</v>
      </c>
    </row>
    <row r="10560" spans="1:5" x14ac:dyDescent="0.25">
      <c r="A10560" t="s">
        <v>324</v>
      </c>
      <c r="B10560" t="s">
        <v>162</v>
      </c>
      <c r="C10560" t="s">
        <v>418</v>
      </c>
      <c r="D10560">
        <v>9067000000</v>
      </c>
      <c r="E10560">
        <v>2019</v>
      </c>
    </row>
    <row r="10561" spans="1:5" x14ac:dyDescent="0.25">
      <c r="A10561" t="s">
        <v>324</v>
      </c>
      <c r="B10561" t="s">
        <v>162</v>
      </c>
      <c r="C10561" t="s">
        <v>418</v>
      </c>
      <c r="D10561">
        <v>14275000000</v>
      </c>
      <c r="E10561">
        <v>2020</v>
      </c>
    </row>
    <row r="10562" spans="1:5" x14ac:dyDescent="0.25">
      <c r="A10562" t="s">
        <v>324</v>
      </c>
      <c r="B10562" t="s">
        <v>162</v>
      </c>
      <c r="C10562" t="s">
        <v>419</v>
      </c>
      <c r="D10562">
        <v>236000000</v>
      </c>
      <c r="E10562">
        <v>2018</v>
      </c>
    </row>
    <row r="10563" spans="1:5" x14ac:dyDescent="0.25">
      <c r="A10563" t="s">
        <v>324</v>
      </c>
      <c r="B10563" t="s">
        <v>162</v>
      </c>
      <c r="C10563" t="s">
        <v>419</v>
      </c>
      <c r="D10563">
        <v>-11000000</v>
      </c>
      <c r="E10563">
        <v>2019</v>
      </c>
    </row>
    <row r="10564" spans="1:5" x14ac:dyDescent="0.25">
      <c r="A10564" t="s">
        <v>324</v>
      </c>
      <c r="B10564" t="s">
        <v>162</v>
      </c>
      <c r="C10564" t="s">
        <v>419</v>
      </c>
      <c r="D10564">
        <v>-669000000</v>
      </c>
      <c r="E10564">
        <v>2020</v>
      </c>
    </row>
    <row r="10565" spans="1:5" x14ac:dyDescent="0.25">
      <c r="A10565" t="s">
        <v>324</v>
      </c>
      <c r="B10565" t="s">
        <v>162</v>
      </c>
      <c r="C10565" t="s">
        <v>420</v>
      </c>
      <c r="D10565">
        <v>503000000</v>
      </c>
      <c r="E10565">
        <v>2018</v>
      </c>
    </row>
    <row r="10566" spans="1:5" x14ac:dyDescent="0.25">
      <c r="A10566" t="s">
        <v>324</v>
      </c>
      <c r="B10566" t="s">
        <v>162</v>
      </c>
      <c r="C10566" t="s">
        <v>420</v>
      </c>
      <c r="D10566">
        <v>100000000</v>
      </c>
      <c r="E10566">
        <v>2019</v>
      </c>
    </row>
    <row r="10567" spans="1:5" x14ac:dyDescent="0.25">
      <c r="A10567" t="s">
        <v>324</v>
      </c>
      <c r="B10567" t="s">
        <v>162</v>
      </c>
      <c r="C10567" t="s">
        <v>420</v>
      </c>
      <c r="D10567">
        <v>67000000</v>
      </c>
      <c r="E10567">
        <v>2020</v>
      </c>
    </row>
    <row r="10568" spans="1:5" x14ac:dyDescent="0.25">
      <c r="A10568" t="s">
        <v>324</v>
      </c>
      <c r="B10568" t="s">
        <v>162</v>
      </c>
      <c r="C10568" t="s">
        <v>421</v>
      </c>
      <c r="D10568">
        <v>807000000</v>
      </c>
      <c r="E10568">
        <v>2018</v>
      </c>
    </row>
    <row r="10569" spans="1:5" x14ac:dyDescent="0.25">
      <c r="A10569" t="s">
        <v>324</v>
      </c>
      <c r="B10569" t="s">
        <v>162</v>
      </c>
      <c r="C10569" t="s">
        <v>421</v>
      </c>
      <c r="D10569">
        <v>563000000</v>
      </c>
      <c r="E10569">
        <v>2019</v>
      </c>
    </row>
    <row r="10570" spans="1:5" x14ac:dyDescent="0.25">
      <c r="A10570" t="s">
        <v>324</v>
      </c>
      <c r="B10570" t="s">
        <v>162</v>
      </c>
      <c r="C10570" t="s">
        <v>421</v>
      </c>
      <c r="D10570">
        <v>570000000</v>
      </c>
      <c r="E10570">
        <v>2020</v>
      </c>
    </row>
    <row r="10571" spans="1:5" x14ac:dyDescent="0.25">
      <c r="A10571" t="s">
        <v>324</v>
      </c>
      <c r="B10571" t="s">
        <v>162</v>
      </c>
      <c r="C10571" t="s">
        <v>422</v>
      </c>
      <c r="D10571">
        <v>-286000000</v>
      </c>
      <c r="E10571">
        <v>2018</v>
      </c>
    </row>
    <row r="10572" spans="1:5" x14ac:dyDescent="0.25">
      <c r="A10572" t="s">
        <v>324</v>
      </c>
      <c r="B10572" t="s">
        <v>162</v>
      </c>
      <c r="C10572" t="s">
        <v>422</v>
      </c>
      <c r="D10572">
        <v>-44000000</v>
      </c>
      <c r="E10572">
        <v>2019</v>
      </c>
    </row>
    <row r="10573" spans="1:5" x14ac:dyDescent="0.25">
      <c r="A10573" t="s">
        <v>324</v>
      </c>
      <c r="B10573" t="s">
        <v>162</v>
      </c>
      <c r="C10573" t="s">
        <v>422</v>
      </c>
      <c r="D10573">
        <v>-1872000000</v>
      </c>
      <c r="E10573">
        <v>2020</v>
      </c>
    </row>
    <row r="10574" spans="1:5" x14ac:dyDescent="0.25">
      <c r="A10574" t="s">
        <v>324</v>
      </c>
      <c r="B10574" t="s">
        <v>162</v>
      </c>
      <c r="C10574" t="s">
        <v>423</v>
      </c>
      <c r="D10574">
        <v>958000000</v>
      </c>
      <c r="E10574">
        <v>2018</v>
      </c>
    </row>
    <row r="10575" spans="1:5" x14ac:dyDescent="0.25">
      <c r="A10575" t="s">
        <v>324</v>
      </c>
      <c r="B10575" t="s">
        <v>162</v>
      </c>
      <c r="C10575" t="s">
        <v>423</v>
      </c>
      <c r="D10575">
        <v>958000000</v>
      </c>
      <c r="E10575">
        <v>2019</v>
      </c>
    </row>
    <row r="10576" spans="1:5" x14ac:dyDescent="0.25">
      <c r="A10576" t="s">
        <v>324</v>
      </c>
      <c r="B10576" t="s">
        <v>162</v>
      </c>
      <c r="C10576" t="s">
        <v>423</v>
      </c>
      <c r="D10576">
        <v>958000000</v>
      </c>
      <c r="E10576">
        <v>2020</v>
      </c>
    </row>
    <row r="10577" spans="1:5" x14ac:dyDescent="0.25">
      <c r="A10577" t="s">
        <v>324</v>
      </c>
      <c r="B10577" t="s">
        <v>162</v>
      </c>
      <c r="C10577" t="s">
        <v>424</v>
      </c>
      <c r="D10577">
        <v>53000000</v>
      </c>
      <c r="E10577">
        <v>2018</v>
      </c>
    </row>
    <row r="10578" spans="1:5" x14ac:dyDescent="0.25">
      <c r="A10578" t="s">
        <v>324</v>
      </c>
      <c r="B10578" t="s">
        <v>162</v>
      </c>
      <c r="C10578" t="s">
        <v>424</v>
      </c>
      <c r="D10578">
        <v>82000000</v>
      </c>
      <c r="E10578">
        <v>2019</v>
      </c>
    </row>
    <row r="10579" spans="1:5" x14ac:dyDescent="0.25">
      <c r="A10579" t="s">
        <v>324</v>
      </c>
      <c r="B10579" t="s">
        <v>162</v>
      </c>
      <c r="C10579" t="s">
        <v>424</v>
      </c>
      <c r="D10579">
        <v>89000000</v>
      </c>
      <c r="E10579">
        <v>2020</v>
      </c>
    </row>
    <row r="10580" spans="1:5" x14ac:dyDescent="0.25">
      <c r="A10580" t="s">
        <v>324</v>
      </c>
      <c r="B10580" t="s">
        <v>162</v>
      </c>
      <c r="C10580" t="s">
        <v>425</v>
      </c>
      <c r="D10580">
        <v>5569000000</v>
      </c>
      <c r="E10580">
        <v>2018</v>
      </c>
    </row>
    <row r="10581" spans="1:5" x14ac:dyDescent="0.25">
      <c r="A10581" t="s">
        <v>324</v>
      </c>
      <c r="B10581" t="s">
        <v>162</v>
      </c>
      <c r="C10581" t="s">
        <v>425</v>
      </c>
      <c r="D10581">
        <v>6388000000</v>
      </c>
      <c r="E10581">
        <v>2019</v>
      </c>
    </row>
    <row r="10582" spans="1:5" x14ac:dyDescent="0.25">
      <c r="A10582" t="s">
        <v>324</v>
      </c>
      <c r="B10582" t="s">
        <v>162</v>
      </c>
      <c r="C10582" t="s">
        <v>425</v>
      </c>
      <c r="D10582">
        <v>4599000000</v>
      </c>
      <c r="E10582">
        <v>2020</v>
      </c>
    </row>
    <row r="10583" spans="1:5" x14ac:dyDescent="0.25">
      <c r="A10583" t="s">
        <v>324</v>
      </c>
      <c r="B10583" t="s">
        <v>162</v>
      </c>
      <c r="C10583" t="s">
        <v>426</v>
      </c>
      <c r="D10583">
        <v>5622000000</v>
      </c>
      <c r="E10583">
        <v>2018</v>
      </c>
    </row>
    <row r="10584" spans="1:5" x14ac:dyDescent="0.25">
      <c r="A10584" t="s">
        <v>324</v>
      </c>
      <c r="B10584" t="s">
        <v>162</v>
      </c>
      <c r="C10584" t="s">
        <v>426</v>
      </c>
      <c r="D10584">
        <v>6470000000</v>
      </c>
      <c r="E10584">
        <v>2019</v>
      </c>
    </row>
    <row r="10585" spans="1:5" x14ac:dyDescent="0.25">
      <c r="A10585" t="s">
        <v>324</v>
      </c>
      <c r="B10585" t="s">
        <v>162</v>
      </c>
      <c r="C10585" t="s">
        <v>426</v>
      </c>
      <c r="D10585">
        <v>4688000000</v>
      </c>
      <c r="E10585">
        <v>2020</v>
      </c>
    </row>
    <row r="10586" spans="1:5" x14ac:dyDescent="0.25">
      <c r="A10586" t="s">
        <v>324</v>
      </c>
      <c r="B10586" t="s">
        <v>162</v>
      </c>
      <c r="C10586" t="s">
        <v>21</v>
      </c>
      <c r="D10586">
        <v>29046000000</v>
      </c>
      <c r="E10586">
        <v>2018</v>
      </c>
    </row>
    <row r="10587" spans="1:5" x14ac:dyDescent="0.25">
      <c r="A10587" t="s">
        <v>324</v>
      </c>
      <c r="B10587" t="s">
        <v>162</v>
      </c>
      <c r="C10587" t="s">
        <v>21</v>
      </c>
      <c r="D10587">
        <v>24339000000</v>
      </c>
      <c r="E10587">
        <v>2019</v>
      </c>
    </row>
    <row r="10588" spans="1:5" x14ac:dyDescent="0.25">
      <c r="A10588" t="s">
        <v>324</v>
      </c>
      <c r="B10588" t="s">
        <v>162</v>
      </c>
      <c r="C10588" t="s">
        <v>21</v>
      </c>
      <c r="D10588">
        <v>22169000000</v>
      </c>
      <c r="E10588">
        <v>2020</v>
      </c>
    </row>
    <row r="10589" spans="1:5" x14ac:dyDescent="0.25">
      <c r="A10589" t="s">
        <v>324</v>
      </c>
      <c r="B10589" t="s">
        <v>162</v>
      </c>
      <c r="C10589" t="s">
        <v>427</v>
      </c>
      <c r="D10589">
        <v>35097000000</v>
      </c>
      <c r="E10589">
        <v>2018</v>
      </c>
    </row>
    <row r="10590" spans="1:5" x14ac:dyDescent="0.25">
      <c r="A10590" t="s">
        <v>324</v>
      </c>
      <c r="B10590" t="s">
        <v>162</v>
      </c>
      <c r="C10590" t="s">
        <v>427</v>
      </c>
      <c r="D10590">
        <v>29858000000</v>
      </c>
      <c r="E10590">
        <v>2019</v>
      </c>
    </row>
    <row r="10591" spans="1:5" x14ac:dyDescent="0.25">
      <c r="A10591" t="s">
        <v>324</v>
      </c>
      <c r="B10591" t="s">
        <v>162</v>
      </c>
      <c r="C10591" t="s">
        <v>427</v>
      </c>
      <c r="D10591">
        <v>26941000000</v>
      </c>
      <c r="E10591">
        <v>2020</v>
      </c>
    </row>
    <row r="10592" spans="1:5" x14ac:dyDescent="0.25">
      <c r="A10592" t="s">
        <v>324</v>
      </c>
      <c r="B10592" t="s">
        <v>162</v>
      </c>
      <c r="C10592" t="s">
        <v>13</v>
      </c>
      <c r="D10592">
        <v>24362000000</v>
      </c>
      <c r="E10592">
        <v>2018</v>
      </c>
    </row>
    <row r="10593" spans="1:5" x14ac:dyDescent="0.25">
      <c r="A10593" t="s">
        <v>324</v>
      </c>
      <c r="B10593" t="s">
        <v>162</v>
      </c>
      <c r="C10593" t="s">
        <v>13</v>
      </c>
      <c r="D10593">
        <v>24303000000</v>
      </c>
      <c r="E10593">
        <v>2019</v>
      </c>
    </row>
    <row r="10594" spans="1:5" x14ac:dyDescent="0.25">
      <c r="A10594" t="s">
        <v>324</v>
      </c>
      <c r="B10594" t="s">
        <v>162</v>
      </c>
      <c r="C10594" t="s">
        <v>13</v>
      </c>
      <c r="D10594">
        <v>28175000000</v>
      </c>
      <c r="E10594">
        <v>2020</v>
      </c>
    </row>
    <row r="10595" spans="1:5" x14ac:dyDescent="0.25">
      <c r="A10595" t="s">
        <v>324</v>
      </c>
      <c r="B10595" t="s">
        <v>162</v>
      </c>
      <c r="C10595" t="s">
        <v>16</v>
      </c>
      <c r="D10595">
        <v>18924000000</v>
      </c>
      <c r="E10595">
        <v>2018</v>
      </c>
    </row>
    <row r="10596" spans="1:5" x14ac:dyDescent="0.25">
      <c r="A10596" t="s">
        <v>324</v>
      </c>
      <c r="B10596" t="s">
        <v>162</v>
      </c>
      <c r="C10596" t="s">
        <v>16</v>
      </c>
      <c r="D10596">
        <v>18098000000</v>
      </c>
      <c r="E10596">
        <v>2019</v>
      </c>
    </row>
    <row r="10597" spans="1:5" x14ac:dyDescent="0.25">
      <c r="A10597" t="s">
        <v>324</v>
      </c>
      <c r="B10597" t="s">
        <v>162</v>
      </c>
      <c r="C10597" t="s">
        <v>16</v>
      </c>
      <c r="D10597">
        <v>19197000000</v>
      </c>
      <c r="E10597">
        <v>2020</v>
      </c>
    </row>
    <row r="10598" spans="1:5" x14ac:dyDescent="0.25">
      <c r="A10598" t="s">
        <v>324</v>
      </c>
      <c r="B10598" t="s">
        <v>162</v>
      </c>
      <c r="C10598" t="s">
        <v>428</v>
      </c>
      <c r="D10598">
        <v>1116000000</v>
      </c>
      <c r="E10598">
        <v>2018</v>
      </c>
    </row>
    <row r="10599" spans="1:5" x14ac:dyDescent="0.25">
      <c r="A10599" t="s">
        <v>324</v>
      </c>
      <c r="B10599" t="s">
        <v>162</v>
      </c>
      <c r="C10599" t="s">
        <v>428</v>
      </c>
      <c r="D10599">
        <v>1003000000</v>
      </c>
      <c r="E10599">
        <v>2020</v>
      </c>
    </row>
    <row r="10600" spans="1:5" x14ac:dyDescent="0.25">
      <c r="A10600" t="s">
        <v>324</v>
      </c>
      <c r="B10600" t="s">
        <v>162</v>
      </c>
      <c r="C10600" t="s">
        <v>429</v>
      </c>
      <c r="D10600">
        <v>1116000000</v>
      </c>
      <c r="E10600">
        <v>2018</v>
      </c>
    </row>
    <row r="10601" spans="1:5" x14ac:dyDescent="0.25">
      <c r="A10601" t="s">
        <v>324</v>
      </c>
      <c r="B10601" t="s">
        <v>162</v>
      </c>
      <c r="C10601" t="s">
        <v>429</v>
      </c>
      <c r="D10601">
        <v>1088000000</v>
      </c>
      <c r="E10601">
        <v>2019</v>
      </c>
    </row>
    <row r="10602" spans="1:5" x14ac:dyDescent="0.25">
      <c r="A10602" t="s">
        <v>324</v>
      </c>
      <c r="B10602" t="s">
        <v>162</v>
      </c>
      <c r="C10602" t="s">
        <v>429</v>
      </c>
      <c r="D10602">
        <v>1088000000</v>
      </c>
      <c r="E10602">
        <v>2019</v>
      </c>
    </row>
    <row r="10603" spans="1:5" x14ac:dyDescent="0.25">
      <c r="A10603" t="s">
        <v>324</v>
      </c>
      <c r="B10603" t="s">
        <v>162</v>
      </c>
      <c r="C10603" t="s">
        <v>429</v>
      </c>
      <c r="D10603">
        <v>1003000000</v>
      </c>
      <c r="E10603">
        <v>2020</v>
      </c>
    </row>
    <row r="10604" spans="1:5" x14ac:dyDescent="0.25">
      <c r="A10604" t="s">
        <v>324</v>
      </c>
      <c r="B10604" t="s">
        <v>162</v>
      </c>
      <c r="C10604" t="s">
        <v>430</v>
      </c>
      <c r="D10604">
        <v>7487000000</v>
      </c>
      <c r="E10604">
        <v>2018</v>
      </c>
    </row>
    <row r="10605" spans="1:5" x14ac:dyDescent="0.25">
      <c r="A10605" t="s">
        <v>324</v>
      </c>
      <c r="B10605" t="s">
        <v>162</v>
      </c>
      <c r="C10605" t="s">
        <v>430</v>
      </c>
      <c r="D10605">
        <v>7559000000</v>
      </c>
      <c r="E10605">
        <v>2019</v>
      </c>
    </row>
    <row r="10606" spans="1:5" x14ac:dyDescent="0.25">
      <c r="A10606" t="s">
        <v>324</v>
      </c>
      <c r="B10606" t="s">
        <v>162</v>
      </c>
      <c r="C10606" t="s">
        <v>430</v>
      </c>
      <c r="D10606">
        <v>6012000000</v>
      </c>
      <c r="E10606">
        <v>2020</v>
      </c>
    </row>
    <row r="10607" spans="1:5" x14ac:dyDescent="0.25">
      <c r="A10607" t="s">
        <v>324</v>
      </c>
      <c r="B10607" t="s">
        <v>162</v>
      </c>
      <c r="C10607" t="s">
        <v>431</v>
      </c>
      <c r="D10607">
        <v>0</v>
      </c>
      <c r="E10607">
        <v>2018</v>
      </c>
    </row>
    <row r="10608" spans="1:5" x14ac:dyDescent="0.25">
      <c r="A10608" t="s">
        <v>324</v>
      </c>
      <c r="B10608" t="s">
        <v>162</v>
      </c>
      <c r="C10608" t="s">
        <v>431</v>
      </c>
      <c r="D10608">
        <v>0</v>
      </c>
      <c r="E10608">
        <v>2019</v>
      </c>
    </row>
    <row r="10609" spans="1:5" x14ac:dyDescent="0.25">
      <c r="A10609" t="s">
        <v>324</v>
      </c>
      <c r="B10609" t="s">
        <v>162</v>
      </c>
      <c r="C10609" t="s">
        <v>431</v>
      </c>
      <c r="D10609">
        <v>0</v>
      </c>
      <c r="E10609">
        <v>2020</v>
      </c>
    </row>
    <row r="10610" spans="1:5" x14ac:dyDescent="0.25">
      <c r="A10610" t="s">
        <v>324</v>
      </c>
      <c r="B10610" t="s">
        <v>162</v>
      </c>
      <c r="C10610" t="s">
        <v>432</v>
      </c>
      <c r="D10610">
        <v>43465</v>
      </c>
      <c r="E10610">
        <v>2018</v>
      </c>
    </row>
    <row r="10611" spans="1:5" x14ac:dyDescent="0.25">
      <c r="A10611" t="s">
        <v>324</v>
      </c>
      <c r="B10611" t="s">
        <v>162</v>
      </c>
      <c r="C10611" t="s">
        <v>432</v>
      </c>
      <c r="D10611">
        <v>43830</v>
      </c>
      <c r="E10611">
        <v>2019</v>
      </c>
    </row>
    <row r="10612" spans="1:5" x14ac:dyDescent="0.25">
      <c r="A10612" t="s">
        <v>324</v>
      </c>
      <c r="B10612" t="s">
        <v>162</v>
      </c>
      <c r="C10612" t="s">
        <v>432</v>
      </c>
      <c r="D10612">
        <v>44196</v>
      </c>
      <c r="E10612">
        <v>2020</v>
      </c>
    </row>
    <row r="10613" spans="1:5" x14ac:dyDescent="0.25">
      <c r="A10613" t="s">
        <v>324</v>
      </c>
      <c r="B10613" t="s">
        <v>162</v>
      </c>
      <c r="C10613" t="s">
        <v>433</v>
      </c>
      <c r="D10613">
        <v>178000000</v>
      </c>
      <c r="E10613">
        <v>2018</v>
      </c>
    </row>
    <row r="10614" spans="1:5" x14ac:dyDescent="0.25">
      <c r="A10614" t="s">
        <v>324</v>
      </c>
      <c r="B10614" t="s">
        <v>162</v>
      </c>
      <c r="C10614" t="s">
        <v>433</v>
      </c>
      <c r="D10614">
        <v>212000000</v>
      </c>
      <c r="E10614">
        <v>2019</v>
      </c>
    </row>
    <row r="10615" spans="1:5" x14ac:dyDescent="0.25">
      <c r="A10615" t="s">
        <v>324</v>
      </c>
      <c r="B10615" t="s">
        <v>162</v>
      </c>
      <c r="C10615" t="s">
        <v>433</v>
      </c>
      <c r="D10615">
        <v>241000000</v>
      </c>
      <c r="E10615">
        <v>2020</v>
      </c>
    </row>
    <row r="10616" spans="1:5" x14ac:dyDescent="0.25">
      <c r="A10616" t="s">
        <v>324</v>
      </c>
      <c r="B10616" t="s">
        <v>162</v>
      </c>
      <c r="C10616" t="s">
        <v>434</v>
      </c>
      <c r="D10616">
        <v>18180000000</v>
      </c>
      <c r="E10616">
        <v>2018</v>
      </c>
    </row>
    <row r="10617" spans="1:5" x14ac:dyDescent="0.25">
      <c r="A10617" t="s">
        <v>324</v>
      </c>
      <c r="B10617" t="s">
        <v>162</v>
      </c>
      <c r="C10617" t="s">
        <v>434</v>
      </c>
      <c r="D10617">
        <v>18494000000</v>
      </c>
      <c r="E10617">
        <v>2019</v>
      </c>
    </row>
    <row r="10618" spans="1:5" x14ac:dyDescent="0.25">
      <c r="A10618" t="s">
        <v>324</v>
      </c>
      <c r="B10618" t="s">
        <v>162</v>
      </c>
      <c r="C10618" t="s">
        <v>434</v>
      </c>
      <c r="D10618">
        <v>17549000000</v>
      </c>
      <c r="E10618">
        <v>2020</v>
      </c>
    </row>
    <row r="10619" spans="1:5" x14ac:dyDescent="0.25">
      <c r="A10619" t="s">
        <v>324</v>
      </c>
      <c r="B10619" t="s">
        <v>162</v>
      </c>
      <c r="C10619" t="s">
        <v>435</v>
      </c>
      <c r="D10619">
        <v>0</v>
      </c>
      <c r="E10619">
        <v>2018</v>
      </c>
    </row>
    <row r="10620" spans="1:5" x14ac:dyDescent="0.25">
      <c r="A10620" t="s">
        <v>324</v>
      </c>
      <c r="B10620" t="s">
        <v>162</v>
      </c>
      <c r="C10620" t="s">
        <v>435</v>
      </c>
      <c r="D10620">
        <v>0</v>
      </c>
      <c r="E10620">
        <v>2019</v>
      </c>
    </row>
    <row r="10621" spans="1:5" x14ac:dyDescent="0.25">
      <c r="A10621" t="s">
        <v>324</v>
      </c>
      <c r="B10621" t="s">
        <v>162</v>
      </c>
      <c r="C10621" t="s">
        <v>435</v>
      </c>
      <c r="D10621">
        <v>0</v>
      </c>
      <c r="E10621">
        <v>2020</v>
      </c>
    </row>
    <row r="10622" spans="1:5" x14ac:dyDescent="0.25">
      <c r="A10622" t="s">
        <v>324</v>
      </c>
      <c r="B10622" t="s">
        <v>162</v>
      </c>
      <c r="C10622" t="s">
        <v>436</v>
      </c>
      <c r="D10622">
        <v>15546000000</v>
      </c>
      <c r="E10622">
        <v>2018</v>
      </c>
    </row>
    <row r="10623" spans="1:5" x14ac:dyDescent="0.25">
      <c r="A10623" t="s">
        <v>324</v>
      </c>
      <c r="B10623" t="s">
        <v>162</v>
      </c>
      <c r="C10623" t="s">
        <v>436</v>
      </c>
      <c r="D10623">
        <v>15563000000</v>
      </c>
      <c r="E10623">
        <v>2019</v>
      </c>
    </row>
    <row r="10624" spans="1:5" x14ac:dyDescent="0.25">
      <c r="A10624" t="s">
        <v>324</v>
      </c>
      <c r="B10624" t="s">
        <v>162</v>
      </c>
      <c r="C10624" t="s">
        <v>436</v>
      </c>
      <c r="D10624">
        <v>16058000000</v>
      </c>
      <c r="E10624">
        <v>2020</v>
      </c>
    </row>
    <row r="10625" spans="1:5" x14ac:dyDescent="0.25">
      <c r="A10625" t="s">
        <v>324</v>
      </c>
      <c r="B10625" t="s">
        <v>162</v>
      </c>
      <c r="C10625" t="s">
        <v>437</v>
      </c>
      <c r="D10625">
        <v>12756000000</v>
      </c>
      <c r="E10625">
        <v>2018</v>
      </c>
    </row>
    <row r="10626" spans="1:5" x14ac:dyDescent="0.25">
      <c r="A10626" t="s">
        <v>324</v>
      </c>
      <c r="B10626" t="s">
        <v>162</v>
      </c>
      <c r="C10626" t="s">
        <v>437</v>
      </c>
      <c r="D10626">
        <v>12370000000</v>
      </c>
      <c r="E10626">
        <v>2019</v>
      </c>
    </row>
    <row r="10627" spans="1:5" x14ac:dyDescent="0.25">
      <c r="A10627" t="s">
        <v>324</v>
      </c>
      <c r="B10627" t="s">
        <v>162</v>
      </c>
      <c r="C10627" t="s">
        <v>437</v>
      </c>
      <c r="D10627">
        <v>10468000000</v>
      </c>
      <c r="E10627">
        <v>2020</v>
      </c>
    </row>
    <row r="10628" spans="1:5" x14ac:dyDescent="0.25">
      <c r="A10628" t="s">
        <v>324</v>
      </c>
      <c r="B10628" t="s">
        <v>162</v>
      </c>
      <c r="C10628" t="s">
        <v>438</v>
      </c>
      <c r="D10628">
        <v>6828000000</v>
      </c>
      <c r="E10628">
        <v>2018</v>
      </c>
    </row>
    <row r="10629" spans="1:5" x14ac:dyDescent="0.25">
      <c r="A10629" t="s">
        <v>324</v>
      </c>
      <c r="B10629" t="s">
        <v>162</v>
      </c>
      <c r="C10629" t="s">
        <v>438</v>
      </c>
      <c r="D10629">
        <v>6230000000</v>
      </c>
      <c r="E10629">
        <v>2019</v>
      </c>
    </row>
    <row r="10630" spans="1:5" x14ac:dyDescent="0.25">
      <c r="A10630" t="s">
        <v>324</v>
      </c>
      <c r="B10630" t="s">
        <v>162</v>
      </c>
      <c r="C10630" t="s">
        <v>438</v>
      </c>
      <c r="D10630">
        <v>4865000000</v>
      </c>
      <c r="E10630">
        <v>2020</v>
      </c>
    </row>
    <row r="10631" spans="1:5" x14ac:dyDescent="0.25">
      <c r="A10631" t="s">
        <v>324</v>
      </c>
      <c r="B10631" t="s">
        <v>162</v>
      </c>
      <c r="C10631" t="s">
        <v>439</v>
      </c>
      <c r="D10631">
        <v>0</v>
      </c>
      <c r="E10631">
        <v>2018</v>
      </c>
    </row>
    <row r="10632" spans="1:5" x14ac:dyDescent="0.25">
      <c r="A10632" t="s">
        <v>324</v>
      </c>
      <c r="B10632" t="s">
        <v>162</v>
      </c>
      <c r="C10632" t="s">
        <v>439</v>
      </c>
      <c r="D10632">
        <v>0</v>
      </c>
      <c r="E10632">
        <v>2019</v>
      </c>
    </row>
    <row r="10633" spans="1:5" x14ac:dyDescent="0.25">
      <c r="A10633" t="s">
        <v>324</v>
      </c>
      <c r="B10633" t="s">
        <v>162</v>
      </c>
      <c r="C10633" t="s">
        <v>439</v>
      </c>
      <c r="D10633">
        <v>0</v>
      </c>
      <c r="E10633">
        <v>2020</v>
      </c>
    </row>
    <row r="10634" spans="1:5" x14ac:dyDescent="0.25">
      <c r="A10634" t="s">
        <v>324</v>
      </c>
      <c r="B10634" t="s">
        <v>162</v>
      </c>
      <c r="C10634" t="s">
        <v>23</v>
      </c>
      <c r="D10634">
        <v>659000000</v>
      </c>
      <c r="E10634">
        <v>2018</v>
      </c>
    </row>
    <row r="10635" spans="1:5" x14ac:dyDescent="0.25">
      <c r="A10635" t="s">
        <v>324</v>
      </c>
      <c r="B10635" t="s">
        <v>162</v>
      </c>
      <c r="C10635" t="s">
        <v>23</v>
      </c>
      <c r="D10635">
        <v>1329000000</v>
      </c>
      <c r="E10635">
        <v>2019</v>
      </c>
    </row>
    <row r="10636" spans="1:5" x14ac:dyDescent="0.25">
      <c r="A10636" t="s">
        <v>324</v>
      </c>
      <c r="B10636" t="s">
        <v>162</v>
      </c>
      <c r="C10636" t="s">
        <v>23</v>
      </c>
      <c r="D10636">
        <v>1147000000</v>
      </c>
      <c r="E10636">
        <v>2020</v>
      </c>
    </row>
    <row r="10637" spans="1:5" x14ac:dyDescent="0.25">
      <c r="A10637" t="s">
        <v>324</v>
      </c>
      <c r="B10637" t="s">
        <v>162</v>
      </c>
      <c r="C10637" t="s">
        <v>440</v>
      </c>
      <c r="D10637">
        <v>4139000000</v>
      </c>
      <c r="E10637">
        <v>2018</v>
      </c>
    </row>
    <row r="10638" spans="1:5" x14ac:dyDescent="0.25">
      <c r="A10638" t="s">
        <v>324</v>
      </c>
      <c r="B10638" t="s">
        <v>162</v>
      </c>
      <c r="C10638" t="s">
        <v>440</v>
      </c>
      <c r="D10638">
        <v>3734000000</v>
      </c>
      <c r="E10638">
        <v>2019</v>
      </c>
    </row>
    <row r="10639" spans="1:5" x14ac:dyDescent="0.25">
      <c r="A10639" t="s">
        <v>324</v>
      </c>
      <c r="B10639" t="s">
        <v>162</v>
      </c>
      <c r="C10639" t="s">
        <v>440</v>
      </c>
      <c r="D10639">
        <v>3560000000</v>
      </c>
      <c r="E10639">
        <v>2020</v>
      </c>
    </row>
    <row r="10640" spans="1:5" x14ac:dyDescent="0.25">
      <c r="A10640" t="s">
        <v>324</v>
      </c>
      <c r="B10640" t="s">
        <v>162</v>
      </c>
      <c r="C10640" t="s">
        <v>22</v>
      </c>
      <c r="D10640">
        <v>367000000</v>
      </c>
      <c r="E10640">
        <v>2018</v>
      </c>
    </row>
    <row r="10641" spans="1:5" x14ac:dyDescent="0.25">
      <c r="A10641" t="s">
        <v>324</v>
      </c>
      <c r="B10641" t="s">
        <v>162</v>
      </c>
      <c r="C10641" t="s">
        <v>22</v>
      </c>
      <c r="D10641">
        <v>357000000</v>
      </c>
      <c r="E10641">
        <v>2019</v>
      </c>
    </row>
    <row r="10642" spans="1:5" x14ac:dyDescent="0.25">
      <c r="A10642" t="s">
        <v>324</v>
      </c>
      <c r="B10642" t="s">
        <v>162</v>
      </c>
      <c r="C10642" t="s">
        <v>22</v>
      </c>
      <c r="D10642">
        <v>359000000</v>
      </c>
      <c r="E10642">
        <v>2020</v>
      </c>
    </row>
    <row r="10643" spans="1:5" x14ac:dyDescent="0.25">
      <c r="A10643" t="s">
        <v>324</v>
      </c>
      <c r="B10643" t="s">
        <v>162</v>
      </c>
      <c r="C10643" t="s">
        <v>441</v>
      </c>
      <c r="D10643">
        <v>0</v>
      </c>
      <c r="E10643">
        <v>2018</v>
      </c>
    </row>
    <row r="10644" spans="1:5" x14ac:dyDescent="0.25">
      <c r="A10644" t="s">
        <v>324</v>
      </c>
      <c r="B10644" t="s">
        <v>162</v>
      </c>
      <c r="C10644" t="s">
        <v>441</v>
      </c>
      <c r="D10644">
        <v>0</v>
      </c>
      <c r="E10644">
        <v>2019</v>
      </c>
    </row>
    <row r="10645" spans="1:5" x14ac:dyDescent="0.25">
      <c r="A10645" t="s">
        <v>324</v>
      </c>
      <c r="B10645" t="s">
        <v>162</v>
      </c>
      <c r="C10645" t="s">
        <v>441</v>
      </c>
      <c r="D10645">
        <v>0</v>
      </c>
      <c r="E10645">
        <v>2020</v>
      </c>
    </row>
    <row r="10646" spans="1:5" x14ac:dyDescent="0.25">
      <c r="A10646" t="s">
        <v>324</v>
      </c>
      <c r="B10646" t="s">
        <v>162</v>
      </c>
      <c r="C10646" t="s">
        <v>11</v>
      </c>
      <c r="D10646">
        <v>4326000000</v>
      </c>
      <c r="E10646">
        <v>2018</v>
      </c>
    </row>
    <row r="10647" spans="1:5" x14ac:dyDescent="0.25">
      <c r="A10647" t="s">
        <v>324</v>
      </c>
      <c r="B10647" t="s">
        <v>162</v>
      </c>
      <c r="C10647" t="s">
        <v>11</v>
      </c>
      <c r="D10647">
        <v>4421000000</v>
      </c>
      <c r="E10647">
        <v>2019</v>
      </c>
    </row>
    <row r="10648" spans="1:5" x14ac:dyDescent="0.25">
      <c r="A10648" t="s">
        <v>324</v>
      </c>
      <c r="B10648" t="s">
        <v>162</v>
      </c>
      <c r="C10648" t="s">
        <v>11</v>
      </c>
      <c r="D10648">
        <v>4489000000</v>
      </c>
      <c r="E10648">
        <v>2020</v>
      </c>
    </row>
    <row r="10649" spans="1:5" x14ac:dyDescent="0.25">
      <c r="A10649" t="s">
        <v>324</v>
      </c>
      <c r="B10649" t="s">
        <v>162</v>
      </c>
      <c r="C10649" t="s">
        <v>19</v>
      </c>
      <c r="D10649">
        <v>57773000000</v>
      </c>
      <c r="E10649">
        <v>2018</v>
      </c>
    </row>
    <row r="10650" spans="1:5" x14ac:dyDescent="0.25">
      <c r="A10650" t="s">
        <v>324</v>
      </c>
      <c r="B10650" t="s">
        <v>162</v>
      </c>
      <c r="C10650" t="s">
        <v>19</v>
      </c>
      <c r="D10650">
        <v>58679000000</v>
      </c>
      <c r="E10650">
        <v>2019</v>
      </c>
    </row>
    <row r="10651" spans="1:5" x14ac:dyDescent="0.25">
      <c r="A10651" t="s">
        <v>324</v>
      </c>
      <c r="B10651" t="s">
        <v>162</v>
      </c>
      <c r="C10651" t="s">
        <v>19</v>
      </c>
      <c r="D10651">
        <v>64586000000</v>
      </c>
      <c r="E10651">
        <v>2020</v>
      </c>
    </row>
    <row r="10652" spans="1:5" x14ac:dyDescent="0.25">
      <c r="A10652" t="s">
        <v>324</v>
      </c>
      <c r="B10652" t="s">
        <v>162</v>
      </c>
      <c r="C10652" t="s">
        <v>18</v>
      </c>
      <c r="D10652">
        <v>39408000000</v>
      </c>
      <c r="E10652">
        <v>2018</v>
      </c>
    </row>
    <row r="10653" spans="1:5" x14ac:dyDescent="0.25">
      <c r="A10653" t="s">
        <v>324</v>
      </c>
      <c r="B10653" t="s">
        <v>162</v>
      </c>
      <c r="C10653" t="s">
        <v>18</v>
      </c>
      <c r="D10653">
        <v>39966000000</v>
      </c>
      <c r="E10653">
        <v>2019</v>
      </c>
    </row>
    <row r="10654" spans="1:5" x14ac:dyDescent="0.25">
      <c r="A10654" t="s">
        <v>324</v>
      </c>
      <c r="B10654" t="s">
        <v>162</v>
      </c>
      <c r="C10654" t="s">
        <v>18</v>
      </c>
      <c r="D10654">
        <v>46789000000</v>
      </c>
      <c r="E10654">
        <v>2020</v>
      </c>
    </row>
    <row r="10655" spans="1:5" x14ac:dyDescent="0.25">
      <c r="A10655" t="s">
        <v>324</v>
      </c>
      <c r="B10655" t="s">
        <v>162</v>
      </c>
      <c r="C10655" t="s">
        <v>442</v>
      </c>
      <c r="D10655">
        <v>2872000000</v>
      </c>
      <c r="E10655">
        <v>2018</v>
      </c>
    </row>
    <row r="10656" spans="1:5" x14ac:dyDescent="0.25">
      <c r="A10656" t="s">
        <v>324</v>
      </c>
      <c r="B10656" t="s">
        <v>162</v>
      </c>
      <c r="C10656" t="s">
        <v>442</v>
      </c>
      <c r="D10656">
        <v>1376000000</v>
      </c>
      <c r="E10656">
        <v>2019</v>
      </c>
    </row>
    <row r="10657" spans="1:5" x14ac:dyDescent="0.25">
      <c r="A10657" t="s">
        <v>324</v>
      </c>
      <c r="B10657" t="s">
        <v>162</v>
      </c>
      <c r="C10657" t="s">
        <v>442</v>
      </c>
      <c r="D10657">
        <v>2445000000</v>
      </c>
      <c r="E10657">
        <v>2020</v>
      </c>
    </row>
    <row r="10658" spans="1:5" x14ac:dyDescent="0.25">
      <c r="A10658" t="s">
        <v>324</v>
      </c>
      <c r="B10658" t="s">
        <v>162</v>
      </c>
      <c r="C10658" t="s">
        <v>443</v>
      </c>
      <c r="D10658">
        <v>1179000000</v>
      </c>
      <c r="E10658">
        <v>2018</v>
      </c>
    </row>
    <row r="10659" spans="1:5" x14ac:dyDescent="0.25">
      <c r="A10659" t="s">
        <v>324</v>
      </c>
      <c r="B10659" t="s">
        <v>162</v>
      </c>
      <c r="C10659" t="s">
        <v>443</v>
      </c>
      <c r="D10659">
        <v>980000000</v>
      </c>
      <c r="E10659">
        <v>2019</v>
      </c>
    </row>
    <row r="10660" spans="1:5" x14ac:dyDescent="0.25">
      <c r="A10660" t="s">
        <v>324</v>
      </c>
      <c r="B10660" t="s">
        <v>162</v>
      </c>
      <c r="C10660" t="s">
        <v>443</v>
      </c>
      <c r="D10660">
        <v>1051000000</v>
      </c>
      <c r="E10660">
        <v>2020</v>
      </c>
    </row>
    <row r="10661" spans="1:5" x14ac:dyDescent="0.25">
      <c r="A10661" t="s">
        <v>324</v>
      </c>
      <c r="B10661" t="s">
        <v>162</v>
      </c>
      <c r="C10661" t="s">
        <v>444</v>
      </c>
      <c r="D10661">
        <v>-1303000000</v>
      </c>
      <c r="E10661">
        <v>2018</v>
      </c>
    </row>
    <row r="10662" spans="1:5" x14ac:dyDescent="0.25">
      <c r="A10662" t="s">
        <v>324</v>
      </c>
      <c r="B10662" t="s">
        <v>162</v>
      </c>
      <c r="C10662" t="s">
        <v>444</v>
      </c>
      <c r="D10662">
        <v>-177000000</v>
      </c>
      <c r="E10662">
        <v>2019</v>
      </c>
    </row>
    <row r="10663" spans="1:5" x14ac:dyDescent="0.25">
      <c r="A10663" t="s">
        <v>324</v>
      </c>
      <c r="B10663" t="s">
        <v>162</v>
      </c>
      <c r="C10663" t="s">
        <v>444</v>
      </c>
      <c r="D10663">
        <v>5817000000</v>
      </c>
      <c r="E10663">
        <v>2020</v>
      </c>
    </row>
    <row r="10664" spans="1:5" x14ac:dyDescent="0.25">
      <c r="A10664" t="s">
        <v>324</v>
      </c>
      <c r="B10664" t="s">
        <v>162</v>
      </c>
      <c r="C10664" t="s">
        <v>445</v>
      </c>
      <c r="D10664">
        <v>0</v>
      </c>
      <c r="E10664">
        <v>2018</v>
      </c>
    </row>
    <row r="10665" spans="1:5" x14ac:dyDescent="0.25">
      <c r="A10665" t="s">
        <v>324</v>
      </c>
      <c r="B10665" t="s">
        <v>162</v>
      </c>
      <c r="C10665" t="s">
        <v>445</v>
      </c>
      <c r="D10665">
        <v>0</v>
      </c>
      <c r="E10665">
        <v>2019</v>
      </c>
    </row>
    <row r="10666" spans="1:5" x14ac:dyDescent="0.25">
      <c r="A10666" t="s">
        <v>324</v>
      </c>
      <c r="B10666" t="s">
        <v>162</v>
      </c>
      <c r="C10666" t="s">
        <v>445</v>
      </c>
      <c r="D10666">
        <v>0</v>
      </c>
      <c r="E10666">
        <v>2020</v>
      </c>
    </row>
    <row r="10667" spans="1:5" x14ac:dyDescent="0.25">
      <c r="A10667" t="s">
        <v>324</v>
      </c>
      <c r="B10667" t="s">
        <v>162</v>
      </c>
      <c r="C10667" t="s">
        <v>446</v>
      </c>
      <c r="D10667">
        <v>0</v>
      </c>
      <c r="E10667">
        <v>2018</v>
      </c>
    </row>
    <row r="10668" spans="1:5" x14ac:dyDescent="0.25">
      <c r="A10668" t="s">
        <v>324</v>
      </c>
      <c r="B10668" t="s">
        <v>162</v>
      </c>
      <c r="C10668" t="s">
        <v>446</v>
      </c>
      <c r="D10668">
        <v>0</v>
      </c>
      <c r="E10668">
        <v>2019</v>
      </c>
    </row>
    <row r="10669" spans="1:5" x14ac:dyDescent="0.25">
      <c r="A10669" t="s">
        <v>324</v>
      </c>
      <c r="B10669" t="s">
        <v>162</v>
      </c>
      <c r="C10669" t="s">
        <v>446</v>
      </c>
      <c r="D10669">
        <v>0</v>
      </c>
      <c r="E10669">
        <v>2020</v>
      </c>
    </row>
    <row r="10670" spans="1:5" x14ac:dyDescent="0.25">
      <c r="A10670" t="s">
        <v>324</v>
      </c>
      <c r="B10670" t="s">
        <v>162</v>
      </c>
      <c r="C10670" t="s">
        <v>447</v>
      </c>
      <c r="D10670">
        <v>-7450000000</v>
      </c>
      <c r="E10670">
        <v>2018</v>
      </c>
    </row>
    <row r="10671" spans="1:5" x14ac:dyDescent="0.25">
      <c r="A10671" t="s">
        <v>324</v>
      </c>
      <c r="B10671" t="s">
        <v>162</v>
      </c>
      <c r="C10671" t="s">
        <v>447</v>
      </c>
      <c r="D10671">
        <v>-6600000000</v>
      </c>
      <c r="E10671">
        <v>2019</v>
      </c>
    </row>
    <row r="10672" spans="1:5" x14ac:dyDescent="0.25">
      <c r="A10672" t="s">
        <v>324</v>
      </c>
      <c r="B10672" t="s">
        <v>162</v>
      </c>
      <c r="C10672" t="s">
        <v>447</v>
      </c>
      <c r="D10672">
        <v>-155000000</v>
      </c>
      <c r="E10672">
        <v>2020</v>
      </c>
    </row>
    <row r="10673" spans="1:5" x14ac:dyDescent="0.25">
      <c r="A10673" t="s">
        <v>324</v>
      </c>
      <c r="B10673" t="s">
        <v>162</v>
      </c>
      <c r="C10673" t="s">
        <v>448</v>
      </c>
      <c r="D10673">
        <v>0</v>
      </c>
      <c r="E10673">
        <v>2018</v>
      </c>
    </row>
    <row r="10674" spans="1:5" x14ac:dyDescent="0.25">
      <c r="A10674" t="s">
        <v>324</v>
      </c>
      <c r="B10674" t="s">
        <v>162</v>
      </c>
      <c r="C10674" t="s">
        <v>448</v>
      </c>
      <c r="D10674">
        <v>0</v>
      </c>
      <c r="E10674">
        <v>2019</v>
      </c>
    </row>
    <row r="10675" spans="1:5" x14ac:dyDescent="0.25">
      <c r="A10675" t="s">
        <v>324</v>
      </c>
      <c r="B10675" t="s">
        <v>162</v>
      </c>
      <c r="C10675" t="s">
        <v>448</v>
      </c>
      <c r="D10675">
        <v>0</v>
      </c>
      <c r="E10675">
        <v>2020</v>
      </c>
    </row>
    <row r="10676" spans="1:5" x14ac:dyDescent="0.25">
      <c r="A10676" t="s">
        <v>324</v>
      </c>
      <c r="B10676" t="s">
        <v>162</v>
      </c>
      <c r="C10676" t="s">
        <v>449</v>
      </c>
      <c r="D10676">
        <v>1027000000</v>
      </c>
      <c r="E10676">
        <v>2018</v>
      </c>
    </row>
    <row r="10677" spans="1:5" x14ac:dyDescent="0.25">
      <c r="A10677" t="s">
        <v>324</v>
      </c>
      <c r="B10677" t="s">
        <v>162</v>
      </c>
      <c r="C10677" t="s">
        <v>449</v>
      </c>
      <c r="D10677">
        <v>-533000000</v>
      </c>
      <c r="E10677">
        <v>2019</v>
      </c>
    </row>
    <row r="10678" spans="1:5" x14ac:dyDescent="0.25">
      <c r="A10678" t="s">
        <v>324</v>
      </c>
      <c r="B10678" t="s">
        <v>162</v>
      </c>
      <c r="C10678" t="s">
        <v>449</v>
      </c>
      <c r="D10678">
        <v>-987000000</v>
      </c>
      <c r="E10678">
        <v>2020</v>
      </c>
    </row>
    <row r="10679" spans="1:5" x14ac:dyDescent="0.25">
      <c r="A10679" t="s">
        <v>324</v>
      </c>
      <c r="B10679" t="s">
        <v>162</v>
      </c>
      <c r="C10679" t="s">
        <v>450</v>
      </c>
      <c r="D10679">
        <v>0</v>
      </c>
      <c r="E10679">
        <v>2018</v>
      </c>
    </row>
    <row r="10680" spans="1:5" x14ac:dyDescent="0.25">
      <c r="A10680" t="s">
        <v>324</v>
      </c>
      <c r="B10680" t="s">
        <v>162</v>
      </c>
      <c r="C10680" t="s">
        <v>450</v>
      </c>
      <c r="D10680">
        <v>0</v>
      </c>
      <c r="E10680">
        <v>2019</v>
      </c>
    </row>
    <row r="10681" spans="1:5" x14ac:dyDescent="0.25">
      <c r="A10681" t="s">
        <v>324</v>
      </c>
      <c r="B10681" t="s">
        <v>162</v>
      </c>
      <c r="C10681" t="s">
        <v>450</v>
      </c>
      <c r="D10681">
        <v>0</v>
      </c>
      <c r="E10681">
        <v>2020</v>
      </c>
    </row>
    <row r="10682" spans="1:5" x14ac:dyDescent="0.25">
      <c r="A10682" t="s">
        <v>324</v>
      </c>
      <c r="B10682" t="s">
        <v>162</v>
      </c>
      <c r="C10682" t="s">
        <v>451</v>
      </c>
      <c r="D10682">
        <v>-80000000</v>
      </c>
      <c r="E10682">
        <v>2018</v>
      </c>
    </row>
    <row r="10683" spans="1:5" x14ac:dyDescent="0.25">
      <c r="A10683" t="s">
        <v>324</v>
      </c>
      <c r="B10683" t="s">
        <v>162</v>
      </c>
      <c r="C10683" t="s">
        <v>451</v>
      </c>
      <c r="D10683">
        <v>-78000000</v>
      </c>
      <c r="E10683">
        <v>2019</v>
      </c>
    </row>
    <row r="10684" spans="1:5" x14ac:dyDescent="0.25">
      <c r="A10684" t="s">
        <v>324</v>
      </c>
      <c r="B10684" t="s">
        <v>162</v>
      </c>
      <c r="C10684" t="s">
        <v>451</v>
      </c>
      <c r="D10684">
        <v>-47000000</v>
      </c>
      <c r="E10684">
        <v>2020</v>
      </c>
    </row>
    <row r="10685" spans="1:5" x14ac:dyDescent="0.25">
      <c r="A10685" t="s">
        <v>324</v>
      </c>
      <c r="B10685" t="s">
        <v>162</v>
      </c>
      <c r="C10685" t="s">
        <v>452</v>
      </c>
      <c r="D10685">
        <v>0</v>
      </c>
      <c r="E10685">
        <v>2018</v>
      </c>
    </row>
    <row r="10686" spans="1:5" x14ac:dyDescent="0.25">
      <c r="A10686" t="s">
        <v>324</v>
      </c>
      <c r="B10686" t="s">
        <v>162</v>
      </c>
      <c r="C10686" t="s">
        <v>452</v>
      </c>
      <c r="D10686">
        <v>0</v>
      </c>
      <c r="E10686">
        <v>2019</v>
      </c>
    </row>
    <row r="10687" spans="1:5" x14ac:dyDescent="0.25">
      <c r="A10687" t="s">
        <v>324</v>
      </c>
      <c r="B10687" t="s">
        <v>162</v>
      </c>
      <c r="C10687" t="s">
        <v>452</v>
      </c>
      <c r="D10687">
        <v>0</v>
      </c>
      <c r="E10687">
        <v>2020</v>
      </c>
    </row>
    <row r="10688" spans="1:5" x14ac:dyDescent="0.25">
      <c r="A10688" t="s">
        <v>324</v>
      </c>
      <c r="B10688" t="s">
        <v>162</v>
      </c>
      <c r="C10688" t="s">
        <v>453</v>
      </c>
      <c r="D10688">
        <v>63000000</v>
      </c>
      <c r="E10688">
        <v>2018</v>
      </c>
    </row>
    <row r="10689" spans="1:5" x14ac:dyDescent="0.25">
      <c r="A10689" t="s">
        <v>324</v>
      </c>
      <c r="B10689" t="s">
        <v>162</v>
      </c>
      <c r="C10689" t="s">
        <v>453</v>
      </c>
      <c r="D10689">
        <v>87000000</v>
      </c>
      <c r="E10689">
        <v>2019</v>
      </c>
    </row>
    <row r="10690" spans="1:5" x14ac:dyDescent="0.25">
      <c r="A10690" t="s">
        <v>324</v>
      </c>
      <c r="B10690" t="s">
        <v>162</v>
      </c>
      <c r="C10690" t="s">
        <v>453</v>
      </c>
      <c r="D10690">
        <v>86000000</v>
      </c>
      <c r="E10690">
        <v>2020</v>
      </c>
    </row>
    <row r="10691" spans="1:5" x14ac:dyDescent="0.25">
      <c r="A10691" t="s">
        <v>324</v>
      </c>
      <c r="B10691" t="s">
        <v>162</v>
      </c>
      <c r="C10691" t="s">
        <v>454</v>
      </c>
      <c r="D10691">
        <v>6765000000</v>
      </c>
      <c r="E10691">
        <v>2018</v>
      </c>
    </row>
    <row r="10692" spans="1:5" x14ac:dyDescent="0.25">
      <c r="A10692" t="s">
        <v>324</v>
      </c>
      <c r="B10692" t="s">
        <v>162</v>
      </c>
      <c r="C10692" t="s">
        <v>454</v>
      </c>
      <c r="D10692">
        <v>6143000000</v>
      </c>
      <c r="E10692">
        <v>2019</v>
      </c>
    </row>
    <row r="10693" spans="1:5" x14ac:dyDescent="0.25">
      <c r="A10693" t="s">
        <v>324</v>
      </c>
      <c r="B10693" t="s">
        <v>162</v>
      </c>
      <c r="C10693" t="s">
        <v>454</v>
      </c>
      <c r="D10693">
        <v>4779000000</v>
      </c>
      <c r="E10693">
        <v>2020</v>
      </c>
    </row>
    <row r="10694" spans="1:5" x14ac:dyDescent="0.25">
      <c r="A10694" t="s">
        <v>324</v>
      </c>
      <c r="B10694" t="s">
        <v>162</v>
      </c>
      <c r="C10694" t="s">
        <v>24</v>
      </c>
      <c r="D10694">
        <v>6828000000</v>
      </c>
      <c r="E10694">
        <v>2018</v>
      </c>
    </row>
    <row r="10695" spans="1:5" x14ac:dyDescent="0.25">
      <c r="A10695" t="s">
        <v>324</v>
      </c>
      <c r="B10695" t="s">
        <v>162</v>
      </c>
      <c r="C10695" t="s">
        <v>24</v>
      </c>
      <c r="D10695">
        <v>6230000000</v>
      </c>
      <c r="E10695">
        <v>2019</v>
      </c>
    </row>
    <row r="10696" spans="1:5" x14ac:dyDescent="0.25">
      <c r="A10696" t="s">
        <v>324</v>
      </c>
      <c r="B10696" t="s">
        <v>162</v>
      </c>
      <c r="C10696" t="s">
        <v>24</v>
      </c>
      <c r="D10696">
        <v>4865000000</v>
      </c>
      <c r="E10696">
        <v>2020</v>
      </c>
    </row>
    <row r="10697" spans="1:5" x14ac:dyDescent="0.25">
      <c r="A10697" t="s">
        <v>324</v>
      </c>
      <c r="B10697" t="s">
        <v>162</v>
      </c>
      <c r="C10697" t="s">
        <v>455</v>
      </c>
      <c r="D10697">
        <v>5296000000</v>
      </c>
      <c r="E10697">
        <v>2018</v>
      </c>
    </row>
    <row r="10698" spans="1:5" x14ac:dyDescent="0.25">
      <c r="A10698" t="s">
        <v>324</v>
      </c>
      <c r="B10698" t="s">
        <v>162</v>
      </c>
      <c r="C10698" t="s">
        <v>455</v>
      </c>
      <c r="D10698">
        <v>5325000000</v>
      </c>
      <c r="E10698">
        <v>2019</v>
      </c>
    </row>
    <row r="10699" spans="1:5" x14ac:dyDescent="0.25">
      <c r="A10699" t="s">
        <v>324</v>
      </c>
      <c r="B10699" t="s">
        <v>162</v>
      </c>
      <c r="C10699" t="s">
        <v>455</v>
      </c>
      <c r="D10699">
        <v>5570000000</v>
      </c>
      <c r="E10699">
        <v>2020</v>
      </c>
    </row>
    <row r="10700" spans="1:5" x14ac:dyDescent="0.25">
      <c r="A10700" t="s">
        <v>324</v>
      </c>
      <c r="B10700" t="s">
        <v>162</v>
      </c>
      <c r="C10700" t="s">
        <v>14</v>
      </c>
      <c r="D10700">
        <v>33411000000</v>
      </c>
      <c r="E10700">
        <v>2018</v>
      </c>
    </row>
    <row r="10701" spans="1:5" x14ac:dyDescent="0.25">
      <c r="A10701" t="s">
        <v>324</v>
      </c>
      <c r="B10701" t="s">
        <v>162</v>
      </c>
      <c r="C10701" t="s">
        <v>14</v>
      </c>
      <c r="D10701">
        <v>34376000000</v>
      </c>
      <c r="E10701">
        <v>2019</v>
      </c>
    </row>
    <row r="10702" spans="1:5" x14ac:dyDescent="0.25">
      <c r="A10702" t="s">
        <v>324</v>
      </c>
      <c r="B10702" t="s">
        <v>162</v>
      </c>
      <c r="C10702" t="s">
        <v>14</v>
      </c>
      <c r="D10702">
        <v>36411000000</v>
      </c>
      <c r="E10702">
        <v>2020</v>
      </c>
    </row>
    <row r="10703" spans="1:5" x14ac:dyDescent="0.25">
      <c r="A10703" t="s">
        <v>324</v>
      </c>
      <c r="B10703" t="s">
        <v>162</v>
      </c>
      <c r="C10703" t="s">
        <v>17</v>
      </c>
      <c r="D10703">
        <v>18215000000</v>
      </c>
      <c r="E10703">
        <v>2018</v>
      </c>
    </row>
    <row r="10704" spans="1:5" x14ac:dyDescent="0.25">
      <c r="A10704" t="s">
        <v>324</v>
      </c>
      <c r="B10704" t="s">
        <v>162</v>
      </c>
      <c r="C10704" t="s">
        <v>17</v>
      </c>
      <c r="D10704">
        <v>19872000000</v>
      </c>
      <c r="E10704">
        <v>2019</v>
      </c>
    </row>
    <row r="10705" spans="1:5" x14ac:dyDescent="0.25">
      <c r="A10705" t="s">
        <v>324</v>
      </c>
      <c r="B10705" t="s">
        <v>162</v>
      </c>
      <c r="C10705" t="s">
        <v>17</v>
      </c>
      <c r="D10705">
        <v>25672000000</v>
      </c>
      <c r="E10705">
        <v>2020</v>
      </c>
    </row>
    <row r="10706" spans="1:5" x14ac:dyDescent="0.25">
      <c r="A10706" t="s">
        <v>324</v>
      </c>
      <c r="B10706" t="s">
        <v>162</v>
      </c>
      <c r="C10706" t="s">
        <v>456</v>
      </c>
      <c r="D10706">
        <v>6051000000</v>
      </c>
      <c r="E10706">
        <v>2018</v>
      </c>
    </row>
    <row r="10707" spans="1:5" x14ac:dyDescent="0.25">
      <c r="A10707" t="s">
        <v>324</v>
      </c>
      <c r="B10707" t="s">
        <v>162</v>
      </c>
      <c r="C10707" t="s">
        <v>456</v>
      </c>
      <c r="D10707">
        <v>5519000000</v>
      </c>
      <c r="E10707">
        <v>2019</v>
      </c>
    </row>
    <row r="10708" spans="1:5" x14ac:dyDescent="0.25">
      <c r="A10708" t="s">
        <v>324</v>
      </c>
      <c r="B10708" t="s">
        <v>162</v>
      </c>
      <c r="C10708" t="s">
        <v>456</v>
      </c>
      <c r="D10708">
        <v>4772000000</v>
      </c>
      <c r="E10708">
        <v>2020</v>
      </c>
    </row>
    <row r="10709" spans="1:5" x14ac:dyDescent="0.25">
      <c r="A10709" t="s">
        <v>324</v>
      </c>
      <c r="B10709" t="s">
        <v>162</v>
      </c>
      <c r="C10709" t="s">
        <v>457</v>
      </c>
      <c r="D10709">
        <v>0</v>
      </c>
      <c r="E10709">
        <v>2018</v>
      </c>
    </row>
    <row r="10710" spans="1:5" x14ac:dyDescent="0.25">
      <c r="A10710" t="s">
        <v>324</v>
      </c>
      <c r="B10710" t="s">
        <v>162</v>
      </c>
      <c r="C10710" t="s">
        <v>457</v>
      </c>
      <c r="D10710">
        <v>0</v>
      </c>
      <c r="E10710">
        <v>2020</v>
      </c>
    </row>
    <row r="10711" spans="1:5" x14ac:dyDescent="0.25">
      <c r="A10711" t="s">
        <v>324</v>
      </c>
      <c r="B10711" t="s">
        <v>162</v>
      </c>
      <c r="C10711" t="s">
        <v>494</v>
      </c>
      <c r="D10711">
        <v>0</v>
      </c>
      <c r="E10711">
        <v>2019</v>
      </c>
    </row>
    <row r="10712" spans="1:5" x14ac:dyDescent="0.25">
      <c r="A10712" t="s">
        <v>324</v>
      </c>
      <c r="B10712" t="s">
        <v>162</v>
      </c>
      <c r="C10712" t="s">
        <v>458</v>
      </c>
      <c r="D10712">
        <v>6051000000</v>
      </c>
      <c r="E10712">
        <v>2018</v>
      </c>
    </row>
    <row r="10713" spans="1:5" x14ac:dyDescent="0.25">
      <c r="A10713" t="s">
        <v>324</v>
      </c>
      <c r="B10713" t="s">
        <v>162</v>
      </c>
      <c r="C10713" t="s">
        <v>458</v>
      </c>
      <c r="D10713">
        <v>5519000000</v>
      </c>
      <c r="E10713">
        <v>2019</v>
      </c>
    </row>
    <row r="10714" spans="1:5" x14ac:dyDescent="0.25">
      <c r="A10714" t="s">
        <v>324</v>
      </c>
      <c r="B10714" t="s">
        <v>162</v>
      </c>
      <c r="C10714" t="s">
        <v>458</v>
      </c>
      <c r="D10714">
        <v>4772000000</v>
      </c>
      <c r="E10714">
        <v>2020</v>
      </c>
    </row>
    <row r="10715" spans="1:5" x14ac:dyDescent="0.25">
      <c r="A10715" t="s">
        <v>324</v>
      </c>
      <c r="B10715" t="s">
        <v>162</v>
      </c>
      <c r="C10715" t="s">
        <v>459</v>
      </c>
      <c r="D10715">
        <v>7487000000</v>
      </c>
      <c r="E10715">
        <v>2018</v>
      </c>
    </row>
    <row r="10716" spans="1:5" x14ac:dyDescent="0.25">
      <c r="A10716" t="s">
        <v>324</v>
      </c>
      <c r="B10716" t="s">
        <v>162</v>
      </c>
      <c r="C10716" t="s">
        <v>459</v>
      </c>
      <c r="D10716">
        <v>7559000000</v>
      </c>
      <c r="E10716">
        <v>2019</v>
      </c>
    </row>
    <row r="10717" spans="1:5" x14ac:dyDescent="0.25">
      <c r="A10717" t="s">
        <v>324</v>
      </c>
      <c r="B10717" t="s">
        <v>162</v>
      </c>
      <c r="C10717" t="s">
        <v>459</v>
      </c>
      <c r="D10717">
        <v>6012000000</v>
      </c>
      <c r="E10717">
        <v>2020</v>
      </c>
    </row>
    <row r="10718" spans="1:5" x14ac:dyDescent="0.25">
      <c r="A10718" t="s">
        <v>324</v>
      </c>
      <c r="B10718" t="s">
        <v>162</v>
      </c>
      <c r="C10718" t="s">
        <v>460</v>
      </c>
      <c r="D10718">
        <v>-10268000000</v>
      </c>
      <c r="E10718">
        <v>2018</v>
      </c>
    </row>
    <row r="10719" spans="1:5" x14ac:dyDescent="0.25">
      <c r="A10719" t="s">
        <v>324</v>
      </c>
      <c r="B10719" t="s">
        <v>162</v>
      </c>
      <c r="C10719" t="s">
        <v>460</v>
      </c>
      <c r="D10719">
        <v>-13763000000</v>
      </c>
      <c r="E10719">
        <v>2019</v>
      </c>
    </row>
    <row r="10720" spans="1:5" x14ac:dyDescent="0.25">
      <c r="A10720" t="s">
        <v>324</v>
      </c>
      <c r="B10720" t="s">
        <v>162</v>
      </c>
      <c r="C10720" t="s">
        <v>460</v>
      </c>
      <c r="D10720">
        <v>-12597000000</v>
      </c>
      <c r="E10720">
        <v>2020</v>
      </c>
    </row>
    <row r="10721" spans="1:5" x14ac:dyDescent="0.25">
      <c r="A10721" t="s">
        <v>324</v>
      </c>
      <c r="B10721" t="s">
        <v>162</v>
      </c>
      <c r="C10721" t="s">
        <v>461</v>
      </c>
      <c r="D10721">
        <v>3828000000</v>
      </c>
      <c r="E10721">
        <v>2018</v>
      </c>
    </row>
    <row r="10722" spans="1:5" x14ac:dyDescent="0.25">
      <c r="A10722" t="s">
        <v>324</v>
      </c>
      <c r="B10722" t="s">
        <v>162</v>
      </c>
      <c r="C10722" t="s">
        <v>461</v>
      </c>
      <c r="D10722">
        <v>517000000</v>
      </c>
      <c r="E10722">
        <v>2019</v>
      </c>
    </row>
    <row r="10723" spans="1:5" x14ac:dyDescent="0.25">
      <c r="A10723" t="s">
        <v>324</v>
      </c>
      <c r="B10723" t="s">
        <v>162</v>
      </c>
      <c r="C10723" t="s">
        <v>461</v>
      </c>
      <c r="D10723">
        <v>191000000</v>
      </c>
      <c r="E10723">
        <v>2020</v>
      </c>
    </row>
    <row r="10724" spans="1:5" x14ac:dyDescent="0.25">
      <c r="A10724" t="s">
        <v>324</v>
      </c>
      <c r="B10724" t="s">
        <v>162</v>
      </c>
      <c r="C10724" t="s">
        <v>462</v>
      </c>
      <c r="D10724">
        <v>3597000000</v>
      </c>
      <c r="E10724">
        <v>2018</v>
      </c>
    </row>
    <row r="10725" spans="1:5" x14ac:dyDescent="0.25">
      <c r="A10725" t="s">
        <v>324</v>
      </c>
      <c r="B10725" t="s">
        <v>162</v>
      </c>
      <c r="C10725" t="s">
        <v>462</v>
      </c>
      <c r="D10725">
        <v>5004000000</v>
      </c>
      <c r="E10725">
        <v>2019</v>
      </c>
    </row>
    <row r="10726" spans="1:5" x14ac:dyDescent="0.25">
      <c r="A10726" t="s">
        <v>324</v>
      </c>
      <c r="B10726" t="s">
        <v>162</v>
      </c>
      <c r="C10726" t="s">
        <v>462</v>
      </c>
      <c r="D10726">
        <v>5070000000</v>
      </c>
      <c r="E10726">
        <v>2020</v>
      </c>
    </row>
    <row r="10727" spans="1:5" x14ac:dyDescent="0.25">
      <c r="A10727" t="s">
        <v>324</v>
      </c>
      <c r="B10727" t="s">
        <v>162</v>
      </c>
      <c r="C10727" t="s">
        <v>463</v>
      </c>
      <c r="D10727">
        <v>-1291000000</v>
      </c>
      <c r="E10727">
        <v>2018</v>
      </c>
    </row>
    <row r="10728" spans="1:5" x14ac:dyDescent="0.25">
      <c r="A10728" t="s">
        <v>324</v>
      </c>
      <c r="B10728" t="s">
        <v>162</v>
      </c>
      <c r="C10728" t="s">
        <v>463</v>
      </c>
      <c r="D10728">
        <v>229000000</v>
      </c>
      <c r="E10728">
        <v>2019</v>
      </c>
    </row>
    <row r="10729" spans="1:5" x14ac:dyDescent="0.25">
      <c r="A10729" t="s">
        <v>324</v>
      </c>
      <c r="B10729" t="s">
        <v>162</v>
      </c>
      <c r="C10729" t="s">
        <v>463</v>
      </c>
      <c r="D10729">
        <v>-137000000</v>
      </c>
      <c r="E10729">
        <v>2020</v>
      </c>
    </row>
    <row r="10730" spans="1:5" x14ac:dyDescent="0.25">
      <c r="A10730" t="s">
        <v>324</v>
      </c>
      <c r="B10730" t="s">
        <v>162</v>
      </c>
      <c r="C10730" t="s">
        <v>12</v>
      </c>
      <c r="D10730">
        <v>3241000000</v>
      </c>
      <c r="E10730">
        <v>2018</v>
      </c>
    </row>
    <row r="10731" spans="1:5" x14ac:dyDescent="0.25">
      <c r="A10731" t="s">
        <v>324</v>
      </c>
      <c r="B10731" t="s">
        <v>162</v>
      </c>
      <c r="C10731" t="s">
        <v>12</v>
      </c>
      <c r="D10731">
        <v>3322000000</v>
      </c>
      <c r="E10731">
        <v>2019</v>
      </c>
    </row>
    <row r="10732" spans="1:5" x14ac:dyDescent="0.25">
      <c r="A10732" t="s">
        <v>324</v>
      </c>
      <c r="B10732" t="s">
        <v>162</v>
      </c>
      <c r="C10732" t="s">
        <v>12</v>
      </c>
      <c r="D10732">
        <v>2584000000</v>
      </c>
      <c r="E10732">
        <v>2020</v>
      </c>
    </row>
    <row r="10733" spans="1:5" x14ac:dyDescent="0.25">
      <c r="A10733" t="s">
        <v>324</v>
      </c>
      <c r="B10733" t="s">
        <v>162</v>
      </c>
      <c r="C10733" t="s">
        <v>464</v>
      </c>
      <c r="D10733">
        <v>0</v>
      </c>
      <c r="E10733">
        <v>2018</v>
      </c>
    </row>
    <row r="10734" spans="1:5" x14ac:dyDescent="0.25">
      <c r="A10734" t="s">
        <v>324</v>
      </c>
      <c r="B10734" t="s">
        <v>162</v>
      </c>
      <c r="C10734" t="s">
        <v>464</v>
      </c>
      <c r="D10734">
        <v>0</v>
      </c>
      <c r="E10734">
        <v>2019</v>
      </c>
    </row>
    <row r="10735" spans="1:5" x14ac:dyDescent="0.25">
      <c r="A10735" t="s">
        <v>324</v>
      </c>
      <c r="B10735" t="s">
        <v>162</v>
      </c>
      <c r="C10735" t="s">
        <v>464</v>
      </c>
      <c r="D10735">
        <v>0</v>
      </c>
      <c r="E10735">
        <v>2020</v>
      </c>
    </row>
    <row r="10736" spans="1:5" x14ac:dyDescent="0.25">
      <c r="A10736" t="s">
        <v>324</v>
      </c>
      <c r="B10736" t="s">
        <v>162</v>
      </c>
      <c r="C10736" t="s">
        <v>465</v>
      </c>
      <c r="D10736">
        <v>57773000000</v>
      </c>
      <c r="E10736">
        <v>2018</v>
      </c>
    </row>
    <row r="10737" spans="1:5" x14ac:dyDescent="0.25">
      <c r="A10737" t="s">
        <v>324</v>
      </c>
      <c r="B10737" t="s">
        <v>162</v>
      </c>
      <c r="C10737" t="s">
        <v>465</v>
      </c>
      <c r="D10737">
        <v>8774000000</v>
      </c>
      <c r="E10737">
        <v>2019</v>
      </c>
    </row>
    <row r="10738" spans="1:5" x14ac:dyDescent="0.25">
      <c r="A10738" t="s">
        <v>324</v>
      </c>
      <c r="B10738" t="s">
        <v>162</v>
      </c>
      <c r="C10738" t="s">
        <v>465</v>
      </c>
      <c r="D10738">
        <v>10172000000</v>
      </c>
      <c r="E10738">
        <v>2020</v>
      </c>
    </row>
    <row r="10739" spans="1:5" x14ac:dyDescent="0.25">
      <c r="A10739" t="s">
        <v>324</v>
      </c>
      <c r="B10739" t="s">
        <v>162</v>
      </c>
      <c r="C10739" t="s">
        <v>466</v>
      </c>
      <c r="D10739">
        <v>8459000000</v>
      </c>
      <c r="E10739">
        <v>2018</v>
      </c>
    </row>
    <row r="10740" spans="1:5" x14ac:dyDescent="0.25">
      <c r="A10740" t="s">
        <v>324</v>
      </c>
      <c r="B10740" t="s">
        <v>162</v>
      </c>
      <c r="C10740" t="s">
        <v>466</v>
      </c>
      <c r="D10740">
        <v>8762000000</v>
      </c>
      <c r="E10740">
        <v>2019</v>
      </c>
    </row>
    <row r="10741" spans="1:5" x14ac:dyDescent="0.25">
      <c r="A10741" t="s">
        <v>324</v>
      </c>
      <c r="B10741" t="s">
        <v>162</v>
      </c>
      <c r="C10741" t="s">
        <v>466</v>
      </c>
      <c r="D10741">
        <v>9330000000</v>
      </c>
      <c r="E10741">
        <v>2020</v>
      </c>
    </row>
    <row r="10742" spans="1:5" x14ac:dyDescent="0.25">
      <c r="A10742" t="s">
        <v>324</v>
      </c>
      <c r="B10742" t="s">
        <v>162</v>
      </c>
      <c r="C10742" t="s">
        <v>467</v>
      </c>
      <c r="D10742">
        <v>0</v>
      </c>
      <c r="E10742">
        <v>2018</v>
      </c>
    </row>
    <row r="10743" spans="1:5" x14ac:dyDescent="0.25">
      <c r="A10743" t="s">
        <v>324</v>
      </c>
      <c r="B10743" t="s">
        <v>162</v>
      </c>
      <c r="C10743" t="s">
        <v>467</v>
      </c>
      <c r="D10743">
        <v>0</v>
      </c>
      <c r="E10743">
        <v>2019</v>
      </c>
    </row>
    <row r="10744" spans="1:5" x14ac:dyDescent="0.25">
      <c r="A10744" t="s">
        <v>324</v>
      </c>
      <c r="B10744" t="s">
        <v>162</v>
      </c>
      <c r="C10744" t="s">
        <v>467</v>
      </c>
      <c r="D10744">
        <v>0</v>
      </c>
      <c r="E10744">
        <v>2020</v>
      </c>
    </row>
    <row r="10745" spans="1:5" x14ac:dyDescent="0.25">
      <c r="A10745" t="s">
        <v>324</v>
      </c>
      <c r="B10745" t="s">
        <v>162</v>
      </c>
      <c r="C10745" t="s">
        <v>468</v>
      </c>
      <c r="D10745">
        <v>0</v>
      </c>
      <c r="E10745">
        <v>2018</v>
      </c>
    </row>
    <row r="10746" spans="1:5" x14ac:dyDescent="0.25">
      <c r="A10746" t="s">
        <v>324</v>
      </c>
      <c r="B10746" t="s">
        <v>162</v>
      </c>
      <c r="C10746" t="s">
        <v>468</v>
      </c>
      <c r="D10746">
        <v>0</v>
      </c>
      <c r="E10746">
        <v>2019</v>
      </c>
    </row>
    <row r="10747" spans="1:5" x14ac:dyDescent="0.25">
      <c r="A10747" t="s">
        <v>324</v>
      </c>
      <c r="B10747" t="s">
        <v>162</v>
      </c>
      <c r="C10747" t="s">
        <v>468</v>
      </c>
      <c r="D10747">
        <v>0</v>
      </c>
      <c r="E10747">
        <v>2020</v>
      </c>
    </row>
    <row r="10748" spans="1:5" x14ac:dyDescent="0.25">
      <c r="A10748" t="s">
        <v>324</v>
      </c>
      <c r="B10748" t="s">
        <v>162</v>
      </c>
      <c r="C10748" t="s">
        <v>469</v>
      </c>
      <c r="D10748">
        <v>2272000000</v>
      </c>
      <c r="E10748">
        <v>2018</v>
      </c>
    </row>
    <row r="10749" spans="1:5" x14ac:dyDescent="0.25">
      <c r="A10749" t="s">
        <v>324</v>
      </c>
      <c r="B10749" t="s">
        <v>162</v>
      </c>
      <c r="C10749" t="s">
        <v>469</v>
      </c>
      <c r="D10749">
        <v>2442000000</v>
      </c>
      <c r="E10749">
        <v>2019</v>
      </c>
    </row>
    <row r="10750" spans="1:5" x14ac:dyDescent="0.25">
      <c r="A10750" t="s">
        <v>324</v>
      </c>
      <c r="B10750" t="s">
        <v>162</v>
      </c>
      <c r="C10750" t="s">
        <v>469</v>
      </c>
      <c r="D10750">
        <v>2592000000</v>
      </c>
      <c r="E10750">
        <v>2020</v>
      </c>
    </row>
    <row r="10751" spans="1:5" x14ac:dyDescent="0.25">
      <c r="A10751" t="s">
        <v>324</v>
      </c>
      <c r="B10751" t="s">
        <v>162</v>
      </c>
      <c r="C10751" t="s">
        <v>470</v>
      </c>
      <c r="D10751">
        <v>4059000000</v>
      </c>
      <c r="E10751">
        <v>2018</v>
      </c>
    </row>
    <row r="10752" spans="1:5" x14ac:dyDescent="0.25">
      <c r="A10752" t="s">
        <v>324</v>
      </c>
      <c r="B10752" t="s">
        <v>162</v>
      </c>
      <c r="C10752" t="s">
        <v>470</v>
      </c>
      <c r="D10752">
        <v>4253000000</v>
      </c>
      <c r="E10752">
        <v>2019</v>
      </c>
    </row>
    <row r="10753" spans="1:5" x14ac:dyDescent="0.25">
      <c r="A10753" t="s">
        <v>324</v>
      </c>
      <c r="B10753" t="s">
        <v>162</v>
      </c>
      <c r="C10753" t="s">
        <v>470</v>
      </c>
      <c r="D10753">
        <v>3236000000</v>
      </c>
      <c r="E10753">
        <v>2020</v>
      </c>
    </row>
    <row r="10754" spans="1:5" x14ac:dyDescent="0.25">
      <c r="A10754" t="s">
        <v>324</v>
      </c>
      <c r="B10754" t="s">
        <v>162</v>
      </c>
      <c r="C10754" t="s">
        <v>471</v>
      </c>
      <c r="D10754">
        <v>-987000000</v>
      </c>
      <c r="E10754">
        <v>2018</v>
      </c>
    </row>
    <row r="10755" spans="1:5" x14ac:dyDescent="0.25">
      <c r="A10755" t="s">
        <v>324</v>
      </c>
      <c r="B10755" t="s">
        <v>162</v>
      </c>
      <c r="C10755" t="s">
        <v>471</v>
      </c>
      <c r="D10755">
        <v>-516000000</v>
      </c>
      <c r="E10755">
        <v>2019</v>
      </c>
    </row>
    <row r="10756" spans="1:5" x14ac:dyDescent="0.25">
      <c r="A10756" t="s">
        <v>324</v>
      </c>
      <c r="B10756" t="s">
        <v>162</v>
      </c>
      <c r="C10756" t="s">
        <v>471</v>
      </c>
      <c r="D10756">
        <v>0</v>
      </c>
      <c r="E10756">
        <v>2020</v>
      </c>
    </row>
    <row r="10757" spans="1:5" x14ac:dyDescent="0.25">
      <c r="A10757" t="s">
        <v>324</v>
      </c>
      <c r="B10757" t="s">
        <v>162</v>
      </c>
      <c r="C10757" t="s">
        <v>472</v>
      </c>
      <c r="D10757">
        <v>0</v>
      </c>
      <c r="E10757">
        <v>2018</v>
      </c>
    </row>
    <row r="10758" spans="1:5" x14ac:dyDescent="0.25">
      <c r="A10758" t="s">
        <v>324</v>
      </c>
      <c r="B10758" t="s">
        <v>162</v>
      </c>
      <c r="C10758" t="s">
        <v>472</v>
      </c>
      <c r="D10758">
        <v>0</v>
      </c>
      <c r="E10758">
        <v>2019</v>
      </c>
    </row>
    <row r="10759" spans="1:5" x14ac:dyDescent="0.25">
      <c r="A10759" t="s">
        <v>324</v>
      </c>
      <c r="B10759" t="s">
        <v>162</v>
      </c>
      <c r="C10759" t="s">
        <v>472</v>
      </c>
      <c r="D10759">
        <v>0</v>
      </c>
      <c r="E10759">
        <v>2020</v>
      </c>
    </row>
    <row r="10760" spans="1:5" x14ac:dyDescent="0.25">
      <c r="A10760" t="s">
        <v>324</v>
      </c>
      <c r="B10760" t="s">
        <v>162</v>
      </c>
      <c r="C10760" t="s">
        <v>473</v>
      </c>
      <c r="D10760">
        <v>0</v>
      </c>
      <c r="E10760">
        <v>2018</v>
      </c>
    </row>
    <row r="10761" spans="1:5" x14ac:dyDescent="0.25">
      <c r="A10761" t="s">
        <v>324</v>
      </c>
      <c r="B10761" t="s">
        <v>162</v>
      </c>
      <c r="C10761" t="s">
        <v>473</v>
      </c>
      <c r="D10761">
        <v>0</v>
      </c>
      <c r="E10761">
        <v>2019</v>
      </c>
    </row>
    <row r="10762" spans="1:5" x14ac:dyDescent="0.25">
      <c r="A10762" t="s">
        <v>324</v>
      </c>
      <c r="B10762" t="s">
        <v>162</v>
      </c>
      <c r="C10762" t="s">
        <v>473</v>
      </c>
      <c r="D10762">
        <v>0</v>
      </c>
      <c r="E10762">
        <v>2020</v>
      </c>
    </row>
    <row r="10763" spans="1:5" x14ac:dyDescent="0.25">
      <c r="A10763" t="s">
        <v>324</v>
      </c>
      <c r="B10763" t="s">
        <v>162</v>
      </c>
      <c r="C10763" t="s">
        <v>474</v>
      </c>
      <c r="D10763">
        <v>6032000000</v>
      </c>
      <c r="E10763">
        <v>2018</v>
      </c>
    </row>
    <row r="10764" spans="1:5" x14ac:dyDescent="0.25">
      <c r="A10764" t="s">
        <v>324</v>
      </c>
      <c r="B10764" t="s">
        <v>162</v>
      </c>
      <c r="C10764" t="s">
        <v>474</v>
      </c>
      <c r="D10764">
        <v>4464000000</v>
      </c>
      <c r="E10764">
        <v>2019</v>
      </c>
    </row>
    <row r="10765" spans="1:5" x14ac:dyDescent="0.25">
      <c r="A10765" t="s">
        <v>324</v>
      </c>
      <c r="B10765" t="s">
        <v>162</v>
      </c>
      <c r="C10765" t="s">
        <v>474</v>
      </c>
      <c r="D10765">
        <v>3508000000</v>
      </c>
      <c r="E10765">
        <v>2020</v>
      </c>
    </row>
    <row r="10766" spans="1:5" x14ac:dyDescent="0.25">
      <c r="A10766" t="s">
        <v>324</v>
      </c>
      <c r="B10766" t="s">
        <v>162</v>
      </c>
      <c r="C10766" t="s">
        <v>475</v>
      </c>
      <c r="D10766">
        <v>267000000</v>
      </c>
      <c r="E10766">
        <v>2018</v>
      </c>
    </row>
    <row r="10767" spans="1:5" x14ac:dyDescent="0.25">
      <c r="A10767" t="s">
        <v>324</v>
      </c>
      <c r="B10767" t="s">
        <v>162</v>
      </c>
      <c r="C10767" t="s">
        <v>475</v>
      </c>
      <c r="D10767">
        <v>498000000</v>
      </c>
      <c r="E10767">
        <v>2019</v>
      </c>
    </row>
    <row r="10768" spans="1:5" x14ac:dyDescent="0.25">
      <c r="A10768" t="s">
        <v>324</v>
      </c>
      <c r="B10768" t="s">
        <v>162</v>
      </c>
      <c r="C10768" t="s">
        <v>475</v>
      </c>
      <c r="D10768">
        <v>393000000</v>
      </c>
      <c r="E10768">
        <v>2020</v>
      </c>
    </row>
    <row r="10769" spans="1:5" x14ac:dyDescent="0.25">
      <c r="A10769" t="s">
        <v>324</v>
      </c>
      <c r="B10769" t="s">
        <v>162</v>
      </c>
      <c r="C10769" t="s">
        <v>476</v>
      </c>
      <c r="D10769">
        <v>0</v>
      </c>
      <c r="E10769">
        <v>2018</v>
      </c>
    </row>
    <row r="10770" spans="1:5" x14ac:dyDescent="0.25">
      <c r="A10770" t="s">
        <v>324</v>
      </c>
      <c r="B10770" t="s">
        <v>162</v>
      </c>
      <c r="C10770" t="s">
        <v>476</v>
      </c>
      <c r="D10770">
        <v>0</v>
      </c>
      <c r="E10770">
        <v>2019</v>
      </c>
    </row>
    <row r="10771" spans="1:5" x14ac:dyDescent="0.25">
      <c r="A10771" t="s">
        <v>324</v>
      </c>
      <c r="B10771" t="s">
        <v>162</v>
      </c>
      <c r="C10771" t="s">
        <v>476</v>
      </c>
      <c r="D10771">
        <v>0</v>
      </c>
      <c r="E10771">
        <v>2020</v>
      </c>
    </row>
    <row r="10772" spans="1:5" x14ac:dyDescent="0.25">
      <c r="A10772" t="s">
        <v>324</v>
      </c>
      <c r="B10772" t="s">
        <v>162</v>
      </c>
      <c r="C10772" t="s">
        <v>477</v>
      </c>
      <c r="D10772">
        <v>4000000000</v>
      </c>
      <c r="E10772">
        <v>2018</v>
      </c>
    </row>
    <row r="10773" spans="1:5" x14ac:dyDescent="0.25">
      <c r="A10773" t="s">
        <v>324</v>
      </c>
      <c r="B10773" t="s">
        <v>162</v>
      </c>
      <c r="C10773" t="s">
        <v>477</v>
      </c>
      <c r="D10773">
        <v>4400000000</v>
      </c>
      <c r="E10773">
        <v>2019</v>
      </c>
    </row>
    <row r="10774" spans="1:5" x14ac:dyDescent="0.25">
      <c r="A10774" t="s">
        <v>324</v>
      </c>
      <c r="B10774" t="s">
        <v>162</v>
      </c>
      <c r="C10774" t="s">
        <v>477</v>
      </c>
      <c r="D10774">
        <v>3714000000</v>
      </c>
      <c r="E10774">
        <v>2020</v>
      </c>
    </row>
    <row r="10775" spans="1:5" x14ac:dyDescent="0.25">
      <c r="A10775" t="s">
        <v>324</v>
      </c>
      <c r="B10775" t="s">
        <v>162</v>
      </c>
      <c r="C10775" t="s">
        <v>478</v>
      </c>
      <c r="D10775">
        <v>0</v>
      </c>
      <c r="E10775">
        <v>2018</v>
      </c>
    </row>
    <row r="10776" spans="1:5" x14ac:dyDescent="0.25">
      <c r="A10776" t="s">
        <v>324</v>
      </c>
      <c r="B10776" t="s">
        <v>162</v>
      </c>
      <c r="C10776" t="s">
        <v>478</v>
      </c>
      <c r="D10776">
        <v>0</v>
      </c>
      <c r="E10776">
        <v>2019</v>
      </c>
    </row>
    <row r="10777" spans="1:5" x14ac:dyDescent="0.25">
      <c r="A10777" t="s">
        <v>324</v>
      </c>
      <c r="B10777" t="s">
        <v>162</v>
      </c>
      <c r="C10777" t="s">
        <v>478</v>
      </c>
      <c r="D10777">
        <v>0</v>
      </c>
      <c r="E10777">
        <v>2020</v>
      </c>
    </row>
    <row r="10778" spans="1:5" x14ac:dyDescent="0.25">
      <c r="A10778" t="s">
        <v>324</v>
      </c>
      <c r="B10778" t="s">
        <v>162</v>
      </c>
      <c r="C10778" t="s">
        <v>479</v>
      </c>
      <c r="D10778">
        <v>33978000000</v>
      </c>
      <c r="E10778">
        <v>2018</v>
      </c>
    </row>
    <row r="10779" spans="1:5" x14ac:dyDescent="0.25">
      <c r="A10779" t="s">
        <v>324</v>
      </c>
      <c r="B10779" t="s">
        <v>162</v>
      </c>
      <c r="C10779" t="s">
        <v>479</v>
      </c>
      <c r="D10779">
        <v>37693000000</v>
      </c>
      <c r="E10779">
        <v>2019</v>
      </c>
    </row>
    <row r="10780" spans="1:5" x14ac:dyDescent="0.25">
      <c r="A10780" t="s">
        <v>324</v>
      </c>
      <c r="B10780" t="s">
        <v>162</v>
      </c>
      <c r="C10780" t="s">
        <v>479</v>
      </c>
      <c r="D10780">
        <v>39905000000</v>
      </c>
      <c r="E10780">
        <v>2020</v>
      </c>
    </row>
    <row r="10781" spans="1:5" x14ac:dyDescent="0.25">
      <c r="A10781" t="s">
        <v>324</v>
      </c>
      <c r="B10781" t="s">
        <v>162</v>
      </c>
      <c r="C10781" t="s">
        <v>480</v>
      </c>
      <c r="D10781">
        <v>41802000000</v>
      </c>
      <c r="E10781">
        <v>2018</v>
      </c>
    </row>
    <row r="10782" spans="1:5" x14ac:dyDescent="0.25">
      <c r="A10782" t="s">
        <v>324</v>
      </c>
      <c r="B10782" t="s">
        <v>162</v>
      </c>
      <c r="C10782" t="s">
        <v>480</v>
      </c>
      <c r="D10782">
        <v>36709000000</v>
      </c>
      <c r="E10782">
        <v>2019</v>
      </c>
    </row>
    <row r="10783" spans="1:5" x14ac:dyDescent="0.25">
      <c r="A10783" t="s">
        <v>324</v>
      </c>
      <c r="B10783" t="s">
        <v>162</v>
      </c>
      <c r="C10783" t="s">
        <v>480</v>
      </c>
      <c r="D10783">
        <v>32637000000</v>
      </c>
      <c r="E10783">
        <v>2020</v>
      </c>
    </row>
    <row r="10784" spans="1:5" x14ac:dyDescent="0.25">
      <c r="A10784" t="s">
        <v>324</v>
      </c>
      <c r="B10784" t="s">
        <v>162</v>
      </c>
      <c r="C10784" t="s">
        <v>481</v>
      </c>
      <c r="D10784">
        <v>6051000000</v>
      </c>
      <c r="E10784">
        <v>2018</v>
      </c>
    </row>
    <row r="10785" spans="1:5" x14ac:dyDescent="0.25">
      <c r="A10785" t="s">
        <v>324</v>
      </c>
      <c r="B10785" t="s">
        <v>162</v>
      </c>
      <c r="C10785" t="s">
        <v>481</v>
      </c>
      <c r="D10785">
        <v>5519000000</v>
      </c>
      <c r="E10785">
        <v>2019</v>
      </c>
    </row>
    <row r="10786" spans="1:5" x14ac:dyDescent="0.25">
      <c r="A10786" t="s">
        <v>324</v>
      </c>
      <c r="B10786" t="s">
        <v>162</v>
      </c>
      <c r="C10786" t="s">
        <v>481</v>
      </c>
      <c r="D10786">
        <v>4772000000</v>
      </c>
      <c r="E10786">
        <v>2020</v>
      </c>
    </row>
    <row r="10787" spans="1:5" x14ac:dyDescent="0.25">
      <c r="A10787" t="s">
        <v>324</v>
      </c>
      <c r="B10787" t="s">
        <v>162</v>
      </c>
      <c r="C10787" t="s">
        <v>482</v>
      </c>
      <c r="D10787">
        <v>3586000000</v>
      </c>
      <c r="E10787">
        <v>2018</v>
      </c>
    </row>
    <row r="10788" spans="1:5" x14ac:dyDescent="0.25">
      <c r="A10788" t="s">
        <v>324</v>
      </c>
      <c r="B10788" t="s">
        <v>162</v>
      </c>
      <c r="C10788" t="s">
        <v>482</v>
      </c>
      <c r="D10788">
        <v>3516000000</v>
      </c>
      <c r="E10788">
        <v>2019</v>
      </c>
    </row>
    <row r="10789" spans="1:5" x14ac:dyDescent="0.25">
      <c r="A10789" t="s">
        <v>324</v>
      </c>
      <c r="B10789" t="s">
        <v>162</v>
      </c>
      <c r="C10789" t="s">
        <v>482</v>
      </c>
      <c r="D10789">
        <v>3597000000</v>
      </c>
      <c r="E10789">
        <v>2020</v>
      </c>
    </row>
    <row r="10790" spans="1:5" x14ac:dyDescent="0.25">
      <c r="A10790" t="s">
        <v>324</v>
      </c>
      <c r="B10790" t="s">
        <v>162</v>
      </c>
      <c r="C10790" t="s">
        <v>483</v>
      </c>
      <c r="D10790">
        <v>1623000000</v>
      </c>
      <c r="E10790">
        <v>2018</v>
      </c>
    </row>
    <row r="10791" spans="1:5" x14ac:dyDescent="0.25">
      <c r="A10791" t="s">
        <v>324</v>
      </c>
      <c r="B10791" t="s">
        <v>162</v>
      </c>
      <c r="C10791" t="s">
        <v>483</v>
      </c>
      <c r="D10791">
        <v>1349000000</v>
      </c>
      <c r="E10791">
        <v>2019</v>
      </c>
    </row>
    <row r="10792" spans="1:5" x14ac:dyDescent="0.25">
      <c r="A10792" t="s">
        <v>324</v>
      </c>
      <c r="B10792" t="s">
        <v>162</v>
      </c>
      <c r="C10792" t="s">
        <v>483</v>
      </c>
      <c r="D10792">
        <v>945000000</v>
      </c>
      <c r="E10792">
        <v>2020</v>
      </c>
    </row>
    <row r="10793" spans="1:5" x14ac:dyDescent="0.25">
      <c r="A10793" t="s">
        <v>324</v>
      </c>
      <c r="B10793" t="s">
        <v>162</v>
      </c>
      <c r="C10793" t="s">
        <v>484</v>
      </c>
      <c r="D10793">
        <v>175000000</v>
      </c>
      <c r="E10793">
        <v>2018</v>
      </c>
    </row>
    <row r="10794" spans="1:5" x14ac:dyDescent="0.25">
      <c r="A10794" t="s">
        <v>324</v>
      </c>
      <c r="B10794" t="s">
        <v>162</v>
      </c>
      <c r="C10794" t="s">
        <v>484</v>
      </c>
      <c r="D10794">
        <v>153000000</v>
      </c>
      <c r="E10794">
        <v>2019</v>
      </c>
    </row>
    <row r="10795" spans="1:5" x14ac:dyDescent="0.25">
      <c r="A10795" t="s">
        <v>324</v>
      </c>
      <c r="B10795" t="s">
        <v>162</v>
      </c>
      <c r="C10795" t="s">
        <v>484</v>
      </c>
      <c r="D10795">
        <v>168000000</v>
      </c>
      <c r="E10795">
        <v>2020</v>
      </c>
    </row>
    <row r="10796" spans="1:5" x14ac:dyDescent="0.25">
      <c r="A10796" t="s">
        <v>324</v>
      </c>
      <c r="B10796" t="s">
        <v>162</v>
      </c>
      <c r="C10796" t="s">
        <v>485</v>
      </c>
      <c r="D10796">
        <v>18180000000</v>
      </c>
      <c r="E10796">
        <v>2018</v>
      </c>
    </row>
    <row r="10797" spans="1:5" x14ac:dyDescent="0.25">
      <c r="A10797" t="s">
        <v>324</v>
      </c>
      <c r="B10797" t="s">
        <v>162</v>
      </c>
      <c r="C10797" t="s">
        <v>485</v>
      </c>
      <c r="D10797">
        <v>17549000000</v>
      </c>
      <c r="E10797">
        <v>2020</v>
      </c>
    </row>
    <row r="10798" spans="1:5" x14ac:dyDescent="0.25">
      <c r="A10798" t="s">
        <v>324</v>
      </c>
      <c r="B10798" t="s">
        <v>162</v>
      </c>
      <c r="C10798" t="s">
        <v>495</v>
      </c>
      <c r="D10798">
        <v>0</v>
      </c>
      <c r="E10798">
        <v>2019</v>
      </c>
    </row>
    <row r="10799" spans="1:5" x14ac:dyDescent="0.25">
      <c r="A10799" t="s">
        <v>324</v>
      </c>
      <c r="B10799" t="s">
        <v>162</v>
      </c>
      <c r="C10799" t="s">
        <v>486</v>
      </c>
      <c r="D10799">
        <v>2429000000</v>
      </c>
      <c r="E10799">
        <v>2018</v>
      </c>
    </row>
    <row r="10800" spans="1:5" x14ac:dyDescent="0.25">
      <c r="A10800" t="s">
        <v>324</v>
      </c>
      <c r="B10800" t="s">
        <v>162</v>
      </c>
      <c r="C10800" t="s">
        <v>486</v>
      </c>
      <c r="D10800">
        <v>-236000000</v>
      </c>
      <c r="E10800">
        <v>2019</v>
      </c>
    </row>
    <row r="10801" spans="1:5" x14ac:dyDescent="0.25">
      <c r="A10801" t="s">
        <v>324</v>
      </c>
      <c r="B10801" t="s">
        <v>162</v>
      </c>
      <c r="C10801" t="s">
        <v>486</v>
      </c>
      <c r="D10801">
        <v>5140000000</v>
      </c>
      <c r="E10801">
        <v>2020</v>
      </c>
    </row>
    <row r="10802" spans="1:5" x14ac:dyDescent="0.25">
      <c r="A10802" t="s">
        <v>326</v>
      </c>
      <c r="B10802" t="s">
        <v>164</v>
      </c>
      <c r="C10802" t="s">
        <v>411</v>
      </c>
      <c r="D10802">
        <v>12914000000</v>
      </c>
      <c r="E10802">
        <v>2018</v>
      </c>
    </row>
    <row r="10803" spans="1:5" x14ac:dyDescent="0.25">
      <c r="A10803" t="s">
        <v>326</v>
      </c>
      <c r="B10803" t="s">
        <v>164</v>
      </c>
      <c r="C10803" t="s">
        <v>411</v>
      </c>
      <c r="D10803">
        <v>11141000000</v>
      </c>
      <c r="E10803">
        <v>2019</v>
      </c>
    </row>
    <row r="10804" spans="1:5" x14ac:dyDescent="0.25">
      <c r="A10804" t="s">
        <v>326</v>
      </c>
      <c r="B10804" t="s">
        <v>164</v>
      </c>
      <c r="C10804" t="s">
        <v>411</v>
      </c>
      <c r="D10804">
        <v>11649000000</v>
      </c>
      <c r="E10804">
        <v>2020</v>
      </c>
    </row>
    <row r="10805" spans="1:5" x14ac:dyDescent="0.25">
      <c r="A10805" t="s">
        <v>326</v>
      </c>
      <c r="B10805" t="s">
        <v>164</v>
      </c>
      <c r="C10805" t="s">
        <v>10</v>
      </c>
      <c r="D10805">
        <v>7432000000</v>
      </c>
      <c r="E10805">
        <v>2018</v>
      </c>
    </row>
    <row r="10806" spans="1:5" x14ac:dyDescent="0.25">
      <c r="A10806" t="s">
        <v>326</v>
      </c>
      <c r="B10806" t="s">
        <v>164</v>
      </c>
      <c r="C10806" t="s">
        <v>10</v>
      </c>
      <c r="D10806">
        <v>7870000000</v>
      </c>
      <c r="E10806">
        <v>2019</v>
      </c>
    </row>
    <row r="10807" spans="1:5" x14ac:dyDescent="0.25">
      <c r="A10807" t="s">
        <v>326</v>
      </c>
      <c r="B10807" t="s">
        <v>164</v>
      </c>
      <c r="C10807" t="s">
        <v>10</v>
      </c>
      <c r="D10807">
        <v>7132000000</v>
      </c>
      <c r="E10807">
        <v>2020</v>
      </c>
    </row>
    <row r="10808" spans="1:5" x14ac:dyDescent="0.25">
      <c r="A10808" t="s">
        <v>326</v>
      </c>
      <c r="B10808" t="s">
        <v>164</v>
      </c>
      <c r="C10808" t="s">
        <v>412</v>
      </c>
      <c r="D10808">
        <v>0</v>
      </c>
      <c r="E10808">
        <v>2018</v>
      </c>
    </row>
    <row r="10809" spans="1:5" x14ac:dyDescent="0.25">
      <c r="A10809" t="s">
        <v>326</v>
      </c>
      <c r="B10809" t="s">
        <v>164</v>
      </c>
      <c r="C10809" t="s">
        <v>412</v>
      </c>
      <c r="D10809">
        <v>0</v>
      </c>
      <c r="E10809">
        <v>2019</v>
      </c>
    </row>
    <row r="10810" spans="1:5" x14ac:dyDescent="0.25">
      <c r="A10810" t="s">
        <v>326</v>
      </c>
      <c r="B10810" t="s">
        <v>164</v>
      </c>
      <c r="C10810" t="s">
        <v>412</v>
      </c>
      <c r="D10810">
        <v>0</v>
      </c>
      <c r="E10810">
        <v>2020</v>
      </c>
    </row>
    <row r="10811" spans="1:5" x14ac:dyDescent="0.25">
      <c r="A10811" t="s">
        <v>326</v>
      </c>
      <c r="B10811" t="s">
        <v>164</v>
      </c>
      <c r="C10811" t="s">
        <v>413</v>
      </c>
      <c r="D10811">
        <v>5843000000</v>
      </c>
      <c r="E10811">
        <v>2018</v>
      </c>
    </row>
    <row r="10812" spans="1:5" x14ac:dyDescent="0.25">
      <c r="A10812" t="s">
        <v>326</v>
      </c>
      <c r="B10812" t="s">
        <v>164</v>
      </c>
      <c r="C10812" t="s">
        <v>413</v>
      </c>
      <c r="D10812">
        <v>5211000000</v>
      </c>
      <c r="E10812">
        <v>2019</v>
      </c>
    </row>
    <row r="10813" spans="1:5" x14ac:dyDescent="0.25">
      <c r="A10813" t="s">
        <v>326</v>
      </c>
      <c r="B10813" t="s">
        <v>164</v>
      </c>
      <c r="C10813" t="s">
        <v>413</v>
      </c>
      <c r="D10813">
        <v>4429000000</v>
      </c>
      <c r="E10813">
        <v>2020</v>
      </c>
    </row>
    <row r="10814" spans="1:5" x14ac:dyDescent="0.25">
      <c r="A10814" t="s">
        <v>326</v>
      </c>
      <c r="B10814" t="s">
        <v>164</v>
      </c>
      <c r="C10814" t="s">
        <v>15</v>
      </c>
      <c r="D10814">
        <v>123382000000</v>
      </c>
      <c r="E10814">
        <v>2018</v>
      </c>
    </row>
    <row r="10815" spans="1:5" x14ac:dyDescent="0.25">
      <c r="A10815" t="s">
        <v>326</v>
      </c>
      <c r="B10815" t="s">
        <v>164</v>
      </c>
      <c r="C10815" t="s">
        <v>15</v>
      </c>
      <c r="D10815">
        <v>152186000000</v>
      </c>
      <c r="E10815">
        <v>2019</v>
      </c>
    </row>
    <row r="10816" spans="1:5" x14ac:dyDescent="0.25">
      <c r="A10816" t="s">
        <v>326</v>
      </c>
      <c r="B10816" t="s">
        <v>164</v>
      </c>
      <c r="C10816" t="s">
        <v>15</v>
      </c>
      <c r="D10816">
        <v>155971000000</v>
      </c>
      <c r="E10816">
        <v>2020</v>
      </c>
    </row>
    <row r="10817" spans="1:5" x14ac:dyDescent="0.25">
      <c r="A10817" t="s">
        <v>326</v>
      </c>
      <c r="B10817" t="s">
        <v>164</v>
      </c>
      <c r="C10817" t="s">
        <v>414</v>
      </c>
      <c r="D10817">
        <v>-3395000000</v>
      </c>
      <c r="E10817">
        <v>2018</v>
      </c>
    </row>
    <row r="10818" spans="1:5" x14ac:dyDescent="0.25">
      <c r="A10818" t="s">
        <v>326</v>
      </c>
      <c r="B10818" t="s">
        <v>164</v>
      </c>
      <c r="C10818" t="s">
        <v>414</v>
      </c>
      <c r="D10818">
        <v>-2286000000</v>
      </c>
      <c r="E10818">
        <v>2019</v>
      </c>
    </row>
    <row r="10819" spans="1:5" x14ac:dyDescent="0.25">
      <c r="A10819" t="s">
        <v>326</v>
      </c>
      <c r="B10819" t="s">
        <v>164</v>
      </c>
      <c r="C10819" t="s">
        <v>414</v>
      </c>
      <c r="D10819">
        <v>-2618000000</v>
      </c>
      <c r="E10819">
        <v>2020</v>
      </c>
    </row>
    <row r="10820" spans="1:5" x14ac:dyDescent="0.25">
      <c r="A10820" t="s">
        <v>326</v>
      </c>
      <c r="B10820" t="s">
        <v>164</v>
      </c>
      <c r="C10820" t="s">
        <v>415</v>
      </c>
      <c r="D10820">
        <v>-10469000000</v>
      </c>
      <c r="E10820">
        <v>2018</v>
      </c>
    </row>
    <row r="10821" spans="1:5" x14ac:dyDescent="0.25">
      <c r="A10821" t="s">
        <v>326</v>
      </c>
      <c r="B10821" t="s">
        <v>164</v>
      </c>
      <c r="C10821" t="s">
        <v>415</v>
      </c>
      <c r="D10821">
        <v>9042000000</v>
      </c>
      <c r="E10821">
        <v>2019</v>
      </c>
    </row>
    <row r="10822" spans="1:5" x14ac:dyDescent="0.25">
      <c r="A10822" t="s">
        <v>326</v>
      </c>
      <c r="B10822" t="s">
        <v>164</v>
      </c>
      <c r="C10822" t="s">
        <v>415</v>
      </c>
      <c r="D10822">
        <v>-9721000000</v>
      </c>
      <c r="E10822">
        <v>2020</v>
      </c>
    </row>
    <row r="10823" spans="1:5" x14ac:dyDescent="0.25">
      <c r="A10823" t="s">
        <v>326</v>
      </c>
      <c r="B10823" t="s">
        <v>164</v>
      </c>
      <c r="C10823" t="s">
        <v>416</v>
      </c>
      <c r="D10823">
        <v>-4913000000</v>
      </c>
      <c r="E10823">
        <v>2018</v>
      </c>
    </row>
    <row r="10824" spans="1:5" x14ac:dyDescent="0.25">
      <c r="A10824" t="s">
        <v>326</v>
      </c>
      <c r="B10824" t="s">
        <v>164</v>
      </c>
      <c r="C10824" t="s">
        <v>416</v>
      </c>
      <c r="D10824">
        <v>-26936000000</v>
      </c>
      <c r="E10824">
        <v>2019</v>
      </c>
    </row>
    <row r="10825" spans="1:5" x14ac:dyDescent="0.25">
      <c r="A10825" t="s">
        <v>326</v>
      </c>
      <c r="B10825" t="s">
        <v>164</v>
      </c>
      <c r="C10825" t="s">
        <v>416</v>
      </c>
      <c r="D10825">
        <v>-3028000000</v>
      </c>
      <c r="E10825">
        <v>2020</v>
      </c>
    </row>
    <row r="10826" spans="1:5" x14ac:dyDescent="0.25">
      <c r="A10826" t="s">
        <v>326</v>
      </c>
      <c r="B10826" t="s">
        <v>164</v>
      </c>
      <c r="C10826" t="s">
        <v>417</v>
      </c>
      <c r="D10826">
        <v>15247000000</v>
      </c>
      <c r="E10826">
        <v>2018</v>
      </c>
    </row>
    <row r="10827" spans="1:5" x14ac:dyDescent="0.25">
      <c r="A10827" t="s">
        <v>326</v>
      </c>
      <c r="B10827" t="s">
        <v>164</v>
      </c>
      <c r="C10827" t="s">
        <v>417</v>
      </c>
      <c r="D10827">
        <v>14770000000</v>
      </c>
      <c r="E10827">
        <v>2019</v>
      </c>
    </row>
    <row r="10828" spans="1:5" x14ac:dyDescent="0.25">
      <c r="A10828" t="s">
        <v>326</v>
      </c>
      <c r="B10828" t="s">
        <v>164</v>
      </c>
      <c r="C10828" t="s">
        <v>417</v>
      </c>
      <c r="D10828">
        <v>18197000000</v>
      </c>
      <c r="E10828">
        <v>2020</v>
      </c>
    </row>
    <row r="10829" spans="1:5" x14ac:dyDescent="0.25">
      <c r="A10829" t="s">
        <v>326</v>
      </c>
      <c r="B10829" t="s">
        <v>164</v>
      </c>
      <c r="C10829" t="s">
        <v>418</v>
      </c>
      <c r="D10829">
        <v>11379000000</v>
      </c>
      <c r="E10829">
        <v>2018</v>
      </c>
    </row>
    <row r="10830" spans="1:5" x14ac:dyDescent="0.25">
      <c r="A10830" t="s">
        <v>326</v>
      </c>
      <c r="B10830" t="s">
        <v>164</v>
      </c>
      <c r="C10830" t="s">
        <v>418</v>
      </c>
      <c r="D10830">
        <v>8172000000</v>
      </c>
      <c r="E10830">
        <v>2019</v>
      </c>
    </row>
    <row r="10831" spans="1:5" x14ac:dyDescent="0.25">
      <c r="A10831" t="s">
        <v>326</v>
      </c>
      <c r="B10831" t="s">
        <v>164</v>
      </c>
      <c r="C10831" t="s">
        <v>418</v>
      </c>
      <c r="D10831">
        <v>13212000000</v>
      </c>
      <c r="E10831">
        <v>2020</v>
      </c>
    </row>
    <row r="10832" spans="1:5" x14ac:dyDescent="0.25">
      <c r="A10832" t="s">
        <v>326</v>
      </c>
      <c r="B10832" t="s">
        <v>164</v>
      </c>
      <c r="C10832" t="s">
        <v>419</v>
      </c>
      <c r="D10832">
        <v>-1006000000</v>
      </c>
      <c r="E10832">
        <v>2018</v>
      </c>
    </row>
    <row r="10833" spans="1:5" x14ac:dyDescent="0.25">
      <c r="A10833" t="s">
        <v>326</v>
      </c>
      <c r="B10833" t="s">
        <v>164</v>
      </c>
      <c r="C10833" t="s">
        <v>419</v>
      </c>
      <c r="D10833">
        <v>-502000000</v>
      </c>
      <c r="E10833">
        <v>2019</v>
      </c>
    </row>
    <row r="10834" spans="1:5" x14ac:dyDescent="0.25">
      <c r="A10834" t="s">
        <v>326</v>
      </c>
      <c r="B10834" t="s">
        <v>164</v>
      </c>
      <c r="C10834" t="s">
        <v>419</v>
      </c>
      <c r="D10834">
        <v>-5297000000</v>
      </c>
      <c r="E10834">
        <v>2020</v>
      </c>
    </row>
    <row r="10835" spans="1:5" x14ac:dyDescent="0.25">
      <c r="A10835" t="s">
        <v>326</v>
      </c>
      <c r="B10835" t="s">
        <v>164</v>
      </c>
      <c r="C10835" t="s">
        <v>420</v>
      </c>
      <c r="D10835">
        <v>127000000</v>
      </c>
      <c r="E10835">
        <v>2018</v>
      </c>
    </row>
    <row r="10836" spans="1:5" x14ac:dyDescent="0.25">
      <c r="A10836" t="s">
        <v>326</v>
      </c>
      <c r="B10836" t="s">
        <v>164</v>
      </c>
      <c r="C10836" t="s">
        <v>420</v>
      </c>
      <c r="D10836">
        <v>-67000000</v>
      </c>
      <c r="E10836">
        <v>2019</v>
      </c>
    </row>
    <row r="10837" spans="1:5" x14ac:dyDescent="0.25">
      <c r="A10837" t="s">
        <v>326</v>
      </c>
      <c r="B10837" t="s">
        <v>164</v>
      </c>
      <c r="C10837" t="s">
        <v>420</v>
      </c>
      <c r="D10837">
        <v>209000000</v>
      </c>
      <c r="E10837">
        <v>2020</v>
      </c>
    </row>
    <row r="10838" spans="1:5" x14ac:dyDescent="0.25">
      <c r="A10838" t="s">
        <v>326</v>
      </c>
      <c r="B10838" t="s">
        <v>164</v>
      </c>
      <c r="C10838" t="s">
        <v>421</v>
      </c>
      <c r="D10838">
        <v>126000000</v>
      </c>
      <c r="E10838">
        <v>2018</v>
      </c>
    </row>
    <row r="10839" spans="1:5" x14ac:dyDescent="0.25">
      <c r="A10839" t="s">
        <v>326</v>
      </c>
      <c r="B10839" t="s">
        <v>164</v>
      </c>
      <c r="C10839" t="s">
        <v>421</v>
      </c>
      <c r="D10839">
        <v>-503000000</v>
      </c>
      <c r="E10839">
        <v>2019</v>
      </c>
    </row>
    <row r="10840" spans="1:5" x14ac:dyDescent="0.25">
      <c r="A10840" t="s">
        <v>326</v>
      </c>
      <c r="B10840" t="s">
        <v>164</v>
      </c>
      <c r="C10840" t="s">
        <v>421</v>
      </c>
      <c r="D10840">
        <v>138000000</v>
      </c>
      <c r="E10840">
        <v>2020</v>
      </c>
    </row>
    <row r="10841" spans="1:5" x14ac:dyDescent="0.25">
      <c r="A10841" t="s">
        <v>326</v>
      </c>
      <c r="B10841" t="s">
        <v>164</v>
      </c>
      <c r="C10841" t="s">
        <v>422</v>
      </c>
      <c r="D10841">
        <v>814000000</v>
      </c>
      <c r="E10841">
        <v>2018</v>
      </c>
    </row>
    <row r="10842" spans="1:5" x14ac:dyDescent="0.25">
      <c r="A10842" t="s">
        <v>326</v>
      </c>
      <c r="B10842" t="s">
        <v>164</v>
      </c>
      <c r="C10842" t="s">
        <v>422</v>
      </c>
      <c r="D10842">
        <v>-924000000</v>
      </c>
      <c r="E10842">
        <v>2019</v>
      </c>
    </row>
    <row r="10843" spans="1:5" x14ac:dyDescent="0.25">
      <c r="A10843" t="s">
        <v>326</v>
      </c>
      <c r="B10843" t="s">
        <v>164</v>
      </c>
      <c r="C10843" t="s">
        <v>422</v>
      </c>
      <c r="D10843">
        <v>-7313000000</v>
      </c>
      <c r="E10843">
        <v>2020</v>
      </c>
    </row>
    <row r="10844" spans="1:5" x14ac:dyDescent="0.25">
      <c r="A10844" t="s">
        <v>326</v>
      </c>
      <c r="B10844" t="s">
        <v>164</v>
      </c>
      <c r="C10844" t="s">
        <v>423</v>
      </c>
      <c r="D10844">
        <v>55151000000</v>
      </c>
      <c r="E10844">
        <v>2018</v>
      </c>
    </row>
    <row r="10845" spans="1:5" x14ac:dyDescent="0.25">
      <c r="A10845" t="s">
        <v>326</v>
      </c>
      <c r="B10845" t="s">
        <v>164</v>
      </c>
      <c r="C10845" t="s">
        <v>423</v>
      </c>
      <c r="D10845">
        <v>55895000000</v>
      </c>
      <c r="E10845">
        <v>2019</v>
      </c>
    </row>
    <row r="10846" spans="1:5" x14ac:dyDescent="0.25">
      <c r="A10846" t="s">
        <v>326</v>
      </c>
      <c r="B10846" t="s">
        <v>164</v>
      </c>
      <c r="C10846" t="s">
        <v>423</v>
      </c>
      <c r="D10846">
        <v>56556000000</v>
      </c>
      <c r="E10846">
        <v>2020</v>
      </c>
    </row>
    <row r="10847" spans="1:5" x14ac:dyDescent="0.25">
      <c r="A10847" t="s">
        <v>326</v>
      </c>
      <c r="B10847" t="s">
        <v>164</v>
      </c>
      <c r="C10847" t="s">
        <v>424</v>
      </c>
      <c r="D10847">
        <v>0</v>
      </c>
      <c r="E10847">
        <v>2018</v>
      </c>
    </row>
    <row r="10848" spans="1:5" x14ac:dyDescent="0.25">
      <c r="A10848" t="s">
        <v>326</v>
      </c>
      <c r="B10848" t="s">
        <v>164</v>
      </c>
      <c r="C10848" t="s">
        <v>424</v>
      </c>
      <c r="D10848">
        <v>0</v>
      </c>
      <c r="E10848">
        <v>2019</v>
      </c>
    </row>
    <row r="10849" spans="1:5" x14ac:dyDescent="0.25">
      <c r="A10849" t="s">
        <v>326</v>
      </c>
      <c r="B10849" t="s">
        <v>164</v>
      </c>
      <c r="C10849" t="s">
        <v>424</v>
      </c>
      <c r="D10849">
        <v>0</v>
      </c>
      <c r="E10849">
        <v>2020</v>
      </c>
    </row>
    <row r="10850" spans="1:5" x14ac:dyDescent="0.25">
      <c r="A10850" t="s">
        <v>326</v>
      </c>
      <c r="B10850" t="s">
        <v>164</v>
      </c>
      <c r="C10850" t="s">
        <v>425</v>
      </c>
      <c r="D10850">
        <v>8252000000</v>
      </c>
      <c r="E10850">
        <v>2018</v>
      </c>
    </row>
    <row r="10851" spans="1:5" x14ac:dyDescent="0.25">
      <c r="A10851" t="s">
        <v>326</v>
      </c>
      <c r="B10851" t="s">
        <v>164</v>
      </c>
      <c r="C10851" t="s">
        <v>425</v>
      </c>
      <c r="D10851">
        <v>10324000000</v>
      </c>
      <c r="E10851">
        <v>2019</v>
      </c>
    </row>
    <row r="10852" spans="1:5" x14ac:dyDescent="0.25">
      <c r="A10852" t="s">
        <v>326</v>
      </c>
      <c r="B10852" t="s">
        <v>164</v>
      </c>
      <c r="C10852" t="s">
        <v>425</v>
      </c>
      <c r="D10852">
        <v>4850000000</v>
      </c>
      <c r="E10852">
        <v>2020</v>
      </c>
    </row>
    <row r="10853" spans="1:5" x14ac:dyDescent="0.25">
      <c r="A10853" t="s">
        <v>326</v>
      </c>
      <c r="B10853" t="s">
        <v>164</v>
      </c>
      <c r="C10853" t="s">
        <v>426</v>
      </c>
      <c r="D10853">
        <v>205000000</v>
      </c>
      <c r="E10853">
        <v>2018</v>
      </c>
    </row>
    <row r="10854" spans="1:5" x14ac:dyDescent="0.25">
      <c r="A10854" t="s">
        <v>326</v>
      </c>
      <c r="B10854" t="s">
        <v>164</v>
      </c>
      <c r="C10854" t="s">
        <v>426</v>
      </c>
      <c r="D10854">
        <v>1682000000</v>
      </c>
      <c r="E10854">
        <v>2019</v>
      </c>
    </row>
    <row r="10855" spans="1:5" x14ac:dyDescent="0.25">
      <c r="A10855" t="s">
        <v>326</v>
      </c>
      <c r="B10855" t="s">
        <v>164</v>
      </c>
      <c r="C10855" t="s">
        <v>426</v>
      </c>
      <c r="D10855">
        <v>664000000</v>
      </c>
      <c r="E10855">
        <v>2020</v>
      </c>
    </row>
    <row r="10856" spans="1:5" x14ac:dyDescent="0.25">
      <c r="A10856" t="s">
        <v>326</v>
      </c>
      <c r="B10856" t="s">
        <v>164</v>
      </c>
      <c r="C10856" t="s">
        <v>21</v>
      </c>
      <c r="D10856">
        <v>42655000000</v>
      </c>
      <c r="E10856">
        <v>2018</v>
      </c>
    </row>
    <row r="10857" spans="1:5" x14ac:dyDescent="0.25">
      <c r="A10857" t="s">
        <v>326</v>
      </c>
      <c r="B10857" t="s">
        <v>164</v>
      </c>
      <c r="C10857" t="s">
        <v>21</v>
      </c>
      <c r="D10857">
        <v>40659000000</v>
      </c>
      <c r="E10857">
        <v>2019</v>
      </c>
    </row>
    <row r="10858" spans="1:5" x14ac:dyDescent="0.25">
      <c r="A10858" t="s">
        <v>326</v>
      </c>
      <c r="B10858" t="s">
        <v>164</v>
      </c>
      <c r="C10858" t="s">
        <v>21</v>
      </c>
      <c r="D10858">
        <v>38046000000</v>
      </c>
      <c r="E10858">
        <v>2020</v>
      </c>
    </row>
    <row r="10859" spans="1:5" x14ac:dyDescent="0.25">
      <c r="A10859" t="s">
        <v>326</v>
      </c>
      <c r="B10859" t="s">
        <v>164</v>
      </c>
      <c r="C10859" t="s">
        <v>427</v>
      </c>
      <c r="D10859">
        <v>42655000000</v>
      </c>
      <c r="E10859">
        <v>2018</v>
      </c>
    </row>
    <row r="10860" spans="1:5" x14ac:dyDescent="0.25">
      <c r="A10860" t="s">
        <v>326</v>
      </c>
      <c r="B10860" t="s">
        <v>164</v>
      </c>
      <c r="C10860" t="s">
        <v>427</v>
      </c>
      <c r="D10860">
        <v>40659000000</v>
      </c>
      <c r="E10860">
        <v>2019</v>
      </c>
    </row>
    <row r="10861" spans="1:5" x14ac:dyDescent="0.25">
      <c r="A10861" t="s">
        <v>326</v>
      </c>
      <c r="B10861" t="s">
        <v>164</v>
      </c>
      <c r="C10861" t="s">
        <v>427</v>
      </c>
      <c r="D10861">
        <v>38046000000</v>
      </c>
      <c r="E10861">
        <v>2020</v>
      </c>
    </row>
    <row r="10862" spans="1:5" x14ac:dyDescent="0.25">
      <c r="A10862" t="s">
        <v>326</v>
      </c>
      <c r="B10862" t="s">
        <v>164</v>
      </c>
      <c r="C10862" t="s">
        <v>13</v>
      </c>
      <c r="D10862">
        <v>49146000000</v>
      </c>
      <c r="E10862">
        <v>2018</v>
      </c>
    </row>
    <row r="10863" spans="1:5" x14ac:dyDescent="0.25">
      <c r="A10863" t="s">
        <v>326</v>
      </c>
      <c r="B10863" t="s">
        <v>164</v>
      </c>
      <c r="C10863" t="s">
        <v>13</v>
      </c>
      <c r="D10863">
        <v>38420000000</v>
      </c>
      <c r="E10863">
        <v>2019</v>
      </c>
    </row>
    <row r="10864" spans="1:5" x14ac:dyDescent="0.25">
      <c r="A10864" t="s">
        <v>326</v>
      </c>
      <c r="B10864" t="s">
        <v>164</v>
      </c>
      <c r="C10864" t="s">
        <v>13</v>
      </c>
      <c r="D10864">
        <v>39165000000</v>
      </c>
      <c r="E10864">
        <v>2020</v>
      </c>
    </row>
    <row r="10865" spans="1:5" x14ac:dyDescent="0.25">
      <c r="A10865" t="s">
        <v>326</v>
      </c>
      <c r="B10865" t="s">
        <v>164</v>
      </c>
      <c r="C10865" t="s">
        <v>16</v>
      </c>
      <c r="D10865">
        <v>38227000000</v>
      </c>
      <c r="E10865">
        <v>2018</v>
      </c>
    </row>
    <row r="10866" spans="1:5" x14ac:dyDescent="0.25">
      <c r="A10866" t="s">
        <v>326</v>
      </c>
      <c r="B10866" t="s">
        <v>164</v>
      </c>
      <c r="C10866" t="s">
        <v>16</v>
      </c>
      <c r="D10866">
        <v>37701000000</v>
      </c>
      <c r="E10866">
        <v>2019</v>
      </c>
    </row>
    <row r="10867" spans="1:5" x14ac:dyDescent="0.25">
      <c r="A10867" t="s">
        <v>326</v>
      </c>
      <c r="B10867" t="s">
        <v>164</v>
      </c>
      <c r="C10867" t="s">
        <v>16</v>
      </c>
      <c r="D10867">
        <v>39869000000</v>
      </c>
      <c r="E10867">
        <v>2020</v>
      </c>
    </row>
    <row r="10868" spans="1:5" x14ac:dyDescent="0.25">
      <c r="A10868" t="s">
        <v>326</v>
      </c>
      <c r="B10868" t="s">
        <v>164</v>
      </c>
      <c r="C10868" t="s">
        <v>428</v>
      </c>
      <c r="D10868">
        <v>0</v>
      </c>
      <c r="E10868">
        <v>2018</v>
      </c>
    </row>
    <row r="10869" spans="1:5" x14ac:dyDescent="0.25">
      <c r="A10869" t="s">
        <v>326</v>
      </c>
      <c r="B10869" t="s">
        <v>164</v>
      </c>
      <c r="C10869" t="s">
        <v>428</v>
      </c>
      <c r="D10869">
        <v>0</v>
      </c>
      <c r="E10869">
        <v>2020</v>
      </c>
    </row>
    <row r="10870" spans="1:5" x14ac:dyDescent="0.25">
      <c r="A10870" t="s">
        <v>326</v>
      </c>
      <c r="B10870" t="s">
        <v>164</v>
      </c>
      <c r="C10870" t="s">
        <v>429</v>
      </c>
      <c r="D10870">
        <v>0</v>
      </c>
      <c r="E10870">
        <v>2018</v>
      </c>
    </row>
    <row r="10871" spans="1:5" x14ac:dyDescent="0.25">
      <c r="A10871" t="s">
        <v>326</v>
      </c>
      <c r="B10871" t="s">
        <v>164</v>
      </c>
      <c r="C10871" t="s">
        <v>429</v>
      </c>
      <c r="D10871">
        <v>0</v>
      </c>
      <c r="E10871">
        <v>2019</v>
      </c>
    </row>
    <row r="10872" spans="1:5" x14ac:dyDescent="0.25">
      <c r="A10872" t="s">
        <v>326</v>
      </c>
      <c r="B10872" t="s">
        <v>164</v>
      </c>
      <c r="C10872" t="s">
        <v>429</v>
      </c>
      <c r="D10872">
        <v>0</v>
      </c>
      <c r="E10872">
        <v>2019</v>
      </c>
    </row>
    <row r="10873" spans="1:5" x14ac:dyDescent="0.25">
      <c r="A10873" t="s">
        <v>326</v>
      </c>
      <c r="B10873" t="s">
        <v>164</v>
      </c>
      <c r="C10873" t="s">
        <v>429</v>
      </c>
      <c r="D10873">
        <v>0</v>
      </c>
      <c r="E10873">
        <v>2020</v>
      </c>
    </row>
    <row r="10874" spans="1:5" x14ac:dyDescent="0.25">
      <c r="A10874" t="s">
        <v>326</v>
      </c>
      <c r="B10874" t="s">
        <v>164</v>
      </c>
      <c r="C10874" t="s">
        <v>430</v>
      </c>
      <c r="D10874">
        <v>11342000000</v>
      </c>
      <c r="E10874">
        <v>2018</v>
      </c>
    </row>
    <row r="10875" spans="1:5" x14ac:dyDescent="0.25">
      <c r="A10875" t="s">
        <v>326</v>
      </c>
      <c r="B10875" t="s">
        <v>164</v>
      </c>
      <c r="C10875" t="s">
        <v>430</v>
      </c>
      <c r="D10875">
        <v>10166000000</v>
      </c>
      <c r="E10875">
        <v>2019</v>
      </c>
    </row>
    <row r="10876" spans="1:5" x14ac:dyDescent="0.25">
      <c r="A10876" t="s">
        <v>326</v>
      </c>
      <c r="B10876" t="s">
        <v>164</v>
      </c>
      <c r="C10876" t="s">
        <v>430</v>
      </c>
      <c r="D10876">
        <v>4637000000</v>
      </c>
      <c r="E10876">
        <v>2020</v>
      </c>
    </row>
    <row r="10877" spans="1:5" x14ac:dyDescent="0.25">
      <c r="A10877" t="s">
        <v>326</v>
      </c>
      <c r="B10877" t="s">
        <v>164</v>
      </c>
      <c r="C10877" t="s">
        <v>431</v>
      </c>
      <c r="D10877">
        <v>0</v>
      </c>
      <c r="E10877">
        <v>2018</v>
      </c>
    </row>
    <row r="10878" spans="1:5" x14ac:dyDescent="0.25">
      <c r="A10878" t="s">
        <v>326</v>
      </c>
      <c r="B10878" t="s">
        <v>164</v>
      </c>
      <c r="C10878" t="s">
        <v>431</v>
      </c>
      <c r="D10878">
        <v>0</v>
      </c>
      <c r="E10878">
        <v>2019</v>
      </c>
    </row>
    <row r="10879" spans="1:5" x14ac:dyDescent="0.25">
      <c r="A10879" t="s">
        <v>326</v>
      </c>
      <c r="B10879" t="s">
        <v>164</v>
      </c>
      <c r="C10879" t="s">
        <v>431</v>
      </c>
      <c r="D10879">
        <v>0</v>
      </c>
      <c r="E10879">
        <v>2020</v>
      </c>
    </row>
    <row r="10880" spans="1:5" x14ac:dyDescent="0.25">
      <c r="A10880" t="s">
        <v>326</v>
      </c>
      <c r="B10880" t="s">
        <v>164</v>
      </c>
      <c r="C10880" t="s">
        <v>432</v>
      </c>
      <c r="D10880">
        <v>43465</v>
      </c>
      <c r="E10880">
        <v>2018</v>
      </c>
    </row>
    <row r="10881" spans="1:5" x14ac:dyDescent="0.25">
      <c r="A10881" t="s">
        <v>326</v>
      </c>
      <c r="B10881" t="s">
        <v>164</v>
      </c>
      <c r="C10881" t="s">
        <v>432</v>
      </c>
      <c r="D10881">
        <v>43830</v>
      </c>
      <c r="E10881">
        <v>2019</v>
      </c>
    </row>
    <row r="10882" spans="1:5" x14ac:dyDescent="0.25">
      <c r="A10882" t="s">
        <v>326</v>
      </c>
      <c r="B10882" t="s">
        <v>164</v>
      </c>
      <c r="C10882" t="s">
        <v>432</v>
      </c>
      <c r="D10882">
        <v>44196</v>
      </c>
      <c r="E10882">
        <v>2020</v>
      </c>
    </row>
    <row r="10883" spans="1:5" x14ac:dyDescent="0.25">
      <c r="A10883" t="s">
        <v>326</v>
      </c>
      <c r="B10883" t="s">
        <v>164</v>
      </c>
      <c r="C10883" t="s">
        <v>433</v>
      </c>
      <c r="D10883">
        <v>134000000</v>
      </c>
      <c r="E10883">
        <v>2018</v>
      </c>
    </row>
    <row r="10884" spans="1:5" x14ac:dyDescent="0.25">
      <c r="A10884" t="s">
        <v>326</v>
      </c>
      <c r="B10884" t="s">
        <v>164</v>
      </c>
      <c r="C10884" t="s">
        <v>433</v>
      </c>
      <c r="D10884">
        <v>144000000</v>
      </c>
      <c r="E10884">
        <v>2019</v>
      </c>
    </row>
    <row r="10885" spans="1:5" x14ac:dyDescent="0.25">
      <c r="A10885" t="s">
        <v>326</v>
      </c>
      <c r="B10885" t="s">
        <v>164</v>
      </c>
      <c r="C10885" t="s">
        <v>433</v>
      </c>
      <c r="D10885">
        <v>129000000</v>
      </c>
      <c r="E10885">
        <v>2020</v>
      </c>
    </row>
    <row r="10886" spans="1:5" x14ac:dyDescent="0.25">
      <c r="A10886" t="s">
        <v>326</v>
      </c>
      <c r="B10886" t="s">
        <v>164</v>
      </c>
      <c r="C10886" t="s">
        <v>434</v>
      </c>
      <c r="D10886">
        <v>16796000000</v>
      </c>
      <c r="E10886">
        <v>2018</v>
      </c>
    </row>
    <row r="10887" spans="1:5" x14ac:dyDescent="0.25">
      <c r="A10887" t="s">
        <v>326</v>
      </c>
      <c r="B10887" t="s">
        <v>164</v>
      </c>
      <c r="C10887" t="s">
        <v>434</v>
      </c>
      <c r="D10887">
        <v>20841000000</v>
      </c>
      <c r="E10887">
        <v>2019</v>
      </c>
    </row>
    <row r="10888" spans="1:5" x14ac:dyDescent="0.25">
      <c r="A10888" t="s">
        <v>326</v>
      </c>
      <c r="B10888" t="s">
        <v>164</v>
      </c>
      <c r="C10888" t="s">
        <v>434</v>
      </c>
      <c r="D10888">
        <v>20597000000</v>
      </c>
      <c r="E10888">
        <v>2020</v>
      </c>
    </row>
    <row r="10889" spans="1:5" x14ac:dyDescent="0.25">
      <c r="A10889" t="s">
        <v>326</v>
      </c>
      <c r="B10889" t="s">
        <v>164</v>
      </c>
      <c r="C10889" t="s">
        <v>435</v>
      </c>
      <c r="D10889">
        <v>0</v>
      </c>
      <c r="E10889">
        <v>2018</v>
      </c>
    </row>
    <row r="10890" spans="1:5" x14ac:dyDescent="0.25">
      <c r="A10890" t="s">
        <v>326</v>
      </c>
      <c r="B10890" t="s">
        <v>164</v>
      </c>
      <c r="C10890" t="s">
        <v>435</v>
      </c>
      <c r="D10890">
        <v>0</v>
      </c>
      <c r="E10890">
        <v>2019</v>
      </c>
    </row>
    <row r="10891" spans="1:5" x14ac:dyDescent="0.25">
      <c r="A10891" t="s">
        <v>326</v>
      </c>
      <c r="B10891" t="s">
        <v>164</v>
      </c>
      <c r="C10891" t="s">
        <v>435</v>
      </c>
      <c r="D10891">
        <v>0</v>
      </c>
      <c r="E10891">
        <v>2020</v>
      </c>
    </row>
    <row r="10892" spans="1:5" x14ac:dyDescent="0.25">
      <c r="A10892" t="s">
        <v>326</v>
      </c>
      <c r="B10892" t="s">
        <v>164</v>
      </c>
      <c r="C10892" t="s">
        <v>436</v>
      </c>
      <c r="D10892">
        <v>36265000000</v>
      </c>
      <c r="E10892">
        <v>2018</v>
      </c>
    </row>
    <row r="10893" spans="1:5" x14ac:dyDescent="0.25">
      <c r="A10893" t="s">
        <v>326</v>
      </c>
      <c r="B10893" t="s">
        <v>164</v>
      </c>
      <c r="C10893" t="s">
        <v>436</v>
      </c>
      <c r="D10893">
        <v>58222000000</v>
      </c>
      <c r="E10893">
        <v>2019</v>
      </c>
    </row>
    <row r="10894" spans="1:5" x14ac:dyDescent="0.25">
      <c r="A10894" t="s">
        <v>326</v>
      </c>
      <c r="B10894" t="s">
        <v>164</v>
      </c>
      <c r="C10894" t="s">
        <v>436</v>
      </c>
      <c r="D10894">
        <v>59617000000</v>
      </c>
      <c r="E10894">
        <v>2020</v>
      </c>
    </row>
    <row r="10895" spans="1:5" x14ac:dyDescent="0.25">
      <c r="A10895" t="s">
        <v>326</v>
      </c>
      <c r="B10895" t="s">
        <v>164</v>
      </c>
      <c r="C10895" t="s">
        <v>437</v>
      </c>
      <c r="D10895">
        <v>36936000000</v>
      </c>
      <c r="E10895">
        <v>2018</v>
      </c>
    </row>
    <row r="10896" spans="1:5" x14ac:dyDescent="0.25">
      <c r="A10896" t="s">
        <v>326</v>
      </c>
      <c r="B10896" t="s">
        <v>164</v>
      </c>
      <c r="C10896" t="s">
        <v>437</v>
      </c>
      <c r="D10896">
        <v>36488000000</v>
      </c>
      <c r="E10896">
        <v>2019</v>
      </c>
    </row>
    <row r="10897" spans="1:5" x14ac:dyDescent="0.25">
      <c r="A10897" t="s">
        <v>326</v>
      </c>
      <c r="B10897" t="s">
        <v>164</v>
      </c>
      <c r="C10897" t="s">
        <v>437</v>
      </c>
      <c r="D10897">
        <v>35574000000</v>
      </c>
      <c r="E10897">
        <v>2020</v>
      </c>
    </row>
    <row r="10898" spans="1:5" x14ac:dyDescent="0.25">
      <c r="A10898" t="s">
        <v>326</v>
      </c>
      <c r="B10898" t="s">
        <v>164</v>
      </c>
      <c r="C10898" t="s">
        <v>438</v>
      </c>
      <c r="D10898">
        <v>8723000000</v>
      </c>
      <c r="E10898">
        <v>2018</v>
      </c>
    </row>
    <row r="10899" spans="1:5" x14ac:dyDescent="0.25">
      <c r="A10899" t="s">
        <v>326</v>
      </c>
      <c r="B10899" t="s">
        <v>164</v>
      </c>
      <c r="C10899" t="s">
        <v>438</v>
      </c>
      <c r="D10899">
        <v>9435000000</v>
      </c>
      <c r="E10899">
        <v>2019</v>
      </c>
    </row>
    <row r="10900" spans="1:5" x14ac:dyDescent="0.25">
      <c r="A10900" t="s">
        <v>326</v>
      </c>
      <c r="B10900" t="s">
        <v>164</v>
      </c>
      <c r="C10900" t="s">
        <v>438</v>
      </c>
      <c r="D10900">
        <v>5501000000</v>
      </c>
      <c r="E10900">
        <v>2020</v>
      </c>
    </row>
    <row r="10901" spans="1:5" x14ac:dyDescent="0.25">
      <c r="A10901" t="s">
        <v>326</v>
      </c>
      <c r="B10901" t="s">
        <v>164</v>
      </c>
      <c r="C10901" t="s">
        <v>439</v>
      </c>
      <c r="D10901">
        <v>5000000</v>
      </c>
      <c r="E10901">
        <v>2018</v>
      </c>
    </row>
    <row r="10902" spans="1:5" x14ac:dyDescent="0.25">
      <c r="A10902" t="s">
        <v>326</v>
      </c>
      <c r="B10902" t="s">
        <v>164</v>
      </c>
      <c r="C10902" t="s">
        <v>439</v>
      </c>
      <c r="D10902">
        <v>-4000000</v>
      </c>
      <c r="E10902">
        <v>2019</v>
      </c>
    </row>
    <row r="10903" spans="1:5" x14ac:dyDescent="0.25">
      <c r="A10903" t="s">
        <v>326</v>
      </c>
      <c r="B10903" t="s">
        <v>164</v>
      </c>
      <c r="C10903" t="s">
        <v>439</v>
      </c>
      <c r="D10903">
        <v>89000000</v>
      </c>
      <c r="E10903">
        <v>2020</v>
      </c>
    </row>
    <row r="10904" spans="1:5" x14ac:dyDescent="0.25">
      <c r="A10904" t="s">
        <v>326</v>
      </c>
      <c r="B10904" t="s">
        <v>164</v>
      </c>
      <c r="C10904" t="s">
        <v>23</v>
      </c>
      <c r="D10904">
        <v>2619000000</v>
      </c>
      <c r="E10904">
        <v>2018</v>
      </c>
    </row>
    <row r="10905" spans="1:5" x14ac:dyDescent="0.25">
      <c r="A10905" t="s">
        <v>326</v>
      </c>
      <c r="B10905" t="s">
        <v>164</v>
      </c>
      <c r="C10905" t="s">
        <v>23</v>
      </c>
      <c r="D10905">
        <v>731000000</v>
      </c>
      <c r="E10905">
        <v>2019</v>
      </c>
    </row>
    <row r="10906" spans="1:5" x14ac:dyDescent="0.25">
      <c r="A10906" t="s">
        <v>326</v>
      </c>
      <c r="B10906" t="s">
        <v>164</v>
      </c>
      <c r="C10906" t="s">
        <v>23</v>
      </c>
      <c r="D10906">
        <v>-864000000</v>
      </c>
      <c r="E10906">
        <v>2020</v>
      </c>
    </row>
    <row r="10907" spans="1:5" x14ac:dyDescent="0.25">
      <c r="A10907" t="s">
        <v>326</v>
      </c>
      <c r="B10907" t="s">
        <v>164</v>
      </c>
      <c r="C10907" t="s">
        <v>440</v>
      </c>
      <c r="D10907">
        <v>3087000000</v>
      </c>
      <c r="E10907">
        <v>2018</v>
      </c>
    </row>
    <row r="10908" spans="1:5" x14ac:dyDescent="0.25">
      <c r="A10908" t="s">
        <v>326</v>
      </c>
      <c r="B10908" t="s">
        <v>164</v>
      </c>
      <c r="C10908" t="s">
        <v>440</v>
      </c>
      <c r="D10908">
        <v>15235000000</v>
      </c>
      <c r="E10908">
        <v>2019</v>
      </c>
    </row>
    <row r="10909" spans="1:5" x14ac:dyDescent="0.25">
      <c r="A10909" t="s">
        <v>326</v>
      </c>
      <c r="B10909" t="s">
        <v>164</v>
      </c>
      <c r="C10909" t="s">
        <v>440</v>
      </c>
      <c r="D10909">
        <v>13796000000</v>
      </c>
      <c r="E10909">
        <v>2020</v>
      </c>
    </row>
    <row r="10910" spans="1:5" x14ac:dyDescent="0.25">
      <c r="A10910" t="s">
        <v>326</v>
      </c>
      <c r="B10910" t="s">
        <v>164</v>
      </c>
      <c r="C10910" t="s">
        <v>22</v>
      </c>
      <c r="D10910">
        <v>723000000</v>
      </c>
      <c r="E10910">
        <v>2018</v>
      </c>
    </row>
    <row r="10911" spans="1:5" x14ac:dyDescent="0.25">
      <c r="A10911" t="s">
        <v>326</v>
      </c>
      <c r="B10911" t="s">
        <v>164</v>
      </c>
      <c r="C10911" t="s">
        <v>22</v>
      </c>
      <c r="D10911">
        <v>1344000000</v>
      </c>
      <c r="E10911">
        <v>2019</v>
      </c>
    </row>
    <row r="10912" spans="1:5" x14ac:dyDescent="0.25">
      <c r="A10912" t="s">
        <v>326</v>
      </c>
      <c r="B10912" t="s">
        <v>164</v>
      </c>
      <c r="C10912" t="s">
        <v>22</v>
      </c>
      <c r="D10912">
        <v>1288000000</v>
      </c>
      <c r="E10912">
        <v>2020</v>
      </c>
    </row>
    <row r="10913" spans="1:5" x14ac:dyDescent="0.25">
      <c r="A10913" t="s">
        <v>326</v>
      </c>
      <c r="B10913" t="s">
        <v>164</v>
      </c>
      <c r="C10913" t="s">
        <v>441</v>
      </c>
      <c r="D10913">
        <v>1423000000</v>
      </c>
      <c r="E10913">
        <v>2018</v>
      </c>
    </row>
    <row r="10914" spans="1:5" x14ac:dyDescent="0.25">
      <c r="A10914" t="s">
        <v>326</v>
      </c>
      <c r="B10914" t="s">
        <v>164</v>
      </c>
      <c r="C10914" t="s">
        <v>441</v>
      </c>
      <c r="D10914">
        <v>1685000000</v>
      </c>
      <c r="E10914">
        <v>2019</v>
      </c>
    </row>
    <row r="10915" spans="1:5" x14ac:dyDescent="0.25">
      <c r="A10915" t="s">
        <v>326</v>
      </c>
      <c r="B10915" t="s">
        <v>164</v>
      </c>
      <c r="C10915" t="s">
        <v>441</v>
      </c>
      <c r="D10915">
        <v>1830000000</v>
      </c>
      <c r="E10915">
        <v>2020</v>
      </c>
    </row>
    <row r="10916" spans="1:5" x14ac:dyDescent="0.25">
      <c r="A10916" t="s">
        <v>326</v>
      </c>
      <c r="B10916" t="s">
        <v>164</v>
      </c>
      <c r="C10916" t="s">
        <v>11</v>
      </c>
      <c r="D10916">
        <v>1682000000</v>
      </c>
      <c r="E10916">
        <v>2018</v>
      </c>
    </row>
    <row r="10917" spans="1:5" x14ac:dyDescent="0.25">
      <c r="A10917" t="s">
        <v>326</v>
      </c>
      <c r="B10917" t="s">
        <v>164</v>
      </c>
      <c r="C10917" t="s">
        <v>11</v>
      </c>
      <c r="D10917">
        <v>1619000000</v>
      </c>
      <c r="E10917">
        <v>2019</v>
      </c>
    </row>
    <row r="10918" spans="1:5" x14ac:dyDescent="0.25">
      <c r="A10918" t="s">
        <v>326</v>
      </c>
      <c r="B10918" t="s">
        <v>164</v>
      </c>
      <c r="C10918" t="s">
        <v>11</v>
      </c>
      <c r="D10918">
        <v>1839000000</v>
      </c>
      <c r="E10918">
        <v>2020</v>
      </c>
    </row>
    <row r="10919" spans="1:5" x14ac:dyDescent="0.25">
      <c r="A10919" t="s">
        <v>326</v>
      </c>
      <c r="B10919" t="s">
        <v>164</v>
      </c>
      <c r="C10919" t="s">
        <v>19</v>
      </c>
      <c r="D10919">
        <v>123382000000</v>
      </c>
      <c r="E10919">
        <v>2018</v>
      </c>
    </row>
    <row r="10920" spans="1:5" x14ac:dyDescent="0.25">
      <c r="A10920" t="s">
        <v>326</v>
      </c>
      <c r="B10920" t="s">
        <v>164</v>
      </c>
      <c r="C10920" t="s">
        <v>19</v>
      </c>
      <c r="D10920">
        <v>152186000000</v>
      </c>
      <c r="E10920">
        <v>2019</v>
      </c>
    </row>
    <row r="10921" spans="1:5" x14ac:dyDescent="0.25">
      <c r="A10921" t="s">
        <v>326</v>
      </c>
      <c r="B10921" t="s">
        <v>164</v>
      </c>
      <c r="C10921" t="s">
        <v>19</v>
      </c>
      <c r="D10921">
        <v>155971000000</v>
      </c>
      <c r="E10921">
        <v>2020</v>
      </c>
    </row>
    <row r="10922" spans="1:5" x14ac:dyDescent="0.25">
      <c r="A10922" t="s">
        <v>326</v>
      </c>
      <c r="B10922" t="s">
        <v>164</v>
      </c>
      <c r="C10922" t="s">
        <v>18</v>
      </c>
      <c r="D10922">
        <v>106452000000</v>
      </c>
      <c r="E10922">
        <v>2018</v>
      </c>
    </row>
    <row r="10923" spans="1:5" x14ac:dyDescent="0.25">
      <c r="A10923" t="s">
        <v>326</v>
      </c>
      <c r="B10923" t="s">
        <v>164</v>
      </c>
      <c r="C10923" t="s">
        <v>18</v>
      </c>
      <c r="D10923">
        <v>131202000000</v>
      </c>
      <c r="E10923">
        <v>2019</v>
      </c>
    </row>
    <row r="10924" spans="1:5" x14ac:dyDescent="0.25">
      <c r="A10924" t="s">
        <v>326</v>
      </c>
      <c r="B10924" t="s">
        <v>164</v>
      </c>
      <c r="C10924" t="s">
        <v>18</v>
      </c>
      <c r="D10924">
        <v>135244000000</v>
      </c>
      <c r="E10924">
        <v>2020</v>
      </c>
    </row>
    <row r="10925" spans="1:5" x14ac:dyDescent="0.25">
      <c r="A10925" t="s">
        <v>326</v>
      </c>
      <c r="B10925" t="s">
        <v>164</v>
      </c>
      <c r="C10925" t="s">
        <v>442</v>
      </c>
      <c r="D10925">
        <v>0</v>
      </c>
      <c r="E10925">
        <v>2018</v>
      </c>
    </row>
    <row r="10926" spans="1:5" x14ac:dyDescent="0.25">
      <c r="A10926" t="s">
        <v>326</v>
      </c>
      <c r="B10926" t="s">
        <v>164</v>
      </c>
      <c r="C10926" t="s">
        <v>442</v>
      </c>
      <c r="D10926">
        <v>1380000000</v>
      </c>
      <c r="E10926">
        <v>2019</v>
      </c>
    </row>
    <row r="10927" spans="1:5" x14ac:dyDescent="0.25">
      <c r="A10927" t="s">
        <v>326</v>
      </c>
      <c r="B10927" t="s">
        <v>164</v>
      </c>
      <c r="C10927" t="s">
        <v>442</v>
      </c>
      <c r="D10927">
        <v>1327000000</v>
      </c>
      <c r="E10927">
        <v>2020</v>
      </c>
    </row>
    <row r="10928" spans="1:5" x14ac:dyDescent="0.25">
      <c r="A10928" t="s">
        <v>326</v>
      </c>
      <c r="B10928" t="s">
        <v>164</v>
      </c>
      <c r="C10928" t="s">
        <v>443</v>
      </c>
      <c r="D10928">
        <v>9148000000</v>
      </c>
      <c r="E10928">
        <v>2018</v>
      </c>
    </row>
    <row r="10929" spans="1:5" x14ac:dyDescent="0.25">
      <c r="A10929" t="s">
        <v>326</v>
      </c>
      <c r="B10929" t="s">
        <v>164</v>
      </c>
      <c r="C10929" t="s">
        <v>443</v>
      </c>
      <c r="D10929">
        <v>8712000000</v>
      </c>
      <c r="E10929">
        <v>2019</v>
      </c>
    </row>
    <row r="10930" spans="1:5" x14ac:dyDescent="0.25">
      <c r="A10930" t="s">
        <v>326</v>
      </c>
      <c r="B10930" t="s">
        <v>164</v>
      </c>
      <c r="C10930" t="s">
        <v>443</v>
      </c>
      <c r="D10930">
        <v>7086000000</v>
      </c>
      <c r="E10930">
        <v>2020</v>
      </c>
    </row>
    <row r="10931" spans="1:5" x14ac:dyDescent="0.25">
      <c r="A10931" t="s">
        <v>326</v>
      </c>
      <c r="B10931" t="s">
        <v>164</v>
      </c>
      <c r="C10931" t="s">
        <v>444</v>
      </c>
      <c r="D10931">
        <v>-1642000000</v>
      </c>
      <c r="E10931">
        <v>2018</v>
      </c>
    </row>
    <row r="10932" spans="1:5" x14ac:dyDescent="0.25">
      <c r="A10932" t="s">
        <v>326</v>
      </c>
      <c r="B10932" t="s">
        <v>164</v>
      </c>
      <c r="C10932" t="s">
        <v>444</v>
      </c>
      <c r="D10932">
        <v>18881000000</v>
      </c>
      <c r="E10932">
        <v>2019</v>
      </c>
    </row>
    <row r="10933" spans="1:5" x14ac:dyDescent="0.25">
      <c r="A10933" t="s">
        <v>326</v>
      </c>
      <c r="B10933" t="s">
        <v>164</v>
      </c>
      <c r="C10933" t="s">
        <v>444</v>
      </c>
      <c r="D10933">
        <v>-2861000000</v>
      </c>
      <c r="E10933">
        <v>2020</v>
      </c>
    </row>
    <row r="10934" spans="1:5" x14ac:dyDescent="0.25">
      <c r="A10934" t="s">
        <v>326</v>
      </c>
      <c r="B10934" t="s">
        <v>164</v>
      </c>
      <c r="C10934" t="s">
        <v>445</v>
      </c>
      <c r="D10934">
        <v>0</v>
      </c>
      <c r="E10934">
        <v>2018</v>
      </c>
    </row>
    <row r="10935" spans="1:5" x14ac:dyDescent="0.25">
      <c r="A10935" t="s">
        <v>326</v>
      </c>
      <c r="B10935" t="s">
        <v>164</v>
      </c>
      <c r="C10935" t="s">
        <v>445</v>
      </c>
      <c r="D10935">
        <v>0</v>
      </c>
      <c r="E10935">
        <v>2019</v>
      </c>
    </row>
    <row r="10936" spans="1:5" x14ac:dyDescent="0.25">
      <c r="A10936" t="s">
        <v>326</v>
      </c>
      <c r="B10936" t="s">
        <v>164</v>
      </c>
      <c r="C10936" t="s">
        <v>445</v>
      </c>
      <c r="D10936">
        <v>0</v>
      </c>
      <c r="E10936">
        <v>2020</v>
      </c>
    </row>
    <row r="10937" spans="1:5" x14ac:dyDescent="0.25">
      <c r="A10937" t="s">
        <v>326</v>
      </c>
      <c r="B10937" t="s">
        <v>164</v>
      </c>
      <c r="C10937" t="s">
        <v>446</v>
      </c>
      <c r="D10937">
        <v>0</v>
      </c>
      <c r="E10937">
        <v>2018</v>
      </c>
    </row>
    <row r="10938" spans="1:5" x14ac:dyDescent="0.25">
      <c r="A10938" t="s">
        <v>326</v>
      </c>
      <c r="B10938" t="s">
        <v>164</v>
      </c>
      <c r="C10938" t="s">
        <v>446</v>
      </c>
      <c r="D10938">
        <v>0</v>
      </c>
      <c r="E10938">
        <v>2019</v>
      </c>
    </row>
    <row r="10939" spans="1:5" x14ac:dyDescent="0.25">
      <c r="A10939" t="s">
        <v>326</v>
      </c>
      <c r="B10939" t="s">
        <v>164</v>
      </c>
      <c r="C10939" t="s">
        <v>446</v>
      </c>
      <c r="D10939">
        <v>0</v>
      </c>
      <c r="E10939">
        <v>2020</v>
      </c>
    </row>
    <row r="10940" spans="1:5" x14ac:dyDescent="0.25">
      <c r="A10940" t="s">
        <v>326</v>
      </c>
      <c r="B10940" t="s">
        <v>164</v>
      </c>
      <c r="C10940" t="s">
        <v>447</v>
      </c>
      <c r="D10940">
        <v>-7368000000</v>
      </c>
      <c r="E10940">
        <v>2018</v>
      </c>
    </row>
    <row r="10941" spans="1:5" x14ac:dyDescent="0.25">
      <c r="A10941" t="s">
        <v>326</v>
      </c>
      <c r="B10941" t="s">
        <v>164</v>
      </c>
      <c r="C10941" t="s">
        <v>447</v>
      </c>
      <c r="D10941">
        <v>13001000000</v>
      </c>
      <c r="E10941">
        <v>2019</v>
      </c>
    </row>
    <row r="10942" spans="1:5" x14ac:dyDescent="0.25">
      <c r="A10942" t="s">
        <v>326</v>
      </c>
      <c r="B10942" t="s">
        <v>164</v>
      </c>
      <c r="C10942" t="s">
        <v>447</v>
      </c>
      <c r="D10942">
        <v>-8868000000</v>
      </c>
      <c r="E10942">
        <v>2020</v>
      </c>
    </row>
    <row r="10943" spans="1:5" x14ac:dyDescent="0.25">
      <c r="A10943" t="s">
        <v>326</v>
      </c>
      <c r="B10943" t="s">
        <v>164</v>
      </c>
      <c r="C10943" t="s">
        <v>448</v>
      </c>
      <c r="D10943">
        <v>0</v>
      </c>
      <c r="E10943">
        <v>2018</v>
      </c>
    </row>
    <row r="10944" spans="1:5" x14ac:dyDescent="0.25">
      <c r="A10944" t="s">
        <v>326</v>
      </c>
      <c r="B10944" t="s">
        <v>164</v>
      </c>
      <c r="C10944" t="s">
        <v>448</v>
      </c>
      <c r="D10944">
        <v>0</v>
      </c>
      <c r="E10944">
        <v>2019</v>
      </c>
    </row>
    <row r="10945" spans="1:5" x14ac:dyDescent="0.25">
      <c r="A10945" t="s">
        <v>326</v>
      </c>
      <c r="B10945" t="s">
        <v>164</v>
      </c>
      <c r="C10945" t="s">
        <v>448</v>
      </c>
      <c r="D10945">
        <v>0</v>
      </c>
      <c r="E10945">
        <v>2020</v>
      </c>
    </row>
    <row r="10946" spans="1:5" x14ac:dyDescent="0.25">
      <c r="A10946" t="s">
        <v>326</v>
      </c>
      <c r="B10946" t="s">
        <v>164</v>
      </c>
      <c r="C10946" t="s">
        <v>449</v>
      </c>
      <c r="D10946">
        <v>-3840000000</v>
      </c>
      <c r="E10946">
        <v>2018</v>
      </c>
    </row>
    <row r="10947" spans="1:5" x14ac:dyDescent="0.25">
      <c r="A10947" t="s">
        <v>326</v>
      </c>
      <c r="B10947" t="s">
        <v>164</v>
      </c>
      <c r="C10947" t="s">
        <v>449</v>
      </c>
      <c r="D10947">
        <v>-33035000000</v>
      </c>
      <c r="E10947">
        <v>2019</v>
      </c>
    </row>
    <row r="10948" spans="1:5" x14ac:dyDescent="0.25">
      <c r="A10948" t="s">
        <v>326</v>
      </c>
      <c r="B10948" t="s">
        <v>164</v>
      </c>
      <c r="C10948" t="s">
        <v>449</v>
      </c>
      <c r="D10948">
        <v>-2891000000</v>
      </c>
      <c r="E10948">
        <v>2020</v>
      </c>
    </row>
    <row r="10949" spans="1:5" x14ac:dyDescent="0.25">
      <c r="A10949" t="s">
        <v>326</v>
      </c>
      <c r="B10949" t="s">
        <v>164</v>
      </c>
      <c r="C10949" t="s">
        <v>450</v>
      </c>
      <c r="D10949">
        <v>0</v>
      </c>
      <c r="E10949">
        <v>2018</v>
      </c>
    </row>
    <row r="10950" spans="1:5" x14ac:dyDescent="0.25">
      <c r="A10950" t="s">
        <v>326</v>
      </c>
      <c r="B10950" t="s">
        <v>164</v>
      </c>
      <c r="C10950" t="s">
        <v>450</v>
      </c>
      <c r="D10950">
        <v>0</v>
      </c>
      <c r="E10950">
        <v>2019</v>
      </c>
    </row>
    <row r="10951" spans="1:5" x14ac:dyDescent="0.25">
      <c r="A10951" t="s">
        <v>326</v>
      </c>
      <c r="B10951" t="s">
        <v>164</v>
      </c>
      <c r="C10951" t="s">
        <v>450</v>
      </c>
      <c r="D10951">
        <v>0</v>
      </c>
      <c r="E10951">
        <v>2020</v>
      </c>
    </row>
    <row r="10952" spans="1:5" x14ac:dyDescent="0.25">
      <c r="A10952" t="s">
        <v>326</v>
      </c>
      <c r="B10952" t="s">
        <v>164</v>
      </c>
      <c r="C10952" t="s">
        <v>451</v>
      </c>
      <c r="D10952">
        <v>-1423000000</v>
      </c>
      <c r="E10952">
        <v>2018</v>
      </c>
    </row>
    <row r="10953" spans="1:5" x14ac:dyDescent="0.25">
      <c r="A10953" t="s">
        <v>326</v>
      </c>
      <c r="B10953" t="s">
        <v>164</v>
      </c>
      <c r="C10953" t="s">
        <v>451</v>
      </c>
      <c r="D10953">
        <v>-1685000000</v>
      </c>
      <c r="E10953">
        <v>2019</v>
      </c>
    </row>
    <row r="10954" spans="1:5" x14ac:dyDescent="0.25">
      <c r="A10954" t="s">
        <v>326</v>
      </c>
      <c r="B10954" t="s">
        <v>164</v>
      </c>
      <c r="C10954" t="s">
        <v>451</v>
      </c>
      <c r="D10954">
        <v>-1830000000</v>
      </c>
      <c r="E10954">
        <v>2020</v>
      </c>
    </row>
    <row r="10955" spans="1:5" x14ac:dyDescent="0.25">
      <c r="A10955" t="s">
        <v>326</v>
      </c>
      <c r="B10955" t="s">
        <v>164</v>
      </c>
      <c r="C10955" t="s">
        <v>452</v>
      </c>
      <c r="D10955">
        <v>0</v>
      </c>
      <c r="E10955">
        <v>2018</v>
      </c>
    </row>
    <row r="10956" spans="1:5" x14ac:dyDescent="0.25">
      <c r="A10956" t="s">
        <v>326</v>
      </c>
      <c r="B10956" t="s">
        <v>164</v>
      </c>
      <c r="C10956" t="s">
        <v>452</v>
      </c>
      <c r="D10956">
        <v>0</v>
      </c>
      <c r="E10956">
        <v>2019</v>
      </c>
    </row>
    <row r="10957" spans="1:5" x14ac:dyDescent="0.25">
      <c r="A10957" t="s">
        <v>326</v>
      </c>
      <c r="B10957" t="s">
        <v>164</v>
      </c>
      <c r="C10957" t="s">
        <v>452</v>
      </c>
      <c r="D10957">
        <v>0</v>
      </c>
      <c r="E10957">
        <v>2020</v>
      </c>
    </row>
    <row r="10958" spans="1:5" x14ac:dyDescent="0.25">
      <c r="A10958" t="s">
        <v>326</v>
      </c>
      <c r="B10958" t="s">
        <v>164</v>
      </c>
      <c r="C10958" t="s">
        <v>453</v>
      </c>
      <c r="D10958">
        <v>0</v>
      </c>
      <c r="E10958">
        <v>2018</v>
      </c>
    </row>
    <row r="10959" spans="1:5" x14ac:dyDescent="0.25">
      <c r="A10959" t="s">
        <v>326</v>
      </c>
      <c r="B10959" t="s">
        <v>164</v>
      </c>
      <c r="C10959" t="s">
        <v>453</v>
      </c>
      <c r="D10959">
        <v>0</v>
      </c>
      <c r="E10959">
        <v>2019</v>
      </c>
    </row>
    <row r="10960" spans="1:5" x14ac:dyDescent="0.25">
      <c r="A10960" t="s">
        <v>326</v>
      </c>
      <c r="B10960" t="s">
        <v>164</v>
      </c>
      <c r="C10960" t="s">
        <v>453</v>
      </c>
      <c r="D10960">
        <v>0</v>
      </c>
      <c r="E10960">
        <v>2020</v>
      </c>
    </row>
    <row r="10961" spans="1:5" x14ac:dyDescent="0.25">
      <c r="A10961" t="s">
        <v>326</v>
      </c>
      <c r="B10961" t="s">
        <v>164</v>
      </c>
      <c r="C10961" t="s">
        <v>454</v>
      </c>
      <c r="D10961">
        <v>8728000000</v>
      </c>
      <c r="E10961">
        <v>2018</v>
      </c>
    </row>
    <row r="10962" spans="1:5" x14ac:dyDescent="0.25">
      <c r="A10962" t="s">
        <v>326</v>
      </c>
      <c r="B10962" t="s">
        <v>164</v>
      </c>
      <c r="C10962" t="s">
        <v>454</v>
      </c>
      <c r="D10962">
        <v>9431000000</v>
      </c>
      <c r="E10962">
        <v>2019</v>
      </c>
    </row>
    <row r="10963" spans="1:5" x14ac:dyDescent="0.25">
      <c r="A10963" t="s">
        <v>326</v>
      </c>
      <c r="B10963" t="s">
        <v>164</v>
      </c>
      <c r="C10963" t="s">
        <v>454</v>
      </c>
      <c r="D10963">
        <v>5590000000</v>
      </c>
      <c r="E10963">
        <v>2020</v>
      </c>
    </row>
    <row r="10964" spans="1:5" x14ac:dyDescent="0.25">
      <c r="A10964" t="s">
        <v>326</v>
      </c>
      <c r="B10964" t="s">
        <v>164</v>
      </c>
      <c r="C10964" t="s">
        <v>24</v>
      </c>
      <c r="D10964">
        <v>8728000000</v>
      </c>
      <c r="E10964">
        <v>2018</v>
      </c>
    </row>
    <row r="10965" spans="1:5" x14ac:dyDescent="0.25">
      <c r="A10965" t="s">
        <v>326</v>
      </c>
      <c r="B10965" t="s">
        <v>164</v>
      </c>
      <c r="C10965" t="s">
        <v>24</v>
      </c>
      <c r="D10965">
        <v>9431000000</v>
      </c>
      <c r="E10965">
        <v>2019</v>
      </c>
    </row>
    <row r="10966" spans="1:5" x14ac:dyDescent="0.25">
      <c r="A10966" t="s">
        <v>326</v>
      </c>
      <c r="B10966" t="s">
        <v>164</v>
      </c>
      <c r="C10966" t="s">
        <v>24</v>
      </c>
      <c r="D10966">
        <v>5590000000</v>
      </c>
      <c r="E10966">
        <v>2020</v>
      </c>
    </row>
    <row r="10967" spans="1:5" x14ac:dyDescent="0.25">
      <c r="A10967" t="s">
        <v>326</v>
      </c>
      <c r="B10967" t="s">
        <v>164</v>
      </c>
      <c r="C10967" t="s">
        <v>455</v>
      </c>
      <c r="D10967">
        <v>10792000000</v>
      </c>
      <c r="E10967">
        <v>2018</v>
      </c>
    </row>
    <row r="10968" spans="1:5" x14ac:dyDescent="0.25">
      <c r="A10968" t="s">
        <v>326</v>
      </c>
      <c r="B10968" t="s">
        <v>164</v>
      </c>
      <c r="C10968" t="s">
        <v>455</v>
      </c>
      <c r="D10968">
        <v>10010000000</v>
      </c>
      <c r="E10968">
        <v>2019</v>
      </c>
    </row>
    <row r="10969" spans="1:5" x14ac:dyDescent="0.25">
      <c r="A10969" t="s">
        <v>326</v>
      </c>
      <c r="B10969" t="s">
        <v>164</v>
      </c>
      <c r="C10969" t="s">
        <v>455</v>
      </c>
      <c r="D10969">
        <v>10040000000</v>
      </c>
      <c r="E10969">
        <v>2020</v>
      </c>
    </row>
    <row r="10970" spans="1:5" x14ac:dyDescent="0.25">
      <c r="A10970" t="s">
        <v>326</v>
      </c>
      <c r="B10970" t="s">
        <v>164</v>
      </c>
      <c r="C10970" t="s">
        <v>14</v>
      </c>
      <c r="D10970">
        <v>74236000000</v>
      </c>
      <c r="E10970">
        <v>2018</v>
      </c>
    </row>
    <row r="10971" spans="1:5" x14ac:dyDescent="0.25">
      <c r="A10971" t="s">
        <v>326</v>
      </c>
      <c r="B10971" t="s">
        <v>164</v>
      </c>
      <c r="C10971" t="s">
        <v>14</v>
      </c>
      <c r="D10971">
        <v>113766000000</v>
      </c>
      <c r="E10971">
        <v>2019</v>
      </c>
    </row>
    <row r="10972" spans="1:5" x14ac:dyDescent="0.25">
      <c r="A10972" t="s">
        <v>326</v>
      </c>
      <c r="B10972" t="s">
        <v>164</v>
      </c>
      <c r="C10972" t="s">
        <v>14</v>
      </c>
      <c r="D10972">
        <v>116806000000</v>
      </c>
      <c r="E10972">
        <v>2020</v>
      </c>
    </row>
    <row r="10973" spans="1:5" x14ac:dyDescent="0.25">
      <c r="A10973" t="s">
        <v>326</v>
      </c>
      <c r="B10973" t="s">
        <v>164</v>
      </c>
      <c r="C10973" t="s">
        <v>17</v>
      </c>
      <c r="D10973">
        <v>68225000000</v>
      </c>
      <c r="E10973">
        <v>2018</v>
      </c>
    </row>
    <row r="10974" spans="1:5" x14ac:dyDescent="0.25">
      <c r="A10974" t="s">
        <v>326</v>
      </c>
      <c r="B10974" t="s">
        <v>164</v>
      </c>
      <c r="C10974" t="s">
        <v>17</v>
      </c>
      <c r="D10974">
        <v>93501000000</v>
      </c>
      <c r="E10974">
        <v>2019</v>
      </c>
    </row>
    <row r="10975" spans="1:5" x14ac:dyDescent="0.25">
      <c r="A10975" t="s">
        <v>326</v>
      </c>
      <c r="B10975" t="s">
        <v>164</v>
      </c>
      <c r="C10975" t="s">
        <v>17</v>
      </c>
      <c r="D10975">
        <v>95375000000</v>
      </c>
      <c r="E10975">
        <v>2020</v>
      </c>
    </row>
    <row r="10976" spans="1:5" x14ac:dyDescent="0.25">
      <c r="A10976" t="s">
        <v>326</v>
      </c>
      <c r="B10976" t="s">
        <v>164</v>
      </c>
      <c r="C10976" t="s">
        <v>456</v>
      </c>
      <c r="D10976">
        <v>19366000000</v>
      </c>
      <c r="E10976">
        <v>2018</v>
      </c>
    </row>
    <row r="10977" spans="1:5" x14ac:dyDescent="0.25">
      <c r="A10977" t="s">
        <v>326</v>
      </c>
      <c r="B10977" t="s">
        <v>164</v>
      </c>
      <c r="C10977" t="s">
        <v>456</v>
      </c>
      <c r="D10977">
        <v>20604000000</v>
      </c>
      <c r="E10977">
        <v>2019</v>
      </c>
    </row>
    <row r="10978" spans="1:5" x14ac:dyDescent="0.25">
      <c r="A10978" t="s">
        <v>326</v>
      </c>
      <c r="B10978" t="s">
        <v>164</v>
      </c>
      <c r="C10978" t="s">
        <v>456</v>
      </c>
      <c r="D10978">
        <v>23082000000</v>
      </c>
      <c r="E10978">
        <v>2020</v>
      </c>
    </row>
    <row r="10979" spans="1:5" x14ac:dyDescent="0.25">
      <c r="A10979" t="s">
        <v>326</v>
      </c>
      <c r="B10979" t="s">
        <v>164</v>
      </c>
      <c r="C10979" t="s">
        <v>457</v>
      </c>
      <c r="D10979">
        <v>0</v>
      </c>
      <c r="E10979">
        <v>2018</v>
      </c>
    </row>
    <row r="10980" spans="1:5" x14ac:dyDescent="0.25">
      <c r="A10980" t="s">
        <v>326</v>
      </c>
      <c r="B10980" t="s">
        <v>164</v>
      </c>
      <c r="C10980" t="s">
        <v>457</v>
      </c>
      <c r="D10980">
        <v>0</v>
      </c>
      <c r="E10980">
        <v>2020</v>
      </c>
    </row>
    <row r="10981" spans="1:5" x14ac:dyDescent="0.25">
      <c r="A10981" t="s">
        <v>326</v>
      </c>
      <c r="B10981" t="s">
        <v>164</v>
      </c>
      <c r="C10981" t="s">
        <v>494</v>
      </c>
      <c r="D10981">
        <v>0</v>
      </c>
      <c r="E10981">
        <v>2019</v>
      </c>
    </row>
    <row r="10982" spans="1:5" x14ac:dyDescent="0.25">
      <c r="A10982" t="s">
        <v>326</v>
      </c>
      <c r="B10982" t="s">
        <v>164</v>
      </c>
      <c r="C10982" t="s">
        <v>458</v>
      </c>
      <c r="D10982">
        <v>24745000000</v>
      </c>
      <c r="E10982">
        <v>2018</v>
      </c>
    </row>
    <row r="10983" spans="1:5" x14ac:dyDescent="0.25">
      <c r="A10983" t="s">
        <v>326</v>
      </c>
      <c r="B10983" t="s">
        <v>164</v>
      </c>
      <c r="C10983" t="s">
        <v>458</v>
      </c>
      <c r="D10983">
        <v>26593000000</v>
      </c>
      <c r="E10983">
        <v>2019</v>
      </c>
    </row>
    <row r="10984" spans="1:5" x14ac:dyDescent="0.25">
      <c r="A10984" t="s">
        <v>326</v>
      </c>
      <c r="B10984" t="s">
        <v>164</v>
      </c>
      <c r="C10984" t="s">
        <v>458</v>
      </c>
      <c r="D10984">
        <v>29415000000</v>
      </c>
      <c r="E10984">
        <v>2020</v>
      </c>
    </row>
    <row r="10985" spans="1:5" x14ac:dyDescent="0.25">
      <c r="A10985" t="s">
        <v>326</v>
      </c>
      <c r="B10985" t="s">
        <v>164</v>
      </c>
      <c r="C10985" t="s">
        <v>459</v>
      </c>
      <c r="D10985">
        <v>12191000000</v>
      </c>
      <c r="E10985">
        <v>2018</v>
      </c>
    </row>
    <row r="10986" spans="1:5" x14ac:dyDescent="0.25">
      <c r="A10986" t="s">
        <v>326</v>
      </c>
      <c r="B10986" t="s">
        <v>164</v>
      </c>
      <c r="C10986" t="s">
        <v>459</v>
      </c>
      <c r="D10986">
        <v>9895000000</v>
      </c>
      <c r="E10986">
        <v>2019</v>
      </c>
    </row>
    <row r="10987" spans="1:5" x14ac:dyDescent="0.25">
      <c r="A10987" t="s">
        <v>326</v>
      </c>
      <c r="B10987" t="s">
        <v>164</v>
      </c>
      <c r="C10987" t="s">
        <v>459</v>
      </c>
      <c r="D10987">
        <v>6160000000</v>
      </c>
      <c r="E10987">
        <v>2020</v>
      </c>
    </row>
    <row r="10988" spans="1:5" x14ac:dyDescent="0.25">
      <c r="A10988" t="s">
        <v>326</v>
      </c>
      <c r="B10988" t="s">
        <v>164</v>
      </c>
      <c r="C10988" t="s">
        <v>460</v>
      </c>
      <c r="D10988">
        <v>-14493000000</v>
      </c>
      <c r="E10988">
        <v>2018</v>
      </c>
    </row>
    <row r="10989" spans="1:5" x14ac:dyDescent="0.25">
      <c r="A10989" t="s">
        <v>326</v>
      </c>
      <c r="B10989" t="s">
        <v>164</v>
      </c>
      <c r="C10989" t="s">
        <v>460</v>
      </c>
      <c r="D10989">
        <v>-15546000000</v>
      </c>
      <c r="E10989">
        <v>2019</v>
      </c>
    </row>
    <row r="10990" spans="1:5" x14ac:dyDescent="0.25">
      <c r="A10990" t="s">
        <v>326</v>
      </c>
      <c r="B10990" t="s">
        <v>164</v>
      </c>
      <c r="C10990" t="s">
        <v>460</v>
      </c>
      <c r="D10990">
        <v>-12657000000</v>
      </c>
      <c r="E10990">
        <v>2020</v>
      </c>
    </row>
    <row r="10991" spans="1:5" x14ac:dyDescent="0.25">
      <c r="A10991" t="s">
        <v>326</v>
      </c>
      <c r="B10991" t="s">
        <v>164</v>
      </c>
      <c r="C10991" t="s">
        <v>461</v>
      </c>
      <c r="D10991">
        <v>-2072000000</v>
      </c>
      <c r="E10991">
        <v>2018</v>
      </c>
    </row>
    <row r="10992" spans="1:5" x14ac:dyDescent="0.25">
      <c r="A10992" t="s">
        <v>326</v>
      </c>
      <c r="B10992" t="s">
        <v>164</v>
      </c>
      <c r="C10992" t="s">
        <v>461</v>
      </c>
      <c r="D10992">
        <v>-24382000000</v>
      </c>
      <c r="E10992">
        <v>2019</v>
      </c>
    </row>
    <row r="10993" spans="1:5" x14ac:dyDescent="0.25">
      <c r="A10993" t="s">
        <v>326</v>
      </c>
      <c r="B10993" t="s">
        <v>164</v>
      </c>
      <c r="C10993" t="s">
        <v>461</v>
      </c>
      <c r="D10993">
        <v>-1038000000</v>
      </c>
      <c r="E10993">
        <v>2020</v>
      </c>
    </row>
    <row r="10994" spans="1:5" x14ac:dyDescent="0.25">
      <c r="A10994" t="s">
        <v>326</v>
      </c>
      <c r="B10994" t="s">
        <v>164</v>
      </c>
      <c r="C10994" t="s">
        <v>462</v>
      </c>
      <c r="D10994">
        <v>9587000000</v>
      </c>
      <c r="E10994">
        <v>2018</v>
      </c>
    </row>
    <row r="10995" spans="1:5" x14ac:dyDescent="0.25">
      <c r="A10995" t="s">
        <v>326</v>
      </c>
      <c r="B10995" t="s">
        <v>164</v>
      </c>
      <c r="C10995" t="s">
        <v>462</v>
      </c>
      <c r="D10995">
        <v>7419000000</v>
      </c>
      <c r="E10995">
        <v>2019</v>
      </c>
    </row>
    <row r="10996" spans="1:5" x14ac:dyDescent="0.25">
      <c r="A10996" t="s">
        <v>326</v>
      </c>
      <c r="B10996" t="s">
        <v>164</v>
      </c>
      <c r="C10996" t="s">
        <v>462</v>
      </c>
      <c r="D10996">
        <v>13685000000</v>
      </c>
      <c r="E10996">
        <v>2020</v>
      </c>
    </row>
    <row r="10997" spans="1:5" x14ac:dyDescent="0.25">
      <c r="A10997" t="s">
        <v>326</v>
      </c>
      <c r="B10997" t="s">
        <v>164</v>
      </c>
      <c r="C10997" t="s">
        <v>463</v>
      </c>
      <c r="D10997">
        <v>205000000</v>
      </c>
      <c r="E10997">
        <v>2018</v>
      </c>
    </row>
    <row r="10998" spans="1:5" x14ac:dyDescent="0.25">
      <c r="A10998" t="s">
        <v>326</v>
      </c>
      <c r="B10998" t="s">
        <v>164</v>
      </c>
      <c r="C10998" t="s">
        <v>463</v>
      </c>
      <c r="D10998">
        <v>1682000000</v>
      </c>
      <c r="E10998">
        <v>2019</v>
      </c>
    </row>
    <row r="10999" spans="1:5" x14ac:dyDescent="0.25">
      <c r="A10999" t="s">
        <v>326</v>
      </c>
      <c r="B10999" t="s">
        <v>164</v>
      </c>
      <c r="C10999" t="s">
        <v>463</v>
      </c>
      <c r="D10999">
        <v>664000000</v>
      </c>
      <c r="E10999">
        <v>2020</v>
      </c>
    </row>
    <row r="11000" spans="1:5" x14ac:dyDescent="0.25">
      <c r="A11000" t="s">
        <v>326</v>
      </c>
      <c r="B11000" t="s">
        <v>164</v>
      </c>
      <c r="C11000" t="s">
        <v>12</v>
      </c>
      <c r="D11000">
        <v>28653000000</v>
      </c>
      <c r="E11000">
        <v>2018</v>
      </c>
    </row>
    <row r="11001" spans="1:5" x14ac:dyDescent="0.25">
      <c r="A11001" t="s">
        <v>326</v>
      </c>
      <c r="B11001" t="s">
        <v>164</v>
      </c>
      <c r="C11001" t="s">
        <v>12</v>
      </c>
      <c r="D11001">
        <v>20759000000</v>
      </c>
      <c r="E11001">
        <v>2019</v>
      </c>
    </row>
    <row r="11002" spans="1:5" x14ac:dyDescent="0.25">
      <c r="A11002" t="s">
        <v>326</v>
      </c>
      <c r="B11002" t="s">
        <v>164</v>
      </c>
      <c r="C11002" t="s">
        <v>12</v>
      </c>
      <c r="D11002">
        <v>16982000000</v>
      </c>
      <c r="E11002">
        <v>2020</v>
      </c>
    </row>
    <row r="11003" spans="1:5" x14ac:dyDescent="0.25">
      <c r="A11003" t="s">
        <v>326</v>
      </c>
      <c r="B11003" t="s">
        <v>164</v>
      </c>
      <c r="C11003" t="s">
        <v>464</v>
      </c>
      <c r="D11003">
        <v>25313000000</v>
      </c>
      <c r="E11003">
        <v>2018</v>
      </c>
    </row>
    <row r="11004" spans="1:5" x14ac:dyDescent="0.25">
      <c r="A11004" t="s">
        <v>326</v>
      </c>
      <c r="B11004" t="s">
        <v>164</v>
      </c>
      <c r="C11004" t="s">
        <v>464</v>
      </c>
      <c r="D11004">
        <v>17763000000</v>
      </c>
      <c r="E11004">
        <v>2019</v>
      </c>
    </row>
    <row r="11005" spans="1:5" x14ac:dyDescent="0.25">
      <c r="A11005" t="s">
        <v>326</v>
      </c>
      <c r="B11005" t="s">
        <v>164</v>
      </c>
      <c r="C11005" t="s">
        <v>464</v>
      </c>
      <c r="D11005">
        <v>21037000000</v>
      </c>
      <c r="E11005">
        <v>2020</v>
      </c>
    </row>
    <row r="11006" spans="1:5" x14ac:dyDescent="0.25">
      <c r="A11006" t="s">
        <v>326</v>
      </c>
      <c r="B11006" t="s">
        <v>164</v>
      </c>
      <c r="C11006" t="s">
        <v>465</v>
      </c>
      <c r="D11006">
        <v>87117000000</v>
      </c>
      <c r="E11006">
        <v>2018</v>
      </c>
    </row>
    <row r="11007" spans="1:5" x14ac:dyDescent="0.25">
      <c r="A11007" t="s">
        <v>326</v>
      </c>
      <c r="B11007" t="s">
        <v>164</v>
      </c>
      <c r="C11007" t="s">
        <v>465</v>
      </c>
      <c r="D11007">
        <v>21587000000</v>
      </c>
      <c r="E11007">
        <v>2019</v>
      </c>
    </row>
    <row r="11008" spans="1:5" x14ac:dyDescent="0.25">
      <c r="A11008" t="s">
        <v>326</v>
      </c>
      <c r="B11008" t="s">
        <v>164</v>
      </c>
      <c r="C11008" t="s">
        <v>465</v>
      </c>
      <c r="D11008">
        <v>26267000000</v>
      </c>
      <c r="E11008">
        <v>2020</v>
      </c>
    </row>
    <row r="11009" spans="1:5" x14ac:dyDescent="0.25">
      <c r="A11009" t="s">
        <v>326</v>
      </c>
      <c r="B11009" t="s">
        <v>164</v>
      </c>
      <c r="C11009" t="s">
        <v>466</v>
      </c>
      <c r="D11009">
        <v>32620000000</v>
      </c>
      <c r="E11009">
        <v>2018</v>
      </c>
    </row>
    <row r="11010" spans="1:5" x14ac:dyDescent="0.25">
      <c r="A11010" t="s">
        <v>326</v>
      </c>
      <c r="B11010" t="s">
        <v>164</v>
      </c>
      <c r="C11010" t="s">
        <v>466</v>
      </c>
      <c r="D11010">
        <v>39399000000</v>
      </c>
      <c r="E11010">
        <v>2019</v>
      </c>
    </row>
    <row r="11011" spans="1:5" x14ac:dyDescent="0.25">
      <c r="A11011" t="s">
        <v>326</v>
      </c>
      <c r="B11011" t="s">
        <v>164</v>
      </c>
      <c r="C11011" t="s">
        <v>466</v>
      </c>
      <c r="D11011">
        <v>41020000000</v>
      </c>
      <c r="E11011">
        <v>2020</v>
      </c>
    </row>
    <row r="11012" spans="1:5" x14ac:dyDescent="0.25">
      <c r="A11012" t="s">
        <v>326</v>
      </c>
      <c r="B11012" t="s">
        <v>164</v>
      </c>
      <c r="C11012" t="s">
        <v>467</v>
      </c>
      <c r="D11012">
        <v>0</v>
      </c>
      <c r="E11012">
        <v>2018</v>
      </c>
    </row>
    <row r="11013" spans="1:5" x14ac:dyDescent="0.25">
      <c r="A11013" t="s">
        <v>326</v>
      </c>
      <c r="B11013" t="s">
        <v>164</v>
      </c>
      <c r="C11013" t="s">
        <v>467</v>
      </c>
      <c r="D11013">
        <v>0</v>
      </c>
      <c r="E11013">
        <v>2019</v>
      </c>
    </row>
    <row r="11014" spans="1:5" x14ac:dyDescent="0.25">
      <c r="A11014" t="s">
        <v>326</v>
      </c>
      <c r="B11014" t="s">
        <v>164</v>
      </c>
      <c r="C11014" t="s">
        <v>467</v>
      </c>
      <c r="D11014">
        <v>0</v>
      </c>
      <c r="E11014">
        <v>2020</v>
      </c>
    </row>
    <row r="11015" spans="1:5" x14ac:dyDescent="0.25">
      <c r="A11015" t="s">
        <v>326</v>
      </c>
      <c r="B11015" t="s">
        <v>164</v>
      </c>
      <c r="C11015" t="s">
        <v>468</v>
      </c>
      <c r="D11015">
        <v>0</v>
      </c>
      <c r="E11015">
        <v>2018</v>
      </c>
    </row>
    <row r="11016" spans="1:5" x14ac:dyDescent="0.25">
      <c r="A11016" t="s">
        <v>326</v>
      </c>
      <c r="B11016" t="s">
        <v>164</v>
      </c>
      <c r="C11016" t="s">
        <v>468</v>
      </c>
      <c r="D11016">
        <v>0</v>
      </c>
      <c r="E11016">
        <v>2019</v>
      </c>
    </row>
    <row r="11017" spans="1:5" x14ac:dyDescent="0.25">
      <c r="A11017" t="s">
        <v>326</v>
      </c>
      <c r="B11017" t="s">
        <v>164</v>
      </c>
      <c r="C11017" t="s">
        <v>468</v>
      </c>
      <c r="D11017">
        <v>0</v>
      </c>
      <c r="E11017">
        <v>2020</v>
      </c>
    </row>
    <row r="11018" spans="1:5" x14ac:dyDescent="0.25">
      <c r="A11018" t="s">
        <v>326</v>
      </c>
      <c r="B11018" t="s">
        <v>164</v>
      </c>
      <c r="C11018" t="s">
        <v>469</v>
      </c>
      <c r="D11018">
        <v>5666000000</v>
      </c>
      <c r="E11018">
        <v>2018</v>
      </c>
    </row>
    <row r="11019" spans="1:5" x14ac:dyDescent="0.25">
      <c r="A11019" t="s">
        <v>326</v>
      </c>
      <c r="B11019" t="s">
        <v>164</v>
      </c>
      <c r="C11019" t="s">
        <v>469</v>
      </c>
      <c r="D11019">
        <v>5707000000</v>
      </c>
      <c r="E11019">
        <v>2019</v>
      </c>
    </row>
    <row r="11020" spans="1:5" x14ac:dyDescent="0.25">
      <c r="A11020" t="s">
        <v>326</v>
      </c>
      <c r="B11020" t="s">
        <v>164</v>
      </c>
      <c r="C11020" t="s">
        <v>469</v>
      </c>
      <c r="D11020">
        <v>5797000000</v>
      </c>
      <c r="E11020">
        <v>2020</v>
      </c>
    </row>
    <row r="11021" spans="1:5" x14ac:dyDescent="0.25">
      <c r="A11021" t="s">
        <v>326</v>
      </c>
      <c r="B11021" t="s">
        <v>164</v>
      </c>
      <c r="C11021" t="s">
        <v>470</v>
      </c>
      <c r="D11021">
        <v>7041000000</v>
      </c>
      <c r="E11021">
        <v>2018</v>
      </c>
    </row>
    <row r="11022" spans="1:5" x14ac:dyDescent="0.25">
      <c r="A11022" t="s">
        <v>326</v>
      </c>
      <c r="B11022" t="s">
        <v>164</v>
      </c>
      <c r="C11022" t="s">
        <v>470</v>
      </c>
      <c r="D11022">
        <v>3693000000</v>
      </c>
      <c r="E11022">
        <v>2019</v>
      </c>
    </row>
    <row r="11023" spans="1:5" x14ac:dyDescent="0.25">
      <c r="A11023" t="s">
        <v>326</v>
      </c>
      <c r="B11023" t="s">
        <v>164</v>
      </c>
      <c r="C11023" t="s">
        <v>470</v>
      </c>
      <c r="D11023">
        <v>6246000000</v>
      </c>
      <c r="E11023">
        <v>2020</v>
      </c>
    </row>
    <row r="11024" spans="1:5" x14ac:dyDescent="0.25">
      <c r="A11024" t="s">
        <v>326</v>
      </c>
      <c r="B11024" t="s">
        <v>164</v>
      </c>
      <c r="C11024" t="s">
        <v>471</v>
      </c>
      <c r="D11024">
        <v>0</v>
      </c>
      <c r="E11024">
        <v>2018</v>
      </c>
    </row>
    <row r="11025" spans="1:5" x14ac:dyDescent="0.25">
      <c r="A11025" t="s">
        <v>326</v>
      </c>
      <c r="B11025" t="s">
        <v>164</v>
      </c>
      <c r="C11025" t="s">
        <v>471</v>
      </c>
      <c r="D11025">
        <v>0</v>
      </c>
      <c r="E11025">
        <v>2019</v>
      </c>
    </row>
    <row r="11026" spans="1:5" x14ac:dyDescent="0.25">
      <c r="A11026" t="s">
        <v>326</v>
      </c>
      <c r="B11026" t="s">
        <v>164</v>
      </c>
      <c r="C11026" t="s">
        <v>471</v>
      </c>
      <c r="D11026">
        <v>0</v>
      </c>
      <c r="E11026">
        <v>2020</v>
      </c>
    </row>
    <row r="11027" spans="1:5" x14ac:dyDescent="0.25">
      <c r="A11027" t="s">
        <v>326</v>
      </c>
      <c r="B11027" t="s">
        <v>164</v>
      </c>
      <c r="C11027" t="s">
        <v>472</v>
      </c>
      <c r="D11027">
        <v>0</v>
      </c>
      <c r="E11027">
        <v>2018</v>
      </c>
    </row>
    <row r="11028" spans="1:5" x14ac:dyDescent="0.25">
      <c r="A11028" t="s">
        <v>326</v>
      </c>
      <c r="B11028" t="s">
        <v>164</v>
      </c>
      <c r="C11028" t="s">
        <v>472</v>
      </c>
      <c r="D11028">
        <v>0</v>
      </c>
      <c r="E11028">
        <v>2019</v>
      </c>
    </row>
    <row r="11029" spans="1:5" x14ac:dyDescent="0.25">
      <c r="A11029" t="s">
        <v>326</v>
      </c>
      <c r="B11029" t="s">
        <v>164</v>
      </c>
      <c r="C11029" t="s">
        <v>472</v>
      </c>
      <c r="D11029">
        <v>0</v>
      </c>
      <c r="E11029">
        <v>2020</v>
      </c>
    </row>
    <row r="11030" spans="1:5" x14ac:dyDescent="0.25">
      <c r="A11030" t="s">
        <v>326</v>
      </c>
      <c r="B11030" t="s">
        <v>164</v>
      </c>
      <c r="C11030" t="s">
        <v>473</v>
      </c>
      <c r="D11030">
        <v>0</v>
      </c>
      <c r="E11030">
        <v>2018</v>
      </c>
    </row>
    <row r="11031" spans="1:5" x14ac:dyDescent="0.25">
      <c r="A11031" t="s">
        <v>326</v>
      </c>
      <c r="B11031" t="s">
        <v>164</v>
      </c>
      <c r="C11031" t="s">
        <v>473</v>
      </c>
      <c r="D11031">
        <v>0</v>
      </c>
      <c r="E11031">
        <v>2019</v>
      </c>
    </row>
    <row r="11032" spans="1:5" x14ac:dyDescent="0.25">
      <c r="A11032" t="s">
        <v>326</v>
      </c>
      <c r="B11032" t="s">
        <v>164</v>
      </c>
      <c r="C11032" t="s">
        <v>473</v>
      </c>
      <c r="D11032">
        <v>0</v>
      </c>
      <c r="E11032">
        <v>2020</v>
      </c>
    </row>
    <row r="11033" spans="1:5" x14ac:dyDescent="0.25">
      <c r="A11033" t="s">
        <v>326</v>
      </c>
      <c r="B11033" t="s">
        <v>164</v>
      </c>
      <c r="C11033" t="s">
        <v>474</v>
      </c>
      <c r="D11033">
        <v>6487000000</v>
      </c>
      <c r="E11033">
        <v>2018</v>
      </c>
    </row>
    <row r="11034" spans="1:5" x14ac:dyDescent="0.25">
      <c r="A11034" t="s">
        <v>326</v>
      </c>
      <c r="B11034" t="s">
        <v>164</v>
      </c>
      <c r="C11034" t="s">
        <v>474</v>
      </c>
      <c r="D11034">
        <v>3961000000</v>
      </c>
      <c r="E11034">
        <v>2019</v>
      </c>
    </row>
    <row r="11035" spans="1:5" x14ac:dyDescent="0.25">
      <c r="A11035" t="s">
        <v>326</v>
      </c>
      <c r="B11035" t="s">
        <v>164</v>
      </c>
      <c r="C11035" t="s">
        <v>474</v>
      </c>
      <c r="D11035">
        <v>5618000000</v>
      </c>
      <c r="E11035">
        <v>2020</v>
      </c>
    </row>
    <row r="11036" spans="1:5" x14ac:dyDescent="0.25">
      <c r="A11036" t="s">
        <v>326</v>
      </c>
      <c r="B11036" t="s">
        <v>164</v>
      </c>
      <c r="C11036" t="s">
        <v>475</v>
      </c>
      <c r="D11036">
        <v>0</v>
      </c>
      <c r="E11036">
        <v>2018</v>
      </c>
    </row>
    <row r="11037" spans="1:5" x14ac:dyDescent="0.25">
      <c r="A11037" t="s">
        <v>326</v>
      </c>
      <c r="B11037" t="s">
        <v>164</v>
      </c>
      <c r="C11037" t="s">
        <v>475</v>
      </c>
      <c r="D11037">
        <v>0</v>
      </c>
      <c r="E11037">
        <v>2019</v>
      </c>
    </row>
    <row r="11038" spans="1:5" x14ac:dyDescent="0.25">
      <c r="A11038" t="s">
        <v>326</v>
      </c>
      <c r="B11038" t="s">
        <v>164</v>
      </c>
      <c r="C11038" t="s">
        <v>475</v>
      </c>
      <c r="D11038">
        <v>0</v>
      </c>
      <c r="E11038">
        <v>2020</v>
      </c>
    </row>
    <row r="11039" spans="1:5" x14ac:dyDescent="0.25">
      <c r="A11039" t="s">
        <v>326</v>
      </c>
      <c r="B11039" t="s">
        <v>164</v>
      </c>
      <c r="C11039" t="s">
        <v>476</v>
      </c>
      <c r="D11039">
        <v>0</v>
      </c>
      <c r="E11039">
        <v>2018</v>
      </c>
    </row>
    <row r="11040" spans="1:5" x14ac:dyDescent="0.25">
      <c r="A11040" t="s">
        <v>326</v>
      </c>
      <c r="B11040" t="s">
        <v>164</v>
      </c>
      <c r="C11040" t="s">
        <v>476</v>
      </c>
      <c r="D11040">
        <v>0</v>
      </c>
      <c r="E11040">
        <v>2019</v>
      </c>
    </row>
    <row r="11041" spans="1:5" x14ac:dyDescent="0.25">
      <c r="A11041" t="s">
        <v>326</v>
      </c>
      <c r="B11041" t="s">
        <v>164</v>
      </c>
      <c r="C11041" t="s">
        <v>476</v>
      </c>
      <c r="D11041">
        <v>0</v>
      </c>
      <c r="E11041">
        <v>2020</v>
      </c>
    </row>
    <row r="11042" spans="1:5" x14ac:dyDescent="0.25">
      <c r="A11042" t="s">
        <v>326</v>
      </c>
      <c r="B11042" t="s">
        <v>164</v>
      </c>
      <c r="C11042" t="s">
        <v>477</v>
      </c>
      <c r="D11042">
        <v>4443000000</v>
      </c>
      <c r="E11042">
        <v>2018</v>
      </c>
    </row>
    <row r="11043" spans="1:5" x14ac:dyDescent="0.25">
      <c r="A11043" t="s">
        <v>326</v>
      </c>
      <c r="B11043" t="s">
        <v>164</v>
      </c>
      <c r="C11043" t="s">
        <v>477</v>
      </c>
      <c r="D11043">
        <v>1361000000</v>
      </c>
      <c r="E11043">
        <v>2019</v>
      </c>
    </row>
    <row r="11044" spans="1:5" x14ac:dyDescent="0.25">
      <c r="A11044" t="s">
        <v>326</v>
      </c>
      <c r="B11044" t="s">
        <v>164</v>
      </c>
      <c r="C11044" t="s">
        <v>477</v>
      </c>
      <c r="D11044">
        <v>0</v>
      </c>
      <c r="E11044">
        <v>2020</v>
      </c>
    </row>
    <row r="11045" spans="1:5" x14ac:dyDescent="0.25">
      <c r="A11045" t="s">
        <v>326</v>
      </c>
      <c r="B11045" t="s">
        <v>164</v>
      </c>
      <c r="C11045" t="s">
        <v>478</v>
      </c>
      <c r="D11045">
        <v>5379000000</v>
      </c>
      <c r="E11045">
        <v>2018</v>
      </c>
    </row>
    <row r="11046" spans="1:5" x14ac:dyDescent="0.25">
      <c r="A11046" t="s">
        <v>326</v>
      </c>
      <c r="B11046" t="s">
        <v>164</v>
      </c>
      <c r="C11046" t="s">
        <v>478</v>
      </c>
      <c r="D11046">
        <v>5989000000</v>
      </c>
      <c r="E11046">
        <v>2019</v>
      </c>
    </row>
    <row r="11047" spans="1:5" x14ac:dyDescent="0.25">
      <c r="A11047" t="s">
        <v>326</v>
      </c>
      <c r="B11047" t="s">
        <v>164</v>
      </c>
      <c r="C11047" t="s">
        <v>478</v>
      </c>
      <c r="D11047">
        <v>6333000000</v>
      </c>
      <c r="E11047">
        <v>2020</v>
      </c>
    </row>
    <row r="11048" spans="1:5" x14ac:dyDescent="0.25">
      <c r="A11048" t="s">
        <v>326</v>
      </c>
      <c r="B11048" t="s">
        <v>164</v>
      </c>
      <c r="C11048" t="s">
        <v>479</v>
      </c>
      <c r="D11048">
        <v>159206000000</v>
      </c>
      <c r="E11048">
        <v>2018</v>
      </c>
    </row>
    <row r="11049" spans="1:5" x14ac:dyDescent="0.25">
      <c r="A11049" t="s">
        <v>326</v>
      </c>
      <c r="B11049" t="s">
        <v>164</v>
      </c>
      <c r="C11049" t="s">
        <v>479</v>
      </c>
      <c r="D11049">
        <v>162954000000</v>
      </c>
      <c r="E11049">
        <v>2019</v>
      </c>
    </row>
    <row r="11050" spans="1:5" x14ac:dyDescent="0.25">
      <c r="A11050" t="s">
        <v>326</v>
      </c>
      <c r="B11050" t="s">
        <v>164</v>
      </c>
      <c r="C11050" t="s">
        <v>479</v>
      </c>
      <c r="D11050">
        <v>162717000000</v>
      </c>
      <c r="E11050">
        <v>2020</v>
      </c>
    </row>
    <row r="11051" spans="1:5" x14ac:dyDescent="0.25">
      <c r="A11051" t="s">
        <v>326</v>
      </c>
      <c r="B11051" t="s">
        <v>164</v>
      </c>
      <c r="C11051" t="s">
        <v>480</v>
      </c>
      <c r="D11051">
        <v>79591000000</v>
      </c>
      <c r="E11051">
        <v>2018</v>
      </c>
    </row>
    <row r="11052" spans="1:5" x14ac:dyDescent="0.25">
      <c r="A11052" t="s">
        <v>326</v>
      </c>
      <c r="B11052" t="s">
        <v>164</v>
      </c>
      <c r="C11052" t="s">
        <v>480</v>
      </c>
      <c r="D11052">
        <v>77147000000</v>
      </c>
      <c r="E11052">
        <v>2019</v>
      </c>
    </row>
    <row r="11053" spans="1:5" x14ac:dyDescent="0.25">
      <c r="A11053" t="s">
        <v>326</v>
      </c>
      <c r="B11053" t="s">
        <v>164</v>
      </c>
      <c r="C11053" t="s">
        <v>480</v>
      </c>
      <c r="D11053">
        <v>73620000000</v>
      </c>
      <c r="E11053">
        <v>2020</v>
      </c>
    </row>
    <row r="11054" spans="1:5" x14ac:dyDescent="0.25">
      <c r="A11054" t="s">
        <v>326</v>
      </c>
      <c r="B11054" t="s">
        <v>164</v>
      </c>
      <c r="C11054" t="s">
        <v>481</v>
      </c>
      <c r="D11054">
        <v>19366000000</v>
      </c>
      <c r="E11054">
        <v>2018</v>
      </c>
    </row>
    <row r="11055" spans="1:5" x14ac:dyDescent="0.25">
      <c r="A11055" t="s">
        <v>326</v>
      </c>
      <c r="B11055" t="s">
        <v>164</v>
      </c>
      <c r="C11055" t="s">
        <v>481</v>
      </c>
      <c r="D11055">
        <v>20604000000</v>
      </c>
      <c r="E11055">
        <v>2019</v>
      </c>
    </row>
    <row r="11056" spans="1:5" x14ac:dyDescent="0.25">
      <c r="A11056" t="s">
        <v>326</v>
      </c>
      <c r="B11056" t="s">
        <v>164</v>
      </c>
      <c r="C11056" t="s">
        <v>481</v>
      </c>
      <c r="D11056">
        <v>23082000000</v>
      </c>
      <c r="E11056">
        <v>2020</v>
      </c>
    </row>
    <row r="11057" spans="1:5" x14ac:dyDescent="0.25">
      <c r="A11057" t="s">
        <v>326</v>
      </c>
      <c r="B11057" t="s">
        <v>164</v>
      </c>
      <c r="C11057" t="s">
        <v>482</v>
      </c>
      <c r="D11057">
        <v>10207000000</v>
      </c>
      <c r="E11057">
        <v>2018</v>
      </c>
    </row>
    <row r="11058" spans="1:5" x14ac:dyDescent="0.25">
      <c r="A11058" t="s">
        <v>326</v>
      </c>
      <c r="B11058" t="s">
        <v>164</v>
      </c>
      <c r="C11058" t="s">
        <v>482</v>
      </c>
      <c r="D11058">
        <v>8797000000</v>
      </c>
      <c r="E11058">
        <v>2019</v>
      </c>
    </row>
    <row r="11059" spans="1:5" x14ac:dyDescent="0.25">
      <c r="A11059" t="s">
        <v>326</v>
      </c>
      <c r="B11059" t="s">
        <v>164</v>
      </c>
      <c r="C11059" t="s">
        <v>482</v>
      </c>
      <c r="D11059">
        <v>7183000000</v>
      </c>
      <c r="E11059">
        <v>2020</v>
      </c>
    </row>
    <row r="11060" spans="1:5" x14ac:dyDescent="0.25">
      <c r="A11060" t="s">
        <v>326</v>
      </c>
      <c r="B11060" t="s">
        <v>164</v>
      </c>
      <c r="C11060" t="s">
        <v>483</v>
      </c>
      <c r="D11060">
        <v>618000000</v>
      </c>
      <c r="E11060">
        <v>2018</v>
      </c>
    </row>
    <row r="11061" spans="1:5" x14ac:dyDescent="0.25">
      <c r="A11061" t="s">
        <v>326</v>
      </c>
      <c r="B11061" t="s">
        <v>164</v>
      </c>
      <c r="C11061" t="s">
        <v>483</v>
      </c>
      <c r="D11061">
        <v>696000000</v>
      </c>
      <c r="E11061">
        <v>2019</v>
      </c>
    </row>
    <row r="11062" spans="1:5" x14ac:dyDescent="0.25">
      <c r="A11062" t="s">
        <v>326</v>
      </c>
      <c r="B11062" t="s">
        <v>164</v>
      </c>
      <c r="C11062" t="s">
        <v>483</v>
      </c>
      <c r="D11062">
        <v>600000000</v>
      </c>
      <c r="E11062">
        <v>2020</v>
      </c>
    </row>
    <row r="11063" spans="1:5" x14ac:dyDescent="0.25">
      <c r="A11063" t="s">
        <v>326</v>
      </c>
      <c r="B11063" t="s">
        <v>164</v>
      </c>
      <c r="C11063" t="s">
        <v>484</v>
      </c>
      <c r="D11063">
        <v>510000000</v>
      </c>
      <c r="E11063">
        <v>2018</v>
      </c>
    </row>
    <row r="11064" spans="1:5" x14ac:dyDescent="0.25">
      <c r="A11064" t="s">
        <v>326</v>
      </c>
      <c r="B11064" t="s">
        <v>164</v>
      </c>
      <c r="C11064" t="s">
        <v>484</v>
      </c>
      <c r="D11064">
        <v>679000000</v>
      </c>
      <c r="E11064">
        <v>2019</v>
      </c>
    </row>
    <row r="11065" spans="1:5" x14ac:dyDescent="0.25">
      <c r="A11065" t="s">
        <v>326</v>
      </c>
      <c r="B11065" t="s">
        <v>164</v>
      </c>
      <c r="C11065" t="s">
        <v>484</v>
      </c>
      <c r="D11065">
        <v>937000000</v>
      </c>
      <c r="E11065">
        <v>2020</v>
      </c>
    </row>
    <row r="11066" spans="1:5" x14ac:dyDescent="0.25">
      <c r="A11066" t="s">
        <v>326</v>
      </c>
      <c r="B11066" t="s">
        <v>164</v>
      </c>
      <c r="C11066" t="s">
        <v>485</v>
      </c>
      <c r="D11066">
        <v>16796000000</v>
      </c>
      <c r="E11066">
        <v>2018</v>
      </c>
    </row>
    <row r="11067" spans="1:5" x14ac:dyDescent="0.25">
      <c r="A11067" t="s">
        <v>326</v>
      </c>
      <c r="B11067" t="s">
        <v>164</v>
      </c>
      <c r="C11067" t="s">
        <v>485</v>
      </c>
      <c r="D11067">
        <v>20597000000</v>
      </c>
      <c r="E11067">
        <v>2020</v>
      </c>
    </row>
    <row r="11068" spans="1:5" x14ac:dyDescent="0.25">
      <c r="A11068" t="s">
        <v>326</v>
      </c>
      <c r="B11068" t="s">
        <v>164</v>
      </c>
      <c r="C11068" t="s">
        <v>495</v>
      </c>
      <c r="D11068">
        <v>0</v>
      </c>
      <c r="E11068">
        <v>2019</v>
      </c>
    </row>
    <row r="11069" spans="1:5" x14ac:dyDescent="0.25">
      <c r="A11069" t="s">
        <v>326</v>
      </c>
      <c r="B11069" t="s">
        <v>164</v>
      </c>
      <c r="C11069" t="s">
        <v>486</v>
      </c>
      <c r="D11069">
        <v>-630000000</v>
      </c>
      <c r="E11069">
        <v>2018</v>
      </c>
    </row>
    <row r="11070" spans="1:5" x14ac:dyDescent="0.25">
      <c r="A11070" t="s">
        <v>326</v>
      </c>
      <c r="B11070" t="s">
        <v>164</v>
      </c>
      <c r="C11070" t="s">
        <v>486</v>
      </c>
      <c r="D11070">
        <v>-3290000000</v>
      </c>
      <c r="E11070">
        <v>2019</v>
      </c>
    </row>
    <row r="11071" spans="1:5" x14ac:dyDescent="0.25">
      <c r="A11071" t="s">
        <v>326</v>
      </c>
      <c r="B11071" t="s">
        <v>164</v>
      </c>
      <c r="C11071" t="s">
        <v>486</v>
      </c>
      <c r="D11071">
        <v>5361000000</v>
      </c>
      <c r="E11071">
        <v>2020</v>
      </c>
    </row>
    <row r="11072" spans="1:5" x14ac:dyDescent="0.25">
      <c r="A11072" t="s">
        <v>328</v>
      </c>
      <c r="B11072" t="s">
        <v>166</v>
      </c>
      <c r="C11072" t="s">
        <v>411</v>
      </c>
      <c r="D11072">
        <v>7446000000</v>
      </c>
      <c r="E11072">
        <v>2018</v>
      </c>
    </row>
    <row r="11073" spans="1:5" x14ac:dyDescent="0.25">
      <c r="A11073" t="s">
        <v>328</v>
      </c>
      <c r="B11073" t="s">
        <v>166</v>
      </c>
      <c r="C11073" t="s">
        <v>411</v>
      </c>
      <c r="D11073">
        <v>7981000000</v>
      </c>
      <c r="E11073">
        <v>2019</v>
      </c>
    </row>
    <row r="11074" spans="1:5" x14ac:dyDescent="0.25">
      <c r="A11074" t="s">
        <v>328</v>
      </c>
      <c r="B11074" t="s">
        <v>166</v>
      </c>
      <c r="C11074" t="s">
        <v>411</v>
      </c>
      <c r="D11074">
        <v>9580000000</v>
      </c>
      <c r="E11074">
        <v>2020</v>
      </c>
    </row>
    <row r="11075" spans="1:5" x14ac:dyDescent="0.25">
      <c r="A11075" t="s">
        <v>328</v>
      </c>
      <c r="B11075" t="s">
        <v>166</v>
      </c>
      <c r="C11075" t="s">
        <v>10</v>
      </c>
      <c r="D11075">
        <v>6722000000</v>
      </c>
      <c r="E11075">
        <v>2018</v>
      </c>
    </row>
    <row r="11076" spans="1:5" x14ac:dyDescent="0.25">
      <c r="A11076" t="s">
        <v>328</v>
      </c>
      <c r="B11076" t="s">
        <v>166</v>
      </c>
      <c r="C11076" t="s">
        <v>10</v>
      </c>
      <c r="D11076">
        <v>7659000000</v>
      </c>
      <c r="E11076">
        <v>2019</v>
      </c>
    </row>
    <row r="11077" spans="1:5" x14ac:dyDescent="0.25">
      <c r="A11077" t="s">
        <v>328</v>
      </c>
      <c r="B11077" t="s">
        <v>166</v>
      </c>
      <c r="C11077" t="s">
        <v>10</v>
      </c>
      <c r="D11077">
        <v>6782000000</v>
      </c>
      <c r="E11077">
        <v>2020</v>
      </c>
    </row>
    <row r="11078" spans="1:5" x14ac:dyDescent="0.25">
      <c r="A11078" t="s">
        <v>328</v>
      </c>
      <c r="B11078" t="s">
        <v>166</v>
      </c>
      <c r="C11078" t="s">
        <v>412</v>
      </c>
      <c r="D11078">
        <v>0</v>
      </c>
      <c r="E11078">
        <v>2018</v>
      </c>
    </row>
    <row r="11079" spans="1:5" x14ac:dyDescent="0.25">
      <c r="A11079" t="s">
        <v>328</v>
      </c>
      <c r="B11079" t="s">
        <v>166</v>
      </c>
      <c r="C11079" t="s">
        <v>412</v>
      </c>
      <c r="D11079">
        <v>0</v>
      </c>
      <c r="E11079">
        <v>2019</v>
      </c>
    </row>
    <row r="11080" spans="1:5" x14ac:dyDescent="0.25">
      <c r="A11080" t="s">
        <v>328</v>
      </c>
      <c r="B11080" t="s">
        <v>166</v>
      </c>
      <c r="C11080" t="s">
        <v>412</v>
      </c>
      <c r="D11080">
        <v>0</v>
      </c>
      <c r="E11080">
        <v>2020</v>
      </c>
    </row>
    <row r="11081" spans="1:5" x14ac:dyDescent="0.25">
      <c r="A11081" t="s">
        <v>328</v>
      </c>
      <c r="B11081" t="s">
        <v>166</v>
      </c>
      <c r="C11081" t="s">
        <v>413</v>
      </c>
      <c r="D11081">
        <v>10134000000</v>
      </c>
      <c r="E11081">
        <v>2018</v>
      </c>
    </row>
    <row r="11082" spans="1:5" x14ac:dyDescent="0.25">
      <c r="A11082" t="s">
        <v>328</v>
      </c>
      <c r="B11082" t="s">
        <v>166</v>
      </c>
      <c r="C11082" t="s">
        <v>413</v>
      </c>
      <c r="D11082">
        <v>11841000000</v>
      </c>
      <c r="E11082">
        <v>2019</v>
      </c>
    </row>
    <row r="11083" spans="1:5" x14ac:dyDescent="0.25">
      <c r="A11083" t="s">
        <v>328</v>
      </c>
      <c r="B11083" t="s">
        <v>166</v>
      </c>
      <c r="C11083" t="s">
        <v>413</v>
      </c>
      <c r="D11083">
        <v>14063000000</v>
      </c>
      <c r="E11083">
        <v>2020</v>
      </c>
    </row>
    <row r="11084" spans="1:5" x14ac:dyDescent="0.25">
      <c r="A11084" t="s">
        <v>328</v>
      </c>
      <c r="B11084" t="s">
        <v>166</v>
      </c>
      <c r="C11084" t="s">
        <v>15</v>
      </c>
      <c r="D11084">
        <v>127963000000</v>
      </c>
      <c r="E11084">
        <v>2018</v>
      </c>
    </row>
    <row r="11085" spans="1:5" x14ac:dyDescent="0.25">
      <c r="A11085" t="s">
        <v>328</v>
      </c>
      <c r="B11085" t="s">
        <v>166</v>
      </c>
      <c r="C11085" t="s">
        <v>15</v>
      </c>
      <c r="D11085">
        <v>136524000000</v>
      </c>
      <c r="E11085">
        <v>2019</v>
      </c>
    </row>
    <row r="11086" spans="1:5" x14ac:dyDescent="0.25">
      <c r="A11086" t="s">
        <v>328</v>
      </c>
      <c r="B11086" t="s">
        <v>166</v>
      </c>
      <c r="C11086" t="s">
        <v>15</v>
      </c>
      <c r="D11086">
        <v>153091000000</v>
      </c>
      <c r="E11086">
        <v>2020</v>
      </c>
    </row>
    <row r="11087" spans="1:5" x14ac:dyDescent="0.25">
      <c r="A11087" t="s">
        <v>328</v>
      </c>
      <c r="B11087" t="s">
        <v>166</v>
      </c>
      <c r="C11087" t="s">
        <v>414</v>
      </c>
      <c r="D11087">
        <v>-15181000000</v>
      </c>
      <c r="E11087">
        <v>2018</v>
      </c>
    </row>
    <row r="11088" spans="1:5" x14ac:dyDescent="0.25">
      <c r="A11088" t="s">
        <v>328</v>
      </c>
      <c r="B11088" t="s">
        <v>166</v>
      </c>
      <c r="C11088" t="s">
        <v>414</v>
      </c>
      <c r="D11088">
        <v>-16213000000</v>
      </c>
      <c r="E11088">
        <v>2019</v>
      </c>
    </row>
    <row r="11089" spans="1:5" x14ac:dyDescent="0.25">
      <c r="A11089" t="s">
        <v>328</v>
      </c>
      <c r="B11089" t="s">
        <v>166</v>
      </c>
      <c r="C11089" t="s">
        <v>414</v>
      </c>
      <c r="D11089">
        <v>-14259000000</v>
      </c>
      <c r="E11089">
        <v>2020</v>
      </c>
    </row>
    <row r="11090" spans="1:5" x14ac:dyDescent="0.25">
      <c r="A11090" t="s">
        <v>328</v>
      </c>
      <c r="B11090" t="s">
        <v>166</v>
      </c>
      <c r="C11090" t="s">
        <v>415</v>
      </c>
      <c r="D11090">
        <v>-18607000000</v>
      </c>
      <c r="E11090">
        <v>2018</v>
      </c>
    </row>
    <row r="11091" spans="1:5" x14ac:dyDescent="0.25">
      <c r="A11091" t="s">
        <v>328</v>
      </c>
      <c r="B11091" t="s">
        <v>166</v>
      </c>
      <c r="C11091" t="s">
        <v>415</v>
      </c>
      <c r="D11091">
        <v>-17565000000</v>
      </c>
      <c r="E11091">
        <v>2019</v>
      </c>
    </row>
    <row r="11092" spans="1:5" x14ac:dyDescent="0.25">
      <c r="A11092" t="s">
        <v>328</v>
      </c>
      <c r="B11092" t="s">
        <v>166</v>
      </c>
      <c r="C11092" t="s">
        <v>415</v>
      </c>
      <c r="D11092">
        <v>-12917000000</v>
      </c>
      <c r="E11092">
        <v>2020</v>
      </c>
    </row>
    <row r="11093" spans="1:5" x14ac:dyDescent="0.25">
      <c r="A11093" t="s">
        <v>328</v>
      </c>
      <c r="B11093" t="s">
        <v>166</v>
      </c>
      <c r="C11093" t="s">
        <v>416</v>
      </c>
      <c r="D11093">
        <v>-11239000000</v>
      </c>
      <c r="E11093">
        <v>2018</v>
      </c>
    </row>
    <row r="11094" spans="1:5" x14ac:dyDescent="0.25">
      <c r="A11094" t="s">
        <v>328</v>
      </c>
      <c r="B11094" t="s">
        <v>166</v>
      </c>
      <c r="C11094" t="s">
        <v>416</v>
      </c>
      <c r="D11094">
        <v>-14405000000</v>
      </c>
      <c r="E11094">
        <v>2019</v>
      </c>
    </row>
    <row r="11095" spans="1:5" x14ac:dyDescent="0.25">
      <c r="A11095" t="s">
        <v>328</v>
      </c>
      <c r="B11095" t="s">
        <v>166</v>
      </c>
      <c r="C11095" t="s">
        <v>416</v>
      </c>
      <c r="D11095">
        <v>-20796000000</v>
      </c>
      <c r="E11095">
        <v>2020</v>
      </c>
    </row>
    <row r="11096" spans="1:5" x14ac:dyDescent="0.25">
      <c r="A11096" t="s">
        <v>328</v>
      </c>
      <c r="B11096" t="s">
        <v>166</v>
      </c>
      <c r="C11096" t="s">
        <v>417</v>
      </c>
      <c r="D11096">
        <v>29432000000</v>
      </c>
      <c r="E11096">
        <v>2018</v>
      </c>
    </row>
    <row r="11097" spans="1:5" x14ac:dyDescent="0.25">
      <c r="A11097" t="s">
        <v>328</v>
      </c>
      <c r="B11097" t="s">
        <v>166</v>
      </c>
      <c r="C11097" t="s">
        <v>417</v>
      </c>
      <c r="D11097">
        <v>33145000000</v>
      </c>
      <c r="E11097">
        <v>2019</v>
      </c>
    </row>
    <row r="11098" spans="1:5" x14ac:dyDescent="0.25">
      <c r="A11098" t="s">
        <v>328</v>
      </c>
      <c r="B11098" t="s">
        <v>166</v>
      </c>
      <c r="C11098" t="s">
        <v>417</v>
      </c>
      <c r="D11098">
        <v>35384000000</v>
      </c>
      <c r="E11098">
        <v>2020</v>
      </c>
    </row>
    <row r="11099" spans="1:5" x14ac:dyDescent="0.25">
      <c r="A11099" t="s">
        <v>328</v>
      </c>
      <c r="B11099" t="s">
        <v>166</v>
      </c>
      <c r="C11099" t="s">
        <v>418</v>
      </c>
      <c r="D11099">
        <v>3019000000</v>
      </c>
      <c r="E11099">
        <v>2018</v>
      </c>
    </row>
    <row r="11100" spans="1:5" x14ac:dyDescent="0.25">
      <c r="A11100" t="s">
        <v>328</v>
      </c>
      <c r="B11100" t="s">
        <v>166</v>
      </c>
      <c r="C11100" t="s">
        <v>418</v>
      </c>
      <c r="D11100">
        <v>4194000000</v>
      </c>
      <c r="E11100">
        <v>2019</v>
      </c>
    </row>
    <row r="11101" spans="1:5" x14ac:dyDescent="0.25">
      <c r="A11101" t="s">
        <v>328</v>
      </c>
      <c r="B11101" t="s">
        <v>166</v>
      </c>
      <c r="C11101" t="s">
        <v>418</v>
      </c>
      <c r="D11101">
        <v>5865000000</v>
      </c>
      <c r="E11101">
        <v>2020</v>
      </c>
    </row>
    <row r="11102" spans="1:5" x14ac:dyDescent="0.25">
      <c r="A11102" t="s">
        <v>328</v>
      </c>
      <c r="B11102" t="s">
        <v>166</v>
      </c>
      <c r="C11102" t="s">
        <v>419</v>
      </c>
      <c r="D11102">
        <v>1714000000</v>
      </c>
      <c r="E11102">
        <v>2018</v>
      </c>
    </row>
    <row r="11103" spans="1:5" x14ac:dyDescent="0.25">
      <c r="A11103" t="s">
        <v>328</v>
      </c>
      <c r="B11103" t="s">
        <v>166</v>
      </c>
      <c r="C11103" t="s">
        <v>419</v>
      </c>
      <c r="D11103">
        <v>935000000</v>
      </c>
      <c r="E11103">
        <v>2019</v>
      </c>
    </row>
    <row r="11104" spans="1:5" x14ac:dyDescent="0.25">
      <c r="A11104" t="s">
        <v>328</v>
      </c>
      <c r="B11104" t="s">
        <v>166</v>
      </c>
      <c r="C11104" t="s">
        <v>419</v>
      </c>
      <c r="D11104">
        <v>-883000000</v>
      </c>
      <c r="E11104">
        <v>2020</v>
      </c>
    </row>
    <row r="11105" spans="1:5" x14ac:dyDescent="0.25">
      <c r="A11105" t="s">
        <v>328</v>
      </c>
      <c r="B11105" t="s">
        <v>166</v>
      </c>
      <c r="C11105" t="s">
        <v>420</v>
      </c>
      <c r="D11105">
        <v>214000000</v>
      </c>
      <c r="E11105">
        <v>2018</v>
      </c>
    </row>
    <row r="11106" spans="1:5" x14ac:dyDescent="0.25">
      <c r="A11106" t="s">
        <v>328</v>
      </c>
      <c r="B11106" t="s">
        <v>166</v>
      </c>
      <c r="C11106" t="s">
        <v>420</v>
      </c>
      <c r="D11106">
        <v>1481000000</v>
      </c>
      <c r="E11106">
        <v>2019</v>
      </c>
    </row>
    <row r="11107" spans="1:5" x14ac:dyDescent="0.25">
      <c r="A11107" t="s">
        <v>328</v>
      </c>
      <c r="B11107" t="s">
        <v>166</v>
      </c>
      <c r="C11107" t="s">
        <v>420</v>
      </c>
      <c r="D11107">
        <v>687000000</v>
      </c>
      <c r="E11107">
        <v>2020</v>
      </c>
    </row>
    <row r="11108" spans="1:5" x14ac:dyDescent="0.25">
      <c r="A11108" t="s">
        <v>328</v>
      </c>
      <c r="B11108" t="s">
        <v>166</v>
      </c>
      <c r="C11108" t="s">
        <v>421</v>
      </c>
      <c r="D11108">
        <v>1318000000</v>
      </c>
      <c r="E11108">
        <v>2018</v>
      </c>
    </row>
    <row r="11109" spans="1:5" x14ac:dyDescent="0.25">
      <c r="A11109" t="s">
        <v>328</v>
      </c>
      <c r="B11109" t="s">
        <v>166</v>
      </c>
      <c r="C11109" t="s">
        <v>421</v>
      </c>
      <c r="D11109">
        <v>5000000</v>
      </c>
      <c r="E11109">
        <v>2019</v>
      </c>
    </row>
    <row r="11110" spans="1:5" x14ac:dyDescent="0.25">
      <c r="A11110" t="s">
        <v>328</v>
      </c>
      <c r="B11110" t="s">
        <v>166</v>
      </c>
      <c r="C11110" t="s">
        <v>421</v>
      </c>
      <c r="D11110">
        <v>694000000</v>
      </c>
      <c r="E11110">
        <v>2020</v>
      </c>
    </row>
    <row r="11111" spans="1:5" x14ac:dyDescent="0.25">
      <c r="A11111" t="s">
        <v>328</v>
      </c>
      <c r="B11111" t="s">
        <v>166</v>
      </c>
      <c r="C11111" t="s">
        <v>422</v>
      </c>
      <c r="D11111">
        <v>1755000000</v>
      </c>
      <c r="E11111">
        <v>2018</v>
      </c>
    </row>
    <row r="11112" spans="1:5" x14ac:dyDescent="0.25">
      <c r="A11112" t="s">
        <v>328</v>
      </c>
      <c r="B11112" t="s">
        <v>166</v>
      </c>
      <c r="C11112" t="s">
        <v>422</v>
      </c>
      <c r="D11112">
        <v>-256000000</v>
      </c>
      <c r="E11112">
        <v>2019</v>
      </c>
    </row>
    <row r="11113" spans="1:5" x14ac:dyDescent="0.25">
      <c r="A11113" t="s">
        <v>328</v>
      </c>
      <c r="B11113" t="s">
        <v>166</v>
      </c>
      <c r="C11113" t="s">
        <v>422</v>
      </c>
      <c r="D11113">
        <v>-422000000</v>
      </c>
      <c r="E11113">
        <v>2020</v>
      </c>
    </row>
    <row r="11114" spans="1:5" x14ac:dyDescent="0.25">
      <c r="A11114" t="s">
        <v>328</v>
      </c>
      <c r="B11114" t="s">
        <v>166</v>
      </c>
      <c r="C11114" t="s">
        <v>423</v>
      </c>
      <c r="D11114">
        <v>25365000000</v>
      </c>
      <c r="E11114">
        <v>2018</v>
      </c>
    </row>
    <row r="11115" spans="1:5" x14ac:dyDescent="0.25">
      <c r="A11115" t="s">
        <v>328</v>
      </c>
      <c r="B11115" t="s">
        <v>166</v>
      </c>
      <c r="C11115" t="s">
        <v>423</v>
      </c>
      <c r="D11115">
        <v>25261000000</v>
      </c>
      <c r="E11115">
        <v>2019</v>
      </c>
    </row>
    <row r="11116" spans="1:5" x14ac:dyDescent="0.25">
      <c r="A11116" t="s">
        <v>328</v>
      </c>
      <c r="B11116" t="s">
        <v>166</v>
      </c>
      <c r="C11116" t="s">
        <v>423</v>
      </c>
      <c r="D11116">
        <v>25556000000</v>
      </c>
      <c r="E11116">
        <v>2020</v>
      </c>
    </row>
    <row r="11117" spans="1:5" x14ac:dyDescent="0.25">
      <c r="A11117" t="s">
        <v>328</v>
      </c>
      <c r="B11117" t="s">
        <v>166</v>
      </c>
      <c r="C11117" t="s">
        <v>424</v>
      </c>
      <c r="D11117">
        <v>0</v>
      </c>
      <c r="E11117">
        <v>2018</v>
      </c>
    </row>
    <row r="11118" spans="1:5" x14ac:dyDescent="0.25">
      <c r="A11118" t="s">
        <v>328</v>
      </c>
      <c r="B11118" t="s">
        <v>166</v>
      </c>
      <c r="C11118" t="s">
        <v>424</v>
      </c>
      <c r="D11118">
        <v>0</v>
      </c>
      <c r="E11118">
        <v>2019</v>
      </c>
    </row>
    <row r="11119" spans="1:5" x14ac:dyDescent="0.25">
      <c r="A11119" t="s">
        <v>328</v>
      </c>
      <c r="B11119" t="s">
        <v>166</v>
      </c>
      <c r="C11119" t="s">
        <v>424</v>
      </c>
      <c r="D11119">
        <v>0</v>
      </c>
      <c r="E11119">
        <v>2020</v>
      </c>
    </row>
    <row r="11120" spans="1:5" x14ac:dyDescent="0.25">
      <c r="A11120" t="s">
        <v>328</v>
      </c>
      <c r="B11120" t="s">
        <v>166</v>
      </c>
      <c r="C11120" t="s">
        <v>425</v>
      </c>
      <c r="D11120">
        <v>21007000000</v>
      </c>
      <c r="E11120">
        <v>2018</v>
      </c>
    </row>
    <row r="11121" spans="1:5" x14ac:dyDescent="0.25">
      <c r="A11121" t="s">
        <v>328</v>
      </c>
      <c r="B11121" t="s">
        <v>166</v>
      </c>
      <c r="C11121" t="s">
        <v>425</v>
      </c>
      <c r="D11121">
        <v>20742000000</v>
      </c>
      <c r="E11121">
        <v>2019</v>
      </c>
    </row>
    <row r="11122" spans="1:5" x14ac:dyDescent="0.25">
      <c r="A11122" t="s">
        <v>328</v>
      </c>
      <c r="B11122" t="s">
        <v>166</v>
      </c>
      <c r="C11122" t="s">
        <v>425</v>
      </c>
      <c r="D11122">
        <v>21428000000</v>
      </c>
      <c r="E11122">
        <v>2020</v>
      </c>
    </row>
    <row r="11123" spans="1:5" x14ac:dyDescent="0.25">
      <c r="A11123" t="s">
        <v>328</v>
      </c>
      <c r="B11123" t="s">
        <v>166</v>
      </c>
      <c r="C11123" t="s">
        <v>426</v>
      </c>
      <c r="D11123">
        <v>-46000000</v>
      </c>
      <c r="E11123">
        <v>2018</v>
      </c>
    </row>
    <row r="11124" spans="1:5" x14ac:dyDescent="0.25">
      <c r="A11124" t="s">
        <v>328</v>
      </c>
      <c r="B11124" t="s">
        <v>166</v>
      </c>
      <c r="C11124" t="s">
        <v>426</v>
      </c>
      <c r="D11124">
        <v>-306000000</v>
      </c>
      <c r="E11124">
        <v>2019</v>
      </c>
    </row>
    <row r="11125" spans="1:5" x14ac:dyDescent="0.25">
      <c r="A11125" t="s">
        <v>328</v>
      </c>
      <c r="B11125" t="s">
        <v>166</v>
      </c>
      <c r="C11125" t="s">
        <v>426</v>
      </c>
      <c r="D11125">
        <v>529000000</v>
      </c>
      <c r="E11125">
        <v>2020</v>
      </c>
    </row>
    <row r="11126" spans="1:5" x14ac:dyDescent="0.25">
      <c r="A11126" t="s">
        <v>328</v>
      </c>
      <c r="B11126" t="s">
        <v>166</v>
      </c>
      <c r="C11126" t="s">
        <v>21</v>
      </c>
      <c r="D11126">
        <v>27111000000</v>
      </c>
      <c r="E11126">
        <v>2018</v>
      </c>
    </row>
    <row r="11127" spans="1:5" x14ac:dyDescent="0.25">
      <c r="A11127" t="s">
        <v>328</v>
      </c>
      <c r="B11127" t="s">
        <v>166</v>
      </c>
      <c r="C11127" t="s">
        <v>21</v>
      </c>
      <c r="D11127">
        <v>29825000000</v>
      </c>
      <c r="E11127">
        <v>2019</v>
      </c>
    </row>
    <row r="11128" spans="1:5" x14ac:dyDescent="0.25">
      <c r="A11128" t="s">
        <v>328</v>
      </c>
      <c r="B11128" t="s">
        <v>166</v>
      </c>
      <c r="C11128" t="s">
        <v>21</v>
      </c>
      <c r="D11128">
        <v>34255000000</v>
      </c>
      <c r="E11128">
        <v>2020</v>
      </c>
    </row>
    <row r="11129" spans="1:5" x14ac:dyDescent="0.25">
      <c r="A11129" t="s">
        <v>328</v>
      </c>
      <c r="B11129" t="s">
        <v>166</v>
      </c>
      <c r="C11129" t="s">
        <v>427</v>
      </c>
      <c r="D11129">
        <v>20421000000</v>
      </c>
      <c r="E11129">
        <v>2018</v>
      </c>
    </row>
    <row r="11130" spans="1:5" x14ac:dyDescent="0.25">
      <c r="A11130" t="s">
        <v>328</v>
      </c>
      <c r="B11130" t="s">
        <v>166</v>
      </c>
      <c r="C11130" t="s">
        <v>427</v>
      </c>
      <c r="D11130">
        <v>20105000000</v>
      </c>
      <c r="E11130">
        <v>2019</v>
      </c>
    </row>
    <row r="11131" spans="1:5" x14ac:dyDescent="0.25">
      <c r="A11131" t="s">
        <v>328</v>
      </c>
      <c r="B11131" t="s">
        <v>166</v>
      </c>
      <c r="C11131" t="s">
        <v>427</v>
      </c>
      <c r="D11131">
        <v>19934000000</v>
      </c>
      <c r="E11131">
        <v>2020</v>
      </c>
    </row>
    <row r="11132" spans="1:5" x14ac:dyDescent="0.25">
      <c r="A11132" t="s">
        <v>328</v>
      </c>
      <c r="B11132" t="s">
        <v>166</v>
      </c>
      <c r="C11132" t="s">
        <v>13</v>
      </c>
      <c r="D11132">
        <v>28787000000</v>
      </c>
      <c r="E11132">
        <v>2018</v>
      </c>
    </row>
    <row r="11133" spans="1:5" x14ac:dyDescent="0.25">
      <c r="A11133" t="s">
        <v>328</v>
      </c>
      <c r="B11133" t="s">
        <v>166</v>
      </c>
      <c r="C11133" t="s">
        <v>13</v>
      </c>
      <c r="D11133">
        <v>31239000000</v>
      </c>
      <c r="E11133">
        <v>2019</v>
      </c>
    </row>
    <row r="11134" spans="1:5" x14ac:dyDescent="0.25">
      <c r="A11134" t="s">
        <v>328</v>
      </c>
      <c r="B11134" t="s">
        <v>166</v>
      </c>
      <c r="C11134" t="s">
        <v>13</v>
      </c>
      <c r="D11134">
        <v>47249000000</v>
      </c>
      <c r="E11134">
        <v>2020</v>
      </c>
    </row>
    <row r="11135" spans="1:5" x14ac:dyDescent="0.25">
      <c r="A11135" t="s">
        <v>328</v>
      </c>
      <c r="B11135" t="s">
        <v>166</v>
      </c>
      <c r="C11135" t="s">
        <v>16</v>
      </c>
      <c r="D11135">
        <v>16626000000</v>
      </c>
      <c r="E11135">
        <v>2018</v>
      </c>
    </row>
    <row r="11136" spans="1:5" x14ac:dyDescent="0.25">
      <c r="A11136" t="s">
        <v>328</v>
      </c>
      <c r="B11136" t="s">
        <v>166</v>
      </c>
      <c r="C11136" t="s">
        <v>16</v>
      </c>
      <c r="D11136">
        <v>22310000000</v>
      </c>
      <c r="E11136">
        <v>2019</v>
      </c>
    </row>
    <row r="11137" spans="1:5" x14ac:dyDescent="0.25">
      <c r="A11137" t="s">
        <v>328</v>
      </c>
      <c r="B11137" t="s">
        <v>166</v>
      </c>
      <c r="C11137" t="s">
        <v>16</v>
      </c>
      <c r="D11137">
        <v>24754000000</v>
      </c>
      <c r="E11137">
        <v>2020</v>
      </c>
    </row>
    <row r="11138" spans="1:5" x14ac:dyDescent="0.25">
      <c r="A11138" t="s">
        <v>328</v>
      </c>
      <c r="B11138" t="s">
        <v>166</v>
      </c>
      <c r="C11138" t="s">
        <v>428</v>
      </c>
      <c r="D11138">
        <v>0</v>
      </c>
      <c r="E11138">
        <v>2018</v>
      </c>
    </row>
    <row r="11139" spans="1:5" x14ac:dyDescent="0.25">
      <c r="A11139" t="s">
        <v>328</v>
      </c>
      <c r="B11139" t="s">
        <v>166</v>
      </c>
      <c r="C11139" t="s">
        <v>428</v>
      </c>
      <c r="D11139">
        <v>0</v>
      </c>
      <c r="E11139">
        <v>2020</v>
      </c>
    </row>
    <row r="11140" spans="1:5" x14ac:dyDescent="0.25">
      <c r="A11140" t="s">
        <v>328</v>
      </c>
      <c r="B11140" t="s">
        <v>166</v>
      </c>
      <c r="C11140" t="s">
        <v>429</v>
      </c>
      <c r="D11140">
        <v>0</v>
      </c>
      <c r="E11140">
        <v>2018</v>
      </c>
    </row>
    <row r="11141" spans="1:5" x14ac:dyDescent="0.25">
      <c r="A11141" t="s">
        <v>328</v>
      </c>
      <c r="B11141" t="s">
        <v>166</v>
      </c>
      <c r="C11141" t="s">
        <v>429</v>
      </c>
      <c r="D11141">
        <v>0</v>
      </c>
      <c r="E11141">
        <v>2019</v>
      </c>
    </row>
    <row r="11142" spans="1:5" x14ac:dyDescent="0.25">
      <c r="A11142" t="s">
        <v>328</v>
      </c>
      <c r="B11142" t="s">
        <v>166</v>
      </c>
      <c r="C11142" t="s">
        <v>429</v>
      </c>
      <c r="D11142">
        <v>0</v>
      </c>
      <c r="E11142">
        <v>2019</v>
      </c>
    </row>
    <row r="11143" spans="1:5" x14ac:dyDescent="0.25">
      <c r="A11143" t="s">
        <v>328</v>
      </c>
      <c r="B11143" t="s">
        <v>166</v>
      </c>
      <c r="C11143" t="s">
        <v>429</v>
      </c>
      <c r="D11143">
        <v>0</v>
      </c>
      <c r="E11143">
        <v>2020</v>
      </c>
    </row>
    <row r="11144" spans="1:5" x14ac:dyDescent="0.25">
      <c r="A11144" t="s">
        <v>328</v>
      </c>
      <c r="B11144" t="s">
        <v>166</v>
      </c>
      <c r="C11144" t="s">
        <v>430</v>
      </c>
      <c r="D11144">
        <v>23317000000</v>
      </c>
      <c r="E11144">
        <v>2018</v>
      </c>
    </row>
    <row r="11145" spans="1:5" x14ac:dyDescent="0.25">
      <c r="A11145" t="s">
        <v>328</v>
      </c>
      <c r="B11145" t="s">
        <v>166</v>
      </c>
      <c r="C11145" t="s">
        <v>430</v>
      </c>
      <c r="D11145">
        <v>24058000000</v>
      </c>
      <c r="E11145">
        <v>2019</v>
      </c>
    </row>
    <row r="11146" spans="1:5" x14ac:dyDescent="0.25">
      <c r="A11146" t="s">
        <v>328</v>
      </c>
      <c r="B11146" t="s">
        <v>166</v>
      </c>
      <c r="C11146" t="s">
        <v>430</v>
      </c>
      <c r="D11146">
        <v>25078000000</v>
      </c>
      <c r="E11146">
        <v>2020</v>
      </c>
    </row>
    <row r="11147" spans="1:5" x14ac:dyDescent="0.25">
      <c r="A11147" t="s">
        <v>328</v>
      </c>
      <c r="B11147" t="s">
        <v>166</v>
      </c>
      <c r="C11147" t="s">
        <v>431</v>
      </c>
      <c r="D11147">
        <v>0</v>
      </c>
      <c r="E11147">
        <v>2018</v>
      </c>
    </row>
    <row r="11148" spans="1:5" x14ac:dyDescent="0.25">
      <c r="A11148" t="s">
        <v>328</v>
      </c>
      <c r="B11148" t="s">
        <v>166</v>
      </c>
      <c r="C11148" t="s">
        <v>431</v>
      </c>
      <c r="D11148">
        <v>0</v>
      </c>
      <c r="E11148">
        <v>2019</v>
      </c>
    </row>
    <row r="11149" spans="1:5" x14ac:dyDescent="0.25">
      <c r="A11149" t="s">
        <v>328</v>
      </c>
      <c r="B11149" t="s">
        <v>166</v>
      </c>
      <c r="C11149" t="s">
        <v>431</v>
      </c>
      <c r="D11149">
        <v>0</v>
      </c>
      <c r="E11149">
        <v>2020</v>
      </c>
    </row>
    <row r="11150" spans="1:5" x14ac:dyDescent="0.25">
      <c r="A11150" t="s">
        <v>328</v>
      </c>
      <c r="B11150" t="s">
        <v>166</v>
      </c>
      <c r="C11150" t="s">
        <v>432</v>
      </c>
      <c r="D11150">
        <v>43463</v>
      </c>
      <c r="E11150">
        <v>2018</v>
      </c>
    </row>
    <row r="11151" spans="1:5" x14ac:dyDescent="0.25">
      <c r="A11151" t="s">
        <v>328</v>
      </c>
      <c r="B11151" t="s">
        <v>166</v>
      </c>
      <c r="C11151" t="s">
        <v>432</v>
      </c>
      <c r="D11151">
        <v>43827</v>
      </c>
      <c r="E11151">
        <v>2019</v>
      </c>
    </row>
    <row r="11152" spans="1:5" x14ac:dyDescent="0.25">
      <c r="A11152" t="s">
        <v>328</v>
      </c>
      <c r="B11152" t="s">
        <v>166</v>
      </c>
      <c r="C11152" t="s">
        <v>432</v>
      </c>
      <c r="D11152">
        <v>44191</v>
      </c>
      <c r="E11152">
        <v>2020</v>
      </c>
    </row>
    <row r="11153" spans="1:5" x14ac:dyDescent="0.25">
      <c r="A11153" t="s">
        <v>328</v>
      </c>
      <c r="B11153" t="s">
        <v>166</v>
      </c>
      <c r="C11153" t="s">
        <v>433</v>
      </c>
      <c r="D11153">
        <v>0</v>
      </c>
      <c r="E11153">
        <v>2018</v>
      </c>
    </row>
    <row r="11154" spans="1:5" x14ac:dyDescent="0.25">
      <c r="A11154" t="s">
        <v>328</v>
      </c>
      <c r="B11154" t="s">
        <v>166</v>
      </c>
      <c r="C11154" t="s">
        <v>433</v>
      </c>
      <c r="D11154">
        <v>0</v>
      </c>
      <c r="E11154">
        <v>2019</v>
      </c>
    </row>
    <row r="11155" spans="1:5" x14ac:dyDescent="0.25">
      <c r="A11155" t="s">
        <v>328</v>
      </c>
      <c r="B11155" t="s">
        <v>166</v>
      </c>
      <c r="C11155" t="s">
        <v>433</v>
      </c>
      <c r="D11155">
        <v>0</v>
      </c>
      <c r="E11155">
        <v>2020</v>
      </c>
    </row>
    <row r="11156" spans="1:5" x14ac:dyDescent="0.25">
      <c r="A11156" t="s">
        <v>328</v>
      </c>
      <c r="B11156" t="s">
        <v>166</v>
      </c>
      <c r="C11156" t="s">
        <v>434</v>
      </c>
      <c r="D11156">
        <v>74563000000</v>
      </c>
      <c r="E11156">
        <v>2018</v>
      </c>
    </row>
    <row r="11157" spans="1:5" x14ac:dyDescent="0.25">
      <c r="A11157" t="s">
        <v>328</v>
      </c>
      <c r="B11157" t="s">
        <v>166</v>
      </c>
      <c r="C11157" t="s">
        <v>434</v>
      </c>
      <c r="D11157">
        <v>77504000000</v>
      </c>
      <c r="E11157">
        <v>2019</v>
      </c>
    </row>
    <row r="11158" spans="1:5" x14ac:dyDescent="0.25">
      <c r="A11158" t="s">
        <v>328</v>
      </c>
      <c r="B11158" t="s">
        <v>166</v>
      </c>
      <c r="C11158" t="s">
        <v>434</v>
      </c>
      <c r="D11158">
        <v>81038000000</v>
      </c>
      <c r="E11158">
        <v>2020</v>
      </c>
    </row>
    <row r="11159" spans="1:5" x14ac:dyDescent="0.25">
      <c r="A11159" t="s">
        <v>328</v>
      </c>
      <c r="B11159" t="s">
        <v>166</v>
      </c>
      <c r="C11159" t="s">
        <v>435</v>
      </c>
      <c r="D11159">
        <v>0</v>
      </c>
      <c r="E11159">
        <v>2018</v>
      </c>
    </row>
    <row r="11160" spans="1:5" x14ac:dyDescent="0.25">
      <c r="A11160" t="s">
        <v>328</v>
      </c>
      <c r="B11160" t="s">
        <v>166</v>
      </c>
      <c r="C11160" t="s">
        <v>435</v>
      </c>
      <c r="D11160">
        <v>0</v>
      </c>
      <c r="E11160">
        <v>2019</v>
      </c>
    </row>
    <row r="11161" spans="1:5" x14ac:dyDescent="0.25">
      <c r="A11161" t="s">
        <v>328</v>
      </c>
      <c r="B11161" t="s">
        <v>166</v>
      </c>
      <c r="C11161" t="s">
        <v>435</v>
      </c>
      <c r="D11161">
        <v>0</v>
      </c>
      <c r="E11161">
        <v>2020</v>
      </c>
    </row>
    <row r="11162" spans="1:5" x14ac:dyDescent="0.25">
      <c r="A11162" t="s">
        <v>328</v>
      </c>
      <c r="B11162" t="s">
        <v>166</v>
      </c>
      <c r="C11162" t="s">
        <v>436</v>
      </c>
      <c r="D11162">
        <v>24513000000</v>
      </c>
      <c r="E11162">
        <v>2018</v>
      </c>
    </row>
    <row r="11163" spans="1:5" x14ac:dyDescent="0.25">
      <c r="A11163" t="s">
        <v>328</v>
      </c>
      <c r="B11163" t="s">
        <v>166</v>
      </c>
      <c r="C11163" t="s">
        <v>436</v>
      </c>
      <c r="D11163">
        <v>26276000000</v>
      </c>
      <c r="E11163">
        <v>2019</v>
      </c>
    </row>
    <row r="11164" spans="1:5" x14ac:dyDescent="0.25">
      <c r="A11164" t="s">
        <v>328</v>
      </c>
      <c r="B11164" t="s">
        <v>166</v>
      </c>
      <c r="C11164" t="s">
        <v>436</v>
      </c>
      <c r="D11164">
        <v>26971000000</v>
      </c>
      <c r="E11164">
        <v>2020</v>
      </c>
    </row>
    <row r="11165" spans="1:5" x14ac:dyDescent="0.25">
      <c r="A11165" t="s">
        <v>328</v>
      </c>
      <c r="B11165" t="s">
        <v>166</v>
      </c>
      <c r="C11165" t="s">
        <v>437</v>
      </c>
      <c r="D11165">
        <v>43737000000</v>
      </c>
      <c r="E11165">
        <v>2018</v>
      </c>
    </row>
    <row r="11166" spans="1:5" x14ac:dyDescent="0.25">
      <c r="A11166" t="s">
        <v>328</v>
      </c>
      <c r="B11166" t="s">
        <v>166</v>
      </c>
      <c r="C11166" t="s">
        <v>437</v>
      </c>
      <c r="D11166">
        <v>42140000000</v>
      </c>
      <c r="E11166">
        <v>2019</v>
      </c>
    </row>
    <row r="11167" spans="1:5" x14ac:dyDescent="0.25">
      <c r="A11167" t="s">
        <v>328</v>
      </c>
      <c r="B11167" t="s">
        <v>166</v>
      </c>
      <c r="C11167" t="s">
        <v>437</v>
      </c>
      <c r="D11167">
        <v>43612000000</v>
      </c>
      <c r="E11167">
        <v>2020</v>
      </c>
    </row>
    <row r="11168" spans="1:5" x14ac:dyDescent="0.25">
      <c r="A11168" t="s">
        <v>328</v>
      </c>
      <c r="B11168" t="s">
        <v>166</v>
      </c>
      <c r="C11168" t="s">
        <v>438</v>
      </c>
      <c r="D11168">
        <v>21053000000</v>
      </c>
      <c r="E11168">
        <v>2018</v>
      </c>
    </row>
    <row r="11169" spans="1:5" x14ac:dyDescent="0.25">
      <c r="A11169" t="s">
        <v>328</v>
      </c>
      <c r="B11169" t="s">
        <v>166</v>
      </c>
      <c r="C11169" t="s">
        <v>438</v>
      </c>
      <c r="D11169">
        <v>21048000000</v>
      </c>
      <c r="E11169">
        <v>2019</v>
      </c>
    </row>
    <row r="11170" spans="1:5" x14ac:dyDescent="0.25">
      <c r="A11170" t="s">
        <v>328</v>
      </c>
      <c r="B11170" t="s">
        <v>166</v>
      </c>
      <c r="C11170" t="s">
        <v>438</v>
      </c>
      <c r="D11170">
        <v>20899000000</v>
      </c>
      <c r="E11170">
        <v>2020</v>
      </c>
    </row>
    <row r="11171" spans="1:5" x14ac:dyDescent="0.25">
      <c r="A11171" t="s">
        <v>328</v>
      </c>
      <c r="B11171" t="s">
        <v>166</v>
      </c>
      <c r="C11171" t="s">
        <v>439</v>
      </c>
      <c r="D11171">
        <v>0</v>
      </c>
      <c r="E11171">
        <v>2018</v>
      </c>
    </row>
    <row r="11172" spans="1:5" x14ac:dyDescent="0.25">
      <c r="A11172" t="s">
        <v>328</v>
      </c>
      <c r="B11172" t="s">
        <v>166</v>
      </c>
      <c r="C11172" t="s">
        <v>439</v>
      </c>
      <c r="D11172">
        <v>0</v>
      </c>
      <c r="E11172">
        <v>2019</v>
      </c>
    </row>
    <row r="11173" spans="1:5" x14ac:dyDescent="0.25">
      <c r="A11173" t="s">
        <v>328</v>
      </c>
      <c r="B11173" t="s">
        <v>166</v>
      </c>
      <c r="C11173" t="s">
        <v>439</v>
      </c>
      <c r="D11173">
        <v>0</v>
      </c>
      <c r="E11173">
        <v>2020</v>
      </c>
    </row>
    <row r="11174" spans="1:5" x14ac:dyDescent="0.25">
      <c r="A11174" t="s">
        <v>328</v>
      </c>
      <c r="B11174" t="s">
        <v>166</v>
      </c>
      <c r="C11174" t="s">
        <v>23</v>
      </c>
      <c r="D11174">
        <v>2264000000</v>
      </c>
      <c r="E11174">
        <v>2018</v>
      </c>
    </row>
    <row r="11175" spans="1:5" x14ac:dyDescent="0.25">
      <c r="A11175" t="s">
        <v>328</v>
      </c>
      <c r="B11175" t="s">
        <v>166</v>
      </c>
      <c r="C11175" t="s">
        <v>23</v>
      </c>
      <c r="D11175">
        <v>3010000000</v>
      </c>
      <c r="E11175">
        <v>2019</v>
      </c>
    </row>
    <row r="11176" spans="1:5" x14ac:dyDescent="0.25">
      <c r="A11176" t="s">
        <v>328</v>
      </c>
      <c r="B11176" t="s">
        <v>166</v>
      </c>
      <c r="C11176" t="s">
        <v>23</v>
      </c>
      <c r="D11176">
        <v>4179000000</v>
      </c>
      <c r="E11176">
        <v>2020</v>
      </c>
    </row>
    <row r="11177" spans="1:5" x14ac:dyDescent="0.25">
      <c r="A11177" t="s">
        <v>328</v>
      </c>
      <c r="B11177" t="s">
        <v>166</v>
      </c>
      <c r="C11177" t="s">
        <v>440</v>
      </c>
      <c r="D11177">
        <v>11836000000</v>
      </c>
      <c r="E11177">
        <v>2018</v>
      </c>
    </row>
    <row r="11178" spans="1:5" x14ac:dyDescent="0.25">
      <c r="A11178" t="s">
        <v>328</v>
      </c>
      <c r="B11178" t="s">
        <v>166</v>
      </c>
      <c r="C11178" t="s">
        <v>440</v>
      </c>
      <c r="D11178">
        <v>10827000000</v>
      </c>
      <c r="E11178">
        <v>2019</v>
      </c>
    </row>
    <row r="11179" spans="1:5" x14ac:dyDescent="0.25">
      <c r="A11179" t="s">
        <v>328</v>
      </c>
      <c r="B11179" t="s">
        <v>166</v>
      </c>
      <c r="C11179" t="s">
        <v>440</v>
      </c>
      <c r="D11179">
        <v>9026000000</v>
      </c>
      <c r="E11179">
        <v>2020</v>
      </c>
    </row>
    <row r="11180" spans="1:5" x14ac:dyDescent="0.25">
      <c r="A11180" t="s">
        <v>328</v>
      </c>
      <c r="B11180" t="s">
        <v>166</v>
      </c>
      <c r="C11180" t="s">
        <v>22</v>
      </c>
      <c r="D11180">
        <v>0</v>
      </c>
      <c r="E11180">
        <v>2018</v>
      </c>
    </row>
    <row r="11181" spans="1:5" x14ac:dyDescent="0.25">
      <c r="A11181" t="s">
        <v>328</v>
      </c>
      <c r="B11181" t="s">
        <v>166</v>
      </c>
      <c r="C11181" t="s">
        <v>22</v>
      </c>
      <c r="D11181">
        <v>0</v>
      </c>
      <c r="E11181">
        <v>2019</v>
      </c>
    </row>
    <row r="11182" spans="1:5" x14ac:dyDescent="0.25">
      <c r="A11182" t="s">
        <v>328</v>
      </c>
      <c r="B11182" t="s">
        <v>166</v>
      </c>
      <c r="C11182" t="s">
        <v>22</v>
      </c>
      <c r="D11182">
        <v>0</v>
      </c>
      <c r="E11182">
        <v>2020</v>
      </c>
    </row>
    <row r="11183" spans="1:5" x14ac:dyDescent="0.25">
      <c r="A11183" t="s">
        <v>328</v>
      </c>
      <c r="B11183" t="s">
        <v>166</v>
      </c>
      <c r="C11183" t="s">
        <v>441</v>
      </c>
      <c r="D11183">
        <v>448000000</v>
      </c>
      <c r="E11183">
        <v>2018</v>
      </c>
    </row>
    <row r="11184" spans="1:5" x14ac:dyDescent="0.25">
      <c r="A11184" t="s">
        <v>328</v>
      </c>
      <c r="B11184" t="s">
        <v>166</v>
      </c>
      <c r="C11184" t="s">
        <v>441</v>
      </c>
      <c r="D11184">
        <v>469000000</v>
      </c>
      <c r="E11184">
        <v>2019</v>
      </c>
    </row>
    <row r="11185" spans="1:5" x14ac:dyDescent="0.25">
      <c r="A11185" t="s">
        <v>328</v>
      </c>
      <c r="B11185" t="s">
        <v>166</v>
      </c>
      <c r="C11185" t="s">
        <v>441</v>
      </c>
      <c r="D11185">
        <v>594000000</v>
      </c>
      <c r="E11185">
        <v>2020</v>
      </c>
    </row>
    <row r="11186" spans="1:5" x14ac:dyDescent="0.25">
      <c r="A11186" t="s">
        <v>328</v>
      </c>
      <c r="B11186" t="s">
        <v>166</v>
      </c>
      <c r="C11186" t="s">
        <v>11</v>
      </c>
      <c r="D11186">
        <v>7253000000</v>
      </c>
      <c r="E11186">
        <v>2018</v>
      </c>
    </row>
    <row r="11187" spans="1:5" x14ac:dyDescent="0.25">
      <c r="A11187" t="s">
        <v>328</v>
      </c>
      <c r="B11187" t="s">
        <v>166</v>
      </c>
      <c r="C11187" t="s">
        <v>11</v>
      </c>
      <c r="D11187">
        <v>8744000000</v>
      </c>
      <c r="E11187">
        <v>2019</v>
      </c>
    </row>
    <row r="11188" spans="1:5" x14ac:dyDescent="0.25">
      <c r="A11188" t="s">
        <v>328</v>
      </c>
      <c r="B11188" t="s">
        <v>166</v>
      </c>
      <c r="C11188" t="s">
        <v>11</v>
      </c>
      <c r="D11188">
        <v>8427000000</v>
      </c>
      <c r="E11188">
        <v>2020</v>
      </c>
    </row>
    <row r="11189" spans="1:5" x14ac:dyDescent="0.25">
      <c r="A11189" t="s">
        <v>328</v>
      </c>
      <c r="B11189" t="s">
        <v>166</v>
      </c>
      <c r="C11189" t="s">
        <v>19</v>
      </c>
      <c r="D11189">
        <v>127963000000</v>
      </c>
      <c r="E11189">
        <v>2018</v>
      </c>
    </row>
    <row r="11190" spans="1:5" x14ac:dyDescent="0.25">
      <c r="A11190" t="s">
        <v>328</v>
      </c>
      <c r="B11190" t="s">
        <v>166</v>
      </c>
      <c r="C11190" t="s">
        <v>19</v>
      </c>
      <c r="D11190">
        <v>136524000000</v>
      </c>
      <c r="E11190">
        <v>2019</v>
      </c>
    </row>
    <row r="11191" spans="1:5" x14ac:dyDescent="0.25">
      <c r="A11191" t="s">
        <v>328</v>
      </c>
      <c r="B11191" t="s">
        <v>166</v>
      </c>
      <c r="C11191" t="s">
        <v>19</v>
      </c>
      <c r="D11191">
        <v>153091000000</v>
      </c>
      <c r="E11191">
        <v>2020</v>
      </c>
    </row>
    <row r="11192" spans="1:5" x14ac:dyDescent="0.25">
      <c r="A11192" t="s">
        <v>328</v>
      </c>
      <c r="B11192" t="s">
        <v>166</v>
      </c>
      <c r="C11192" t="s">
        <v>18</v>
      </c>
      <c r="D11192">
        <v>53400000000</v>
      </c>
      <c r="E11192">
        <v>2018</v>
      </c>
    </row>
    <row r="11193" spans="1:5" x14ac:dyDescent="0.25">
      <c r="A11193" t="s">
        <v>328</v>
      </c>
      <c r="B11193" t="s">
        <v>166</v>
      </c>
      <c r="C11193" t="s">
        <v>18</v>
      </c>
      <c r="D11193">
        <v>59020000000</v>
      </c>
      <c r="E11193">
        <v>2019</v>
      </c>
    </row>
    <row r="11194" spans="1:5" x14ac:dyDescent="0.25">
      <c r="A11194" t="s">
        <v>328</v>
      </c>
      <c r="B11194" t="s">
        <v>166</v>
      </c>
      <c r="C11194" t="s">
        <v>18</v>
      </c>
      <c r="D11194">
        <v>72053000000</v>
      </c>
      <c r="E11194">
        <v>2020</v>
      </c>
    </row>
    <row r="11195" spans="1:5" x14ac:dyDescent="0.25">
      <c r="A11195" t="s">
        <v>328</v>
      </c>
      <c r="B11195" t="s">
        <v>166</v>
      </c>
      <c r="C11195" t="s">
        <v>442</v>
      </c>
      <c r="D11195">
        <v>0</v>
      </c>
      <c r="E11195">
        <v>2018</v>
      </c>
    </row>
    <row r="11196" spans="1:5" x14ac:dyDescent="0.25">
      <c r="A11196" t="s">
        <v>328</v>
      </c>
      <c r="B11196" t="s">
        <v>166</v>
      </c>
      <c r="C11196" t="s">
        <v>442</v>
      </c>
      <c r="D11196">
        <v>0</v>
      </c>
      <c r="E11196">
        <v>2019</v>
      </c>
    </row>
    <row r="11197" spans="1:5" x14ac:dyDescent="0.25">
      <c r="A11197" t="s">
        <v>328</v>
      </c>
      <c r="B11197" t="s">
        <v>166</v>
      </c>
      <c r="C11197" t="s">
        <v>442</v>
      </c>
      <c r="D11197">
        <v>0</v>
      </c>
      <c r="E11197">
        <v>2020</v>
      </c>
    </row>
    <row r="11198" spans="1:5" x14ac:dyDescent="0.25">
      <c r="A11198" t="s">
        <v>328</v>
      </c>
      <c r="B11198" t="s">
        <v>166</v>
      </c>
      <c r="C11198" t="s">
        <v>443</v>
      </c>
      <c r="D11198">
        <v>3388000000</v>
      </c>
      <c r="E11198">
        <v>2018</v>
      </c>
    </row>
    <row r="11199" spans="1:5" x14ac:dyDescent="0.25">
      <c r="A11199" t="s">
        <v>328</v>
      </c>
      <c r="B11199" t="s">
        <v>166</v>
      </c>
      <c r="C11199" t="s">
        <v>443</v>
      </c>
      <c r="D11199">
        <v>3276000000</v>
      </c>
      <c r="E11199">
        <v>2019</v>
      </c>
    </row>
    <row r="11200" spans="1:5" x14ac:dyDescent="0.25">
      <c r="A11200" t="s">
        <v>328</v>
      </c>
      <c r="B11200" t="s">
        <v>166</v>
      </c>
      <c r="C11200" t="s">
        <v>443</v>
      </c>
      <c r="D11200">
        <v>2192000000</v>
      </c>
      <c r="E11200">
        <v>2020</v>
      </c>
    </row>
    <row r="11201" spans="1:5" x14ac:dyDescent="0.25">
      <c r="A11201" t="s">
        <v>328</v>
      </c>
      <c r="B11201" t="s">
        <v>166</v>
      </c>
      <c r="C11201" t="s">
        <v>444</v>
      </c>
      <c r="D11201">
        <v>-2603000000</v>
      </c>
      <c r="E11201">
        <v>2018</v>
      </c>
    </row>
    <row r="11202" spans="1:5" x14ac:dyDescent="0.25">
      <c r="A11202" t="s">
        <v>328</v>
      </c>
      <c r="B11202" t="s">
        <v>166</v>
      </c>
      <c r="C11202" t="s">
        <v>444</v>
      </c>
      <c r="D11202">
        <v>765000000</v>
      </c>
      <c r="E11202">
        <v>2019</v>
      </c>
    </row>
    <row r="11203" spans="1:5" x14ac:dyDescent="0.25">
      <c r="A11203" t="s">
        <v>328</v>
      </c>
      <c r="B11203" t="s">
        <v>166</v>
      </c>
      <c r="C11203" t="s">
        <v>444</v>
      </c>
      <c r="D11203">
        <v>5722000000</v>
      </c>
      <c r="E11203">
        <v>2020</v>
      </c>
    </row>
    <row r="11204" spans="1:5" x14ac:dyDescent="0.25">
      <c r="A11204" t="s">
        <v>328</v>
      </c>
      <c r="B11204" t="s">
        <v>166</v>
      </c>
      <c r="C11204" t="s">
        <v>445</v>
      </c>
      <c r="D11204">
        <v>-414000000</v>
      </c>
      <c r="E11204">
        <v>2018</v>
      </c>
    </row>
    <row r="11205" spans="1:5" x14ac:dyDescent="0.25">
      <c r="A11205" t="s">
        <v>328</v>
      </c>
      <c r="B11205" t="s">
        <v>166</v>
      </c>
      <c r="C11205" t="s">
        <v>445</v>
      </c>
      <c r="D11205">
        <v>-287000000</v>
      </c>
      <c r="E11205">
        <v>2019</v>
      </c>
    </row>
    <row r="11206" spans="1:5" x14ac:dyDescent="0.25">
      <c r="A11206" t="s">
        <v>328</v>
      </c>
      <c r="B11206" t="s">
        <v>166</v>
      </c>
      <c r="C11206" t="s">
        <v>445</v>
      </c>
      <c r="D11206">
        <v>0</v>
      </c>
      <c r="E11206">
        <v>2020</v>
      </c>
    </row>
    <row r="11207" spans="1:5" x14ac:dyDescent="0.25">
      <c r="A11207" t="s">
        <v>328</v>
      </c>
      <c r="B11207" t="s">
        <v>166</v>
      </c>
      <c r="C11207" t="s">
        <v>446</v>
      </c>
      <c r="D11207">
        <v>0</v>
      </c>
      <c r="E11207">
        <v>2018</v>
      </c>
    </row>
    <row r="11208" spans="1:5" x14ac:dyDescent="0.25">
      <c r="A11208" t="s">
        <v>328</v>
      </c>
      <c r="B11208" t="s">
        <v>166</v>
      </c>
      <c r="C11208" t="s">
        <v>446</v>
      </c>
      <c r="D11208">
        <v>0</v>
      </c>
      <c r="E11208">
        <v>2019</v>
      </c>
    </row>
    <row r="11209" spans="1:5" x14ac:dyDescent="0.25">
      <c r="A11209" t="s">
        <v>328</v>
      </c>
      <c r="B11209" t="s">
        <v>166</v>
      </c>
      <c r="C11209" t="s">
        <v>446</v>
      </c>
      <c r="D11209">
        <v>0</v>
      </c>
      <c r="E11209">
        <v>2020</v>
      </c>
    </row>
    <row r="11210" spans="1:5" x14ac:dyDescent="0.25">
      <c r="A11210" t="s">
        <v>328</v>
      </c>
      <c r="B11210" t="s">
        <v>166</v>
      </c>
      <c r="C11210" t="s">
        <v>447</v>
      </c>
      <c r="D11210">
        <v>-18607000000</v>
      </c>
      <c r="E11210">
        <v>2018</v>
      </c>
    </row>
    <row r="11211" spans="1:5" x14ac:dyDescent="0.25">
      <c r="A11211" t="s">
        <v>328</v>
      </c>
      <c r="B11211" t="s">
        <v>166</v>
      </c>
      <c r="C11211" t="s">
        <v>447</v>
      </c>
      <c r="D11211">
        <v>-17565000000</v>
      </c>
      <c r="E11211">
        <v>2019</v>
      </c>
    </row>
    <row r="11212" spans="1:5" x14ac:dyDescent="0.25">
      <c r="A11212" t="s">
        <v>328</v>
      </c>
      <c r="B11212" t="s">
        <v>166</v>
      </c>
      <c r="C11212" t="s">
        <v>447</v>
      </c>
      <c r="D11212">
        <v>-12917000000</v>
      </c>
      <c r="E11212">
        <v>2020</v>
      </c>
    </row>
    <row r="11213" spans="1:5" x14ac:dyDescent="0.25">
      <c r="A11213" t="s">
        <v>328</v>
      </c>
      <c r="B11213" t="s">
        <v>166</v>
      </c>
      <c r="C11213" t="s">
        <v>448</v>
      </c>
      <c r="D11213">
        <v>0</v>
      </c>
      <c r="E11213">
        <v>2018</v>
      </c>
    </row>
    <row r="11214" spans="1:5" x14ac:dyDescent="0.25">
      <c r="A11214" t="s">
        <v>328</v>
      </c>
      <c r="B11214" t="s">
        <v>166</v>
      </c>
      <c r="C11214" t="s">
        <v>448</v>
      </c>
      <c r="D11214">
        <v>0</v>
      </c>
      <c r="E11214">
        <v>2019</v>
      </c>
    </row>
    <row r="11215" spans="1:5" x14ac:dyDescent="0.25">
      <c r="A11215" t="s">
        <v>328</v>
      </c>
      <c r="B11215" t="s">
        <v>166</v>
      </c>
      <c r="C11215" t="s">
        <v>448</v>
      </c>
      <c r="D11215">
        <v>0</v>
      </c>
      <c r="E11215">
        <v>2020</v>
      </c>
    </row>
    <row r="11216" spans="1:5" x14ac:dyDescent="0.25">
      <c r="A11216" t="s">
        <v>328</v>
      </c>
      <c r="B11216" t="s">
        <v>166</v>
      </c>
      <c r="C11216" t="s">
        <v>449</v>
      </c>
      <c r="D11216">
        <v>-13847000000</v>
      </c>
      <c r="E11216">
        <v>2018</v>
      </c>
    </row>
    <row r="11217" spans="1:5" x14ac:dyDescent="0.25">
      <c r="A11217" t="s">
        <v>328</v>
      </c>
      <c r="B11217" t="s">
        <v>166</v>
      </c>
      <c r="C11217" t="s">
        <v>449</v>
      </c>
      <c r="D11217">
        <v>-12421000000</v>
      </c>
      <c r="E11217">
        <v>2019</v>
      </c>
    </row>
    <row r="11218" spans="1:5" x14ac:dyDescent="0.25">
      <c r="A11218" t="s">
        <v>328</v>
      </c>
      <c r="B11218" t="s">
        <v>166</v>
      </c>
      <c r="C11218" t="s">
        <v>449</v>
      </c>
      <c r="D11218">
        <v>-13602000000</v>
      </c>
      <c r="E11218">
        <v>2020</v>
      </c>
    </row>
    <row r="11219" spans="1:5" x14ac:dyDescent="0.25">
      <c r="A11219" t="s">
        <v>328</v>
      </c>
      <c r="B11219" t="s">
        <v>166</v>
      </c>
      <c r="C11219" t="s">
        <v>450</v>
      </c>
      <c r="D11219">
        <v>0</v>
      </c>
      <c r="E11219">
        <v>2018</v>
      </c>
    </row>
    <row r="11220" spans="1:5" x14ac:dyDescent="0.25">
      <c r="A11220" t="s">
        <v>328</v>
      </c>
      <c r="B11220" t="s">
        <v>166</v>
      </c>
      <c r="C11220" t="s">
        <v>450</v>
      </c>
      <c r="D11220">
        <v>0</v>
      </c>
      <c r="E11220">
        <v>2019</v>
      </c>
    </row>
    <row r="11221" spans="1:5" x14ac:dyDescent="0.25">
      <c r="A11221" t="s">
        <v>328</v>
      </c>
      <c r="B11221" t="s">
        <v>166</v>
      </c>
      <c r="C11221" t="s">
        <v>450</v>
      </c>
      <c r="D11221">
        <v>0</v>
      </c>
      <c r="E11221">
        <v>2020</v>
      </c>
    </row>
    <row r="11222" spans="1:5" x14ac:dyDescent="0.25">
      <c r="A11222" t="s">
        <v>328</v>
      </c>
      <c r="B11222" t="s">
        <v>166</v>
      </c>
      <c r="C11222" t="s">
        <v>451</v>
      </c>
      <c r="D11222">
        <v>-448000000</v>
      </c>
      <c r="E11222">
        <v>2018</v>
      </c>
    </row>
    <row r="11223" spans="1:5" x14ac:dyDescent="0.25">
      <c r="A11223" t="s">
        <v>328</v>
      </c>
      <c r="B11223" t="s">
        <v>166</v>
      </c>
      <c r="C11223" t="s">
        <v>451</v>
      </c>
      <c r="D11223">
        <v>-469000000</v>
      </c>
      <c r="E11223">
        <v>2019</v>
      </c>
    </row>
    <row r="11224" spans="1:5" x14ac:dyDescent="0.25">
      <c r="A11224" t="s">
        <v>328</v>
      </c>
      <c r="B11224" t="s">
        <v>166</v>
      </c>
      <c r="C11224" t="s">
        <v>451</v>
      </c>
      <c r="D11224">
        <v>-594000000</v>
      </c>
      <c r="E11224">
        <v>2020</v>
      </c>
    </row>
    <row r="11225" spans="1:5" x14ac:dyDescent="0.25">
      <c r="A11225" t="s">
        <v>328</v>
      </c>
      <c r="B11225" t="s">
        <v>166</v>
      </c>
      <c r="C11225" t="s">
        <v>452</v>
      </c>
      <c r="D11225">
        <v>0</v>
      </c>
      <c r="E11225">
        <v>2018</v>
      </c>
    </row>
    <row r="11226" spans="1:5" x14ac:dyDescent="0.25">
      <c r="A11226" t="s">
        <v>328</v>
      </c>
      <c r="B11226" t="s">
        <v>166</v>
      </c>
      <c r="C11226" t="s">
        <v>452</v>
      </c>
      <c r="D11226">
        <v>0</v>
      </c>
      <c r="E11226">
        <v>2019</v>
      </c>
    </row>
    <row r="11227" spans="1:5" x14ac:dyDescent="0.25">
      <c r="A11227" t="s">
        <v>328</v>
      </c>
      <c r="B11227" t="s">
        <v>166</v>
      </c>
      <c r="C11227" t="s">
        <v>452</v>
      </c>
      <c r="D11227">
        <v>0</v>
      </c>
      <c r="E11227">
        <v>2020</v>
      </c>
    </row>
    <row r="11228" spans="1:5" x14ac:dyDescent="0.25">
      <c r="A11228" t="s">
        <v>328</v>
      </c>
      <c r="B11228" t="s">
        <v>166</v>
      </c>
      <c r="C11228" t="s">
        <v>453</v>
      </c>
      <c r="D11228">
        <v>0</v>
      </c>
      <c r="E11228">
        <v>2018</v>
      </c>
    </row>
    <row r="11229" spans="1:5" x14ac:dyDescent="0.25">
      <c r="A11229" t="s">
        <v>328</v>
      </c>
      <c r="B11229" t="s">
        <v>166</v>
      </c>
      <c r="C11229" t="s">
        <v>453</v>
      </c>
      <c r="D11229">
        <v>0</v>
      </c>
      <c r="E11229">
        <v>2019</v>
      </c>
    </row>
    <row r="11230" spans="1:5" x14ac:dyDescent="0.25">
      <c r="A11230" t="s">
        <v>328</v>
      </c>
      <c r="B11230" t="s">
        <v>166</v>
      </c>
      <c r="C11230" t="s">
        <v>453</v>
      </c>
      <c r="D11230">
        <v>0</v>
      </c>
      <c r="E11230">
        <v>2020</v>
      </c>
    </row>
    <row r="11231" spans="1:5" x14ac:dyDescent="0.25">
      <c r="A11231" t="s">
        <v>328</v>
      </c>
      <c r="B11231" t="s">
        <v>166</v>
      </c>
      <c r="C11231" t="s">
        <v>454</v>
      </c>
      <c r="D11231">
        <v>21053000000</v>
      </c>
      <c r="E11231">
        <v>2018</v>
      </c>
    </row>
    <row r="11232" spans="1:5" x14ac:dyDescent="0.25">
      <c r="A11232" t="s">
        <v>328</v>
      </c>
      <c r="B11232" t="s">
        <v>166</v>
      </c>
      <c r="C11232" t="s">
        <v>454</v>
      </c>
      <c r="D11232">
        <v>21048000000</v>
      </c>
      <c r="E11232">
        <v>2019</v>
      </c>
    </row>
    <row r="11233" spans="1:5" x14ac:dyDescent="0.25">
      <c r="A11233" t="s">
        <v>328</v>
      </c>
      <c r="B11233" t="s">
        <v>166</v>
      </c>
      <c r="C11233" t="s">
        <v>454</v>
      </c>
      <c r="D11233">
        <v>20899000000</v>
      </c>
      <c r="E11233">
        <v>2020</v>
      </c>
    </row>
    <row r="11234" spans="1:5" x14ac:dyDescent="0.25">
      <c r="A11234" t="s">
        <v>328</v>
      </c>
      <c r="B11234" t="s">
        <v>166</v>
      </c>
      <c r="C11234" t="s">
        <v>24</v>
      </c>
      <c r="D11234">
        <v>21053000000</v>
      </c>
      <c r="E11234">
        <v>2018</v>
      </c>
    </row>
    <row r="11235" spans="1:5" x14ac:dyDescent="0.25">
      <c r="A11235" t="s">
        <v>328</v>
      </c>
      <c r="B11235" t="s">
        <v>166</v>
      </c>
      <c r="C11235" t="s">
        <v>24</v>
      </c>
      <c r="D11235">
        <v>21048000000</v>
      </c>
      <c r="E11235">
        <v>2019</v>
      </c>
    </row>
    <row r="11236" spans="1:5" x14ac:dyDescent="0.25">
      <c r="A11236" t="s">
        <v>328</v>
      </c>
      <c r="B11236" t="s">
        <v>166</v>
      </c>
      <c r="C11236" t="s">
        <v>24</v>
      </c>
      <c r="D11236">
        <v>20899000000</v>
      </c>
      <c r="E11236">
        <v>2020</v>
      </c>
    </row>
    <row r="11237" spans="1:5" x14ac:dyDescent="0.25">
      <c r="A11237" t="s">
        <v>328</v>
      </c>
      <c r="B11237" t="s">
        <v>166</v>
      </c>
      <c r="C11237" t="s">
        <v>455</v>
      </c>
      <c r="D11237">
        <v>48976000000</v>
      </c>
      <c r="E11237">
        <v>2018</v>
      </c>
    </row>
    <row r="11238" spans="1:5" x14ac:dyDescent="0.25">
      <c r="A11238" t="s">
        <v>328</v>
      </c>
      <c r="B11238" t="s">
        <v>166</v>
      </c>
      <c r="C11238" t="s">
        <v>455</v>
      </c>
      <c r="D11238">
        <v>55386000000</v>
      </c>
      <c r="E11238">
        <v>2019</v>
      </c>
    </row>
    <row r="11239" spans="1:5" x14ac:dyDescent="0.25">
      <c r="A11239" t="s">
        <v>328</v>
      </c>
      <c r="B11239" t="s">
        <v>166</v>
      </c>
      <c r="C11239" t="s">
        <v>455</v>
      </c>
      <c r="D11239">
        <v>56584000000</v>
      </c>
      <c r="E11239">
        <v>2020</v>
      </c>
    </row>
    <row r="11240" spans="1:5" x14ac:dyDescent="0.25">
      <c r="A11240" t="s">
        <v>328</v>
      </c>
      <c r="B11240" t="s">
        <v>166</v>
      </c>
      <c r="C11240" t="s">
        <v>14</v>
      </c>
      <c r="D11240">
        <v>99176000000</v>
      </c>
      <c r="E11240">
        <v>2018</v>
      </c>
    </row>
    <row r="11241" spans="1:5" x14ac:dyDescent="0.25">
      <c r="A11241" t="s">
        <v>328</v>
      </c>
      <c r="B11241" t="s">
        <v>166</v>
      </c>
      <c r="C11241" t="s">
        <v>14</v>
      </c>
      <c r="D11241">
        <v>105285000000</v>
      </c>
      <c r="E11241">
        <v>2019</v>
      </c>
    </row>
    <row r="11242" spans="1:5" x14ac:dyDescent="0.25">
      <c r="A11242" t="s">
        <v>328</v>
      </c>
      <c r="B11242" t="s">
        <v>166</v>
      </c>
      <c r="C11242" t="s">
        <v>14</v>
      </c>
      <c r="D11242">
        <v>105842000000</v>
      </c>
      <c r="E11242">
        <v>2020</v>
      </c>
    </row>
    <row r="11243" spans="1:5" x14ac:dyDescent="0.25">
      <c r="A11243" t="s">
        <v>328</v>
      </c>
      <c r="B11243" t="s">
        <v>166</v>
      </c>
      <c r="C11243" t="s">
        <v>17</v>
      </c>
      <c r="D11243">
        <v>34690000000</v>
      </c>
      <c r="E11243">
        <v>2018</v>
      </c>
    </row>
    <row r="11244" spans="1:5" x14ac:dyDescent="0.25">
      <c r="A11244" t="s">
        <v>328</v>
      </c>
      <c r="B11244" t="s">
        <v>166</v>
      </c>
      <c r="C11244" t="s">
        <v>17</v>
      </c>
      <c r="D11244">
        <v>34511000000</v>
      </c>
      <c r="E11244">
        <v>2019</v>
      </c>
    </row>
    <row r="11245" spans="1:5" x14ac:dyDescent="0.25">
      <c r="A11245" t="s">
        <v>328</v>
      </c>
      <c r="B11245" t="s">
        <v>166</v>
      </c>
      <c r="C11245" t="s">
        <v>17</v>
      </c>
      <c r="D11245">
        <v>43456000000</v>
      </c>
      <c r="E11245">
        <v>2020</v>
      </c>
    </row>
    <row r="11246" spans="1:5" x14ac:dyDescent="0.25">
      <c r="A11246" t="s">
        <v>328</v>
      </c>
      <c r="B11246" t="s">
        <v>166</v>
      </c>
      <c r="C11246" t="s">
        <v>456</v>
      </c>
      <c r="D11246">
        <v>6878000000</v>
      </c>
      <c r="E11246">
        <v>2018</v>
      </c>
    </row>
    <row r="11247" spans="1:5" x14ac:dyDescent="0.25">
      <c r="A11247" t="s">
        <v>328</v>
      </c>
      <c r="B11247" t="s">
        <v>166</v>
      </c>
      <c r="C11247" t="s">
        <v>456</v>
      </c>
      <c r="D11247">
        <v>6743000000</v>
      </c>
      <c r="E11247">
        <v>2019</v>
      </c>
    </row>
    <row r="11248" spans="1:5" x14ac:dyDescent="0.25">
      <c r="A11248" t="s">
        <v>328</v>
      </c>
      <c r="B11248" t="s">
        <v>166</v>
      </c>
      <c r="C11248" t="s">
        <v>456</v>
      </c>
      <c r="D11248">
        <v>6378000000</v>
      </c>
      <c r="E11248">
        <v>2020</v>
      </c>
    </row>
    <row r="11249" spans="1:5" x14ac:dyDescent="0.25">
      <c r="A11249" t="s">
        <v>328</v>
      </c>
      <c r="B11249" t="s">
        <v>166</v>
      </c>
      <c r="C11249" t="s">
        <v>457</v>
      </c>
      <c r="D11249">
        <v>126000000</v>
      </c>
      <c r="E11249">
        <v>2018</v>
      </c>
    </row>
    <row r="11250" spans="1:5" x14ac:dyDescent="0.25">
      <c r="A11250" t="s">
        <v>328</v>
      </c>
      <c r="B11250" t="s">
        <v>166</v>
      </c>
      <c r="C11250" t="s">
        <v>457</v>
      </c>
      <c r="D11250">
        <v>-504000000</v>
      </c>
      <c r="E11250">
        <v>2020</v>
      </c>
    </row>
    <row r="11251" spans="1:5" x14ac:dyDescent="0.25">
      <c r="A11251" t="s">
        <v>328</v>
      </c>
      <c r="B11251" t="s">
        <v>166</v>
      </c>
      <c r="C11251" t="s">
        <v>494</v>
      </c>
      <c r="D11251">
        <v>0</v>
      </c>
      <c r="E11251">
        <v>2019</v>
      </c>
    </row>
    <row r="11252" spans="1:5" x14ac:dyDescent="0.25">
      <c r="A11252" t="s">
        <v>328</v>
      </c>
      <c r="B11252" t="s">
        <v>166</v>
      </c>
      <c r="C11252" t="s">
        <v>458</v>
      </c>
      <c r="D11252">
        <v>20421000000</v>
      </c>
      <c r="E11252">
        <v>2018</v>
      </c>
    </row>
    <row r="11253" spans="1:5" x14ac:dyDescent="0.25">
      <c r="A11253" t="s">
        <v>328</v>
      </c>
      <c r="B11253" t="s">
        <v>166</v>
      </c>
      <c r="C11253" t="s">
        <v>458</v>
      </c>
      <c r="D11253">
        <v>20105000000</v>
      </c>
      <c r="E11253">
        <v>2019</v>
      </c>
    </row>
    <row r="11254" spans="1:5" x14ac:dyDescent="0.25">
      <c r="A11254" t="s">
        <v>328</v>
      </c>
      <c r="B11254" t="s">
        <v>166</v>
      </c>
      <c r="C11254" t="s">
        <v>458</v>
      </c>
      <c r="D11254">
        <v>19934000000</v>
      </c>
      <c r="E11254">
        <v>2020</v>
      </c>
    </row>
    <row r="11255" spans="1:5" x14ac:dyDescent="0.25">
      <c r="A11255" t="s">
        <v>328</v>
      </c>
      <c r="B11255" t="s">
        <v>166</v>
      </c>
      <c r="C11255" t="s">
        <v>459</v>
      </c>
      <c r="D11255">
        <v>23316000000</v>
      </c>
      <c r="E11255">
        <v>2018</v>
      </c>
    </row>
    <row r="11256" spans="1:5" x14ac:dyDescent="0.25">
      <c r="A11256" t="s">
        <v>328</v>
      </c>
      <c r="B11256" t="s">
        <v>166</v>
      </c>
      <c r="C11256" t="s">
        <v>459</v>
      </c>
      <c r="D11256">
        <v>22035000000</v>
      </c>
      <c r="E11256">
        <v>2019</v>
      </c>
    </row>
    <row r="11257" spans="1:5" x14ac:dyDescent="0.25">
      <c r="A11257" t="s">
        <v>328</v>
      </c>
      <c r="B11257" t="s">
        <v>166</v>
      </c>
      <c r="C11257" t="s">
        <v>459</v>
      </c>
      <c r="D11257">
        <v>23678000000</v>
      </c>
      <c r="E11257">
        <v>2020</v>
      </c>
    </row>
    <row r="11258" spans="1:5" x14ac:dyDescent="0.25">
      <c r="A11258" t="s">
        <v>328</v>
      </c>
      <c r="B11258" t="s">
        <v>166</v>
      </c>
      <c r="C11258" t="s">
        <v>460</v>
      </c>
      <c r="D11258">
        <v>-32830000000</v>
      </c>
      <c r="E11258">
        <v>2018</v>
      </c>
    </row>
    <row r="11259" spans="1:5" x14ac:dyDescent="0.25">
      <c r="A11259" t="s">
        <v>328</v>
      </c>
      <c r="B11259" t="s">
        <v>166</v>
      </c>
      <c r="C11259" t="s">
        <v>460</v>
      </c>
      <c r="D11259">
        <v>-38232000000</v>
      </c>
      <c r="E11259">
        <v>2019</v>
      </c>
    </row>
    <row r="11260" spans="1:5" x14ac:dyDescent="0.25">
      <c r="A11260" t="s">
        <v>328</v>
      </c>
      <c r="B11260" t="s">
        <v>166</v>
      </c>
      <c r="C11260" t="s">
        <v>460</v>
      </c>
      <c r="D11260">
        <v>-39333000000</v>
      </c>
      <c r="E11260">
        <v>2020</v>
      </c>
    </row>
    <row r="11261" spans="1:5" x14ac:dyDescent="0.25">
      <c r="A11261" t="s">
        <v>328</v>
      </c>
      <c r="B11261" t="s">
        <v>166</v>
      </c>
      <c r="C11261" t="s">
        <v>461</v>
      </c>
      <c r="D11261">
        <v>2388000000</v>
      </c>
      <c r="E11261">
        <v>2018</v>
      </c>
    </row>
    <row r="11262" spans="1:5" x14ac:dyDescent="0.25">
      <c r="A11262" t="s">
        <v>328</v>
      </c>
      <c r="B11262" t="s">
        <v>166</v>
      </c>
      <c r="C11262" t="s">
        <v>461</v>
      </c>
      <c r="D11262">
        <v>3244000000</v>
      </c>
      <c r="E11262">
        <v>2019</v>
      </c>
    </row>
    <row r="11263" spans="1:5" x14ac:dyDescent="0.25">
      <c r="A11263" t="s">
        <v>328</v>
      </c>
      <c r="B11263" t="s">
        <v>166</v>
      </c>
      <c r="C11263" t="s">
        <v>461</v>
      </c>
      <c r="D11263">
        <v>-7338000000</v>
      </c>
      <c r="E11263">
        <v>2020</v>
      </c>
    </row>
    <row r="11264" spans="1:5" x14ac:dyDescent="0.25">
      <c r="A11264" t="s">
        <v>328</v>
      </c>
      <c r="B11264" t="s">
        <v>166</v>
      </c>
      <c r="C11264" t="s">
        <v>462</v>
      </c>
      <c r="D11264">
        <v>15107000000</v>
      </c>
      <c r="E11264">
        <v>2018</v>
      </c>
    </row>
    <row r="11265" spans="1:5" x14ac:dyDescent="0.25">
      <c r="A11265" t="s">
        <v>328</v>
      </c>
      <c r="B11265" t="s">
        <v>166</v>
      </c>
      <c r="C11265" t="s">
        <v>462</v>
      </c>
      <c r="D11265">
        <v>17724000000</v>
      </c>
      <c r="E11265">
        <v>2019</v>
      </c>
    </row>
    <row r="11266" spans="1:5" x14ac:dyDescent="0.25">
      <c r="A11266" t="s">
        <v>328</v>
      </c>
      <c r="B11266" t="s">
        <v>166</v>
      </c>
      <c r="C11266" t="s">
        <v>462</v>
      </c>
      <c r="D11266">
        <v>20199000000</v>
      </c>
      <c r="E11266">
        <v>2020</v>
      </c>
    </row>
    <row r="11267" spans="1:5" x14ac:dyDescent="0.25">
      <c r="A11267" t="s">
        <v>328</v>
      </c>
      <c r="B11267" t="s">
        <v>166</v>
      </c>
      <c r="C11267" t="s">
        <v>463</v>
      </c>
      <c r="D11267">
        <v>-46000000</v>
      </c>
      <c r="E11267">
        <v>2018</v>
      </c>
    </row>
    <row r="11268" spans="1:5" x14ac:dyDescent="0.25">
      <c r="A11268" t="s">
        <v>328</v>
      </c>
      <c r="B11268" t="s">
        <v>166</v>
      </c>
      <c r="C11268" t="s">
        <v>463</v>
      </c>
      <c r="D11268">
        <v>-306000000</v>
      </c>
      <c r="E11268">
        <v>2019</v>
      </c>
    </row>
    <row r="11269" spans="1:5" x14ac:dyDescent="0.25">
      <c r="A11269" t="s">
        <v>328</v>
      </c>
      <c r="B11269" t="s">
        <v>166</v>
      </c>
      <c r="C11269" t="s">
        <v>463</v>
      </c>
      <c r="D11269">
        <v>529000000</v>
      </c>
      <c r="E11269">
        <v>2020</v>
      </c>
    </row>
    <row r="11270" spans="1:5" x14ac:dyDescent="0.25">
      <c r="A11270" t="s">
        <v>328</v>
      </c>
      <c r="B11270" t="s">
        <v>166</v>
      </c>
      <c r="C11270" t="s">
        <v>12</v>
      </c>
      <c r="D11270">
        <v>11793000000</v>
      </c>
      <c r="E11270">
        <v>2018</v>
      </c>
    </row>
    <row r="11271" spans="1:5" x14ac:dyDescent="0.25">
      <c r="A11271" t="s">
        <v>328</v>
      </c>
      <c r="B11271" t="s">
        <v>166</v>
      </c>
      <c r="C11271" t="s">
        <v>12</v>
      </c>
      <c r="D11271">
        <v>10642000000</v>
      </c>
      <c r="E11271">
        <v>2019</v>
      </c>
    </row>
    <row r="11272" spans="1:5" x14ac:dyDescent="0.25">
      <c r="A11272" t="s">
        <v>328</v>
      </c>
      <c r="B11272" t="s">
        <v>166</v>
      </c>
      <c r="C11272" t="s">
        <v>12</v>
      </c>
      <c r="D11272">
        <v>26175000000</v>
      </c>
      <c r="E11272">
        <v>2020</v>
      </c>
    </row>
    <row r="11273" spans="1:5" x14ac:dyDescent="0.25">
      <c r="A11273" t="s">
        <v>328</v>
      </c>
      <c r="B11273" t="s">
        <v>166</v>
      </c>
      <c r="C11273" t="s">
        <v>464</v>
      </c>
      <c r="D11273">
        <v>7919000000</v>
      </c>
      <c r="E11273">
        <v>2018</v>
      </c>
    </row>
    <row r="11274" spans="1:5" x14ac:dyDescent="0.25">
      <c r="A11274" t="s">
        <v>328</v>
      </c>
      <c r="B11274" t="s">
        <v>166</v>
      </c>
      <c r="C11274" t="s">
        <v>464</v>
      </c>
      <c r="D11274">
        <v>10636000000</v>
      </c>
      <c r="E11274">
        <v>2019</v>
      </c>
    </row>
    <row r="11275" spans="1:5" x14ac:dyDescent="0.25">
      <c r="A11275" t="s">
        <v>328</v>
      </c>
      <c r="B11275" t="s">
        <v>166</v>
      </c>
      <c r="C11275" t="s">
        <v>464</v>
      </c>
      <c r="D11275">
        <v>12670000000</v>
      </c>
      <c r="E11275">
        <v>2020</v>
      </c>
    </row>
    <row r="11276" spans="1:5" x14ac:dyDescent="0.25">
      <c r="A11276" t="s">
        <v>328</v>
      </c>
      <c r="B11276" t="s">
        <v>166</v>
      </c>
      <c r="C11276" t="s">
        <v>465</v>
      </c>
      <c r="D11276">
        <v>10463000000</v>
      </c>
      <c r="E11276">
        <v>2018</v>
      </c>
    </row>
    <row r="11277" spans="1:5" x14ac:dyDescent="0.25">
      <c r="A11277" t="s">
        <v>328</v>
      </c>
      <c r="B11277" t="s">
        <v>166</v>
      </c>
      <c r="C11277" t="s">
        <v>465</v>
      </c>
      <c r="D11277">
        <v>9520000000</v>
      </c>
      <c r="E11277">
        <v>2019</v>
      </c>
    </row>
    <row r="11278" spans="1:5" x14ac:dyDescent="0.25">
      <c r="A11278" t="s">
        <v>328</v>
      </c>
      <c r="B11278" t="s">
        <v>166</v>
      </c>
      <c r="C11278" t="s">
        <v>465</v>
      </c>
      <c r="D11278">
        <v>11069000000</v>
      </c>
      <c r="E11278">
        <v>2020</v>
      </c>
    </row>
    <row r="11279" spans="1:5" x14ac:dyDescent="0.25">
      <c r="A11279" t="s">
        <v>328</v>
      </c>
      <c r="B11279" t="s">
        <v>166</v>
      </c>
      <c r="C11279" t="s">
        <v>466</v>
      </c>
      <c r="D11279">
        <v>4695000000</v>
      </c>
      <c r="E11279">
        <v>2018</v>
      </c>
    </row>
    <row r="11280" spans="1:5" x14ac:dyDescent="0.25">
      <c r="A11280" t="s">
        <v>328</v>
      </c>
      <c r="B11280" t="s">
        <v>166</v>
      </c>
      <c r="C11280" t="s">
        <v>466</v>
      </c>
      <c r="D11280">
        <v>4284000000</v>
      </c>
      <c r="E11280">
        <v>2019</v>
      </c>
    </row>
    <row r="11281" spans="1:5" x14ac:dyDescent="0.25">
      <c r="A11281" t="s">
        <v>328</v>
      </c>
      <c r="B11281" t="s">
        <v>166</v>
      </c>
      <c r="C11281" t="s">
        <v>466</v>
      </c>
      <c r="D11281">
        <v>4981000000</v>
      </c>
      <c r="E11281">
        <v>2020</v>
      </c>
    </row>
    <row r="11282" spans="1:5" x14ac:dyDescent="0.25">
      <c r="A11282" t="s">
        <v>328</v>
      </c>
      <c r="B11282" t="s">
        <v>166</v>
      </c>
      <c r="C11282" t="s">
        <v>467</v>
      </c>
      <c r="D11282">
        <v>-72000000</v>
      </c>
      <c r="E11282">
        <v>2018</v>
      </c>
    </row>
    <row r="11283" spans="1:5" x14ac:dyDescent="0.25">
      <c r="A11283" t="s">
        <v>328</v>
      </c>
      <c r="B11283" t="s">
        <v>166</v>
      </c>
      <c r="C11283" t="s">
        <v>467</v>
      </c>
      <c r="D11283">
        <v>393000000</v>
      </c>
      <c r="E11283">
        <v>2019</v>
      </c>
    </row>
    <row r="11284" spans="1:5" x14ac:dyDescent="0.25">
      <c r="A11284" t="s">
        <v>328</v>
      </c>
      <c r="B11284" t="s">
        <v>166</v>
      </c>
      <c r="C11284" t="s">
        <v>467</v>
      </c>
      <c r="D11284">
        <v>198000000</v>
      </c>
      <c r="E11284">
        <v>2020</v>
      </c>
    </row>
    <row r="11285" spans="1:5" x14ac:dyDescent="0.25">
      <c r="A11285" t="s">
        <v>328</v>
      </c>
      <c r="B11285" t="s">
        <v>166</v>
      </c>
      <c r="C11285" t="s">
        <v>468</v>
      </c>
      <c r="D11285">
        <v>0</v>
      </c>
      <c r="E11285">
        <v>2018</v>
      </c>
    </row>
    <row r="11286" spans="1:5" x14ac:dyDescent="0.25">
      <c r="A11286" t="s">
        <v>328</v>
      </c>
      <c r="B11286" t="s">
        <v>166</v>
      </c>
      <c r="C11286" t="s">
        <v>468</v>
      </c>
      <c r="D11286">
        <v>0</v>
      </c>
      <c r="E11286">
        <v>2019</v>
      </c>
    </row>
    <row r="11287" spans="1:5" x14ac:dyDescent="0.25">
      <c r="A11287" t="s">
        <v>328</v>
      </c>
      <c r="B11287" t="s">
        <v>166</v>
      </c>
      <c r="C11287" t="s">
        <v>468</v>
      </c>
      <c r="D11287">
        <v>0</v>
      </c>
      <c r="E11287">
        <v>2020</v>
      </c>
    </row>
    <row r="11288" spans="1:5" x14ac:dyDescent="0.25">
      <c r="A11288" t="s">
        <v>328</v>
      </c>
      <c r="B11288" t="s">
        <v>166</v>
      </c>
      <c r="C11288" t="s">
        <v>469</v>
      </c>
      <c r="D11288">
        <v>5541000000</v>
      </c>
      <c r="E11288">
        <v>2018</v>
      </c>
    </row>
    <row r="11289" spans="1:5" x14ac:dyDescent="0.25">
      <c r="A11289" t="s">
        <v>328</v>
      </c>
      <c r="B11289" t="s">
        <v>166</v>
      </c>
      <c r="C11289" t="s">
        <v>469</v>
      </c>
      <c r="D11289">
        <v>5576000000</v>
      </c>
      <c r="E11289">
        <v>2019</v>
      </c>
    </row>
    <row r="11290" spans="1:5" x14ac:dyDescent="0.25">
      <c r="A11290" t="s">
        <v>328</v>
      </c>
      <c r="B11290" t="s">
        <v>166</v>
      </c>
      <c r="C11290" t="s">
        <v>469</v>
      </c>
      <c r="D11290">
        <v>5568000000</v>
      </c>
      <c r="E11290">
        <v>2020</v>
      </c>
    </row>
    <row r="11291" spans="1:5" x14ac:dyDescent="0.25">
      <c r="A11291" t="s">
        <v>328</v>
      </c>
      <c r="B11291" t="s">
        <v>166</v>
      </c>
      <c r="C11291" t="s">
        <v>470</v>
      </c>
      <c r="D11291">
        <v>4717000000</v>
      </c>
      <c r="E11291">
        <v>2018</v>
      </c>
    </row>
    <row r="11292" spans="1:5" x14ac:dyDescent="0.25">
      <c r="A11292" t="s">
        <v>328</v>
      </c>
      <c r="B11292" t="s">
        <v>166</v>
      </c>
      <c r="C11292" t="s">
        <v>470</v>
      </c>
      <c r="D11292">
        <v>2790000000</v>
      </c>
      <c r="E11292">
        <v>2019</v>
      </c>
    </row>
    <row r="11293" spans="1:5" x14ac:dyDescent="0.25">
      <c r="A11293" t="s">
        <v>328</v>
      </c>
      <c r="B11293" t="s">
        <v>166</v>
      </c>
      <c r="C11293" t="s">
        <v>470</v>
      </c>
      <c r="D11293">
        <v>7582000000</v>
      </c>
      <c r="E11293">
        <v>2020</v>
      </c>
    </row>
    <row r="11294" spans="1:5" x14ac:dyDescent="0.25">
      <c r="A11294" t="s">
        <v>328</v>
      </c>
      <c r="B11294" t="s">
        <v>166</v>
      </c>
      <c r="C11294" t="s">
        <v>471</v>
      </c>
      <c r="D11294">
        <v>0</v>
      </c>
      <c r="E11294">
        <v>2018</v>
      </c>
    </row>
    <row r="11295" spans="1:5" x14ac:dyDescent="0.25">
      <c r="A11295" t="s">
        <v>328</v>
      </c>
      <c r="B11295" t="s">
        <v>166</v>
      </c>
      <c r="C11295" t="s">
        <v>471</v>
      </c>
      <c r="D11295">
        <v>0</v>
      </c>
      <c r="E11295">
        <v>2019</v>
      </c>
    </row>
    <row r="11296" spans="1:5" x14ac:dyDescent="0.25">
      <c r="A11296" t="s">
        <v>328</v>
      </c>
      <c r="B11296" t="s">
        <v>166</v>
      </c>
      <c r="C11296" t="s">
        <v>471</v>
      </c>
      <c r="D11296">
        <v>0</v>
      </c>
      <c r="E11296">
        <v>2020</v>
      </c>
    </row>
    <row r="11297" spans="1:5" x14ac:dyDescent="0.25">
      <c r="A11297" t="s">
        <v>328</v>
      </c>
      <c r="B11297" t="s">
        <v>166</v>
      </c>
      <c r="C11297" t="s">
        <v>472</v>
      </c>
      <c r="D11297">
        <v>0</v>
      </c>
      <c r="E11297">
        <v>2018</v>
      </c>
    </row>
    <row r="11298" spans="1:5" x14ac:dyDescent="0.25">
      <c r="A11298" t="s">
        <v>328</v>
      </c>
      <c r="B11298" t="s">
        <v>166</v>
      </c>
      <c r="C11298" t="s">
        <v>472</v>
      </c>
      <c r="D11298">
        <v>0</v>
      </c>
      <c r="E11298">
        <v>2019</v>
      </c>
    </row>
    <row r="11299" spans="1:5" x14ac:dyDescent="0.25">
      <c r="A11299" t="s">
        <v>328</v>
      </c>
      <c r="B11299" t="s">
        <v>166</v>
      </c>
      <c r="C11299" t="s">
        <v>472</v>
      </c>
      <c r="D11299">
        <v>0</v>
      </c>
      <c r="E11299">
        <v>2020</v>
      </c>
    </row>
    <row r="11300" spans="1:5" x14ac:dyDescent="0.25">
      <c r="A11300" t="s">
        <v>328</v>
      </c>
      <c r="B11300" t="s">
        <v>166</v>
      </c>
      <c r="C11300" t="s">
        <v>473</v>
      </c>
      <c r="D11300">
        <v>0</v>
      </c>
      <c r="E11300">
        <v>2018</v>
      </c>
    </row>
    <row r="11301" spans="1:5" x14ac:dyDescent="0.25">
      <c r="A11301" t="s">
        <v>328</v>
      </c>
      <c r="B11301" t="s">
        <v>166</v>
      </c>
      <c r="C11301" t="s">
        <v>473</v>
      </c>
      <c r="D11301">
        <v>0</v>
      </c>
      <c r="E11301">
        <v>2019</v>
      </c>
    </row>
    <row r="11302" spans="1:5" x14ac:dyDescent="0.25">
      <c r="A11302" t="s">
        <v>328</v>
      </c>
      <c r="B11302" t="s">
        <v>166</v>
      </c>
      <c r="C11302" t="s">
        <v>473</v>
      </c>
      <c r="D11302">
        <v>0</v>
      </c>
      <c r="E11302">
        <v>2020</v>
      </c>
    </row>
    <row r="11303" spans="1:5" x14ac:dyDescent="0.25">
      <c r="A11303" t="s">
        <v>328</v>
      </c>
      <c r="B11303" t="s">
        <v>166</v>
      </c>
      <c r="C11303" t="s">
        <v>474</v>
      </c>
      <c r="D11303">
        <v>3163000000</v>
      </c>
      <c r="E11303">
        <v>2018</v>
      </c>
    </row>
    <row r="11304" spans="1:5" x14ac:dyDescent="0.25">
      <c r="A11304" t="s">
        <v>328</v>
      </c>
      <c r="B11304" t="s">
        <v>166</v>
      </c>
      <c r="C11304" t="s">
        <v>474</v>
      </c>
      <c r="D11304">
        <v>4226000000</v>
      </c>
      <c r="E11304">
        <v>2019</v>
      </c>
    </row>
    <row r="11305" spans="1:5" x14ac:dyDescent="0.25">
      <c r="A11305" t="s">
        <v>328</v>
      </c>
      <c r="B11305" t="s">
        <v>166</v>
      </c>
      <c r="C11305" t="s">
        <v>474</v>
      </c>
      <c r="D11305">
        <v>6781000000</v>
      </c>
      <c r="E11305">
        <v>2020</v>
      </c>
    </row>
    <row r="11306" spans="1:5" x14ac:dyDescent="0.25">
      <c r="A11306" t="s">
        <v>328</v>
      </c>
      <c r="B11306" t="s">
        <v>166</v>
      </c>
      <c r="C11306" t="s">
        <v>475</v>
      </c>
      <c r="D11306">
        <v>555000000</v>
      </c>
      <c r="E11306">
        <v>2018</v>
      </c>
    </row>
    <row r="11307" spans="1:5" x14ac:dyDescent="0.25">
      <c r="A11307" t="s">
        <v>328</v>
      </c>
      <c r="B11307" t="s">
        <v>166</v>
      </c>
      <c r="C11307" t="s">
        <v>475</v>
      </c>
      <c r="D11307">
        <v>750000000</v>
      </c>
      <c r="E11307">
        <v>2019</v>
      </c>
    </row>
    <row r="11308" spans="1:5" x14ac:dyDescent="0.25">
      <c r="A11308" t="s">
        <v>328</v>
      </c>
      <c r="B11308" t="s">
        <v>166</v>
      </c>
      <c r="C11308" t="s">
        <v>475</v>
      </c>
      <c r="D11308">
        <v>897000000</v>
      </c>
      <c r="E11308">
        <v>2020</v>
      </c>
    </row>
    <row r="11309" spans="1:5" x14ac:dyDescent="0.25">
      <c r="A11309" t="s">
        <v>328</v>
      </c>
      <c r="B11309" t="s">
        <v>166</v>
      </c>
      <c r="C11309" t="s">
        <v>476</v>
      </c>
      <c r="D11309">
        <v>0</v>
      </c>
      <c r="E11309">
        <v>2018</v>
      </c>
    </row>
    <row r="11310" spans="1:5" x14ac:dyDescent="0.25">
      <c r="A11310" t="s">
        <v>328</v>
      </c>
      <c r="B11310" t="s">
        <v>166</v>
      </c>
      <c r="C11310" t="s">
        <v>476</v>
      </c>
      <c r="D11310">
        <v>0</v>
      </c>
      <c r="E11310">
        <v>2019</v>
      </c>
    </row>
    <row r="11311" spans="1:5" x14ac:dyDescent="0.25">
      <c r="A11311" t="s">
        <v>328</v>
      </c>
      <c r="B11311" t="s">
        <v>166</v>
      </c>
      <c r="C11311" t="s">
        <v>476</v>
      </c>
      <c r="D11311">
        <v>0</v>
      </c>
      <c r="E11311">
        <v>2020</v>
      </c>
    </row>
    <row r="11312" spans="1:5" x14ac:dyDescent="0.25">
      <c r="A11312" t="s">
        <v>328</v>
      </c>
      <c r="B11312" t="s">
        <v>166</v>
      </c>
      <c r="C11312" t="s">
        <v>477</v>
      </c>
      <c r="D11312">
        <v>10730000000</v>
      </c>
      <c r="E11312">
        <v>2018</v>
      </c>
    </row>
    <row r="11313" spans="1:5" x14ac:dyDescent="0.25">
      <c r="A11313" t="s">
        <v>328</v>
      </c>
      <c r="B11313" t="s">
        <v>166</v>
      </c>
      <c r="C11313" t="s">
        <v>477</v>
      </c>
      <c r="D11313">
        <v>13576000000</v>
      </c>
      <c r="E11313">
        <v>2019</v>
      </c>
    </row>
    <row r="11314" spans="1:5" x14ac:dyDescent="0.25">
      <c r="A11314" t="s">
        <v>328</v>
      </c>
      <c r="B11314" t="s">
        <v>166</v>
      </c>
      <c r="C11314" t="s">
        <v>477</v>
      </c>
      <c r="D11314">
        <v>14229000000</v>
      </c>
      <c r="E11314">
        <v>2020</v>
      </c>
    </row>
    <row r="11315" spans="1:5" x14ac:dyDescent="0.25">
      <c r="A11315" t="s">
        <v>328</v>
      </c>
      <c r="B11315" t="s">
        <v>166</v>
      </c>
      <c r="C11315" t="s">
        <v>478</v>
      </c>
      <c r="D11315">
        <v>13543000000</v>
      </c>
      <c r="E11315">
        <v>2018</v>
      </c>
    </row>
    <row r="11316" spans="1:5" x14ac:dyDescent="0.25">
      <c r="A11316" t="s">
        <v>328</v>
      </c>
      <c r="B11316" t="s">
        <v>166</v>
      </c>
      <c r="C11316" t="s">
        <v>478</v>
      </c>
      <c r="D11316">
        <v>13362000000</v>
      </c>
      <c r="E11316">
        <v>2019</v>
      </c>
    </row>
    <row r="11317" spans="1:5" x14ac:dyDescent="0.25">
      <c r="A11317" t="s">
        <v>328</v>
      </c>
      <c r="B11317" t="s">
        <v>166</v>
      </c>
      <c r="C11317" t="s">
        <v>478</v>
      </c>
      <c r="D11317">
        <v>13556000000</v>
      </c>
      <c r="E11317">
        <v>2020</v>
      </c>
    </row>
    <row r="11318" spans="1:5" x14ac:dyDescent="0.25">
      <c r="A11318" t="s">
        <v>328</v>
      </c>
      <c r="B11318" t="s">
        <v>166</v>
      </c>
      <c r="C11318" t="s">
        <v>479</v>
      </c>
      <c r="D11318">
        <v>50172000000</v>
      </c>
      <c r="E11318">
        <v>2018</v>
      </c>
    </row>
    <row r="11319" spans="1:5" x14ac:dyDescent="0.25">
      <c r="A11319" t="s">
        <v>328</v>
      </c>
      <c r="B11319" t="s">
        <v>166</v>
      </c>
      <c r="C11319" t="s">
        <v>479</v>
      </c>
      <c r="D11319">
        <v>53523000000</v>
      </c>
      <c r="E11319">
        <v>2019</v>
      </c>
    </row>
    <row r="11320" spans="1:5" x14ac:dyDescent="0.25">
      <c r="A11320" t="s">
        <v>328</v>
      </c>
      <c r="B11320" t="s">
        <v>166</v>
      </c>
      <c r="C11320" t="s">
        <v>479</v>
      </c>
      <c r="D11320">
        <v>56233000000</v>
      </c>
      <c r="E11320">
        <v>2020</v>
      </c>
    </row>
    <row r="11321" spans="1:5" x14ac:dyDescent="0.25">
      <c r="A11321" t="s">
        <v>328</v>
      </c>
      <c r="B11321" t="s">
        <v>166</v>
      </c>
      <c r="C11321" t="s">
        <v>480</v>
      </c>
      <c r="D11321">
        <v>70848000000</v>
      </c>
      <c r="E11321">
        <v>2018</v>
      </c>
    </row>
    <row r="11322" spans="1:5" x14ac:dyDescent="0.25">
      <c r="A11322" t="s">
        <v>328</v>
      </c>
      <c r="B11322" t="s">
        <v>166</v>
      </c>
      <c r="C11322" t="s">
        <v>480</v>
      </c>
      <c r="D11322">
        <v>71965000000</v>
      </c>
      <c r="E11322">
        <v>2019</v>
      </c>
    </row>
    <row r="11323" spans="1:5" x14ac:dyDescent="0.25">
      <c r="A11323" t="s">
        <v>328</v>
      </c>
      <c r="B11323" t="s">
        <v>166</v>
      </c>
      <c r="C11323" t="s">
        <v>480</v>
      </c>
      <c r="D11323">
        <v>77867000000</v>
      </c>
      <c r="E11323">
        <v>2020</v>
      </c>
    </row>
    <row r="11324" spans="1:5" x14ac:dyDescent="0.25">
      <c r="A11324" t="s">
        <v>328</v>
      </c>
      <c r="B11324" t="s">
        <v>166</v>
      </c>
      <c r="C11324" t="s">
        <v>481</v>
      </c>
      <c r="D11324">
        <v>6950000000</v>
      </c>
      <c r="E11324">
        <v>2018</v>
      </c>
    </row>
    <row r="11325" spans="1:5" x14ac:dyDescent="0.25">
      <c r="A11325" t="s">
        <v>328</v>
      </c>
      <c r="B11325" t="s">
        <v>166</v>
      </c>
      <c r="C11325" t="s">
        <v>481</v>
      </c>
      <c r="D11325">
        <v>6350000000</v>
      </c>
      <c r="E11325">
        <v>2019</v>
      </c>
    </row>
    <row r="11326" spans="1:5" x14ac:dyDescent="0.25">
      <c r="A11326" t="s">
        <v>328</v>
      </c>
      <c r="B11326" t="s">
        <v>166</v>
      </c>
      <c r="C11326" t="s">
        <v>481</v>
      </c>
      <c r="D11326">
        <v>6180000000</v>
      </c>
      <c r="E11326">
        <v>2020</v>
      </c>
    </row>
    <row r="11327" spans="1:5" x14ac:dyDescent="0.25">
      <c r="A11327" t="s">
        <v>328</v>
      </c>
      <c r="B11327" t="s">
        <v>166</v>
      </c>
      <c r="C11327" t="s">
        <v>482</v>
      </c>
      <c r="D11327">
        <v>1261000000</v>
      </c>
      <c r="E11327">
        <v>2018</v>
      </c>
    </row>
    <row r="11328" spans="1:5" x14ac:dyDescent="0.25">
      <c r="A11328" t="s">
        <v>328</v>
      </c>
      <c r="B11328" t="s">
        <v>166</v>
      </c>
      <c r="C11328" t="s">
        <v>482</v>
      </c>
      <c r="D11328">
        <v>3693000000</v>
      </c>
      <c r="E11328">
        <v>2019</v>
      </c>
    </row>
    <row r="11329" spans="1:5" x14ac:dyDescent="0.25">
      <c r="A11329" t="s">
        <v>328</v>
      </c>
      <c r="B11329" t="s">
        <v>166</v>
      </c>
      <c r="C11329" t="s">
        <v>482</v>
      </c>
      <c r="D11329">
        <v>2504000000</v>
      </c>
      <c r="E11329">
        <v>2020</v>
      </c>
    </row>
    <row r="11330" spans="1:5" x14ac:dyDescent="0.25">
      <c r="A11330" t="s">
        <v>328</v>
      </c>
      <c r="B11330" t="s">
        <v>166</v>
      </c>
      <c r="C11330" t="s">
        <v>483</v>
      </c>
      <c r="D11330">
        <v>2788000000</v>
      </c>
      <c r="E11330">
        <v>2018</v>
      </c>
    </row>
    <row r="11331" spans="1:5" x14ac:dyDescent="0.25">
      <c r="A11331" t="s">
        <v>328</v>
      </c>
      <c r="B11331" t="s">
        <v>166</v>
      </c>
      <c r="C11331" t="s">
        <v>483</v>
      </c>
      <c r="D11331">
        <v>1082000000</v>
      </c>
      <c r="E11331">
        <v>2019</v>
      </c>
    </row>
    <row r="11332" spans="1:5" x14ac:dyDescent="0.25">
      <c r="A11332" t="s">
        <v>328</v>
      </c>
      <c r="B11332" t="s">
        <v>166</v>
      </c>
      <c r="C11332" t="s">
        <v>483</v>
      </c>
      <c r="D11332">
        <v>2292000000</v>
      </c>
      <c r="E11332">
        <v>2020</v>
      </c>
    </row>
    <row r="11333" spans="1:5" x14ac:dyDescent="0.25">
      <c r="A11333" t="s">
        <v>328</v>
      </c>
      <c r="B11333" t="s">
        <v>166</v>
      </c>
      <c r="C11333" t="s">
        <v>484</v>
      </c>
      <c r="D11333">
        <v>1546000000</v>
      </c>
      <c r="E11333">
        <v>2018</v>
      </c>
    </row>
    <row r="11334" spans="1:5" x14ac:dyDescent="0.25">
      <c r="A11334" t="s">
        <v>328</v>
      </c>
      <c r="B11334" t="s">
        <v>166</v>
      </c>
      <c r="C11334" t="s">
        <v>484</v>
      </c>
      <c r="D11334">
        <v>1705000000</v>
      </c>
      <c r="E11334">
        <v>2019</v>
      </c>
    </row>
    <row r="11335" spans="1:5" x14ac:dyDescent="0.25">
      <c r="A11335" t="s">
        <v>328</v>
      </c>
      <c r="B11335" t="s">
        <v>166</v>
      </c>
      <c r="C11335" t="s">
        <v>484</v>
      </c>
      <c r="D11335">
        <v>1854000000</v>
      </c>
      <c r="E11335">
        <v>2020</v>
      </c>
    </row>
    <row r="11336" spans="1:5" x14ac:dyDescent="0.25">
      <c r="A11336" t="s">
        <v>328</v>
      </c>
      <c r="B11336" t="s">
        <v>166</v>
      </c>
      <c r="C11336" t="s">
        <v>485</v>
      </c>
      <c r="D11336">
        <v>74563000000</v>
      </c>
      <c r="E11336">
        <v>2018</v>
      </c>
    </row>
    <row r="11337" spans="1:5" x14ac:dyDescent="0.25">
      <c r="A11337" t="s">
        <v>328</v>
      </c>
      <c r="B11337" t="s">
        <v>166</v>
      </c>
      <c r="C11337" t="s">
        <v>485</v>
      </c>
      <c r="D11337">
        <v>81038000000</v>
      </c>
      <c r="E11337">
        <v>2020</v>
      </c>
    </row>
    <row r="11338" spans="1:5" x14ac:dyDescent="0.25">
      <c r="A11338" t="s">
        <v>328</v>
      </c>
      <c r="B11338" t="s">
        <v>166</v>
      </c>
      <c r="C11338" t="s">
        <v>495</v>
      </c>
      <c r="D11338">
        <v>0</v>
      </c>
      <c r="E11338">
        <v>2019</v>
      </c>
    </row>
    <row r="11339" spans="1:5" x14ac:dyDescent="0.25">
      <c r="A11339" t="s">
        <v>328</v>
      </c>
      <c r="B11339" t="s">
        <v>166</v>
      </c>
      <c r="C11339" t="s">
        <v>486</v>
      </c>
      <c r="D11339">
        <v>-414000000</v>
      </c>
      <c r="E11339">
        <v>2018</v>
      </c>
    </row>
    <row r="11340" spans="1:5" x14ac:dyDescent="0.25">
      <c r="A11340" t="s">
        <v>328</v>
      </c>
      <c r="B11340" t="s">
        <v>166</v>
      </c>
      <c r="C11340" t="s">
        <v>486</v>
      </c>
      <c r="D11340">
        <v>1175000000</v>
      </c>
      <c r="E11340">
        <v>2019</v>
      </c>
    </row>
    <row r="11341" spans="1:5" x14ac:dyDescent="0.25">
      <c r="A11341" t="s">
        <v>328</v>
      </c>
      <c r="B11341" t="s">
        <v>166</v>
      </c>
      <c r="C11341" t="s">
        <v>486</v>
      </c>
      <c r="D11341">
        <v>1671000000</v>
      </c>
      <c r="E11341">
        <v>2020</v>
      </c>
    </row>
    <row r="11342" spans="1:5" x14ac:dyDescent="0.25">
      <c r="A11342" t="s">
        <v>330</v>
      </c>
      <c r="B11342" t="s">
        <v>168</v>
      </c>
      <c r="C11342" t="s">
        <v>411</v>
      </c>
      <c r="D11342">
        <v>19054000000</v>
      </c>
      <c r="E11342">
        <v>2018</v>
      </c>
    </row>
    <row r="11343" spans="1:5" x14ac:dyDescent="0.25">
      <c r="A11343" t="s">
        <v>330</v>
      </c>
      <c r="B11343" t="s">
        <v>168</v>
      </c>
      <c r="C11343" t="s">
        <v>411</v>
      </c>
      <c r="D11343">
        <v>23879000000</v>
      </c>
      <c r="E11343">
        <v>2019</v>
      </c>
    </row>
    <row r="11344" spans="1:5" x14ac:dyDescent="0.25">
      <c r="A11344" t="s">
        <v>330</v>
      </c>
      <c r="B11344" t="s">
        <v>168</v>
      </c>
      <c r="C11344" t="s">
        <v>411</v>
      </c>
      <c r="D11344">
        <v>28349000000</v>
      </c>
      <c r="E11344">
        <v>2020</v>
      </c>
    </row>
    <row r="11345" spans="1:5" x14ac:dyDescent="0.25">
      <c r="A11345" t="s">
        <v>330</v>
      </c>
      <c r="B11345" t="s">
        <v>168</v>
      </c>
      <c r="C11345" t="s">
        <v>10</v>
      </c>
      <c r="D11345">
        <v>14098000000</v>
      </c>
      <c r="E11345">
        <v>2018</v>
      </c>
    </row>
    <row r="11346" spans="1:5" x14ac:dyDescent="0.25">
      <c r="A11346" t="s">
        <v>330</v>
      </c>
      <c r="B11346" t="s">
        <v>168</v>
      </c>
      <c r="C11346" t="s">
        <v>10</v>
      </c>
      <c r="D11346">
        <v>14481000000</v>
      </c>
      <c r="E11346">
        <v>2019</v>
      </c>
    </row>
    <row r="11347" spans="1:5" x14ac:dyDescent="0.25">
      <c r="A11347" t="s">
        <v>330</v>
      </c>
      <c r="B11347" t="s">
        <v>168</v>
      </c>
      <c r="C11347" t="s">
        <v>10</v>
      </c>
      <c r="D11347">
        <v>13576000000</v>
      </c>
      <c r="E11347">
        <v>2020</v>
      </c>
    </row>
    <row r="11348" spans="1:5" x14ac:dyDescent="0.25">
      <c r="A11348" t="s">
        <v>330</v>
      </c>
      <c r="B11348" t="s">
        <v>168</v>
      </c>
      <c r="C11348" t="s">
        <v>412</v>
      </c>
      <c r="D11348">
        <v>0</v>
      </c>
      <c r="E11348">
        <v>2018</v>
      </c>
    </row>
    <row r="11349" spans="1:5" x14ac:dyDescent="0.25">
      <c r="A11349" t="s">
        <v>330</v>
      </c>
      <c r="B11349" t="s">
        <v>168</v>
      </c>
      <c r="C11349" t="s">
        <v>412</v>
      </c>
      <c r="D11349">
        <v>0</v>
      </c>
      <c r="E11349">
        <v>2019</v>
      </c>
    </row>
    <row r="11350" spans="1:5" x14ac:dyDescent="0.25">
      <c r="A11350" t="s">
        <v>330</v>
      </c>
      <c r="B11350" t="s">
        <v>168</v>
      </c>
      <c r="C11350" t="s">
        <v>412</v>
      </c>
      <c r="D11350">
        <v>0</v>
      </c>
      <c r="E11350">
        <v>2020</v>
      </c>
    </row>
    <row r="11351" spans="1:5" x14ac:dyDescent="0.25">
      <c r="A11351" t="s">
        <v>330</v>
      </c>
      <c r="B11351" t="s">
        <v>168</v>
      </c>
      <c r="C11351" t="s">
        <v>413</v>
      </c>
      <c r="D11351">
        <v>8118000000</v>
      </c>
      <c r="E11351">
        <v>2018</v>
      </c>
    </row>
    <row r="11352" spans="1:5" x14ac:dyDescent="0.25">
      <c r="A11352" t="s">
        <v>330</v>
      </c>
      <c r="B11352" t="s">
        <v>168</v>
      </c>
      <c r="C11352" t="s">
        <v>413</v>
      </c>
      <c r="D11352">
        <v>6586000000</v>
      </c>
      <c r="E11352">
        <v>2019</v>
      </c>
    </row>
    <row r="11353" spans="1:5" x14ac:dyDescent="0.25">
      <c r="A11353" t="s">
        <v>330</v>
      </c>
      <c r="B11353" t="s">
        <v>168</v>
      </c>
      <c r="C11353" t="s">
        <v>413</v>
      </c>
      <c r="D11353">
        <v>6243000000</v>
      </c>
      <c r="E11353">
        <v>2020</v>
      </c>
    </row>
    <row r="11354" spans="1:5" x14ac:dyDescent="0.25">
      <c r="A11354" t="s">
        <v>330</v>
      </c>
      <c r="B11354" t="s">
        <v>168</v>
      </c>
      <c r="C11354" t="s">
        <v>15</v>
      </c>
      <c r="D11354">
        <v>152954000000</v>
      </c>
      <c r="E11354">
        <v>2018</v>
      </c>
    </row>
    <row r="11355" spans="1:5" x14ac:dyDescent="0.25">
      <c r="A11355" t="s">
        <v>330</v>
      </c>
      <c r="B11355" t="s">
        <v>168</v>
      </c>
      <c r="C11355" t="s">
        <v>15</v>
      </c>
      <c r="D11355">
        <v>157728000000</v>
      </c>
      <c r="E11355">
        <v>2019</v>
      </c>
    </row>
    <row r="11356" spans="1:5" x14ac:dyDescent="0.25">
      <c r="A11356" t="s">
        <v>330</v>
      </c>
      <c r="B11356" t="s">
        <v>168</v>
      </c>
      <c r="C11356" t="s">
        <v>15</v>
      </c>
      <c r="D11356">
        <v>174894000000</v>
      </c>
      <c r="E11356">
        <v>2020</v>
      </c>
    </row>
    <row r="11357" spans="1:5" x14ac:dyDescent="0.25">
      <c r="A11357" t="s">
        <v>330</v>
      </c>
      <c r="B11357" t="s">
        <v>168</v>
      </c>
      <c r="C11357" t="s">
        <v>414</v>
      </c>
      <c r="D11357">
        <v>-3670000000</v>
      </c>
      <c r="E11357">
        <v>2018</v>
      </c>
    </row>
    <row r="11358" spans="1:5" x14ac:dyDescent="0.25">
      <c r="A11358" t="s">
        <v>330</v>
      </c>
      <c r="B11358" t="s">
        <v>168</v>
      </c>
      <c r="C11358" t="s">
        <v>414</v>
      </c>
      <c r="D11358">
        <v>-3498000000</v>
      </c>
      <c r="E11358">
        <v>2019</v>
      </c>
    </row>
    <row r="11359" spans="1:5" x14ac:dyDescent="0.25">
      <c r="A11359" t="s">
        <v>330</v>
      </c>
      <c r="B11359" t="s">
        <v>168</v>
      </c>
      <c r="C11359" t="s">
        <v>414</v>
      </c>
      <c r="D11359">
        <v>-3347000000</v>
      </c>
      <c r="E11359">
        <v>2020</v>
      </c>
    </row>
    <row r="11360" spans="1:5" x14ac:dyDescent="0.25">
      <c r="A11360" t="s">
        <v>330</v>
      </c>
      <c r="B11360" t="s">
        <v>168</v>
      </c>
      <c r="C11360" t="s">
        <v>415</v>
      </c>
      <c r="D11360">
        <v>-18510000000</v>
      </c>
      <c r="E11360">
        <v>2018</v>
      </c>
    </row>
    <row r="11361" spans="1:5" x14ac:dyDescent="0.25">
      <c r="A11361" t="s">
        <v>330</v>
      </c>
      <c r="B11361" t="s">
        <v>168</v>
      </c>
      <c r="C11361" t="s">
        <v>415</v>
      </c>
      <c r="D11361">
        <v>-18015000000</v>
      </c>
      <c r="E11361">
        <v>2019</v>
      </c>
    </row>
    <row r="11362" spans="1:5" x14ac:dyDescent="0.25">
      <c r="A11362" t="s">
        <v>330</v>
      </c>
      <c r="B11362" t="s">
        <v>168</v>
      </c>
      <c r="C11362" t="s">
        <v>415</v>
      </c>
      <c r="D11362">
        <v>-6120000000</v>
      </c>
      <c r="E11362">
        <v>2020</v>
      </c>
    </row>
    <row r="11363" spans="1:5" x14ac:dyDescent="0.25">
      <c r="A11363" t="s">
        <v>330</v>
      </c>
      <c r="B11363" t="s">
        <v>168</v>
      </c>
      <c r="C11363" t="s">
        <v>416</v>
      </c>
      <c r="D11363">
        <v>-3167000000</v>
      </c>
      <c r="E11363">
        <v>2018</v>
      </c>
    </row>
    <row r="11364" spans="1:5" x14ac:dyDescent="0.25">
      <c r="A11364" t="s">
        <v>330</v>
      </c>
      <c r="B11364" t="s">
        <v>168</v>
      </c>
      <c r="C11364" t="s">
        <v>416</v>
      </c>
      <c r="D11364">
        <v>-6194000000</v>
      </c>
      <c r="E11364">
        <v>2019</v>
      </c>
    </row>
    <row r="11365" spans="1:5" x14ac:dyDescent="0.25">
      <c r="A11365" t="s">
        <v>330</v>
      </c>
      <c r="B11365" t="s">
        <v>168</v>
      </c>
      <c r="C11365" t="s">
        <v>416</v>
      </c>
      <c r="D11365">
        <v>-20825000000</v>
      </c>
      <c r="E11365">
        <v>2020</v>
      </c>
    </row>
    <row r="11366" spans="1:5" x14ac:dyDescent="0.25">
      <c r="A11366" t="s">
        <v>330</v>
      </c>
      <c r="B11366" t="s">
        <v>168</v>
      </c>
      <c r="C11366" t="s">
        <v>417</v>
      </c>
      <c r="D11366">
        <v>22201000000</v>
      </c>
      <c r="E11366">
        <v>2018</v>
      </c>
    </row>
    <row r="11367" spans="1:5" x14ac:dyDescent="0.25">
      <c r="A11367" t="s">
        <v>330</v>
      </c>
      <c r="B11367" t="s">
        <v>168</v>
      </c>
      <c r="C11367" t="s">
        <v>417</v>
      </c>
      <c r="D11367">
        <v>23416000000</v>
      </c>
      <c r="E11367">
        <v>2019</v>
      </c>
    </row>
    <row r="11368" spans="1:5" x14ac:dyDescent="0.25">
      <c r="A11368" t="s">
        <v>330</v>
      </c>
      <c r="B11368" t="s">
        <v>168</v>
      </c>
      <c r="C11368" t="s">
        <v>417</v>
      </c>
      <c r="D11368">
        <v>23536000000</v>
      </c>
      <c r="E11368">
        <v>2020</v>
      </c>
    </row>
    <row r="11369" spans="1:5" x14ac:dyDescent="0.25">
      <c r="A11369" t="s">
        <v>330</v>
      </c>
      <c r="B11369" t="s">
        <v>168</v>
      </c>
      <c r="C11369" t="s">
        <v>418</v>
      </c>
      <c r="D11369">
        <v>18107000000</v>
      </c>
      <c r="E11369">
        <v>2018</v>
      </c>
    </row>
    <row r="11370" spans="1:5" x14ac:dyDescent="0.25">
      <c r="A11370" t="s">
        <v>330</v>
      </c>
      <c r="B11370" t="s">
        <v>168</v>
      </c>
      <c r="C11370" t="s">
        <v>418</v>
      </c>
      <c r="D11370">
        <v>17305000000</v>
      </c>
      <c r="E11370">
        <v>2019</v>
      </c>
    </row>
    <row r="11371" spans="1:5" x14ac:dyDescent="0.25">
      <c r="A11371" t="s">
        <v>330</v>
      </c>
      <c r="B11371" t="s">
        <v>168</v>
      </c>
      <c r="C11371" t="s">
        <v>418</v>
      </c>
      <c r="D11371">
        <v>13985000000</v>
      </c>
      <c r="E11371">
        <v>2020</v>
      </c>
    </row>
    <row r="11372" spans="1:5" x14ac:dyDescent="0.25">
      <c r="A11372" t="s">
        <v>330</v>
      </c>
      <c r="B11372" t="s">
        <v>168</v>
      </c>
      <c r="C11372" t="s">
        <v>419</v>
      </c>
      <c r="D11372">
        <v>1185000000</v>
      </c>
      <c r="E11372">
        <v>2018</v>
      </c>
    </row>
    <row r="11373" spans="1:5" x14ac:dyDescent="0.25">
      <c r="A11373" t="s">
        <v>330</v>
      </c>
      <c r="B11373" t="s">
        <v>168</v>
      </c>
      <c r="C11373" t="s">
        <v>419</v>
      </c>
      <c r="D11373">
        <v>289000000</v>
      </c>
      <c r="E11373">
        <v>2019</v>
      </c>
    </row>
    <row r="11374" spans="1:5" x14ac:dyDescent="0.25">
      <c r="A11374" t="s">
        <v>330</v>
      </c>
      <c r="B11374" t="s">
        <v>168</v>
      </c>
      <c r="C11374" t="s">
        <v>419</v>
      </c>
      <c r="D11374">
        <v>-774000000</v>
      </c>
      <c r="E11374">
        <v>2020</v>
      </c>
    </row>
    <row r="11375" spans="1:5" x14ac:dyDescent="0.25">
      <c r="A11375" t="s">
        <v>330</v>
      </c>
      <c r="B11375" t="s">
        <v>168</v>
      </c>
      <c r="C11375" t="s">
        <v>420</v>
      </c>
      <c r="D11375">
        <v>644000000</v>
      </c>
      <c r="E11375">
        <v>2018</v>
      </c>
    </row>
    <row r="11376" spans="1:5" x14ac:dyDescent="0.25">
      <c r="A11376" t="s">
        <v>330</v>
      </c>
      <c r="B11376" t="s">
        <v>168</v>
      </c>
      <c r="C11376" t="s">
        <v>420</v>
      </c>
      <c r="D11376">
        <v>277000000</v>
      </c>
      <c r="E11376">
        <v>2019</v>
      </c>
    </row>
    <row r="11377" spans="1:5" x14ac:dyDescent="0.25">
      <c r="A11377" t="s">
        <v>330</v>
      </c>
      <c r="B11377" t="s">
        <v>168</v>
      </c>
      <c r="C11377" t="s">
        <v>420</v>
      </c>
      <c r="D11377">
        <v>265000000</v>
      </c>
      <c r="E11377">
        <v>2020</v>
      </c>
    </row>
    <row r="11378" spans="1:5" x14ac:dyDescent="0.25">
      <c r="A11378" t="s">
        <v>330</v>
      </c>
      <c r="B11378" t="s">
        <v>168</v>
      </c>
      <c r="C11378" t="s">
        <v>421</v>
      </c>
      <c r="D11378">
        <v>2107000000</v>
      </c>
      <c r="E11378">
        <v>2018</v>
      </c>
    </row>
    <row r="11379" spans="1:5" x14ac:dyDescent="0.25">
      <c r="A11379" t="s">
        <v>330</v>
      </c>
      <c r="B11379" t="s">
        <v>168</v>
      </c>
      <c r="C11379" t="s">
        <v>421</v>
      </c>
      <c r="D11379">
        <v>5485000000</v>
      </c>
      <c r="E11379">
        <v>2019</v>
      </c>
    </row>
    <row r="11380" spans="1:5" x14ac:dyDescent="0.25">
      <c r="A11380" t="s">
        <v>330</v>
      </c>
      <c r="B11380" t="s">
        <v>168</v>
      </c>
      <c r="C11380" t="s">
        <v>421</v>
      </c>
      <c r="D11380">
        <v>5885000000</v>
      </c>
      <c r="E11380">
        <v>2020</v>
      </c>
    </row>
    <row r="11381" spans="1:5" x14ac:dyDescent="0.25">
      <c r="A11381" t="s">
        <v>330</v>
      </c>
      <c r="B11381" t="s">
        <v>168</v>
      </c>
      <c r="C11381" t="s">
        <v>422</v>
      </c>
      <c r="D11381">
        <v>-3000000</v>
      </c>
      <c r="E11381">
        <v>2018</v>
      </c>
    </row>
    <row r="11382" spans="1:5" x14ac:dyDescent="0.25">
      <c r="A11382" t="s">
        <v>330</v>
      </c>
      <c r="B11382" t="s">
        <v>168</v>
      </c>
      <c r="C11382" t="s">
        <v>422</v>
      </c>
      <c r="D11382">
        <v>-3865000000</v>
      </c>
      <c r="E11382">
        <v>2019</v>
      </c>
    </row>
    <row r="11383" spans="1:5" x14ac:dyDescent="0.25">
      <c r="A11383" t="s">
        <v>330</v>
      </c>
      <c r="B11383" t="s">
        <v>168</v>
      </c>
      <c r="C11383" t="s">
        <v>422</v>
      </c>
      <c r="D11383">
        <v>-2690000000</v>
      </c>
      <c r="E11383">
        <v>2020</v>
      </c>
    </row>
    <row r="11384" spans="1:5" x14ac:dyDescent="0.25">
      <c r="A11384" t="s">
        <v>330</v>
      </c>
      <c r="B11384" t="s">
        <v>168</v>
      </c>
      <c r="C11384" t="s">
        <v>423</v>
      </c>
      <c r="D11384">
        <v>3120000000</v>
      </c>
      <c r="E11384">
        <v>2018</v>
      </c>
    </row>
    <row r="11385" spans="1:5" x14ac:dyDescent="0.25">
      <c r="A11385" t="s">
        <v>330</v>
      </c>
      <c r="B11385" t="s">
        <v>168</v>
      </c>
      <c r="C11385" t="s">
        <v>423</v>
      </c>
      <c r="D11385">
        <v>3120000000</v>
      </c>
      <c r="E11385">
        <v>2019</v>
      </c>
    </row>
    <row r="11386" spans="1:5" x14ac:dyDescent="0.25">
      <c r="A11386" t="s">
        <v>330</v>
      </c>
      <c r="B11386" t="s">
        <v>168</v>
      </c>
      <c r="C11386" t="s">
        <v>423</v>
      </c>
      <c r="D11386">
        <v>3120000000</v>
      </c>
      <c r="E11386">
        <v>2020</v>
      </c>
    </row>
    <row r="11387" spans="1:5" x14ac:dyDescent="0.25">
      <c r="A11387" t="s">
        <v>330</v>
      </c>
      <c r="B11387" t="s">
        <v>168</v>
      </c>
      <c r="C11387" t="s">
        <v>424</v>
      </c>
      <c r="D11387">
        <v>0</v>
      </c>
      <c r="E11387">
        <v>2018</v>
      </c>
    </row>
    <row r="11388" spans="1:5" x14ac:dyDescent="0.25">
      <c r="A11388" t="s">
        <v>330</v>
      </c>
      <c r="B11388" t="s">
        <v>168</v>
      </c>
      <c r="C11388" t="s">
        <v>424</v>
      </c>
      <c r="D11388">
        <v>0</v>
      </c>
      <c r="E11388">
        <v>2019</v>
      </c>
    </row>
    <row r="11389" spans="1:5" x14ac:dyDescent="0.25">
      <c r="A11389" t="s">
        <v>330</v>
      </c>
      <c r="B11389" t="s">
        <v>168</v>
      </c>
      <c r="C11389" t="s">
        <v>424</v>
      </c>
      <c r="D11389">
        <v>0</v>
      </c>
      <c r="E11389">
        <v>2020</v>
      </c>
    </row>
    <row r="11390" spans="1:5" x14ac:dyDescent="0.25">
      <c r="A11390" t="s">
        <v>330</v>
      </c>
      <c r="B11390" t="s">
        <v>168</v>
      </c>
      <c r="C11390" t="s">
        <v>425</v>
      </c>
      <c r="D11390">
        <v>13506000000</v>
      </c>
      <c r="E11390">
        <v>2018</v>
      </c>
    </row>
    <row r="11391" spans="1:5" x14ac:dyDescent="0.25">
      <c r="A11391" t="s">
        <v>330</v>
      </c>
      <c r="B11391" t="s">
        <v>168</v>
      </c>
      <c r="C11391" t="s">
        <v>425</v>
      </c>
      <c r="D11391">
        <v>14450000000</v>
      </c>
      <c r="E11391">
        <v>2019</v>
      </c>
    </row>
    <row r="11392" spans="1:5" x14ac:dyDescent="0.25">
      <c r="A11392" t="s">
        <v>330</v>
      </c>
      <c r="B11392" t="s">
        <v>168</v>
      </c>
      <c r="C11392" t="s">
        <v>425</v>
      </c>
      <c r="D11392">
        <v>15363000000</v>
      </c>
      <c r="E11392">
        <v>2020</v>
      </c>
    </row>
    <row r="11393" spans="1:5" x14ac:dyDescent="0.25">
      <c r="A11393" t="s">
        <v>330</v>
      </c>
      <c r="B11393" t="s">
        <v>168</v>
      </c>
      <c r="C11393" t="s">
        <v>426</v>
      </c>
      <c r="D11393">
        <v>13506000000</v>
      </c>
      <c r="E11393">
        <v>2018</v>
      </c>
    </row>
    <row r="11394" spans="1:5" x14ac:dyDescent="0.25">
      <c r="A11394" t="s">
        <v>330</v>
      </c>
      <c r="B11394" t="s">
        <v>168</v>
      </c>
      <c r="C11394" t="s">
        <v>426</v>
      </c>
      <c r="D11394">
        <v>14450000000</v>
      </c>
      <c r="E11394">
        <v>2019</v>
      </c>
    </row>
    <row r="11395" spans="1:5" x14ac:dyDescent="0.25">
      <c r="A11395" t="s">
        <v>330</v>
      </c>
      <c r="B11395" t="s">
        <v>168</v>
      </c>
      <c r="C11395" t="s">
        <v>426</v>
      </c>
      <c r="D11395">
        <v>15363000000</v>
      </c>
      <c r="E11395">
        <v>2020</v>
      </c>
    </row>
    <row r="11396" spans="1:5" x14ac:dyDescent="0.25">
      <c r="A11396" t="s">
        <v>330</v>
      </c>
      <c r="B11396" t="s">
        <v>168</v>
      </c>
      <c r="C11396" t="s">
        <v>21</v>
      </c>
      <c r="D11396">
        <v>27091000000</v>
      </c>
      <c r="E11396">
        <v>2018</v>
      </c>
    </row>
    <row r="11397" spans="1:5" x14ac:dyDescent="0.25">
      <c r="A11397" t="s">
        <v>330</v>
      </c>
      <c r="B11397" t="s">
        <v>168</v>
      </c>
      <c r="C11397" t="s">
        <v>21</v>
      </c>
      <c r="D11397">
        <v>27556000000</v>
      </c>
      <c r="E11397">
        <v>2019</v>
      </c>
    </row>
    <row r="11398" spans="1:5" x14ac:dyDescent="0.25">
      <c r="A11398" t="s">
        <v>330</v>
      </c>
      <c r="B11398" t="s">
        <v>168</v>
      </c>
      <c r="C11398" t="s">
        <v>21</v>
      </c>
      <c r="D11398">
        <v>28427000000</v>
      </c>
      <c r="E11398">
        <v>2020</v>
      </c>
    </row>
    <row r="11399" spans="1:5" x14ac:dyDescent="0.25">
      <c r="A11399" t="s">
        <v>330</v>
      </c>
      <c r="B11399" t="s">
        <v>168</v>
      </c>
      <c r="C11399" t="s">
        <v>427</v>
      </c>
      <c r="D11399">
        <v>61783000000</v>
      </c>
      <c r="E11399">
        <v>2018</v>
      </c>
    </row>
    <row r="11400" spans="1:5" x14ac:dyDescent="0.25">
      <c r="A11400" t="s">
        <v>330</v>
      </c>
      <c r="B11400" t="s">
        <v>168</v>
      </c>
      <c r="C11400" t="s">
        <v>427</v>
      </c>
      <c r="D11400">
        <v>62245000000</v>
      </c>
      <c r="E11400">
        <v>2019</v>
      </c>
    </row>
    <row r="11401" spans="1:5" x14ac:dyDescent="0.25">
      <c r="A11401" t="s">
        <v>330</v>
      </c>
      <c r="B11401" t="s">
        <v>168</v>
      </c>
      <c r="C11401" t="s">
        <v>427</v>
      </c>
      <c r="D11401">
        <v>63098000000</v>
      </c>
      <c r="E11401">
        <v>2020</v>
      </c>
    </row>
    <row r="11402" spans="1:5" x14ac:dyDescent="0.25">
      <c r="A11402" t="s">
        <v>330</v>
      </c>
      <c r="B11402" t="s">
        <v>168</v>
      </c>
      <c r="C11402" t="s">
        <v>13</v>
      </c>
      <c r="D11402">
        <v>46033000000</v>
      </c>
      <c r="E11402">
        <v>2018</v>
      </c>
    </row>
    <row r="11403" spans="1:5" x14ac:dyDescent="0.25">
      <c r="A11403" t="s">
        <v>330</v>
      </c>
      <c r="B11403" t="s">
        <v>168</v>
      </c>
      <c r="C11403" t="s">
        <v>13</v>
      </c>
      <c r="D11403">
        <v>45274000000</v>
      </c>
      <c r="E11403">
        <v>2019</v>
      </c>
    </row>
    <row r="11404" spans="1:5" x14ac:dyDescent="0.25">
      <c r="A11404" t="s">
        <v>330</v>
      </c>
      <c r="B11404" t="s">
        <v>168</v>
      </c>
      <c r="C11404" t="s">
        <v>13</v>
      </c>
      <c r="D11404">
        <v>51237000000</v>
      </c>
      <c r="E11404">
        <v>2020</v>
      </c>
    </row>
    <row r="11405" spans="1:5" x14ac:dyDescent="0.25">
      <c r="A11405" t="s">
        <v>330</v>
      </c>
      <c r="B11405" t="s">
        <v>168</v>
      </c>
      <c r="C11405" t="s">
        <v>16</v>
      </c>
      <c r="D11405">
        <v>31230000000</v>
      </c>
      <c r="E11405">
        <v>2018</v>
      </c>
    </row>
    <row r="11406" spans="1:5" x14ac:dyDescent="0.25">
      <c r="A11406" t="s">
        <v>330</v>
      </c>
      <c r="B11406" t="s">
        <v>168</v>
      </c>
      <c r="C11406" t="s">
        <v>16</v>
      </c>
      <c r="D11406">
        <v>35964000000</v>
      </c>
      <c r="E11406">
        <v>2019</v>
      </c>
    </row>
    <row r="11407" spans="1:5" x14ac:dyDescent="0.25">
      <c r="A11407" t="s">
        <v>330</v>
      </c>
      <c r="B11407" t="s">
        <v>168</v>
      </c>
      <c r="C11407" t="s">
        <v>16</v>
      </c>
      <c r="D11407">
        <v>42493000000</v>
      </c>
      <c r="E11407">
        <v>2020</v>
      </c>
    </row>
    <row r="11408" spans="1:5" x14ac:dyDescent="0.25">
      <c r="A11408" t="s">
        <v>330</v>
      </c>
      <c r="B11408" t="s">
        <v>168</v>
      </c>
      <c r="C11408" t="s">
        <v>428</v>
      </c>
      <c r="D11408">
        <v>6929000000</v>
      </c>
      <c r="E11408">
        <v>2018</v>
      </c>
    </row>
    <row r="11409" spans="1:5" x14ac:dyDescent="0.25">
      <c r="A11409" t="s">
        <v>330</v>
      </c>
      <c r="B11409" t="s">
        <v>168</v>
      </c>
      <c r="C11409" t="s">
        <v>428</v>
      </c>
      <c r="D11409">
        <v>7231000000</v>
      </c>
      <c r="E11409">
        <v>2020</v>
      </c>
    </row>
    <row r="11410" spans="1:5" x14ac:dyDescent="0.25">
      <c r="A11410" t="s">
        <v>330</v>
      </c>
      <c r="B11410" t="s">
        <v>168</v>
      </c>
      <c r="C11410" t="s">
        <v>429</v>
      </c>
      <c r="D11410">
        <v>6929000000</v>
      </c>
      <c r="E11410">
        <v>2018</v>
      </c>
    </row>
    <row r="11411" spans="1:5" x14ac:dyDescent="0.25">
      <c r="A11411" t="s">
        <v>330</v>
      </c>
      <c r="B11411" t="s">
        <v>168</v>
      </c>
      <c r="C11411" t="s">
        <v>429</v>
      </c>
      <c r="D11411">
        <v>7009000000</v>
      </c>
      <c r="E11411">
        <v>2019</v>
      </c>
    </row>
    <row r="11412" spans="1:5" x14ac:dyDescent="0.25">
      <c r="A11412" t="s">
        <v>330</v>
      </c>
      <c r="B11412" t="s">
        <v>168</v>
      </c>
      <c r="C11412" t="s">
        <v>429</v>
      </c>
      <c r="D11412">
        <v>7009000000</v>
      </c>
      <c r="E11412">
        <v>2019</v>
      </c>
    </row>
    <row r="11413" spans="1:5" x14ac:dyDescent="0.25">
      <c r="A11413" t="s">
        <v>330</v>
      </c>
      <c r="B11413" t="s">
        <v>168</v>
      </c>
      <c r="C11413" t="s">
        <v>429</v>
      </c>
      <c r="D11413">
        <v>7231000000</v>
      </c>
      <c r="E11413">
        <v>2020</v>
      </c>
    </row>
    <row r="11414" spans="1:5" x14ac:dyDescent="0.25">
      <c r="A11414" t="s">
        <v>330</v>
      </c>
      <c r="B11414" t="s">
        <v>168</v>
      </c>
      <c r="C11414" t="s">
        <v>430</v>
      </c>
      <c r="D11414">
        <v>17999000000</v>
      </c>
      <c r="E11414">
        <v>2018</v>
      </c>
    </row>
    <row r="11415" spans="1:5" x14ac:dyDescent="0.25">
      <c r="A11415" t="s">
        <v>330</v>
      </c>
      <c r="B11415" t="s">
        <v>168</v>
      </c>
      <c r="C11415" t="s">
        <v>430</v>
      </c>
      <c r="D11415">
        <v>17328000000</v>
      </c>
      <c r="E11415">
        <v>2019</v>
      </c>
    </row>
    <row r="11416" spans="1:5" x14ac:dyDescent="0.25">
      <c r="A11416" t="s">
        <v>330</v>
      </c>
      <c r="B11416" t="s">
        <v>168</v>
      </c>
      <c r="C11416" t="s">
        <v>430</v>
      </c>
      <c r="D11416">
        <v>16497000000</v>
      </c>
      <c r="E11416">
        <v>2020</v>
      </c>
    </row>
    <row r="11417" spans="1:5" x14ac:dyDescent="0.25">
      <c r="A11417" t="s">
        <v>330</v>
      </c>
      <c r="B11417" t="s">
        <v>168</v>
      </c>
      <c r="C11417" t="s">
        <v>431</v>
      </c>
      <c r="D11417">
        <v>0</v>
      </c>
      <c r="E11417">
        <v>2018</v>
      </c>
    </row>
    <row r="11418" spans="1:5" x14ac:dyDescent="0.25">
      <c r="A11418" t="s">
        <v>330</v>
      </c>
      <c r="B11418" t="s">
        <v>168</v>
      </c>
      <c r="C11418" t="s">
        <v>431</v>
      </c>
      <c r="D11418">
        <v>0</v>
      </c>
      <c r="E11418">
        <v>2019</v>
      </c>
    </row>
    <row r="11419" spans="1:5" x14ac:dyDescent="0.25">
      <c r="A11419" t="s">
        <v>330</v>
      </c>
      <c r="B11419" t="s">
        <v>168</v>
      </c>
      <c r="C11419" t="s">
        <v>431</v>
      </c>
      <c r="D11419">
        <v>0</v>
      </c>
      <c r="E11419">
        <v>2020</v>
      </c>
    </row>
    <row r="11420" spans="1:5" x14ac:dyDescent="0.25">
      <c r="A11420" t="s">
        <v>330</v>
      </c>
      <c r="B11420" t="s">
        <v>168</v>
      </c>
      <c r="C11420" t="s">
        <v>432</v>
      </c>
      <c r="D11420">
        <v>43464</v>
      </c>
      <c r="E11420">
        <v>2018</v>
      </c>
    </row>
    <row r="11421" spans="1:5" x14ac:dyDescent="0.25">
      <c r="A11421" t="s">
        <v>330</v>
      </c>
      <c r="B11421" t="s">
        <v>168</v>
      </c>
      <c r="C11421" t="s">
        <v>432</v>
      </c>
      <c r="D11421">
        <v>43828</v>
      </c>
      <c r="E11421">
        <v>2019</v>
      </c>
    </row>
    <row r="11422" spans="1:5" x14ac:dyDescent="0.25">
      <c r="A11422" t="s">
        <v>330</v>
      </c>
      <c r="B11422" t="s">
        <v>168</v>
      </c>
      <c r="C11422" t="s">
        <v>432</v>
      </c>
      <c r="D11422">
        <v>44199</v>
      </c>
      <c r="E11422">
        <v>2020</v>
      </c>
    </row>
    <row r="11423" spans="1:5" x14ac:dyDescent="0.25">
      <c r="A11423" t="s">
        <v>330</v>
      </c>
      <c r="B11423" t="s">
        <v>168</v>
      </c>
      <c r="C11423" t="s">
        <v>433</v>
      </c>
      <c r="D11423">
        <v>0</v>
      </c>
      <c r="E11423">
        <v>2018</v>
      </c>
    </row>
    <row r="11424" spans="1:5" x14ac:dyDescent="0.25">
      <c r="A11424" t="s">
        <v>330</v>
      </c>
      <c r="B11424" t="s">
        <v>168</v>
      </c>
      <c r="C11424" t="s">
        <v>433</v>
      </c>
      <c r="D11424">
        <v>0</v>
      </c>
      <c r="E11424">
        <v>2019</v>
      </c>
    </row>
    <row r="11425" spans="1:5" x14ac:dyDescent="0.25">
      <c r="A11425" t="s">
        <v>330</v>
      </c>
      <c r="B11425" t="s">
        <v>168</v>
      </c>
      <c r="C11425" t="s">
        <v>433</v>
      </c>
      <c r="D11425">
        <v>0</v>
      </c>
      <c r="E11425">
        <v>2020</v>
      </c>
    </row>
    <row r="11426" spans="1:5" x14ac:dyDescent="0.25">
      <c r="A11426" t="s">
        <v>330</v>
      </c>
      <c r="B11426" t="s">
        <v>168</v>
      </c>
      <c r="C11426" t="s">
        <v>434</v>
      </c>
      <c r="D11426">
        <v>59752000000</v>
      </c>
      <c r="E11426">
        <v>2018</v>
      </c>
    </row>
    <row r="11427" spans="1:5" x14ac:dyDescent="0.25">
      <c r="A11427" t="s">
        <v>330</v>
      </c>
      <c r="B11427" t="s">
        <v>168</v>
      </c>
      <c r="C11427" t="s">
        <v>434</v>
      </c>
      <c r="D11427">
        <v>59471000000</v>
      </c>
      <c r="E11427">
        <v>2019</v>
      </c>
    </row>
    <row r="11428" spans="1:5" x14ac:dyDescent="0.25">
      <c r="A11428" t="s">
        <v>330</v>
      </c>
      <c r="B11428" t="s">
        <v>168</v>
      </c>
      <c r="C11428" t="s">
        <v>434</v>
      </c>
      <c r="D11428">
        <v>63278000000</v>
      </c>
      <c r="E11428">
        <v>2020</v>
      </c>
    </row>
    <row r="11429" spans="1:5" x14ac:dyDescent="0.25">
      <c r="A11429" t="s">
        <v>330</v>
      </c>
      <c r="B11429" t="s">
        <v>168</v>
      </c>
      <c r="C11429" t="s">
        <v>435</v>
      </c>
      <c r="D11429">
        <v>0</v>
      </c>
      <c r="E11429">
        <v>2018</v>
      </c>
    </row>
    <row r="11430" spans="1:5" x14ac:dyDescent="0.25">
      <c r="A11430" t="s">
        <v>330</v>
      </c>
      <c r="B11430" t="s">
        <v>168</v>
      </c>
      <c r="C11430" t="s">
        <v>435</v>
      </c>
      <c r="D11430">
        <v>0</v>
      </c>
      <c r="E11430">
        <v>2019</v>
      </c>
    </row>
    <row r="11431" spans="1:5" x14ac:dyDescent="0.25">
      <c r="A11431" t="s">
        <v>330</v>
      </c>
      <c r="B11431" t="s">
        <v>168</v>
      </c>
      <c r="C11431" t="s">
        <v>435</v>
      </c>
      <c r="D11431">
        <v>0</v>
      </c>
      <c r="E11431">
        <v>2020</v>
      </c>
    </row>
    <row r="11432" spans="1:5" x14ac:dyDescent="0.25">
      <c r="A11432" t="s">
        <v>330</v>
      </c>
      <c r="B11432" t="s">
        <v>168</v>
      </c>
      <c r="C11432" t="s">
        <v>436</v>
      </c>
      <c r="D11432">
        <v>30453000000</v>
      </c>
      <c r="E11432">
        <v>2018</v>
      </c>
    </row>
    <row r="11433" spans="1:5" x14ac:dyDescent="0.25">
      <c r="A11433" t="s">
        <v>330</v>
      </c>
      <c r="B11433" t="s">
        <v>168</v>
      </c>
      <c r="C11433" t="s">
        <v>436</v>
      </c>
      <c r="D11433">
        <v>33639000000</v>
      </c>
      <c r="E11433">
        <v>2019</v>
      </c>
    </row>
    <row r="11434" spans="1:5" x14ac:dyDescent="0.25">
      <c r="A11434" t="s">
        <v>330</v>
      </c>
      <c r="B11434" t="s">
        <v>168</v>
      </c>
      <c r="C11434" t="s">
        <v>436</v>
      </c>
      <c r="D11434">
        <v>36393000000</v>
      </c>
      <c r="E11434">
        <v>2020</v>
      </c>
    </row>
    <row r="11435" spans="1:5" x14ac:dyDescent="0.25">
      <c r="A11435" t="s">
        <v>330</v>
      </c>
      <c r="B11435" t="s">
        <v>168</v>
      </c>
      <c r="C11435" t="s">
        <v>437</v>
      </c>
      <c r="D11435">
        <v>54490000000</v>
      </c>
      <c r="E11435">
        <v>2018</v>
      </c>
    </row>
    <row r="11436" spans="1:5" x14ac:dyDescent="0.25">
      <c r="A11436" t="s">
        <v>330</v>
      </c>
      <c r="B11436" t="s">
        <v>168</v>
      </c>
      <c r="C11436" t="s">
        <v>437</v>
      </c>
      <c r="D11436">
        <v>54503000000</v>
      </c>
      <c r="E11436">
        <v>2019</v>
      </c>
    </row>
    <row r="11437" spans="1:5" x14ac:dyDescent="0.25">
      <c r="A11437" t="s">
        <v>330</v>
      </c>
      <c r="B11437" t="s">
        <v>168</v>
      </c>
      <c r="C11437" t="s">
        <v>437</v>
      </c>
      <c r="D11437">
        <v>54157000000</v>
      </c>
      <c r="E11437">
        <v>2020</v>
      </c>
    </row>
    <row r="11438" spans="1:5" x14ac:dyDescent="0.25">
      <c r="A11438" t="s">
        <v>330</v>
      </c>
      <c r="B11438" t="s">
        <v>168</v>
      </c>
      <c r="C11438" t="s">
        <v>438</v>
      </c>
      <c r="D11438">
        <v>15297000000</v>
      </c>
      <c r="E11438">
        <v>2018</v>
      </c>
    </row>
    <row r="11439" spans="1:5" x14ac:dyDescent="0.25">
      <c r="A11439" t="s">
        <v>330</v>
      </c>
      <c r="B11439" t="s">
        <v>168</v>
      </c>
      <c r="C11439" t="s">
        <v>438</v>
      </c>
      <c r="D11439">
        <v>15119000000</v>
      </c>
      <c r="E11439">
        <v>2019</v>
      </c>
    </row>
    <row r="11440" spans="1:5" x14ac:dyDescent="0.25">
      <c r="A11440" t="s">
        <v>330</v>
      </c>
      <c r="B11440" t="s">
        <v>168</v>
      </c>
      <c r="C11440" t="s">
        <v>438</v>
      </c>
      <c r="D11440">
        <v>14714000000</v>
      </c>
      <c r="E11440">
        <v>2020</v>
      </c>
    </row>
    <row r="11441" spans="1:5" x14ac:dyDescent="0.25">
      <c r="A11441" t="s">
        <v>330</v>
      </c>
      <c r="B11441" t="s">
        <v>168</v>
      </c>
      <c r="C11441" t="s">
        <v>439</v>
      </c>
      <c r="D11441">
        <v>0</v>
      </c>
      <c r="E11441">
        <v>2018</v>
      </c>
    </row>
    <row r="11442" spans="1:5" x14ac:dyDescent="0.25">
      <c r="A11442" t="s">
        <v>330</v>
      </c>
      <c r="B11442" t="s">
        <v>168</v>
      </c>
      <c r="C11442" t="s">
        <v>439</v>
      </c>
      <c r="D11442">
        <v>0</v>
      </c>
      <c r="E11442">
        <v>2019</v>
      </c>
    </row>
    <row r="11443" spans="1:5" x14ac:dyDescent="0.25">
      <c r="A11443" t="s">
        <v>330</v>
      </c>
      <c r="B11443" t="s">
        <v>168</v>
      </c>
      <c r="C11443" t="s">
        <v>439</v>
      </c>
      <c r="D11443">
        <v>0</v>
      </c>
      <c r="E11443">
        <v>2020</v>
      </c>
    </row>
    <row r="11444" spans="1:5" x14ac:dyDescent="0.25">
      <c r="A11444" t="s">
        <v>330</v>
      </c>
      <c r="B11444" t="s">
        <v>168</v>
      </c>
      <c r="C11444" t="s">
        <v>23</v>
      </c>
      <c r="D11444">
        <v>2702000000</v>
      </c>
      <c r="E11444">
        <v>2018</v>
      </c>
    </row>
    <row r="11445" spans="1:5" x14ac:dyDescent="0.25">
      <c r="A11445" t="s">
        <v>330</v>
      </c>
      <c r="B11445" t="s">
        <v>168</v>
      </c>
      <c r="C11445" t="s">
        <v>23</v>
      </c>
      <c r="D11445">
        <v>2209000000</v>
      </c>
      <c r="E11445">
        <v>2019</v>
      </c>
    </row>
    <row r="11446" spans="1:5" x14ac:dyDescent="0.25">
      <c r="A11446" t="s">
        <v>330</v>
      </c>
      <c r="B11446" t="s">
        <v>168</v>
      </c>
      <c r="C11446" t="s">
        <v>23</v>
      </c>
      <c r="D11446">
        <v>1783000000</v>
      </c>
      <c r="E11446">
        <v>2020</v>
      </c>
    </row>
    <row r="11447" spans="1:5" x14ac:dyDescent="0.25">
      <c r="A11447" t="s">
        <v>330</v>
      </c>
      <c r="B11447" t="s">
        <v>168</v>
      </c>
      <c r="C11447" t="s">
        <v>440</v>
      </c>
      <c r="D11447">
        <v>47611000000</v>
      </c>
      <c r="E11447">
        <v>2018</v>
      </c>
    </row>
    <row r="11448" spans="1:5" x14ac:dyDescent="0.25">
      <c r="A11448" t="s">
        <v>330</v>
      </c>
      <c r="B11448" t="s">
        <v>168</v>
      </c>
      <c r="C11448" t="s">
        <v>440</v>
      </c>
      <c r="D11448">
        <v>47643000000</v>
      </c>
      <c r="E11448">
        <v>2019</v>
      </c>
    </row>
    <row r="11449" spans="1:5" x14ac:dyDescent="0.25">
      <c r="A11449" t="s">
        <v>330</v>
      </c>
      <c r="B11449" t="s">
        <v>168</v>
      </c>
      <c r="C11449" t="s">
        <v>440</v>
      </c>
      <c r="D11449">
        <v>53402000000</v>
      </c>
      <c r="E11449">
        <v>2020</v>
      </c>
    </row>
    <row r="11450" spans="1:5" x14ac:dyDescent="0.25">
      <c r="A11450" t="s">
        <v>330</v>
      </c>
      <c r="B11450" t="s">
        <v>168</v>
      </c>
      <c r="C11450" t="s">
        <v>22</v>
      </c>
      <c r="D11450">
        <v>1005000000</v>
      </c>
      <c r="E11450">
        <v>2018</v>
      </c>
    </row>
    <row r="11451" spans="1:5" x14ac:dyDescent="0.25">
      <c r="A11451" t="s">
        <v>330</v>
      </c>
      <c r="B11451" t="s">
        <v>168</v>
      </c>
      <c r="C11451" t="s">
        <v>22</v>
      </c>
      <c r="D11451">
        <v>318000000</v>
      </c>
      <c r="E11451">
        <v>2019</v>
      </c>
    </row>
    <row r="11452" spans="1:5" x14ac:dyDescent="0.25">
      <c r="A11452" t="s">
        <v>330</v>
      </c>
      <c r="B11452" t="s">
        <v>168</v>
      </c>
      <c r="C11452" t="s">
        <v>22</v>
      </c>
      <c r="D11452">
        <v>201000000</v>
      </c>
      <c r="E11452">
        <v>2020</v>
      </c>
    </row>
    <row r="11453" spans="1:5" x14ac:dyDescent="0.25">
      <c r="A11453" t="s">
        <v>330</v>
      </c>
      <c r="B11453" t="s">
        <v>168</v>
      </c>
      <c r="C11453" t="s">
        <v>441</v>
      </c>
      <c r="D11453">
        <v>1049000000</v>
      </c>
      <c r="E11453">
        <v>2018</v>
      </c>
    </row>
    <row r="11454" spans="1:5" x14ac:dyDescent="0.25">
      <c r="A11454" t="s">
        <v>330</v>
      </c>
      <c r="B11454" t="s">
        <v>168</v>
      </c>
      <c r="C11454" t="s">
        <v>441</v>
      </c>
      <c r="D11454">
        <v>995000000</v>
      </c>
      <c r="E11454">
        <v>2019</v>
      </c>
    </row>
    <row r="11455" spans="1:5" x14ac:dyDescent="0.25">
      <c r="A11455" t="s">
        <v>330</v>
      </c>
      <c r="B11455" t="s">
        <v>168</v>
      </c>
      <c r="C11455" t="s">
        <v>441</v>
      </c>
      <c r="D11455">
        <v>904000000</v>
      </c>
      <c r="E11455">
        <v>2020</v>
      </c>
    </row>
    <row r="11456" spans="1:5" x14ac:dyDescent="0.25">
      <c r="A11456" t="s">
        <v>330</v>
      </c>
      <c r="B11456" t="s">
        <v>168</v>
      </c>
      <c r="C11456" t="s">
        <v>11</v>
      </c>
      <c r="D11456">
        <v>8599000000</v>
      </c>
      <c r="E11456">
        <v>2018</v>
      </c>
    </row>
    <row r="11457" spans="1:5" x14ac:dyDescent="0.25">
      <c r="A11457" t="s">
        <v>330</v>
      </c>
      <c r="B11457" t="s">
        <v>168</v>
      </c>
      <c r="C11457" t="s">
        <v>11</v>
      </c>
      <c r="D11457">
        <v>9020000000</v>
      </c>
      <c r="E11457">
        <v>2019</v>
      </c>
    </row>
    <row r="11458" spans="1:5" x14ac:dyDescent="0.25">
      <c r="A11458" t="s">
        <v>330</v>
      </c>
      <c r="B11458" t="s">
        <v>168</v>
      </c>
      <c r="C11458" t="s">
        <v>11</v>
      </c>
      <c r="D11458">
        <v>9344000000</v>
      </c>
      <c r="E11458">
        <v>2020</v>
      </c>
    </row>
    <row r="11459" spans="1:5" x14ac:dyDescent="0.25">
      <c r="A11459" t="s">
        <v>330</v>
      </c>
      <c r="B11459" t="s">
        <v>168</v>
      </c>
      <c r="C11459" t="s">
        <v>19</v>
      </c>
      <c r="D11459">
        <v>152954000000</v>
      </c>
      <c r="E11459">
        <v>2018</v>
      </c>
    </row>
    <row r="11460" spans="1:5" x14ac:dyDescent="0.25">
      <c r="A11460" t="s">
        <v>330</v>
      </c>
      <c r="B11460" t="s">
        <v>168</v>
      </c>
      <c r="C11460" t="s">
        <v>19</v>
      </c>
      <c r="D11460">
        <v>157728000000</v>
      </c>
      <c r="E11460">
        <v>2019</v>
      </c>
    </row>
    <row r="11461" spans="1:5" x14ac:dyDescent="0.25">
      <c r="A11461" t="s">
        <v>330</v>
      </c>
      <c r="B11461" t="s">
        <v>168</v>
      </c>
      <c r="C11461" t="s">
        <v>19</v>
      </c>
      <c r="D11461">
        <v>174894000000</v>
      </c>
      <c r="E11461">
        <v>2020</v>
      </c>
    </row>
    <row r="11462" spans="1:5" x14ac:dyDescent="0.25">
      <c r="A11462" t="s">
        <v>330</v>
      </c>
      <c r="B11462" t="s">
        <v>168</v>
      </c>
      <c r="C11462" t="s">
        <v>18</v>
      </c>
      <c r="D11462">
        <v>93202000000</v>
      </c>
      <c r="E11462">
        <v>2018</v>
      </c>
    </row>
    <row r="11463" spans="1:5" x14ac:dyDescent="0.25">
      <c r="A11463" t="s">
        <v>330</v>
      </c>
      <c r="B11463" t="s">
        <v>168</v>
      </c>
      <c r="C11463" t="s">
        <v>18</v>
      </c>
      <c r="D11463">
        <v>98257000000</v>
      </c>
      <c r="E11463">
        <v>2019</v>
      </c>
    </row>
    <row r="11464" spans="1:5" x14ac:dyDescent="0.25">
      <c r="A11464" t="s">
        <v>330</v>
      </c>
      <c r="B11464" t="s">
        <v>168</v>
      </c>
      <c r="C11464" t="s">
        <v>18</v>
      </c>
      <c r="D11464">
        <v>111616000000</v>
      </c>
      <c r="E11464">
        <v>2020</v>
      </c>
    </row>
    <row r="11465" spans="1:5" x14ac:dyDescent="0.25">
      <c r="A11465" t="s">
        <v>330</v>
      </c>
      <c r="B11465" t="s">
        <v>168</v>
      </c>
      <c r="C11465" t="s">
        <v>442</v>
      </c>
      <c r="D11465">
        <v>0</v>
      </c>
      <c r="E11465">
        <v>2018</v>
      </c>
    </row>
    <row r="11466" spans="1:5" x14ac:dyDescent="0.25">
      <c r="A11466" t="s">
        <v>330</v>
      </c>
      <c r="B11466" t="s">
        <v>168</v>
      </c>
      <c r="C11466" t="s">
        <v>442</v>
      </c>
      <c r="D11466">
        <v>0</v>
      </c>
      <c r="E11466">
        <v>2019</v>
      </c>
    </row>
    <row r="11467" spans="1:5" x14ac:dyDescent="0.25">
      <c r="A11467" t="s">
        <v>330</v>
      </c>
      <c r="B11467" t="s">
        <v>168</v>
      </c>
      <c r="C11467" t="s">
        <v>442</v>
      </c>
      <c r="D11467">
        <v>0</v>
      </c>
      <c r="E11467">
        <v>2020</v>
      </c>
    </row>
    <row r="11468" spans="1:5" x14ac:dyDescent="0.25">
      <c r="A11468" t="s">
        <v>330</v>
      </c>
      <c r="B11468" t="s">
        <v>168</v>
      </c>
      <c r="C11468" t="s">
        <v>443</v>
      </c>
      <c r="D11468">
        <v>0</v>
      </c>
      <c r="E11468">
        <v>2018</v>
      </c>
    </row>
    <row r="11469" spans="1:5" x14ac:dyDescent="0.25">
      <c r="A11469" t="s">
        <v>330</v>
      </c>
      <c r="B11469" t="s">
        <v>168</v>
      </c>
      <c r="C11469" t="s">
        <v>443</v>
      </c>
      <c r="D11469">
        <v>0</v>
      </c>
      <c r="E11469">
        <v>2019</v>
      </c>
    </row>
    <row r="11470" spans="1:5" x14ac:dyDescent="0.25">
      <c r="A11470" t="s">
        <v>330</v>
      </c>
      <c r="B11470" t="s">
        <v>168</v>
      </c>
      <c r="C11470" t="s">
        <v>443</v>
      </c>
      <c r="D11470">
        <v>0</v>
      </c>
      <c r="E11470">
        <v>2020</v>
      </c>
    </row>
    <row r="11471" spans="1:5" x14ac:dyDescent="0.25">
      <c r="A11471" t="s">
        <v>330</v>
      </c>
      <c r="B11471" t="s">
        <v>168</v>
      </c>
      <c r="C11471" t="s">
        <v>444</v>
      </c>
      <c r="D11471">
        <v>-1550000000</v>
      </c>
      <c r="E11471">
        <v>2018</v>
      </c>
    </row>
    <row r="11472" spans="1:5" x14ac:dyDescent="0.25">
      <c r="A11472" t="s">
        <v>330</v>
      </c>
      <c r="B11472" t="s">
        <v>168</v>
      </c>
      <c r="C11472" t="s">
        <v>444</v>
      </c>
      <c r="D11472">
        <v>-2820000000</v>
      </c>
      <c r="E11472">
        <v>2019</v>
      </c>
    </row>
    <row r="11473" spans="1:5" x14ac:dyDescent="0.25">
      <c r="A11473" t="s">
        <v>330</v>
      </c>
      <c r="B11473" t="s">
        <v>168</v>
      </c>
      <c r="C11473" t="s">
        <v>444</v>
      </c>
      <c r="D11473">
        <v>6367000000</v>
      </c>
      <c r="E11473">
        <v>2020</v>
      </c>
    </row>
    <row r="11474" spans="1:5" x14ac:dyDescent="0.25">
      <c r="A11474" t="s">
        <v>330</v>
      </c>
      <c r="B11474" t="s">
        <v>168</v>
      </c>
      <c r="C11474" t="s">
        <v>445</v>
      </c>
      <c r="D11474">
        <v>0</v>
      </c>
      <c r="E11474">
        <v>2018</v>
      </c>
    </row>
    <row r="11475" spans="1:5" x14ac:dyDescent="0.25">
      <c r="A11475" t="s">
        <v>330</v>
      </c>
      <c r="B11475" t="s">
        <v>168</v>
      </c>
      <c r="C11475" t="s">
        <v>445</v>
      </c>
      <c r="D11475">
        <v>0</v>
      </c>
      <c r="E11475">
        <v>2019</v>
      </c>
    </row>
    <row r="11476" spans="1:5" x14ac:dyDescent="0.25">
      <c r="A11476" t="s">
        <v>330</v>
      </c>
      <c r="B11476" t="s">
        <v>168</v>
      </c>
      <c r="C11476" t="s">
        <v>445</v>
      </c>
      <c r="D11476">
        <v>0</v>
      </c>
      <c r="E11476">
        <v>2020</v>
      </c>
    </row>
    <row r="11477" spans="1:5" x14ac:dyDescent="0.25">
      <c r="A11477" t="s">
        <v>330</v>
      </c>
      <c r="B11477" t="s">
        <v>168</v>
      </c>
      <c r="C11477" t="s">
        <v>446</v>
      </c>
      <c r="D11477">
        <v>0</v>
      </c>
      <c r="E11477">
        <v>2018</v>
      </c>
    </row>
    <row r="11478" spans="1:5" x14ac:dyDescent="0.25">
      <c r="A11478" t="s">
        <v>330</v>
      </c>
      <c r="B11478" t="s">
        <v>168</v>
      </c>
      <c r="C11478" t="s">
        <v>446</v>
      </c>
      <c r="D11478">
        <v>0</v>
      </c>
      <c r="E11478">
        <v>2019</v>
      </c>
    </row>
    <row r="11479" spans="1:5" x14ac:dyDescent="0.25">
      <c r="A11479" t="s">
        <v>330</v>
      </c>
      <c r="B11479" t="s">
        <v>168</v>
      </c>
      <c r="C11479" t="s">
        <v>446</v>
      </c>
      <c r="D11479">
        <v>0</v>
      </c>
      <c r="E11479">
        <v>2020</v>
      </c>
    </row>
    <row r="11480" spans="1:5" x14ac:dyDescent="0.25">
      <c r="A11480" t="s">
        <v>330</v>
      </c>
      <c r="B11480" t="s">
        <v>168</v>
      </c>
      <c r="C11480" t="s">
        <v>447</v>
      </c>
      <c r="D11480">
        <v>-17085000000</v>
      </c>
      <c r="E11480">
        <v>2018</v>
      </c>
    </row>
    <row r="11481" spans="1:5" x14ac:dyDescent="0.25">
      <c r="A11481" t="s">
        <v>330</v>
      </c>
      <c r="B11481" t="s">
        <v>168</v>
      </c>
      <c r="C11481" t="s">
        <v>447</v>
      </c>
      <c r="D11481">
        <v>-19008000000</v>
      </c>
      <c r="E11481">
        <v>2019</v>
      </c>
    </row>
    <row r="11482" spans="1:5" x14ac:dyDescent="0.25">
      <c r="A11482" t="s">
        <v>330</v>
      </c>
      <c r="B11482" t="s">
        <v>168</v>
      </c>
      <c r="C11482" t="s">
        <v>447</v>
      </c>
      <c r="D11482">
        <v>-7629000000</v>
      </c>
      <c r="E11482">
        <v>2020</v>
      </c>
    </row>
    <row r="11483" spans="1:5" x14ac:dyDescent="0.25">
      <c r="A11483" t="s">
        <v>330</v>
      </c>
      <c r="B11483" t="s">
        <v>168</v>
      </c>
      <c r="C11483" t="s">
        <v>448</v>
      </c>
      <c r="D11483">
        <v>0</v>
      </c>
      <c r="E11483">
        <v>2018</v>
      </c>
    </row>
    <row r="11484" spans="1:5" x14ac:dyDescent="0.25">
      <c r="A11484" t="s">
        <v>330</v>
      </c>
      <c r="B11484" t="s">
        <v>168</v>
      </c>
      <c r="C11484" t="s">
        <v>448</v>
      </c>
      <c r="D11484">
        <v>0</v>
      </c>
      <c r="E11484">
        <v>2019</v>
      </c>
    </row>
    <row r="11485" spans="1:5" x14ac:dyDescent="0.25">
      <c r="A11485" t="s">
        <v>330</v>
      </c>
      <c r="B11485" t="s">
        <v>168</v>
      </c>
      <c r="C11485" t="s">
        <v>448</v>
      </c>
      <c r="D11485">
        <v>0</v>
      </c>
      <c r="E11485">
        <v>2020</v>
      </c>
    </row>
    <row r="11486" spans="1:5" x14ac:dyDescent="0.25">
      <c r="A11486" t="s">
        <v>330</v>
      </c>
      <c r="B11486" t="s">
        <v>168</v>
      </c>
      <c r="C11486" t="s">
        <v>449</v>
      </c>
      <c r="D11486">
        <v>-3167000000</v>
      </c>
      <c r="E11486">
        <v>2018</v>
      </c>
    </row>
    <row r="11487" spans="1:5" x14ac:dyDescent="0.25">
      <c r="A11487" t="s">
        <v>330</v>
      </c>
      <c r="B11487" t="s">
        <v>168</v>
      </c>
      <c r="C11487" t="s">
        <v>449</v>
      </c>
      <c r="D11487">
        <v>-6532000000</v>
      </c>
      <c r="E11487">
        <v>2019</v>
      </c>
    </row>
    <row r="11488" spans="1:5" x14ac:dyDescent="0.25">
      <c r="A11488" t="s">
        <v>330</v>
      </c>
      <c r="B11488" t="s">
        <v>168</v>
      </c>
      <c r="C11488" t="s">
        <v>449</v>
      </c>
      <c r="D11488">
        <v>-19838000000</v>
      </c>
      <c r="E11488">
        <v>2020</v>
      </c>
    </row>
    <row r="11489" spans="1:5" x14ac:dyDescent="0.25">
      <c r="A11489" t="s">
        <v>330</v>
      </c>
      <c r="B11489" t="s">
        <v>168</v>
      </c>
      <c r="C11489" t="s">
        <v>450</v>
      </c>
      <c r="D11489">
        <v>0</v>
      </c>
      <c r="E11489">
        <v>2018</v>
      </c>
    </row>
    <row r="11490" spans="1:5" x14ac:dyDescent="0.25">
      <c r="A11490" t="s">
        <v>330</v>
      </c>
      <c r="B11490" t="s">
        <v>168</v>
      </c>
      <c r="C11490" t="s">
        <v>450</v>
      </c>
      <c r="D11490">
        <v>0</v>
      </c>
      <c r="E11490">
        <v>2019</v>
      </c>
    </row>
    <row r="11491" spans="1:5" x14ac:dyDescent="0.25">
      <c r="A11491" t="s">
        <v>330</v>
      </c>
      <c r="B11491" t="s">
        <v>168</v>
      </c>
      <c r="C11491" t="s">
        <v>450</v>
      </c>
      <c r="D11491">
        <v>0</v>
      </c>
      <c r="E11491">
        <v>2020</v>
      </c>
    </row>
    <row r="11492" spans="1:5" x14ac:dyDescent="0.25">
      <c r="A11492" t="s">
        <v>330</v>
      </c>
      <c r="B11492" t="s">
        <v>168</v>
      </c>
      <c r="C11492" t="s">
        <v>451</v>
      </c>
      <c r="D11492">
        <v>-5533000000</v>
      </c>
      <c r="E11492">
        <v>2018</v>
      </c>
    </row>
    <row r="11493" spans="1:5" x14ac:dyDescent="0.25">
      <c r="A11493" t="s">
        <v>330</v>
      </c>
      <c r="B11493" t="s">
        <v>168</v>
      </c>
      <c r="C11493" t="s">
        <v>451</v>
      </c>
      <c r="D11493">
        <v>-5116000000</v>
      </c>
      <c r="E11493">
        <v>2019</v>
      </c>
    </row>
    <row r="11494" spans="1:5" x14ac:dyDescent="0.25">
      <c r="A11494" t="s">
        <v>330</v>
      </c>
      <c r="B11494" t="s">
        <v>168</v>
      </c>
      <c r="C11494" t="s">
        <v>451</v>
      </c>
      <c r="D11494">
        <v>-5460000000</v>
      </c>
      <c r="E11494">
        <v>2020</v>
      </c>
    </row>
    <row r="11495" spans="1:5" x14ac:dyDescent="0.25">
      <c r="A11495" t="s">
        <v>330</v>
      </c>
      <c r="B11495" t="s">
        <v>168</v>
      </c>
      <c r="C11495" t="s">
        <v>452</v>
      </c>
      <c r="D11495">
        <v>0</v>
      </c>
      <c r="E11495">
        <v>2018</v>
      </c>
    </row>
    <row r="11496" spans="1:5" x14ac:dyDescent="0.25">
      <c r="A11496" t="s">
        <v>330</v>
      </c>
      <c r="B11496" t="s">
        <v>168</v>
      </c>
      <c r="C11496" t="s">
        <v>452</v>
      </c>
      <c r="D11496">
        <v>0</v>
      </c>
      <c r="E11496">
        <v>2019</v>
      </c>
    </row>
    <row r="11497" spans="1:5" x14ac:dyDescent="0.25">
      <c r="A11497" t="s">
        <v>330</v>
      </c>
      <c r="B11497" t="s">
        <v>168</v>
      </c>
      <c r="C11497" t="s">
        <v>452</v>
      </c>
      <c r="D11497">
        <v>0</v>
      </c>
      <c r="E11497">
        <v>2020</v>
      </c>
    </row>
    <row r="11498" spans="1:5" x14ac:dyDescent="0.25">
      <c r="A11498" t="s">
        <v>330</v>
      </c>
      <c r="B11498" t="s">
        <v>168</v>
      </c>
      <c r="C11498" t="s">
        <v>453</v>
      </c>
      <c r="D11498">
        <v>0</v>
      </c>
      <c r="E11498">
        <v>2018</v>
      </c>
    </row>
    <row r="11499" spans="1:5" x14ac:dyDescent="0.25">
      <c r="A11499" t="s">
        <v>330</v>
      </c>
      <c r="B11499" t="s">
        <v>168</v>
      </c>
      <c r="C11499" t="s">
        <v>453</v>
      </c>
      <c r="D11499">
        <v>0</v>
      </c>
      <c r="E11499">
        <v>2019</v>
      </c>
    </row>
    <row r="11500" spans="1:5" x14ac:dyDescent="0.25">
      <c r="A11500" t="s">
        <v>330</v>
      </c>
      <c r="B11500" t="s">
        <v>168</v>
      </c>
      <c r="C11500" t="s">
        <v>453</v>
      </c>
      <c r="D11500">
        <v>0</v>
      </c>
      <c r="E11500">
        <v>2020</v>
      </c>
    </row>
    <row r="11501" spans="1:5" x14ac:dyDescent="0.25">
      <c r="A11501" t="s">
        <v>330</v>
      </c>
      <c r="B11501" t="s">
        <v>168</v>
      </c>
      <c r="C11501" t="s">
        <v>454</v>
      </c>
      <c r="D11501">
        <v>15297000000</v>
      </c>
      <c r="E11501">
        <v>2018</v>
      </c>
    </row>
    <row r="11502" spans="1:5" x14ac:dyDescent="0.25">
      <c r="A11502" t="s">
        <v>330</v>
      </c>
      <c r="B11502" t="s">
        <v>168</v>
      </c>
      <c r="C11502" t="s">
        <v>454</v>
      </c>
      <c r="D11502">
        <v>15119000000</v>
      </c>
      <c r="E11502">
        <v>2019</v>
      </c>
    </row>
    <row r="11503" spans="1:5" x14ac:dyDescent="0.25">
      <c r="A11503" t="s">
        <v>330</v>
      </c>
      <c r="B11503" t="s">
        <v>168</v>
      </c>
      <c r="C11503" t="s">
        <v>454</v>
      </c>
      <c r="D11503">
        <v>14714000000</v>
      </c>
      <c r="E11503">
        <v>2020</v>
      </c>
    </row>
    <row r="11504" spans="1:5" x14ac:dyDescent="0.25">
      <c r="A11504" t="s">
        <v>330</v>
      </c>
      <c r="B11504" t="s">
        <v>168</v>
      </c>
      <c r="C11504" t="s">
        <v>24</v>
      </c>
      <c r="D11504">
        <v>15297000000</v>
      </c>
      <c r="E11504">
        <v>2018</v>
      </c>
    </row>
    <row r="11505" spans="1:5" x14ac:dyDescent="0.25">
      <c r="A11505" t="s">
        <v>330</v>
      </c>
      <c r="B11505" t="s">
        <v>168</v>
      </c>
      <c r="C11505" t="s">
        <v>24</v>
      </c>
      <c r="D11505">
        <v>15119000000</v>
      </c>
      <c r="E11505">
        <v>2019</v>
      </c>
    </row>
    <row r="11506" spans="1:5" x14ac:dyDescent="0.25">
      <c r="A11506" t="s">
        <v>330</v>
      </c>
      <c r="B11506" t="s">
        <v>168</v>
      </c>
      <c r="C11506" t="s">
        <v>24</v>
      </c>
      <c r="D11506">
        <v>14714000000</v>
      </c>
      <c r="E11506">
        <v>2020</v>
      </c>
    </row>
    <row r="11507" spans="1:5" x14ac:dyDescent="0.25">
      <c r="A11507" t="s">
        <v>330</v>
      </c>
      <c r="B11507" t="s">
        <v>168</v>
      </c>
      <c r="C11507" t="s">
        <v>455</v>
      </c>
      <c r="D11507">
        <v>17035000000</v>
      </c>
      <c r="E11507">
        <v>2018</v>
      </c>
    </row>
    <row r="11508" spans="1:5" x14ac:dyDescent="0.25">
      <c r="A11508" t="s">
        <v>330</v>
      </c>
      <c r="B11508" t="s">
        <v>168</v>
      </c>
      <c r="C11508" t="s">
        <v>455</v>
      </c>
      <c r="D11508">
        <v>17658000000</v>
      </c>
      <c r="E11508">
        <v>2019</v>
      </c>
    </row>
    <row r="11509" spans="1:5" x14ac:dyDescent="0.25">
      <c r="A11509" t="s">
        <v>330</v>
      </c>
      <c r="B11509" t="s">
        <v>168</v>
      </c>
      <c r="C11509" t="s">
        <v>455</v>
      </c>
      <c r="D11509">
        <v>18766000000</v>
      </c>
      <c r="E11509">
        <v>2020</v>
      </c>
    </row>
    <row r="11510" spans="1:5" x14ac:dyDescent="0.25">
      <c r="A11510" t="s">
        <v>330</v>
      </c>
      <c r="B11510" t="s">
        <v>168</v>
      </c>
      <c r="C11510" t="s">
        <v>14</v>
      </c>
      <c r="D11510">
        <v>106921000000</v>
      </c>
      <c r="E11510">
        <v>2018</v>
      </c>
    </row>
    <row r="11511" spans="1:5" x14ac:dyDescent="0.25">
      <c r="A11511" t="s">
        <v>330</v>
      </c>
      <c r="B11511" t="s">
        <v>168</v>
      </c>
      <c r="C11511" t="s">
        <v>14</v>
      </c>
      <c r="D11511">
        <v>112454000000</v>
      </c>
      <c r="E11511">
        <v>2019</v>
      </c>
    </row>
    <row r="11512" spans="1:5" x14ac:dyDescent="0.25">
      <c r="A11512" t="s">
        <v>330</v>
      </c>
      <c r="B11512" t="s">
        <v>168</v>
      </c>
      <c r="C11512" t="s">
        <v>14</v>
      </c>
      <c r="D11512">
        <v>123657000000</v>
      </c>
      <c r="E11512">
        <v>2020</v>
      </c>
    </row>
    <row r="11513" spans="1:5" x14ac:dyDescent="0.25">
      <c r="A11513" t="s">
        <v>330</v>
      </c>
      <c r="B11513" t="s">
        <v>168</v>
      </c>
      <c r="C11513" t="s">
        <v>17</v>
      </c>
      <c r="D11513">
        <v>61972000000</v>
      </c>
      <c r="E11513">
        <v>2018</v>
      </c>
    </row>
    <row r="11514" spans="1:5" x14ac:dyDescent="0.25">
      <c r="A11514" t="s">
        <v>330</v>
      </c>
      <c r="B11514" t="s">
        <v>168</v>
      </c>
      <c r="C11514" t="s">
        <v>17</v>
      </c>
      <c r="D11514">
        <v>62293000000</v>
      </c>
      <c r="E11514">
        <v>2019</v>
      </c>
    </row>
    <row r="11515" spans="1:5" x14ac:dyDescent="0.25">
      <c r="A11515" t="s">
        <v>330</v>
      </c>
      <c r="B11515" t="s">
        <v>168</v>
      </c>
      <c r="C11515" t="s">
        <v>17</v>
      </c>
      <c r="D11515">
        <v>69123000000</v>
      </c>
      <c r="E11515">
        <v>2020</v>
      </c>
    </row>
    <row r="11516" spans="1:5" x14ac:dyDescent="0.25">
      <c r="A11516" t="s">
        <v>330</v>
      </c>
      <c r="B11516" t="s">
        <v>168</v>
      </c>
      <c r="C11516" t="s">
        <v>456</v>
      </c>
      <c r="D11516">
        <v>22540000000</v>
      </c>
      <c r="E11516">
        <v>2018</v>
      </c>
    </row>
    <row r="11517" spans="1:5" x14ac:dyDescent="0.25">
      <c r="A11517" t="s">
        <v>330</v>
      </c>
      <c r="B11517" t="s">
        <v>168</v>
      </c>
      <c r="C11517" t="s">
        <v>456</v>
      </c>
      <c r="D11517">
        <v>22178000000</v>
      </c>
      <c r="E11517">
        <v>2019</v>
      </c>
    </row>
    <row r="11518" spans="1:5" x14ac:dyDescent="0.25">
      <c r="A11518" t="s">
        <v>330</v>
      </c>
      <c r="B11518" t="s">
        <v>168</v>
      </c>
      <c r="C11518" t="s">
        <v>456</v>
      </c>
      <c r="D11518">
        <v>22084000000</v>
      </c>
      <c r="E11518">
        <v>2020</v>
      </c>
    </row>
    <row r="11519" spans="1:5" x14ac:dyDescent="0.25">
      <c r="A11519" t="s">
        <v>330</v>
      </c>
      <c r="B11519" t="s">
        <v>168</v>
      </c>
      <c r="C11519" t="s">
        <v>457</v>
      </c>
      <c r="D11519">
        <v>0</v>
      </c>
      <c r="E11519">
        <v>2018</v>
      </c>
    </row>
    <row r="11520" spans="1:5" x14ac:dyDescent="0.25">
      <c r="A11520" t="s">
        <v>330</v>
      </c>
      <c r="B11520" t="s">
        <v>168</v>
      </c>
      <c r="C11520" t="s">
        <v>457</v>
      </c>
      <c r="D11520">
        <v>0</v>
      </c>
      <c r="E11520">
        <v>2020</v>
      </c>
    </row>
    <row r="11521" spans="1:5" x14ac:dyDescent="0.25">
      <c r="A11521" t="s">
        <v>330</v>
      </c>
      <c r="B11521" t="s">
        <v>168</v>
      </c>
      <c r="C11521" t="s">
        <v>494</v>
      </c>
      <c r="D11521">
        <v>0</v>
      </c>
      <c r="E11521">
        <v>2019</v>
      </c>
    </row>
    <row r="11522" spans="1:5" x14ac:dyDescent="0.25">
      <c r="A11522" t="s">
        <v>330</v>
      </c>
      <c r="B11522" t="s">
        <v>168</v>
      </c>
      <c r="C11522" t="s">
        <v>458</v>
      </c>
      <c r="D11522">
        <v>34692000000</v>
      </c>
      <c r="E11522">
        <v>2018</v>
      </c>
    </row>
    <row r="11523" spans="1:5" x14ac:dyDescent="0.25">
      <c r="A11523" t="s">
        <v>330</v>
      </c>
      <c r="B11523" t="s">
        <v>168</v>
      </c>
      <c r="C11523" t="s">
        <v>458</v>
      </c>
      <c r="D11523">
        <v>34689000000</v>
      </c>
      <c r="E11523">
        <v>2019</v>
      </c>
    </row>
    <row r="11524" spans="1:5" x14ac:dyDescent="0.25">
      <c r="A11524" t="s">
        <v>330</v>
      </c>
      <c r="B11524" t="s">
        <v>168</v>
      </c>
      <c r="C11524" t="s">
        <v>458</v>
      </c>
      <c r="D11524">
        <v>34671000000</v>
      </c>
      <c r="E11524">
        <v>2020</v>
      </c>
    </row>
    <row r="11525" spans="1:5" x14ac:dyDescent="0.25">
      <c r="A11525" t="s">
        <v>330</v>
      </c>
      <c r="B11525" t="s">
        <v>168</v>
      </c>
      <c r="C11525" t="s">
        <v>459</v>
      </c>
      <c r="D11525">
        <v>19798000000</v>
      </c>
      <c r="E11525">
        <v>2018</v>
      </c>
    </row>
    <row r="11526" spans="1:5" x14ac:dyDescent="0.25">
      <c r="A11526" t="s">
        <v>330</v>
      </c>
      <c r="B11526" t="s">
        <v>168</v>
      </c>
      <c r="C11526" t="s">
        <v>459</v>
      </c>
      <c r="D11526">
        <v>19814000000</v>
      </c>
      <c r="E11526">
        <v>2019</v>
      </c>
    </row>
    <row r="11527" spans="1:5" x14ac:dyDescent="0.25">
      <c r="A11527" t="s">
        <v>330</v>
      </c>
      <c r="B11527" t="s">
        <v>168</v>
      </c>
      <c r="C11527" t="s">
        <v>459</v>
      </c>
      <c r="D11527">
        <v>19486000000</v>
      </c>
      <c r="E11527">
        <v>2020</v>
      </c>
    </row>
    <row r="11528" spans="1:5" x14ac:dyDescent="0.25">
      <c r="A11528" t="s">
        <v>330</v>
      </c>
      <c r="B11528" t="s">
        <v>168</v>
      </c>
      <c r="C11528" t="s">
        <v>460</v>
      </c>
      <c r="D11528">
        <v>-33271000000</v>
      </c>
      <c r="E11528">
        <v>2018</v>
      </c>
    </row>
    <row r="11529" spans="1:5" x14ac:dyDescent="0.25">
      <c r="A11529" t="s">
        <v>330</v>
      </c>
      <c r="B11529" t="s">
        <v>168</v>
      </c>
      <c r="C11529" t="s">
        <v>460</v>
      </c>
      <c r="D11529">
        <v>-32812000000</v>
      </c>
      <c r="E11529">
        <v>2019</v>
      </c>
    </row>
    <row r="11530" spans="1:5" x14ac:dyDescent="0.25">
      <c r="A11530" t="s">
        <v>330</v>
      </c>
      <c r="B11530" t="s">
        <v>168</v>
      </c>
      <c r="C11530" t="s">
        <v>460</v>
      </c>
      <c r="D11530">
        <v>-27303000000</v>
      </c>
      <c r="E11530">
        <v>2020</v>
      </c>
    </row>
    <row r="11531" spans="1:5" x14ac:dyDescent="0.25">
      <c r="A11531" t="s">
        <v>330</v>
      </c>
      <c r="B11531" t="s">
        <v>168</v>
      </c>
      <c r="C11531" t="s">
        <v>461</v>
      </c>
      <c r="D11531">
        <v>-834000000</v>
      </c>
      <c r="E11531">
        <v>2018</v>
      </c>
    </row>
    <row r="11532" spans="1:5" x14ac:dyDescent="0.25">
      <c r="A11532" t="s">
        <v>330</v>
      </c>
      <c r="B11532" t="s">
        <v>168</v>
      </c>
      <c r="C11532" t="s">
        <v>461</v>
      </c>
      <c r="D11532">
        <v>-3229000000</v>
      </c>
      <c r="E11532">
        <v>2019</v>
      </c>
    </row>
    <row r="11533" spans="1:5" x14ac:dyDescent="0.25">
      <c r="A11533" t="s">
        <v>330</v>
      </c>
      <c r="B11533" t="s">
        <v>168</v>
      </c>
      <c r="C11533" t="s">
        <v>461</v>
      </c>
      <c r="D11533">
        <v>-26430000000</v>
      </c>
      <c r="E11533">
        <v>2020</v>
      </c>
    </row>
    <row r="11534" spans="1:5" x14ac:dyDescent="0.25">
      <c r="A11534" t="s">
        <v>330</v>
      </c>
      <c r="B11534" t="s">
        <v>168</v>
      </c>
      <c r="C11534" t="s">
        <v>462</v>
      </c>
      <c r="D11534">
        <v>9340000000</v>
      </c>
      <c r="E11534">
        <v>2018</v>
      </c>
    </row>
    <row r="11535" spans="1:5" x14ac:dyDescent="0.25">
      <c r="A11535" t="s">
        <v>330</v>
      </c>
      <c r="B11535" t="s">
        <v>168</v>
      </c>
      <c r="C11535" t="s">
        <v>462</v>
      </c>
      <c r="D11535">
        <v>8404000000</v>
      </c>
      <c r="E11535">
        <v>2019</v>
      </c>
    </row>
    <row r="11536" spans="1:5" x14ac:dyDescent="0.25">
      <c r="A11536" t="s">
        <v>330</v>
      </c>
      <c r="B11536" t="s">
        <v>168</v>
      </c>
      <c r="C11536" t="s">
        <v>462</v>
      </c>
      <c r="D11536">
        <v>8957000000</v>
      </c>
      <c r="E11536">
        <v>2020</v>
      </c>
    </row>
    <row r="11537" spans="1:5" x14ac:dyDescent="0.25">
      <c r="A11537" t="s">
        <v>330</v>
      </c>
      <c r="B11537" t="s">
        <v>168</v>
      </c>
      <c r="C11537" t="s">
        <v>463</v>
      </c>
      <c r="D11537">
        <v>-1791000000</v>
      </c>
      <c r="E11537">
        <v>2018</v>
      </c>
    </row>
    <row r="11538" spans="1:5" x14ac:dyDescent="0.25">
      <c r="A11538" t="s">
        <v>330</v>
      </c>
      <c r="B11538" t="s">
        <v>168</v>
      </c>
      <c r="C11538" t="s">
        <v>463</v>
      </c>
      <c r="D11538">
        <v>-669000000</v>
      </c>
      <c r="E11538">
        <v>2019</v>
      </c>
    </row>
    <row r="11539" spans="1:5" x14ac:dyDescent="0.25">
      <c r="A11539" t="s">
        <v>330</v>
      </c>
      <c r="B11539" t="s">
        <v>168</v>
      </c>
      <c r="C11539" t="s">
        <v>463</v>
      </c>
      <c r="D11539">
        <v>649000000</v>
      </c>
      <c r="E11539">
        <v>2020</v>
      </c>
    </row>
    <row r="11540" spans="1:5" x14ac:dyDescent="0.25">
      <c r="A11540" t="s">
        <v>330</v>
      </c>
      <c r="B11540" t="s">
        <v>168</v>
      </c>
      <c r="C11540" t="s">
        <v>12</v>
      </c>
      <c r="D11540">
        <v>5229000000</v>
      </c>
      <c r="E11540">
        <v>2018</v>
      </c>
    </row>
    <row r="11541" spans="1:5" x14ac:dyDescent="0.25">
      <c r="A11541" t="s">
        <v>330</v>
      </c>
      <c r="B11541" t="s">
        <v>168</v>
      </c>
      <c r="C11541" t="s">
        <v>12</v>
      </c>
      <c r="D11541">
        <v>4468000000</v>
      </c>
      <c r="E11541">
        <v>2019</v>
      </c>
    </row>
    <row r="11542" spans="1:5" x14ac:dyDescent="0.25">
      <c r="A11542" t="s">
        <v>330</v>
      </c>
      <c r="B11542" t="s">
        <v>168</v>
      </c>
      <c r="C11542" t="s">
        <v>12</v>
      </c>
      <c r="D11542">
        <v>14332000000</v>
      </c>
      <c r="E11542">
        <v>2020</v>
      </c>
    </row>
    <row r="11543" spans="1:5" x14ac:dyDescent="0.25">
      <c r="A11543" t="s">
        <v>330</v>
      </c>
      <c r="B11543" t="s">
        <v>168</v>
      </c>
      <c r="C11543" t="s">
        <v>464</v>
      </c>
      <c r="D11543">
        <v>9380000000</v>
      </c>
      <c r="E11543">
        <v>2018</v>
      </c>
    </row>
    <row r="11544" spans="1:5" x14ac:dyDescent="0.25">
      <c r="A11544" t="s">
        <v>330</v>
      </c>
      <c r="B11544" t="s">
        <v>168</v>
      </c>
      <c r="C11544" t="s">
        <v>464</v>
      </c>
      <c r="D11544">
        <v>10883000000</v>
      </c>
      <c r="E11544">
        <v>2019</v>
      </c>
    </row>
    <row r="11545" spans="1:5" x14ac:dyDescent="0.25">
      <c r="A11545" t="s">
        <v>330</v>
      </c>
      <c r="B11545" t="s">
        <v>168</v>
      </c>
      <c r="C11545" t="s">
        <v>464</v>
      </c>
      <c r="D11545">
        <v>11513000000</v>
      </c>
      <c r="E11545">
        <v>2020</v>
      </c>
    </row>
    <row r="11546" spans="1:5" x14ac:dyDescent="0.25">
      <c r="A11546" t="s">
        <v>330</v>
      </c>
      <c r="B11546" t="s">
        <v>168</v>
      </c>
      <c r="C11546" t="s">
        <v>465</v>
      </c>
      <c r="D11546">
        <v>11822000000</v>
      </c>
      <c r="E11546">
        <v>2018</v>
      </c>
    </row>
    <row r="11547" spans="1:5" x14ac:dyDescent="0.25">
      <c r="A11547" t="s">
        <v>330</v>
      </c>
      <c r="B11547" t="s">
        <v>168</v>
      </c>
      <c r="C11547" t="s">
        <v>465</v>
      </c>
      <c r="D11547">
        <v>13514000000</v>
      </c>
      <c r="E11547">
        <v>2019</v>
      </c>
    </row>
    <row r="11548" spans="1:5" x14ac:dyDescent="0.25">
      <c r="A11548" t="s">
        <v>330</v>
      </c>
      <c r="B11548" t="s">
        <v>168</v>
      </c>
      <c r="C11548" t="s">
        <v>465</v>
      </c>
      <c r="D11548">
        <v>15096000000</v>
      </c>
      <c r="E11548">
        <v>2020</v>
      </c>
    </row>
    <row r="11549" spans="1:5" x14ac:dyDescent="0.25">
      <c r="A11549" t="s">
        <v>330</v>
      </c>
      <c r="B11549" t="s">
        <v>168</v>
      </c>
      <c r="C11549" t="s">
        <v>466</v>
      </c>
      <c r="D11549">
        <v>26046000000</v>
      </c>
      <c r="E11549">
        <v>2018</v>
      </c>
    </row>
    <row r="11550" spans="1:5" x14ac:dyDescent="0.25">
      <c r="A11550" t="s">
        <v>330</v>
      </c>
      <c r="B11550" t="s">
        <v>168</v>
      </c>
      <c r="C11550" t="s">
        <v>466</v>
      </c>
      <c r="D11550">
        <v>28355000000</v>
      </c>
      <c r="E11550">
        <v>2019</v>
      </c>
    </row>
    <row r="11551" spans="1:5" x14ac:dyDescent="0.25">
      <c r="A11551" t="s">
        <v>330</v>
      </c>
      <c r="B11551" t="s">
        <v>168</v>
      </c>
      <c r="C11551" t="s">
        <v>466</v>
      </c>
      <c r="D11551">
        <v>29929000000</v>
      </c>
      <c r="E11551">
        <v>2020</v>
      </c>
    </row>
    <row r="11552" spans="1:5" x14ac:dyDescent="0.25">
      <c r="A11552" t="s">
        <v>330</v>
      </c>
      <c r="B11552" t="s">
        <v>168</v>
      </c>
      <c r="C11552" t="s">
        <v>467</v>
      </c>
      <c r="D11552">
        <v>251000000</v>
      </c>
      <c r="E11552">
        <v>2018</v>
      </c>
    </row>
    <row r="11553" spans="1:5" x14ac:dyDescent="0.25">
      <c r="A11553" t="s">
        <v>330</v>
      </c>
      <c r="B11553" t="s">
        <v>168</v>
      </c>
      <c r="C11553" t="s">
        <v>467</v>
      </c>
      <c r="D11553">
        <v>266000000</v>
      </c>
      <c r="E11553">
        <v>2019</v>
      </c>
    </row>
    <row r="11554" spans="1:5" x14ac:dyDescent="0.25">
      <c r="A11554" t="s">
        <v>330</v>
      </c>
      <c r="B11554" t="s">
        <v>168</v>
      </c>
      <c r="C11554" t="s">
        <v>467</v>
      </c>
      <c r="D11554">
        <v>247000000</v>
      </c>
      <c r="E11554">
        <v>2020</v>
      </c>
    </row>
    <row r="11555" spans="1:5" x14ac:dyDescent="0.25">
      <c r="A11555" t="s">
        <v>330</v>
      </c>
      <c r="B11555" t="s">
        <v>168</v>
      </c>
      <c r="C11555" t="s">
        <v>468</v>
      </c>
      <c r="D11555">
        <v>0</v>
      </c>
      <c r="E11555">
        <v>2018</v>
      </c>
    </row>
    <row r="11556" spans="1:5" x14ac:dyDescent="0.25">
      <c r="A11556" t="s">
        <v>330</v>
      </c>
      <c r="B11556" t="s">
        <v>168</v>
      </c>
      <c r="C11556" t="s">
        <v>468</v>
      </c>
      <c r="D11556">
        <v>0</v>
      </c>
      <c r="E11556">
        <v>2019</v>
      </c>
    </row>
    <row r="11557" spans="1:5" x14ac:dyDescent="0.25">
      <c r="A11557" t="s">
        <v>330</v>
      </c>
      <c r="B11557" t="s">
        <v>168</v>
      </c>
      <c r="C11557" t="s">
        <v>468</v>
      </c>
      <c r="D11557">
        <v>0</v>
      </c>
      <c r="E11557">
        <v>2020</v>
      </c>
    </row>
    <row r="11558" spans="1:5" x14ac:dyDescent="0.25">
      <c r="A11558" t="s">
        <v>330</v>
      </c>
      <c r="B11558" t="s">
        <v>168</v>
      </c>
      <c r="C11558" t="s">
        <v>469</v>
      </c>
      <c r="D11558">
        <v>9494000000</v>
      </c>
      <c r="E11558">
        <v>2018</v>
      </c>
    </row>
    <row r="11559" spans="1:5" x14ac:dyDescent="0.25">
      <c r="A11559" t="s">
        <v>330</v>
      </c>
      <c r="B11559" t="s">
        <v>168</v>
      </c>
      <c r="C11559" t="s">
        <v>469</v>
      </c>
      <c r="D11559">
        <v>9917000000</v>
      </c>
      <c r="E11559">
        <v>2019</v>
      </c>
    </row>
    <row r="11560" spans="1:5" x14ac:dyDescent="0.25">
      <c r="A11560" t="s">
        <v>330</v>
      </c>
      <c r="B11560" t="s">
        <v>168</v>
      </c>
      <c r="C11560" t="s">
        <v>469</v>
      </c>
      <c r="D11560">
        <v>10481000000</v>
      </c>
      <c r="E11560">
        <v>2020</v>
      </c>
    </row>
    <row r="11561" spans="1:5" x14ac:dyDescent="0.25">
      <c r="A11561" t="s">
        <v>330</v>
      </c>
      <c r="B11561" t="s">
        <v>168</v>
      </c>
      <c r="C11561" t="s">
        <v>470</v>
      </c>
      <c r="D11561">
        <v>5626000000</v>
      </c>
      <c r="E11561">
        <v>2018</v>
      </c>
    </row>
    <row r="11562" spans="1:5" x14ac:dyDescent="0.25">
      <c r="A11562" t="s">
        <v>330</v>
      </c>
      <c r="B11562" t="s">
        <v>168</v>
      </c>
      <c r="C11562" t="s">
        <v>470</v>
      </c>
      <c r="D11562">
        <v>3920000000</v>
      </c>
      <c r="E11562">
        <v>2019</v>
      </c>
    </row>
    <row r="11563" spans="1:5" x14ac:dyDescent="0.25">
      <c r="A11563" t="s">
        <v>330</v>
      </c>
      <c r="B11563" t="s">
        <v>168</v>
      </c>
      <c r="C11563" t="s">
        <v>470</v>
      </c>
      <c r="D11563">
        <v>21089000000</v>
      </c>
      <c r="E11563">
        <v>2020</v>
      </c>
    </row>
    <row r="11564" spans="1:5" x14ac:dyDescent="0.25">
      <c r="A11564" t="s">
        <v>330</v>
      </c>
      <c r="B11564" t="s">
        <v>168</v>
      </c>
      <c r="C11564" t="s">
        <v>471</v>
      </c>
      <c r="D11564">
        <v>0</v>
      </c>
      <c r="E11564">
        <v>2018</v>
      </c>
    </row>
    <row r="11565" spans="1:5" x14ac:dyDescent="0.25">
      <c r="A11565" t="s">
        <v>330</v>
      </c>
      <c r="B11565" t="s">
        <v>168</v>
      </c>
      <c r="C11565" t="s">
        <v>471</v>
      </c>
      <c r="D11565">
        <v>0</v>
      </c>
      <c r="E11565">
        <v>2019</v>
      </c>
    </row>
    <row r="11566" spans="1:5" x14ac:dyDescent="0.25">
      <c r="A11566" t="s">
        <v>330</v>
      </c>
      <c r="B11566" t="s">
        <v>168</v>
      </c>
      <c r="C11566" t="s">
        <v>471</v>
      </c>
      <c r="D11566">
        <v>0</v>
      </c>
      <c r="E11566">
        <v>2020</v>
      </c>
    </row>
    <row r="11567" spans="1:5" x14ac:dyDescent="0.25">
      <c r="A11567" t="s">
        <v>330</v>
      </c>
      <c r="B11567" t="s">
        <v>168</v>
      </c>
      <c r="C11567" t="s">
        <v>472</v>
      </c>
      <c r="D11567">
        <v>0</v>
      </c>
      <c r="E11567">
        <v>2018</v>
      </c>
    </row>
    <row r="11568" spans="1:5" x14ac:dyDescent="0.25">
      <c r="A11568" t="s">
        <v>330</v>
      </c>
      <c r="B11568" t="s">
        <v>168</v>
      </c>
      <c r="C11568" t="s">
        <v>472</v>
      </c>
      <c r="D11568">
        <v>0</v>
      </c>
      <c r="E11568">
        <v>2019</v>
      </c>
    </row>
    <row r="11569" spans="1:5" x14ac:dyDescent="0.25">
      <c r="A11569" t="s">
        <v>330</v>
      </c>
      <c r="B11569" t="s">
        <v>168</v>
      </c>
      <c r="C11569" t="s">
        <v>472</v>
      </c>
      <c r="D11569">
        <v>0</v>
      </c>
      <c r="E11569">
        <v>2020</v>
      </c>
    </row>
    <row r="11570" spans="1:5" x14ac:dyDescent="0.25">
      <c r="A11570" t="s">
        <v>330</v>
      </c>
      <c r="B11570" t="s">
        <v>168</v>
      </c>
      <c r="C11570" t="s">
        <v>473</v>
      </c>
      <c r="D11570">
        <v>0</v>
      </c>
      <c r="E11570">
        <v>2018</v>
      </c>
    </row>
    <row r="11571" spans="1:5" x14ac:dyDescent="0.25">
      <c r="A11571" t="s">
        <v>330</v>
      </c>
      <c r="B11571" t="s">
        <v>168</v>
      </c>
      <c r="C11571" t="s">
        <v>473</v>
      </c>
      <c r="D11571">
        <v>0</v>
      </c>
      <c r="E11571">
        <v>2019</v>
      </c>
    </row>
    <row r="11572" spans="1:5" x14ac:dyDescent="0.25">
      <c r="A11572" t="s">
        <v>330</v>
      </c>
      <c r="B11572" t="s">
        <v>168</v>
      </c>
      <c r="C11572" t="s">
        <v>473</v>
      </c>
      <c r="D11572">
        <v>0</v>
      </c>
      <c r="E11572">
        <v>2020</v>
      </c>
    </row>
    <row r="11573" spans="1:5" x14ac:dyDescent="0.25">
      <c r="A11573" t="s">
        <v>330</v>
      </c>
      <c r="B11573" t="s">
        <v>168</v>
      </c>
      <c r="C11573" t="s">
        <v>474</v>
      </c>
      <c r="D11573">
        <v>4289000000</v>
      </c>
      <c r="E11573">
        <v>2018</v>
      </c>
    </row>
    <row r="11574" spans="1:5" x14ac:dyDescent="0.25">
      <c r="A11574" t="s">
        <v>330</v>
      </c>
      <c r="B11574" t="s">
        <v>168</v>
      </c>
      <c r="C11574" t="s">
        <v>474</v>
      </c>
      <c r="D11574">
        <v>3387000000</v>
      </c>
      <c r="E11574">
        <v>2019</v>
      </c>
    </row>
    <row r="11575" spans="1:5" x14ac:dyDescent="0.25">
      <c r="A11575" t="s">
        <v>330</v>
      </c>
      <c r="B11575" t="s">
        <v>168</v>
      </c>
      <c r="C11575" t="s">
        <v>474</v>
      </c>
      <c r="D11575">
        <v>12137000000</v>
      </c>
      <c r="E11575">
        <v>2020</v>
      </c>
    </row>
    <row r="11576" spans="1:5" x14ac:dyDescent="0.25">
      <c r="A11576" t="s">
        <v>330</v>
      </c>
      <c r="B11576" t="s">
        <v>168</v>
      </c>
      <c r="C11576" t="s">
        <v>475</v>
      </c>
      <c r="D11576">
        <v>949000000</v>
      </c>
      <c r="E11576">
        <v>2018</v>
      </c>
    </row>
    <row r="11577" spans="1:5" x14ac:dyDescent="0.25">
      <c r="A11577" t="s">
        <v>330</v>
      </c>
      <c r="B11577" t="s">
        <v>168</v>
      </c>
      <c r="C11577" t="s">
        <v>475</v>
      </c>
      <c r="D11577">
        <v>954000000</v>
      </c>
      <c r="E11577">
        <v>2019</v>
      </c>
    </row>
    <row r="11578" spans="1:5" x14ac:dyDescent="0.25">
      <c r="A11578" t="s">
        <v>330</v>
      </c>
      <c r="B11578" t="s">
        <v>168</v>
      </c>
      <c r="C11578" t="s">
        <v>475</v>
      </c>
      <c r="D11578">
        <v>1114000000</v>
      </c>
      <c r="E11578">
        <v>2020</v>
      </c>
    </row>
    <row r="11579" spans="1:5" x14ac:dyDescent="0.25">
      <c r="A11579" t="s">
        <v>330</v>
      </c>
      <c r="B11579" t="s">
        <v>168</v>
      </c>
      <c r="C11579" t="s">
        <v>476</v>
      </c>
      <c r="D11579">
        <v>-31000000</v>
      </c>
      <c r="E11579">
        <v>2018</v>
      </c>
    </row>
    <row r="11580" spans="1:5" x14ac:dyDescent="0.25">
      <c r="A11580" t="s">
        <v>330</v>
      </c>
      <c r="B11580" t="s">
        <v>168</v>
      </c>
      <c r="C11580" t="s">
        <v>476</v>
      </c>
      <c r="D11580">
        <v>-20000000</v>
      </c>
      <c r="E11580">
        <v>2019</v>
      </c>
    </row>
    <row r="11581" spans="1:5" x14ac:dyDescent="0.25">
      <c r="A11581" t="s">
        <v>330</v>
      </c>
      <c r="B11581" t="s">
        <v>168</v>
      </c>
      <c r="C11581" t="s">
        <v>476</v>
      </c>
      <c r="D11581">
        <v>63000000</v>
      </c>
      <c r="E11581">
        <v>2020</v>
      </c>
    </row>
    <row r="11582" spans="1:5" x14ac:dyDescent="0.25">
      <c r="A11582" t="s">
        <v>330</v>
      </c>
      <c r="B11582" t="s">
        <v>168</v>
      </c>
      <c r="C11582" t="s">
        <v>477</v>
      </c>
      <c r="D11582">
        <v>5868000000</v>
      </c>
      <c r="E11582">
        <v>2018</v>
      </c>
    </row>
    <row r="11583" spans="1:5" x14ac:dyDescent="0.25">
      <c r="A11583" t="s">
        <v>330</v>
      </c>
      <c r="B11583" t="s">
        <v>168</v>
      </c>
      <c r="C11583" t="s">
        <v>477</v>
      </c>
      <c r="D11583">
        <v>6746000000</v>
      </c>
      <c r="E11583">
        <v>2019</v>
      </c>
    </row>
    <row r="11584" spans="1:5" x14ac:dyDescent="0.25">
      <c r="A11584" t="s">
        <v>330</v>
      </c>
      <c r="B11584" t="s">
        <v>168</v>
      </c>
      <c r="C11584" t="s">
        <v>477</v>
      </c>
      <c r="D11584">
        <v>3221000000</v>
      </c>
      <c r="E11584">
        <v>2020</v>
      </c>
    </row>
    <row r="11585" spans="1:5" x14ac:dyDescent="0.25">
      <c r="A11585" t="s">
        <v>330</v>
      </c>
      <c r="B11585" t="s">
        <v>168</v>
      </c>
      <c r="C11585" t="s">
        <v>478</v>
      </c>
      <c r="D11585">
        <v>11901000000</v>
      </c>
      <c r="E11585">
        <v>2018</v>
      </c>
    </row>
    <row r="11586" spans="1:5" x14ac:dyDescent="0.25">
      <c r="A11586" t="s">
        <v>330</v>
      </c>
      <c r="B11586" t="s">
        <v>168</v>
      </c>
      <c r="C11586" t="s">
        <v>478</v>
      </c>
      <c r="D11586">
        <v>12245000000</v>
      </c>
      <c r="E11586">
        <v>2019</v>
      </c>
    </row>
    <row r="11587" spans="1:5" x14ac:dyDescent="0.25">
      <c r="A11587" t="s">
        <v>330</v>
      </c>
      <c r="B11587" t="s">
        <v>168</v>
      </c>
      <c r="C11587" t="s">
        <v>478</v>
      </c>
      <c r="D11587">
        <v>12340000000</v>
      </c>
      <c r="E11587">
        <v>2020</v>
      </c>
    </row>
    <row r="11588" spans="1:5" x14ac:dyDescent="0.25">
      <c r="A11588" t="s">
        <v>330</v>
      </c>
      <c r="B11588" t="s">
        <v>168</v>
      </c>
      <c r="C11588" t="s">
        <v>479</v>
      </c>
      <c r="D11588">
        <v>106216000000</v>
      </c>
      <c r="E11588">
        <v>2018</v>
      </c>
    </row>
    <row r="11589" spans="1:5" x14ac:dyDescent="0.25">
      <c r="A11589" t="s">
        <v>330</v>
      </c>
      <c r="B11589" t="s">
        <v>168</v>
      </c>
      <c r="C11589" t="s">
        <v>479</v>
      </c>
      <c r="D11589">
        <v>110659000000</v>
      </c>
      <c r="E11589">
        <v>2019</v>
      </c>
    </row>
    <row r="11590" spans="1:5" x14ac:dyDescent="0.25">
      <c r="A11590" t="s">
        <v>330</v>
      </c>
      <c r="B11590" t="s">
        <v>168</v>
      </c>
      <c r="C11590" t="s">
        <v>479</v>
      </c>
      <c r="D11590">
        <v>113890000000</v>
      </c>
      <c r="E11590">
        <v>2020</v>
      </c>
    </row>
    <row r="11591" spans="1:5" x14ac:dyDescent="0.25">
      <c r="A11591" t="s">
        <v>330</v>
      </c>
      <c r="B11591" t="s">
        <v>168</v>
      </c>
      <c r="C11591" t="s">
        <v>480</v>
      </c>
      <c r="D11591">
        <v>81581000000</v>
      </c>
      <c r="E11591">
        <v>2018</v>
      </c>
    </row>
    <row r="11592" spans="1:5" x14ac:dyDescent="0.25">
      <c r="A11592" t="s">
        <v>330</v>
      </c>
      <c r="B11592" t="s">
        <v>168</v>
      </c>
      <c r="C11592" t="s">
        <v>480</v>
      </c>
      <c r="D11592">
        <v>82059000000</v>
      </c>
      <c r="E11592">
        <v>2019</v>
      </c>
    </row>
    <row r="11593" spans="1:5" x14ac:dyDescent="0.25">
      <c r="A11593" t="s">
        <v>330</v>
      </c>
      <c r="B11593" t="s">
        <v>168</v>
      </c>
      <c r="C11593" t="s">
        <v>480</v>
      </c>
      <c r="D11593">
        <v>82584000000</v>
      </c>
      <c r="E11593">
        <v>2020</v>
      </c>
    </row>
    <row r="11594" spans="1:5" x14ac:dyDescent="0.25">
      <c r="A11594" t="s">
        <v>330</v>
      </c>
      <c r="B11594" t="s">
        <v>168</v>
      </c>
      <c r="C11594" t="s">
        <v>481</v>
      </c>
      <c r="D11594">
        <v>22540000000</v>
      </c>
      <c r="E11594">
        <v>2018</v>
      </c>
    </row>
    <row r="11595" spans="1:5" x14ac:dyDescent="0.25">
      <c r="A11595" t="s">
        <v>330</v>
      </c>
      <c r="B11595" t="s">
        <v>168</v>
      </c>
      <c r="C11595" t="s">
        <v>481</v>
      </c>
      <c r="D11595">
        <v>22178000000</v>
      </c>
      <c r="E11595">
        <v>2019</v>
      </c>
    </row>
    <row r="11596" spans="1:5" x14ac:dyDescent="0.25">
      <c r="A11596" t="s">
        <v>330</v>
      </c>
      <c r="B11596" t="s">
        <v>168</v>
      </c>
      <c r="C11596" t="s">
        <v>481</v>
      </c>
      <c r="D11596">
        <v>22084000000</v>
      </c>
      <c r="E11596">
        <v>2020</v>
      </c>
    </row>
    <row r="11597" spans="1:5" x14ac:dyDescent="0.25">
      <c r="A11597" t="s">
        <v>330</v>
      </c>
      <c r="B11597" t="s">
        <v>168</v>
      </c>
      <c r="C11597" t="s">
        <v>482</v>
      </c>
      <c r="D11597">
        <v>2796000000</v>
      </c>
      <c r="E11597">
        <v>2018</v>
      </c>
    </row>
    <row r="11598" spans="1:5" x14ac:dyDescent="0.25">
      <c r="A11598" t="s">
        <v>330</v>
      </c>
      <c r="B11598" t="s">
        <v>168</v>
      </c>
      <c r="C11598" t="s">
        <v>482</v>
      </c>
      <c r="D11598">
        <v>1202000000</v>
      </c>
      <c r="E11598">
        <v>2019</v>
      </c>
    </row>
    <row r="11599" spans="1:5" x14ac:dyDescent="0.25">
      <c r="A11599" t="s">
        <v>330</v>
      </c>
      <c r="B11599" t="s">
        <v>168</v>
      </c>
      <c r="C11599" t="s">
        <v>482</v>
      </c>
      <c r="D11599">
        <v>2631000000</v>
      </c>
      <c r="E11599">
        <v>2020</v>
      </c>
    </row>
    <row r="11600" spans="1:5" x14ac:dyDescent="0.25">
      <c r="A11600" t="s">
        <v>330</v>
      </c>
      <c r="B11600" t="s">
        <v>168</v>
      </c>
      <c r="C11600" t="s">
        <v>483</v>
      </c>
      <c r="D11600">
        <v>1580000000</v>
      </c>
      <c r="E11600">
        <v>2018</v>
      </c>
    </row>
    <row r="11601" spans="1:5" x14ac:dyDescent="0.25">
      <c r="A11601" t="s">
        <v>330</v>
      </c>
      <c r="B11601" t="s">
        <v>168</v>
      </c>
      <c r="C11601" t="s">
        <v>483</v>
      </c>
      <c r="D11601">
        <v>1982000000</v>
      </c>
      <c r="E11601">
        <v>2019</v>
      </c>
    </row>
    <row r="11602" spans="1:5" x14ac:dyDescent="0.25">
      <c r="A11602" t="s">
        <v>330</v>
      </c>
      <c r="B11602" t="s">
        <v>168</v>
      </c>
      <c r="C11602" t="s">
        <v>483</v>
      </c>
      <c r="D11602">
        <v>11200000000</v>
      </c>
      <c r="E11602">
        <v>2020</v>
      </c>
    </row>
    <row r="11603" spans="1:5" x14ac:dyDescent="0.25">
      <c r="A11603" t="s">
        <v>330</v>
      </c>
      <c r="B11603" t="s">
        <v>168</v>
      </c>
      <c r="C11603" t="s">
        <v>484</v>
      </c>
      <c r="D11603">
        <v>978000000</v>
      </c>
      <c r="E11603">
        <v>2018</v>
      </c>
    </row>
    <row r="11604" spans="1:5" x14ac:dyDescent="0.25">
      <c r="A11604" t="s">
        <v>330</v>
      </c>
      <c r="B11604" t="s">
        <v>168</v>
      </c>
      <c r="C11604" t="s">
        <v>484</v>
      </c>
      <c r="D11604">
        <v>977000000</v>
      </c>
      <c r="E11604">
        <v>2019</v>
      </c>
    </row>
    <row r="11605" spans="1:5" x14ac:dyDescent="0.25">
      <c r="A11605" t="s">
        <v>330</v>
      </c>
      <c r="B11605" t="s">
        <v>168</v>
      </c>
      <c r="C11605" t="s">
        <v>484</v>
      </c>
      <c r="D11605">
        <v>1005000000</v>
      </c>
      <c r="E11605">
        <v>2020</v>
      </c>
    </row>
    <row r="11606" spans="1:5" x14ac:dyDescent="0.25">
      <c r="A11606" t="s">
        <v>330</v>
      </c>
      <c r="B11606" t="s">
        <v>168</v>
      </c>
      <c r="C11606" t="s">
        <v>485</v>
      </c>
      <c r="D11606">
        <v>0</v>
      </c>
      <c r="E11606">
        <v>2018</v>
      </c>
    </row>
    <row r="11607" spans="1:5" x14ac:dyDescent="0.25">
      <c r="A11607" t="s">
        <v>330</v>
      </c>
      <c r="B11607" t="s">
        <v>168</v>
      </c>
      <c r="C11607" t="s">
        <v>485</v>
      </c>
      <c r="D11607">
        <v>0</v>
      </c>
      <c r="E11607">
        <v>2020</v>
      </c>
    </row>
    <row r="11608" spans="1:5" x14ac:dyDescent="0.25">
      <c r="A11608" t="s">
        <v>330</v>
      </c>
      <c r="B11608" t="s">
        <v>168</v>
      </c>
      <c r="C11608" t="s">
        <v>495</v>
      </c>
      <c r="D11608">
        <v>0</v>
      </c>
      <c r="E11608">
        <v>2019</v>
      </c>
    </row>
    <row r="11609" spans="1:5" x14ac:dyDescent="0.25">
      <c r="A11609" t="s">
        <v>330</v>
      </c>
      <c r="B11609" t="s">
        <v>168</v>
      </c>
      <c r="C11609" t="s">
        <v>486</v>
      </c>
      <c r="D11609">
        <v>524000000</v>
      </c>
      <c r="E11609">
        <v>2018</v>
      </c>
    </row>
    <row r="11610" spans="1:5" x14ac:dyDescent="0.25">
      <c r="A11610" t="s">
        <v>330</v>
      </c>
      <c r="B11610" t="s">
        <v>168</v>
      </c>
      <c r="C11610" t="s">
        <v>486</v>
      </c>
      <c r="D11610">
        <v>-793000000</v>
      </c>
      <c r="E11610">
        <v>2019</v>
      </c>
    </row>
    <row r="11611" spans="1:5" x14ac:dyDescent="0.25">
      <c r="A11611" t="s">
        <v>330</v>
      </c>
      <c r="B11611" t="s">
        <v>168</v>
      </c>
      <c r="C11611" t="s">
        <v>486</v>
      </c>
      <c r="D11611">
        <v>-3409000000</v>
      </c>
      <c r="E11611">
        <v>2020</v>
      </c>
    </row>
    <row r="11612" spans="1:5" x14ac:dyDescent="0.25">
      <c r="A11612" t="s">
        <v>332</v>
      </c>
      <c r="B11612" t="s">
        <v>170</v>
      </c>
      <c r="C11612" t="s">
        <v>411</v>
      </c>
      <c r="D11612">
        <v>196710000000</v>
      </c>
      <c r="E11612">
        <v>2018</v>
      </c>
    </row>
    <row r="11613" spans="1:5" x14ac:dyDescent="0.25">
      <c r="A11613" t="s">
        <v>332</v>
      </c>
      <c r="B11613" t="s">
        <v>170</v>
      </c>
      <c r="C11613" t="s">
        <v>411</v>
      </c>
      <c r="D11613">
        <v>210407000000</v>
      </c>
      <c r="E11613">
        <v>2019</v>
      </c>
    </row>
    <row r="11614" spans="1:5" x14ac:dyDescent="0.25">
      <c r="A11614" t="s">
        <v>332</v>
      </c>
      <c r="B11614" t="s">
        <v>170</v>
      </c>
      <c r="C11614" t="s">
        <v>411</v>
      </c>
      <c r="D11614">
        <v>232599000000</v>
      </c>
      <c r="E11614">
        <v>2020</v>
      </c>
    </row>
    <row r="11615" spans="1:5" x14ac:dyDescent="0.25">
      <c r="A11615" t="s">
        <v>332</v>
      </c>
      <c r="B11615" t="s">
        <v>170</v>
      </c>
      <c r="C11615" t="s">
        <v>10</v>
      </c>
      <c r="D11615">
        <v>971109000000</v>
      </c>
      <c r="E11615">
        <v>2018</v>
      </c>
    </row>
    <row r="11616" spans="1:5" x14ac:dyDescent="0.25">
      <c r="A11616" t="s">
        <v>332</v>
      </c>
      <c r="B11616" t="s">
        <v>170</v>
      </c>
      <c r="C11616" t="s">
        <v>10</v>
      </c>
      <c r="D11616">
        <v>984497000000</v>
      </c>
      <c r="E11616">
        <v>2019</v>
      </c>
    </row>
    <row r="11617" spans="1:5" x14ac:dyDescent="0.25">
      <c r="A11617" t="s">
        <v>332</v>
      </c>
      <c r="B11617" t="s">
        <v>170</v>
      </c>
      <c r="C11617" t="s">
        <v>10</v>
      </c>
      <c r="D11617">
        <v>984525000000</v>
      </c>
      <c r="E11617">
        <v>2020</v>
      </c>
    </row>
    <row r="11618" spans="1:5" x14ac:dyDescent="0.25">
      <c r="A11618" t="s">
        <v>332</v>
      </c>
      <c r="B11618" t="s">
        <v>170</v>
      </c>
      <c r="C11618" t="s">
        <v>412</v>
      </c>
      <c r="D11618">
        <v>0</v>
      </c>
      <c r="E11618">
        <v>2018</v>
      </c>
    </row>
    <row r="11619" spans="1:5" x14ac:dyDescent="0.25">
      <c r="A11619" t="s">
        <v>332</v>
      </c>
      <c r="B11619" t="s">
        <v>170</v>
      </c>
      <c r="C11619" t="s">
        <v>412</v>
      </c>
      <c r="D11619">
        <v>0</v>
      </c>
      <c r="E11619">
        <v>2019</v>
      </c>
    </row>
    <row r="11620" spans="1:5" x14ac:dyDescent="0.25">
      <c r="A11620" t="s">
        <v>332</v>
      </c>
      <c r="B11620" t="s">
        <v>170</v>
      </c>
      <c r="C11620" t="s">
        <v>412</v>
      </c>
      <c r="D11620">
        <v>0</v>
      </c>
      <c r="E11620">
        <v>2020</v>
      </c>
    </row>
    <row r="11621" spans="1:5" x14ac:dyDescent="0.25">
      <c r="A11621" t="s">
        <v>332</v>
      </c>
      <c r="B11621" t="s">
        <v>170</v>
      </c>
      <c r="C11621" t="s">
        <v>413</v>
      </c>
      <c r="D11621">
        <v>9309000000</v>
      </c>
      <c r="E11621">
        <v>2018</v>
      </c>
    </row>
    <row r="11622" spans="1:5" x14ac:dyDescent="0.25">
      <c r="A11622" t="s">
        <v>332</v>
      </c>
      <c r="B11622" t="s">
        <v>170</v>
      </c>
      <c r="C11622" t="s">
        <v>413</v>
      </c>
      <c r="D11622">
        <v>8530000000</v>
      </c>
      <c r="E11622">
        <v>2019</v>
      </c>
    </row>
    <row r="11623" spans="1:5" x14ac:dyDescent="0.25">
      <c r="A11623" t="s">
        <v>332</v>
      </c>
      <c r="B11623" t="s">
        <v>170</v>
      </c>
      <c r="C11623" t="s">
        <v>413</v>
      </c>
      <c r="D11623">
        <v>15148000000</v>
      </c>
      <c r="E11623">
        <v>2020</v>
      </c>
    </row>
    <row r="11624" spans="1:5" x14ac:dyDescent="0.25">
      <c r="A11624" t="s">
        <v>332</v>
      </c>
      <c r="B11624" t="s">
        <v>170</v>
      </c>
      <c r="C11624" t="s">
        <v>15</v>
      </c>
      <c r="D11624">
        <v>2622532000000</v>
      </c>
      <c r="E11624">
        <v>2018</v>
      </c>
    </row>
    <row r="11625" spans="1:5" x14ac:dyDescent="0.25">
      <c r="A11625" t="s">
        <v>332</v>
      </c>
      <c r="B11625" t="s">
        <v>170</v>
      </c>
      <c r="C11625" t="s">
        <v>15</v>
      </c>
      <c r="D11625">
        <v>2687379000000</v>
      </c>
      <c r="E11625">
        <v>2019</v>
      </c>
    </row>
    <row r="11626" spans="1:5" x14ac:dyDescent="0.25">
      <c r="A11626" t="s">
        <v>332</v>
      </c>
      <c r="B11626" t="s">
        <v>170</v>
      </c>
      <c r="C11626" t="s">
        <v>15</v>
      </c>
      <c r="D11626">
        <v>3386071000000</v>
      </c>
      <c r="E11626">
        <v>2020</v>
      </c>
    </row>
    <row r="11627" spans="1:5" x14ac:dyDescent="0.25">
      <c r="A11627" t="s">
        <v>332</v>
      </c>
      <c r="B11627" t="s">
        <v>170</v>
      </c>
      <c r="C11627" t="s">
        <v>414</v>
      </c>
      <c r="D11627">
        <v>0</v>
      </c>
      <c r="E11627">
        <v>2018</v>
      </c>
    </row>
    <row r="11628" spans="1:5" x14ac:dyDescent="0.25">
      <c r="A11628" t="s">
        <v>332</v>
      </c>
      <c r="B11628" t="s">
        <v>170</v>
      </c>
      <c r="C11628" t="s">
        <v>414</v>
      </c>
      <c r="D11628">
        <v>0</v>
      </c>
      <c r="E11628">
        <v>2019</v>
      </c>
    </row>
    <row r="11629" spans="1:5" x14ac:dyDescent="0.25">
      <c r="A11629" t="s">
        <v>332</v>
      </c>
      <c r="B11629" t="s">
        <v>170</v>
      </c>
      <c r="C11629" t="s">
        <v>414</v>
      </c>
      <c r="D11629">
        <v>0</v>
      </c>
      <c r="E11629">
        <v>2020</v>
      </c>
    </row>
    <row r="11630" spans="1:5" x14ac:dyDescent="0.25">
      <c r="A11630" t="s">
        <v>332</v>
      </c>
      <c r="B11630" t="s">
        <v>170</v>
      </c>
      <c r="C11630" t="s">
        <v>415</v>
      </c>
      <c r="D11630">
        <v>34158000000</v>
      </c>
      <c r="E11630">
        <v>2018</v>
      </c>
    </row>
    <row r="11631" spans="1:5" x14ac:dyDescent="0.25">
      <c r="A11631" t="s">
        <v>332</v>
      </c>
      <c r="B11631" t="s">
        <v>170</v>
      </c>
      <c r="C11631" t="s">
        <v>415</v>
      </c>
      <c r="D11631">
        <v>32987000000</v>
      </c>
      <c r="E11631">
        <v>2019</v>
      </c>
    </row>
    <row r="11632" spans="1:5" x14ac:dyDescent="0.25">
      <c r="A11632" t="s">
        <v>332</v>
      </c>
      <c r="B11632" t="s">
        <v>170</v>
      </c>
      <c r="C11632" t="s">
        <v>415</v>
      </c>
      <c r="D11632">
        <v>596645000000</v>
      </c>
      <c r="E11632">
        <v>2020</v>
      </c>
    </row>
    <row r="11633" spans="1:5" x14ac:dyDescent="0.25">
      <c r="A11633" t="s">
        <v>332</v>
      </c>
      <c r="B11633" t="s">
        <v>170</v>
      </c>
      <c r="C11633" t="s">
        <v>416</v>
      </c>
      <c r="D11633">
        <v>-199420000000</v>
      </c>
      <c r="E11633">
        <v>2018</v>
      </c>
    </row>
    <row r="11634" spans="1:5" x14ac:dyDescent="0.25">
      <c r="A11634" t="s">
        <v>332</v>
      </c>
      <c r="B11634" t="s">
        <v>170</v>
      </c>
      <c r="C11634" t="s">
        <v>416</v>
      </c>
      <c r="D11634">
        <v>-52059000000</v>
      </c>
      <c r="E11634">
        <v>2019</v>
      </c>
    </row>
    <row r="11635" spans="1:5" x14ac:dyDescent="0.25">
      <c r="A11635" t="s">
        <v>332</v>
      </c>
      <c r="B11635" t="s">
        <v>170</v>
      </c>
      <c r="C11635" t="s">
        <v>416</v>
      </c>
      <c r="D11635">
        <v>-261912000000</v>
      </c>
      <c r="E11635">
        <v>2020</v>
      </c>
    </row>
    <row r="11636" spans="1:5" x14ac:dyDescent="0.25">
      <c r="A11636" t="s">
        <v>332</v>
      </c>
      <c r="B11636" t="s">
        <v>170</v>
      </c>
      <c r="C11636" t="s">
        <v>417</v>
      </c>
      <c r="D11636">
        <v>15614000000</v>
      </c>
      <c r="E11636">
        <v>2018</v>
      </c>
    </row>
    <row r="11637" spans="1:5" x14ac:dyDescent="0.25">
      <c r="A11637" t="s">
        <v>332</v>
      </c>
      <c r="B11637" t="s">
        <v>170</v>
      </c>
      <c r="C11637" t="s">
        <v>417</v>
      </c>
      <c r="D11637">
        <v>4092000000</v>
      </c>
      <c r="E11637">
        <v>2019</v>
      </c>
    </row>
    <row r="11638" spans="1:5" x14ac:dyDescent="0.25">
      <c r="A11638" t="s">
        <v>332</v>
      </c>
      <c r="B11638" t="s">
        <v>170</v>
      </c>
      <c r="C11638" t="s">
        <v>417</v>
      </c>
      <c r="D11638">
        <v>-79910000000</v>
      </c>
      <c r="E11638">
        <v>2020</v>
      </c>
    </row>
    <row r="11639" spans="1:5" x14ac:dyDescent="0.25">
      <c r="A11639" t="s">
        <v>332</v>
      </c>
      <c r="B11639" t="s">
        <v>170</v>
      </c>
      <c r="C11639" t="s">
        <v>418</v>
      </c>
      <c r="D11639">
        <v>278793000000</v>
      </c>
      <c r="E11639">
        <v>2018</v>
      </c>
    </row>
    <row r="11640" spans="1:5" x14ac:dyDescent="0.25">
      <c r="A11640" t="s">
        <v>332</v>
      </c>
      <c r="B11640" t="s">
        <v>170</v>
      </c>
      <c r="C11640" t="s">
        <v>418</v>
      </c>
      <c r="D11640">
        <v>0</v>
      </c>
      <c r="E11640">
        <v>2019</v>
      </c>
    </row>
    <row r="11641" spans="1:5" x14ac:dyDescent="0.25">
      <c r="A11641" t="s">
        <v>332</v>
      </c>
      <c r="B11641" t="s">
        <v>170</v>
      </c>
      <c r="C11641" t="s">
        <v>418</v>
      </c>
      <c r="D11641">
        <v>0</v>
      </c>
      <c r="E11641">
        <v>2020</v>
      </c>
    </row>
    <row r="11642" spans="1:5" x14ac:dyDescent="0.25">
      <c r="A11642" t="s">
        <v>332</v>
      </c>
      <c r="B11642" t="s">
        <v>170</v>
      </c>
      <c r="C11642" t="s">
        <v>419</v>
      </c>
      <c r="D11642">
        <v>0</v>
      </c>
      <c r="E11642">
        <v>2018</v>
      </c>
    </row>
    <row r="11643" spans="1:5" x14ac:dyDescent="0.25">
      <c r="A11643" t="s">
        <v>332</v>
      </c>
      <c r="B11643" t="s">
        <v>170</v>
      </c>
      <c r="C11643" t="s">
        <v>419</v>
      </c>
      <c r="D11643">
        <v>0</v>
      </c>
      <c r="E11643">
        <v>2019</v>
      </c>
    </row>
    <row r="11644" spans="1:5" x14ac:dyDescent="0.25">
      <c r="A11644" t="s">
        <v>332</v>
      </c>
      <c r="B11644" t="s">
        <v>170</v>
      </c>
      <c r="C11644" t="s">
        <v>419</v>
      </c>
      <c r="D11644">
        <v>0</v>
      </c>
      <c r="E11644">
        <v>2020</v>
      </c>
    </row>
    <row r="11645" spans="1:5" x14ac:dyDescent="0.25">
      <c r="A11645" t="s">
        <v>332</v>
      </c>
      <c r="B11645" t="s">
        <v>170</v>
      </c>
      <c r="C11645" t="s">
        <v>420</v>
      </c>
      <c r="D11645">
        <v>0</v>
      </c>
      <c r="E11645">
        <v>2018</v>
      </c>
    </row>
    <row r="11646" spans="1:5" x14ac:dyDescent="0.25">
      <c r="A11646" t="s">
        <v>332</v>
      </c>
      <c r="B11646" t="s">
        <v>170</v>
      </c>
      <c r="C11646" t="s">
        <v>420</v>
      </c>
      <c r="D11646">
        <v>0</v>
      </c>
      <c r="E11646">
        <v>2019</v>
      </c>
    </row>
    <row r="11647" spans="1:5" x14ac:dyDescent="0.25">
      <c r="A11647" t="s">
        <v>332</v>
      </c>
      <c r="B11647" t="s">
        <v>170</v>
      </c>
      <c r="C11647" t="s">
        <v>420</v>
      </c>
      <c r="D11647">
        <v>0</v>
      </c>
      <c r="E11647">
        <v>2020</v>
      </c>
    </row>
    <row r="11648" spans="1:5" x14ac:dyDescent="0.25">
      <c r="A11648" t="s">
        <v>332</v>
      </c>
      <c r="B11648" t="s">
        <v>170</v>
      </c>
      <c r="C11648" t="s">
        <v>421</v>
      </c>
      <c r="D11648">
        <v>18290000000</v>
      </c>
      <c r="E11648">
        <v>2018</v>
      </c>
    </row>
    <row r="11649" spans="1:5" x14ac:dyDescent="0.25">
      <c r="A11649" t="s">
        <v>332</v>
      </c>
      <c r="B11649" t="s">
        <v>170</v>
      </c>
      <c r="C11649" t="s">
        <v>421</v>
      </c>
      <c r="D11649">
        <v>-14516000000</v>
      </c>
      <c r="E11649">
        <v>2019</v>
      </c>
    </row>
    <row r="11650" spans="1:5" x14ac:dyDescent="0.25">
      <c r="A11650" t="s">
        <v>332</v>
      </c>
      <c r="B11650" t="s">
        <v>170</v>
      </c>
      <c r="C11650" t="s">
        <v>421</v>
      </c>
      <c r="D11650">
        <v>77198000000</v>
      </c>
      <c r="E11650">
        <v>2020</v>
      </c>
    </row>
    <row r="11651" spans="1:5" x14ac:dyDescent="0.25">
      <c r="A11651" t="s">
        <v>332</v>
      </c>
      <c r="B11651" t="s">
        <v>170</v>
      </c>
      <c r="C11651" t="s">
        <v>422</v>
      </c>
      <c r="D11651">
        <v>205145000000</v>
      </c>
      <c r="E11651">
        <v>2018</v>
      </c>
    </row>
    <row r="11652" spans="1:5" x14ac:dyDescent="0.25">
      <c r="A11652" t="s">
        <v>332</v>
      </c>
      <c r="B11652" t="s">
        <v>170</v>
      </c>
      <c r="C11652" t="s">
        <v>422</v>
      </c>
      <c r="D11652">
        <v>222455000000</v>
      </c>
      <c r="E11652">
        <v>2019</v>
      </c>
    </row>
    <row r="11653" spans="1:5" x14ac:dyDescent="0.25">
      <c r="A11653" t="s">
        <v>332</v>
      </c>
      <c r="B11653" t="s">
        <v>170</v>
      </c>
      <c r="C11653" t="s">
        <v>422</v>
      </c>
      <c r="D11653">
        <v>301223000000</v>
      </c>
      <c r="E11653">
        <v>2020</v>
      </c>
    </row>
    <row r="11654" spans="1:5" x14ac:dyDescent="0.25">
      <c r="A11654" t="s">
        <v>332</v>
      </c>
      <c r="B11654" t="s">
        <v>170</v>
      </c>
      <c r="C11654" t="s">
        <v>423</v>
      </c>
      <c r="D11654">
        <v>4105000000</v>
      </c>
      <c r="E11654">
        <v>2018</v>
      </c>
    </row>
    <row r="11655" spans="1:5" x14ac:dyDescent="0.25">
      <c r="A11655" t="s">
        <v>332</v>
      </c>
      <c r="B11655" t="s">
        <v>170</v>
      </c>
      <c r="C11655" t="s">
        <v>423</v>
      </c>
      <c r="D11655">
        <v>4105000000</v>
      </c>
      <c r="E11655">
        <v>2019</v>
      </c>
    </row>
    <row r="11656" spans="1:5" x14ac:dyDescent="0.25">
      <c r="A11656" t="s">
        <v>332</v>
      </c>
      <c r="B11656" t="s">
        <v>170</v>
      </c>
      <c r="C11656" t="s">
        <v>423</v>
      </c>
      <c r="D11656">
        <v>4105000000</v>
      </c>
      <c r="E11656">
        <v>2020</v>
      </c>
    </row>
    <row r="11657" spans="1:5" x14ac:dyDescent="0.25">
      <c r="A11657" t="s">
        <v>332</v>
      </c>
      <c r="B11657" t="s">
        <v>170</v>
      </c>
      <c r="C11657" t="s">
        <v>424</v>
      </c>
      <c r="D11657">
        <v>0</v>
      </c>
      <c r="E11657">
        <v>2018</v>
      </c>
    </row>
    <row r="11658" spans="1:5" x14ac:dyDescent="0.25">
      <c r="A11658" t="s">
        <v>332</v>
      </c>
      <c r="B11658" t="s">
        <v>170</v>
      </c>
      <c r="C11658" t="s">
        <v>424</v>
      </c>
      <c r="D11658">
        <v>0</v>
      </c>
      <c r="E11658">
        <v>2019</v>
      </c>
    </row>
    <row r="11659" spans="1:5" x14ac:dyDescent="0.25">
      <c r="A11659" t="s">
        <v>332</v>
      </c>
      <c r="B11659" t="s">
        <v>170</v>
      </c>
      <c r="C11659" t="s">
        <v>424</v>
      </c>
      <c r="D11659">
        <v>0</v>
      </c>
      <c r="E11659">
        <v>2020</v>
      </c>
    </row>
    <row r="11660" spans="1:5" x14ac:dyDescent="0.25">
      <c r="A11660" t="s">
        <v>332</v>
      </c>
      <c r="B11660" t="s">
        <v>170</v>
      </c>
      <c r="C11660" t="s">
        <v>425</v>
      </c>
      <c r="D11660">
        <v>30998000000</v>
      </c>
      <c r="E11660">
        <v>2018</v>
      </c>
    </row>
    <row r="11661" spans="1:5" x14ac:dyDescent="0.25">
      <c r="A11661" t="s">
        <v>332</v>
      </c>
      <c r="B11661" t="s">
        <v>170</v>
      </c>
      <c r="C11661" t="s">
        <v>425</v>
      </c>
      <c r="D11661">
        <v>39507000000</v>
      </c>
      <c r="E11661">
        <v>2019</v>
      </c>
    </row>
    <row r="11662" spans="1:5" x14ac:dyDescent="0.25">
      <c r="A11662" t="s">
        <v>332</v>
      </c>
      <c r="B11662" t="s">
        <v>170</v>
      </c>
      <c r="C11662" t="s">
        <v>425</v>
      </c>
      <c r="D11662">
        <v>35548000000</v>
      </c>
      <c r="E11662">
        <v>2020</v>
      </c>
    </row>
    <row r="11663" spans="1:5" x14ac:dyDescent="0.25">
      <c r="A11663" t="s">
        <v>332</v>
      </c>
      <c r="B11663" t="s">
        <v>170</v>
      </c>
      <c r="C11663" t="s">
        <v>426</v>
      </c>
      <c r="D11663">
        <v>30998000000</v>
      </c>
      <c r="E11663">
        <v>2018</v>
      </c>
    </row>
    <row r="11664" spans="1:5" x14ac:dyDescent="0.25">
      <c r="A11664" t="s">
        <v>332</v>
      </c>
      <c r="B11664" t="s">
        <v>170</v>
      </c>
      <c r="C11664" t="s">
        <v>426</v>
      </c>
      <c r="D11664">
        <v>39507000000</v>
      </c>
      <c r="E11664">
        <v>2019</v>
      </c>
    </row>
    <row r="11665" spans="1:5" x14ac:dyDescent="0.25">
      <c r="A11665" t="s">
        <v>332</v>
      </c>
      <c r="B11665" t="s">
        <v>170</v>
      </c>
      <c r="C11665" t="s">
        <v>426</v>
      </c>
      <c r="D11665">
        <v>35548000000</v>
      </c>
      <c r="E11665">
        <v>2020</v>
      </c>
    </row>
    <row r="11666" spans="1:5" x14ac:dyDescent="0.25">
      <c r="A11666" t="s">
        <v>332</v>
      </c>
      <c r="B11666" t="s">
        <v>170</v>
      </c>
      <c r="C11666" t="s">
        <v>21</v>
      </c>
      <c r="D11666">
        <v>4871000000</v>
      </c>
      <c r="E11666">
        <v>2018</v>
      </c>
    </row>
    <row r="11667" spans="1:5" x14ac:dyDescent="0.25">
      <c r="A11667" t="s">
        <v>332</v>
      </c>
      <c r="B11667" t="s">
        <v>170</v>
      </c>
      <c r="C11667" t="s">
        <v>21</v>
      </c>
      <c r="D11667">
        <v>5585000000</v>
      </c>
      <c r="E11667">
        <v>2019</v>
      </c>
    </row>
    <row r="11668" spans="1:5" x14ac:dyDescent="0.25">
      <c r="A11668" t="s">
        <v>332</v>
      </c>
      <c r="B11668" t="s">
        <v>170</v>
      </c>
      <c r="C11668" t="s">
        <v>21</v>
      </c>
      <c r="D11668">
        <v>17480000000</v>
      </c>
      <c r="E11668">
        <v>2020</v>
      </c>
    </row>
    <row r="11669" spans="1:5" x14ac:dyDescent="0.25">
      <c r="A11669" t="s">
        <v>332</v>
      </c>
      <c r="B11669" t="s">
        <v>170</v>
      </c>
      <c r="C11669" t="s">
        <v>427</v>
      </c>
      <c r="D11669">
        <v>29171000000</v>
      </c>
      <c r="E11669">
        <v>2018</v>
      </c>
    </row>
    <row r="11670" spans="1:5" x14ac:dyDescent="0.25">
      <c r="A11670" t="s">
        <v>332</v>
      </c>
      <c r="B11670" t="s">
        <v>170</v>
      </c>
      <c r="C11670" t="s">
        <v>427</v>
      </c>
      <c r="D11670">
        <v>31612000000</v>
      </c>
      <c r="E11670">
        <v>2019</v>
      </c>
    </row>
    <row r="11671" spans="1:5" x14ac:dyDescent="0.25">
      <c r="A11671" t="s">
        <v>332</v>
      </c>
      <c r="B11671" t="s">
        <v>170</v>
      </c>
      <c r="C11671" t="s">
        <v>427</v>
      </c>
      <c r="D11671">
        <v>43207000000</v>
      </c>
      <c r="E11671">
        <v>2020</v>
      </c>
    </row>
    <row r="11672" spans="1:5" x14ac:dyDescent="0.25">
      <c r="A11672" t="s">
        <v>332</v>
      </c>
      <c r="B11672" t="s">
        <v>170</v>
      </c>
      <c r="C11672" t="s">
        <v>13</v>
      </c>
      <c r="D11672">
        <v>419097000000</v>
      </c>
      <c r="E11672">
        <v>2018</v>
      </c>
    </row>
    <row r="11673" spans="1:5" x14ac:dyDescent="0.25">
      <c r="A11673" t="s">
        <v>332</v>
      </c>
      <c r="B11673" t="s">
        <v>170</v>
      </c>
      <c r="C11673" t="s">
        <v>13</v>
      </c>
      <c r="D11673">
        <v>0</v>
      </c>
      <c r="E11673">
        <v>2019</v>
      </c>
    </row>
    <row r="11674" spans="1:5" x14ac:dyDescent="0.25">
      <c r="A11674" t="s">
        <v>332</v>
      </c>
      <c r="B11674" t="s">
        <v>170</v>
      </c>
      <c r="C11674" t="s">
        <v>13</v>
      </c>
      <c r="D11674">
        <v>0</v>
      </c>
      <c r="E11674">
        <v>2020</v>
      </c>
    </row>
    <row r="11675" spans="1:5" x14ac:dyDescent="0.25">
      <c r="A11675" t="s">
        <v>332</v>
      </c>
      <c r="B11675" t="s">
        <v>170</v>
      </c>
      <c r="C11675" t="s">
        <v>16</v>
      </c>
      <c r="D11675">
        <v>64635000000</v>
      </c>
      <c r="E11675">
        <v>2018</v>
      </c>
    </row>
    <row r="11676" spans="1:5" x14ac:dyDescent="0.25">
      <c r="A11676" t="s">
        <v>332</v>
      </c>
      <c r="B11676" t="s">
        <v>170</v>
      </c>
      <c r="C11676" t="s">
        <v>16</v>
      </c>
      <c r="D11676">
        <v>0</v>
      </c>
      <c r="E11676">
        <v>2019</v>
      </c>
    </row>
    <row r="11677" spans="1:5" x14ac:dyDescent="0.25">
      <c r="A11677" t="s">
        <v>332</v>
      </c>
      <c r="B11677" t="s">
        <v>170</v>
      </c>
      <c r="C11677" t="s">
        <v>16</v>
      </c>
      <c r="D11677">
        <v>0</v>
      </c>
      <c r="E11677">
        <v>2020</v>
      </c>
    </row>
    <row r="11678" spans="1:5" x14ac:dyDescent="0.25">
      <c r="A11678" t="s">
        <v>332</v>
      </c>
      <c r="B11678" t="s">
        <v>170</v>
      </c>
      <c r="C11678" t="s">
        <v>428</v>
      </c>
      <c r="D11678">
        <v>0</v>
      </c>
      <c r="E11678">
        <v>2018</v>
      </c>
    </row>
    <row r="11679" spans="1:5" x14ac:dyDescent="0.25">
      <c r="A11679" t="s">
        <v>332</v>
      </c>
      <c r="B11679" t="s">
        <v>170</v>
      </c>
      <c r="C11679" t="s">
        <v>428</v>
      </c>
      <c r="D11679">
        <v>0</v>
      </c>
      <c r="E11679">
        <v>2020</v>
      </c>
    </row>
    <row r="11680" spans="1:5" x14ac:dyDescent="0.25">
      <c r="A11680" t="s">
        <v>332</v>
      </c>
      <c r="B11680" t="s">
        <v>170</v>
      </c>
      <c r="C11680" t="s">
        <v>429</v>
      </c>
      <c r="D11680">
        <v>0</v>
      </c>
      <c r="E11680">
        <v>2018</v>
      </c>
    </row>
    <row r="11681" spans="1:5" x14ac:dyDescent="0.25">
      <c r="A11681" t="s">
        <v>332</v>
      </c>
      <c r="B11681" t="s">
        <v>170</v>
      </c>
      <c r="C11681" t="s">
        <v>429</v>
      </c>
      <c r="D11681">
        <v>0</v>
      </c>
      <c r="E11681">
        <v>2019</v>
      </c>
    </row>
    <row r="11682" spans="1:5" x14ac:dyDescent="0.25">
      <c r="A11682" t="s">
        <v>332</v>
      </c>
      <c r="B11682" t="s">
        <v>170</v>
      </c>
      <c r="C11682" t="s">
        <v>429</v>
      </c>
      <c r="D11682">
        <v>0</v>
      </c>
      <c r="E11682">
        <v>2019</v>
      </c>
    </row>
    <row r="11683" spans="1:5" x14ac:dyDescent="0.25">
      <c r="A11683" t="s">
        <v>332</v>
      </c>
      <c r="B11683" t="s">
        <v>170</v>
      </c>
      <c r="C11683" t="s">
        <v>429</v>
      </c>
      <c r="D11683">
        <v>0</v>
      </c>
      <c r="E11683">
        <v>2020</v>
      </c>
    </row>
    <row r="11684" spans="1:5" x14ac:dyDescent="0.25">
      <c r="A11684" t="s">
        <v>332</v>
      </c>
      <c r="B11684" t="s">
        <v>170</v>
      </c>
      <c r="C11684" t="s">
        <v>430</v>
      </c>
      <c r="D11684">
        <v>40764000000</v>
      </c>
      <c r="E11684">
        <v>2018</v>
      </c>
    </row>
    <row r="11685" spans="1:5" x14ac:dyDescent="0.25">
      <c r="A11685" t="s">
        <v>332</v>
      </c>
      <c r="B11685" t="s">
        <v>170</v>
      </c>
      <c r="C11685" t="s">
        <v>430</v>
      </c>
      <c r="D11685">
        <v>44545000000</v>
      </c>
      <c r="E11685">
        <v>2019</v>
      </c>
    </row>
    <row r="11686" spans="1:5" x14ac:dyDescent="0.25">
      <c r="A11686" t="s">
        <v>332</v>
      </c>
      <c r="B11686" t="s">
        <v>170</v>
      </c>
      <c r="C11686" t="s">
        <v>430</v>
      </c>
      <c r="D11686">
        <v>35407000000</v>
      </c>
      <c r="E11686">
        <v>2020</v>
      </c>
    </row>
    <row r="11687" spans="1:5" x14ac:dyDescent="0.25">
      <c r="A11687" t="s">
        <v>332</v>
      </c>
      <c r="B11687" t="s">
        <v>170</v>
      </c>
      <c r="C11687" t="s">
        <v>431</v>
      </c>
      <c r="D11687">
        <v>0</v>
      </c>
      <c r="E11687">
        <v>2018</v>
      </c>
    </row>
    <row r="11688" spans="1:5" x14ac:dyDescent="0.25">
      <c r="A11688" t="s">
        <v>332</v>
      </c>
      <c r="B11688" t="s">
        <v>170</v>
      </c>
      <c r="C11688" t="s">
        <v>431</v>
      </c>
      <c r="D11688">
        <v>0</v>
      </c>
      <c r="E11688">
        <v>2019</v>
      </c>
    </row>
    <row r="11689" spans="1:5" x14ac:dyDescent="0.25">
      <c r="A11689" t="s">
        <v>332</v>
      </c>
      <c r="B11689" t="s">
        <v>170</v>
      </c>
      <c r="C11689" t="s">
        <v>431</v>
      </c>
      <c r="D11689">
        <v>0</v>
      </c>
      <c r="E11689">
        <v>2020</v>
      </c>
    </row>
    <row r="11690" spans="1:5" x14ac:dyDescent="0.25">
      <c r="A11690" t="s">
        <v>332</v>
      </c>
      <c r="B11690" t="s">
        <v>170</v>
      </c>
      <c r="C11690" t="s">
        <v>432</v>
      </c>
      <c r="D11690">
        <v>43465</v>
      </c>
      <c r="E11690">
        <v>2018</v>
      </c>
    </row>
    <row r="11691" spans="1:5" x14ac:dyDescent="0.25">
      <c r="A11691" t="s">
        <v>332</v>
      </c>
      <c r="B11691" t="s">
        <v>170</v>
      </c>
      <c r="C11691" t="s">
        <v>432</v>
      </c>
      <c r="D11691">
        <v>43555</v>
      </c>
      <c r="E11691">
        <v>2019</v>
      </c>
    </row>
    <row r="11692" spans="1:5" x14ac:dyDescent="0.25">
      <c r="A11692" t="s">
        <v>332</v>
      </c>
      <c r="B11692" t="s">
        <v>170</v>
      </c>
      <c r="C11692" t="s">
        <v>432</v>
      </c>
      <c r="D11692">
        <v>44196</v>
      </c>
      <c r="E11692">
        <v>2020</v>
      </c>
    </row>
    <row r="11693" spans="1:5" x14ac:dyDescent="0.25">
      <c r="A11693" t="s">
        <v>332</v>
      </c>
      <c r="B11693" t="s">
        <v>170</v>
      </c>
      <c r="C11693" t="s">
        <v>433</v>
      </c>
      <c r="D11693">
        <v>0</v>
      </c>
      <c r="E11693">
        <v>2018</v>
      </c>
    </row>
    <row r="11694" spans="1:5" x14ac:dyDescent="0.25">
      <c r="A11694" t="s">
        <v>332</v>
      </c>
      <c r="B11694" t="s">
        <v>170</v>
      </c>
      <c r="C11694" t="s">
        <v>433</v>
      </c>
      <c r="D11694">
        <v>0</v>
      </c>
      <c r="E11694">
        <v>2019</v>
      </c>
    </row>
    <row r="11695" spans="1:5" x14ac:dyDescent="0.25">
      <c r="A11695" t="s">
        <v>332</v>
      </c>
      <c r="B11695" t="s">
        <v>170</v>
      </c>
      <c r="C11695" t="s">
        <v>433</v>
      </c>
      <c r="D11695">
        <v>0</v>
      </c>
      <c r="E11695">
        <v>2020</v>
      </c>
    </row>
    <row r="11696" spans="1:5" x14ac:dyDescent="0.25">
      <c r="A11696" t="s">
        <v>332</v>
      </c>
      <c r="B11696" t="s">
        <v>170</v>
      </c>
      <c r="C11696" t="s">
        <v>434</v>
      </c>
      <c r="D11696">
        <v>256515000000</v>
      </c>
      <c r="E11696">
        <v>2018</v>
      </c>
    </row>
    <row r="11697" spans="1:5" x14ac:dyDescent="0.25">
      <c r="A11697" t="s">
        <v>332</v>
      </c>
      <c r="B11697" t="s">
        <v>170</v>
      </c>
      <c r="C11697" t="s">
        <v>434</v>
      </c>
      <c r="D11697">
        <v>261330000000</v>
      </c>
      <c r="E11697">
        <v>2019</v>
      </c>
    </row>
    <row r="11698" spans="1:5" x14ac:dyDescent="0.25">
      <c r="A11698" t="s">
        <v>332</v>
      </c>
      <c r="B11698" t="s">
        <v>170</v>
      </c>
      <c r="C11698" t="s">
        <v>434</v>
      </c>
      <c r="D11698">
        <v>279354000000</v>
      </c>
      <c r="E11698">
        <v>2020</v>
      </c>
    </row>
    <row r="11699" spans="1:5" x14ac:dyDescent="0.25">
      <c r="A11699" t="s">
        <v>332</v>
      </c>
      <c r="B11699" t="s">
        <v>170</v>
      </c>
      <c r="C11699" t="s">
        <v>435</v>
      </c>
      <c r="D11699">
        <v>0</v>
      </c>
      <c r="E11699">
        <v>2018</v>
      </c>
    </row>
    <row r="11700" spans="1:5" x14ac:dyDescent="0.25">
      <c r="A11700" t="s">
        <v>332</v>
      </c>
      <c r="B11700" t="s">
        <v>170</v>
      </c>
      <c r="C11700" t="s">
        <v>435</v>
      </c>
      <c r="D11700">
        <v>0</v>
      </c>
      <c r="E11700">
        <v>2019</v>
      </c>
    </row>
    <row r="11701" spans="1:5" x14ac:dyDescent="0.25">
      <c r="A11701" t="s">
        <v>332</v>
      </c>
      <c r="B11701" t="s">
        <v>170</v>
      </c>
      <c r="C11701" t="s">
        <v>435</v>
      </c>
      <c r="D11701">
        <v>0</v>
      </c>
      <c r="E11701">
        <v>2020</v>
      </c>
    </row>
    <row r="11702" spans="1:5" x14ac:dyDescent="0.25">
      <c r="A11702" t="s">
        <v>332</v>
      </c>
      <c r="B11702" t="s">
        <v>170</v>
      </c>
      <c r="C11702" t="s">
        <v>436</v>
      </c>
      <c r="D11702">
        <v>0</v>
      </c>
      <c r="E11702">
        <v>2018</v>
      </c>
    </row>
    <row r="11703" spans="1:5" x14ac:dyDescent="0.25">
      <c r="A11703" t="s">
        <v>332</v>
      </c>
      <c r="B11703" t="s">
        <v>170</v>
      </c>
      <c r="C11703" t="s">
        <v>436</v>
      </c>
      <c r="D11703">
        <v>0</v>
      </c>
      <c r="E11703">
        <v>2019</v>
      </c>
    </row>
    <row r="11704" spans="1:5" x14ac:dyDescent="0.25">
      <c r="A11704" t="s">
        <v>332</v>
      </c>
      <c r="B11704" t="s">
        <v>170</v>
      </c>
      <c r="C11704" t="s">
        <v>436</v>
      </c>
      <c r="D11704">
        <v>0</v>
      </c>
      <c r="E11704">
        <v>2020</v>
      </c>
    </row>
    <row r="11705" spans="1:5" x14ac:dyDescent="0.25">
      <c r="A11705" t="s">
        <v>332</v>
      </c>
      <c r="B11705" t="s">
        <v>170</v>
      </c>
      <c r="C11705" t="s">
        <v>437</v>
      </c>
      <c r="D11705">
        <v>99041000000</v>
      </c>
      <c r="E11705">
        <v>2018</v>
      </c>
    </row>
    <row r="11706" spans="1:5" x14ac:dyDescent="0.25">
      <c r="A11706" t="s">
        <v>332</v>
      </c>
      <c r="B11706" t="s">
        <v>170</v>
      </c>
      <c r="C11706" t="s">
        <v>437</v>
      </c>
      <c r="D11706">
        <v>104229000000</v>
      </c>
      <c r="E11706">
        <v>2019</v>
      </c>
    </row>
    <row r="11707" spans="1:5" x14ac:dyDescent="0.25">
      <c r="A11707" t="s">
        <v>332</v>
      </c>
      <c r="B11707" t="s">
        <v>170</v>
      </c>
      <c r="C11707" t="s">
        <v>437</v>
      </c>
      <c r="D11707">
        <v>84583000000</v>
      </c>
      <c r="E11707">
        <v>2020</v>
      </c>
    </row>
    <row r="11708" spans="1:5" x14ac:dyDescent="0.25">
      <c r="A11708" t="s">
        <v>332</v>
      </c>
      <c r="B11708" t="s">
        <v>170</v>
      </c>
      <c r="C11708" t="s">
        <v>438</v>
      </c>
      <c r="D11708">
        <v>32474000000</v>
      </c>
      <c r="E11708">
        <v>2018</v>
      </c>
    </row>
    <row r="11709" spans="1:5" x14ac:dyDescent="0.25">
      <c r="A11709" t="s">
        <v>332</v>
      </c>
      <c r="B11709" t="s">
        <v>170</v>
      </c>
      <c r="C11709" t="s">
        <v>438</v>
      </c>
      <c r="D11709">
        <v>36431000000</v>
      </c>
      <c r="E11709">
        <v>2019</v>
      </c>
    </row>
    <row r="11710" spans="1:5" x14ac:dyDescent="0.25">
      <c r="A11710" t="s">
        <v>332</v>
      </c>
      <c r="B11710" t="s">
        <v>170</v>
      </c>
      <c r="C11710" t="s">
        <v>438</v>
      </c>
      <c r="D11710">
        <v>29131000000</v>
      </c>
      <c r="E11710">
        <v>2020</v>
      </c>
    </row>
    <row r="11711" spans="1:5" x14ac:dyDescent="0.25">
      <c r="A11711" t="s">
        <v>332</v>
      </c>
      <c r="B11711" t="s">
        <v>170</v>
      </c>
      <c r="C11711" t="s">
        <v>439</v>
      </c>
      <c r="D11711">
        <v>0</v>
      </c>
      <c r="E11711">
        <v>2018</v>
      </c>
    </row>
    <row r="11712" spans="1:5" x14ac:dyDescent="0.25">
      <c r="A11712" t="s">
        <v>332</v>
      </c>
      <c r="B11712" t="s">
        <v>170</v>
      </c>
      <c r="C11712" t="s">
        <v>439</v>
      </c>
      <c r="D11712">
        <v>0</v>
      </c>
      <c r="E11712">
        <v>2019</v>
      </c>
    </row>
    <row r="11713" spans="1:5" x14ac:dyDescent="0.25">
      <c r="A11713" t="s">
        <v>332</v>
      </c>
      <c r="B11713" t="s">
        <v>170</v>
      </c>
      <c r="C11713" t="s">
        <v>439</v>
      </c>
      <c r="D11713">
        <v>0</v>
      </c>
      <c r="E11713">
        <v>2020</v>
      </c>
    </row>
    <row r="11714" spans="1:5" x14ac:dyDescent="0.25">
      <c r="A11714" t="s">
        <v>332</v>
      </c>
      <c r="B11714" t="s">
        <v>170</v>
      </c>
      <c r="C11714" t="s">
        <v>23</v>
      </c>
      <c r="D11714">
        <v>8290000000</v>
      </c>
      <c r="E11714">
        <v>2018</v>
      </c>
    </row>
    <row r="11715" spans="1:5" x14ac:dyDescent="0.25">
      <c r="A11715" t="s">
        <v>332</v>
      </c>
      <c r="B11715" t="s">
        <v>170</v>
      </c>
      <c r="C11715" t="s">
        <v>23</v>
      </c>
      <c r="D11715">
        <v>8114000000</v>
      </c>
      <c r="E11715">
        <v>2019</v>
      </c>
    </row>
    <row r="11716" spans="1:5" x14ac:dyDescent="0.25">
      <c r="A11716" t="s">
        <v>332</v>
      </c>
      <c r="B11716" t="s">
        <v>170</v>
      </c>
      <c r="C11716" t="s">
        <v>23</v>
      </c>
      <c r="D11716">
        <v>6276000000</v>
      </c>
      <c r="E11716">
        <v>2020</v>
      </c>
    </row>
    <row r="11717" spans="1:5" x14ac:dyDescent="0.25">
      <c r="A11717" t="s">
        <v>332</v>
      </c>
      <c r="B11717" t="s">
        <v>170</v>
      </c>
      <c r="C11717" t="s">
        <v>440</v>
      </c>
      <c r="D11717">
        <v>0</v>
      </c>
      <c r="E11717">
        <v>2018</v>
      </c>
    </row>
    <row r="11718" spans="1:5" x14ac:dyDescent="0.25">
      <c r="A11718" t="s">
        <v>332</v>
      </c>
      <c r="B11718" t="s">
        <v>170</v>
      </c>
      <c r="C11718" t="s">
        <v>440</v>
      </c>
      <c r="D11718">
        <v>0</v>
      </c>
      <c r="E11718">
        <v>2019</v>
      </c>
    </row>
    <row r="11719" spans="1:5" x14ac:dyDescent="0.25">
      <c r="A11719" t="s">
        <v>332</v>
      </c>
      <c r="B11719" t="s">
        <v>170</v>
      </c>
      <c r="C11719" t="s">
        <v>440</v>
      </c>
      <c r="D11719">
        <v>0</v>
      </c>
      <c r="E11719">
        <v>2020</v>
      </c>
    </row>
    <row r="11720" spans="1:5" x14ac:dyDescent="0.25">
      <c r="A11720" t="s">
        <v>332</v>
      </c>
      <c r="B11720" t="s">
        <v>170</v>
      </c>
      <c r="C11720" t="s">
        <v>22</v>
      </c>
      <c r="D11720">
        <v>21041000000</v>
      </c>
      <c r="E11720">
        <v>2018</v>
      </c>
    </row>
    <row r="11721" spans="1:5" x14ac:dyDescent="0.25">
      <c r="A11721" t="s">
        <v>332</v>
      </c>
      <c r="B11721" t="s">
        <v>170</v>
      </c>
      <c r="C11721" t="s">
        <v>22</v>
      </c>
      <c r="D11721">
        <v>26795000000</v>
      </c>
      <c r="E11721">
        <v>2019</v>
      </c>
    </row>
    <row r="11722" spans="1:5" x14ac:dyDescent="0.25">
      <c r="A11722" t="s">
        <v>332</v>
      </c>
      <c r="B11722" t="s">
        <v>170</v>
      </c>
      <c r="C11722" t="s">
        <v>22</v>
      </c>
      <c r="D11722">
        <v>9960000000</v>
      </c>
      <c r="E11722">
        <v>2020</v>
      </c>
    </row>
    <row r="11723" spans="1:5" x14ac:dyDescent="0.25">
      <c r="A11723" t="s">
        <v>332</v>
      </c>
      <c r="B11723" t="s">
        <v>170</v>
      </c>
      <c r="C11723" t="s">
        <v>441</v>
      </c>
      <c r="D11723">
        <v>21152000000</v>
      </c>
      <c r="E11723">
        <v>2018</v>
      </c>
    </row>
    <row r="11724" spans="1:5" x14ac:dyDescent="0.25">
      <c r="A11724" t="s">
        <v>332</v>
      </c>
      <c r="B11724" t="s">
        <v>170</v>
      </c>
      <c r="C11724" t="s">
        <v>441</v>
      </c>
      <c r="D11724">
        <v>29918000000</v>
      </c>
      <c r="E11724">
        <v>2019</v>
      </c>
    </row>
    <row r="11725" spans="1:5" x14ac:dyDescent="0.25">
      <c r="A11725" t="s">
        <v>332</v>
      </c>
      <c r="B11725" t="s">
        <v>170</v>
      </c>
      <c r="C11725" t="s">
        <v>441</v>
      </c>
      <c r="D11725">
        <v>13077000000</v>
      </c>
      <c r="E11725">
        <v>2020</v>
      </c>
    </row>
    <row r="11726" spans="1:5" x14ac:dyDescent="0.25">
      <c r="A11726" t="s">
        <v>332</v>
      </c>
      <c r="B11726" t="s">
        <v>170</v>
      </c>
      <c r="C11726" t="s">
        <v>11</v>
      </c>
      <c r="D11726">
        <v>0</v>
      </c>
      <c r="E11726">
        <v>2018</v>
      </c>
    </row>
    <row r="11727" spans="1:5" x14ac:dyDescent="0.25">
      <c r="A11727" t="s">
        <v>332</v>
      </c>
      <c r="B11727" t="s">
        <v>170</v>
      </c>
      <c r="C11727" t="s">
        <v>11</v>
      </c>
      <c r="D11727">
        <v>0</v>
      </c>
      <c r="E11727">
        <v>2019</v>
      </c>
    </row>
    <row r="11728" spans="1:5" x14ac:dyDescent="0.25">
      <c r="A11728" t="s">
        <v>332</v>
      </c>
      <c r="B11728" t="s">
        <v>170</v>
      </c>
      <c r="C11728" t="s">
        <v>11</v>
      </c>
      <c r="D11728">
        <v>0</v>
      </c>
      <c r="E11728">
        <v>2020</v>
      </c>
    </row>
    <row r="11729" spans="1:5" x14ac:dyDescent="0.25">
      <c r="A11729" t="s">
        <v>332</v>
      </c>
      <c r="B11729" t="s">
        <v>170</v>
      </c>
      <c r="C11729" t="s">
        <v>19</v>
      </c>
      <c r="D11729">
        <v>2622532000000</v>
      </c>
      <c r="E11729">
        <v>2018</v>
      </c>
    </row>
    <row r="11730" spans="1:5" x14ac:dyDescent="0.25">
      <c r="A11730" t="s">
        <v>332</v>
      </c>
      <c r="B11730" t="s">
        <v>170</v>
      </c>
      <c r="C11730" t="s">
        <v>19</v>
      </c>
      <c r="D11730">
        <v>2687379000000</v>
      </c>
      <c r="E11730">
        <v>2019</v>
      </c>
    </row>
    <row r="11731" spans="1:5" x14ac:dyDescent="0.25">
      <c r="A11731" t="s">
        <v>332</v>
      </c>
      <c r="B11731" t="s">
        <v>170</v>
      </c>
      <c r="C11731" t="s">
        <v>19</v>
      </c>
      <c r="D11731">
        <v>3386071000000</v>
      </c>
      <c r="E11731">
        <v>2020</v>
      </c>
    </row>
    <row r="11732" spans="1:5" x14ac:dyDescent="0.25">
      <c r="A11732" t="s">
        <v>332</v>
      </c>
      <c r="B11732" t="s">
        <v>170</v>
      </c>
      <c r="C11732" t="s">
        <v>18</v>
      </c>
      <c r="D11732">
        <v>2366017000000</v>
      </c>
      <c r="E11732">
        <v>2018</v>
      </c>
    </row>
    <row r="11733" spans="1:5" x14ac:dyDescent="0.25">
      <c r="A11733" t="s">
        <v>332</v>
      </c>
      <c r="B11733" t="s">
        <v>170</v>
      </c>
      <c r="C11733" t="s">
        <v>18</v>
      </c>
      <c r="D11733">
        <v>2426049000000</v>
      </c>
      <c r="E11733">
        <v>2019</v>
      </c>
    </row>
    <row r="11734" spans="1:5" x14ac:dyDescent="0.25">
      <c r="A11734" t="s">
        <v>332</v>
      </c>
      <c r="B11734" t="s">
        <v>170</v>
      </c>
      <c r="C11734" t="s">
        <v>18</v>
      </c>
      <c r="D11734">
        <v>3106717000000</v>
      </c>
      <c r="E11734">
        <v>2020</v>
      </c>
    </row>
    <row r="11735" spans="1:5" x14ac:dyDescent="0.25">
      <c r="A11735" t="s">
        <v>332</v>
      </c>
      <c r="B11735" t="s">
        <v>170</v>
      </c>
      <c r="C11735" t="s">
        <v>442</v>
      </c>
      <c r="D11735">
        <v>935000000</v>
      </c>
      <c r="E11735">
        <v>2018</v>
      </c>
    </row>
    <row r="11736" spans="1:5" x14ac:dyDescent="0.25">
      <c r="A11736" t="s">
        <v>332</v>
      </c>
      <c r="B11736" t="s">
        <v>170</v>
      </c>
      <c r="C11736" t="s">
        <v>442</v>
      </c>
      <c r="D11736">
        <v>549000000</v>
      </c>
      <c r="E11736">
        <v>2019</v>
      </c>
    </row>
    <row r="11737" spans="1:5" x14ac:dyDescent="0.25">
      <c r="A11737" t="s">
        <v>332</v>
      </c>
      <c r="B11737" t="s">
        <v>170</v>
      </c>
      <c r="C11737" t="s">
        <v>442</v>
      </c>
      <c r="D11737">
        <v>155735000000</v>
      </c>
      <c r="E11737">
        <v>2020</v>
      </c>
    </row>
    <row r="11738" spans="1:5" x14ac:dyDescent="0.25">
      <c r="A11738" t="s">
        <v>332</v>
      </c>
      <c r="B11738" t="s">
        <v>170</v>
      </c>
      <c r="C11738" t="s">
        <v>443</v>
      </c>
      <c r="D11738">
        <v>230394000000</v>
      </c>
      <c r="E11738">
        <v>2018</v>
      </c>
    </row>
    <row r="11739" spans="1:5" x14ac:dyDescent="0.25">
      <c r="A11739" t="s">
        <v>332</v>
      </c>
      <c r="B11739" t="s">
        <v>170</v>
      </c>
      <c r="C11739" t="s">
        <v>443</v>
      </c>
      <c r="D11739">
        <v>490457000000</v>
      </c>
      <c r="E11739">
        <v>2019</v>
      </c>
    </row>
    <row r="11740" spans="1:5" x14ac:dyDescent="0.25">
      <c r="A11740" t="s">
        <v>332</v>
      </c>
      <c r="B11740" t="s">
        <v>170</v>
      </c>
      <c r="C11740" t="s">
        <v>443</v>
      </c>
      <c r="D11740">
        <v>548813000000</v>
      </c>
      <c r="E11740">
        <v>2020</v>
      </c>
    </row>
    <row r="11741" spans="1:5" x14ac:dyDescent="0.25">
      <c r="A11741" t="s">
        <v>332</v>
      </c>
      <c r="B11741" t="s">
        <v>170</v>
      </c>
      <c r="C11741" t="s">
        <v>444</v>
      </c>
      <c r="D11741">
        <v>18764000000</v>
      </c>
      <c r="E11741">
        <v>2018</v>
      </c>
    </row>
    <row r="11742" spans="1:5" x14ac:dyDescent="0.25">
      <c r="A11742" t="s">
        <v>332</v>
      </c>
      <c r="B11742" t="s">
        <v>170</v>
      </c>
      <c r="C11742" t="s">
        <v>444</v>
      </c>
      <c r="D11742">
        <v>-7178000000</v>
      </c>
      <c r="E11742">
        <v>2019</v>
      </c>
    </row>
    <row r="11743" spans="1:5" x14ac:dyDescent="0.25">
      <c r="A11743" t="s">
        <v>332</v>
      </c>
      <c r="B11743" t="s">
        <v>170</v>
      </c>
      <c r="C11743" t="s">
        <v>444</v>
      </c>
      <c r="D11743">
        <v>5159000000</v>
      </c>
      <c r="E11743">
        <v>2020</v>
      </c>
    </row>
    <row r="11744" spans="1:5" x14ac:dyDescent="0.25">
      <c r="A11744" t="s">
        <v>332</v>
      </c>
      <c r="B11744" t="s">
        <v>170</v>
      </c>
      <c r="C11744" t="s">
        <v>445</v>
      </c>
      <c r="D11744">
        <v>0</v>
      </c>
      <c r="E11744">
        <v>2018</v>
      </c>
    </row>
    <row r="11745" spans="1:5" x14ac:dyDescent="0.25">
      <c r="A11745" t="s">
        <v>332</v>
      </c>
      <c r="B11745" t="s">
        <v>170</v>
      </c>
      <c r="C11745" t="s">
        <v>445</v>
      </c>
      <c r="D11745">
        <v>0</v>
      </c>
      <c r="E11745">
        <v>2019</v>
      </c>
    </row>
    <row r="11746" spans="1:5" x14ac:dyDescent="0.25">
      <c r="A11746" t="s">
        <v>332</v>
      </c>
      <c r="B11746" t="s">
        <v>170</v>
      </c>
      <c r="C11746" t="s">
        <v>445</v>
      </c>
      <c r="D11746">
        <v>0</v>
      </c>
      <c r="E11746">
        <v>2020</v>
      </c>
    </row>
    <row r="11747" spans="1:5" x14ac:dyDescent="0.25">
      <c r="A11747" t="s">
        <v>332</v>
      </c>
      <c r="B11747" t="s">
        <v>170</v>
      </c>
      <c r="C11747" t="s">
        <v>446</v>
      </c>
      <c r="D11747">
        <v>0</v>
      </c>
      <c r="E11747">
        <v>2018</v>
      </c>
    </row>
    <row r="11748" spans="1:5" x14ac:dyDescent="0.25">
      <c r="A11748" t="s">
        <v>332</v>
      </c>
      <c r="B11748" t="s">
        <v>170</v>
      </c>
      <c r="C11748" t="s">
        <v>446</v>
      </c>
      <c r="D11748">
        <v>0</v>
      </c>
      <c r="E11748">
        <v>2019</v>
      </c>
    </row>
    <row r="11749" spans="1:5" x14ac:dyDescent="0.25">
      <c r="A11749" t="s">
        <v>332</v>
      </c>
      <c r="B11749" t="s">
        <v>170</v>
      </c>
      <c r="C11749" t="s">
        <v>446</v>
      </c>
      <c r="D11749">
        <v>0</v>
      </c>
      <c r="E11749">
        <v>2020</v>
      </c>
    </row>
    <row r="11750" spans="1:5" x14ac:dyDescent="0.25">
      <c r="A11750" t="s">
        <v>332</v>
      </c>
      <c r="B11750" t="s">
        <v>170</v>
      </c>
      <c r="C11750" t="s">
        <v>447</v>
      </c>
      <c r="D11750">
        <v>13970000000</v>
      </c>
      <c r="E11750">
        <v>2018</v>
      </c>
    </row>
    <row r="11751" spans="1:5" x14ac:dyDescent="0.25">
      <c r="A11751" t="s">
        <v>332</v>
      </c>
      <c r="B11751" t="s">
        <v>170</v>
      </c>
      <c r="C11751" t="s">
        <v>447</v>
      </c>
      <c r="D11751">
        <v>57259000000</v>
      </c>
      <c r="E11751">
        <v>2019</v>
      </c>
    </row>
    <row r="11752" spans="1:5" x14ac:dyDescent="0.25">
      <c r="A11752" t="s">
        <v>332</v>
      </c>
      <c r="B11752" t="s">
        <v>170</v>
      </c>
      <c r="C11752" t="s">
        <v>447</v>
      </c>
      <c r="D11752">
        <v>590860000000</v>
      </c>
      <c r="E11752">
        <v>2020</v>
      </c>
    </row>
    <row r="11753" spans="1:5" x14ac:dyDescent="0.25">
      <c r="A11753" t="s">
        <v>332</v>
      </c>
      <c r="B11753" t="s">
        <v>170</v>
      </c>
      <c r="C11753" t="s">
        <v>448</v>
      </c>
      <c r="D11753">
        <v>0</v>
      </c>
      <c r="E11753">
        <v>2018</v>
      </c>
    </row>
    <row r="11754" spans="1:5" x14ac:dyDescent="0.25">
      <c r="A11754" t="s">
        <v>332</v>
      </c>
      <c r="B11754" t="s">
        <v>170</v>
      </c>
      <c r="C11754" t="s">
        <v>448</v>
      </c>
      <c r="D11754">
        <v>0</v>
      </c>
      <c r="E11754">
        <v>2019</v>
      </c>
    </row>
    <row r="11755" spans="1:5" x14ac:dyDescent="0.25">
      <c r="A11755" t="s">
        <v>332</v>
      </c>
      <c r="B11755" t="s">
        <v>170</v>
      </c>
      <c r="C11755" t="s">
        <v>448</v>
      </c>
      <c r="D11755">
        <v>0</v>
      </c>
      <c r="E11755">
        <v>2020</v>
      </c>
    </row>
    <row r="11756" spans="1:5" x14ac:dyDescent="0.25">
      <c r="A11756" t="s">
        <v>332</v>
      </c>
      <c r="B11756" t="s">
        <v>170</v>
      </c>
      <c r="C11756" t="s">
        <v>449</v>
      </c>
      <c r="D11756">
        <v>-116407000000</v>
      </c>
      <c r="E11756">
        <v>2018</v>
      </c>
    </row>
    <row r="11757" spans="1:5" x14ac:dyDescent="0.25">
      <c r="A11757" t="s">
        <v>332</v>
      </c>
      <c r="B11757" t="s">
        <v>170</v>
      </c>
      <c r="C11757" t="s">
        <v>449</v>
      </c>
      <c r="D11757">
        <v>-316000000</v>
      </c>
      <c r="E11757">
        <v>2019</v>
      </c>
    </row>
    <row r="11758" spans="1:5" x14ac:dyDescent="0.25">
      <c r="A11758" t="s">
        <v>332</v>
      </c>
      <c r="B11758" t="s">
        <v>170</v>
      </c>
      <c r="C11758" t="s">
        <v>449</v>
      </c>
      <c r="D11758">
        <v>-211649000000</v>
      </c>
      <c r="E11758">
        <v>2020</v>
      </c>
    </row>
    <row r="11759" spans="1:5" x14ac:dyDescent="0.25">
      <c r="A11759" t="s">
        <v>332</v>
      </c>
      <c r="B11759" t="s">
        <v>170</v>
      </c>
      <c r="C11759" t="s">
        <v>450</v>
      </c>
      <c r="D11759">
        <v>0</v>
      </c>
      <c r="E11759">
        <v>2018</v>
      </c>
    </row>
    <row r="11760" spans="1:5" x14ac:dyDescent="0.25">
      <c r="A11760" t="s">
        <v>332</v>
      </c>
      <c r="B11760" t="s">
        <v>170</v>
      </c>
      <c r="C11760" t="s">
        <v>450</v>
      </c>
      <c r="D11760">
        <v>0</v>
      </c>
      <c r="E11760">
        <v>2019</v>
      </c>
    </row>
    <row r="11761" spans="1:5" x14ac:dyDescent="0.25">
      <c r="A11761" t="s">
        <v>332</v>
      </c>
      <c r="B11761" t="s">
        <v>170</v>
      </c>
      <c r="C11761" t="s">
        <v>450</v>
      </c>
      <c r="D11761">
        <v>0</v>
      </c>
      <c r="E11761">
        <v>2020</v>
      </c>
    </row>
    <row r="11762" spans="1:5" x14ac:dyDescent="0.25">
      <c r="A11762" t="s">
        <v>332</v>
      </c>
      <c r="B11762" t="s">
        <v>170</v>
      </c>
      <c r="C11762" t="s">
        <v>451</v>
      </c>
      <c r="D11762">
        <v>-21152000000</v>
      </c>
      <c r="E11762">
        <v>2018</v>
      </c>
    </row>
    <row r="11763" spans="1:5" x14ac:dyDescent="0.25">
      <c r="A11763" t="s">
        <v>332</v>
      </c>
      <c r="B11763" t="s">
        <v>170</v>
      </c>
      <c r="C11763" t="s">
        <v>451</v>
      </c>
      <c r="D11763">
        <v>-29918000000</v>
      </c>
      <c r="E11763">
        <v>2019</v>
      </c>
    </row>
    <row r="11764" spans="1:5" x14ac:dyDescent="0.25">
      <c r="A11764" t="s">
        <v>332</v>
      </c>
      <c r="B11764" t="s">
        <v>170</v>
      </c>
      <c r="C11764" t="s">
        <v>451</v>
      </c>
      <c r="D11764">
        <v>-13077000000</v>
      </c>
      <c r="E11764">
        <v>2020</v>
      </c>
    </row>
    <row r="11765" spans="1:5" x14ac:dyDescent="0.25">
      <c r="A11765" t="s">
        <v>332</v>
      </c>
      <c r="B11765" t="s">
        <v>170</v>
      </c>
      <c r="C11765" t="s">
        <v>452</v>
      </c>
      <c r="D11765">
        <v>0</v>
      </c>
      <c r="E11765">
        <v>2018</v>
      </c>
    </row>
    <row r="11766" spans="1:5" x14ac:dyDescent="0.25">
      <c r="A11766" t="s">
        <v>332</v>
      </c>
      <c r="B11766" t="s">
        <v>170</v>
      </c>
      <c r="C11766" t="s">
        <v>452</v>
      </c>
      <c r="D11766">
        <v>0</v>
      </c>
      <c r="E11766">
        <v>2019</v>
      </c>
    </row>
    <row r="11767" spans="1:5" x14ac:dyDescent="0.25">
      <c r="A11767" t="s">
        <v>332</v>
      </c>
      <c r="B11767" t="s">
        <v>170</v>
      </c>
      <c r="C11767" t="s">
        <v>452</v>
      </c>
      <c r="D11767">
        <v>0</v>
      </c>
      <c r="E11767">
        <v>2020</v>
      </c>
    </row>
    <row r="11768" spans="1:5" x14ac:dyDescent="0.25">
      <c r="A11768" t="s">
        <v>332</v>
      </c>
      <c r="B11768" t="s">
        <v>170</v>
      </c>
      <c r="C11768" t="s">
        <v>453</v>
      </c>
      <c r="D11768">
        <v>0</v>
      </c>
      <c r="E11768">
        <v>2018</v>
      </c>
    </row>
    <row r="11769" spans="1:5" x14ac:dyDescent="0.25">
      <c r="A11769" t="s">
        <v>332</v>
      </c>
      <c r="B11769" t="s">
        <v>170</v>
      </c>
      <c r="C11769" t="s">
        <v>453</v>
      </c>
      <c r="D11769">
        <v>0</v>
      </c>
      <c r="E11769">
        <v>2019</v>
      </c>
    </row>
    <row r="11770" spans="1:5" x14ac:dyDescent="0.25">
      <c r="A11770" t="s">
        <v>332</v>
      </c>
      <c r="B11770" t="s">
        <v>170</v>
      </c>
      <c r="C11770" t="s">
        <v>453</v>
      </c>
      <c r="D11770">
        <v>0</v>
      </c>
      <c r="E11770">
        <v>2020</v>
      </c>
    </row>
    <row r="11771" spans="1:5" x14ac:dyDescent="0.25">
      <c r="A11771" t="s">
        <v>332</v>
      </c>
      <c r="B11771" t="s">
        <v>170</v>
      </c>
      <c r="C11771" t="s">
        <v>454</v>
      </c>
      <c r="D11771">
        <v>32474000000</v>
      </c>
      <c r="E11771">
        <v>2018</v>
      </c>
    </row>
    <row r="11772" spans="1:5" x14ac:dyDescent="0.25">
      <c r="A11772" t="s">
        <v>332</v>
      </c>
      <c r="B11772" t="s">
        <v>170</v>
      </c>
      <c r="C11772" t="s">
        <v>454</v>
      </c>
      <c r="D11772">
        <v>36431000000</v>
      </c>
      <c r="E11772">
        <v>2019</v>
      </c>
    </row>
    <row r="11773" spans="1:5" x14ac:dyDescent="0.25">
      <c r="A11773" t="s">
        <v>332</v>
      </c>
      <c r="B11773" t="s">
        <v>170</v>
      </c>
      <c r="C11773" t="s">
        <v>454</v>
      </c>
      <c r="D11773">
        <v>29131000000</v>
      </c>
      <c r="E11773">
        <v>2020</v>
      </c>
    </row>
    <row r="11774" spans="1:5" x14ac:dyDescent="0.25">
      <c r="A11774" t="s">
        <v>332</v>
      </c>
      <c r="B11774" t="s">
        <v>170</v>
      </c>
      <c r="C11774" t="s">
        <v>24</v>
      </c>
      <c r="D11774">
        <v>32474000000</v>
      </c>
      <c r="E11774">
        <v>2018</v>
      </c>
    </row>
    <row r="11775" spans="1:5" x14ac:dyDescent="0.25">
      <c r="A11775" t="s">
        <v>332</v>
      </c>
      <c r="B11775" t="s">
        <v>170</v>
      </c>
      <c r="C11775" t="s">
        <v>24</v>
      </c>
      <c r="D11775">
        <v>36431000000</v>
      </c>
      <c r="E11775">
        <v>2019</v>
      </c>
    </row>
    <row r="11776" spans="1:5" x14ac:dyDescent="0.25">
      <c r="A11776" t="s">
        <v>332</v>
      </c>
      <c r="B11776" t="s">
        <v>170</v>
      </c>
      <c r="C11776" t="s">
        <v>24</v>
      </c>
      <c r="D11776">
        <v>29131000000</v>
      </c>
      <c r="E11776">
        <v>2020</v>
      </c>
    </row>
    <row r="11777" spans="1:5" x14ac:dyDescent="0.25">
      <c r="A11777" t="s">
        <v>332</v>
      </c>
      <c r="B11777" t="s">
        <v>170</v>
      </c>
      <c r="C11777" t="s">
        <v>455</v>
      </c>
      <c r="D11777">
        <v>14934000000</v>
      </c>
      <c r="E11777">
        <v>2018</v>
      </c>
    </row>
    <row r="11778" spans="1:5" x14ac:dyDescent="0.25">
      <c r="A11778" t="s">
        <v>332</v>
      </c>
      <c r="B11778" t="s">
        <v>170</v>
      </c>
      <c r="C11778" t="s">
        <v>455</v>
      </c>
      <c r="D11778">
        <v>25813000000</v>
      </c>
      <c r="E11778">
        <v>2019</v>
      </c>
    </row>
    <row r="11779" spans="1:5" x14ac:dyDescent="0.25">
      <c r="A11779" t="s">
        <v>332</v>
      </c>
      <c r="B11779" t="s">
        <v>170</v>
      </c>
      <c r="C11779" t="s">
        <v>455</v>
      </c>
      <c r="D11779">
        <v>27109000000</v>
      </c>
      <c r="E11779">
        <v>2020</v>
      </c>
    </row>
    <row r="11780" spans="1:5" x14ac:dyDescent="0.25">
      <c r="A11780" t="s">
        <v>332</v>
      </c>
      <c r="B11780" t="s">
        <v>170</v>
      </c>
      <c r="C11780" t="s">
        <v>14</v>
      </c>
      <c r="D11780">
        <v>2343739000000</v>
      </c>
      <c r="E11780">
        <v>2018</v>
      </c>
    </row>
    <row r="11781" spans="1:5" x14ac:dyDescent="0.25">
      <c r="A11781" t="s">
        <v>332</v>
      </c>
      <c r="B11781" t="s">
        <v>170</v>
      </c>
      <c r="C11781" t="s">
        <v>14</v>
      </c>
      <c r="D11781">
        <v>2423748000000</v>
      </c>
      <c r="E11781">
        <v>2019</v>
      </c>
    </row>
    <row r="11782" spans="1:5" x14ac:dyDescent="0.25">
      <c r="A11782" t="s">
        <v>332</v>
      </c>
      <c r="B11782" t="s">
        <v>170</v>
      </c>
      <c r="C11782" t="s">
        <v>14</v>
      </c>
      <c r="D11782">
        <v>2857148000000</v>
      </c>
      <c r="E11782">
        <v>2020</v>
      </c>
    </row>
    <row r="11783" spans="1:5" x14ac:dyDescent="0.25">
      <c r="A11783" t="s">
        <v>332</v>
      </c>
      <c r="B11783" t="s">
        <v>170</v>
      </c>
      <c r="C11783" t="s">
        <v>17</v>
      </c>
      <c r="D11783">
        <v>2296741000000</v>
      </c>
      <c r="E11783">
        <v>2018</v>
      </c>
    </row>
    <row r="11784" spans="1:5" x14ac:dyDescent="0.25">
      <c r="A11784" t="s">
        <v>332</v>
      </c>
      <c r="B11784" t="s">
        <v>170</v>
      </c>
      <c r="C11784" t="s">
        <v>17</v>
      </c>
      <c r="D11784">
        <v>2385129000000</v>
      </c>
      <c r="E11784">
        <v>2019</v>
      </c>
    </row>
    <row r="11785" spans="1:5" x14ac:dyDescent="0.25">
      <c r="A11785" t="s">
        <v>332</v>
      </c>
      <c r="B11785" t="s">
        <v>170</v>
      </c>
      <c r="C11785" t="s">
        <v>17</v>
      </c>
      <c r="D11785">
        <v>3061509000000</v>
      </c>
      <c r="E11785">
        <v>2020</v>
      </c>
    </row>
    <row r="11786" spans="1:5" x14ac:dyDescent="0.25">
      <c r="A11786" t="s">
        <v>332</v>
      </c>
      <c r="B11786" t="s">
        <v>170</v>
      </c>
      <c r="C11786" t="s">
        <v>456</v>
      </c>
      <c r="D11786">
        <v>63148000000</v>
      </c>
      <c r="E11786">
        <v>2018</v>
      </c>
    </row>
    <row r="11787" spans="1:5" x14ac:dyDescent="0.25">
      <c r="A11787" t="s">
        <v>332</v>
      </c>
      <c r="B11787" t="s">
        <v>170</v>
      </c>
      <c r="C11787" t="s">
        <v>456</v>
      </c>
      <c r="D11787">
        <v>65269000000</v>
      </c>
      <c r="E11787">
        <v>2019</v>
      </c>
    </row>
    <row r="11788" spans="1:5" x14ac:dyDescent="0.25">
      <c r="A11788" t="s">
        <v>332</v>
      </c>
      <c r="B11788" t="s">
        <v>170</v>
      </c>
      <c r="C11788" t="s">
        <v>456</v>
      </c>
      <c r="D11788">
        <v>66656000000</v>
      </c>
      <c r="E11788">
        <v>2020</v>
      </c>
    </row>
    <row r="11789" spans="1:5" x14ac:dyDescent="0.25">
      <c r="A11789" t="s">
        <v>332</v>
      </c>
      <c r="B11789" t="s">
        <v>170</v>
      </c>
      <c r="C11789" t="s">
        <v>457</v>
      </c>
      <c r="D11789">
        <v>0</v>
      </c>
      <c r="E11789">
        <v>2018</v>
      </c>
    </row>
    <row r="11790" spans="1:5" x14ac:dyDescent="0.25">
      <c r="A11790" t="s">
        <v>332</v>
      </c>
      <c r="B11790" t="s">
        <v>170</v>
      </c>
      <c r="C11790" t="s">
        <v>457</v>
      </c>
      <c r="D11790">
        <v>0</v>
      </c>
      <c r="E11790">
        <v>2020</v>
      </c>
    </row>
    <row r="11791" spans="1:5" x14ac:dyDescent="0.25">
      <c r="A11791" t="s">
        <v>332</v>
      </c>
      <c r="B11791" t="s">
        <v>170</v>
      </c>
      <c r="C11791" t="s">
        <v>494</v>
      </c>
      <c r="D11791">
        <v>0</v>
      </c>
      <c r="E11791">
        <v>2019</v>
      </c>
    </row>
    <row r="11792" spans="1:5" x14ac:dyDescent="0.25">
      <c r="A11792" t="s">
        <v>332</v>
      </c>
      <c r="B11792" t="s">
        <v>170</v>
      </c>
      <c r="C11792" t="s">
        <v>458</v>
      </c>
      <c r="D11792">
        <v>24300000000</v>
      </c>
      <c r="E11792">
        <v>2018</v>
      </c>
    </row>
    <row r="11793" spans="1:5" x14ac:dyDescent="0.25">
      <c r="A11793" t="s">
        <v>332</v>
      </c>
      <c r="B11793" t="s">
        <v>170</v>
      </c>
      <c r="C11793" t="s">
        <v>458</v>
      </c>
      <c r="D11793">
        <v>26027000000</v>
      </c>
      <c r="E11793">
        <v>2019</v>
      </c>
    </row>
    <row r="11794" spans="1:5" x14ac:dyDescent="0.25">
      <c r="A11794" t="s">
        <v>332</v>
      </c>
      <c r="B11794" t="s">
        <v>170</v>
      </c>
      <c r="C11794" t="s">
        <v>458</v>
      </c>
      <c r="D11794">
        <v>25727000000</v>
      </c>
      <c r="E11794">
        <v>2020</v>
      </c>
    </row>
    <row r="11795" spans="1:5" x14ac:dyDescent="0.25">
      <c r="A11795" t="s">
        <v>332</v>
      </c>
      <c r="B11795" t="s">
        <v>170</v>
      </c>
      <c r="C11795" t="s">
        <v>459</v>
      </c>
      <c r="D11795">
        <v>66143000000</v>
      </c>
      <c r="E11795">
        <v>2018</v>
      </c>
    </row>
    <row r="11796" spans="1:5" x14ac:dyDescent="0.25">
      <c r="A11796" t="s">
        <v>332</v>
      </c>
      <c r="B11796" t="s">
        <v>170</v>
      </c>
      <c r="C11796" t="s">
        <v>459</v>
      </c>
      <c r="D11796">
        <v>74205000000</v>
      </c>
      <c r="E11796">
        <v>2019</v>
      </c>
    </row>
    <row r="11797" spans="1:5" x14ac:dyDescent="0.25">
      <c r="A11797" t="s">
        <v>332</v>
      </c>
      <c r="B11797" t="s">
        <v>170</v>
      </c>
      <c r="C11797" t="s">
        <v>459</v>
      </c>
      <c r="D11797">
        <v>49625000000</v>
      </c>
      <c r="E11797">
        <v>2020</v>
      </c>
    </row>
    <row r="11798" spans="1:5" x14ac:dyDescent="0.25">
      <c r="A11798" t="s">
        <v>332</v>
      </c>
      <c r="B11798" t="s">
        <v>170</v>
      </c>
      <c r="C11798" t="s">
        <v>460</v>
      </c>
      <c r="D11798">
        <v>-16394000000</v>
      </c>
      <c r="E11798">
        <v>2018</v>
      </c>
    </row>
    <row r="11799" spans="1:5" x14ac:dyDescent="0.25">
      <c r="A11799" t="s">
        <v>332</v>
      </c>
      <c r="B11799" t="s">
        <v>170</v>
      </c>
      <c r="C11799" t="s">
        <v>460</v>
      </c>
      <c r="D11799">
        <v>-1179000000</v>
      </c>
      <c r="E11799">
        <v>2019</v>
      </c>
    </row>
    <row r="11800" spans="1:5" x14ac:dyDescent="0.25">
      <c r="A11800" t="s">
        <v>332</v>
      </c>
      <c r="B11800" t="s">
        <v>170</v>
      </c>
      <c r="C11800" t="s">
        <v>460</v>
      </c>
      <c r="D11800">
        <v>567779000000</v>
      </c>
      <c r="E11800">
        <v>2020</v>
      </c>
    </row>
    <row r="11801" spans="1:5" x14ac:dyDescent="0.25">
      <c r="A11801" t="s">
        <v>332</v>
      </c>
      <c r="B11801" t="s">
        <v>170</v>
      </c>
      <c r="C11801" t="s">
        <v>461</v>
      </c>
      <c r="D11801">
        <v>-187640000000</v>
      </c>
      <c r="E11801">
        <v>2018</v>
      </c>
    </row>
    <row r="11802" spans="1:5" x14ac:dyDescent="0.25">
      <c r="A11802" t="s">
        <v>332</v>
      </c>
      <c r="B11802" t="s">
        <v>170</v>
      </c>
      <c r="C11802" t="s">
        <v>461</v>
      </c>
      <c r="D11802">
        <v>-119736000000</v>
      </c>
      <c r="E11802">
        <v>2019</v>
      </c>
    </row>
    <row r="11803" spans="1:5" x14ac:dyDescent="0.25">
      <c r="A11803" t="s">
        <v>332</v>
      </c>
      <c r="B11803" t="s">
        <v>170</v>
      </c>
      <c r="C11803" t="s">
        <v>461</v>
      </c>
      <c r="D11803">
        <v>-419105000000</v>
      </c>
      <c r="E11803">
        <v>2020</v>
      </c>
    </row>
    <row r="11804" spans="1:5" x14ac:dyDescent="0.25">
      <c r="A11804" t="s">
        <v>332</v>
      </c>
      <c r="B11804" t="s">
        <v>170</v>
      </c>
      <c r="C11804" t="s">
        <v>462</v>
      </c>
      <c r="D11804">
        <v>-36490000000</v>
      </c>
      <c r="E11804">
        <v>2018</v>
      </c>
    </row>
    <row r="11805" spans="1:5" x14ac:dyDescent="0.25">
      <c r="A11805" t="s">
        <v>332</v>
      </c>
      <c r="B11805" t="s">
        <v>170</v>
      </c>
      <c r="C11805" t="s">
        <v>462</v>
      </c>
      <c r="D11805">
        <v>-25263000000</v>
      </c>
      <c r="E11805">
        <v>2019</v>
      </c>
    </row>
    <row r="11806" spans="1:5" x14ac:dyDescent="0.25">
      <c r="A11806" t="s">
        <v>332</v>
      </c>
      <c r="B11806" t="s">
        <v>170</v>
      </c>
      <c r="C11806" t="s">
        <v>462</v>
      </c>
      <c r="D11806">
        <v>-196279000000</v>
      </c>
      <c r="E11806">
        <v>2020</v>
      </c>
    </row>
    <row r="11807" spans="1:5" x14ac:dyDescent="0.25">
      <c r="A11807" t="s">
        <v>332</v>
      </c>
      <c r="B11807" t="s">
        <v>170</v>
      </c>
      <c r="C11807" t="s">
        <v>463</v>
      </c>
      <c r="D11807">
        <v>0</v>
      </c>
      <c r="E11807">
        <v>2018</v>
      </c>
    </row>
    <row r="11808" spans="1:5" x14ac:dyDescent="0.25">
      <c r="A11808" t="s">
        <v>332</v>
      </c>
      <c r="B11808" t="s">
        <v>170</v>
      </c>
      <c r="C11808" t="s">
        <v>463</v>
      </c>
      <c r="D11808">
        <v>0</v>
      </c>
      <c r="E11808">
        <v>2019</v>
      </c>
    </row>
    <row r="11809" spans="1:5" x14ac:dyDescent="0.25">
      <c r="A11809" t="s">
        <v>332</v>
      </c>
      <c r="B11809" t="s">
        <v>170</v>
      </c>
      <c r="C11809" t="s">
        <v>463</v>
      </c>
      <c r="D11809">
        <v>0</v>
      </c>
      <c r="E11809">
        <v>2020</v>
      </c>
    </row>
    <row r="11810" spans="1:5" x14ac:dyDescent="0.25">
      <c r="A11810" t="s">
        <v>332</v>
      </c>
      <c r="B11810" t="s">
        <v>170</v>
      </c>
      <c r="C11810" t="s">
        <v>12</v>
      </c>
      <c r="D11810">
        <v>-941190000000</v>
      </c>
      <c r="E11810">
        <v>2018</v>
      </c>
    </row>
    <row r="11811" spans="1:5" x14ac:dyDescent="0.25">
      <c r="A11811" t="s">
        <v>332</v>
      </c>
      <c r="B11811" t="s">
        <v>170</v>
      </c>
      <c r="C11811" t="s">
        <v>12</v>
      </c>
      <c r="D11811">
        <v>0</v>
      </c>
      <c r="E11811">
        <v>2019</v>
      </c>
    </row>
    <row r="11812" spans="1:5" x14ac:dyDescent="0.25">
      <c r="A11812" t="s">
        <v>332</v>
      </c>
      <c r="B11812" t="s">
        <v>170</v>
      </c>
      <c r="C11812" t="s">
        <v>12</v>
      </c>
      <c r="D11812">
        <v>0</v>
      </c>
      <c r="E11812">
        <v>2020</v>
      </c>
    </row>
    <row r="11813" spans="1:5" x14ac:dyDescent="0.25">
      <c r="A11813" t="s">
        <v>332</v>
      </c>
      <c r="B11813" t="s">
        <v>170</v>
      </c>
      <c r="C11813" t="s">
        <v>464</v>
      </c>
      <c r="D11813">
        <v>1470666000000</v>
      </c>
      <c r="E11813">
        <v>2018</v>
      </c>
    </row>
    <row r="11814" spans="1:5" x14ac:dyDescent="0.25">
      <c r="A11814" t="s">
        <v>332</v>
      </c>
      <c r="B11814" t="s">
        <v>170</v>
      </c>
      <c r="C11814" t="s">
        <v>464</v>
      </c>
      <c r="D11814">
        <v>1562431000000</v>
      </c>
      <c r="E11814">
        <v>2019</v>
      </c>
    </row>
    <row r="11815" spans="1:5" x14ac:dyDescent="0.25">
      <c r="A11815" t="s">
        <v>332</v>
      </c>
      <c r="B11815" t="s">
        <v>170</v>
      </c>
      <c r="C11815" t="s">
        <v>464</v>
      </c>
      <c r="D11815">
        <v>2144257000000</v>
      </c>
      <c r="E11815">
        <v>2020</v>
      </c>
    </row>
    <row r="11816" spans="1:5" x14ac:dyDescent="0.25">
      <c r="A11816" t="s">
        <v>332</v>
      </c>
      <c r="B11816" t="s">
        <v>170</v>
      </c>
      <c r="C11816" t="s">
        <v>465</v>
      </c>
      <c r="D11816">
        <v>2181906000000</v>
      </c>
      <c r="E11816">
        <v>2018</v>
      </c>
    </row>
    <row r="11817" spans="1:5" x14ac:dyDescent="0.25">
      <c r="A11817" t="s">
        <v>332</v>
      </c>
      <c r="B11817" t="s">
        <v>170</v>
      </c>
      <c r="C11817" t="s">
        <v>465</v>
      </c>
      <c r="D11817">
        <v>0</v>
      </c>
      <c r="E11817">
        <v>2019</v>
      </c>
    </row>
    <row r="11818" spans="1:5" x14ac:dyDescent="0.25">
      <c r="A11818" t="s">
        <v>332</v>
      </c>
      <c r="B11818" t="s">
        <v>170</v>
      </c>
      <c r="C11818" t="s">
        <v>465</v>
      </c>
      <c r="D11818">
        <v>0</v>
      </c>
      <c r="E11818">
        <v>2020</v>
      </c>
    </row>
    <row r="11819" spans="1:5" x14ac:dyDescent="0.25">
      <c r="A11819" t="s">
        <v>332</v>
      </c>
      <c r="B11819" t="s">
        <v>170</v>
      </c>
      <c r="C11819" t="s">
        <v>466</v>
      </c>
      <c r="D11819">
        <v>2237480000000</v>
      </c>
      <c r="E11819">
        <v>2018</v>
      </c>
    </row>
    <row r="11820" spans="1:5" x14ac:dyDescent="0.25">
      <c r="A11820" t="s">
        <v>332</v>
      </c>
      <c r="B11820" t="s">
        <v>170</v>
      </c>
      <c r="C11820" t="s">
        <v>466</v>
      </c>
      <c r="D11820">
        <v>0</v>
      </c>
      <c r="E11820">
        <v>2019</v>
      </c>
    </row>
    <row r="11821" spans="1:5" x14ac:dyDescent="0.25">
      <c r="A11821" t="s">
        <v>332</v>
      </c>
      <c r="B11821" t="s">
        <v>170</v>
      </c>
      <c r="C11821" t="s">
        <v>466</v>
      </c>
      <c r="D11821">
        <v>0</v>
      </c>
      <c r="E11821">
        <v>2020</v>
      </c>
    </row>
    <row r="11822" spans="1:5" x14ac:dyDescent="0.25">
      <c r="A11822" t="s">
        <v>332</v>
      </c>
      <c r="B11822" t="s">
        <v>170</v>
      </c>
      <c r="C11822" t="s">
        <v>467</v>
      </c>
      <c r="D11822">
        <v>8502000000</v>
      </c>
      <c r="E11822">
        <v>2018</v>
      </c>
    </row>
    <row r="11823" spans="1:5" x14ac:dyDescent="0.25">
      <c r="A11823" t="s">
        <v>332</v>
      </c>
      <c r="B11823" t="s">
        <v>170</v>
      </c>
      <c r="C11823" t="s">
        <v>467</v>
      </c>
      <c r="D11823">
        <v>8533000000</v>
      </c>
      <c r="E11823">
        <v>2019</v>
      </c>
    </row>
    <row r="11824" spans="1:5" x14ac:dyDescent="0.25">
      <c r="A11824" t="s">
        <v>332</v>
      </c>
      <c r="B11824" t="s">
        <v>170</v>
      </c>
      <c r="C11824" t="s">
        <v>467</v>
      </c>
      <c r="D11824">
        <v>8464000000</v>
      </c>
      <c r="E11824">
        <v>2020</v>
      </c>
    </row>
    <row r="11825" spans="1:5" x14ac:dyDescent="0.25">
      <c r="A11825" t="s">
        <v>332</v>
      </c>
      <c r="B11825" t="s">
        <v>170</v>
      </c>
      <c r="C11825" t="s">
        <v>468</v>
      </c>
      <c r="D11825">
        <v>0</v>
      </c>
      <c r="E11825">
        <v>2018</v>
      </c>
    </row>
    <row r="11826" spans="1:5" x14ac:dyDescent="0.25">
      <c r="A11826" t="s">
        <v>332</v>
      </c>
      <c r="B11826" t="s">
        <v>170</v>
      </c>
      <c r="C11826" t="s">
        <v>468</v>
      </c>
      <c r="D11826">
        <v>0</v>
      </c>
      <c r="E11826">
        <v>2019</v>
      </c>
    </row>
    <row r="11827" spans="1:5" x14ac:dyDescent="0.25">
      <c r="A11827" t="s">
        <v>332</v>
      </c>
      <c r="B11827" t="s">
        <v>170</v>
      </c>
      <c r="C11827" t="s">
        <v>468</v>
      </c>
      <c r="D11827">
        <v>0</v>
      </c>
      <c r="E11827">
        <v>2020</v>
      </c>
    </row>
    <row r="11828" spans="1:5" x14ac:dyDescent="0.25">
      <c r="A11828" t="s">
        <v>332</v>
      </c>
      <c r="B11828" t="s">
        <v>170</v>
      </c>
      <c r="C11828" t="s">
        <v>469</v>
      </c>
      <c r="D11828">
        <v>10109000000</v>
      </c>
      <c r="E11828">
        <v>2018</v>
      </c>
    </row>
    <row r="11829" spans="1:5" x14ac:dyDescent="0.25">
      <c r="A11829" t="s">
        <v>332</v>
      </c>
      <c r="B11829" t="s">
        <v>170</v>
      </c>
      <c r="C11829" t="s">
        <v>469</v>
      </c>
      <c r="D11829">
        <v>12343000000</v>
      </c>
      <c r="E11829">
        <v>2019</v>
      </c>
    </row>
    <row r="11830" spans="1:5" x14ac:dyDescent="0.25">
      <c r="A11830" t="s">
        <v>332</v>
      </c>
      <c r="B11830" t="s">
        <v>170</v>
      </c>
      <c r="C11830" t="s">
        <v>469</v>
      </c>
      <c r="D11830">
        <v>12690000000</v>
      </c>
      <c r="E11830">
        <v>2020</v>
      </c>
    </row>
    <row r="11831" spans="1:5" x14ac:dyDescent="0.25">
      <c r="A11831" t="s">
        <v>332</v>
      </c>
      <c r="B11831" t="s">
        <v>170</v>
      </c>
      <c r="C11831" t="s">
        <v>470</v>
      </c>
      <c r="D11831">
        <v>104459000000</v>
      </c>
      <c r="E11831">
        <v>2018</v>
      </c>
    </row>
    <row r="11832" spans="1:5" x14ac:dyDescent="0.25">
      <c r="A11832" t="s">
        <v>332</v>
      </c>
      <c r="B11832" t="s">
        <v>170</v>
      </c>
      <c r="C11832" t="s">
        <v>470</v>
      </c>
      <c r="D11832">
        <v>255576000000</v>
      </c>
      <c r="E11832">
        <v>2019</v>
      </c>
    </row>
    <row r="11833" spans="1:5" x14ac:dyDescent="0.25">
      <c r="A11833" t="s">
        <v>332</v>
      </c>
      <c r="B11833" t="s">
        <v>170</v>
      </c>
      <c r="C11833" t="s">
        <v>470</v>
      </c>
      <c r="D11833">
        <v>409545000000</v>
      </c>
      <c r="E11833">
        <v>2020</v>
      </c>
    </row>
    <row r="11834" spans="1:5" x14ac:dyDescent="0.25">
      <c r="A11834" t="s">
        <v>332</v>
      </c>
      <c r="B11834" t="s">
        <v>170</v>
      </c>
      <c r="C11834" t="s">
        <v>471</v>
      </c>
      <c r="D11834">
        <v>0</v>
      </c>
      <c r="E11834">
        <v>2018</v>
      </c>
    </row>
    <row r="11835" spans="1:5" x14ac:dyDescent="0.25">
      <c r="A11835" t="s">
        <v>332</v>
      </c>
      <c r="B11835" t="s">
        <v>170</v>
      </c>
      <c r="C11835" t="s">
        <v>471</v>
      </c>
      <c r="D11835">
        <v>0</v>
      </c>
      <c r="E11835">
        <v>2019</v>
      </c>
    </row>
    <row r="11836" spans="1:5" x14ac:dyDescent="0.25">
      <c r="A11836" t="s">
        <v>332</v>
      </c>
      <c r="B11836" t="s">
        <v>170</v>
      </c>
      <c r="C11836" t="s">
        <v>471</v>
      </c>
      <c r="D11836">
        <v>0</v>
      </c>
      <c r="E11836">
        <v>2020</v>
      </c>
    </row>
    <row r="11837" spans="1:5" x14ac:dyDescent="0.25">
      <c r="A11837" t="s">
        <v>332</v>
      </c>
      <c r="B11837" t="s">
        <v>170</v>
      </c>
      <c r="C11837" t="s">
        <v>472</v>
      </c>
      <c r="D11837">
        <v>0</v>
      </c>
      <c r="E11837">
        <v>2018</v>
      </c>
    </row>
    <row r="11838" spans="1:5" x14ac:dyDescent="0.25">
      <c r="A11838" t="s">
        <v>332</v>
      </c>
      <c r="B11838" t="s">
        <v>170</v>
      </c>
      <c r="C11838" t="s">
        <v>472</v>
      </c>
      <c r="D11838">
        <v>0</v>
      </c>
      <c r="E11838">
        <v>2019</v>
      </c>
    </row>
    <row r="11839" spans="1:5" x14ac:dyDescent="0.25">
      <c r="A11839" t="s">
        <v>332</v>
      </c>
      <c r="B11839" t="s">
        <v>170</v>
      </c>
      <c r="C11839" t="s">
        <v>472</v>
      </c>
      <c r="D11839">
        <v>0</v>
      </c>
      <c r="E11839">
        <v>2020</v>
      </c>
    </row>
    <row r="11840" spans="1:5" x14ac:dyDescent="0.25">
      <c r="A11840" t="s">
        <v>332</v>
      </c>
      <c r="B11840" t="s">
        <v>170</v>
      </c>
      <c r="C11840" t="s">
        <v>473</v>
      </c>
      <c r="D11840">
        <v>26068000000</v>
      </c>
      <c r="E11840">
        <v>2018</v>
      </c>
    </row>
    <row r="11841" spans="1:5" x14ac:dyDescent="0.25">
      <c r="A11841" t="s">
        <v>332</v>
      </c>
      <c r="B11841" t="s">
        <v>170</v>
      </c>
      <c r="C11841" t="s">
        <v>473</v>
      </c>
      <c r="D11841">
        <v>26993000000</v>
      </c>
      <c r="E11841">
        <v>2019</v>
      </c>
    </row>
    <row r="11842" spans="1:5" x14ac:dyDescent="0.25">
      <c r="A11842" t="s">
        <v>332</v>
      </c>
      <c r="B11842" t="s">
        <v>170</v>
      </c>
      <c r="C11842" t="s">
        <v>473</v>
      </c>
      <c r="D11842">
        <v>30063000000</v>
      </c>
      <c r="E11842">
        <v>2020</v>
      </c>
    </row>
    <row r="11843" spans="1:5" x14ac:dyDescent="0.25">
      <c r="A11843" t="s">
        <v>332</v>
      </c>
      <c r="B11843" t="s">
        <v>170</v>
      </c>
      <c r="C11843" t="s">
        <v>474</v>
      </c>
      <c r="D11843">
        <v>116239000000</v>
      </c>
      <c r="E11843">
        <v>2018</v>
      </c>
    </row>
    <row r="11844" spans="1:5" x14ac:dyDescent="0.25">
      <c r="A11844" t="s">
        <v>332</v>
      </c>
      <c r="B11844" t="s">
        <v>170</v>
      </c>
      <c r="C11844" t="s">
        <v>474</v>
      </c>
      <c r="D11844">
        <v>187899000000</v>
      </c>
      <c r="E11844">
        <v>2019</v>
      </c>
    </row>
    <row r="11845" spans="1:5" x14ac:dyDescent="0.25">
      <c r="A11845" t="s">
        <v>332</v>
      </c>
      <c r="B11845" t="s">
        <v>170</v>
      </c>
      <c r="C11845" t="s">
        <v>474</v>
      </c>
      <c r="D11845">
        <v>252352000000</v>
      </c>
      <c r="E11845">
        <v>2020</v>
      </c>
    </row>
    <row r="11846" spans="1:5" x14ac:dyDescent="0.25">
      <c r="A11846" t="s">
        <v>332</v>
      </c>
      <c r="B11846" t="s">
        <v>170</v>
      </c>
      <c r="C11846" t="s">
        <v>475</v>
      </c>
      <c r="D11846">
        <v>1696000000</v>
      </c>
      <c r="E11846">
        <v>2018</v>
      </c>
    </row>
    <row r="11847" spans="1:5" x14ac:dyDescent="0.25">
      <c r="A11847" t="s">
        <v>332</v>
      </c>
      <c r="B11847" t="s">
        <v>170</v>
      </c>
      <c r="C11847" t="s">
        <v>475</v>
      </c>
      <c r="D11847">
        <v>5000000000</v>
      </c>
      <c r="E11847">
        <v>2019</v>
      </c>
    </row>
    <row r="11848" spans="1:5" x14ac:dyDescent="0.25">
      <c r="A11848" t="s">
        <v>332</v>
      </c>
      <c r="B11848" t="s">
        <v>170</v>
      </c>
      <c r="C11848" t="s">
        <v>475</v>
      </c>
      <c r="D11848">
        <v>4500000000</v>
      </c>
      <c r="E11848">
        <v>2020</v>
      </c>
    </row>
    <row r="11849" spans="1:5" x14ac:dyDescent="0.25">
      <c r="A11849" t="s">
        <v>332</v>
      </c>
      <c r="B11849" t="s">
        <v>170</v>
      </c>
      <c r="C11849" t="s">
        <v>476</v>
      </c>
      <c r="D11849">
        <v>4871000000</v>
      </c>
      <c r="E11849">
        <v>2018</v>
      </c>
    </row>
    <row r="11850" spans="1:5" x14ac:dyDescent="0.25">
      <c r="A11850" t="s">
        <v>332</v>
      </c>
      <c r="B11850" t="s">
        <v>170</v>
      </c>
      <c r="C11850" t="s">
        <v>476</v>
      </c>
      <c r="D11850">
        <v>5585000000</v>
      </c>
      <c r="E11850">
        <v>2019</v>
      </c>
    </row>
    <row r="11851" spans="1:5" x14ac:dyDescent="0.25">
      <c r="A11851" t="s">
        <v>332</v>
      </c>
      <c r="B11851" t="s">
        <v>170</v>
      </c>
      <c r="C11851" t="s">
        <v>476</v>
      </c>
      <c r="D11851">
        <v>17480000000</v>
      </c>
      <c r="E11851">
        <v>2020</v>
      </c>
    </row>
    <row r="11852" spans="1:5" x14ac:dyDescent="0.25">
      <c r="A11852" t="s">
        <v>332</v>
      </c>
      <c r="B11852" t="s">
        <v>170</v>
      </c>
      <c r="C11852" t="s">
        <v>477</v>
      </c>
      <c r="D11852">
        <v>19983000000</v>
      </c>
      <c r="E11852">
        <v>2018</v>
      </c>
    </row>
    <row r="11853" spans="1:5" x14ac:dyDescent="0.25">
      <c r="A11853" t="s">
        <v>332</v>
      </c>
      <c r="B11853" t="s">
        <v>170</v>
      </c>
      <c r="C11853" t="s">
        <v>477</v>
      </c>
      <c r="D11853">
        <v>24001000000</v>
      </c>
      <c r="E11853">
        <v>2019</v>
      </c>
    </row>
    <row r="11854" spans="1:5" x14ac:dyDescent="0.25">
      <c r="A11854" t="s">
        <v>332</v>
      </c>
      <c r="B11854" t="s">
        <v>170</v>
      </c>
      <c r="C11854" t="s">
        <v>477</v>
      </c>
      <c r="D11854">
        <v>6517000000</v>
      </c>
      <c r="E11854">
        <v>2020</v>
      </c>
    </row>
    <row r="11855" spans="1:5" x14ac:dyDescent="0.25">
      <c r="A11855" t="s">
        <v>332</v>
      </c>
      <c r="B11855" t="s">
        <v>170</v>
      </c>
      <c r="C11855" t="s">
        <v>478</v>
      </c>
      <c r="D11855">
        <v>0</v>
      </c>
      <c r="E11855">
        <v>2018</v>
      </c>
    </row>
    <row r="11856" spans="1:5" x14ac:dyDescent="0.25">
      <c r="A11856" t="s">
        <v>332</v>
      </c>
      <c r="B11856" t="s">
        <v>170</v>
      </c>
      <c r="C11856" t="s">
        <v>478</v>
      </c>
      <c r="D11856">
        <v>0</v>
      </c>
      <c r="E11856">
        <v>2019</v>
      </c>
    </row>
    <row r="11857" spans="1:5" x14ac:dyDescent="0.25">
      <c r="A11857" t="s">
        <v>332</v>
      </c>
      <c r="B11857" t="s">
        <v>170</v>
      </c>
      <c r="C11857" t="s">
        <v>478</v>
      </c>
      <c r="D11857">
        <v>0</v>
      </c>
      <c r="E11857">
        <v>2020</v>
      </c>
    </row>
    <row r="11858" spans="1:5" x14ac:dyDescent="0.25">
      <c r="A11858" t="s">
        <v>332</v>
      </c>
      <c r="B11858" t="s">
        <v>170</v>
      </c>
      <c r="C11858" t="s">
        <v>479</v>
      </c>
      <c r="D11858">
        <v>199202000000</v>
      </c>
      <c r="E11858">
        <v>2018</v>
      </c>
    </row>
    <row r="11859" spans="1:5" x14ac:dyDescent="0.25">
      <c r="A11859" t="s">
        <v>332</v>
      </c>
      <c r="B11859" t="s">
        <v>170</v>
      </c>
      <c r="C11859" t="s">
        <v>479</v>
      </c>
      <c r="D11859">
        <v>223211000000</v>
      </c>
      <c r="E11859">
        <v>2019</v>
      </c>
    </row>
    <row r="11860" spans="1:5" x14ac:dyDescent="0.25">
      <c r="A11860" t="s">
        <v>332</v>
      </c>
      <c r="B11860" t="s">
        <v>170</v>
      </c>
      <c r="C11860" t="s">
        <v>479</v>
      </c>
      <c r="D11860">
        <v>236990000000</v>
      </c>
      <c r="E11860">
        <v>2020</v>
      </c>
    </row>
    <row r="11861" spans="1:5" x14ac:dyDescent="0.25">
      <c r="A11861" t="s">
        <v>332</v>
      </c>
      <c r="B11861" t="s">
        <v>170</v>
      </c>
      <c r="C11861" t="s">
        <v>480</v>
      </c>
      <c r="D11861">
        <v>103912000000</v>
      </c>
      <c r="E11861">
        <v>2018</v>
      </c>
    </row>
    <row r="11862" spans="1:5" x14ac:dyDescent="0.25">
      <c r="A11862" t="s">
        <v>332</v>
      </c>
      <c r="B11862" t="s">
        <v>170</v>
      </c>
      <c r="C11862" t="s">
        <v>480</v>
      </c>
      <c r="D11862">
        <v>109814000000</v>
      </c>
      <c r="E11862">
        <v>2019</v>
      </c>
    </row>
    <row r="11863" spans="1:5" x14ac:dyDescent="0.25">
      <c r="A11863" t="s">
        <v>332</v>
      </c>
      <c r="B11863" t="s">
        <v>170</v>
      </c>
      <c r="C11863" t="s">
        <v>480</v>
      </c>
      <c r="D11863">
        <v>102063000000</v>
      </c>
      <c r="E11863">
        <v>2020</v>
      </c>
    </row>
    <row r="11864" spans="1:5" x14ac:dyDescent="0.25">
      <c r="A11864" t="s">
        <v>332</v>
      </c>
      <c r="B11864" t="s">
        <v>170</v>
      </c>
      <c r="C11864" t="s">
        <v>481</v>
      </c>
      <c r="D11864">
        <v>15798000000</v>
      </c>
      <c r="E11864">
        <v>2018</v>
      </c>
    </row>
    <row r="11865" spans="1:5" x14ac:dyDescent="0.25">
      <c r="A11865" t="s">
        <v>332</v>
      </c>
      <c r="B11865" t="s">
        <v>170</v>
      </c>
      <c r="C11865" t="s">
        <v>481</v>
      </c>
      <c r="D11865">
        <v>17494000000</v>
      </c>
      <c r="E11865">
        <v>2019</v>
      </c>
    </row>
    <row r="11866" spans="1:5" x14ac:dyDescent="0.25">
      <c r="A11866" t="s">
        <v>332</v>
      </c>
      <c r="B11866" t="s">
        <v>170</v>
      </c>
      <c r="C11866" t="s">
        <v>481</v>
      </c>
      <c r="D11866">
        <v>17263000000</v>
      </c>
      <c r="E11866">
        <v>2020</v>
      </c>
    </row>
    <row r="11867" spans="1:5" x14ac:dyDescent="0.25">
      <c r="A11867" t="s">
        <v>332</v>
      </c>
      <c r="B11867" t="s">
        <v>170</v>
      </c>
      <c r="C11867" t="s">
        <v>482</v>
      </c>
      <c r="D11867">
        <v>69276000000</v>
      </c>
      <c r="E11867">
        <v>2018</v>
      </c>
    </row>
    <row r="11868" spans="1:5" x14ac:dyDescent="0.25">
      <c r="A11868" t="s">
        <v>332</v>
      </c>
      <c r="B11868" t="s">
        <v>170</v>
      </c>
      <c r="C11868" t="s">
        <v>482</v>
      </c>
      <c r="D11868">
        <v>40920000000</v>
      </c>
      <c r="E11868">
        <v>2019</v>
      </c>
    </row>
    <row r="11869" spans="1:5" x14ac:dyDescent="0.25">
      <c r="A11869" t="s">
        <v>332</v>
      </c>
      <c r="B11869" t="s">
        <v>170</v>
      </c>
      <c r="C11869" t="s">
        <v>482</v>
      </c>
      <c r="D11869">
        <v>45208000000</v>
      </c>
      <c r="E11869">
        <v>2020</v>
      </c>
    </row>
    <row r="11870" spans="1:5" x14ac:dyDescent="0.25">
      <c r="A11870" t="s">
        <v>332</v>
      </c>
      <c r="B11870" t="s">
        <v>170</v>
      </c>
      <c r="C11870" t="s">
        <v>483</v>
      </c>
      <c r="D11870">
        <v>0</v>
      </c>
      <c r="E11870">
        <v>2018</v>
      </c>
    </row>
    <row r="11871" spans="1:5" x14ac:dyDescent="0.25">
      <c r="A11871" t="s">
        <v>332</v>
      </c>
      <c r="B11871" t="s">
        <v>170</v>
      </c>
      <c r="C11871" t="s">
        <v>483</v>
      </c>
      <c r="D11871">
        <v>0</v>
      </c>
      <c r="E11871">
        <v>2019</v>
      </c>
    </row>
    <row r="11872" spans="1:5" x14ac:dyDescent="0.25">
      <c r="A11872" t="s">
        <v>332</v>
      </c>
      <c r="B11872" t="s">
        <v>170</v>
      </c>
      <c r="C11872" t="s">
        <v>483</v>
      </c>
      <c r="D11872">
        <v>0</v>
      </c>
      <c r="E11872">
        <v>2020</v>
      </c>
    </row>
    <row r="11873" spans="1:5" x14ac:dyDescent="0.25">
      <c r="A11873" t="s">
        <v>332</v>
      </c>
      <c r="B11873" t="s">
        <v>170</v>
      </c>
      <c r="C11873" t="s">
        <v>484</v>
      </c>
      <c r="D11873">
        <v>2322000000</v>
      </c>
      <c r="E11873">
        <v>2018</v>
      </c>
    </row>
    <row r="11874" spans="1:5" x14ac:dyDescent="0.25">
      <c r="A11874" t="s">
        <v>332</v>
      </c>
      <c r="B11874" t="s">
        <v>170</v>
      </c>
      <c r="C11874" t="s">
        <v>484</v>
      </c>
      <c r="D11874">
        <v>2256000000</v>
      </c>
      <c r="E11874">
        <v>2019</v>
      </c>
    </row>
    <row r="11875" spans="1:5" x14ac:dyDescent="0.25">
      <c r="A11875" t="s">
        <v>332</v>
      </c>
      <c r="B11875" t="s">
        <v>170</v>
      </c>
      <c r="C11875" t="s">
        <v>484</v>
      </c>
      <c r="D11875">
        <v>2451000000</v>
      </c>
      <c r="E11875">
        <v>2020</v>
      </c>
    </row>
    <row r="11876" spans="1:5" x14ac:dyDescent="0.25">
      <c r="A11876" t="s">
        <v>332</v>
      </c>
      <c r="B11876" t="s">
        <v>170</v>
      </c>
      <c r="C11876" t="s">
        <v>485</v>
      </c>
      <c r="D11876">
        <v>256515000000</v>
      </c>
      <c r="E11876">
        <v>2018</v>
      </c>
    </row>
    <row r="11877" spans="1:5" x14ac:dyDescent="0.25">
      <c r="A11877" t="s">
        <v>332</v>
      </c>
      <c r="B11877" t="s">
        <v>170</v>
      </c>
      <c r="C11877" t="s">
        <v>485</v>
      </c>
      <c r="D11877">
        <v>279354000000</v>
      </c>
      <c r="E11877">
        <v>2020</v>
      </c>
    </row>
    <row r="11878" spans="1:5" x14ac:dyDescent="0.25">
      <c r="A11878" t="s">
        <v>332</v>
      </c>
      <c r="B11878" t="s">
        <v>170</v>
      </c>
      <c r="C11878" t="s">
        <v>495</v>
      </c>
      <c r="D11878">
        <v>0</v>
      </c>
      <c r="E11878">
        <v>2019</v>
      </c>
    </row>
    <row r="11879" spans="1:5" x14ac:dyDescent="0.25">
      <c r="A11879" t="s">
        <v>332</v>
      </c>
      <c r="B11879" t="s">
        <v>170</v>
      </c>
      <c r="C11879" t="s">
        <v>486</v>
      </c>
      <c r="D11879">
        <v>-149648000000</v>
      </c>
      <c r="E11879">
        <v>2018</v>
      </c>
    </row>
    <row r="11880" spans="1:5" x14ac:dyDescent="0.25">
      <c r="A11880" t="s">
        <v>332</v>
      </c>
      <c r="B11880" t="s">
        <v>170</v>
      </c>
      <c r="C11880" t="s">
        <v>486</v>
      </c>
      <c r="D11880">
        <v>-14980000000</v>
      </c>
      <c r="E11880">
        <v>2019</v>
      </c>
    </row>
    <row r="11881" spans="1:5" x14ac:dyDescent="0.25">
      <c r="A11881" t="s">
        <v>332</v>
      </c>
      <c r="B11881" t="s">
        <v>170</v>
      </c>
      <c r="C11881" t="s">
        <v>486</v>
      </c>
      <c r="D11881">
        <v>254823000000</v>
      </c>
      <c r="E11881">
        <v>2020</v>
      </c>
    </row>
    <row r="11882" spans="1:5" x14ac:dyDescent="0.25">
      <c r="A11882" t="s">
        <v>334</v>
      </c>
      <c r="B11882" t="s">
        <v>172</v>
      </c>
      <c r="C11882" t="s">
        <v>411</v>
      </c>
      <c r="D11882">
        <v>9533000000</v>
      </c>
      <c r="E11882">
        <v>2018</v>
      </c>
    </row>
    <row r="11883" spans="1:5" x14ac:dyDescent="0.25">
      <c r="A11883" t="s">
        <v>334</v>
      </c>
      <c r="B11883" t="s">
        <v>172</v>
      </c>
      <c r="C11883" t="s">
        <v>411</v>
      </c>
      <c r="D11883">
        <v>11312000000</v>
      </c>
      <c r="E11883">
        <v>2019</v>
      </c>
    </row>
    <row r="11884" spans="1:5" x14ac:dyDescent="0.25">
      <c r="A11884" t="s">
        <v>334</v>
      </c>
      <c r="B11884" t="s">
        <v>172</v>
      </c>
      <c r="C11884" t="s">
        <v>411</v>
      </c>
      <c r="D11884">
        <v>11145000000</v>
      </c>
      <c r="E11884">
        <v>2020</v>
      </c>
    </row>
    <row r="11885" spans="1:5" x14ac:dyDescent="0.25">
      <c r="A11885" t="s">
        <v>334</v>
      </c>
      <c r="B11885" t="s">
        <v>172</v>
      </c>
      <c r="C11885" t="s">
        <v>10</v>
      </c>
      <c r="D11885">
        <v>3685000000</v>
      </c>
      <c r="E11885">
        <v>2018</v>
      </c>
    </row>
    <row r="11886" spans="1:5" x14ac:dyDescent="0.25">
      <c r="A11886" t="s">
        <v>334</v>
      </c>
      <c r="B11886" t="s">
        <v>172</v>
      </c>
      <c r="C11886" t="s">
        <v>10</v>
      </c>
      <c r="D11886">
        <v>524000000</v>
      </c>
      <c r="E11886">
        <v>2019</v>
      </c>
    </row>
    <row r="11887" spans="1:5" x14ac:dyDescent="0.25">
      <c r="A11887" t="s">
        <v>334</v>
      </c>
      <c r="B11887" t="s">
        <v>172</v>
      </c>
      <c r="C11887" t="s">
        <v>10</v>
      </c>
      <c r="D11887">
        <v>526000000</v>
      </c>
      <c r="E11887">
        <v>2020</v>
      </c>
    </row>
    <row r="11888" spans="1:5" x14ac:dyDescent="0.25">
      <c r="A11888" t="s">
        <v>334</v>
      </c>
      <c r="B11888" t="s">
        <v>172</v>
      </c>
      <c r="C11888" t="s">
        <v>412</v>
      </c>
      <c r="D11888">
        <v>0</v>
      </c>
      <c r="E11888">
        <v>2018</v>
      </c>
    </row>
    <row r="11889" spans="1:5" x14ac:dyDescent="0.25">
      <c r="A11889" t="s">
        <v>334</v>
      </c>
      <c r="B11889" t="s">
        <v>172</v>
      </c>
      <c r="C11889" t="s">
        <v>412</v>
      </c>
      <c r="D11889">
        <v>0</v>
      </c>
      <c r="E11889">
        <v>2019</v>
      </c>
    </row>
    <row r="11890" spans="1:5" x14ac:dyDescent="0.25">
      <c r="A11890" t="s">
        <v>334</v>
      </c>
      <c r="B11890" t="s">
        <v>172</v>
      </c>
      <c r="C11890" t="s">
        <v>412</v>
      </c>
      <c r="D11890">
        <v>0</v>
      </c>
      <c r="E11890">
        <v>2020</v>
      </c>
    </row>
    <row r="11891" spans="1:5" x14ac:dyDescent="0.25">
      <c r="A11891" t="s">
        <v>334</v>
      </c>
      <c r="B11891" t="s">
        <v>172</v>
      </c>
      <c r="C11891" t="s">
        <v>413</v>
      </c>
      <c r="D11891">
        <v>1090000000</v>
      </c>
      <c r="E11891">
        <v>2018</v>
      </c>
    </row>
    <row r="11892" spans="1:5" x14ac:dyDescent="0.25">
      <c r="A11892" t="s">
        <v>334</v>
      </c>
      <c r="B11892" t="s">
        <v>172</v>
      </c>
      <c r="C11892" t="s">
        <v>413</v>
      </c>
      <c r="D11892">
        <v>1460000000</v>
      </c>
      <c r="E11892">
        <v>2019</v>
      </c>
    </row>
    <row r="11893" spans="1:5" x14ac:dyDescent="0.25">
      <c r="A11893" t="s">
        <v>334</v>
      </c>
      <c r="B11893" t="s">
        <v>172</v>
      </c>
      <c r="C11893" t="s">
        <v>413</v>
      </c>
      <c r="D11893">
        <v>1744000000</v>
      </c>
      <c r="E11893">
        <v>2020</v>
      </c>
    </row>
    <row r="11894" spans="1:5" x14ac:dyDescent="0.25">
      <c r="A11894" t="s">
        <v>334</v>
      </c>
      <c r="B11894" t="s">
        <v>172</v>
      </c>
      <c r="C11894" t="s">
        <v>15</v>
      </c>
      <c r="D11894">
        <v>83216000000</v>
      </c>
      <c r="E11894">
        <v>2018</v>
      </c>
    </row>
    <row r="11895" spans="1:5" x14ac:dyDescent="0.25">
      <c r="A11895" t="s">
        <v>334</v>
      </c>
      <c r="B11895" t="s">
        <v>172</v>
      </c>
      <c r="C11895" t="s">
        <v>15</v>
      </c>
      <c r="D11895">
        <v>86381000000</v>
      </c>
      <c r="E11895">
        <v>2019</v>
      </c>
    </row>
    <row r="11896" spans="1:5" x14ac:dyDescent="0.25">
      <c r="A11896" t="s">
        <v>334</v>
      </c>
      <c r="B11896" t="s">
        <v>172</v>
      </c>
      <c r="C11896" t="s">
        <v>15</v>
      </c>
      <c r="D11896">
        <v>87296000000</v>
      </c>
      <c r="E11896">
        <v>2020</v>
      </c>
    </row>
    <row r="11897" spans="1:5" x14ac:dyDescent="0.25">
      <c r="A11897" t="s">
        <v>334</v>
      </c>
      <c r="B11897" t="s">
        <v>172</v>
      </c>
      <c r="C11897" t="s">
        <v>414</v>
      </c>
      <c r="D11897">
        <v>-1548000000</v>
      </c>
      <c r="E11897">
        <v>2018</v>
      </c>
    </row>
    <row r="11898" spans="1:5" x14ac:dyDescent="0.25">
      <c r="A11898" t="s">
        <v>334</v>
      </c>
      <c r="B11898" t="s">
        <v>172</v>
      </c>
      <c r="C11898" t="s">
        <v>414</v>
      </c>
      <c r="D11898">
        <v>-2054000000</v>
      </c>
      <c r="E11898">
        <v>2019</v>
      </c>
    </row>
    <row r="11899" spans="1:5" x14ac:dyDescent="0.25">
      <c r="A11899" t="s">
        <v>334</v>
      </c>
      <c r="B11899" t="s">
        <v>172</v>
      </c>
      <c r="C11899" t="s">
        <v>414</v>
      </c>
      <c r="D11899">
        <v>-1177000000</v>
      </c>
      <c r="E11899">
        <v>2020</v>
      </c>
    </row>
    <row r="11900" spans="1:5" x14ac:dyDescent="0.25">
      <c r="A11900" t="s">
        <v>334</v>
      </c>
      <c r="B11900" t="s">
        <v>172</v>
      </c>
      <c r="C11900" t="s">
        <v>415</v>
      </c>
      <c r="D11900">
        <v>-10347000000</v>
      </c>
      <c r="E11900">
        <v>2018</v>
      </c>
    </row>
    <row r="11901" spans="1:5" x14ac:dyDescent="0.25">
      <c r="A11901" t="s">
        <v>334</v>
      </c>
      <c r="B11901" t="s">
        <v>172</v>
      </c>
      <c r="C11901" t="s">
        <v>415</v>
      </c>
      <c r="D11901">
        <v>-9004000000</v>
      </c>
      <c r="E11901">
        <v>2019</v>
      </c>
    </row>
    <row r="11902" spans="1:5" x14ac:dyDescent="0.25">
      <c r="A11902" t="s">
        <v>334</v>
      </c>
      <c r="B11902" t="s">
        <v>172</v>
      </c>
      <c r="C11902" t="s">
        <v>415</v>
      </c>
      <c r="D11902">
        <v>-8070000000</v>
      </c>
      <c r="E11902">
        <v>2020</v>
      </c>
    </row>
    <row r="11903" spans="1:5" x14ac:dyDescent="0.25">
      <c r="A11903" t="s">
        <v>334</v>
      </c>
      <c r="B11903" t="s">
        <v>172</v>
      </c>
      <c r="C11903" t="s">
        <v>416</v>
      </c>
      <c r="D11903">
        <v>5927000000</v>
      </c>
      <c r="E11903">
        <v>2018</v>
      </c>
    </row>
    <row r="11904" spans="1:5" x14ac:dyDescent="0.25">
      <c r="A11904" t="s">
        <v>334</v>
      </c>
      <c r="B11904" t="s">
        <v>172</v>
      </c>
      <c r="C11904" t="s">
        <v>416</v>
      </c>
      <c r="D11904">
        <v>-3976000000</v>
      </c>
      <c r="E11904">
        <v>2019</v>
      </c>
    </row>
    <row r="11905" spans="1:5" x14ac:dyDescent="0.25">
      <c r="A11905" t="s">
        <v>334</v>
      </c>
      <c r="B11905" t="s">
        <v>172</v>
      </c>
      <c r="C11905" t="s">
        <v>416</v>
      </c>
      <c r="D11905">
        <v>-1477000000</v>
      </c>
      <c r="E11905">
        <v>2020</v>
      </c>
    </row>
    <row r="11906" spans="1:5" x14ac:dyDescent="0.25">
      <c r="A11906" t="s">
        <v>334</v>
      </c>
      <c r="B11906" t="s">
        <v>172</v>
      </c>
      <c r="C11906" t="s">
        <v>417</v>
      </c>
      <c r="D11906">
        <v>7627000000</v>
      </c>
      <c r="E11906">
        <v>2018</v>
      </c>
    </row>
    <row r="11907" spans="1:5" x14ac:dyDescent="0.25">
      <c r="A11907" t="s">
        <v>334</v>
      </c>
      <c r="B11907" t="s">
        <v>172</v>
      </c>
      <c r="C11907" t="s">
        <v>417</v>
      </c>
      <c r="D11907">
        <v>10471000000</v>
      </c>
      <c r="E11907">
        <v>2019</v>
      </c>
    </row>
    <row r="11908" spans="1:5" x14ac:dyDescent="0.25">
      <c r="A11908" t="s">
        <v>334</v>
      </c>
      <c r="B11908" t="s">
        <v>172</v>
      </c>
      <c r="C11908" t="s">
        <v>417</v>
      </c>
      <c r="D11908">
        <v>9844000000</v>
      </c>
      <c r="E11908">
        <v>2020</v>
      </c>
    </row>
    <row r="11909" spans="1:5" x14ac:dyDescent="0.25">
      <c r="A11909" t="s">
        <v>334</v>
      </c>
      <c r="B11909" t="s">
        <v>172</v>
      </c>
      <c r="C11909" t="s">
        <v>418</v>
      </c>
      <c r="D11909">
        <v>9077000000</v>
      </c>
      <c r="E11909">
        <v>2018</v>
      </c>
    </row>
    <row r="11910" spans="1:5" x14ac:dyDescent="0.25">
      <c r="A11910" t="s">
        <v>334</v>
      </c>
      <c r="B11910" t="s">
        <v>172</v>
      </c>
      <c r="C11910" t="s">
        <v>418</v>
      </c>
      <c r="D11910">
        <v>6480000000</v>
      </c>
      <c r="E11910">
        <v>2019</v>
      </c>
    </row>
    <row r="11911" spans="1:5" x14ac:dyDescent="0.25">
      <c r="A11911" t="s">
        <v>334</v>
      </c>
      <c r="B11911" t="s">
        <v>172</v>
      </c>
      <c r="C11911" t="s">
        <v>418</v>
      </c>
      <c r="D11911">
        <v>6795000000</v>
      </c>
      <c r="E11911">
        <v>2020</v>
      </c>
    </row>
    <row r="11912" spans="1:5" x14ac:dyDescent="0.25">
      <c r="A11912" t="s">
        <v>334</v>
      </c>
      <c r="B11912" t="s">
        <v>172</v>
      </c>
      <c r="C11912" t="s">
        <v>419</v>
      </c>
      <c r="D11912">
        <v>0</v>
      </c>
      <c r="E11912">
        <v>2018</v>
      </c>
    </row>
    <row r="11913" spans="1:5" x14ac:dyDescent="0.25">
      <c r="A11913" t="s">
        <v>334</v>
      </c>
      <c r="B11913" t="s">
        <v>172</v>
      </c>
      <c r="C11913" t="s">
        <v>419</v>
      </c>
      <c r="D11913">
        <v>0</v>
      </c>
      <c r="E11913">
        <v>2019</v>
      </c>
    </row>
    <row r="11914" spans="1:5" x14ac:dyDescent="0.25">
      <c r="A11914" t="s">
        <v>334</v>
      </c>
      <c r="B11914" t="s">
        <v>172</v>
      </c>
      <c r="C11914" t="s">
        <v>419</v>
      </c>
      <c r="D11914">
        <v>0</v>
      </c>
      <c r="E11914">
        <v>2020</v>
      </c>
    </row>
    <row r="11915" spans="1:5" x14ac:dyDescent="0.25">
      <c r="A11915" t="s">
        <v>334</v>
      </c>
      <c r="B11915" t="s">
        <v>172</v>
      </c>
      <c r="C11915" t="s">
        <v>420</v>
      </c>
      <c r="D11915">
        <v>0</v>
      </c>
      <c r="E11915">
        <v>2018</v>
      </c>
    </row>
    <row r="11916" spans="1:5" x14ac:dyDescent="0.25">
      <c r="A11916" t="s">
        <v>334</v>
      </c>
      <c r="B11916" t="s">
        <v>172</v>
      </c>
      <c r="C11916" t="s">
        <v>420</v>
      </c>
      <c r="D11916">
        <v>0</v>
      </c>
      <c r="E11916">
        <v>2019</v>
      </c>
    </row>
    <row r="11917" spans="1:5" x14ac:dyDescent="0.25">
      <c r="A11917" t="s">
        <v>334</v>
      </c>
      <c r="B11917" t="s">
        <v>172</v>
      </c>
      <c r="C11917" t="s">
        <v>420</v>
      </c>
      <c r="D11917">
        <v>0</v>
      </c>
      <c r="E11917">
        <v>2020</v>
      </c>
    </row>
    <row r="11918" spans="1:5" x14ac:dyDescent="0.25">
      <c r="A11918" t="s">
        <v>334</v>
      </c>
      <c r="B11918" t="s">
        <v>172</v>
      </c>
      <c r="C11918" t="s">
        <v>421</v>
      </c>
      <c r="D11918">
        <v>0</v>
      </c>
      <c r="E11918">
        <v>2018</v>
      </c>
    </row>
    <row r="11919" spans="1:5" x14ac:dyDescent="0.25">
      <c r="A11919" t="s">
        <v>334</v>
      </c>
      <c r="B11919" t="s">
        <v>172</v>
      </c>
      <c r="C11919" t="s">
        <v>421</v>
      </c>
      <c r="D11919">
        <v>0</v>
      </c>
      <c r="E11919">
        <v>2019</v>
      </c>
    </row>
    <row r="11920" spans="1:5" x14ac:dyDescent="0.25">
      <c r="A11920" t="s">
        <v>334</v>
      </c>
      <c r="B11920" t="s">
        <v>172</v>
      </c>
      <c r="C11920" t="s">
        <v>421</v>
      </c>
      <c r="D11920">
        <v>0</v>
      </c>
      <c r="E11920">
        <v>2020</v>
      </c>
    </row>
    <row r="11921" spans="1:5" x14ac:dyDescent="0.25">
      <c r="A11921" t="s">
        <v>334</v>
      </c>
      <c r="B11921" t="s">
        <v>172</v>
      </c>
      <c r="C11921" t="s">
        <v>422</v>
      </c>
      <c r="D11921">
        <v>1240000000</v>
      </c>
      <c r="E11921">
        <v>2018</v>
      </c>
    </row>
    <row r="11922" spans="1:5" x14ac:dyDescent="0.25">
      <c r="A11922" t="s">
        <v>334</v>
      </c>
      <c r="B11922" t="s">
        <v>172</v>
      </c>
      <c r="C11922" t="s">
        <v>422</v>
      </c>
      <c r="D11922">
        <v>-366000000</v>
      </c>
      <c r="E11922">
        <v>2019</v>
      </c>
    </row>
    <row r="11923" spans="1:5" x14ac:dyDescent="0.25">
      <c r="A11923" t="s">
        <v>334</v>
      </c>
      <c r="B11923" t="s">
        <v>172</v>
      </c>
      <c r="C11923" t="s">
        <v>422</v>
      </c>
      <c r="D11923">
        <v>-690000000</v>
      </c>
      <c r="E11923">
        <v>2020</v>
      </c>
    </row>
    <row r="11924" spans="1:5" x14ac:dyDescent="0.25">
      <c r="A11924" t="s">
        <v>334</v>
      </c>
      <c r="B11924" t="s">
        <v>172</v>
      </c>
      <c r="C11924" t="s">
        <v>423</v>
      </c>
      <c r="D11924">
        <v>1760000000</v>
      </c>
      <c r="E11924">
        <v>2018</v>
      </c>
    </row>
    <row r="11925" spans="1:5" x14ac:dyDescent="0.25">
      <c r="A11925" t="s">
        <v>334</v>
      </c>
      <c r="B11925" t="s">
        <v>172</v>
      </c>
      <c r="C11925" t="s">
        <v>423</v>
      </c>
      <c r="D11925">
        <v>1760000000</v>
      </c>
      <c r="E11925">
        <v>2019</v>
      </c>
    </row>
    <row r="11926" spans="1:5" x14ac:dyDescent="0.25">
      <c r="A11926" t="s">
        <v>334</v>
      </c>
      <c r="B11926" t="s">
        <v>172</v>
      </c>
      <c r="C11926" t="s">
        <v>423</v>
      </c>
      <c r="D11926">
        <v>1760000000</v>
      </c>
      <c r="E11926">
        <v>2020</v>
      </c>
    </row>
    <row r="11927" spans="1:5" x14ac:dyDescent="0.25">
      <c r="A11927" t="s">
        <v>334</v>
      </c>
      <c r="B11927" t="s">
        <v>172</v>
      </c>
      <c r="C11927" t="s">
        <v>424</v>
      </c>
      <c r="D11927">
        <v>95000000</v>
      </c>
      <c r="E11927">
        <v>2018</v>
      </c>
    </row>
    <row r="11928" spans="1:5" x14ac:dyDescent="0.25">
      <c r="A11928" t="s">
        <v>334</v>
      </c>
      <c r="B11928" t="s">
        <v>172</v>
      </c>
      <c r="C11928" t="s">
        <v>424</v>
      </c>
      <c r="D11928">
        <v>110000000</v>
      </c>
      <c r="E11928">
        <v>2019</v>
      </c>
    </row>
    <row r="11929" spans="1:5" x14ac:dyDescent="0.25">
      <c r="A11929" t="s">
        <v>334</v>
      </c>
      <c r="B11929" t="s">
        <v>172</v>
      </c>
      <c r="C11929" t="s">
        <v>424</v>
      </c>
      <c r="D11929">
        <v>-132000000</v>
      </c>
      <c r="E11929">
        <v>2020</v>
      </c>
    </row>
    <row r="11930" spans="1:5" x14ac:dyDescent="0.25">
      <c r="A11930" t="s">
        <v>334</v>
      </c>
      <c r="B11930" t="s">
        <v>172</v>
      </c>
      <c r="C11930" t="s">
        <v>425</v>
      </c>
      <c r="D11930">
        <v>4334000000</v>
      </c>
      <c r="E11930">
        <v>2018</v>
      </c>
    </row>
    <row r="11931" spans="1:5" x14ac:dyDescent="0.25">
      <c r="A11931" t="s">
        <v>334</v>
      </c>
      <c r="B11931" t="s">
        <v>172</v>
      </c>
      <c r="C11931" t="s">
        <v>425</v>
      </c>
      <c r="D11931">
        <v>8754000000</v>
      </c>
      <c r="E11931">
        <v>2019</v>
      </c>
    </row>
    <row r="11932" spans="1:5" x14ac:dyDescent="0.25">
      <c r="A11932" t="s">
        <v>334</v>
      </c>
      <c r="B11932" t="s">
        <v>172</v>
      </c>
      <c r="C11932" t="s">
        <v>425</v>
      </c>
      <c r="D11932">
        <v>6690000000</v>
      </c>
      <c r="E11932">
        <v>2020</v>
      </c>
    </row>
    <row r="11933" spans="1:5" x14ac:dyDescent="0.25">
      <c r="A11933" t="s">
        <v>334</v>
      </c>
      <c r="B11933" t="s">
        <v>172</v>
      </c>
      <c r="C11933" t="s">
        <v>426</v>
      </c>
      <c r="D11933">
        <v>4429000000</v>
      </c>
      <c r="E11933">
        <v>2018</v>
      </c>
    </row>
    <row r="11934" spans="1:5" x14ac:dyDescent="0.25">
      <c r="A11934" t="s">
        <v>334</v>
      </c>
      <c r="B11934" t="s">
        <v>172</v>
      </c>
      <c r="C11934" t="s">
        <v>426</v>
      </c>
      <c r="D11934">
        <v>8864000000</v>
      </c>
      <c r="E11934">
        <v>2019</v>
      </c>
    </row>
    <row r="11935" spans="1:5" x14ac:dyDescent="0.25">
      <c r="A11935" t="s">
        <v>334</v>
      </c>
      <c r="B11935" t="s">
        <v>172</v>
      </c>
      <c r="C11935" t="s">
        <v>426</v>
      </c>
      <c r="D11935">
        <v>6558000000</v>
      </c>
      <c r="E11935">
        <v>2020</v>
      </c>
    </row>
    <row r="11936" spans="1:5" x14ac:dyDescent="0.25">
      <c r="A11936" t="s">
        <v>334</v>
      </c>
      <c r="B11936" t="s">
        <v>172</v>
      </c>
      <c r="C11936" t="s">
        <v>21</v>
      </c>
      <c r="D11936">
        <v>13067000000</v>
      </c>
      <c r="E11936">
        <v>2018</v>
      </c>
    </row>
    <row r="11937" spans="1:5" x14ac:dyDescent="0.25">
      <c r="A11937" t="s">
        <v>334</v>
      </c>
      <c r="B11937" t="s">
        <v>172</v>
      </c>
      <c r="C11937" t="s">
        <v>21</v>
      </c>
      <c r="D11937">
        <v>14619000000</v>
      </c>
      <c r="E11937">
        <v>2019</v>
      </c>
    </row>
    <row r="11938" spans="1:5" x14ac:dyDescent="0.25">
      <c r="A11938" t="s">
        <v>334</v>
      </c>
      <c r="B11938" t="s">
        <v>172</v>
      </c>
      <c r="C11938" t="s">
        <v>21</v>
      </c>
      <c r="D11938">
        <v>13433000000</v>
      </c>
      <c r="E11938">
        <v>2020</v>
      </c>
    </row>
    <row r="11939" spans="1:5" x14ac:dyDescent="0.25">
      <c r="A11939" t="s">
        <v>334</v>
      </c>
      <c r="B11939" t="s">
        <v>172</v>
      </c>
      <c r="C11939" t="s">
        <v>427</v>
      </c>
      <c r="D11939">
        <v>25148000000</v>
      </c>
      <c r="E11939">
        <v>2018</v>
      </c>
    </row>
    <row r="11940" spans="1:5" x14ac:dyDescent="0.25">
      <c r="A11940" t="s">
        <v>334</v>
      </c>
      <c r="B11940" t="s">
        <v>172</v>
      </c>
      <c r="C11940" t="s">
        <v>427</v>
      </c>
      <c r="D11940">
        <v>27180000000</v>
      </c>
      <c r="E11940">
        <v>2019</v>
      </c>
    </row>
    <row r="11941" spans="1:5" x14ac:dyDescent="0.25">
      <c r="A11941" t="s">
        <v>334</v>
      </c>
      <c r="B11941" t="s">
        <v>172</v>
      </c>
      <c r="C11941" t="s">
        <v>427</v>
      </c>
      <c r="D11941">
        <v>24017000000</v>
      </c>
      <c r="E11941">
        <v>2020</v>
      </c>
    </row>
    <row r="11942" spans="1:5" x14ac:dyDescent="0.25">
      <c r="A11942" t="s">
        <v>334</v>
      </c>
      <c r="B11942" t="s">
        <v>172</v>
      </c>
      <c r="C11942" t="s">
        <v>13</v>
      </c>
      <c r="D11942">
        <v>24930000000</v>
      </c>
      <c r="E11942">
        <v>2018</v>
      </c>
    </row>
    <row r="11943" spans="1:5" x14ac:dyDescent="0.25">
      <c r="A11943" t="s">
        <v>334</v>
      </c>
      <c r="B11943" t="s">
        <v>172</v>
      </c>
      <c r="C11943" t="s">
        <v>13</v>
      </c>
      <c r="D11943">
        <v>20411000000</v>
      </c>
      <c r="E11943">
        <v>2019</v>
      </c>
    </row>
    <row r="11944" spans="1:5" x14ac:dyDescent="0.25">
      <c r="A11944" t="s">
        <v>334</v>
      </c>
      <c r="B11944" t="s">
        <v>172</v>
      </c>
      <c r="C11944" t="s">
        <v>13</v>
      </c>
      <c r="D11944">
        <v>19240000000</v>
      </c>
      <c r="E11944">
        <v>2020</v>
      </c>
    </row>
    <row r="11945" spans="1:5" x14ac:dyDescent="0.25">
      <c r="A11945" t="s">
        <v>334</v>
      </c>
      <c r="B11945" t="s">
        <v>172</v>
      </c>
      <c r="C11945" t="s">
        <v>16</v>
      </c>
      <c r="D11945">
        <v>28782000000</v>
      </c>
      <c r="E11945">
        <v>2018</v>
      </c>
    </row>
    <row r="11946" spans="1:5" x14ac:dyDescent="0.25">
      <c r="A11946" t="s">
        <v>334</v>
      </c>
      <c r="B11946" t="s">
        <v>172</v>
      </c>
      <c r="C11946" t="s">
        <v>16</v>
      </c>
      <c r="D11946">
        <v>26973000000</v>
      </c>
      <c r="E11946">
        <v>2019</v>
      </c>
    </row>
    <row r="11947" spans="1:5" x14ac:dyDescent="0.25">
      <c r="A11947" t="s">
        <v>334</v>
      </c>
      <c r="B11947" t="s">
        <v>172</v>
      </c>
      <c r="C11947" t="s">
        <v>16</v>
      </c>
      <c r="D11947">
        <v>14601000000</v>
      </c>
      <c r="E11947">
        <v>2020</v>
      </c>
    </row>
    <row r="11948" spans="1:5" x14ac:dyDescent="0.25">
      <c r="A11948" t="s">
        <v>334</v>
      </c>
      <c r="B11948" t="s">
        <v>172</v>
      </c>
      <c r="C11948" t="s">
        <v>428</v>
      </c>
      <c r="D11948">
        <v>1086000000</v>
      </c>
      <c r="E11948">
        <v>2018</v>
      </c>
    </row>
    <row r="11949" spans="1:5" x14ac:dyDescent="0.25">
      <c r="A11949" t="s">
        <v>334</v>
      </c>
      <c r="B11949" t="s">
        <v>172</v>
      </c>
      <c r="C11949" t="s">
        <v>428</v>
      </c>
      <c r="D11949">
        <v>1536000000</v>
      </c>
      <c r="E11949">
        <v>2020</v>
      </c>
    </row>
    <row r="11950" spans="1:5" x14ac:dyDescent="0.25">
      <c r="A11950" t="s">
        <v>334</v>
      </c>
      <c r="B11950" t="s">
        <v>172</v>
      </c>
      <c r="C11950" t="s">
        <v>429</v>
      </c>
      <c r="D11950">
        <v>1086000000</v>
      </c>
      <c r="E11950">
        <v>2018</v>
      </c>
    </row>
    <row r="11951" spans="1:5" x14ac:dyDescent="0.25">
      <c r="A11951" t="s">
        <v>334</v>
      </c>
      <c r="B11951" t="s">
        <v>172</v>
      </c>
      <c r="C11951" t="s">
        <v>429</v>
      </c>
      <c r="D11951">
        <v>1365000000</v>
      </c>
      <c r="E11951">
        <v>2019</v>
      </c>
    </row>
    <row r="11952" spans="1:5" x14ac:dyDescent="0.25">
      <c r="A11952" t="s">
        <v>334</v>
      </c>
      <c r="B11952" t="s">
        <v>172</v>
      </c>
      <c r="C11952" t="s">
        <v>429</v>
      </c>
      <c r="D11952">
        <v>1365000000</v>
      </c>
      <c r="E11952">
        <v>2019</v>
      </c>
    </row>
    <row r="11953" spans="1:5" x14ac:dyDescent="0.25">
      <c r="A11953" t="s">
        <v>334</v>
      </c>
      <c r="B11953" t="s">
        <v>172</v>
      </c>
      <c r="C11953" t="s">
        <v>429</v>
      </c>
      <c r="D11953">
        <v>1536000000</v>
      </c>
      <c r="E11953">
        <v>2020</v>
      </c>
    </row>
    <row r="11954" spans="1:5" x14ac:dyDescent="0.25">
      <c r="A11954" t="s">
        <v>334</v>
      </c>
      <c r="B11954" t="s">
        <v>172</v>
      </c>
      <c r="C11954" t="s">
        <v>430</v>
      </c>
      <c r="D11954">
        <v>8225000000</v>
      </c>
      <c r="E11954">
        <v>2018</v>
      </c>
    </row>
    <row r="11955" spans="1:5" x14ac:dyDescent="0.25">
      <c r="A11955" t="s">
        <v>334</v>
      </c>
      <c r="B11955" t="s">
        <v>172</v>
      </c>
      <c r="C11955" t="s">
        <v>430</v>
      </c>
      <c r="D11955">
        <v>10786000000</v>
      </c>
      <c r="E11955">
        <v>2019</v>
      </c>
    </row>
    <row r="11956" spans="1:5" x14ac:dyDescent="0.25">
      <c r="A11956" t="s">
        <v>334</v>
      </c>
      <c r="B11956" t="s">
        <v>172</v>
      </c>
      <c r="C11956" t="s">
        <v>430</v>
      </c>
      <c r="D11956">
        <v>9749000000</v>
      </c>
      <c r="E11956">
        <v>2020</v>
      </c>
    </row>
    <row r="11957" spans="1:5" x14ac:dyDescent="0.25">
      <c r="A11957" t="s">
        <v>334</v>
      </c>
      <c r="B11957" t="s">
        <v>172</v>
      </c>
      <c r="C11957" t="s">
        <v>431</v>
      </c>
      <c r="D11957">
        <v>0</v>
      </c>
      <c r="E11957">
        <v>2018</v>
      </c>
    </row>
    <row r="11958" spans="1:5" x14ac:dyDescent="0.25">
      <c r="A11958" t="s">
        <v>334</v>
      </c>
      <c r="B11958" t="s">
        <v>172</v>
      </c>
      <c r="C11958" t="s">
        <v>431</v>
      </c>
      <c r="D11958">
        <v>0</v>
      </c>
      <c r="E11958">
        <v>2019</v>
      </c>
    </row>
    <row r="11959" spans="1:5" x14ac:dyDescent="0.25">
      <c r="A11959" t="s">
        <v>334</v>
      </c>
      <c r="B11959" t="s">
        <v>172</v>
      </c>
      <c r="C11959" t="s">
        <v>431</v>
      </c>
      <c r="D11959">
        <v>0</v>
      </c>
      <c r="E11959">
        <v>2020</v>
      </c>
    </row>
    <row r="11960" spans="1:5" x14ac:dyDescent="0.25">
      <c r="A11960" t="s">
        <v>334</v>
      </c>
      <c r="B11960" t="s">
        <v>172</v>
      </c>
      <c r="C11960" t="s">
        <v>432</v>
      </c>
      <c r="D11960">
        <v>43465</v>
      </c>
      <c r="E11960">
        <v>2018</v>
      </c>
    </row>
    <row r="11961" spans="1:5" x14ac:dyDescent="0.25">
      <c r="A11961" t="s">
        <v>334</v>
      </c>
      <c r="B11961" t="s">
        <v>172</v>
      </c>
      <c r="C11961" t="s">
        <v>432</v>
      </c>
      <c r="D11961">
        <v>43830</v>
      </c>
      <c r="E11961">
        <v>2019</v>
      </c>
    </row>
    <row r="11962" spans="1:5" x14ac:dyDescent="0.25">
      <c r="A11962" t="s">
        <v>334</v>
      </c>
      <c r="B11962" t="s">
        <v>172</v>
      </c>
      <c r="C11962" t="s">
        <v>432</v>
      </c>
      <c r="D11962">
        <v>44196</v>
      </c>
      <c r="E11962">
        <v>2020</v>
      </c>
    </row>
    <row r="11963" spans="1:5" x14ac:dyDescent="0.25">
      <c r="A11963" t="s">
        <v>334</v>
      </c>
      <c r="B11963" t="s">
        <v>172</v>
      </c>
      <c r="C11963" t="s">
        <v>433</v>
      </c>
      <c r="D11963">
        <v>2077000000</v>
      </c>
      <c r="E11963">
        <v>2018</v>
      </c>
    </row>
    <row r="11964" spans="1:5" x14ac:dyDescent="0.25">
      <c r="A11964" t="s">
        <v>334</v>
      </c>
      <c r="B11964" t="s">
        <v>172</v>
      </c>
      <c r="C11964" t="s">
        <v>433</v>
      </c>
      <c r="D11964">
        <v>2117000000</v>
      </c>
      <c r="E11964">
        <v>2019</v>
      </c>
    </row>
    <row r="11965" spans="1:5" x14ac:dyDescent="0.25">
      <c r="A11965" t="s">
        <v>334</v>
      </c>
      <c r="B11965" t="s">
        <v>172</v>
      </c>
      <c r="C11965" t="s">
        <v>433</v>
      </c>
      <c r="D11965">
        <v>1985000000</v>
      </c>
      <c r="E11965">
        <v>2020</v>
      </c>
    </row>
    <row r="11966" spans="1:5" x14ac:dyDescent="0.25">
      <c r="A11966" t="s">
        <v>334</v>
      </c>
      <c r="B11966" t="s">
        <v>172</v>
      </c>
      <c r="C11966" t="s">
        <v>434</v>
      </c>
      <c r="D11966">
        <v>16981000000</v>
      </c>
      <c r="E11966">
        <v>2018</v>
      </c>
    </row>
    <row r="11967" spans="1:5" x14ac:dyDescent="0.25">
      <c r="A11967" t="s">
        <v>334</v>
      </c>
      <c r="B11967" t="s">
        <v>172</v>
      </c>
      <c r="C11967" t="s">
        <v>434</v>
      </c>
      <c r="D11967">
        <v>18981000000</v>
      </c>
      <c r="E11967">
        <v>2019</v>
      </c>
    </row>
    <row r="11968" spans="1:5" x14ac:dyDescent="0.25">
      <c r="A11968" t="s">
        <v>334</v>
      </c>
      <c r="B11968" t="s">
        <v>172</v>
      </c>
      <c r="C11968" t="s">
        <v>434</v>
      </c>
      <c r="D11968">
        <v>19299000000</v>
      </c>
      <c r="E11968">
        <v>2020</v>
      </c>
    </row>
    <row r="11969" spans="1:5" x14ac:dyDescent="0.25">
      <c r="A11969" t="s">
        <v>334</v>
      </c>
      <c r="B11969" t="s">
        <v>172</v>
      </c>
      <c r="C11969" t="s">
        <v>435</v>
      </c>
      <c r="D11969">
        <v>0</v>
      </c>
      <c r="E11969">
        <v>2018</v>
      </c>
    </row>
    <row r="11970" spans="1:5" x14ac:dyDescent="0.25">
      <c r="A11970" t="s">
        <v>334</v>
      </c>
      <c r="B11970" t="s">
        <v>172</v>
      </c>
      <c r="C11970" t="s">
        <v>435</v>
      </c>
      <c r="D11970">
        <v>0</v>
      </c>
      <c r="E11970">
        <v>2019</v>
      </c>
    </row>
    <row r="11971" spans="1:5" x14ac:dyDescent="0.25">
      <c r="A11971" t="s">
        <v>334</v>
      </c>
      <c r="B11971" t="s">
        <v>172</v>
      </c>
      <c r="C11971" t="s">
        <v>435</v>
      </c>
      <c r="D11971">
        <v>0</v>
      </c>
      <c r="E11971">
        <v>2020</v>
      </c>
    </row>
    <row r="11972" spans="1:5" x14ac:dyDescent="0.25">
      <c r="A11972" t="s">
        <v>334</v>
      </c>
      <c r="B11972" t="s">
        <v>172</v>
      </c>
      <c r="C11972" t="s">
        <v>436</v>
      </c>
      <c r="D11972">
        <v>14109000000</v>
      </c>
      <c r="E11972">
        <v>2018</v>
      </c>
    </row>
    <row r="11973" spans="1:5" x14ac:dyDescent="0.25">
      <c r="A11973" t="s">
        <v>334</v>
      </c>
      <c r="B11973" t="s">
        <v>172</v>
      </c>
      <c r="C11973" t="s">
        <v>436</v>
      </c>
      <c r="D11973">
        <v>16764000000</v>
      </c>
      <c r="E11973">
        <v>2019</v>
      </c>
    </row>
    <row r="11974" spans="1:5" x14ac:dyDescent="0.25">
      <c r="A11974" t="s">
        <v>334</v>
      </c>
      <c r="B11974" t="s">
        <v>172</v>
      </c>
      <c r="C11974" t="s">
        <v>436</v>
      </c>
      <c r="D11974">
        <v>17506000000</v>
      </c>
      <c r="E11974">
        <v>2020</v>
      </c>
    </row>
    <row r="11975" spans="1:5" x14ac:dyDescent="0.25">
      <c r="A11975" t="s">
        <v>334</v>
      </c>
      <c r="B11975" t="s">
        <v>172</v>
      </c>
      <c r="C11975" t="s">
        <v>437</v>
      </c>
      <c r="D11975">
        <v>21233000000</v>
      </c>
      <c r="E11975">
        <v>2018</v>
      </c>
    </row>
    <row r="11976" spans="1:5" x14ac:dyDescent="0.25">
      <c r="A11976" t="s">
        <v>334</v>
      </c>
      <c r="B11976" t="s">
        <v>172</v>
      </c>
      <c r="C11976" t="s">
        <v>437</v>
      </c>
      <c r="D11976">
        <v>22647000000</v>
      </c>
      <c r="E11976">
        <v>2019</v>
      </c>
    </row>
    <row r="11977" spans="1:5" x14ac:dyDescent="0.25">
      <c r="A11977" t="s">
        <v>334</v>
      </c>
      <c r="B11977" t="s">
        <v>172</v>
      </c>
      <c r="C11977" t="s">
        <v>437</v>
      </c>
      <c r="D11977">
        <v>19581000000</v>
      </c>
      <c r="E11977">
        <v>2020</v>
      </c>
    </row>
    <row r="11978" spans="1:5" x14ac:dyDescent="0.25">
      <c r="A11978" t="s">
        <v>334</v>
      </c>
      <c r="B11978" t="s">
        <v>172</v>
      </c>
      <c r="C11978" t="s">
        <v>438</v>
      </c>
      <c r="D11978">
        <v>6476000000</v>
      </c>
      <c r="E11978">
        <v>2018</v>
      </c>
    </row>
    <row r="11979" spans="1:5" x14ac:dyDescent="0.25">
      <c r="A11979" t="s">
        <v>334</v>
      </c>
      <c r="B11979" t="s">
        <v>172</v>
      </c>
      <c r="C11979" t="s">
        <v>438</v>
      </c>
      <c r="D11979">
        <v>8985000000</v>
      </c>
      <c r="E11979">
        <v>2019</v>
      </c>
    </row>
    <row r="11980" spans="1:5" x14ac:dyDescent="0.25">
      <c r="A11980" t="s">
        <v>334</v>
      </c>
      <c r="B11980" t="s">
        <v>172</v>
      </c>
      <c r="C11980" t="s">
        <v>438</v>
      </c>
      <c r="D11980">
        <v>7768000000</v>
      </c>
      <c r="E11980">
        <v>2020</v>
      </c>
    </row>
    <row r="11981" spans="1:5" x14ac:dyDescent="0.25">
      <c r="A11981" t="s">
        <v>334</v>
      </c>
      <c r="B11981" t="s">
        <v>172</v>
      </c>
      <c r="C11981" t="s">
        <v>439</v>
      </c>
      <c r="D11981">
        <v>-251000000</v>
      </c>
      <c r="E11981">
        <v>2018</v>
      </c>
    </row>
    <row r="11982" spans="1:5" x14ac:dyDescent="0.25">
      <c r="A11982" t="s">
        <v>334</v>
      </c>
      <c r="B11982" t="s">
        <v>172</v>
      </c>
      <c r="C11982" t="s">
        <v>439</v>
      </c>
      <c r="D11982">
        <v>0</v>
      </c>
      <c r="E11982">
        <v>2019</v>
      </c>
    </row>
    <row r="11983" spans="1:5" x14ac:dyDescent="0.25">
      <c r="A11983" t="s">
        <v>334</v>
      </c>
      <c r="B11983" t="s">
        <v>172</v>
      </c>
      <c r="C11983" t="s">
        <v>439</v>
      </c>
      <c r="D11983">
        <v>0</v>
      </c>
      <c r="E11983">
        <v>2020</v>
      </c>
    </row>
    <row r="11984" spans="1:5" x14ac:dyDescent="0.25">
      <c r="A11984" t="s">
        <v>334</v>
      </c>
      <c r="B11984" t="s">
        <v>172</v>
      </c>
      <c r="C11984" t="s">
        <v>23</v>
      </c>
      <c r="D11984">
        <v>1749000000</v>
      </c>
      <c r="E11984">
        <v>2018</v>
      </c>
    </row>
    <row r="11985" spans="1:5" x14ac:dyDescent="0.25">
      <c r="A11985" t="s">
        <v>334</v>
      </c>
      <c r="B11985" t="s">
        <v>172</v>
      </c>
      <c r="C11985" t="s">
        <v>23</v>
      </c>
      <c r="D11985">
        <v>1801000000</v>
      </c>
      <c r="E11985">
        <v>2019</v>
      </c>
    </row>
    <row r="11986" spans="1:5" x14ac:dyDescent="0.25">
      <c r="A11986" t="s">
        <v>334</v>
      </c>
      <c r="B11986" t="s">
        <v>172</v>
      </c>
      <c r="C11986" t="s">
        <v>23</v>
      </c>
      <c r="D11986">
        <v>1981000000</v>
      </c>
      <c r="E11986">
        <v>2020</v>
      </c>
    </row>
    <row r="11987" spans="1:5" x14ac:dyDescent="0.25">
      <c r="A11987" t="s">
        <v>334</v>
      </c>
      <c r="B11987" t="s">
        <v>172</v>
      </c>
      <c r="C11987" t="s">
        <v>440</v>
      </c>
      <c r="D11987">
        <v>6733000000</v>
      </c>
      <c r="E11987">
        <v>2018</v>
      </c>
    </row>
    <row r="11988" spans="1:5" x14ac:dyDescent="0.25">
      <c r="A11988" t="s">
        <v>334</v>
      </c>
      <c r="B11988" t="s">
        <v>172</v>
      </c>
      <c r="C11988" t="s">
        <v>440</v>
      </c>
      <c r="D11988">
        <v>9266000000</v>
      </c>
      <c r="E11988">
        <v>2019</v>
      </c>
    </row>
    <row r="11989" spans="1:5" x14ac:dyDescent="0.25">
      <c r="A11989" t="s">
        <v>334</v>
      </c>
      <c r="B11989" t="s">
        <v>172</v>
      </c>
      <c r="C11989" t="s">
        <v>440</v>
      </c>
      <c r="D11989">
        <v>10395000000</v>
      </c>
      <c r="E11989">
        <v>2020</v>
      </c>
    </row>
    <row r="11990" spans="1:5" x14ac:dyDescent="0.25">
      <c r="A11990" t="s">
        <v>334</v>
      </c>
      <c r="B11990" t="s">
        <v>172</v>
      </c>
      <c r="C11990" t="s">
        <v>22</v>
      </c>
      <c r="D11990">
        <v>950000000</v>
      </c>
      <c r="E11990">
        <v>2018</v>
      </c>
    </row>
    <row r="11991" spans="1:5" x14ac:dyDescent="0.25">
      <c r="A11991" t="s">
        <v>334</v>
      </c>
      <c r="B11991" t="s">
        <v>172</v>
      </c>
      <c r="C11991" t="s">
        <v>22</v>
      </c>
      <c r="D11991">
        <v>946000000</v>
      </c>
      <c r="E11991">
        <v>2019</v>
      </c>
    </row>
    <row r="11992" spans="1:5" x14ac:dyDescent="0.25">
      <c r="A11992" t="s">
        <v>334</v>
      </c>
      <c r="B11992" t="s">
        <v>172</v>
      </c>
      <c r="C11992" t="s">
        <v>22</v>
      </c>
      <c r="D11992">
        <v>1437000000</v>
      </c>
      <c r="E11992">
        <v>2020</v>
      </c>
    </row>
    <row r="11993" spans="1:5" x14ac:dyDescent="0.25">
      <c r="A11993" t="s">
        <v>334</v>
      </c>
      <c r="B11993" t="s">
        <v>172</v>
      </c>
      <c r="C11993" t="s">
        <v>441</v>
      </c>
      <c r="D11993">
        <v>0</v>
      </c>
      <c r="E11993">
        <v>2018</v>
      </c>
    </row>
    <row r="11994" spans="1:5" x14ac:dyDescent="0.25">
      <c r="A11994" t="s">
        <v>334</v>
      </c>
      <c r="B11994" t="s">
        <v>172</v>
      </c>
      <c r="C11994" t="s">
        <v>441</v>
      </c>
      <c r="D11994">
        <v>0</v>
      </c>
      <c r="E11994">
        <v>2019</v>
      </c>
    </row>
    <row r="11995" spans="1:5" x14ac:dyDescent="0.25">
      <c r="A11995" t="s">
        <v>334</v>
      </c>
      <c r="B11995" t="s">
        <v>172</v>
      </c>
      <c r="C11995" t="s">
        <v>441</v>
      </c>
      <c r="D11995">
        <v>0</v>
      </c>
      <c r="E11995">
        <v>2020</v>
      </c>
    </row>
    <row r="11996" spans="1:5" x14ac:dyDescent="0.25">
      <c r="A11996" t="s">
        <v>334</v>
      </c>
      <c r="B11996" t="s">
        <v>172</v>
      </c>
      <c r="C11996" t="s">
        <v>11</v>
      </c>
      <c r="D11996">
        <v>3071000000</v>
      </c>
      <c r="E11996">
        <v>2018</v>
      </c>
    </row>
    <row r="11997" spans="1:5" x14ac:dyDescent="0.25">
      <c r="A11997" t="s">
        <v>334</v>
      </c>
      <c r="B11997" t="s">
        <v>172</v>
      </c>
      <c r="C11997" t="s">
        <v>11</v>
      </c>
      <c r="D11997">
        <v>3379000000</v>
      </c>
      <c r="E11997">
        <v>2019</v>
      </c>
    </row>
    <row r="11998" spans="1:5" x14ac:dyDescent="0.25">
      <c r="A11998" t="s">
        <v>334</v>
      </c>
      <c r="B11998" t="s">
        <v>172</v>
      </c>
      <c r="C11998" t="s">
        <v>11</v>
      </c>
      <c r="D11998">
        <v>3266000000</v>
      </c>
      <c r="E11998">
        <v>2020</v>
      </c>
    </row>
    <row r="11999" spans="1:5" x14ac:dyDescent="0.25">
      <c r="A11999" t="s">
        <v>334</v>
      </c>
      <c r="B11999" t="s">
        <v>172</v>
      </c>
      <c r="C11999" t="s">
        <v>19</v>
      </c>
      <c r="D11999">
        <v>83216000000</v>
      </c>
      <c r="E11999">
        <v>2018</v>
      </c>
    </row>
    <row r="12000" spans="1:5" x14ac:dyDescent="0.25">
      <c r="A12000" t="s">
        <v>334</v>
      </c>
      <c r="B12000" t="s">
        <v>172</v>
      </c>
      <c r="C12000" t="s">
        <v>19</v>
      </c>
      <c r="D12000">
        <v>86381000000</v>
      </c>
      <c r="E12000">
        <v>2019</v>
      </c>
    </row>
    <row r="12001" spans="1:5" x14ac:dyDescent="0.25">
      <c r="A12001" t="s">
        <v>334</v>
      </c>
      <c r="B12001" t="s">
        <v>172</v>
      </c>
      <c r="C12001" t="s">
        <v>19</v>
      </c>
      <c r="D12001">
        <v>87296000000</v>
      </c>
      <c r="E12001">
        <v>2020</v>
      </c>
    </row>
    <row r="12002" spans="1:5" x14ac:dyDescent="0.25">
      <c r="A12002" t="s">
        <v>334</v>
      </c>
      <c r="B12002" t="s">
        <v>172</v>
      </c>
      <c r="C12002" t="s">
        <v>18</v>
      </c>
      <c r="D12002">
        <v>64158000000</v>
      </c>
      <c r="E12002">
        <v>2018</v>
      </c>
    </row>
    <row r="12003" spans="1:5" x14ac:dyDescent="0.25">
      <c r="A12003" t="s">
        <v>334</v>
      </c>
      <c r="B12003" t="s">
        <v>172</v>
      </c>
      <c r="C12003" t="s">
        <v>18</v>
      </c>
      <c r="D12003">
        <v>65283000000</v>
      </c>
      <c r="E12003">
        <v>2019</v>
      </c>
    </row>
    <row r="12004" spans="1:5" x14ac:dyDescent="0.25">
      <c r="A12004" t="s">
        <v>334</v>
      </c>
      <c r="B12004" t="s">
        <v>172</v>
      </c>
      <c r="C12004" t="s">
        <v>18</v>
      </c>
      <c r="D12004">
        <v>66012000000</v>
      </c>
      <c r="E12004">
        <v>2020</v>
      </c>
    </row>
    <row r="12005" spans="1:5" x14ac:dyDescent="0.25">
      <c r="A12005" t="s">
        <v>334</v>
      </c>
      <c r="B12005" t="s">
        <v>172</v>
      </c>
      <c r="C12005" t="s">
        <v>442</v>
      </c>
      <c r="D12005">
        <v>5003000000</v>
      </c>
      <c r="E12005">
        <v>2018</v>
      </c>
    </row>
    <row r="12006" spans="1:5" x14ac:dyDescent="0.25">
      <c r="A12006" t="s">
        <v>334</v>
      </c>
      <c r="B12006" t="s">
        <v>172</v>
      </c>
      <c r="C12006" t="s">
        <v>442</v>
      </c>
      <c r="D12006">
        <v>4253000000</v>
      </c>
      <c r="E12006">
        <v>2019</v>
      </c>
    </row>
    <row r="12007" spans="1:5" x14ac:dyDescent="0.25">
      <c r="A12007" t="s">
        <v>334</v>
      </c>
      <c r="B12007" t="s">
        <v>172</v>
      </c>
      <c r="C12007" t="s">
        <v>442</v>
      </c>
      <c r="D12007">
        <v>485000000</v>
      </c>
      <c r="E12007">
        <v>2020</v>
      </c>
    </row>
    <row r="12008" spans="1:5" x14ac:dyDescent="0.25">
      <c r="A12008" t="s">
        <v>334</v>
      </c>
      <c r="B12008" t="s">
        <v>172</v>
      </c>
      <c r="C12008" t="s">
        <v>443</v>
      </c>
      <c r="D12008">
        <v>19412000000</v>
      </c>
      <c r="E12008">
        <v>2018</v>
      </c>
    </row>
    <row r="12009" spans="1:5" x14ac:dyDescent="0.25">
      <c r="A12009" t="s">
        <v>334</v>
      </c>
      <c r="B12009" t="s">
        <v>172</v>
      </c>
      <c r="C12009" t="s">
        <v>443</v>
      </c>
      <c r="D12009">
        <v>19025000000</v>
      </c>
      <c r="E12009">
        <v>2019</v>
      </c>
    </row>
    <row r="12010" spans="1:5" x14ac:dyDescent="0.25">
      <c r="A12010" t="s">
        <v>334</v>
      </c>
      <c r="B12010" t="s">
        <v>172</v>
      </c>
      <c r="C12010" t="s">
        <v>443</v>
      </c>
      <c r="D12010">
        <v>19273000000</v>
      </c>
      <c r="E12010">
        <v>2020</v>
      </c>
    </row>
    <row r="12011" spans="1:5" x14ac:dyDescent="0.25">
      <c r="A12011" t="s">
        <v>334</v>
      </c>
      <c r="B12011" t="s">
        <v>172</v>
      </c>
      <c r="C12011" t="s">
        <v>444</v>
      </c>
      <c r="D12011">
        <v>-2995000000</v>
      </c>
      <c r="E12011">
        <v>2018</v>
      </c>
    </row>
    <row r="12012" spans="1:5" x14ac:dyDescent="0.25">
      <c r="A12012" t="s">
        <v>334</v>
      </c>
      <c r="B12012" t="s">
        <v>172</v>
      </c>
      <c r="C12012" t="s">
        <v>444</v>
      </c>
      <c r="D12012">
        <v>-1841000000</v>
      </c>
      <c r="E12012">
        <v>2019</v>
      </c>
    </row>
    <row r="12013" spans="1:5" x14ac:dyDescent="0.25">
      <c r="A12013" t="s">
        <v>334</v>
      </c>
      <c r="B12013" t="s">
        <v>172</v>
      </c>
      <c r="C12013" t="s">
        <v>444</v>
      </c>
      <c r="D12013">
        <v>-1862000000</v>
      </c>
      <c r="E12013">
        <v>2020</v>
      </c>
    </row>
    <row r="12014" spans="1:5" x14ac:dyDescent="0.25">
      <c r="A12014" t="s">
        <v>334</v>
      </c>
      <c r="B12014" t="s">
        <v>172</v>
      </c>
      <c r="C12014" t="s">
        <v>445</v>
      </c>
      <c r="D12014">
        <v>1274000000</v>
      </c>
      <c r="E12014">
        <v>2018</v>
      </c>
    </row>
    <row r="12015" spans="1:5" x14ac:dyDescent="0.25">
      <c r="A12015" t="s">
        <v>334</v>
      </c>
      <c r="B12015" t="s">
        <v>172</v>
      </c>
      <c r="C12015" t="s">
        <v>445</v>
      </c>
      <c r="D12015">
        <v>1038000000</v>
      </c>
      <c r="E12015">
        <v>2019</v>
      </c>
    </row>
    <row r="12016" spans="1:5" x14ac:dyDescent="0.25">
      <c r="A12016" t="s">
        <v>334</v>
      </c>
      <c r="B12016" t="s">
        <v>172</v>
      </c>
      <c r="C12016" t="s">
        <v>445</v>
      </c>
      <c r="D12016">
        <v>0</v>
      </c>
      <c r="E12016">
        <v>2020</v>
      </c>
    </row>
    <row r="12017" spans="1:5" x14ac:dyDescent="0.25">
      <c r="A12017" t="s">
        <v>334</v>
      </c>
      <c r="B12017" t="s">
        <v>172</v>
      </c>
      <c r="C12017" t="s">
        <v>446</v>
      </c>
      <c r="D12017">
        <v>91000000</v>
      </c>
      <c r="E12017">
        <v>2018</v>
      </c>
    </row>
    <row r="12018" spans="1:5" x14ac:dyDescent="0.25">
      <c r="A12018" t="s">
        <v>334</v>
      </c>
      <c r="B12018" t="s">
        <v>172</v>
      </c>
      <c r="C12018" t="s">
        <v>446</v>
      </c>
      <c r="D12018">
        <v>81000000</v>
      </c>
      <c r="E12018">
        <v>2019</v>
      </c>
    </row>
    <row r="12019" spans="1:5" x14ac:dyDescent="0.25">
      <c r="A12019" t="s">
        <v>334</v>
      </c>
      <c r="B12019" t="s">
        <v>172</v>
      </c>
      <c r="C12019" t="s">
        <v>446</v>
      </c>
      <c r="D12019">
        <v>0</v>
      </c>
      <c r="E12019">
        <v>2020</v>
      </c>
    </row>
    <row r="12020" spans="1:5" x14ac:dyDescent="0.25">
      <c r="A12020" t="s">
        <v>334</v>
      </c>
      <c r="B12020" t="s">
        <v>172</v>
      </c>
      <c r="C12020" t="s">
        <v>447</v>
      </c>
      <c r="D12020">
        <v>-7352000000</v>
      </c>
      <c r="E12020">
        <v>2018</v>
      </c>
    </row>
    <row r="12021" spans="1:5" x14ac:dyDescent="0.25">
      <c r="A12021" t="s">
        <v>334</v>
      </c>
      <c r="B12021" t="s">
        <v>172</v>
      </c>
      <c r="C12021" t="s">
        <v>447</v>
      </c>
      <c r="D12021">
        <v>-7163000000</v>
      </c>
      <c r="E12021">
        <v>2019</v>
      </c>
    </row>
    <row r="12022" spans="1:5" x14ac:dyDescent="0.25">
      <c r="A12022" t="s">
        <v>334</v>
      </c>
      <c r="B12022" t="s">
        <v>172</v>
      </c>
      <c r="C12022" t="s">
        <v>447</v>
      </c>
      <c r="D12022">
        <v>-6208000000</v>
      </c>
      <c r="E12022">
        <v>2020</v>
      </c>
    </row>
    <row r="12023" spans="1:5" x14ac:dyDescent="0.25">
      <c r="A12023" t="s">
        <v>334</v>
      </c>
      <c r="B12023" t="s">
        <v>172</v>
      </c>
      <c r="C12023" t="s">
        <v>448</v>
      </c>
      <c r="D12023">
        <v>205000000</v>
      </c>
      <c r="E12023">
        <v>2018</v>
      </c>
    </row>
    <row r="12024" spans="1:5" x14ac:dyDescent="0.25">
      <c r="A12024" t="s">
        <v>334</v>
      </c>
      <c r="B12024" t="s">
        <v>172</v>
      </c>
      <c r="C12024" t="s">
        <v>448</v>
      </c>
      <c r="D12024">
        <v>136000000</v>
      </c>
      <c r="E12024">
        <v>2019</v>
      </c>
    </row>
    <row r="12025" spans="1:5" x14ac:dyDescent="0.25">
      <c r="A12025" t="s">
        <v>334</v>
      </c>
      <c r="B12025" t="s">
        <v>172</v>
      </c>
      <c r="C12025" t="s">
        <v>448</v>
      </c>
      <c r="D12025">
        <v>0</v>
      </c>
      <c r="E12025">
        <v>2020</v>
      </c>
    </row>
    <row r="12026" spans="1:5" x14ac:dyDescent="0.25">
      <c r="A12026" t="s">
        <v>334</v>
      </c>
      <c r="B12026" t="s">
        <v>172</v>
      </c>
      <c r="C12026" t="s">
        <v>449</v>
      </c>
      <c r="D12026">
        <v>-1360000000</v>
      </c>
      <c r="E12026">
        <v>2018</v>
      </c>
    </row>
    <row r="12027" spans="1:5" x14ac:dyDescent="0.25">
      <c r="A12027" t="s">
        <v>334</v>
      </c>
      <c r="B12027" t="s">
        <v>172</v>
      </c>
      <c r="C12027" t="s">
        <v>449</v>
      </c>
      <c r="D12027">
        <v>-1132000000</v>
      </c>
      <c r="E12027">
        <v>2019</v>
      </c>
    </row>
    <row r="12028" spans="1:5" x14ac:dyDescent="0.25">
      <c r="A12028" t="s">
        <v>334</v>
      </c>
      <c r="B12028" t="s">
        <v>172</v>
      </c>
      <c r="C12028" t="s">
        <v>449</v>
      </c>
      <c r="D12028">
        <v>-866000000</v>
      </c>
      <c r="E12028">
        <v>2020</v>
      </c>
    </row>
    <row r="12029" spans="1:5" x14ac:dyDescent="0.25">
      <c r="A12029" t="s">
        <v>334</v>
      </c>
      <c r="B12029" t="s">
        <v>172</v>
      </c>
      <c r="C12029" t="s">
        <v>450</v>
      </c>
      <c r="D12029">
        <v>-421000000</v>
      </c>
      <c r="E12029">
        <v>2018</v>
      </c>
    </row>
    <row r="12030" spans="1:5" x14ac:dyDescent="0.25">
      <c r="A12030" t="s">
        <v>334</v>
      </c>
      <c r="B12030" t="s">
        <v>172</v>
      </c>
      <c r="C12030" t="s">
        <v>450</v>
      </c>
      <c r="D12030">
        <v>-144000000</v>
      </c>
      <c r="E12030">
        <v>2019</v>
      </c>
    </row>
    <row r="12031" spans="1:5" x14ac:dyDescent="0.25">
      <c r="A12031" t="s">
        <v>334</v>
      </c>
      <c r="B12031" t="s">
        <v>172</v>
      </c>
      <c r="C12031" t="s">
        <v>450</v>
      </c>
      <c r="D12031">
        <v>0</v>
      </c>
      <c r="E12031">
        <v>2020</v>
      </c>
    </row>
    <row r="12032" spans="1:5" x14ac:dyDescent="0.25">
      <c r="A12032" t="s">
        <v>334</v>
      </c>
      <c r="B12032" t="s">
        <v>172</v>
      </c>
      <c r="C12032" t="s">
        <v>451</v>
      </c>
      <c r="D12032">
        <v>2872000000</v>
      </c>
      <c r="E12032">
        <v>2018</v>
      </c>
    </row>
    <row r="12033" spans="1:5" x14ac:dyDescent="0.25">
      <c r="A12033" t="s">
        <v>334</v>
      </c>
      <c r="B12033" t="s">
        <v>172</v>
      </c>
      <c r="C12033" t="s">
        <v>451</v>
      </c>
      <c r="D12033">
        <v>3802000000</v>
      </c>
      <c r="E12033">
        <v>2019</v>
      </c>
    </row>
    <row r="12034" spans="1:5" x14ac:dyDescent="0.25">
      <c r="A12034" t="s">
        <v>334</v>
      </c>
      <c r="B12034" t="s">
        <v>172</v>
      </c>
      <c r="C12034" t="s">
        <v>451</v>
      </c>
      <c r="D12034">
        <v>0</v>
      </c>
      <c r="E12034">
        <v>2020</v>
      </c>
    </row>
    <row r="12035" spans="1:5" x14ac:dyDescent="0.25">
      <c r="A12035" t="s">
        <v>334</v>
      </c>
      <c r="B12035" t="s">
        <v>172</v>
      </c>
      <c r="C12035" t="s">
        <v>452</v>
      </c>
      <c r="D12035">
        <v>307000000</v>
      </c>
      <c r="E12035">
        <v>2018</v>
      </c>
    </row>
    <row r="12036" spans="1:5" x14ac:dyDescent="0.25">
      <c r="A12036" t="s">
        <v>334</v>
      </c>
      <c r="B12036" t="s">
        <v>172</v>
      </c>
      <c r="C12036" t="s">
        <v>452</v>
      </c>
      <c r="D12036">
        <v>89000000</v>
      </c>
      <c r="E12036">
        <v>2019</v>
      </c>
    </row>
    <row r="12037" spans="1:5" x14ac:dyDescent="0.25">
      <c r="A12037" t="s">
        <v>334</v>
      </c>
      <c r="B12037" t="s">
        <v>172</v>
      </c>
      <c r="C12037" t="s">
        <v>452</v>
      </c>
      <c r="D12037">
        <v>0</v>
      </c>
      <c r="E12037">
        <v>2020</v>
      </c>
    </row>
    <row r="12038" spans="1:5" x14ac:dyDescent="0.25">
      <c r="A12038" t="s">
        <v>334</v>
      </c>
      <c r="B12038" t="s">
        <v>172</v>
      </c>
      <c r="C12038" t="s">
        <v>453</v>
      </c>
      <c r="D12038">
        <v>42000000</v>
      </c>
      <c r="E12038">
        <v>2018</v>
      </c>
    </row>
    <row r="12039" spans="1:5" x14ac:dyDescent="0.25">
      <c r="A12039" t="s">
        <v>334</v>
      </c>
      <c r="B12039" t="s">
        <v>172</v>
      </c>
      <c r="C12039" t="s">
        <v>453</v>
      </c>
      <c r="D12039">
        <v>65000000</v>
      </c>
      <c r="E12039">
        <v>2019</v>
      </c>
    </row>
    <row r="12040" spans="1:5" x14ac:dyDescent="0.25">
      <c r="A12040" t="s">
        <v>334</v>
      </c>
      <c r="B12040" t="s">
        <v>172</v>
      </c>
      <c r="C12040" t="s">
        <v>453</v>
      </c>
      <c r="D12040">
        <v>21000000</v>
      </c>
      <c r="E12040">
        <v>2020</v>
      </c>
    </row>
    <row r="12041" spans="1:5" x14ac:dyDescent="0.25">
      <c r="A12041" t="s">
        <v>334</v>
      </c>
      <c r="B12041" t="s">
        <v>172</v>
      </c>
      <c r="C12041" t="s">
        <v>454</v>
      </c>
      <c r="D12041">
        <v>6434000000</v>
      </c>
      <c r="E12041">
        <v>2018</v>
      </c>
    </row>
    <row r="12042" spans="1:5" x14ac:dyDescent="0.25">
      <c r="A12042" t="s">
        <v>334</v>
      </c>
      <c r="B12042" t="s">
        <v>172</v>
      </c>
      <c r="C12042" t="s">
        <v>454</v>
      </c>
      <c r="D12042">
        <v>8920000000</v>
      </c>
      <c r="E12042">
        <v>2019</v>
      </c>
    </row>
    <row r="12043" spans="1:5" x14ac:dyDescent="0.25">
      <c r="A12043" t="s">
        <v>334</v>
      </c>
      <c r="B12043" t="s">
        <v>172</v>
      </c>
      <c r="C12043" t="s">
        <v>454</v>
      </c>
      <c r="D12043">
        <v>7747000000</v>
      </c>
      <c r="E12043">
        <v>2020</v>
      </c>
    </row>
    <row r="12044" spans="1:5" x14ac:dyDescent="0.25">
      <c r="A12044" t="s">
        <v>334</v>
      </c>
      <c r="B12044" t="s">
        <v>172</v>
      </c>
      <c r="C12044" t="s">
        <v>24</v>
      </c>
      <c r="D12044">
        <v>6476000000</v>
      </c>
      <c r="E12044">
        <v>2018</v>
      </c>
    </row>
    <row r="12045" spans="1:5" x14ac:dyDescent="0.25">
      <c r="A12045" t="s">
        <v>334</v>
      </c>
      <c r="B12045" t="s">
        <v>172</v>
      </c>
      <c r="C12045" t="s">
        <v>24</v>
      </c>
      <c r="D12045">
        <v>8985000000</v>
      </c>
      <c r="E12045">
        <v>2019</v>
      </c>
    </row>
    <row r="12046" spans="1:5" x14ac:dyDescent="0.25">
      <c r="A12046" t="s">
        <v>334</v>
      </c>
      <c r="B12046" t="s">
        <v>172</v>
      </c>
      <c r="C12046" t="s">
        <v>24</v>
      </c>
      <c r="D12046">
        <v>7768000000</v>
      </c>
      <c r="E12046">
        <v>2020</v>
      </c>
    </row>
    <row r="12047" spans="1:5" x14ac:dyDescent="0.25">
      <c r="A12047" t="s">
        <v>334</v>
      </c>
      <c r="B12047" t="s">
        <v>172</v>
      </c>
      <c r="C12047" t="s">
        <v>455</v>
      </c>
      <c r="D12047">
        <v>9598000000</v>
      </c>
      <c r="E12047">
        <v>2018</v>
      </c>
    </row>
    <row r="12048" spans="1:5" x14ac:dyDescent="0.25">
      <c r="A12048" t="s">
        <v>334</v>
      </c>
      <c r="B12048" t="s">
        <v>172</v>
      </c>
      <c r="C12048" t="s">
        <v>455</v>
      </c>
      <c r="D12048">
        <v>10838000000</v>
      </c>
      <c r="E12048">
        <v>2019</v>
      </c>
    </row>
    <row r="12049" spans="1:5" x14ac:dyDescent="0.25">
      <c r="A12049" t="s">
        <v>334</v>
      </c>
      <c r="B12049" t="s">
        <v>172</v>
      </c>
      <c r="C12049" t="s">
        <v>455</v>
      </c>
      <c r="D12049">
        <v>10777000000</v>
      </c>
      <c r="E12049">
        <v>2020</v>
      </c>
    </row>
    <row r="12050" spans="1:5" x14ac:dyDescent="0.25">
      <c r="A12050" t="s">
        <v>334</v>
      </c>
      <c r="B12050" t="s">
        <v>172</v>
      </c>
      <c r="C12050" t="s">
        <v>14</v>
      </c>
      <c r="D12050">
        <v>58286000000</v>
      </c>
      <c r="E12050">
        <v>2018</v>
      </c>
    </row>
    <row r="12051" spans="1:5" x14ac:dyDescent="0.25">
      <c r="A12051" t="s">
        <v>334</v>
      </c>
      <c r="B12051" t="s">
        <v>172</v>
      </c>
      <c r="C12051" t="s">
        <v>14</v>
      </c>
      <c r="D12051">
        <v>65970000000</v>
      </c>
      <c r="E12051">
        <v>2019</v>
      </c>
    </row>
    <row r="12052" spans="1:5" x14ac:dyDescent="0.25">
      <c r="A12052" t="s">
        <v>334</v>
      </c>
      <c r="B12052" t="s">
        <v>172</v>
      </c>
      <c r="C12052" t="s">
        <v>14</v>
      </c>
      <c r="D12052">
        <v>68056000000</v>
      </c>
      <c r="E12052">
        <v>2020</v>
      </c>
    </row>
    <row r="12053" spans="1:5" x14ac:dyDescent="0.25">
      <c r="A12053" t="s">
        <v>334</v>
      </c>
      <c r="B12053" t="s">
        <v>172</v>
      </c>
      <c r="C12053" t="s">
        <v>17</v>
      </c>
      <c r="D12053">
        <v>33022000000</v>
      </c>
      <c r="E12053">
        <v>2018</v>
      </c>
    </row>
    <row r="12054" spans="1:5" x14ac:dyDescent="0.25">
      <c r="A12054" t="s">
        <v>334</v>
      </c>
      <c r="B12054" t="s">
        <v>172</v>
      </c>
      <c r="C12054" t="s">
        <v>17</v>
      </c>
      <c r="D12054">
        <v>38310000000</v>
      </c>
      <c r="E12054">
        <v>2019</v>
      </c>
    </row>
    <row r="12055" spans="1:5" x14ac:dyDescent="0.25">
      <c r="A12055" t="s">
        <v>334</v>
      </c>
      <c r="B12055" t="s">
        <v>172</v>
      </c>
      <c r="C12055" t="s">
        <v>17</v>
      </c>
      <c r="D12055">
        <v>51411000000</v>
      </c>
      <c r="E12055">
        <v>2020</v>
      </c>
    </row>
    <row r="12056" spans="1:5" x14ac:dyDescent="0.25">
      <c r="A12056" t="s">
        <v>334</v>
      </c>
      <c r="B12056" t="s">
        <v>172</v>
      </c>
      <c r="C12056" t="s">
        <v>456</v>
      </c>
      <c r="D12056">
        <v>11002000000</v>
      </c>
      <c r="E12056">
        <v>2018</v>
      </c>
    </row>
    <row r="12057" spans="1:5" x14ac:dyDescent="0.25">
      <c r="A12057" t="s">
        <v>334</v>
      </c>
      <c r="B12057" t="s">
        <v>172</v>
      </c>
      <c r="C12057" t="s">
        <v>456</v>
      </c>
      <c r="D12057">
        <v>12103000000</v>
      </c>
      <c r="E12057">
        <v>2019</v>
      </c>
    </row>
    <row r="12058" spans="1:5" x14ac:dyDescent="0.25">
      <c r="A12058" t="s">
        <v>334</v>
      </c>
      <c r="B12058" t="s">
        <v>172</v>
      </c>
      <c r="C12058" t="s">
        <v>456</v>
      </c>
      <c r="D12058">
        <v>9731000000</v>
      </c>
      <c r="E12058">
        <v>2020</v>
      </c>
    </row>
    <row r="12059" spans="1:5" x14ac:dyDescent="0.25">
      <c r="A12059" t="s">
        <v>334</v>
      </c>
      <c r="B12059" t="s">
        <v>172</v>
      </c>
      <c r="C12059" t="s">
        <v>457</v>
      </c>
      <c r="D12059">
        <v>0</v>
      </c>
      <c r="E12059">
        <v>2018</v>
      </c>
    </row>
    <row r="12060" spans="1:5" x14ac:dyDescent="0.25">
      <c r="A12060" t="s">
        <v>334</v>
      </c>
      <c r="B12060" t="s">
        <v>172</v>
      </c>
      <c r="C12060" t="s">
        <v>457</v>
      </c>
      <c r="D12060">
        <v>0</v>
      </c>
      <c r="E12060">
        <v>2020</v>
      </c>
    </row>
    <row r="12061" spans="1:5" x14ac:dyDescent="0.25">
      <c r="A12061" t="s">
        <v>334</v>
      </c>
      <c r="B12061" t="s">
        <v>172</v>
      </c>
      <c r="C12061" t="s">
        <v>494</v>
      </c>
      <c r="D12061">
        <v>0</v>
      </c>
      <c r="E12061">
        <v>2019</v>
      </c>
    </row>
    <row r="12062" spans="1:5" x14ac:dyDescent="0.25">
      <c r="A12062" t="s">
        <v>334</v>
      </c>
      <c r="B12062" t="s">
        <v>172</v>
      </c>
      <c r="C12062" t="s">
        <v>458</v>
      </c>
      <c r="D12062">
        <v>12081000000</v>
      </c>
      <c r="E12062">
        <v>2018</v>
      </c>
    </row>
    <row r="12063" spans="1:5" x14ac:dyDescent="0.25">
      <c r="A12063" t="s">
        <v>334</v>
      </c>
      <c r="B12063" t="s">
        <v>172</v>
      </c>
      <c r="C12063" t="s">
        <v>458</v>
      </c>
      <c r="D12063">
        <v>12561000000</v>
      </c>
      <c r="E12063">
        <v>2019</v>
      </c>
    </row>
    <row r="12064" spans="1:5" x14ac:dyDescent="0.25">
      <c r="A12064" t="s">
        <v>334</v>
      </c>
      <c r="B12064" t="s">
        <v>172</v>
      </c>
      <c r="C12064" t="s">
        <v>458</v>
      </c>
      <c r="D12064">
        <v>10584000000</v>
      </c>
      <c r="E12064">
        <v>2020</v>
      </c>
    </row>
    <row r="12065" spans="1:5" x14ac:dyDescent="0.25">
      <c r="A12065" t="s">
        <v>334</v>
      </c>
      <c r="B12065" t="s">
        <v>172</v>
      </c>
      <c r="C12065" t="s">
        <v>459</v>
      </c>
      <c r="D12065">
        <v>9152000000</v>
      </c>
      <c r="E12065">
        <v>2018</v>
      </c>
    </row>
    <row r="12066" spans="1:5" x14ac:dyDescent="0.25">
      <c r="A12066" t="s">
        <v>334</v>
      </c>
      <c r="B12066" t="s">
        <v>172</v>
      </c>
      <c r="C12066" t="s">
        <v>459</v>
      </c>
      <c r="D12066">
        <v>10086000000</v>
      </c>
      <c r="E12066">
        <v>2019</v>
      </c>
    </row>
    <row r="12067" spans="1:5" x14ac:dyDescent="0.25">
      <c r="A12067" t="s">
        <v>334</v>
      </c>
      <c r="B12067" t="s">
        <v>172</v>
      </c>
      <c r="C12067" t="s">
        <v>459</v>
      </c>
      <c r="D12067">
        <v>8997000000</v>
      </c>
      <c r="E12067">
        <v>2020</v>
      </c>
    </row>
    <row r="12068" spans="1:5" x14ac:dyDescent="0.25">
      <c r="A12068" t="s">
        <v>334</v>
      </c>
      <c r="B12068" t="s">
        <v>172</v>
      </c>
      <c r="C12068" t="s">
        <v>460</v>
      </c>
      <c r="D12068">
        <v>-17122000000</v>
      </c>
      <c r="E12068">
        <v>2018</v>
      </c>
    </row>
    <row r="12069" spans="1:5" x14ac:dyDescent="0.25">
      <c r="A12069" t="s">
        <v>334</v>
      </c>
      <c r="B12069" t="s">
        <v>172</v>
      </c>
      <c r="C12069" t="s">
        <v>460</v>
      </c>
      <c r="D12069">
        <v>-16051000000</v>
      </c>
      <c r="E12069">
        <v>2019</v>
      </c>
    </row>
    <row r="12070" spans="1:5" x14ac:dyDescent="0.25">
      <c r="A12070" t="s">
        <v>334</v>
      </c>
      <c r="B12070" t="s">
        <v>172</v>
      </c>
      <c r="C12070" t="s">
        <v>460</v>
      </c>
      <c r="D12070">
        <v>-14096000000</v>
      </c>
      <c r="E12070">
        <v>2020</v>
      </c>
    </row>
    <row r="12071" spans="1:5" x14ac:dyDescent="0.25">
      <c r="A12071" t="s">
        <v>334</v>
      </c>
      <c r="B12071" t="s">
        <v>172</v>
      </c>
      <c r="C12071" t="s">
        <v>461</v>
      </c>
      <c r="D12071">
        <v>-314000000</v>
      </c>
      <c r="E12071">
        <v>2018</v>
      </c>
    </row>
    <row r="12072" spans="1:5" x14ac:dyDescent="0.25">
      <c r="A12072" t="s">
        <v>334</v>
      </c>
      <c r="B12072" t="s">
        <v>172</v>
      </c>
      <c r="C12072" t="s">
        <v>461</v>
      </c>
      <c r="D12072">
        <v>-6626000000</v>
      </c>
      <c r="E12072">
        <v>2019</v>
      </c>
    </row>
    <row r="12073" spans="1:5" x14ac:dyDescent="0.25">
      <c r="A12073" t="s">
        <v>334</v>
      </c>
      <c r="B12073" t="s">
        <v>172</v>
      </c>
      <c r="C12073" t="s">
        <v>461</v>
      </c>
      <c r="D12073">
        <v>-13883000000</v>
      </c>
      <c r="E12073">
        <v>2020</v>
      </c>
    </row>
    <row r="12074" spans="1:5" x14ac:dyDescent="0.25">
      <c r="A12074" t="s">
        <v>334</v>
      </c>
      <c r="B12074" t="s">
        <v>172</v>
      </c>
      <c r="C12074" t="s">
        <v>462</v>
      </c>
      <c r="D12074">
        <v>6316000000</v>
      </c>
      <c r="E12074">
        <v>2018</v>
      </c>
    </row>
    <row r="12075" spans="1:5" x14ac:dyDescent="0.25">
      <c r="A12075" t="s">
        <v>334</v>
      </c>
      <c r="B12075" t="s">
        <v>172</v>
      </c>
      <c r="C12075" t="s">
        <v>462</v>
      </c>
      <c r="D12075">
        <v>8905000000</v>
      </c>
      <c r="E12075">
        <v>2019</v>
      </c>
    </row>
    <row r="12076" spans="1:5" x14ac:dyDescent="0.25">
      <c r="A12076" t="s">
        <v>334</v>
      </c>
      <c r="B12076" t="s">
        <v>172</v>
      </c>
      <c r="C12076" t="s">
        <v>462</v>
      </c>
      <c r="D12076">
        <v>8182000000</v>
      </c>
      <c r="E12076">
        <v>2020</v>
      </c>
    </row>
    <row r="12077" spans="1:5" x14ac:dyDescent="0.25">
      <c r="A12077" t="s">
        <v>334</v>
      </c>
      <c r="B12077" t="s">
        <v>172</v>
      </c>
      <c r="C12077" t="s">
        <v>463</v>
      </c>
      <c r="D12077">
        <v>-2040000000</v>
      </c>
      <c r="E12077">
        <v>2018</v>
      </c>
    </row>
    <row r="12078" spans="1:5" x14ac:dyDescent="0.25">
      <c r="A12078" t="s">
        <v>334</v>
      </c>
      <c r="B12078" t="s">
        <v>172</v>
      </c>
      <c r="C12078" t="s">
        <v>463</v>
      </c>
      <c r="D12078">
        <v>-67000000</v>
      </c>
      <c r="E12078">
        <v>2019</v>
      </c>
    </row>
    <row r="12079" spans="1:5" x14ac:dyDescent="0.25">
      <c r="A12079" t="s">
        <v>334</v>
      </c>
      <c r="B12079" t="s">
        <v>172</v>
      </c>
      <c r="C12079" t="s">
        <v>463</v>
      </c>
      <c r="D12079">
        <v>-1225000000</v>
      </c>
      <c r="E12079">
        <v>2020</v>
      </c>
    </row>
    <row r="12080" spans="1:5" x14ac:dyDescent="0.25">
      <c r="A12080" t="s">
        <v>334</v>
      </c>
      <c r="B12080" t="s">
        <v>172</v>
      </c>
      <c r="C12080" t="s">
        <v>12</v>
      </c>
      <c r="D12080">
        <v>9097000000</v>
      </c>
      <c r="E12080">
        <v>2018</v>
      </c>
    </row>
    <row r="12081" spans="1:5" x14ac:dyDescent="0.25">
      <c r="A12081" t="s">
        <v>334</v>
      </c>
      <c r="B12081" t="s">
        <v>172</v>
      </c>
      <c r="C12081" t="s">
        <v>12</v>
      </c>
      <c r="D12081">
        <v>10028000000</v>
      </c>
      <c r="E12081">
        <v>2019</v>
      </c>
    </row>
    <row r="12082" spans="1:5" x14ac:dyDescent="0.25">
      <c r="A12082" t="s">
        <v>334</v>
      </c>
      <c r="B12082" t="s">
        <v>172</v>
      </c>
      <c r="C12082" t="s">
        <v>12</v>
      </c>
      <c r="D12082">
        <v>8653000000</v>
      </c>
      <c r="E12082">
        <v>2020</v>
      </c>
    </row>
    <row r="12083" spans="1:5" x14ac:dyDescent="0.25">
      <c r="A12083" t="s">
        <v>334</v>
      </c>
      <c r="B12083" t="s">
        <v>172</v>
      </c>
      <c r="C12083" t="s">
        <v>464</v>
      </c>
      <c r="D12083">
        <v>14246000000</v>
      </c>
      <c r="E12083">
        <v>2018</v>
      </c>
    </row>
    <row r="12084" spans="1:5" x14ac:dyDescent="0.25">
      <c r="A12084" t="s">
        <v>334</v>
      </c>
      <c r="B12084" t="s">
        <v>172</v>
      </c>
      <c r="C12084" t="s">
        <v>464</v>
      </c>
      <c r="D12084">
        <v>414000000</v>
      </c>
      <c r="E12084">
        <v>2019</v>
      </c>
    </row>
    <row r="12085" spans="1:5" x14ac:dyDescent="0.25">
      <c r="A12085" t="s">
        <v>334</v>
      </c>
      <c r="B12085" t="s">
        <v>172</v>
      </c>
      <c r="C12085" t="s">
        <v>464</v>
      </c>
      <c r="D12085">
        <v>788000000</v>
      </c>
      <c r="E12085">
        <v>2020</v>
      </c>
    </row>
    <row r="12086" spans="1:5" x14ac:dyDescent="0.25">
      <c r="A12086" t="s">
        <v>334</v>
      </c>
      <c r="B12086" t="s">
        <v>172</v>
      </c>
      <c r="C12086" t="s">
        <v>465</v>
      </c>
      <c r="D12086">
        <v>8434000000</v>
      </c>
      <c r="E12086">
        <v>2018</v>
      </c>
    </row>
    <row r="12087" spans="1:5" x14ac:dyDescent="0.25">
      <c r="A12087" t="s">
        <v>334</v>
      </c>
      <c r="B12087" t="s">
        <v>172</v>
      </c>
      <c r="C12087" t="s">
        <v>465</v>
      </c>
      <c r="D12087">
        <v>10077000000</v>
      </c>
      <c r="E12087">
        <v>2019</v>
      </c>
    </row>
    <row r="12088" spans="1:5" x14ac:dyDescent="0.25">
      <c r="A12088" t="s">
        <v>334</v>
      </c>
      <c r="B12088" t="s">
        <v>172</v>
      </c>
      <c r="C12088" t="s">
        <v>465</v>
      </c>
      <c r="D12088">
        <v>10105000000</v>
      </c>
      <c r="E12088">
        <v>2020</v>
      </c>
    </row>
    <row r="12089" spans="1:5" x14ac:dyDescent="0.25">
      <c r="A12089" t="s">
        <v>334</v>
      </c>
      <c r="B12089" t="s">
        <v>172</v>
      </c>
      <c r="C12089" t="s">
        <v>466</v>
      </c>
      <c r="D12089">
        <v>7646000000</v>
      </c>
      <c r="E12089">
        <v>2018</v>
      </c>
    </row>
    <row r="12090" spans="1:5" x14ac:dyDescent="0.25">
      <c r="A12090" t="s">
        <v>334</v>
      </c>
      <c r="B12090" t="s">
        <v>172</v>
      </c>
      <c r="C12090" t="s">
        <v>466</v>
      </c>
      <c r="D12090">
        <v>10794000000</v>
      </c>
      <c r="E12090">
        <v>2019</v>
      </c>
    </row>
    <row r="12091" spans="1:5" x14ac:dyDescent="0.25">
      <c r="A12091" t="s">
        <v>334</v>
      </c>
      <c r="B12091" t="s">
        <v>172</v>
      </c>
      <c r="C12091" t="s">
        <v>466</v>
      </c>
      <c r="D12091">
        <v>11286000000</v>
      </c>
      <c r="E12091">
        <v>2020</v>
      </c>
    </row>
    <row r="12092" spans="1:5" x14ac:dyDescent="0.25">
      <c r="A12092" t="s">
        <v>334</v>
      </c>
      <c r="B12092" t="s">
        <v>172</v>
      </c>
      <c r="C12092" t="s">
        <v>467</v>
      </c>
      <c r="D12092">
        <v>1079000000</v>
      </c>
      <c r="E12092">
        <v>2018</v>
      </c>
    </row>
    <row r="12093" spans="1:5" x14ac:dyDescent="0.25">
      <c r="A12093" t="s">
        <v>334</v>
      </c>
      <c r="B12093" t="s">
        <v>172</v>
      </c>
      <c r="C12093" t="s">
        <v>467</v>
      </c>
      <c r="D12093">
        <v>458000000</v>
      </c>
      <c r="E12093">
        <v>2019</v>
      </c>
    </row>
    <row r="12094" spans="1:5" x14ac:dyDescent="0.25">
      <c r="A12094" t="s">
        <v>334</v>
      </c>
      <c r="B12094" t="s">
        <v>172</v>
      </c>
      <c r="C12094" t="s">
        <v>467</v>
      </c>
      <c r="D12094">
        <v>853000000</v>
      </c>
      <c r="E12094">
        <v>2020</v>
      </c>
    </row>
    <row r="12095" spans="1:5" x14ac:dyDescent="0.25">
      <c r="A12095" t="s">
        <v>334</v>
      </c>
      <c r="B12095" t="s">
        <v>172</v>
      </c>
      <c r="C12095" t="s">
        <v>468</v>
      </c>
      <c r="D12095">
        <v>-546000000</v>
      </c>
      <c r="E12095">
        <v>2018</v>
      </c>
    </row>
    <row r="12096" spans="1:5" x14ac:dyDescent="0.25">
      <c r="A12096" t="s">
        <v>334</v>
      </c>
      <c r="B12096" t="s">
        <v>172</v>
      </c>
      <c r="C12096" t="s">
        <v>468</v>
      </c>
      <c r="D12096">
        <v>324000000</v>
      </c>
      <c r="E12096">
        <v>2019</v>
      </c>
    </row>
    <row r="12097" spans="1:5" x14ac:dyDescent="0.25">
      <c r="A12097" t="s">
        <v>334</v>
      </c>
      <c r="B12097" t="s">
        <v>172</v>
      </c>
      <c r="C12097" t="s">
        <v>468</v>
      </c>
      <c r="D12097">
        <v>30000000</v>
      </c>
      <c r="E12097">
        <v>2020</v>
      </c>
    </row>
    <row r="12098" spans="1:5" x14ac:dyDescent="0.25">
      <c r="A12098" t="s">
        <v>334</v>
      </c>
      <c r="B12098" t="s">
        <v>172</v>
      </c>
      <c r="C12098" t="s">
        <v>469</v>
      </c>
      <c r="D12098">
        <v>6644000000</v>
      </c>
      <c r="E12098">
        <v>2018</v>
      </c>
    </row>
    <row r="12099" spans="1:5" x14ac:dyDescent="0.25">
      <c r="A12099" t="s">
        <v>334</v>
      </c>
      <c r="B12099" t="s">
        <v>172</v>
      </c>
      <c r="C12099" t="s">
        <v>469</v>
      </c>
      <c r="D12099">
        <v>6845000000</v>
      </c>
      <c r="E12099">
        <v>2019</v>
      </c>
    </row>
    <row r="12100" spans="1:5" x14ac:dyDescent="0.25">
      <c r="A12100" t="s">
        <v>334</v>
      </c>
      <c r="B12100" t="s">
        <v>172</v>
      </c>
      <c r="C12100" t="s">
        <v>469</v>
      </c>
      <c r="D12100">
        <v>7047000000</v>
      </c>
      <c r="E12100">
        <v>2020</v>
      </c>
    </row>
    <row r="12101" spans="1:5" x14ac:dyDescent="0.25">
      <c r="A12101" t="s">
        <v>334</v>
      </c>
      <c r="B12101" t="s">
        <v>172</v>
      </c>
      <c r="C12101" t="s">
        <v>470</v>
      </c>
      <c r="D12101">
        <v>7789000000</v>
      </c>
      <c r="E12101">
        <v>2018</v>
      </c>
    </row>
    <row r="12102" spans="1:5" x14ac:dyDescent="0.25">
      <c r="A12102" t="s">
        <v>334</v>
      </c>
      <c r="B12102" t="s">
        <v>172</v>
      </c>
      <c r="C12102" t="s">
        <v>470</v>
      </c>
      <c r="D12102">
        <v>4704000000</v>
      </c>
      <c r="E12102">
        <v>2019</v>
      </c>
    </row>
    <row r="12103" spans="1:5" x14ac:dyDescent="0.25">
      <c r="A12103" t="s">
        <v>334</v>
      </c>
      <c r="B12103" t="s">
        <v>172</v>
      </c>
      <c r="C12103" t="s">
        <v>470</v>
      </c>
      <c r="D12103">
        <v>13583000000</v>
      </c>
      <c r="E12103">
        <v>2020</v>
      </c>
    </row>
    <row r="12104" spans="1:5" x14ac:dyDescent="0.25">
      <c r="A12104" t="s">
        <v>334</v>
      </c>
      <c r="B12104" t="s">
        <v>172</v>
      </c>
      <c r="C12104" t="s">
        <v>471</v>
      </c>
      <c r="D12104">
        <v>0</v>
      </c>
      <c r="E12104">
        <v>2018</v>
      </c>
    </row>
    <row r="12105" spans="1:5" x14ac:dyDescent="0.25">
      <c r="A12105" t="s">
        <v>334</v>
      </c>
      <c r="B12105" t="s">
        <v>172</v>
      </c>
      <c r="C12105" t="s">
        <v>471</v>
      </c>
      <c r="D12105">
        <v>0</v>
      </c>
      <c r="E12105">
        <v>2019</v>
      </c>
    </row>
    <row r="12106" spans="1:5" x14ac:dyDescent="0.25">
      <c r="A12106" t="s">
        <v>334</v>
      </c>
      <c r="B12106" t="s">
        <v>172</v>
      </c>
      <c r="C12106" t="s">
        <v>471</v>
      </c>
      <c r="D12106">
        <v>0</v>
      </c>
      <c r="E12106">
        <v>2020</v>
      </c>
    </row>
    <row r="12107" spans="1:5" x14ac:dyDescent="0.25">
      <c r="A12107" t="s">
        <v>334</v>
      </c>
      <c r="B12107" t="s">
        <v>172</v>
      </c>
      <c r="C12107" t="s">
        <v>472</v>
      </c>
      <c r="D12107">
        <v>0</v>
      </c>
      <c r="E12107">
        <v>2018</v>
      </c>
    </row>
    <row r="12108" spans="1:5" x14ac:dyDescent="0.25">
      <c r="A12108" t="s">
        <v>334</v>
      </c>
      <c r="B12108" t="s">
        <v>172</v>
      </c>
      <c r="C12108" t="s">
        <v>472</v>
      </c>
      <c r="D12108">
        <v>0</v>
      </c>
      <c r="E12108">
        <v>2019</v>
      </c>
    </row>
    <row r="12109" spans="1:5" x14ac:dyDescent="0.25">
      <c r="A12109" t="s">
        <v>334</v>
      </c>
      <c r="B12109" t="s">
        <v>172</v>
      </c>
      <c r="C12109" t="s">
        <v>472</v>
      </c>
      <c r="D12109">
        <v>0</v>
      </c>
      <c r="E12109">
        <v>2020</v>
      </c>
    </row>
    <row r="12110" spans="1:5" x14ac:dyDescent="0.25">
      <c r="A12110" t="s">
        <v>334</v>
      </c>
      <c r="B12110" t="s">
        <v>172</v>
      </c>
      <c r="C12110" t="s">
        <v>473</v>
      </c>
      <c r="D12110">
        <v>0</v>
      </c>
      <c r="E12110">
        <v>2018</v>
      </c>
    </row>
    <row r="12111" spans="1:5" x14ac:dyDescent="0.25">
      <c r="A12111" t="s">
        <v>334</v>
      </c>
      <c r="B12111" t="s">
        <v>172</v>
      </c>
      <c r="C12111" t="s">
        <v>473</v>
      </c>
      <c r="D12111">
        <v>0</v>
      </c>
      <c r="E12111">
        <v>2019</v>
      </c>
    </row>
    <row r="12112" spans="1:5" x14ac:dyDescent="0.25">
      <c r="A12112" t="s">
        <v>334</v>
      </c>
      <c r="B12112" t="s">
        <v>172</v>
      </c>
      <c r="C12112" t="s">
        <v>473</v>
      </c>
      <c r="D12112">
        <v>0</v>
      </c>
      <c r="E12112">
        <v>2020</v>
      </c>
    </row>
    <row r="12113" spans="1:5" x14ac:dyDescent="0.25">
      <c r="A12113" t="s">
        <v>334</v>
      </c>
      <c r="B12113" t="s">
        <v>172</v>
      </c>
      <c r="C12113" t="s">
        <v>474</v>
      </c>
      <c r="D12113">
        <v>0</v>
      </c>
      <c r="E12113">
        <v>2018</v>
      </c>
    </row>
    <row r="12114" spans="1:5" x14ac:dyDescent="0.25">
      <c r="A12114" t="s">
        <v>334</v>
      </c>
      <c r="B12114" t="s">
        <v>172</v>
      </c>
      <c r="C12114" t="s">
        <v>474</v>
      </c>
      <c r="D12114">
        <v>0</v>
      </c>
      <c r="E12114">
        <v>2019</v>
      </c>
    </row>
    <row r="12115" spans="1:5" x14ac:dyDescent="0.25">
      <c r="A12115" t="s">
        <v>334</v>
      </c>
      <c r="B12115" t="s">
        <v>172</v>
      </c>
      <c r="C12115" t="s">
        <v>474</v>
      </c>
      <c r="D12115">
        <v>0</v>
      </c>
      <c r="E12115">
        <v>2020</v>
      </c>
    </row>
    <row r="12116" spans="1:5" x14ac:dyDescent="0.25">
      <c r="A12116" t="s">
        <v>334</v>
      </c>
      <c r="B12116" t="s">
        <v>172</v>
      </c>
      <c r="C12116" t="s">
        <v>475</v>
      </c>
      <c r="D12116">
        <v>1476000000</v>
      </c>
      <c r="E12116">
        <v>2018</v>
      </c>
    </row>
    <row r="12117" spans="1:5" x14ac:dyDescent="0.25">
      <c r="A12117" t="s">
        <v>334</v>
      </c>
      <c r="B12117" t="s">
        <v>172</v>
      </c>
      <c r="C12117" t="s">
        <v>475</v>
      </c>
      <c r="D12117">
        <v>1012000000</v>
      </c>
      <c r="E12117">
        <v>2019</v>
      </c>
    </row>
    <row r="12118" spans="1:5" x14ac:dyDescent="0.25">
      <c r="A12118" t="s">
        <v>334</v>
      </c>
      <c r="B12118" t="s">
        <v>172</v>
      </c>
      <c r="C12118" t="s">
        <v>475</v>
      </c>
      <c r="D12118">
        <v>647000000</v>
      </c>
      <c r="E12118">
        <v>2020</v>
      </c>
    </row>
    <row r="12119" spans="1:5" x14ac:dyDescent="0.25">
      <c r="A12119" t="s">
        <v>334</v>
      </c>
      <c r="B12119" t="s">
        <v>172</v>
      </c>
      <c r="C12119" t="s">
        <v>476</v>
      </c>
      <c r="D12119">
        <v>0</v>
      </c>
      <c r="E12119">
        <v>2018</v>
      </c>
    </row>
    <row r="12120" spans="1:5" x14ac:dyDescent="0.25">
      <c r="A12120" t="s">
        <v>334</v>
      </c>
      <c r="B12120" t="s">
        <v>172</v>
      </c>
      <c r="C12120" t="s">
        <v>476</v>
      </c>
      <c r="D12120">
        <v>0</v>
      </c>
      <c r="E12120">
        <v>2019</v>
      </c>
    </row>
    <row r="12121" spans="1:5" x14ac:dyDescent="0.25">
      <c r="A12121" t="s">
        <v>334</v>
      </c>
      <c r="B12121" t="s">
        <v>172</v>
      </c>
      <c r="C12121" t="s">
        <v>476</v>
      </c>
      <c r="D12121">
        <v>0</v>
      </c>
      <c r="E12121">
        <v>2020</v>
      </c>
    </row>
    <row r="12122" spans="1:5" x14ac:dyDescent="0.25">
      <c r="A12122" t="s">
        <v>334</v>
      </c>
      <c r="B12122" t="s">
        <v>172</v>
      </c>
      <c r="C12122" t="s">
        <v>477</v>
      </c>
      <c r="D12122">
        <v>1912000000</v>
      </c>
      <c r="E12122">
        <v>2018</v>
      </c>
    </row>
    <row r="12123" spans="1:5" x14ac:dyDescent="0.25">
      <c r="A12123" t="s">
        <v>334</v>
      </c>
      <c r="B12123" t="s">
        <v>172</v>
      </c>
      <c r="C12123" t="s">
        <v>477</v>
      </c>
      <c r="D12123">
        <v>1103000000</v>
      </c>
      <c r="E12123">
        <v>2019</v>
      </c>
    </row>
    <row r="12124" spans="1:5" x14ac:dyDescent="0.25">
      <c r="A12124" t="s">
        <v>334</v>
      </c>
      <c r="B12124" t="s">
        <v>172</v>
      </c>
      <c r="C12124" t="s">
        <v>477</v>
      </c>
      <c r="D12124">
        <v>118000000</v>
      </c>
      <c r="E12124">
        <v>2020</v>
      </c>
    </row>
    <row r="12125" spans="1:5" x14ac:dyDescent="0.25">
      <c r="A12125" t="s">
        <v>334</v>
      </c>
      <c r="B12125" t="s">
        <v>172</v>
      </c>
      <c r="C12125" t="s">
        <v>478</v>
      </c>
      <c r="D12125">
        <v>0</v>
      </c>
      <c r="E12125">
        <v>2018</v>
      </c>
    </row>
    <row r="12126" spans="1:5" x14ac:dyDescent="0.25">
      <c r="A12126" t="s">
        <v>334</v>
      </c>
      <c r="B12126" t="s">
        <v>172</v>
      </c>
      <c r="C12126" t="s">
        <v>478</v>
      </c>
      <c r="D12126">
        <v>0</v>
      </c>
      <c r="E12126">
        <v>2019</v>
      </c>
    </row>
    <row r="12127" spans="1:5" x14ac:dyDescent="0.25">
      <c r="A12127" t="s">
        <v>334</v>
      </c>
      <c r="B12127" t="s">
        <v>172</v>
      </c>
      <c r="C12127" t="s">
        <v>478</v>
      </c>
      <c r="D12127">
        <v>0</v>
      </c>
      <c r="E12127">
        <v>2020</v>
      </c>
    </row>
    <row r="12128" spans="1:5" x14ac:dyDescent="0.25">
      <c r="A12128" t="s">
        <v>334</v>
      </c>
      <c r="B12128" t="s">
        <v>172</v>
      </c>
      <c r="C12128" t="s">
        <v>479</v>
      </c>
      <c r="D12128">
        <v>63234000000</v>
      </c>
      <c r="E12128">
        <v>2018</v>
      </c>
    </row>
    <row r="12129" spans="1:5" x14ac:dyDescent="0.25">
      <c r="A12129" t="s">
        <v>334</v>
      </c>
      <c r="B12129" t="s">
        <v>172</v>
      </c>
      <c r="C12129" t="s">
        <v>479</v>
      </c>
      <c r="D12129">
        <v>65855000000</v>
      </c>
      <c r="E12129">
        <v>2019</v>
      </c>
    </row>
    <row r="12130" spans="1:5" x14ac:dyDescent="0.25">
      <c r="A12130" t="s">
        <v>334</v>
      </c>
      <c r="B12130" t="s">
        <v>172</v>
      </c>
      <c r="C12130" t="s">
        <v>479</v>
      </c>
      <c r="D12130">
        <v>66555000000</v>
      </c>
      <c r="E12130">
        <v>2020</v>
      </c>
    </row>
    <row r="12131" spans="1:5" x14ac:dyDescent="0.25">
      <c r="A12131" t="s">
        <v>334</v>
      </c>
      <c r="B12131" t="s">
        <v>172</v>
      </c>
      <c r="C12131" t="s">
        <v>480</v>
      </c>
      <c r="D12131">
        <v>34300000000</v>
      </c>
      <c r="E12131">
        <v>2018</v>
      </c>
    </row>
    <row r="12132" spans="1:5" x14ac:dyDescent="0.25">
      <c r="A12132" t="s">
        <v>334</v>
      </c>
      <c r="B12132" t="s">
        <v>172</v>
      </c>
      <c r="C12132" t="s">
        <v>480</v>
      </c>
      <c r="D12132">
        <v>37266000000</v>
      </c>
      <c r="E12132">
        <v>2019</v>
      </c>
    </row>
    <row r="12133" spans="1:5" x14ac:dyDescent="0.25">
      <c r="A12133" t="s">
        <v>334</v>
      </c>
      <c r="B12133" t="s">
        <v>172</v>
      </c>
      <c r="C12133" t="s">
        <v>480</v>
      </c>
      <c r="D12133">
        <v>33014000000</v>
      </c>
      <c r="E12133">
        <v>2020</v>
      </c>
    </row>
    <row r="12134" spans="1:5" x14ac:dyDescent="0.25">
      <c r="A12134" t="s">
        <v>334</v>
      </c>
      <c r="B12134" t="s">
        <v>172</v>
      </c>
      <c r="C12134" t="s">
        <v>481</v>
      </c>
      <c r="D12134">
        <v>11002000000</v>
      </c>
      <c r="E12134">
        <v>2018</v>
      </c>
    </row>
    <row r="12135" spans="1:5" x14ac:dyDescent="0.25">
      <c r="A12135" t="s">
        <v>334</v>
      </c>
      <c r="B12135" t="s">
        <v>172</v>
      </c>
      <c r="C12135" t="s">
        <v>481</v>
      </c>
      <c r="D12135">
        <v>12103000000</v>
      </c>
      <c r="E12135">
        <v>2019</v>
      </c>
    </row>
    <row r="12136" spans="1:5" x14ac:dyDescent="0.25">
      <c r="A12136" t="s">
        <v>334</v>
      </c>
      <c r="B12136" t="s">
        <v>172</v>
      </c>
      <c r="C12136" t="s">
        <v>481</v>
      </c>
      <c r="D12136">
        <v>9731000000</v>
      </c>
      <c r="E12136">
        <v>2020</v>
      </c>
    </row>
    <row r="12137" spans="1:5" x14ac:dyDescent="0.25">
      <c r="A12137" t="s">
        <v>334</v>
      </c>
      <c r="B12137" t="s">
        <v>172</v>
      </c>
      <c r="C12137" t="s">
        <v>482</v>
      </c>
      <c r="D12137">
        <v>0</v>
      </c>
      <c r="E12137">
        <v>2018</v>
      </c>
    </row>
    <row r="12138" spans="1:5" x14ac:dyDescent="0.25">
      <c r="A12138" t="s">
        <v>334</v>
      </c>
      <c r="B12138" t="s">
        <v>172</v>
      </c>
      <c r="C12138" t="s">
        <v>482</v>
      </c>
      <c r="D12138">
        <v>10994000000</v>
      </c>
      <c r="E12138">
        <v>2019</v>
      </c>
    </row>
    <row r="12139" spans="1:5" x14ac:dyDescent="0.25">
      <c r="A12139" t="s">
        <v>334</v>
      </c>
      <c r="B12139" t="s">
        <v>172</v>
      </c>
      <c r="C12139" t="s">
        <v>482</v>
      </c>
      <c r="D12139">
        <v>2183000000</v>
      </c>
      <c r="E12139">
        <v>2020</v>
      </c>
    </row>
    <row r="12140" spans="1:5" x14ac:dyDescent="0.25">
      <c r="A12140" t="s">
        <v>334</v>
      </c>
      <c r="B12140" t="s">
        <v>172</v>
      </c>
      <c r="C12140" t="s">
        <v>483</v>
      </c>
      <c r="D12140">
        <v>7038000000</v>
      </c>
      <c r="E12140">
        <v>2018</v>
      </c>
    </row>
    <row r="12141" spans="1:5" x14ac:dyDescent="0.25">
      <c r="A12141" t="s">
        <v>334</v>
      </c>
      <c r="B12141" t="s">
        <v>172</v>
      </c>
      <c r="C12141" t="s">
        <v>483</v>
      </c>
      <c r="D12141">
        <v>4695000000</v>
      </c>
      <c r="E12141">
        <v>2019</v>
      </c>
    </row>
    <row r="12142" spans="1:5" x14ac:dyDescent="0.25">
      <c r="A12142" t="s">
        <v>334</v>
      </c>
      <c r="B12142" t="s">
        <v>172</v>
      </c>
      <c r="C12142" t="s">
        <v>483</v>
      </c>
      <c r="D12142">
        <v>4119000000</v>
      </c>
      <c r="E12142">
        <v>2020</v>
      </c>
    </row>
    <row r="12143" spans="1:5" x14ac:dyDescent="0.25">
      <c r="A12143" t="s">
        <v>334</v>
      </c>
      <c r="B12143" t="s">
        <v>172</v>
      </c>
      <c r="C12143" t="s">
        <v>484</v>
      </c>
      <c r="D12143">
        <v>225000000</v>
      </c>
      <c r="E12143">
        <v>2018</v>
      </c>
    </row>
    <row r="12144" spans="1:5" x14ac:dyDescent="0.25">
      <c r="A12144" t="s">
        <v>334</v>
      </c>
      <c r="B12144" t="s">
        <v>172</v>
      </c>
      <c r="C12144" t="s">
        <v>484</v>
      </c>
      <c r="D12144">
        <v>201000000</v>
      </c>
      <c r="E12144">
        <v>2019</v>
      </c>
    </row>
    <row r="12145" spans="1:5" x14ac:dyDescent="0.25">
      <c r="A12145" t="s">
        <v>334</v>
      </c>
      <c r="B12145" t="s">
        <v>172</v>
      </c>
      <c r="C12145" t="s">
        <v>484</v>
      </c>
      <c r="D12145">
        <v>126000000</v>
      </c>
      <c r="E12145">
        <v>2020</v>
      </c>
    </row>
    <row r="12146" spans="1:5" x14ac:dyDescent="0.25">
      <c r="A12146" t="s">
        <v>334</v>
      </c>
      <c r="B12146" t="s">
        <v>172</v>
      </c>
      <c r="C12146" t="s">
        <v>485</v>
      </c>
      <c r="D12146">
        <v>16981000000</v>
      </c>
      <c r="E12146">
        <v>2018</v>
      </c>
    </row>
    <row r="12147" spans="1:5" x14ac:dyDescent="0.25">
      <c r="A12147" t="s">
        <v>334</v>
      </c>
      <c r="B12147" t="s">
        <v>172</v>
      </c>
      <c r="C12147" t="s">
        <v>485</v>
      </c>
      <c r="D12147">
        <v>19299000000</v>
      </c>
      <c r="E12147">
        <v>2020</v>
      </c>
    </row>
    <row r="12148" spans="1:5" x14ac:dyDescent="0.25">
      <c r="A12148" t="s">
        <v>334</v>
      </c>
      <c r="B12148" t="s">
        <v>172</v>
      </c>
      <c r="C12148" t="s">
        <v>495</v>
      </c>
      <c r="D12148">
        <v>0</v>
      </c>
      <c r="E12148">
        <v>2019</v>
      </c>
    </row>
    <row r="12149" spans="1:5" x14ac:dyDescent="0.25">
      <c r="A12149" t="s">
        <v>334</v>
      </c>
      <c r="B12149" t="s">
        <v>172</v>
      </c>
      <c r="C12149" t="s">
        <v>486</v>
      </c>
      <c r="D12149">
        <v>2945000000</v>
      </c>
      <c r="E12149">
        <v>2018</v>
      </c>
    </row>
    <row r="12150" spans="1:5" x14ac:dyDescent="0.25">
      <c r="A12150" t="s">
        <v>334</v>
      </c>
      <c r="B12150" t="s">
        <v>172</v>
      </c>
      <c r="C12150" t="s">
        <v>486</v>
      </c>
      <c r="D12150">
        <v>-2581000000</v>
      </c>
      <c r="E12150">
        <v>2019</v>
      </c>
    </row>
    <row r="12151" spans="1:5" x14ac:dyDescent="0.25">
      <c r="A12151" t="s">
        <v>334</v>
      </c>
      <c r="B12151" t="s">
        <v>172</v>
      </c>
      <c r="C12151" t="s">
        <v>486</v>
      </c>
      <c r="D12151">
        <v>373000000</v>
      </c>
      <c r="E12151">
        <v>2020</v>
      </c>
    </row>
    <row r="12152" spans="1:5" x14ac:dyDescent="0.25">
      <c r="A12152" t="s">
        <v>336</v>
      </c>
      <c r="B12152" t="s">
        <v>174</v>
      </c>
      <c r="C12152" t="s">
        <v>411</v>
      </c>
      <c r="D12152">
        <v>3206900000</v>
      </c>
      <c r="E12152">
        <v>2018</v>
      </c>
    </row>
    <row r="12153" spans="1:5" x14ac:dyDescent="0.25">
      <c r="A12153" t="s">
        <v>336</v>
      </c>
      <c r="B12153" t="s">
        <v>174</v>
      </c>
      <c r="C12153" t="s">
        <v>411</v>
      </c>
      <c r="D12153">
        <v>3152900000</v>
      </c>
      <c r="E12153">
        <v>2019</v>
      </c>
    </row>
    <row r="12154" spans="1:5" x14ac:dyDescent="0.25">
      <c r="A12154" t="s">
        <v>336</v>
      </c>
      <c r="B12154" t="s">
        <v>174</v>
      </c>
      <c r="C12154" t="s">
        <v>411</v>
      </c>
      <c r="D12154">
        <v>3869600000</v>
      </c>
      <c r="E12154">
        <v>2020</v>
      </c>
    </row>
    <row r="12155" spans="1:5" x14ac:dyDescent="0.25">
      <c r="A12155" t="s">
        <v>336</v>
      </c>
      <c r="B12155" t="s">
        <v>174</v>
      </c>
      <c r="C12155" t="s">
        <v>10</v>
      </c>
      <c r="D12155">
        <v>4593900000</v>
      </c>
      <c r="E12155">
        <v>2018</v>
      </c>
    </row>
    <row r="12156" spans="1:5" x14ac:dyDescent="0.25">
      <c r="A12156" t="s">
        <v>336</v>
      </c>
      <c r="B12156" t="s">
        <v>174</v>
      </c>
      <c r="C12156" t="s">
        <v>10</v>
      </c>
      <c r="D12156">
        <v>4547300000</v>
      </c>
      <c r="E12156">
        <v>2019</v>
      </c>
    </row>
    <row r="12157" spans="1:5" x14ac:dyDescent="0.25">
      <c r="A12157" t="s">
        <v>336</v>
      </c>
      <c r="B12157" t="s">
        <v>174</v>
      </c>
      <c r="C12157" t="s">
        <v>10</v>
      </c>
      <c r="D12157">
        <v>5875300000</v>
      </c>
      <c r="E12157">
        <v>2020</v>
      </c>
    </row>
    <row r="12158" spans="1:5" x14ac:dyDescent="0.25">
      <c r="A12158" t="s">
        <v>336</v>
      </c>
      <c r="B12158" t="s">
        <v>174</v>
      </c>
      <c r="C12158" t="s">
        <v>412</v>
      </c>
      <c r="D12158">
        <v>0</v>
      </c>
      <c r="E12158">
        <v>2018</v>
      </c>
    </row>
    <row r="12159" spans="1:5" x14ac:dyDescent="0.25">
      <c r="A12159" t="s">
        <v>336</v>
      </c>
      <c r="B12159" t="s">
        <v>174</v>
      </c>
      <c r="C12159" t="s">
        <v>412</v>
      </c>
      <c r="D12159">
        <v>0</v>
      </c>
      <c r="E12159">
        <v>2019</v>
      </c>
    </row>
    <row r="12160" spans="1:5" x14ac:dyDescent="0.25">
      <c r="A12160" t="s">
        <v>336</v>
      </c>
      <c r="B12160" t="s">
        <v>174</v>
      </c>
      <c r="C12160" t="s">
        <v>412</v>
      </c>
      <c r="D12160">
        <v>0</v>
      </c>
      <c r="E12160">
        <v>2020</v>
      </c>
    </row>
    <row r="12161" spans="1:5" x14ac:dyDescent="0.25">
      <c r="A12161" t="s">
        <v>336</v>
      </c>
      <c r="B12161" t="s">
        <v>174</v>
      </c>
      <c r="C12161" t="s">
        <v>413</v>
      </c>
      <c r="D12161">
        <v>1861500000</v>
      </c>
      <c r="E12161">
        <v>2018</v>
      </c>
    </row>
    <row r="12162" spans="1:5" x14ac:dyDescent="0.25">
      <c r="A12162" t="s">
        <v>336</v>
      </c>
      <c r="B12162" t="s">
        <v>174</v>
      </c>
      <c r="C12162" t="s">
        <v>413</v>
      </c>
      <c r="D12162">
        <v>832100000</v>
      </c>
      <c r="E12162">
        <v>2019</v>
      </c>
    </row>
    <row r="12163" spans="1:5" x14ac:dyDescent="0.25">
      <c r="A12163" t="s">
        <v>336</v>
      </c>
      <c r="B12163" t="s">
        <v>174</v>
      </c>
      <c r="C12163" t="s">
        <v>413</v>
      </c>
      <c r="D12163">
        <v>193500000</v>
      </c>
      <c r="E12163">
        <v>2020</v>
      </c>
    </row>
    <row r="12164" spans="1:5" x14ac:dyDescent="0.25">
      <c r="A12164" t="s">
        <v>336</v>
      </c>
      <c r="B12164" t="s">
        <v>174</v>
      </c>
      <c r="C12164" t="s">
        <v>15</v>
      </c>
      <c r="D12164">
        <v>43908400000</v>
      </c>
      <c r="E12164">
        <v>2018</v>
      </c>
    </row>
    <row r="12165" spans="1:5" x14ac:dyDescent="0.25">
      <c r="A12165" t="s">
        <v>336</v>
      </c>
      <c r="B12165" t="s">
        <v>174</v>
      </c>
      <c r="C12165" t="s">
        <v>15</v>
      </c>
      <c r="D12165">
        <v>39286100000</v>
      </c>
      <c r="E12165">
        <v>2019</v>
      </c>
    </row>
    <row r="12166" spans="1:5" x14ac:dyDescent="0.25">
      <c r="A12166" t="s">
        <v>336</v>
      </c>
      <c r="B12166" t="s">
        <v>174</v>
      </c>
      <c r="C12166" t="s">
        <v>15</v>
      </c>
      <c r="D12166">
        <v>46633100000</v>
      </c>
      <c r="E12166">
        <v>2020</v>
      </c>
    </row>
    <row r="12167" spans="1:5" x14ac:dyDescent="0.25">
      <c r="A12167" t="s">
        <v>336</v>
      </c>
      <c r="B12167" t="s">
        <v>174</v>
      </c>
      <c r="C12167" t="s">
        <v>414</v>
      </c>
      <c r="D12167">
        <v>-1210600000</v>
      </c>
      <c r="E12167">
        <v>2018</v>
      </c>
    </row>
    <row r="12168" spans="1:5" x14ac:dyDescent="0.25">
      <c r="A12168" t="s">
        <v>336</v>
      </c>
      <c r="B12168" t="s">
        <v>174</v>
      </c>
      <c r="C12168" t="s">
        <v>414</v>
      </c>
      <c r="D12168">
        <v>-1033900000</v>
      </c>
      <c r="E12168">
        <v>2019</v>
      </c>
    </row>
    <row r="12169" spans="1:5" x14ac:dyDescent="0.25">
      <c r="A12169" t="s">
        <v>336</v>
      </c>
      <c r="B12169" t="s">
        <v>174</v>
      </c>
      <c r="C12169" t="s">
        <v>414</v>
      </c>
      <c r="D12169">
        <v>-1387900000</v>
      </c>
      <c r="E12169">
        <v>2020</v>
      </c>
    </row>
    <row r="12170" spans="1:5" x14ac:dyDescent="0.25">
      <c r="A12170" t="s">
        <v>336</v>
      </c>
      <c r="B12170" t="s">
        <v>174</v>
      </c>
      <c r="C12170" t="s">
        <v>415</v>
      </c>
      <c r="D12170">
        <v>-5904900000</v>
      </c>
      <c r="E12170">
        <v>2018</v>
      </c>
    </row>
    <row r="12171" spans="1:5" x14ac:dyDescent="0.25">
      <c r="A12171" t="s">
        <v>336</v>
      </c>
      <c r="B12171" t="s">
        <v>174</v>
      </c>
      <c r="C12171" t="s">
        <v>415</v>
      </c>
      <c r="D12171">
        <v>-2324500000</v>
      </c>
      <c r="E12171">
        <v>2019</v>
      </c>
    </row>
    <row r="12172" spans="1:5" x14ac:dyDescent="0.25">
      <c r="A12172" t="s">
        <v>336</v>
      </c>
      <c r="B12172" t="s">
        <v>174</v>
      </c>
      <c r="C12172" t="s">
        <v>415</v>
      </c>
      <c r="D12172">
        <v>-3137100000</v>
      </c>
      <c r="E12172">
        <v>2020</v>
      </c>
    </row>
    <row r="12173" spans="1:5" x14ac:dyDescent="0.25">
      <c r="A12173" t="s">
        <v>336</v>
      </c>
      <c r="B12173" t="s">
        <v>174</v>
      </c>
      <c r="C12173" t="s">
        <v>416</v>
      </c>
      <c r="D12173">
        <v>1906000000</v>
      </c>
      <c r="E12173">
        <v>2018</v>
      </c>
    </row>
    <row r="12174" spans="1:5" x14ac:dyDescent="0.25">
      <c r="A12174" t="s">
        <v>336</v>
      </c>
      <c r="B12174" t="s">
        <v>174</v>
      </c>
      <c r="C12174" t="s">
        <v>416</v>
      </c>
      <c r="D12174">
        <v>-8082900000</v>
      </c>
      <c r="E12174">
        <v>2019</v>
      </c>
    </row>
    <row r="12175" spans="1:5" x14ac:dyDescent="0.25">
      <c r="A12175" t="s">
        <v>336</v>
      </c>
      <c r="B12175" t="s">
        <v>174</v>
      </c>
      <c r="C12175" t="s">
        <v>416</v>
      </c>
      <c r="D12175">
        <v>-2258900000</v>
      </c>
      <c r="E12175">
        <v>2020</v>
      </c>
    </row>
    <row r="12176" spans="1:5" x14ac:dyDescent="0.25">
      <c r="A12176" t="s">
        <v>336</v>
      </c>
      <c r="B12176" t="s">
        <v>174</v>
      </c>
      <c r="C12176" t="s">
        <v>417</v>
      </c>
      <c r="D12176">
        <v>5524500000</v>
      </c>
      <c r="E12176">
        <v>2018</v>
      </c>
    </row>
    <row r="12177" spans="1:5" x14ac:dyDescent="0.25">
      <c r="A12177" t="s">
        <v>336</v>
      </c>
      <c r="B12177" t="s">
        <v>174</v>
      </c>
      <c r="C12177" t="s">
        <v>417</v>
      </c>
      <c r="D12177">
        <v>4836600000</v>
      </c>
      <c r="E12177">
        <v>2019</v>
      </c>
    </row>
    <row r="12178" spans="1:5" x14ac:dyDescent="0.25">
      <c r="A12178" t="s">
        <v>336</v>
      </c>
      <c r="B12178" t="s">
        <v>174</v>
      </c>
      <c r="C12178" t="s">
        <v>417</v>
      </c>
      <c r="D12178">
        <v>6499600000</v>
      </c>
      <c r="E12178">
        <v>2020</v>
      </c>
    </row>
    <row r="12179" spans="1:5" x14ac:dyDescent="0.25">
      <c r="A12179" t="s">
        <v>336</v>
      </c>
      <c r="B12179" t="s">
        <v>174</v>
      </c>
      <c r="C12179" t="s">
        <v>418</v>
      </c>
      <c r="D12179">
        <v>7320700000</v>
      </c>
      <c r="E12179">
        <v>2018</v>
      </c>
    </row>
    <row r="12180" spans="1:5" x14ac:dyDescent="0.25">
      <c r="A12180" t="s">
        <v>336</v>
      </c>
      <c r="B12180" t="s">
        <v>174</v>
      </c>
      <c r="C12180" t="s">
        <v>418</v>
      </c>
      <c r="D12180">
        <v>2337500000</v>
      </c>
      <c r="E12180">
        <v>2019</v>
      </c>
    </row>
    <row r="12181" spans="1:5" x14ac:dyDescent="0.25">
      <c r="A12181" t="s">
        <v>336</v>
      </c>
      <c r="B12181" t="s">
        <v>174</v>
      </c>
      <c r="C12181" t="s">
        <v>418</v>
      </c>
      <c r="D12181">
        <v>3657100000</v>
      </c>
      <c r="E12181">
        <v>2020</v>
      </c>
    </row>
    <row r="12182" spans="1:5" x14ac:dyDescent="0.25">
      <c r="A12182" t="s">
        <v>336</v>
      </c>
      <c r="B12182" t="s">
        <v>174</v>
      </c>
      <c r="C12182" t="s">
        <v>419</v>
      </c>
      <c r="D12182">
        <v>996700000</v>
      </c>
      <c r="E12182">
        <v>2018</v>
      </c>
    </row>
    <row r="12183" spans="1:5" x14ac:dyDescent="0.25">
      <c r="A12183" t="s">
        <v>336</v>
      </c>
      <c r="B12183" t="s">
        <v>174</v>
      </c>
      <c r="C12183" t="s">
        <v>419</v>
      </c>
      <c r="D12183">
        <v>127200000</v>
      </c>
      <c r="E12183">
        <v>2019</v>
      </c>
    </row>
    <row r="12184" spans="1:5" x14ac:dyDescent="0.25">
      <c r="A12184" t="s">
        <v>336</v>
      </c>
      <c r="B12184" t="s">
        <v>174</v>
      </c>
      <c r="C12184" t="s">
        <v>419</v>
      </c>
      <c r="D12184">
        <v>1350200000</v>
      </c>
      <c r="E12184">
        <v>2020</v>
      </c>
    </row>
    <row r="12185" spans="1:5" x14ac:dyDescent="0.25">
      <c r="A12185" t="s">
        <v>336</v>
      </c>
      <c r="B12185" t="s">
        <v>174</v>
      </c>
      <c r="C12185" t="s">
        <v>420</v>
      </c>
      <c r="D12185">
        <v>-7800000</v>
      </c>
      <c r="E12185">
        <v>2018</v>
      </c>
    </row>
    <row r="12186" spans="1:5" x14ac:dyDescent="0.25">
      <c r="A12186" t="s">
        <v>336</v>
      </c>
      <c r="B12186" t="s">
        <v>174</v>
      </c>
      <c r="C12186" t="s">
        <v>420</v>
      </c>
      <c r="D12186">
        <v>258700000</v>
      </c>
      <c r="E12186">
        <v>2019</v>
      </c>
    </row>
    <row r="12187" spans="1:5" x14ac:dyDescent="0.25">
      <c r="A12187" t="s">
        <v>336</v>
      </c>
      <c r="B12187" t="s">
        <v>174</v>
      </c>
      <c r="C12187" t="s">
        <v>420</v>
      </c>
      <c r="D12187">
        <v>533400000</v>
      </c>
      <c r="E12187">
        <v>2020</v>
      </c>
    </row>
    <row r="12188" spans="1:5" x14ac:dyDescent="0.25">
      <c r="A12188" t="s">
        <v>336</v>
      </c>
      <c r="B12188" t="s">
        <v>174</v>
      </c>
      <c r="C12188" t="s">
        <v>421</v>
      </c>
      <c r="D12188">
        <v>-409800000</v>
      </c>
      <c r="E12188">
        <v>2018</v>
      </c>
    </row>
    <row r="12189" spans="1:5" x14ac:dyDescent="0.25">
      <c r="A12189" t="s">
        <v>336</v>
      </c>
      <c r="B12189" t="s">
        <v>174</v>
      </c>
      <c r="C12189" t="s">
        <v>421</v>
      </c>
      <c r="D12189">
        <v>-699000000</v>
      </c>
      <c r="E12189">
        <v>2019</v>
      </c>
    </row>
    <row r="12190" spans="1:5" x14ac:dyDescent="0.25">
      <c r="A12190" t="s">
        <v>336</v>
      </c>
      <c r="B12190" t="s">
        <v>174</v>
      </c>
      <c r="C12190" t="s">
        <v>421</v>
      </c>
      <c r="D12190">
        <v>1593300000</v>
      </c>
      <c r="E12190">
        <v>2020</v>
      </c>
    </row>
    <row r="12191" spans="1:5" x14ac:dyDescent="0.25">
      <c r="A12191" t="s">
        <v>336</v>
      </c>
      <c r="B12191" t="s">
        <v>174</v>
      </c>
      <c r="C12191" t="s">
        <v>422</v>
      </c>
      <c r="D12191">
        <v>1055200000</v>
      </c>
      <c r="E12191">
        <v>2018</v>
      </c>
    </row>
    <row r="12192" spans="1:5" x14ac:dyDescent="0.25">
      <c r="A12192" t="s">
        <v>336</v>
      </c>
      <c r="B12192" t="s">
        <v>174</v>
      </c>
      <c r="C12192" t="s">
        <v>422</v>
      </c>
      <c r="D12192">
        <v>1497600000</v>
      </c>
      <c r="E12192">
        <v>2019</v>
      </c>
    </row>
    <row r="12193" spans="1:5" x14ac:dyDescent="0.25">
      <c r="A12193" t="s">
        <v>336</v>
      </c>
      <c r="B12193" t="s">
        <v>174</v>
      </c>
      <c r="C12193" t="s">
        <v>422</v>
      </c>
      <c r="D12193">
        <v>-468300000</v>
      </c>
      <c r="E12193">
        <v>2020</v>
      </c>
    </row>
    <row r="12194" spans="1:5" x14ac:dyDescent="0.25">
      <c r="A12194" t="s">
        <v>336</v>
      </c>
      <c r="B12194" t="s">
        <v>174</v>
      </c>
      <c r="C12194" t="s">
        <v>423</v>
      </c>
      <c r="D12194">
        <v>661000000</v>
      </c>
      <c r="E12194">
        <v>2018</v>
      </c>
    </row>
    <row r="12195" spans="1:5" x14ac:dyDescent="0.25">
      <c r="A12195" t="s">
        <v>336</v>
      </c>
      <c r="B12195" t="s">
        <v>174</v>
      </c>
      <c r="C12195" t="s">
        <v>423</v>
      </c>
      <c r="D12195">
        <v>598800000</v>
      </c>
      <c r="E12195">
        <v>2019</v>
      </c>
    </row>
    <row r="12196" spans="1:5" x14ac:dyDescent="0.25">
      <c r="A12196" t="s">
        <v>336</v>
      </c>
      <c r="B12196" t="s">
        <v>174</v>
      </c>
      <c r="C12196" t="s">
        <v>423</v>
      </c>
      <c r="D12196">
        <v>598200000</v>
      </c>
      <c r="E12196">
        <v>2020</v>
      </c>
    </row>
    <row r="12197" spans="1:5" x14ac:dyDescent="0.25">
      <c r="A12197" t="s">
        <v>336</v>
      </c>
      <c r="B12197" t="s">
        <v>174</v>
      </c>
      <c r="C12197" t="s">
        <v>424</v>
      </c>
      <c r="D12197">
        <v>11000000</v>
      </c>
      <c r="E12197">
        <v>2018</v>
      </c>
    </row>
    <row r="12198" spans="1:5" x14ac:dyDescent="0.25">
      <c r="A12198" t="s">
        <v>336</v>
      </c>
      <c r="B12198" t="s">
        <v>174</v>
      </c>
      <c r="C12198" t="s">
        <v>424</v>
      </c>
      <c r="D12198">
        <v>7535000000</v>
      </c>
      <c r="E12198">
        <v>2019</v>
      </c>
    </row>
    <row r="12199" spans="1:5" x14ac:dyDescent="0.25">
      <c r="A12199" t="s">
        <v>336</v>
      </c>
      <c r="B12199" t="s">
        <v>174</v>
      </c>
      <c r="C12199" t="s">
        <v>424</v>
      </c>
      <c r="D12199">
        <v>0</v>
      </c>
      <c r="E12199">
        <v>2020</v>
      </c>
    </row>
    <row r="12200" spans="1:5" x14ac:dyDescent="0.25">
      <c r="A12200" t="s">
        <v>336</v>
      </c>
      <c r="B12200" t="s">
        <v>174</v>
      </c>
      <c r="C12200" t="s">
        <v>425</v>
      </c>
      <c r="D12200">
        <v>3315600000</v>
      </c>
      <c r="E12200">
        <v>2018</v>
      </c>
    </row>
    <row r="12201" spans="1:5" x14ac:dyDescent="0.25">
      <c r="A12201" t="s">
        <v>336</v>
      </c>
      <c r="B12201" t="s">
        <v>174</v>
      </c>
      <c r="C12201" t="s">
        <v>425</v>
      </c>
      <c r="D12201">
        <v>7535000000</v>
      </c>
      <c r="E12201">
        <v>2019</v>
      </c>
    </row>
    <row r="12202" spans="1:5" x14ac:dyDescent="0.25">
      <c r="A12202" t="s">
        <v>336</v>
      </c>
      <c r="B12202" t="s">
        <v>174</v>
      </c>
      <c r="C12202" t="s">
        <v>425</v>
      </c>
      <c r="D12202">
        <v>6220900000</v>
      </c>
      <c r="E12202">
        <v>2020</v>
      </c>
    </row>
    <row r="12203" spans="1:5" x14ac:dyDescent="0.25">
      <c r="A12203" t="s">
        <v>336</v>
      </c>
      <c r="B12203" t="s">
        <v>174</v>
      </c>
      <c r="C12203" t="s">
        <v>426</v>
      </c>
      <c r="D12203">
        <v>3315600000</v>
      </c>
      <c r="E12203">
        <v>2018</v>
      </c>
    </row>
    <row r="12204" spans="1:5" x14ac:dyDescent="0.25">
      <c r="A12204" t="s">
        <v>336</v>
      </c>
      <c r="B12204" t="s">
        <v>174</v>
      </c>
      <c r="C12204" t="s">
        <v>426</v>
      </c>
      <c r="D12204">
        <v>7535000000</v>
      </c>
      <c r="E12204">
        <v>2019</v>
      </c>
    </row>
    <row r="12205" spans="1:5" x14ac:dyDescent="0.25">
      <c r="A12205" t="s">
        <v>336</v>
      </c>
      <c r="B12205" t="s">
        <v>174</v>
      </c>
      <c r="C12205" t="s">
        <v>426</v>
      </c>
      <c r="D12205">
        <v>6220900000</v>
      </c>
      <c r="E12205">
        <v>2020</v>
      </c>
    </row>
    <row r="12206" spans="1:5" x14ac:dyDescent="0.25">
      <c r="A12206" t="s">
        <v>336</v>
      </c>
      <c r="B12206" t="s">
        <v>174</v>
      </c>
      <c r="C12206" t="s">
        <v>21</v>
      </c>
      <c r="D12206">
        <v>4681700000</v>
      </c>
      <c r="E12206">
        <v>2018</v>
      </c>
    </row>
    <row r="12207" spans="1:5" x14ac:dyDescent="0.25">
      <c r="A12207" t="s">
        <v>336</v>
      </c>
      <c r="B12207" t="s">
        <v>174</v>
      </c>
      <c r="C12207" t="s">
        <v>21</v>
      </c>
      <c r="D12207">
        <v>4721200000</v>
      </c>
      <c r="E12207">
        <v>2019</v>
      </c>
    </row>
    <row r="12208" spans="1:5" x14ac:dyDescent="0.25">
      <c r="A12208" t="s">
        <v>336</v>
      </c>
      <c r="B12208" t="s">
        <v>174</v>
      </c>
      <c r="C12208" t="s">
        <v>21</v>
      </c>
      <c r="D12208">
        <v>5483300000</v>
      </c>
      <c r="E12208">
        <v>2020</v>
      </c>
    </row>
    <row r="12209" spans="1:5" x14ac:dyDescent="0.25">
      <c r="A12209" t="s">
        <v>336</v>
      </c>
      <c r="B12209" t="s">
        <v>174</v>
      </c>
      <c r="C12209" t="s">
        <v>427</v>
      </c>
      <c r="D12209">
        <v>15974900000</v>
      </c>
      <c r="E12209">
        <v>2018</v>
      </c>
    </row>
    <row r="12210" spans="1:5" x14ac:dyDescent="0.25">
      <c r="A12210" t="s">
        <v>336</v>
      </c>
      <c r="B12210" t="s">
        <v>174</v>
      </c>
      <c r="C12210" t="s">
        <v>427</v>
      </c>
      <c r="D12210">
        <v>17105600000</v>
      </c>
      <c r="E12210">
        <v>2019</v>
      </c>
    </row>
    <row r="12211" spans="1:5" x14ac:dyDescent="0.25">
      <c r="A12211" t="s">
        <v>336</v>
      </c>
      <c r="B12211" t="s">
        <v>174</v>
      </c>
      <c r="C12211" t="s">
        <v>427</v>
      </c>
      <c r="D12211">
        <v>17821400000</v>
      </c>
      <c r="E12211">
        <v>2020</v>
      </c>
    </row>
    <row r="12212" spans="1:5" x14ac:dyDescent="0.25">
      <c r="A12212" t="s">
        <v>336</v>
      </c>
      <c r="B12212" t="s">
        <v>174</v>
      </c>
      <c r="C12212" t="s">
        <v>13</v>
      </c>
      <c r="D12212">
        <v>20549600000</v>
      </c>
      <c r="E12212">
        <v>2018</v>
      </c>
    </row>
    <row r="12213" spans="1:5" x14ac:dyDescent="0.25">
      <c r="A12213" t="s">
        <v>336</v>
      </c>
      <c r="B12213" t="s">
        <v>174</v>
      </c>
      <c r="C12213" t="s">
        <v>13</v>
      </c>
      <c r="D12213">
        <v>13709600000</v>
      </c>
      <c r="E12213">
        <v>2019</v>
      </c>
    </row>
    <row r="12214" spans="1:5" x14ac:dyDescent="0.25">
      <c r="A12214" t="s">
        <v>336</v>
      </c>
      <c r="B12214" t="s">
        <v>174</v>
      </c>
      <c r="C12214" t="s">
        <v>13</v>
      </c>
      <c r="D12214">
        <v>17462100000</v>
      </c>
      <c r="E12214">
        <v>2020</v>
      </c>
    </row>
    <row r="12215" spans="1:5" x14ac:dyDescent="0.25">
      <c r="A12215" t="s">
        <v>336</v>
      </c>
      <c r="B12215" t="s">
        <v>174</v>
      </c>
      <c r="C12215" t="s">
        <v>16</v>
      </c>
      <c r="D12215">
        <v>11888100000</v>
      </c>
      <c r="E12215">
        <v>2018</v>
      </c>
    </row>
    <row r="12216" spans="1:5" x14ac:dyDescent="0.25">
      <c r="A12216" t="s">
        <v>336</v>
      </c>
      <c r="B12216" t="s">
        <v>174</v>
      </c>
      <c r="C12216" t="s">
        <v>16</v>
      </c>
      <c r="D12216">
        <v>11775200000</v>
      </c>
      <c r="E12216">
        <v>2019</v>
      </c>
    </row>
    <row r="12217" spans="1:5" x14ac:dyDescent="0.25">
      <c r="A12217" t="s">
        <v>336</v>
      </c>
      <c r="B12217" t="s">
        <v>174</v>
      </c>
      <c r="C12217" t="s">
        <v>16</v>
      </c>
      <c r="D12217">
        <v>12481600000</v>
      </c>
      <c r="E12217">
        <v>2020</v>
      </c>
    </row>
    <row r="12218" spans="1:5" x14ac:dyDescent="0.25">
      <c r="A12218" t="s">
        <v>336</v>
      </c>
      <c r="B12218" t="s">
        <v>174</v>
      </c>
      <c r="C12218" t="s">
        <v>428</v>
      </c>
      <c r="D12218">
        <v>1609000000</v>
      </c>
      <c r="E12218">
        <v>2018</v>
      </c>
    </row>
    <row r="12219" spans="1:5" x14ac:dyDescent="0.25">
      <c r="A12219" t="s">
        <v>336</v>
      </c>
      <c r="B12219" t="s">
        <v>174</v>
      </c>
      <c r="C12219" t="s">
        <v>428</v>
      </c>
      <c r="D12219">
        <v>1323900000</v>
      </c>
      <c r="E12219">
        <v>2020</v>
      </c>
    </row>
    <row r="12220" spans="1:5" x14ac:dyDescent="0.25">
      <c r="A12220" t="s">
        <v>336</v>
      </c>
      <c r="B12220" t="s">
        <v>174</v>
      </c>
      <c r="C12220" t="s">
        <v>429</v>
      </c>
      <c r="D12220">
        <v>1609000000</v>
      </c>
      <c r="E12220">
        <v>2018</v>
      </c>
    </row>
    <row r="12221" spans="1:5" x14ac:dyDescent="0.25">
      <c r="A12221" t="s">
        <v>336</v>
      </c>
      <c r="B12221" t="s">
        <v>174</v>
      </c>
      <c r="C12221" t="s">
        <v>429</v>
      </c>
      <c r="D12221">
        <v>1232600000</v>
      </c>
      <c r="E12221">
        <v>2019</v>
      </c>
    </row>
    <row r="12222" spans="1:5" x14ac:dyDescent="0.25">
      <c r="A12222" t="s">
        <v>336</v>
      </c>
      <c r="B12222" t="s">
        <v>174</v>
      </c>
      <c r="C12222" t="s">
        <v>429</v>
      </c>
      <c r="D12222">
        <v>1232600000</v>
      </c>
      <c r="E12222">
        <v>2019</v>
      </c>
    </row>
    <row r="12223" spans="1:5" x14ac:dyDescent="0.25">
      <c r="A12223" t="s">
        <v>336</v>
      </c>
      <c r="B12223" t="s">
        <v>174</v>
      </c>
      <c r="C12223" t="s">
        <v>429</v>
      </c>
      <c r="D12223">
        <v>1323900000</v>
      </c>
      <c r="E12223">
        <v>2020</v>
      </c>
    </row>
    <row r="12224" spans="1:5" x14ac:dyDescent="0.25">
      <c r="A12224" t="s">
        <v>336</v>
      </c>
      <c r="B12224" t="s">
        <v>174</v>
      </c>
      <c r="C12224" t="s">
        <v>430</v>
      </c>
      <c r="D12224">
        <v>3680100000</v>
      </c>
      <c r="E12224">
        <v>2018</v>
      </c>
    </row>
    <row r="12225" spans="1:5" x14ac:dyDescent="0.25">
      <c r="A12225" t="s">
        <v>336</v>
      </c>
      <c r="B12225" t="s">
        <v>174</v>
      </c>
      <c r="C12225" t="s">
        <v>430</v>
      </c>
      <c r="D12225">
        <v>5265900000</v>
      </c>
      <c r="E12225">
        <v>2019</v>
      </c>
    </row>
    <row r="12226" spans="1:5" x14ac:dyDescent="0.25">
      <c r="A12226" t="s">
        <v>336</v>
      </c>
      <c r="B12226" t="s">
        <v>174</v>
      </c>
      <c r="C12226" t="s">
        <v>430</v>
      </c>
      <c r="D12226">
        <v>7229900000</v>
      </c>
      <c r="E12226">
        <v>2020</v>
      </c>
    </row>
    <row r="12227" spans="1:5" x14ac:dyDescent="0.25">
      <c r="A12227" t="s">
        <v>336</v>
      </c>
      <c r="B12227" t="s">
        <v>174</v>
      </c>
      <c r="C12227" t="s">
        <v>431</v>
      </c>
      <c r="D12227">
        <v>0</v>
      </c>
      <c r="E12227">
        <v>2018</v>
      </c>
    </row>
    <row r="12228" spans="1:5" x14ac:dyDescent="0.25">
      <c r="A12228" t="s">
        <v>336</v>
      </c>
      <c r="B12228" t="s">
        <v>174</v>
      </c>
      <c r="C12228" t="s">
        <v>431</v>
      </c>
      <c r="D12228">
        <v>0</v>
      </c>
      <c r="E12228">
        <v>2019</v>
      </c>
    </row>
    <row r="12229" spans="1:5" x14ac:dyDescent="0.25">
      <c r="A12229" t="s">
        <v>336</v>
      </c>
      <c r="B12229" t="s">
        <v>174</v>
      </c>
      <c r="C12229" t="s">
        <v>431</v>
      </c>
      <c r="D12229">
        <v>0</v>
      </c>
      <c r="E12229">
        <v>2020</v>
      </c>
    </row>
    <row r="12230" spans="1:5" x14ac:dyDescent="0.25">
      <c r="A12230" t="s">
        <v>336</v>
      </c>
      <c r="B12230" t="s">
        <v>174</v>
      </c>
      <c r="C12230" t="s">
        <v>432</v>
      </c>
      <c r="D12230">
        <v>43762</v>
      </c>
      <c r="E12230">
        <v>2018</v>
      </c>
    </row>
    <row r="12231" spans="1:5" x14ac:dyDescent="0.25">
      <c r="A12231" t="s">
        <v>336</v>
      </c>
      <c r="B12231" t="s">
        <v>174</v>
      </c>
      <c r="C12231" t="s">
        <v>432</v>
      </c>
      <c r="D12231">
        <v>43830</v>
      </c>
      <c r="E12231">
        <v>2019</v>
      </c>
    </row>
    <row r="12232" spans="1:5" x14ac:dyDescent="0.25">
      <c r="A12232" t="s">
        <v>336</v>
      </c>
      <c r="B12232" t="s">
        <v>174</v>
      </c>
      <c r="C12232" t="s">
        <v>432</v>
      </c>
      <c r="D12232">
        <v>44196</v>
      </c>
      <c r="E12232">
        <v>2020</v>
      </c>
    </row>
    <row r="12233" spans="1:5" x14ac:dyDescent="0.25">
      <c r="A12233" t="s">
        <v>336</v>
      </c>
      <c r="B12233" t="s">
        <v>174</v>
      </c>
      <c r="C12233" t="s">
        <v>433</v>
      </c>
      <c r="D12233">
        <v>1080400000</v>
      </c>
      <c r="E12233">
        <v>2018</v>
      </c>
    </row>
    <row r="12234" spans="1:5" x14ac:dyDescent="0.25">
      <c r="A12234" t="s">
        <v>336</v>
      </c>
      <c r="B12234" t="s">
        <v>174</v>
      </c>
      <c r="C12234" t="s">
        <v>433</v>
      </c>
      <c r="D12234">
        <v>92200000</v>
      </c>
      <c r="E12234">
        <v>2019</v>
      </c>
    </row>
    <row r="12235" spans="1:5" x14ac:dyDescent="0.25">
      <c r="A12235" t="s">
        <v>336</v>
      </c>
      <c r="B12235" t="s">
        <v>174</v>
      </c>
      <c r="C12235" t="s">
        <v>433</v>
      </c>
      <c r="D12235">
        <v>183600000</v>
      </c>
      <c r="E12235">
        <v>2020</v>
      </c>
    </row>
    <row r="12236" spans="1:5" x14ac:dyDescent="0.25">
      <c r="A12236" t="s">
        <v>336</v>
      </c>
      <c r="B12236" t="s">
        <v>174</v>
      </c>
      <c r="C12236" t="s">
        <v>434</v>
      </c>
      <c r="D12236">
        <v>9828700000</v>
      </c>
      <c r="E12236">
        <v>2018</v>
      </c>
    </row>
    <row r="12237" spans="1:5" x14ac:dyDescent="0.25">
      <c r="A12237" t="s">
        <v>336</v>
      </c>
      <c r="B12237" t="s">
        <v>174</v>
      </c>
      <c r="C12237" t="s">
        <v>434</v>
      </c>
      <c r="D12237">
        <v>2606900000</v>
      </c>
      <c r="E12237">
        <v>2019</v>
      </c>
    </row>
    <row r="12238" spans="1:5" x14ac:dyDescent="0.25">
      <c r="A12238" t="s">
        <v>336</v>
      </c>
      <c r="B12238" t="s">
        <v>174</v>
      </c>
      <c r="C12238" t="s">
        <v>434</v>
      </c>
      <c r="D12238">
        <v>5641600000</v>
      </c>
      <c r="E12238">
        <v>2020</v>
      </c>
    </row>
    <row r="12239" spans="1:5" x14ac:dyDescent="0.25">
      <c r="A12239" t="s">
        <v>336</v>
      </c>
      <c r="B12239" t="s">
        <v>174</v>
      </c>
      <c r="C12239" t="s">
        <v>435</v>
      </c>
      <c r="D12239">
        <v>0</v>
      </c>
      <c r="E12239">
        <v>2018</v>
      </c>
    </row>
    <row r="12240" spans="1:5" x14ac:dyDescent="0.25">
      <c r="A12240" t="s">
        <v>336</v>
      </c>
      <c r="B12240" t="s">
        <v>174</v>
      </c>
      <c r="C12240" t="s">
        <v>435</v>
      </c>
      <c r="D12240">
        <v>0</v>
      </c>
      <c r="E12240">
        <v>2019</v>
      </c>
    </row>
    <row r="12241" spans="1:5" x14ac:dyDescent="0.25">
      <c r="A12241" t="s">
        <v>336</v>
      </c>
      <c r="B12241" t="s">
        <v>174</v>
      </c>
      <c r="C12241" t="s">
        <v>435</v>
      </c>
      <c r="D12241">
        <v>0</v>
      </c>
      <c r="E12241">
        <v>2020</v>
      </c>
    </row>
    <row r="12242" spans="1:5" x14ac:dyDescent="0.25">
      <c r="A12242" t="s">
        <v>336</v>
      </c>
      <c r="B12242" t="s">
        <v>174</v>
      </c>
      <c r="C12242" t="s">
        <v>436</v>
      </c>
      <c r="D12242">
        <v>1366600000</v>
      </c>
      <c r="E12242">
        <v>2018</v>
      </c>
    </row>
    <row r="12243" spans="1:5" x14ac:dyDescent="0.25">
      <c r="A12243" t="s">
        <v>336</v>
      </c>
      <c r="B12243" t="s">
        <v>174</v>
      </c>
      <c r="C12243" t="s">
        <v>436</v>
      </c>
      <c r="D12243">
        <v>3679400000</v>
      </c>
      <c r="E12243">
        <v>2019</v>
      </c>
    </row>
    <row r="12244" spans="1:5" x14ac:dyDescent="0.25">
      <c r="A12244" t="s">
        <v>336</v>
      </c>
      <c r="B12244" t="s">
        <v>174</v>
      </c>
      <c r="C12244" t="s">
        <v>436</v>
      </c>
      <c r="D12244">
        <v>3766500000</v>
      </c>
      <c r="E12244">
        <v>2020</v>
      </c>
    </row>
    <row r="12245" spans="1:5" x14ac:dyDescent="0.25">
      <c r="A12245" t="s">
        <v>336</v>
      </c>
      <c r="B12245" t="s">
        <v>174</v>
      </c>
      <c r="C12245" t="s">
        <v>437</v>
      </c>
      <c r="D12245">
        <v>16811600000</v>
      </c>
      <c r="E12245">
        <v>2018</v>
      </c>
    </row>
    <row r="12246" spans="1:5" x14ac:dyDescent="0.25">
      <c r="A12246" t="s">
        <v>336</v>
      </c>
      <c r="B12246" t="s">
        <v>174</v>
      </c>
      <c r="C12246" t="s">
        <v>437</v>
      </c>
      <c r="D12246">
        <v>17598300000</v>
      </c>
      <c r="E12246">
        <v>2019</v>
      </c>
    </row>
    <row r="12247" spans="1:5" x14ac:dyDescent="0.25">
      <c r="A12247" t="s">
        <v>336</v>
      </c>
      <c r="B12247" t="s">
        <v>174</v>
      </c>
      <c r="C12247" t="s">
        <v>437</v>
      </c>
      <c r="D12247">
        <v>19056500000</v>
      </c>
      <c r="E12247">
        <v>2020</v>
      </c>
    </row>
    <row r="12248" spans="1:5" x14ac:dyDescent="0.25">
      <c r="A12248" t="s">
        <v>336</v>
      </c>
      <c r="B12248" t="s">
        <v>174</v>
      </c>
      <c r="C12248" t="s">
        <v>438</v>
      </c>
      <c r="D12248">
        <v>3150600000</v>
      </c>
      <c r="E12248">
        <v>2018</v>
      </c>
    </row>
    <row r="12249" spans="1:5" x14ac:dyDescent="0.25">
      <c r="A12249" t="s">
        <v>336</v>
      </c>
      <c r="B12249" t="s">
        <v>174</v>
      </c>
      <c r="C12249" t="s">
        <v>438</v>
      </c>
      <c r="D12249">
        <v>4637900000</v>
      </c>
      <c r="E12249">
        <v>2019</v>
      </c>
    </row>
    <row r="12250" spans="1:5" x14ac:dyDescent="0.25">
      <c r="A12250" t="s">
        <v>336</v>
      </c>
      <c r="B12250" t="s">
        <v>174</v>
      </c>
      <c r="C12250" t="s">
        <v>438</v>
      </c>
      <c r="D12250">
        <v>6193700000</v>
      </c>
      <c r="E12250">
        <v>2020</v>
      </c>
    </row>
    <row r="12251" spans="1:5" x14ac:dyDescent="0.25">
      <c r="A12251" t="s">
        <v>336</v>
      </c>
      <c r="B12251" t="s">
        <v>174</v>
      </c>
      <c r="C12251" t="s">
        <v>439</v>
      </c>
      <c r="D12251">
        <v>81400000</v>
      </c>
      <c r="E12251">
        <v>2018</v>
      </c>
    </row>
    <row r="12252" spans="1:5" x14ac:dyDescent="0.25">
      <c r="A12252" t="s">
        <v>336</v>
      </c>
      <c r="B12252" t="s">
        <v>174</v>
      </c>
      <c r="C12252" t="s">
        <v>439</v>
      </c>
      <c r="D12252">
        <v>3680500000</v>
      </c>
      <c r="E12252">
        <v>2019</v>
      </c>
    </row>
    <row r="12253" spans="1:5" x14ac:dyDescent="0.25">
      <c r="A12253" t="s">
        <v>336</v>
      </c>
      <c r="B12253" t="s">
        <v>174</v>
      </c>
      <c r="C12253" t="s">
        <v>439</v>
      </c>
      <c r="D12253">
        <v>0</v>
      </c>
      <c r="E12253">
        <v>2020</v>
      </c>
    </row>
    <row r="12254" spans="1:5" x14ac:dyDescent="0.25">
      <c r="A12254" t="s">
        <v>336</v>
      </c>
      <c r="B12254" t="s">
        <v>174</v>
      </c>
      <c r="C12254" t="s">
        <v>23</v>
      </c>
      <c r="D12254">
        <v>529500000</v>
      </c>
      <c r="E12254">
        <v>2018</v>
      </c>
    </row>
    <row r="12255" spans="1:5" x14ac:dyDescent="0.25">
      <c r="A12255" t="s">
        <v>336</v>
      </c>
      <c r="B12255" t="s">
        <v>174</v>
      </c>
      <c r="C12255" t="s">
        <v>23</v>
      </c>
      <c r="D12255">
        <v>628000000</v>
      </c>
      <c r="E12255">
        <v>2019</v>
      </c>
    </row>
    <row r="12256" spans="1:5" x14ac:dyDescent="0.25">
      <c r="A12256" t="s">
        <v>336</v>
      </c>
      <c r="B12256" t="s">
        <v>174</v>
      </c>
      <c r="C12256" t="s">
        <v>23</v>
      </c>
      <c r="D12256">
        <v>1036200000</v>
      </c>
      <c r="E12256">
        <v>2020</v>
      </c>
    </row>
    <row r="12257" spans="1:5" x14ac:dyDescent="0.25">
      <c r="A12257" t="s">
        <v>336</v>
      </c>
      <c r="B12257" t="s">
        <v>174</v>
      </c>
      <c r="C12257" t="s">
        <v>440</v>
      </c>
      <c r="D12257">
        <v>1068000000</v>
      </c>
      <c r="E12257">
        <v>2018</v>
      </c>
    </row>
    <row r="12258" spans="1:5" x14ac:dyDescent="0.25">
      <c r="A12258" t="s">
        <v>336</v>
      </c>
      <c r="B12258" t="s">
        <v>174</v>
      </c>
      <c r="C12258" t="s">
        <v>440</v>
      </c>
      <c r="D12258">
        <v>6618000000</v>
      </c>
      <c r="E12258">
        <v>2019</v>
      </c>
    </row>
    <row r="12259" spans="1:5" x14ac:dyDescent="0.25">
      <c r="A12259" t="s">
        <v>336</v>
      </c>
      <c r="B12259" t="s">
        <v>174</v>
      </c>
      <c r="C12259" t="s">
        <v>440</v>
      </c>
      <c r="D12259">
        <v>7450000000</v>
      </c>
      <c r="E12259">
        <v>2020</v>
      </c>
    </row>
    <row r="12260" spans="1:5" x14ac:dyDescent="0.25">
      <c r="A12260" t="s">
        <v>336</v>
      </c>
      <c r="B12260" t="s">
        <v>174</v>
      </c>
      <c r="C12260" t="s">
        <v>22</v>
      </c>
      <c r="D12260">
        <v>0</v>
      </c>
      <c r="E12260">
        <v>2018</v>
      </c>
    </row>
    <row r="12261" spans="1:5" x14ac:dyDescent="0.25">
      <c r="A12261" t="s">
        <v>336</v>
      </c>
      <c r="B12261" t="s">
        <v>174</v>
      </c>
      <c r="C12261" t="s">
        <v>22</v>
      </c>
      <c r="D12261">
        <v>0</v>
      </c>
      <c r="E12261">
        <v>2019</v>
      </c>
    </row>
    <row r="12262" spans="1:5" x14ac:dyDescent="0.25">
      <c r="A12262" t="s">
        <v>336</v>
      </c>
      <c r="B12262" t="s">
        <v>174</v>
      </c>
      <c r="C12262" t="s">
        <v>22</v>
      </c>
      <c r="D12262">
        <v>0</v>
      </c>
      <c r="E12262">
        <v>2020</v>
      </c>
    </row>
    <row r="12263" spans="1:5" x14ac:dyDescent="0.25">
      <c r="A12263" t="s">
        <v>336</v>
      </c>
      <c r="B12263" t="s">
        <v>174</v>
      </c>
      <c r="C12263" t="s">
        <v>441</v>
      </c>
      <c r="D12263">
        <v>0</v>
      </c>
      <c r="E12263">
        <v>2018</v>
      </c>
    </row>
    <row r="12264" spans="1:5" x14ac:dyDescent="0.25">
      <c r="A12264" t="s">
        <v>336</v>
      </c>
      <c r="B12264" t="s">
        <v>174</v>
      </c>
      <c r="C12264" t="s">
        <v>441</v>
      </c>
      <c r="D12264">
        <v>0</v>
      </c>
      <c r="E12264">
        <v>2019</v>
      </c>
    </row>
    <row r="12265" spans="1:5" x14ac:dyDescent="0.25">
      <c r="A12265" t="s">
        <v>336</v>
      </c>
      <c r="B12265" t="s">
        <v>174</v>
      </c>
      <c r="C12265" t="s">
        <v>441</v>
      </c>
      <c r="D12265">
        <v>0</v>
      </c>
      <c r="E12265">
        <v>2020</v>
      </c>
    </row>
    <row r="12266" spans="1:5" x14ac:dyDescent="0.25">
      <c r="A12266" t="s">
        <v>336</v>
      </c>
      <c r="B12266" t="s">
        <v>174</v>
      </c>
      <c r="C12266" t="s">
        <v>11</v>
      </c>
      <c r="D12266">
        <v>3098100000</v>
      </c>
      <c r="E12266">
        <v>2018</v>
      </c>
    </row>
    <row r="12267" spans="1:5" x14ac:dyDescent="0.25">
      <c r="A12267" t="s">
        <v>336</v>
      </c>
      <c r="B12267" t="s">
        <v>174</v>
      </c>
      <c r="C12267" t="s">
        <v>11</v>
      </c>
      <c r="D12267">
        <v>3190700000</v>
      </c>
      <c r="E12267">
        <v>2019</v>
      </c>
    </row>
    <row r="12268" spans="1:5" x14ac:dyDescent="0.25">
      <c r="A12268" t="s">
        <v>336</v>
      </c>
      <c r="B12268" t="s">
        <v>174</v>
      </c>
      <c r="C12268" t="s">
        <v>11</v>
      </c>
      <c r="D12268">
        <v>3980300000</v>
      </c>
      <c r="E12268">
        <v>2020</v>
      </c>
    </row>
    <row r="12269" spans="1:5" x14ac:dyDescent="0.25">
      <c r="A12269" t="s">
        <v>336</v>
      </c>
      <c r="B12269" t="s">
        <v>174</v>
      </c>
      <c r="C12269" t="s">
        <v>19</v>
      </c>
      <c r="D12269">
        <v>43908400000</v>
      </c>
      <c r="E12269">
        <v>2018</v>
      </c>
    </row>
    <row r="12270" spans="1:5" x14ac:dyDescent="0.25">
      <c r="A12270" t="s">
        <v>336</v>
      </c>
      <c r="B12270" t="s">
        <v>174</v>
      </c>
      <c r="C12270" t="s">
        <v>19</v>
      </c>
      <c r="D12270">
        <v>39286100000</v>
      </c>
      <c r="E12270">
        <v>2019</v>
      </c>
    </row>
    <row r="12271" spans="1:5" x14ac:dyDescent="0.25">
      <c r="A12271" t="s">
        <v>336</v>
      </c>
      <c r="B12271" t="s">
        <v>174</v>
      </c>
      <c r="C12271" t="s">
        <v>19</v>
      </c>
      <c r="D12271">
        <v>46633100000</v>
      </c>
      <c r="E12271">
        <v>2020</v>
      </c>
    </row>
    <row r="12272" spans="1:5" x14ac:dyDescent="0.25">
      <c r="A12272" t="s">
        <v>336</v>
      </c>
      <c r="B12272" t="s">
        <v>174</v>
      </c>
      <c r="C12272" t="s">
        <v>18</v>
      </c>
      <c r="D12272">
        <v>32999300000</v>
      </c>
      <c r="E12272">
        <v>2018</v>
      </c>
    </row>
    <row r="12273" spans="1:5" x14ac:dyDescent="0.25">
      <c r="A12273" t="s">
        <v>336</v>
      </c>
      <c r="B12273" t="s">
        <v>174</v>
      </c>
      <c r="C12273" t="s">
        <v>18</v>
      </c>
      <c r="D12273">
        <v>36587000000</v>
      </c>
      <c r="E12273">
        <v>2019</v>
      </c>
    </row>
    <row r="12274" spans="1:5" x14ac:dyDescent="0.25">
      <c r="A12274" t="s">
        <v>336</v>
      </c>
      <c r="B12274" t="s">
        <v>174</v>
      </c>
      <c r="C12274" t="s">
        <v>18</v>
      </c>
      <c r="D12274">
        <v>40807900000</v>
      </c>
      <c r="E12274">
        <v>2020</v>
      </c>
    </row>
    <row r="12275" spans="1:5" x14ac:dyDescent="0.25">
      <c r="A12275" t="s">
        <v>336</v>
      </c>
      <c r="B12275" t="s">
        <v>174</v>
      </c>
      <c r="C12275" t="s">
        <v>442</v>
      </c>
      <c r="D12275">
        <v>0</v>
      </c>
      <c r="E12275">
        <v>2018</v>
      </c>
    </row>
    <row r="12276" spans="1:5" x14ac:dyDescent="0.25">
      <c r="A12276" t="s">
        <v>336</v>
      </c>
      <c r="B12276" t="s">
        <v>174</v>
      </c>
      <c r="C12276" t="s">
        <v>442</v>
      </c>
      <c r="D12276">
        <v>0</v>
      </c>
      <c r="E12276">
        <v>2019</v>
      </c>
    </row>
    <row r="12277" spans="1:5" x14ac:dyDescent="0.25">
      <c r="A12277" t="s">
        <v>336</v>
      </c>
      <c r="B12277" t="s">
        <v>174</v>
      </c>
      <c r="C12277" t="s">
        <v>442</v>
      </c>
      <c r="D12277">
        <v>0</v>
      </c>
      <c r="E12277">
        <v>2020</v>
      </c>
    </row>
    <row r="12278" spans="1:5" x14ac:dyDescent="0.25">
      <c r="A12278" t="s">
        <v>336</v>
      </c>
      <c r="B12278" t="s">
        <v>174</v>
      </c>
      <c r="C12278" t="s">
        <v>443</v>
      </c>
      <c r="D12278">
        <v>2005400000</v>
      </c>
      <c r="E12278">
        <v>2018</v>
      </c>
    </row>
    <row r="12279" spans="1:5" x14ac:dyDescent="0.25">
      <c r="A12279" t="s">
        <v>336</v>
      </c>
      <c r="B12279" t="s">
        <v>174</v>
      </c>
      <c r="C12279" t="s">
        <v>443</v>
      </c>
      <c r="D12279">
        <v>1962400000</v>
      </c>
      <c r="E12279">
        <v>2019</v>
      </c>
    </row>
    <row r="12280" spans="1:5" x14ac:dyDescent="0.25">
      <c r="A12280" t="s">
        <v>336</v>
      </c>
      <c r="B12280" t="s">
        <v>174</v>
      </c>
      <c r="C12280" t="s">
        <v>443</v>
      </c>
      <c r="D12280">
        <v>2966800000</v>
      </c>
      <c r="E12280">
        <v>2020</v>
      </c>
    </row>
    <row r="12281" spans="1:5" x14ac:dyDescent="0.25">
      <c r="A12281" t="s">
        <v>336</v>
      </c>
      <c r="B12281" t="s">
        <v>174</v>
      </c>
      <c r="C12281" t="s">
        <v>444</v>
      </c>
      <c r="D12281">
        <v>-729300000</v>
      </c>
      <c r="E12281">
        <v>2018</v>
      </c>
    </row>
    <row r="12282" spans="1:5" x14ac:dyDescent="0.25">
      <c r="A12282" t="s">
        <v>336</v>
      </c>
      <c r="B12282" t="s">
        <v>174</v>
      </c>
      <c r="C12282" t="s">
        <v>444</v>
      </c>
      <c r="D12282">
        <v>4685400000</v>
      </c>
      <c r="E12282">
        <v>2019</v>
      </c>
    </row>
    <row r="12283" spans="1:5" x14ac:dyDescent="0.25">
      <c r="A12283" t="s">
        <v>336</v>
      </c>
      <c r="B12283" t="s">
        <v>174</v>
      </c>
      <c r="C12283" t="s">
        <v>444</v>
      </c>
      <c r="D12283">
        <v>291600000</v>
      </c>
      <c r="E12283">
        <v>2020</v>
      </c>
    </row>
    <row r="12284" spans="1:5" x14ac:dyDescent="0.25">
      <c r="A12284" t="s">
        <v>336</v>
      </c>
      <c r="B12284" t="s">
        <v>174</v>
      </c>
      <c r="C12284" t="s">
        <v>445</v>
      </c>
      <c r="D12284">
        <v>0</v>
      </c>
      <c r="E12284">
        <v>2018</v>
      </c>
    </row>
    <row r="12285" spans="1:5" x14ac:dyDescent="0.25">
      <c r="A12285" t="s">
        <v>336</v>
      </c>
      <c r="B12285" t="s">
        <v>174</v>
      </c>
      <c r="C12285" t="s">
        <v>445</v>
      </c>
      <c r="D12285">
        <v>0</v>
      </c>
      <c r="E12285">
        <v>2019</v>
      </c>
    </row>
    <row r="12286" spans="1:5" x14ac:dyDescent="0.25">
      <c r="A12286" t="s">
        <v>336</v>
      </c>
      <c r="B12286" t="s">
        <v>174</v>
      </c>
      <c r="C12286" t="s">
        <v>445</v>
      </c>
      <c r="D12286">
        <v>0</v>
      </c>
      <c r="E12286">
        <v>2020</v>
      </c>
    </row>
    <row r="12287" spans="1:5" x14ac:dyDescent="0.25">
      <c r="A12287" t="s">
        <v>336</v>
      </c>
      <c r="B12287" t="s">
        <v>174</v>
      </c>
      <c r="C12287" t="s">
        <v>446</v>
      </c>
      <c r="D12287">
        <v>0</v>
      </c>
      <c r="E12287">
        <v>2018</v>
      </c>
    </row>
    <row r="12288" spans="1:5" x14ac:dyDescent="0.25">
      <c r="A12288" t="s">
        <v>336</v>
      </c>
      <c r="B12288" t="s">
        <v>174</v>
      </c>
      <c r="C12288" t="s">
        <v>446</v>
      </c>
      <c r="D12288">
        <v>0</v>
      </c>
      <c r="E12288">
        <v>2019</v>
      </c>
    </row>
    <row r="12289" spans="1:5" x14ac:dyDescent="0.25">
      <c r="A12289" t="s">
        <v>336</v>
      </c>
      <c r="B12289" t="s">
        <v>174</v>
      </c>
      <c r="C12289" t="s">
        <v>446</v>
      </c>
      <c r="D12289">
        <v>0</v>
      </c>
      <c r="E12289">
        <v>2020</v>
      </c>
    </row>
    <row r="12290" spans="1:5" x14ac:dyDescent="0.25">
      <c r="A12290" t="s">
        <v>336</v>
      </c>
      <c r="B12290" t="s">
        <v>174</v>
      </c>
      <c r="C12290" t="s">
        <v>447</v>
      </c>
      <c r="D12290">
        <v>-7564600000</v>
      </c>
      <c r="E12290">
        <v>2018</v>
      </c>
    </row>
    <row r="12291" spans="1:5" x14ac:dyDescent="0.25">
      <c r="A12291" t="s">
        <v>336</v>
      </c>
      <c r="B12291" t="s">
        <v>174</v>
      </c>
      <c r="C12291" t="s">
        <v>447</v>
      </c>
      <c r="D12291">
        <v>-2324500000</v>
      </c>
      <c r="E12291">
        <v>2019</v>
      </c>
    </row>
    <row r="12292" spans="1:5" x14ac:dyDescent="0.25">
      <c r="A12292" t="s">
        <v>336</v>
      </c>
      <c r="B12292" t="s">
        <v>174</v>
      </c>
      <c r="C12292" t="s">
        <v>447</v>
      </c>
      <c r="D12292">
        <v>-3137100000</v>
      </c>
      <c r="E12292">
        <v>2020</v>
      </c>
    </row>
    <row r="12293" spans="1:5" x14ac:dyDescent="0.25">
      <c r="A12293" t="s">
        <v>336</v>
      </c>
      <c r="B12293" t="s">
        <v>174</v>
      </c>
      <c r="C12293" t="s">
        <v>448</v>
      </c>
      <c r="D12293">
        <v>0</v>
      </c>
      <c r="E12293">
        <v>2018</v>
      </c>
    </row>
    <row r="12294" spans="1:5" x14ac:dyDescent="0.25">
      <c r="A12294" t="s">
        <v>336</v>
      </c>
      <c r="B12294" t="s">
        <v>174</v>
      </c>
      <c r="C12294" t="s">
        <v>448</v>
      </c>
      <c r="D12294">
        <v>0</v>
      </c>
      <c r="E12294">
        <v>2019</v>
      </c>
    </row>
    <row r="12295" spans="1:5" x14ac:dyDescent="0.25">
      <c r="A12295" t="s">
        <v>336</v>
      </c>
      <c r="B12295" t="s">
        <v>174</v>
      </c>
      <c r="C12295" t="s">
        <v>448</v>
      </c>
      <c r="D12295">
        <v>0</v>
      </c>
      <c r="E12295">
        <v>2020</v>
      </c>
    </row>
    <row r="12296" spans="1:5" x14ac:dyDescent="0.25">
      <c r="A12296" t="s">
        <v>336</v>
      </c>
      <c r="B12296" t="s">
        <v>174</v>
      </c>
      <c r="C12296" t="s">
        <v>449</v>
      </c>
      <c r="D12296">
        <v>1273300000</v>
      </c>
      <c r="E12296">
        <v>2018</v>
      </c>
    </row>
    <row r="12297" spans="1:5" x14ac:dyDescent="0.25">
      <c r="A12297" t="s">
        <v>336</v>
      </c>
      <c r="B12297" t="s">
        <v>174</v>
      </c>
      <c r="C12297" t="s">
        <v>449</v>
      </c>
      <c r="D12297">
        <v>-7857200000</v>
      </c>
      <c r="E12297">
        <v>2019</v>
      </c>
    </row>
    <row r="12298" spans="1:5" x14ac:dyDescent="0.25">
      <c r="A12298" t="s">
        <v>336</v>
      </c>
      <c r="B12298" t="s">
        <v>174</v>
      </c>
      <c r="C12298" t="s">
        <v>449</v>
      </c>
      <c r="D12298">
        <v>-1736000000</v>
      </c>
      <c r="E12298">
        <v>2020</v>
      </c>
    </row>
    <row r="12299" spans="1:5" x14ac:dyDescent="0.25">
      <c r="A12299" t="s">
        <v>336</v>
      </c>
      <c r="B12299" t="s">
        <v>174</v>
      </c>
      <c r="C12299" t="s">
        <v>450</v>
      </c>
      <c r="D12299">
        <v>0</v>
      </c>
      <c r="E12299">
        <v>2018</v>
      </c>
    </row>
    <row r="12300" spans="1:5" x14ac:dyDescent="0.25">
      <c r="A12300" t="s">
        <v>336</v>
      </c>
      <c r="B12300" t="s">
        <v>174</v>
      </c>
      <c r="C12300" t="s">
        <v>450</v>
      </c>
      <c r="D12300">
        <v>0</v>
      </c>
      <c r="E12300">
        <v>2019</v>
      </c>
    </row>
    <row r="12301" spans="1:5" x14ac:dyDescent="0.25">
      <c r="A12301" t="s">
        <v>336</v>
      </c>
      <c r="B12301" t="s">
        <v>174</v>
      </c>
      <c r="C12301" t="s">
        <v>450</v>
      </c>
      <c r="D12301">
        <v>0</v>
      </c>
      <c r="E12301">
        <v>2020</v>
      </c>
    </row>
    <row r="12302" spans="1:5" x14ac:dyDescent="0.25">
      <c r="A12302" t="s">
        <v>336</v>
      </c>
      <c r="B12302" t="s">
        <v>174</v>
      </c>
      <c r="C12302" t="s">
        <v>451</v>
      </c>
      <c r="D12302">
        <v>0</v>
      </c>
      <c r="E12302">
        <v>2018</v>
      </c>
    </row>
    <row r="12303" spans="1:5" x14ac:dyDescent="0.25">
      <c r="A12303" t="s">
        <v>336</v>
      </c>
      <c r="B12303" t="s">
        <v>174</v>
      </c>
      <c r="C12303" t="s">
        <v>451</v>
      </c>
      <c r="D12303">
        <v>0</v>
      </c>
      <c r="E12303">
        <v>2019</v>
      </c>
    </row>
    <row r="12304" spans="1:5" x14ac:dyDescent="0.25">
      <c r="A12304" t="s">
        <v>336</v>
      </c>
      <c r="B12304" t="s">
        <v>174</v>
      </c>
      <c r="C12304" t="s">
        <v>451</v>
      </c>
      <c r="D12304">
        <v>0</v>
      </c>
      <c r="E12304">
        <v>2020</v>
      </c>
    </row>
    <row r="12305" spans="1:5" x14ac:dyDescent="0.25">
      <c r="A12305" t="s">
        <v>336</v>
      </c>
      <c r="B12305" t="s">
        <v>174</v>
      </c>
      <c r="C12305" t="s">
        <v>452</v>
      </c>
      <c r="D12305">
        <v>0</v>
      </c>
      <c r="E12305">
        <v>2018</v>
      </c>
    </row>
    <row r="12306" spans="1:5" x14ac:dyDescent="0.25">
      <c r="A12306" t="s">
        <v>336</v>
      </c>
      <c r="B12306" t="s">
        <v>174</v>
      </c>
      <c r="C12306" t="s">
        <v>452</v>
      </c>
      <c r="D12306">
        <v>0</v>
      </c>
      <c r="E12306">
        <v>2019</v>
      </c>
    </row>
    <row r="12307" spans="1:5" x14ac:dyDescent="0.25">
      <c r="A12307" t="s">
        <v>336</v>
      </c>
      <c r="B12307" t="s">
        <v>174</v>
      </c>
      <c r="C12307" t="s">
        <v>452</v>
      </c>
      <c r="D12307">
        <v>0</v>
      </c>
      <c r="E12307">
        <v>2020</v>
      </c>
    </row>
    <row r="12308" spans="1:5" x14ac:dyDescent="0.25">
      <c r="A12308" t="s">
        <v>336</v>
      </c>
      <c r="B12308" t="s">
        <v>174</v>
      </c>
      <c r="C12308" t="s">
        <v>453</v>
      </c>
      <c r="D12308">
        <v>0</v>
      </c>
      <c r="E12308">
        <v>2018</v>
      </c>
    </row>
    <row r="12309" spans="1:5" x14ac:dyDescent="0.25">
      <c r="A12309" t="s">
        <v>336</v>
      </c>
      <c r="B12309" t="s">
        <v>174</v>
      </c>
      <c r="C12309" t="s">
        <v>453</v>
      </c>
      <c r="D12309">
        <v>0</v>
      </c>
      <c r="E12309">
        <v>2019</v>
      </c>
    </row>
    <row r="12310" spans="1:5" x14ac:dyDescent="0.25">
      <c r="A12310" t="s">
        <v>336</v>
      </c>
      <c r="B12310" t="s">
        <v>174</v>
      </c>
      <c r="C12310" t="s">
        <v>453</v>
      </c>
      <c r="D12310">
        <v>0</v>
      </c>
      <c r="E12310">
        <v>2020</v>
      </c>
    </row>
    <row r="12311" spans="1:5" x14ac:dyDescent="0.25">
      <c r="A12311" t="s">
        <v>336</v>
      </c>
      <c r="B12311" t="s">
        <v>174</v>
      </c>
      <c r="C12311" t="s">
        <v>454</v>
      </c>
      <c r="D12311">
        <v>3232000000</v>
      </c>
      <c r="E12311">
        <v>2018</v>
      </c>
    </row>
    <row r="12312" spans="1:5" x14ac:dyDescent="0.25">
      <c r="A12312" t="s">
        <v>336</v>
      </c>
      <c r="B12312" t="s">
        <v>174</v>
      </c>
      <c r="C12312" t="s">
        <v>454</v>
      </c>
      <c r="D12312">
        <v>8318400000</v>
      </c>
      <c r="E12312">
        <v>2019</v>
      </c>
    </row>
    <row r="12313" spans="1:5" x14ac:dyDescent="0.25">
      <c r="A12313" t="s">
        <v>336</v>
      </c>
      <c r="B12313" t="s">
        <v>174</v>
      </c>
      <c r="C12313" t="s">
        <v>454</v>
      </c>
      <c r="D12313">
        <v>6193700000</v>
      </c>
      <c r="E12313">
        <v>2020</v>
      </c>
    </row>
    <row r="12314" spans="1:5" x14ac:dyDescent="0.25">
      <c r="A12314" t="s">
        <v>336</v>
      </c>
      <c r="B12314" t="s">
        <v>174</v>
      </c>
      <c r="C12314" t="s">
        <v>24</v>
      </c>
      <c r="D12314">
        <v>3232000000</v>
      </c>
      <c r="E12314">
        <v>2018</v>
      </c>
    </row>
    <row r="12315" spans="1:5" x14ac:dyDescent="0.25">
      <c r="A12315" t="s">
        <v>336</v>
      </c>
      <c r="B12315" t="s">
        <v>174</v>
      </c>
      <c r="C12315" t="s">
        <v>24</v>
      </c>
      <c r="D12315">
        <v>8318400000</v>
      </c>
      <c r="E12315">
        <v>2019</v>
      </c>
    </row>
    <row r="12316" spans="1:5" x14ac:dyDescent="0.25">
      <c r="A12316" t="s">
        <v>336</v>
      </c>
      <c r="B12316" t="s">
        <v>174</v>
      </c>
      <c r="C12316" t="s">
        <v>24</v>
      </c>
      <c r="D12316">
        <v>6193700000</v>
      </c>
      <c r="E12316">
        <v>2020</v>
      </c>
    </row>
    <row r="12317" spans="1:5" x14ac:dyDescent="0.25">
      <c r="A12317" t="s">
        <v>336</v>
      </c>
      <c r="B12317" t="s">
        <v>174</v>
      </c>
      <c r="C12317" t="s">
        <v>455</v>
      </c>
      <c r="D12317">
        <v>7996100000</v>
      </c>
      <c r="E12317">
        <v>2018</v>
      </c>
    </row>
    <row r="12318" spans="1:5" x14ac:dyDescent="0.25">
      <c r="A12318" t="s">
        <v>336</v>
      </c>
      <c r="B12318" t="s">
        <v>174</v>
      </c>
      <c r="C12318" t="s">
        <v>455</v>
      </c>
      <c r="D12318">
        <v>7872900000</v>
      </c>
      <c r="E12318">
        <v>2019</v>
      </c>
    </row>
    <row r="12319" spans="1:5" x14ac:dyDescent="0.25">
      <c r="A12319" t="s">
        <v>336</v>
      </c>
      <c r="B12319" t="s">
        <v>174</v>
      </c>
      <c r="C12319" t="s">
        <v>455</v>
      </c>
      <c r="D12319">
        <v>8681900000</v>
      </c>
      <c r="E12319">
        <v>2020</v>
      </c>
    </row>
    <row r="12320" spans="1:5" x14ac:dyDescent="0.25">
      <c r="A12320" t="s">
        <v>336</v>
      </c>
      <c r="B12320" t="s">
        <v>174</v>
      </c>
      <c r="C12320" t="s">
        <v>14</v>
      </c>
      <c r="D12320">
        <v>23358800000</v>
      </c>
      <c r="E12320">
        <v>2018</v>
      </c>
    </row>
    <row r="12321" spans="1:5" x14ac:dyDescent="0.25">
      <c r="A12321" t="s">
        <v>336</v>
      </c>
      <c r="B12321" t="s">
        <v>174</v>
      </c>
      <c r="C12321" t="s">
        <v>14</v>
      </c>
      <c r="D12321">
        <v>25576500000</v>
      </c>
      <c r="E12321">
        <v>2019</v>
      </c>
    </row>
    <row r="12322" spans="1:5" x14ac:dyDescent="0.25">
      <c r="A12322" t="s">
        <v>336</v>
      </c>
      <c r="B12322" t="s">
        <v>174</v>
      </c>
      <c r="C12322" t="s">
        <v>14</v>
      </c>
      <c r="D12322">
        <v>29171000000</v>
      </c>
      <c r="E12322">
        <v>2020</v>
      </c>
    </row>
    <row r="12323" spans="1:5" x14ac:dyDescent="0.25">
      <c r="A12323" t="s">
        <v>336</v>
      </c>
      <c r="B12323" t="s">
        <v>174</v>
      </c>
      <c r="C12323" t="s">
        <v>17</v>
      </c>
      <c r="D12323">
        <v>21111200000</v>
      </c>
      <c r="E12323">
        <v>2018</v>
      </c>
    </row>
    <row r="12324" spans="1:5" x14ac:dyDescent="0.25">
      <c r="A12324" t="s">
        <v>336</v>
      </c>
      <c r="B12324" t="s">
        <v>174</v>
      </c>
      <c r="C12324" t="s">
        <v>17</v>
      </c>
      <c r="D12324">
        <v>24811800000</v>
      </c>
      <c r="E12324">
        <v>2019</v>
      </c>
    </row>
    <row r="12325" spans="1:5" x14ac:dyDescent="0.25">
      <c r="A12325" t="s">
        <v>336</v>
      </c>
      <c r="B12325" t="s">
        <v>174</v>
      </c>
      <c r="C12325" t="s">
        <v>17</v>
      </c>
      <c r="D12325">
        <v>28326300000</v>
      </c>
      <c r="E12325">
        <v>2020</v>
      </c>
    </row>
    <row r="12326" spans="1:5" x14ac:dyDescent="0.25">
      <c r="A12326" t="s">
        <v>336</v>
      </c>
      <c r="B12326" t="s">
        <v>174</v>
      </c>
      <c r="C12326" t="s">
        <v>456</v>
      </c>
      <c r="D12326">
        <v>6242000000</v>
      </c>
      <c r="E12326">
        <v>2018</v>
      </c>
    </row>
    <row r="12327" spans="1:5" x14ac:dyDescent="0.25">
      <c r="A12327" t="s">
        <v>336</v>
      </c>
      <c r="B12327" t="s">
        <v>174</v>
      </c>
      <c r="C12327" t="s">
        <v>456</v>
      </c>
      <c r="D12327">
        <v>6789400000</v>
      </c>
      <c r="E12327">
        <v>2019</v>
      </c>
    </row>
    <row r="12328" spans="1:5" x14ac:dyDescent="0.25">
      <c r="A12328" t="s">
        <v>336</v>
      </c>
      <c r="B12328" t="s">
        <v>174</v>
      </c>
      <c r="C12328" t="s">
        <v>456</v>
      </c>
      <c r="D12328">
        <v>6252400000</v>
      </c>
      <c r="E12328">
        <v>2020</v>
      </c>
    </row>
    <row r="12329" spans="1:5" x14ac:dyDescent="0.25">
      <c r="A12329" t="s">
        <v>336</v>
      </c>
      <c r="B12329" t="s">
        <v>174</v>
      </c>
      <c r="C12329" t="s">
        <v>457</v>
      </c>
      <c r="D12329">
        <v>145600000</v>
      </c>
      <c r="E12329">
        <v>2018</v>
      </c>
    </row>
    <row r="12330" spans="1:5" x14ac:dyDescent="0.25">
      <c r="A12330" t="s">
        <v>336</v>
      </c>
      <c r="B12330" t="s">
        <v>174</v>
      </c>
      <c r="C12330" t="s">
        <v>457</v>
      </c>
      <c r="D12330">
        <v>1171900000</v>
      </c>
      <c r="E12330">
        <v>2020</v>
      </c>
    </row>
    <row r="12331" spans="1:5" x14ac:dyDescent="0.25">
      <c r="A12331" t="s">
        <v>336</v>
      </c>
      <c r="B12331" t="s">
        <v>174</v>
      </c>
      <c r="C12331" t="s">
        <v>494</v>
      </c>
      <c r="D12331">
        <v>0</v>
      </c>
      <c r="E12331">
        <v>2019</v>
      </c>
    </row>
    <row r="12332" spans="1:5" x14ac:dyDescent="0.25">
      <c r="A12332" t="s">
        <v>336</v>
      </c>
      <c r="B12332" t="s">
        <v>174</v>
      </c>
      <c r="C12332" t="s">
        <v>458</v>
      </c>
      <c r="D12332">
        <v>11293200000</v>
      </c>
      <c r="E12332">
        <v>2018</v>
      </c>
    </row>
    <row r="12333" spans="1:5" x14ac:dyDescent="0.25">
      <c r="A12333" t="s">
        <v>336</v>
      </c>
      <c r="B12333" t="s">
        <v>174</v>
      </c>
      <c r="C12333" t="s">
        <v>458</v>
      </c>
      <c r="D12333">
        <v>12384400000</v>
      </c>
      <c r="E12333">
        <v>2019</v>
      </c>
    </row>
    <row r="12334" spans="1:5" x14ac:dyDescent="0.25">
      <c r="A12334" t="s">
        <v>336</v>
      </c>
      <c r="B12334" t="s">
        <v>174</v>
      </c>
      <c r="C12334" t="s">
        <v>458</v>
      </c>
      <c r="D12334">
        <v>12338100000</v>
      </c>
      <c r="E12334">
        <v>2020</v>
      </c>
    </row>
    <row r="12335" spans="1:5" x14ac:dyDescent="0.25">
      <c r="A12335" t="s">
        <v>336</v>
      </c>
      <c r="B12335" t="s">
        <v>174</v>
      </c>
      <c r="C12335" t="s">
        <v>459</v>
      </c>
      <c r="D12335">
        <v>5518400000</v>
      </c>
      <c r="E12335">
        <v>2018</v>
      </c>
    </row>
    <row r="12336" spans="1:5" x14ac:dyDescent="0.25">
      <c r="A12336" t="s">
        <v>336</v>
      </c>
      <c r="B12336" t="s">
        <v>174</v>
      </c>
      <c r="C12336" t="s">
        <v>459</v>
      </c>
      <c r="D12336">
        <v>5213900000</v>
      </c>
      <c r="E12336">
        <v>2019</v>
      </c>
    </row>
    <row r="12337" spans="1:5" x14ac:dyDescent="0.25">
      <c r="A12337" t="s">
        <v>336</v>
      </c>
      <c r="B12337" t="s">
        <v>174</v>
      </c>
      <c r="C12337" t="s">
        <v>459</v>
      </c>
      <c r="D12337">
        <v>6718400000</v>
      </c>
      <c r="E12337">
        <v>2020</v>
      </c>
    </row>
    <row r="12338" spans="1:5" x14ac:dyDescent="0.25">
      <c r="A12338" t="s">
        <v>336</v>
      </c>
      <c r="B12338" t="s">
        <v>174</v>
      </c>
      <c r="C12338" t="s">
        <v>460</v>
      </c>
      <c r="D12338">
        <v>-11638100000</v>
      </c>
      <c r="E12338">
        <v>2018</v>
      </c>
    </row>
    <row r="12339" spans="1:5" x14ac:dyDescent="0.25">
      <c r="A12339" t="s">
        <v>336</v>
      </c>
      <c r="B12339" t="s">
        <v>174</v>
      </c>
      <c r="C12339" t="s">
        <v>460</v>
      </c>
      <c r="D12339">
        <v>-13819700000</v>
      </c>
      <c r="E12339">
        <v>2019</v>
      </c>
    </row>
    <row r="12340" spans="1:5" x14ac:dyDescent="0.25">
      <c r="A12340" t="s">
        <v>336</v>
      </c>
      <c r="B12340" t="s">
        <v>174</v>
      </c>
      <c r="C12340" t="s">
        <v>460</v>
      </c>
      <c r="D12340">
        <v>-6615800000</v>
      </c>
      <c r="E12340">
        <v>2020</v>
      </c>
    </row>
    <row r="12341" spans="1:5" x14ac:dyDescent="0.25">
      <c r="A12341" t="s">
        <v>336</v>
      </c>
      <c r="B12341" t="s">
        <v>174</v>
      </c>
      <c r="C12341" t="s">
        <v>461</v>
      </c>
      <c r="D12341">
        <v>5788200000</v>
      </c>
      <c r="E12341">
        <v>2018</v>
      </c>
    </row>
    <row r="12342" spans="1:5" x14ac:dyDescent="0.25">
      <c r="A12342" t="s">
        <v>336</v>
      </c>
      <c r="B12342" t="s">
        <v>174</v>
      </c>
      <c r="C12342" t="s">
        <v>461</v>
      </c>
      <c r="D12342">
        <v>-6686700000</v>
      </c>
      <c r="E12342">
        <v>2019</v>
      </c>
    </row>
    <row r="12343" spans="1:5" x14ac:dyDescent="0.25">
      <c r="A12343" t="s">
        <v>336</v>
      </c>
      <c r="B12343" t="s">
        <v>174</v>
      </c>
      <c r="C12343" t="s">
        <v>461</v>
      </c>
      <c r="D12343">
        <v>-472600000</v>
      </c>
      <c r="E12343">
        <v>2020</v>
      </c>
    </row>
    <row r="12344" spans="1:5" x14ac:dyDescent="0.25">
      <c r="A12344" t="s">
        <v>336</v>
      </c>
      <c r="B12344" t="s">
        <v>174</v>
      </c>
      <c r="C12344" t="s">
        <v>462</v>
      </c>
      <c r="D12344">
        <v>3056900000</v>
      </c>
      <c r="E12344">
        <v>2018</v>
      </c>
    </row>
    <row r="12345" spans="1:5" x14ac:dyDescent="0.25">
      <c r="A12345" t="s">
        <v>336</v>
      </c>
      <c r="B12345" t="s">
        <v>174</v>
      </c>
      <c r="C12345" t="s">
        <v>462</v>
      </c>
      <c r="D12345">
        <v>3604700000</v>
      </c>
      <c r="E12345">
        <v>2019</v>
      </c>
    </row>
    <row r="12346" spans="1:5" x14ac:dyDescent="0.25">
      <c r="A12346" t="s">
        <v>336</v>
      </c>
      <c r="B12346" t="s">
        <v>174</v>
      </c>
      <c r="C12346" t="s">
        <v>462</v>
      </c>
      <c r="D12346">
        <v>1390700000</v>
      </c>
      <c r="E12346">
        <v>2020</v>
      </c>
    </row>
    <row r="12347" spans="1:5" x14ac:dyDescent="0.25">
      <c r="A12347" t="s">
        <v>336</v>
      </c>
      <c r="B12347" t="s">
        <v>174</v>
      </c>
      <c r="C12347" t="s">
        <v>463</v>
      </c>
      <c r="D12347">
        <v>83600000</v>
      </c>
      <c r="E12347">
        <v>2018</v>
      </c>
    </row>
    <row r="12348" spans="1:5" x14ac:dyDescent="0.25">
      <c r="A12348" t="s">
        <v>336</v>
      </c>
      <c r="B12348" t="s">
        <v>174</v>
      </c>
      <c r="C12348" t="s">
        <v>463</v>
      </c>
      <c r="D12348">
        <v>-783400000</v>
      </c>
      <c r="E12348">
        <v>2019</v>
      </c>
    </row>
    <row r="12349" spans="1:5" x14ac:dyDescent="0.25">
      <c r="A12349" t="s">
        <v>336</v>
      </c>
      <c r="B12349" t="s">
        <v>174</v>
      </c>
      <c r="C12349" t="s">
        <v>463</v>
      </c>
      <c r="D12349">
        <v>27200000</v>
      </c>
      <c r="E12349">
        <v>2020</v>
      </c>
    </row>
    <row r="12350" spans="1:5" x14ac:dyDescent="0.25">
      <c r="A12350" t="s">
        <v>336</v>
      </c>
      <c r="B12350" t="s">
        <v>174</v>
      </c>
      <c r="C12350" t="s">
        <v>12</v>
      </c>
      <c r="D12350">
        <v>5536900000</v>
      </c>
      <c r="E12350">
        <v>2018</v>
      </c>
    </row>
    <row r="12351" spans="1:5" x14ac:dyDescent="0.25">
      <c r="A12351" t="s">
        <v>336</v>
      </c>
      <c r="B12351" t="s">
        <v>174</v>
      </c>
      <c r="C12351" t="s">
        <v>12</v>
      </c>
      <c r="D12351">
        <v>3634100000</v>
      </c>
      <c r="E12351">
        <v>2019</v>
      </c>
    </row>
    <row r="12352" spans="1:5" x14ac:dyDescent="0.25">
      <c r="A12352" t="s">
        <v>336</v>
      </c>
      <c r="B12352" t="s">
        <v>174</v>
      </c>
      <c r="C12352" t="s">
        <v>12</v>
      </c>
      <c r="D12352">
        <v>3949400000</v>
      </c>
      <c r="E12352">
        <v>2020</v>
      </c>
    </row>
    <row r="12353" spans="1:5" x14ac:dyDescent="0.25">
      <c r="A12353" t="s">
        <v>336</v>
      </c>
      <c r="B12353" t="s">
        <v>174</v>
      </c>
      <c r="C12353" t="s">
        <v>464</v>
      </c>
      <c r="D12353">
        <v>7579000000</v>
      </c>
      <c r="E12353">
        <v>2018</v>
      </c>
    </row>
    <row r="12354" spans="1:5" x14ac:dyDescent="0.25">
      <c r="A12354" t="s">
        <v>336</v>
      </c>
      <c r="B12354" t="s">
        <v>174</v>
      </c>
      <c r="C12354" t="s">
        <v>464</v>
      </c>
      <c r="D12354">
        <v>7123000000</v>
      </c>
      <c r="E12354">
        <v>2019</v>
      </c>
    </row>
    <row r="12355" spans="1:5" x14ac:dyDescent="0.25">
      <c r="A12355" t="s">
        <v>336</v>
      </c>
      <c r="B12355" t="s">
        <v>174</v>
      </c>
      <c r="C12355" t="s">
        <v>464</v>
      </c>
      <c r="D12355">
        <v>8603300000</v>
      </c>
      <c r="E12355">
        <v>2020</v>
      </c>
    </row>
    <row r="12356" spans="1:5" x14ac:dyDescent="0.25">
      <c r="A12356" t="s">
        <v>336</v>
      </c>
      <c r="B12356" t="s">
        <v>174</v>
      </c>
      <c r="C12356" t="s">
        <v>465</v>
      </c>
      <c r="D12356">
        <v>10922700000</v>
      </c>
      <c r="E12356">
        <v>2018</v>
      </c>
    </row>
    <row r="12357" spans="1:5" x14ac:dyDescent="0.25">
      <c r="A12357" t="s">
        <v>336</v>
      </c>
      <c r="B12357" t="s">
        <v>174</v>
      </c>
      <c r="C12357" t="s">
        <v>465</v>
      </c>
      <c r="D12357">
        <v>5443800000</v>
      </c>
      <c r="E12357">
        <v>2019</v>
      </c>
    </row>
    <row r="12358" spans="1:5" x14ac:dyDescent="0.25">
      <c r="A12358" t="s">
        <v>336</v>
      </c>
      <c r="B12358" t="s">
        <v>174</v>
      </c>
      <c r="C12358" t="s">
        <v>465</v>
      </c>
      <c r="D12358">
        <v>6305800000</v>
      </c>
      <c r="E12358">
        <v>2020</v>
      </c>
    </row>
    <row r="12359" spans="1:5" x14ac:dyDescent="0.25">
      <c r="A12359" t="s">
        <v>336</v>
      </c>
      <c r="B12359" t="s">
        <v>174</v>
      </c>
      <c r="C12359" t="s">
        <v>466</v>
      </c>
      <c r="D12359">
        <v>8214800000</v>
      </c>
      <c r="E12359">
        <v>2018</v>
      </c>
    </row>
    <row r="12360" spans="1:5" x14ac:dyDescent="0.25">
      <c r="A12360" t="s">
        <v>336</v>
      </c>
      <c r="B12360" t="s">
        <v>174</v>
      </c>
      <c r="C12360" t="s">
        <v>466</v>
      </c>
      <c r="D12360">
        <v>7386700000</v>
      </c>
      <c r="E12360">
        <v>2019</v>
      </c>
    </row>
    <row r="12361" spans="1:5" x14ac:dyDescent="0.25">
      <c r="A12361" t="s">
        <v>336</v>
      </c>
      <c r="B12361" t="s">
        <v>174</v>
      </c>
      <c r="C12361" t="s">
        <v>466</v>
      </c>
      <c r="D12361">
        <v>7901900000</v>
      </c>
      <c r="E12361">
        <v>2020</v>
      </c>
    </row>
    <row r="12362" spans="1:5" x14ac:dyDescent="0.25">
      <c r="A12362" t="s">
        <v>336</v>
      </c>
      <c r="B12362" t="s">
        <v>174</v>
      </c>
      <c r="C12362" t="s">
        <v>467</v>
      </c>
      <c r="D12362">
        <v>266900000</v>
      </c>
      <c r="E12362">
        <v>2018</v>
      </c>
    </row>
    <row r="12363" spans="1:5" x14ac:dyDescent="0.25">
      <c r="A12363" t="s">
        <v>336</v>
      </c>
      <c r="B12363" t="s">
        <v>174</v>
      </c>
      <c r="C12363" t="s">
        <v>467</v>
      </c>
      <c r="D12363">
        <v>575600000</v>
      </c>
      <c r="E12363">
        <v>2019</v>
      </c>
    </row>
    <row r="12364" spans="1:5" x14ac:dyDescent="0.25">
      <c r="A12364" t="s">
        <v>336</v>
      </c>
      <c r="B12364" t="s">
        <v>174</v>
      </c>
      <c r="C12364" t="s">
        <v>467</v>
      </c>
      <c r="D12364">
        <v>131200000</v>
      </c>
      <c r="E12364">
        <v>2020</v>
      </c>
    </row>
    <row r="12365" spans="1:5" x14ac:dyDescent="0.25">
      <c r="A12365" t="s">
        <v>336</v>
      </c>
      <c r="B12365" t="s">
        <v>174</v>
      </c>
      <c r="C12365" t="s">
        <v>468</v>
      </c>
      <c r="D12365">
        <v>0</v>
      </c>
      <c r="E12365">
        <v>2018</v>
      </c>
    </row>
    <row r="12366" spans="1:5" x14ac:dyDescent="0.25">
      <c r="A12366" t="s">
        <v>336</v>
      </c>
      <c r="B12366" t="s">
        <v>174</v>
      </c>
      <c r="C12366" t="s">
        <v>468</v>
      </c>
      <c r="D12366">
        <v>0</v>
      </c>
      <c r="E12366">
        <v>2019</v>
      </c>
    </row>
    <row r="12367" spans="1:5" x14ac:dyDescent="0.25">
      <c r="A12367" t="s">
        <v>336</v>
      </c>
      <c r="B12367" t="s">
        <v>174</v>
      </c>
      <c r="C12367" t="s">
        <v>468</v>
      </c>
      <c r="D12367">
        <v>0</v>
      </c>
      <c r="E12367">
        <v>2020</v>
      </c>
    </row>
    <row r="12368" spans="1:5" x14ac:dyDescent="0.25">
      <c r="A12368" t="s">
        <v>336</v>
      </c>
      <c r="B12368" t="s">
        <v>174</v>
      </c>
      <c r="C12368" t="s">
        <v>469</v>
      </c>
      <c r="D12368">
        <v>2311800000</v>
      </c>
      <c r="E12368">
        <v>2018</v>
      </c>
    </row>
    <row r="12369" spans="1:5" x14ac:dyDescent="0.25">
      <c r="A12369" t="s">
        <v>336</v>
      </c>
      <c r="B12369" t="s">
        <v>174</v>
      </c>
      <c r="C12369" t="s">
        <v>469</v>
      </c>
      <c r="D12369">
        <v>2409800000</v>
      </c>
      <c r="E12369">
        <v>2019</v>
      </c>
    </row>
    <row r="12370" spans="1:5" x14ac:dyDescent="0.25">
      <c r="A12370" t="s">
        <v>336</v>
      </c>
      <c r="B12370" t="s">
        <v>174</v>
      </c>
      <c r="C12370" t="s">
        <v>469</v>
      </c>
      <c r="D12370">
        <v>2687100000</v>
      </c>
      <c r="E12370">
        <v>2020</v>
      </c>
    </row>
    <row r="12371" spans="1:5" x14ac:dyDescent="0.25">
      <c r="A12371" t="s">
        <v>336</v>
      </c>
      <c r="B12371" t="s">
        <v>174</v>
      </c>
      <c r="C12371" t="s">
        <v>470</v>
      </c>
      <c r="D12371">
        <v>837900000</v>
      </c>
      <c r="E12371">
        <v>2018</v>
      </c>
    </row>
    <row r="12372" spans="1:5" x14ac:dyDescent="0.25">
      <c r="A12372" t="s">
        <v>336</v>
      </c>
      <c r="B12372" t="s">
        <v>174</v>
      </c>
      <c r="C12372" t="s">
        <v>470</v>
      </c>
      <c r="D12372">
        <v>247500000</v>
      </c>
      <c r="E12372">
        <v>2019</v>
      </c>
    </row>
    <row r="12373" spans="1:5" x14ac:dyDescent="0.25">
      <c r="A12373" t="s">
        <v>336</v>
      </c>
      <c r="B12373" t="s">
        <v>174</v>
      </c>
      <c r="C12373" t="s">
        <v>470</v>
      </c>
      <c r="D12373">
        <v>358700000</v>
      </c>
      <c r="E12373">
        <v>2020</v>
      </c>
    </row>
    <row r="12374" spans="1:5" x14ac:dyDescent="0.25">
      <c r="A12374" t="s">
        <v>336</v>
      </c>
      <c r="B12374" t="s">
        <v>174</v>
      </c>
      <c r="C12374" t="s">
        <v>471</v>
      </c>
      <c r="D12374">
        <v>0</v>
      </c>
      <c r="E12374">
        <v>2018</v>
      </c>
    </row>
    <row r="12375" spans="1:5" x14ac:dyDescent="0.25">
      <c r="A12375" t="s">
        <v>336</v>
      </c>
      <c r="B12375" t="s">
        <v>174</v>
      </c>
      <c r="C12375" t="s">
        <v>471</v>
      </c>
      <c r="D12375">
        <v>0</v>
      </c>
      <c r="E12375">
        <v>2019</v>
      </c>
    </row>
    <row r="12376" spans="1:5" x14ac:dyDescent="0.25">
      <c r="A12376" t="s">
        <v>336</v>
      </c>
      <c r="B12376" t="s">
        <v>174</v>
      </c>
      <c r="C12376" t="s">
        <v>471</v>
      </c>
      <c r="D12376">
        <v>0</v>
      </c>
      <c r="E12376">
        <v>2020</v>
      </c>
    </row>
    <row r="12377" spans="1:5" x14ac:dyDescent="0.25">
      <c r="A12377" t="s">
        <v>336</v>
      </c>
      <c r="B12377" t="s">
        <v>174</v>
      </c>
      <c r="C12377" t="s">
        <v>472</v>
      </c>
      <c r="D12377">
        <v>0</v>
      </c>
      <c r="E12377">
        <v>2018</v>
      </c>
    </row>
    <row r="12378" spans="1:5" x14ac:dyDescent="0.25">
      <c r="A12378" t="s">
        <v>336</v>
      </c>
      <c r="B12378" t="s">
        <v>174</v>
      </c>
      <c r="C12378" t="s">
        <v>472</v>
      </c>
      <c r="D12378">
        <v>0</v>
      </c>
      <c r="E12378">
        <v>2019</v>
      </c>
    </row>
    <row r="12379" spans="1:5" x14ac:dyDescent="0.25">
      <c r="A12379" t="s">
        <v>336</v>
      </c>
      <c r="B12379" t="s">
        <v>174</v>
      </c>
      <c r="C12379" t="s">
        <v>472</v>
      </c>
      <c r="D12379">
        <v>0</v>
      </c>
      <c r="E12379">
        <v>2020</v>
      </c>
    </row>
    <row r="12380" spans="1:5" x14ac:dyDescent="0.25">
      <c r="A12380" t="s">
        <v>336</v>
      </c>
      <c r="B12380" t="s">
        <v>174</v>
      </c>
      <c r="C12380" t="s">
        <v>473</v>
      </c>
      <c r="D12380">
        <v>0</v>
      </c>
      <c r="E12380">
        <v>2018</v>
      </c>
    </row>
    <row r="12381" spans="1:5" x14ac:dyDescent="0.25">
      <c r="A12381" t="s">
        <v>336</v>
      </c>
      <c r="B12381" t="s">
        <v>174</v>
      </c>
      <c r="C12381" t="s">
        <v>473</v>
      </c>
      <c r="D12381">
        <v>0</v>
      </c>
      <c r="E12381">
        <v>2019</v>
      </c>
    </row>
    <row r="12382" spans="1:5" x14ac:dyDescent="0.25">
      <c r="A12382" t="s">
        <v>336</v>
      </c>
      <c r="B12382" t="s">
        <v>174</v>
      </c>
      <c r="C12382" t="s">
        <v>473</v>
      </c>
      <c r="D12382">
        <v>0</v>
      </c>
      <c r="E12382">
        <v>2020</v>
      </c>
    </row>
    <row r="12383" spans="1:5" x14ac:dyDescent="0.25">
      <c r="A12383" t="s">
        <v>336</v>
      </c>
      <c r="B12383" t="s">
        <v>174</v>
      </c>
      <c r="C12383" t="s">
        <v>474</v>
      </c>
      <c r="D12383">
        <v>3509500000</v>
      </c>
      <c r="E12383">
        <v>2018</v>
      </c>
    </row>
    <row r="12384" spans="1:5" x14ac:dyDescent="0.25">
      <c r="A12384" t="s">
        <v>336</v>
      </c>
      <c r="B12384" t="s">
        <v>174</v>
      </c>
      <c r="C12384" t="s">
        <v>474</v>
      </c>
      <c r="D12384">
        <v>609800000</v>
      </c>
      <c r="E12384">
        <v>2019</v>
      </c>
    </row>
    <row r="12385" spans="1:5" x14ac:dyDescent="0.25">
      <c r="A12385" t="s">
        <v>336</v>
      </c>
      <c r="B12385" t="s">
        <v>174</v>
      </c>
      <c r="C12385" t="s">
        <v>474</v>
      </c>
      <c r="D12385">
        <v>757100000</v>
      </c>
      <c r="E12385">
        <v>2020</v>
      </c>
    </row>
    <row r="12386" spans="1:5" x14ac:dyDescent="0.25">
      <c r="A12386" t="s">
        <v>336</v>
      </c>
      <c r="B12386" t="s">
        <v>174</v>
      </c>
      <c r="C12386" t="s">
        <v>475</v>
      </c>
      <c r="D12386">
        <v>1659700000</v>
      </c>
      <c r="E12386">
        <v>2018</v>
      </c>
    </row>
    <row r="12387" spans="1:5" x14ac:dyDescent="0.25">
      <c r="A12387" t="s">
        <v>336</v>
      </c>
      <c r="B12387" t="s">
        <v>174</v>
      </c>
      <c r="C12387" t="s">
        <v>475</v>
      </c>
      <c r="D12387">
        <v>0</v>
      </c>
      <c r="E12387">
        <v>2019</v>
      </c>
    </row>
    <row r="12388" spans="1:5" x14ac:dyDescent="0.25">
      <c r="A12388" t="s">
        <v>336</v>
      </c>
      <c r="B12388" t="s">
        <v>174</v>
      </c>
      <c r="C12388" t="s">
        <v>475</v>
      </c>
      <c r="D12388">
        <v>0</v>
      </c>
      <c r="E12388">
        <v>2020</v>
      </c>
    </row>
    <row r="12389" spans="1:5" x14ac:dyDescent="0.25">
      <c r="A12389" t="s">
        <v>336</v>
      </c>
      <c r="B12389" t="s">
        <v>174</v>
      </c>
      <c r="C12389" t="s">
        <v>476</v>
      </c>
      <c r="D12389">
        <v>0</v>
      </c>
      <c r="E12389">
        <v>2018</v>
      </c>
    </row>
    <row r="12390" spans="1:5" x14ac:dyDescent="0.25">
      <c r="A12390" t="s">
        <v>336</v>
      </c>
      <c r="B12390" t="s">
        <v>174</v>
      </c>
      <c r="C12390" t="s">
        <v>476</v>
      </c>
      <c r="D12390">
        <v>0</v>
      </c>
      <c r="E12390">
        <v>2019</v>
      </c>
    </row>
    <row r="12391" spans="1:5" x14ac:dyDescent="0.25">
      <c r="A12391" t="s">
        <v>336</v>
      </c>
      <c r="B12391" t="s">
        <v>174</v>
      </c>
      <c r="C12391" t="s">
        <v>476</v>
      </c>
      <c r="D12391">
        <v>0</v>
      </c>
      <c r="E12391">
        <v>2020</v>
      </c>
    </row>
    <row r="12392" spans="1:5" x14ac:dyDescent="0.25">
      <c r="A12392" t="s">
        <v>336</v>
      </c>
      <c r="B12392" t="s">
        <v>174</v>
      </c>
      <c r="C12392" t="s">
        <v>477</v>
      </c>
      <c r="D12392">
        <v>4150700000</v>
      </c>
      <c r="E12392">
        <v>2018</v>
      </c>
    </row>
    <row r="12393" spans="1:5" x14ac:dyDescent="0.25">
      <c r="A12393" t="s">
        <v>336</v>
      </c>
      <c r="B12393" t="s">
        <v>174</v>
      </c>
      <c r="C12393" t="s">
        <v>477</v>
      </c>
      <c r="D12393">
        <v>4400000000</v>
      </c>
      <c r="E12393">
        <v>2019</v>
      </c>
    </row>
    <row r="12394" spans="1:5" x14ac:dyDescent="0.25">
      <c r="A12394" t="s">
        <v>336</v>
      </c>
      <c r="B12394" t="s">
        <v>174</v>
      </c>
      <c r="C12394" t="s">
        <v>477</v>
      </c>
      <c r="D12394">
        <v>500000000</v>
      </c>
      <c r="E12394">
        <v>2020</v>
      </c>
    </row>
    <row r="12395" spans="1:5" x14ac:dyDescent="0.25">
      <c r="A12395" t="s">
        <v>336</v>
      </c>
      <c r="B12395" t="s">
        <v>174</v>
      </c>
      <c r="C12395" t="s">
        <v>478</v>
      </c>
      <c r="D12395">
        <v>5051200000</v>
      </c>
      <c r="E12395">
        <v>2018</v>
      </c>
    </row>
    <row r="12396" spans="1:5" x14ac:dyDescent="0.25">
      <c r="A12396" t="s">
        <v>336</v>
      </c>
      <c r="B12396" t="s">
        <v>174</v>
      </c>
      <c r="C12396" t="s">
        <v>478</v>
      </c>
      <c r="D12396">
        <v>5595000000</v>
      </c>
      <c r="E12396">
        <v>2019</v>
      </c>
    </row>
    <row r="12397" spans="1:5" x14ac:dyDescent="0.25">
      <c r="A12397" t="s">
        <v>336</v>
      </c>
      <c r="B12397" t="s">
        <v>174</v>
      </c>
      <c r="C12397" t="s">
        <v>478</v>
      </c>
      <c r="D12397">
        <v>6085700000</v>
      </c>
      <c r="E12397">
        <v>2020</v>
      </c>
    </row>
    <row r="12398" spans="1:5" x14ac:dyDescent="0.25">
      <c r="A12398" t="s">
        <v>336</v>
      </c>
      <c r="B12398" t="s">
        <v>174</v>
      </c>
      <c r="C12398" t="s">
        <v>479</v>
      </c>
      <c r="D12398">
        <v>11395900000</v>
      </c>
      <c r="E12398">
        <v>2018</v>
      </c>
    </row>
    <row r="12399" spans="1:5" x14ac:dyDescent="0.25">
      <c r="A12399" t="s">
        <v>336</v>
      </c>
      <c r="B12399" t="s">
        <v>174</v>
      </c>
      <c r="C12399" t="s">
        <v>479</v>
      </c>
      <c r="D12399">
        <v>4920400000</v>
      </c>
      <c r="E12399">
        <v>2019</v>
      </c>
    </row>
    <row r="12400" spans="1:5" x14ac:dyDescent="0.25">
      <c r="A12400" t="s">
        <v>336</v>
      </c>
      <c r="B12400" t="s">
        <v>174</v>
      </c>
      <c r="C12400" t="s">
        <v>479</v>
      </c>
      <c r="D12400">
        <v>7830200000</v>
      </c>
      <c r="E12400">
        <v>2020</v>
      </c>
    </row>
    <row r="12401" spans="1:5" x14ac:dyDescent="0.25">
      <c r="A12401" t="s">
        <v>336</v>
      </c>
      <c r="B12401" t="s">
        <v>174</v>
      </c>
      <c r="C12401" t="s">
        <v>480</v>
      </c>
      <c r="D12401">
        <v>21493300000</v>
      </c>
      <c r="E12401">
        <v>2018</v>
      </c>
    </row>
    <row r="12402" spans="1:5" x14ac:dyDescent="0.25">
      <c r="A12402" t="s">
        <v>336</v>
      </c>
      <c r="B12402" t="s">
        <v>174</v>
      </c>
      <c r="C12402" t="s">
        <v>480</v>
      </c>
      <c r="D12402">
        <v>22319500000</v>
      </c>
      <c r="E12402">
        <v>2019</v>
      </c>
    </row>
    <row r="12403" spans="1:5" x14ac:dyDescent="0.25">
      <c r="A12403" t="s">
        <v>336</v>
      </c>
      <c r="B12403" t="s">
        <v>174</v>
      </c>
      <c r="C12403" t="s">
        <v>480</v>
      </c>
      <c r="D12403">
        <v>24539800000</v>
      </c>
      <c r="E12403">
        <v>2020</v>
      </c>
    </row>
    <row r="12404" spans="1:5" x14ac:dyDescent="0.25">
      <c r="A12404" t="s">
        <v>336</v>
      </c>
      <c r="B12404" t="s">
        <v>174</v>
      </c>
      <c r="C12404" t="s">
        <v>481</v>
      </c>
      <c r="D12404">
        <v>5975100000</v>
      </c>
      <c r="E12404">
        <v>2018</v>
      </c>
    </row>
    <row r="12405" spans="1:5" x14ac:dyDescent="0.25">
      <c r="A12405" t="s">
        <v>336</v>
      </c>
      <c r="B12405" t="s">
        <v>174</v>
      </c>
      <c r="C12405" t="s">
        <v>481</v>
      </c>
      <c r="D12405">
        <v>6213800000</v>
      </c>
      <c r="E12405">
        <v>2019</v>
      </c>
    </row>
    <row r="12406" spans="1:5" x14ac:dyDescent="0.25">
      <c r="A12406" t="s">
        <v>336</v>
      </c>
      <c r="B12406" t="s">
        <v>174</v>
      </c>
      <c r="C12406" t="s">
        <v>481</v>
      </c>
      <c r="D12406">
        <v>6121200000</v>
      </c>
      <c r="E12406">
        <v>2020</v>
      </c>
    </row>
    <row r="12407" spans="1:5" x14ac:dyDescent="0.25">
      <c r="A12407" t="s">
        <v>336</v>
      </c>
      <c r="B12407" t="s">
        <v>174</v>
      </c>
      <c r="C12407" t="s">
        <v>482</v>
      </c>
      <c r="D12407">
        <v>0</v>
      </c>
      <c r="E12407">
        <v>2018</v>
      </c>
    </row>
    <row r="12408" spans="1:5" x14ac:dyDescent="0.25">
      <c r="A12408" t="s">
        <v>336</v>
      </c>
      <c r="B12408" t="s">
        <v>174</v>
      </c>
      <c r="C12408" t="s">
        <v>482</v>
      </c>
      <c r="D12408">
        <v>0</v>
      </c>
      <c r="E12408">
        <v>2019</v>
      </c>
    </row>
    <row r="12409" spans="1:5" x14ac:dyDescent="0.25">
      <c r="A12409" t="s">
        <v>336</v>
      </c>
      <c r="B12409" t="s">
        <v>174</v>
      </c>
      <c r="C12409" t="s">
        <v>482</v>
      </c>
      <c r="D12409">
        <v>0</v>
      </c>
      <c r="E12409">
        <v>2020</v>
      </c>
    </row>
    <row r="12410" spans="1:5" x14ac:dyDescent="0.25">
      <c r="A12410" t="s">
        <v>336</v>
      </c>
      <c r="B12410" t="s">
        <v>174</v>
      </c>
      <c r="C12410" t="s">
        <v>483</v>
      </c>
      <c r="D12410">
        <v>88200000</v>
      </c>
      <c r="E12410">
        <v>2018</v>
      </c>
    </row>
    <row r="12411" spans="1:5" x14ac:dyDescent="0.25">
      <c r="A12411" t="s">
        <v>336</v>
      </c>
      <c r="B12411" t="s">
        <v>174</v>
      </c>
      <c r="C12411" t="s">
        <v>483</v>
      </c>
      <c r="D12411">
        <v>101000000</v>
      </c>
      <c r="E12411">
        <v>2019</v>
      </c>
    </row>
    <row r="12412" spans="1:5" x14ac:dyDescent="0.25">
      <c r="A12412" t="s">
        <v>336</v>
      </c>
      <c r="B12412" t="s">
        <v>174</v>
      </c>
      <c r="C12412" t="s">
        <v>483</v>
      </c>
      <c r="D12412">
        <v>24200000</v>
      </c>
      <c r="E12412">
        <v>2020</v>
      </c>
    </row>
    <row r="12413" spans="1:5" x14ac:dyDescent="0.25">
      <c r="A12413" t="s">
        <v>336</v>
      </c>
      <c r="B12413" t="s">
        <v>174</v>
      </c>
      <c r="C12413" t="s">
        <v>484</v>
      </c>
      <c r="D12413">
        <v>279500000</v>
      </c>
      <c r="E12413">
        <v>2018</v>
      </c>
    </row>
    <row r="12414" spans="1:5" x14ac:dyDescent="0.25">
      <c r="A12414" t="s">
        <v>336</v>
      </c>
      <c r="B12414" t="s">
        <v>174</v>
      </c>
      <c r="C12414" t="s">
        <v>484</v>
      </c>
      <c r="D12414">
        <v>312400000</v>
      </c>
      <c r="E12414">
        <v>2019</v>
      </c>
    </row>
    <row r="12415" spans="1:5" x14ac:dyDescent="0.25">
      <c r="A12415" t="s">
        <v>336</v>
      </c>
      <c r="B12415" t="s">
        <v>174</v>
      </c>
      <c r="C12415" t="s">
        <v>484</v>
      </c>
      <c r="D12415">
        <v>308100000</v>
      </c>
      <c r="E12415">
        <v>2020</v>
      </c>
    </row>
    <row r="12416" spans="1:5" x14ac:dyDescent="0.25">
      <c r="A12416" t="s">
        <v>336</v>
      </c>
      <c r="B12416" t="s">
        <v>174</v>
      </c>
      <c r="C12416" t="s">
        <v>485</v>
      </c>
      <c r="D12416">
        <v>9828700000</v>
      </c>
      <c r="E12416">
        <v>2018</v>
      </c>
    </row>
    <row r="12417" spans="1:5" x14ac:dyDescent="0.25">
      <c r="A12417" t="s">
        <v>336</v>
      </c>
      <c r="B12417" t="s">
        <v>174</v>
      </c>
      <c r="C12417" t="s">
        <v>485</v>
      </c>
      <c r="D12417">
        <v>5641600000</v>
      </c>
      <c r="E12417">
        <v>2020</v>
      </c>
    </row>
    <row r="12418" spans="1:5" x14ac:dyDescent="0.25">
      <c r="A12418" t="s">
        <v>336</v>
      </c>
      <c r="B12418" t="s">
        <v>174</v>
      </c>
      <c r="C12418" t="s">
        <v>495</v>
      </c>
      <c r="D12418">
        <v>0</v>
      </c>
      <c r="E12418">
        <v>2019</v>
      </c>
    </row>
    <row r="12419" spans="1:5" x14ac:dyDescent="0.25">
      <c r="A12419" t="s">
        <v>336</v>
      </c>
      <c r="B12419" t="s">
        <v>174</v>
      </c>
      <c r="C12419" t="s">
        <v>486</v>
      </c>
      <c r="D12419">
        <v>1525600000</v>
      </c>
      <c r="E12419">
        <v>2018</v>
      </c>
    </row>
    <row r="12420" spans="1:5" x14ac:dyDescent="0.25">
      <c r="A12420" t="s">
        <v>336</v>
      </c>
      <c r="B12420" t="s">
        <v>174</v>
      </c>
      <c r="C12420" t="s">
        <v>486</v>
      </c>
      <c r="D12420">
        <v>-5570800000</v>
      </c>
      <c r="E12420">
        <v>2019</v>
      </c>
    </row>
    <row r="12421" spans="1:5" x14ac:dyDescent="0.25">
      <c r="A12421" t="s">
        <v>336</v>
      </c>
      <c r="B12421" t="s">
        <v>174</v>
      </c>
      <c r="C12421" t="s">
        <v>486</v>
      </c>
      <c r="D12421">
        <v>1103600000</v>
      </c>
      <c r="E12421">
        <v>2020</v>
      </c>
    </row>
    <row r="12422" spans="1:5" x14ac:dyDescent="0.25">
      <c r="A12422" t="s">
        <v>338</v>
      </c>
      <c r="B12422" t="s">
        <v>176</v>
      </c>
      <c r="C12422" t="s">
        <v>411</v>
      </c>
      <c r="D12422">
        <v>4524000000</v>
      </c>
      <c r="E12422">
        <v>2018</v>
      </c>
    </row>
    <row r="12423" spans="1:5" x14ac:dyDescent="0.25">
      <c r="A12423" t="s">
        <v>338</v>
      </c>
      <c r="B12423" t="s">
        <v>176</v>
      </c>
      <c r="C12423" t="s">
        <v>411</v>
      </c>
      <c r="D12423">
        <v>3747000000</v>
      </c>
      <c r="E12423">
        <v>2019</v>
      </c>
    </row>
    <row r="12424" spans="1:5" x14ac:dyDescent="0.25">
      <c r="A12424" t="s">
        <v>338</v>
      </c>
      <c r="B12424" t="s">
        <v>176</v>
      </c>
      <c r="C12424" t="s">
        <v>411</v>
      </c>
      <c r="D12424">
        <v>4043000000</v>
      </c>
      <c r="E12424">
        <v>2020</v>
      </c>
    </row>
    <row r="12425" spans="1:5" x14ac:dyDescent="0.25">
      <c r="A12425" t="s">
        <v>338</v>
      </c>
      <c r="B12425" t="s">
        <v>176</v>
      </c>
      <c r="C12425" t="s">
        <v>10</v>
      </c>
      <c r="D12425">
        <v>2444000000</v>
      </c>
      <c r="E12425">
        <v>2018</v>
      </c>
    </row>
    <row r="12426" spans="1:5" x14ac:dyDescent="0.25">
      <c r="A12426" t="s">
        <v>338</v>
      </c>
      <c r="B12426" t="s">
        <v>176</v>
      </c>
      <c r="C12426" t="s">
        <v>10</v>
      </c>
      <c r="D12426">
        <v>2337000000</v>
      </c>
      <c r="E12426">
        <v>2019</v>
      </c>
    </row>
    <row r="12427" spans="1:5" x14ac:dyDescent="0.25">
      <c r="A12427" t="s">
        <v>338</v>
      </c>
      <c r="B12427" t="s">
        <v>176</v>
      </c>
      <c r="C12427" t="s">
        <v>10</v>
      </c>
      <c r="D12427">
        <v>1978000000</v>
      </c>
      <c r="E12427">
        <v>2020</v>
      </c>
    </row>
    <row r="12428" spans="1:5" x14ac:dyDescent="0.25">
      <c r="A12428" t="s">
        <v>338</v>
      </c>
      <c r="B12428" t="s">
        <v>176</v>
      </c>
      <c r="C12428" t="s">
        <v>412</v>
      </c>
      <c r="D12428">
        <v>0</v>
      </c>
      <c r="E12428">
        <v>2018</v>
      </c>
    </row>
    <row r="12429" spans="1:5" x14ac:dyDescent="0.25">
      <c r="A12429" t="s">
        <v>338</v>
      </c>
      <c r="B12429" t="s">
        <v>176</v>
      </c>
      <c r="C12429" t="s">
        <v>412</v>
      </c>
      <c r="D12429">
        <v>0</v>
      </c>
      <c r="E12429">
        <v>2019</v>
      </c>
    </row>
    <row r="12430" spans="1:5" x14ac:dyDescent="0.25">
      <c r="A12430" t="s">
        <v>338</v>
      </c>
      <c r="B12430" t="s">
        <v>176</v>
      </c>
      <c r="C12430" t="s">
        <v>412</v>
      </c>
      <c r="D12430">
        <v>0</v>
      </c>
      <c r="E12430">
        <v>2020</v>
      </c>
    </row>
    <row r="12431" spans="1:5" x14ac:dyDescent="0.25">
      <c r="A12431" t="s">
        <v>338</v>
      </c>
      <c r="B12431" t="s">
        <v>176</v>
      </c>
      <c r="C12431" t="s">
        <v>413</v>
      </c>
      <c r="D12431">
        <v>-71000000</v>
      </c>
      <c r="E12431">
        <v>2018</v>
      </c>
    </row>
    <row r="12432" spans="1:5" x14ac:dyDescent="0.25">
      <c r="A12432" t="s">
        <v>338</v>
      </c>
      <c r="B12432" t="s">
        <v>176</v>
      </c>
      <c r="C12432" t="s">
        <v>413</v>
      </c>
      <c r="D12432">
        <v>360000000</v>
      </c>
      <c r="E12432">
        <v>2019</v>
      </c>
    </row>
    <row r="12433" spans="1:5" x14ac:dyDescent="0.25">
      <c r="A12433" t="s">
        <v>338</v>
      </c>
      <c r="B12433" t="s">
        <v>176</v>
      </c>
      <c r="C12433" t="s">
        <v>413</v>
      </c>
      <c r="D12433">
        <v>226000000</v>
      </c>
      <c r="E12433">
        <v>2020</v>
      </c>
    </row>
    <row r="12434" spans="1:5" x14ac:dyDescent="0.25">
      <c r="A12434" t="s">
        <v>338</v>
      </c>
      <c r="B12434" t="s">
        <v>176</v>
      </c>
      <c r="C12434" t="s">
        <v>15</v>
      </c>
      <c r="D12434">
        <v>44876000000</v>
      </c>
      <c r="E12434">
        <v>2018</v>
      </c>
    </row>
    <row r="12435" spans="1:5" x14ac:dyDescent="0.25">
      <c r="A12435" t="s">
        <v>338</v>
      </c>
      <c r="B12435" t="s">
        <v>176</v>
      </c>
      <c r="C12435" t="s">
        <v>15</v>
      </c>
      <c r="D12435">
        <v>47528000000</v>
      </c>
      <c r="E12435">
        <v>2019</v>
      </c>
    </row>
    <row r="12436" spans="1:5" x14ac:dyDescent="0.25">
      <c r="A12436" t="s">
        <v>338</v>
      </c>
      <c r="B12436" t="s">
        <v>176</v>
      </c>
      <c r="C12436" t="s">
        <v>15</v>
      </c>
      <c r="D12436">
        <v>50710000000</v>
      </c>
      <c r="E12436">
        <v>2020</v>
      </c>
    </row>
    <row r="12437" spans="1:5" x14ac:dyDescent="0.25">
      <c r="A12437" t="s">
        <v>338</v>
      </c>
      <c r="B12437" t="s">
        <v>176</v>
      </c>
      <c r="C12437" t="s">
        <v>414</v>
      </c>
      <c r="D12437">
        <v>-1278000000</v>
      </c>
      <c r="E12437">
        <v>2018</v>
      </c>
    </row>
    <row r="12438" spans="1:5" x14ac:dyDescent="0.25">
      <c r="A12438" t="s">
        <v>338</v>
      </c>
      <c r="B12438" t="s">
        <v>176</v>
      </c>
      <c r="C12438" t="s">
        <v>414</v>
      </c>
      <c r="D12438">
        <v>-1484000000</v>
      </c>
      <c r="E12438">
        <v>2019</v>
      </c>
    </row>
    <row r="12439" spans="1:5" x14ac:dyDescent="0.25">
      <c r="A12439" t="s">
        <v>338</v>
      </c>
      <c r="B12439" t="s">
        <v>176</v>
      </c>
      <c r="C12439" t="s">
        <v>414</v>
      </c>
      <c r="D12439">
        <v>-1766000000</v>
      </c>
      <c r="E12439">
        <v>2020</v>
      </c>
    </row>
    <row r="12440" spans="1:5" x14ac:dyDescent="0.25">
      <c r="A12440" t="s">
        <v>338</v>
      </c>
      <c r="B12440" t="s">
        <v>176</v>
      </c>
      <c r="C12440" t="s">
        <v>415</v>
      </c>
      <c r="D12440">
        <v>-4152000000</v>
      </c>
      <c r="E12440">
        <v>2018</v>
      </c>
    </row>
    <row r="12441" spans="1:5" x14ac:dyDescent="0.25">
      <c r="A12441" t="s">
        <v>338</v>
      </c>
      <c r="B12441" t="s">
        <v>176</v>
      </c>
      <c r="C12441" t="s">
        <v>415</v>
      </c>
      <c r="D12441">
        <v>-5328000000</v>
      </c>
      <c r="E12441">
        <v>2019</v>
      </c>
    </row>
    <row r="12442" spans="1:5" x14ac:dyDescent="0.25">
      <c r="A12442" t="s">
        <v>338</v>
      </c>
      <c r="B12442" t="s">
        <v>176</v>
      </c>
      <c r="C12442" t="s">
        <v>415</v>
      </c>
      <c r="D12442">
        <v>-4527000000</v>
      </c>
      <c r="E12442">
        <v>2020</v>
      </c>
    </row>
    <row r="12443" spans="1:5" x14ac:dyDescent="0.25">
      <c r="A12443" t="s">
        <v>338</v>
      </c>
      <c r="B12443" t="s">
        <v>176</v>
      </c>
      <c r="C12443" t="s">
        <v>416</v>
      </c>
      <c r="D12443">
        <v>-1075000000</v>
      </c>
      <c r="E12443">
        <v>2018</v>
      </c>
    </row>
    <row r="12444" spans="1:5" x14ac:dyDescent="0.25">
      <c r="A12444" t="s">
        <v>338</v>
      </c>
      <c r="B12444" t="s">
        <v>176</v>
      </c>
      <c r="C12444" t="s">
        <v>416</v>
      </c>
      <c r="D12444">
        <v>-1241000000</v>
      </c>
      <c r="E12444">
        <v>2019</v>
      </c>
    </row>
    <row r="12445" spans="1:5" x14ac:dyDescent="0.25">
      <c r="A12445" t="s">
        <v>338</v>
      </c>
      <c r="B12445" t="s">
        <v>176</v>
      </c>
      <c r="C12445" t="s">
        <v>416</v>
      </c>
      <c r="D12445">
        <v>-2010000000</v>
      </c>
      <c r="E12445">
        <v>2020</v>
      </c>
    </row>
    <row r="12446" spans="1:5" x14ac:dyDescent="0.25">
      <c r="A12446" t="s">
        <v>338</v>
      </c>
      <c r="B12446" t="s">
        <v>176</v>
      </c>
      <c r="C12446" t="s">
        <v>417</v>
      </c>
      <c r="D12446">
        <v>3138000000</v>
      </c>
      <c r="E12446">
        <v>2018</v>
      </c>
    </row>
    <row r="12447" spans="1:5" x14ac:dyDescent="0.25">
      <c r="A12447" t="s">
        <v>338</v>
      </c>
      <c r="B12447" t="s">
        <v>176</v>
      </c>
      <c r="C12447" t="s">
        <v>417</v>
      </c>
      <c r="D12447">
        <v>7311000000</v>
      </c>
      <c r="E12447">
        <v>2019</v>
      </c>
    </row>
    <row r="12448" spans="1:5" x14ac:dyDescent="0.25">
      <c r="A12448" t="s">
        <v>338</v>
      </c>
      <c r="B12448" t="s">
        <v>176</v>
      </c>
      <c r="C12448" t="s">
        <v>417</v>
      </c>
      <c r="D12448">
        <v>8183000000</v>
      </c>
      <c r="E12448">
        <v>2020</v>
      </c>
    </row>
    <row r="12449" spans="1:5" x14ac:dyDescent="0.25">
      <c r="A12449" t="s">
        <v>338</v>
      </c>
      <c r="B12449" t="s">
        <v>176</v>
      </c>
      <c r="C12449" t="s">
        <v>418</v>
      </c>
      <c r="D12449">
        <v>772000000</v>
      </c>
      <c r="E12449">
        <v>2018</v>
      </c>
    </row>
    <row r="12450" spans="1:5" x14ac:dyDescent="0.25">
      <c r="A12450" t="s">
        <v>338</v>
      </c>
      <c r="B12450" t="s">
        <v>176</v>
      </c>
      <c r="C12450" t="s">
        <v>418</v>
      </c>
      <c r="D12450">
        <v>1514000000</v>
      </c>
      <c r="E12450">
        <v>2019</v>
      </c>
    </row>
    <row r="12451" spans="1:5" x14ac:dyDescent="0.25">
      <c r="A12451" t="s">
        <v>338</v>
      </c>
      <c r="B12451" t="s">
        <v>176</v>
      </c>
      <c r="C12451" t="s">
        <v>418</v>
      </c>
      <c r="D12451">
        <v>3160000000</v>
      </c>
      <c r="E12451">
        <v>2020</v>
      </c>
    </row>
    <row r="12452" spans="1:5" x14ac:dyDescent="0.25">
      <c r="A12452" t="s">
        <v>338</v>
      </c>
      <c r="B12452" t="s">
        <v>176</v>
      </c>
      <c r="C12452" t="s">
        <v>419</v>
      </c>
      <c r="D12452">
        <v>179000000</v>
      </c>
      <c r="E12452">
        <v>2018</v>
      </c>
    </row>
    <row r="12453" spans="1:5" x14ac:dyDescent="0.25">
      <c r="A12453" t="s">
        <v>338</v>
      </c>
      <c r="B12453" t="s">
        <v>176</v>
      </c>
      <c r="C12453" t="s">
        <v>419</v>
      </c>
      <c r="D12453">
        <v>-107000000</v>
      </c>
      <c r="E12453">
        <v>2019</v>
      </c>
    </row>
    <row r="12454" spans="1:5" x14ac:dyDescent="0.25">
      <c r="A12454" t="s">
        <v>338</v>
      </c>
      <c r="B12454" t="s">
        <v>176</v>
      </c>
      <c r="C12454" t="s">
        <v>419</v>
      </c>
      <c r="D12454">
        <v>-359000000</v>
      </c>
      <c r="E12454">
        <v>2020</v>
      </c>
    </row>
    <row r="12455" spans="1:5" x14ac:dyDescent="0.25">
      <c r="A12455" t="s">
        <v>338</v>
      </c>
      <c r="B12455" t="s">
        <v>176</v>
      </c>
      <c r="C12455" t="s">
        <v>420</v>
      </c>
      <c r="D12455">
        <v>119000000</v>
      </c>
      <c r="E12455">
        <v>2018</v>
      </c>
    </row>
    <row r="12456" spans="1:5" x14ac:dyDescent="0.25">
      <c r="A12456" t="s">
        <v>338</v>
      </c>
      <c r="B12456" t="s">
        <v>176</v>
      </c>
      <c r="C12456" t="s">
        <v>420</v>
      </c>
      <c r="D12456">
        <v>622000000</v>
      </c>
      <c r="E12456">
        <v>2019</v>
      </c>
    </row>
    <row r="12457" spans="1:5" x14ac:dyDescent="0.25">
      <c r="A12457" t="s">
        <v>338</v>
      </c>
      <c r="B12457" t="s">
        <v>176</v>
      </c>
      <c r="C12457" t="s">
        <v>420</v>
      </c>
      <c r="D12457">
        <v>-74000000</v>
      </c>
      <c r="E12457">
        <v>2020</v>
      </c>
    </row>
    <row r="12458" spans="1:5" x14ac:dyDescent="0.25">
      <c r="A12458" t="s">
        <v>338</v>
      </c>
      <c r="B12458" t="s">
        <v>176</v>
      </c>
      <c r="C12458" t="s">
        <v>421</v>
      </c>
      <c r="D12458">
        <v>-2120000000</v>
      </c>
      <c r="E12458">
        <v>2018</v>
      </c>
    </row>
    <row r="12459" spans="1:5" x14ac:dyDescent="0.25">
      <c r="A12459" t="s">
        <v>338</v>
      </c>
      <c r="B12459" t="s">
        <v>176</v>
      </c>
      <c r="C12459" t="s">
        <v>421</v>
      </c>
      <c r="D12459">
        <v>-605000000</v>
      </c>
      <c r="E12459">
        <v>2019</v>
      </c>
    </row>
    <row r="12460" spans="1:5" x14ac:dyDescent="0.25">
      <c r="A12460" t="s">
        <v>338</v>
      </c>
      <c r="B12460" t="s">
        <v>176</v>
      </c>
      <c r="C12460" t="s">
        <v>421</v>
      </c>
      <c r="D12460">
        <v>-1097000000</v>
      </c>
      <c r="E12460">
        <v>2020</v>
      </c>
    </row>
    <row r="12461" spans="1:5" x14ac:dyDescent="0.25">
      <c r="A12461" t="s">
        <v>338</v>
      </c>
      <c r="B12461" t="s">
        <v>176</v>
      </c>
      <c r="C12461" t="s">
        <v>422</v>
      </c>
      <c r="D12461">
        <v>3094000000</v>
      </c>
      <c r="E12461">
        <v>2018</v>
      </c>
    </row>
    <row r="12462" spans="1:5" x14ac:dyDescent="0.25">
      <c r="A12462" t="s">
        <v>338</v>
      </c>
      <c r="B12462" t="s">
        <v>176</v>
      </c>
      <c r="C12462" t="s">
        <v>422</v>
      </c>
      <c r="D12462">
        <v>468000000</v>
      </c>
      <c r="E12462">
        <v>2019</v>
      </c>
    </row>
    <row r="12463" spans="1:5" x14ac:dyDescent="0.25">
      <c r="A12463" t="s">
        <v>338</v>
      </c>
      <c r="B12463" t="s">
        <v>176</v>
      </c>
      <c r="C12463" t="s">
        <v>422</v>
      </c>
      <c r="D12463">
        <v>376000000</v>
      </c>
      <c r="E12463">
        <v>2020</v>
      </c>
    </row>
    <row r="12464" spans="1:5" x14ac:dyDescent="0.25">
      <c r="A12464" t="s">
        <v>338</v>
      </c>
      <c r="B12464" t="s">
        <v>176</v>
      </c>
      <c r="C12464" t="s">
        <v>423</v>
      </c>
      <c r="D12464">
        <v>281000000</v>
      </c>
      <c r="E12464">
        <v>2018</v>
      </c>
    </row>
    <row r="12465" spans="1:5" x14ac:dyDescent="0.25">
      <c r="A12465" t="s">
        <v>338</v>
      </c>
      <c r="B12465" t="s">
        <v>176</v>
      </c>
      <c r="C12465" t="s">
        <v>423</v>
      </c>
      <c r="D12465">
        <v>280000000</v>
      </c>
      <c r="E12465">
        <v>2019</v>
      </c>
    </row>
    <row r="12466" spans="1:5" x14ac:dyDescent="0.25">
      <c r="A12466" t="s">
        <v>338</v>
      </c>
      <c r="B12466" t="s">
        <v>176</v>
      </c>
      <c r="C12466" t="s">
        <v>423</v>
      </c>
      <c r="D12466">
        <v>279000000</v>
      </c>
      <c r="E12466">
        <v>2020</v>
      </c>
    </row>
    <row r="12467" spans="1:5" x14ac:dyDescent="0.25">
      <c r="A12467" t="s">
        <v>338</v>
      </c>
      <c r="B12467" t="s">
        <v>176</v>
      </c>
      <c r="C12467" t="s">
        <v>424</v>
      </c>
      <c r="D12467">
        <v>0</v>
      </c>
      <c r="E12467">
        <v>2018</v>
      </c>
    </row>
    <row r="12468" spans="1:5" x14ac:dyDescent="0.25">
      <c r="A12468" t="s">
        <v>338</v>
      </c>
      <c r="B12468" t="s">
        <v>176</v>
      </c>
      <c r="C12468" t="s">
        <v>424</v>
      </c>
      <c r="D12468">
        <v>0</v>
      </c>
      <c r="E12468">
        <v>2019</v>
      </c>
    </row>
    <row r="12469" spans="1:5" x14ac:dyDescent="0.25">
      <c r="A12469" t="s">
        <v>338</v>
      </c>
      <c r="B12469" t="s">
        <v>176</v>
      </c>
      <c r="C12469" t="s">
        <v>424</v>
      </c>
      <c r="D12469">
        <v>0</v>
      </c>
      <c r="E12469">
        <v>2020</v>
      </c>
    </row>
    <row r="12470" spans="1:5" x14ac:dyDescent="0.25">
      <c r="A12470" t="s">
        <v>338</v>
      </c>
      <c r="B12470" t="s">
        <v>176</v>
      </c>
      <c r="C12470" t="s">
        <v>425</v>
      </c>
      <c r="D12470">
        <v>5672000000</v>
      </c>
      <c r="E12470">
        <v>2018</v>
      </c>
    </row>
    <row r="12471" spans="1:5" x14ac:dyDescent="0.25">
      <c r="A12471" t="s">
        <v>338</v>
      </c>
      <c r="B12471" t="s">
        <v>176</v>
      </c>
      <c r="C12471" t="s">
        <v>425</v>
      </c>
      <c r="D12471">
        <v>4997000000</v>
      </c>
      <c r="E12471">
        <v>2019</v>
      </c>
    </row>
    <row r="12472" spans="1:5" x14ac:dyDescent="0.25">
      <c r="A12472" t="s">
        <v>338</v>
      </c>
      <c r="B12472" t="s">
        <v>176</v>
      </c>
      <c r="C12472" t="s">
        <v>425</v>
      </c>
      <c r="D12472">
        <v>6266000000</v>
      </c>
      <c r="E12472">
        <v>2020</v>
      </c>
    </row>
    <row r="12473" spans="1:5" x14ac:dyDescent="0.25">
      <c r="A12473" t="s">
        <v>338</v>
      </c>
      <c r="B12473" t="s">
        <v>176</v>
      </c>
      <c r="C12473" t="s">
        <v>426</v>
      </c>
      <c r="D12473">
        <v>626000000</v>
      </c>
      <c r="E12473">
        <v>2018</v>
      </c>
    </row>
    <row r="12474" spans="1:5" x14ac:dyDescent="0.25">
      <c r="A12474" t="s">
        <v>338</v>
      </c>
      <c r="B12474" t="s">
        <v>176</v>
      </c>
      <c r="C12474" t="s">
        <v>426</v>
      </c>
      <c r="D12474">
        <v>-1233000000</v>
      </c>
      <c r="E12474">
        <v>2019</v>
      </c>
    </row>
    <row r="12475" spans="1:5" x14ac:dyDescent="0.25">
      <c r="A12475" t="s">
        <v>338</v>
      </c>
      <c r="B12475" t="s">
        <v>176</v>
      </c>
      <c r="C12475" t="s">
        <v>426</v>
      </c>
      <c r="D12475">
        <v>-567000000</v>
      </c>
      <c r="E12475">
        <v>2020</v>
      </c>
    </row>
    <row r="12476" spans="1:5" x14ac:dyDescent="0.25">
      <c r="A12476" t="s">
        <v>338</v>
      </c>
      <c r="B12476" t="s">
        <v>176</v>
      </c>
      <c r="C12476" t="s">
        <v>21</v>
      </c>
      <c r="D12476">
        <v>46488000000</v>
      </c>
      <c r="E12476">
        <v>2018</v>
      </c>
    </row>
    <row r="12477" spans="1:5" x14ac:dyDescent="0.25">
      <c r="A12477" t="s">
        <v>338</v>
      </c>
      <c r="B12477" t="s">
        <v>176</v>
      </c>
      <c r="C12477" t="s">
        <v>21</v>
      </c>
      <c r="D12477">
        <v>51445000000</v>
      </c>
      <c r="E12477">
        <v>2019</v>
      </c>
    </row>
    <row r="12478" spans="1:5" x14ac:dyDescent="0.25">
      <c r="A12478" t="s">
        <v>338</v>
      </c>
      <c r="B12478" t="s">
        <v>176</v>
      </c>
      <c r="C12478" t="s">
        <v>21</v>
      </c>
      <c r="D12478">
        <v>56744000000</v>
      </c>
      <c r="E12478">
        <v>2020</v>
      </c>
    </row>
    <row r="12479" spans="1:5" x14ac:dyDescent="0.25">
      <c r="A12479" t="s">
        <v>338</v>
      </c>
      <c r="B12479" t="s">
        <v>176</v>
      </c>
      <c r="C12479" t="s">
        <v>427</v>
      </c>
      <c r="D12479">
        <v>46488000000</v>
      </c>
      <c r="E12479">
        <v>2018</v>
      </c>
    </row>
    <row r="12480" spans="1:5" x14ac:dyDescent="0.25">
      <c r="A12480" t="s">
        <v>338</v>
      </c>
      <c r="B12480" t="s">
        <v>176</v>
      </c>
      <c r="C12480" t="s">
        <v>427</v>
      </c>
      <c r="D12480">
        <v>51445000000</v>
      </c>
      <c r="E12480">
        <v>2019</v>
      </c>
    </row>
    <row r="12481" spans="1:5" x14ac:dyDescent="0.25">
      <c r="A12481" t="s">
        <v>338</v>
      </c>
      <c r="B12481" t="s">
        <v>176</v>
      </c>
      <c r="C12481" t="s">
        <v>427</v>
      </c>
      <c r="D12481">
        <v>56744000000</v>
      </c>
      <c r="E12481">
        <v>2020</v>
      </c>
    </row>
    <row r="12482" spans="1:5" x14ac:dyDescent="0.25">
      <c r="A12482" t="s">
        <v>338</v>
      </c>
      <c r="B12482" t="s">
        <v>176</v>
      </c>
      <c r="C12482" t="s">
        <v>13</v>
      </c>
      <c r="D12482">
        <v>16103000000</v>
      </c>
      <c r="E12482">
        <v>2018</v>
      </c>
    </row>
    <row r="12483" spans="1:5" x14ac:dyDescent="0.25">
      <c r="A12483" t="s">
        <v>338</v>
      </c>
      <c r="B12483" t="s">
        <v>176</v>
      </c>
      <c r="C12483" t="s">
        <v>13</v>
      </c>
      <c r="D12483">
        <v>17095000000</v>
      </c>
      <c r="E12483">
        <v>2019</v>
      </c>
    </row>
    <row r="12484" spans="1:5" x14ac:dyDescent="0.25">
      <c r="A12484" t="s">
        <v>338</v>
      </c>
      <c r="B12484" t="s">
        <v>176</v>
      </c>
      <c r="C12484" t="s">
        <v>13</v>
      </c>
      <c r="D12484">
        <v>19378000000</v>
      </c>
      <c r="E12484">
        <v>2020</v>
      </c>
    </row>
    <row r="12485" spans="1:5" x14ac:dyDescent="0.25">
      <c r="A12485" t="s">
        <v>338</v>
      </c>
      <c r="B12485" t="s">
        <v>176</v>
      </c>
      <c r="C12485" t="s">
        <v>16</v>
      </c>
      <c r="D12485">
        <v>14398000000</v>
      </c>
      <c r="E12485">
        <v>2018</v>
      </c>
    </row>
    <row r="12486" spans="1:5" x14ac:dyDescent="0.25">
      <c r="A12486" t="s">
        <v>338</v>
      </c>
      <c r="B12486" t="s">
        <v>176</v>
      </c>
      <c r="C12486" t="s">
        <v>16</v>
      </c>
      <c r="D12486">
        <v>13972000000</v>
      </c>
      <c r="E12486">
        <v>2019</v>
      </c>
    </row>
    <row r="12487" spans="1:5" x14ac:dyDescent="0.25">
      <c r="A12487" t="s">
        <v>338</v>
      </c>
      <c r="B12487" t="s">
        <v>176</v>
      </c>
      <c r="C12487" t="s">
        <v>16</v>
      </c>
      <c r="D12487">
        <v>13933000000</v>
      </c>
      <c r="E12487">
        <v>2020</v>
      </c>
    </row>
    <row r="12488" spans="1:5" x14ac:dyDescent="0.25">
      <c r="A12488" t="s">
        <v>338</v>
      </c>
      <c r="B12488" t="s">
        <v>176</v>
      </c>
      <c r="C12488" t="s">
        <v>428</v>
      </c>
      <c r="D12488">
        <v>0</v>
      </c>
      <c r="E12488">
        <v>2018</v>
      </c>
    </row>
    <row r="12489" spans="1:5" x14ac:dyDescent="0.25">
      <c r="A12489" t="s">
        <v>338</v>
      </c>
      <c r="B12489" t="s">
        <v>176</v>
      </c>
      <c r="C12489" t="s">
        <v>428</v>
      </c>
      <c r="D12489">
        <v>0</v>
      </c>
      <c r="E12489">
        <v>2020</v>
      </c>
    </row>
    <row r="12490" spans="1:5" x14ac:dyDescent="0.25">
      <c r="A12490" t="s">
        <v>338</v>
      </c>
      <c r="B12490" t="s">
        <v>176</v>
      </c>
      <c r="C12490" t="s">
        <v>429</v>
      </c>
      <c r="D12490">
        <v>0</v>
      </c>
      <c r="E12490">
        <v>2018</v>
      </c>
    </row>
    <row r="12491" spans="1:5" x14ac:dyDescent="0.25">
      <c r="A12491" t="s">
        <v>338</v>
      </c>
      <c r="B12491" t="s">
        <v>176</v>
      </c>
      <c r="C12491" t="s">
        <v>429</v>
      </c>
      <c r="D12491">
        <v>0</v>
      </c>
      <c r="E12491">
        <v>2019</v>
      </c>
    </row>
    <row r="12492" spans="1:5" x14ac:dyDescent="0.25">
      <c r="A12492" t="s">
        <v>338</v>
      </c>
      <c r="B12492" t="s">
        <v>176</v>
      </c>
      <c r="C12492" t="s">
        <v>429</v>
      </c>
      <c r="D12492">
        <v>0</v>
      </c>
      <c r="E12492">
        <v>2019</v>
      </c>
    </row>
    <row r="12493" spans="1:5" x14ac:dyDescent="0.25">
      <c r="A12493" t="s">
        <v>338</v>
      </c>
      <c r="B12493" t="s">
        <v>176</v>
      </c>
      <c r="C12493" t="s">
        <v>429</v>
      </c>
      <c r="D12493">
        <v>0</v>
      </c>
      <c r="E12493">
        <v>2020</v>
      </c>
    </row>
    <row r="12494" spans="1:5" x14ac:dyDescent="0.25">
      <c r="A12494" t="s">
        <v>338</v>
      </c>
      <c r="B12494" t="s">
        <v>176</v>
      </c>
      <c r="C12494" t="s">
        <v>430</v>
      </c>
      <c r="D12494">
        <v>5838000000</v>
      </c>
      <c r="E12494">
        <v>2018</v>
      </c>
    </row>
    <row r="12495" spans="1:5" x14ac:dyDescent="0.25">
      <c r="A12495" t="s">
        <v>338</v>
      </c>
      <c r="B12495" t="s">
        <v>176</v>
      </c>
      <c r="C12495" t="s">
        <v>430</v>
      </c>
      <c r="D12495">
        <v>7241000000</v>
      </c>
      <c r="E12495">
        <v>2019</v>
      </c>
    </row>
    <row r="12496" spans="1:5" x14ac:dyDescent="0.25">
      <c r="A12496" t="s">
        <v>338</v>
      </c>
      <c r="B12496" t="s">
        <v>176</v>
      </c>
      <c r="C12496" t="s">
        <v>430</v>
      </c>
      <c r="D12496">
        <v>8235000000</v>
      </c>
      <c r="E12496">
        <v>2020</v>
      </c>
    </row>
    <row r="12497" spans="1:5" x14ac:dyDescent="0.25">
      <c r="A12497" t="s">
        <v>338</v>
      </c>
      <c r="B12497" t="s">
        <v>176</v>
      </c>
      <c r="C12497" t="s">
        <v>431</v>
      </c>
      <c r="D12497">
        <v>0</v>
      </c>
      <c r="E12497">
        <v>2018</v>
      </c>
    </row>
    <row r="12498" spans="1:5" x14ac:dyDescent="0.25">
      <c r="A12498" t="s">
        <v>338</v>
      </c>
      <c r="B12498" t="s">
        <v>176</v>
      </c>
      <c r="C12498" t="s">
        <v>431</v>
      </c>
      <c r="D12498">
        <v>0</v>
      </c>
      <c r="E12498">
        <v>2019</v>
      </c>
    </row>
    <row r="12499" spans="1:5" x14ac:dyDescent="0.25">
      <c r="A12499" t="s">
        <v>338</v>
      </c>
      <c r="B12499" t="s">
        <v>176</v>
      </c>
      <c r="C12499" t="s">
        <v>431</v>
      </c>
      <c r="D12499">
        <v>0</v>
      </c>
      <c r="E12499">
        <v>2020</v>
      </c>
    </row>
    <row r="12500" spans="1:5" x14ac:dyDescent="0.25">
      <c r="A12500" t="s">
        <v>338</v>
      </c>
      <c r="B12500" t="s">
        <v>176</v>
      </c>
      <c r="C12500" t="s">
        <v>432</v>
      </c>
      <c r="D12500">
        <v>43465</v>
      </c>
      <c r="E12500">
        <v>2018</v>
      </c>
    </row>
    <row r="12501" spans="1:5" x14ac:dyDescent="0.25">
      <c r="A12501" t="s">
        <v>338</v>
      </c>
      <c r="B12501" t="s">
        <v>176</v>
      </c>
      <c r="C12501" t="s">
        <v>432</v>
      </c>
      <c r="D12501">
        <v>43830</v>
      </c>
      <c r="E12501">
        <v>2019</v>
      </c>
    </row>
    <row r="12502" spans="1:5" x14ac:dyDescent="0.25">
      <c r="A12502" t="s">
        <v>338</v>
      </c>
      <c r="B12502" t="s">
        <v>176</v>
      </c>
      <c r="C12502" t="s">
        <v>432</v>
      </c>
      <c r="D12502">
        <v>44196</v>
      </c>
      <c r="E12502">
        <v>2020</v>
      </c>
    </row>
    <row r="12503" spans="1:5" x14ac:dyDescent="0.25">
      <c r="A12503" t="s">
        <v>338</v>
      </c>
      <c r="B12503" t="s">
        <v>176</v>
      </c>
      <c r="C12503" t="s">
        <v>433</v>
      </c>
      <c r="D12503">
        <v>55000000</v>
      </c>
      <c r="E12503">
        <v>2018</v>
      </c>
    </row>
    <row r="12504" spans="1:5" x14ac:dyDescent="0.25">
      <c r="A12504" t="s">
        <v>338</v>
      </c>
      <c r="B12504" t="s">
        <v>176</v>
      </c>
      <c r="C12504" t="s">
        <v>433</v>
      </c>
      <c r="D12504">
        <v>44000000</v>
      </c>
      <c r="E12504">
        <v>2019</v>
      </c>
    </row>
    <row r="12505" spans="1:5" x14ac:dyDescent="0.25">
      <c r="A12505" t="s">
        <v>338</v>
      </c>
      <c r="B12505" t="s">
        <v>176</v>
      </c>
      <c r="C12505" t="s">
        <v>433</v>
      </c>
      <c r="D12505">
        <v>23000000</v>
      </c>
      <c r="E12505">
        <v>2020</v>
      </c>
    </row>
    <row r="12506" spans="1:5" x14ac:dyDescent="0.25">
      <c r="A12506" t="s">
        <v>338</v>
      </c>
      <c r="B12506" t="s">
        <v>176</v>
      </c>
      <c r="C12506" t="s">
        <v>434</v>
      </c>
      <c r="D12506">
        <v>1394000000</v>
      </c>
      <c r="E12506">
        <v>2018</v>
      </c>
    </row>
    <row r="12507" spans="1:5" x14ac:dyDescent="0.25">
      <c r="A12507" t="s">
        <v>338</v>
      </c>
      <c r="B12507" t="s">
        <v>176</v>
      </c>
      <c r="C12507" t="s">
        <v>434</v>
      </c>
      <c r="D12507">
        <v>3127000000</v>
      </c>
      <c r="E12507">
        <v>2019</v>
      </c>
    </row>
    <row r="12508" spans="1:5" x14ac:dyDescent="0.25">
      <c r="A12508" t="s">
        <v>338</v>
      </c>
      <c r="B12508" t="s">
        <v>176</v>
      </c>
      <c r="C12508" t="s">
        <v>434</v>
      </c>
      <c r="D12508">
        <v>6015000000</v>
      </c>
      <c r="E12508">
        <v>2020</v>
      </c>
    </row>
    <row r="12509" spans="1:5" x14ac:dyDescent="0.25">
      <c r="A12509" t="s">
        <v>338</v>
      </c>
      <c r="B12509" t="s">
        <v>176</v>
      </c>
      <c r="C12509" t="s">
        <v>435</v>
      </c>
      <c r="D12509">
        <v>0</v>
      </c>
      <c r="E12509">
        <v>2018</v>
      </c>
    </row>
    <row r="12510" spans="1:5" x14ac:dyDescent="0.25">
      <c r="A12510" t="s">
        <v>338</v>
      </c>
      <c r="B12510" t="s">
        <v>176</v>
      </c>
      <c r="C12510" t="s">
        <v>435</v>
      </c>
      <c r="D12510">
        <v>0</v>
      </c>
      <c r="E12510">
        <v>2019</v>
      </c>
    </row>
    <row r="12511" spans="1:5" x14ac:dyDescent="0.25">
      <c r="A12511" t="s">
        <v>338</v>
      </c>
      <c r="B12511" t="s">
        <v>176</v>
      </c>
      <c r="C12511" t="s">
        <v>435</v>
      </c>
      <c r="D12511">
        <v>0</v>
      </c>
      <c r="E12511">
        <v>2020</v>
      </c>
    </row>
    <row r="12512" spans="1:5" x14ac:dyDescent="0.25">
      <c r="A12512" t="s">
        <v>338</v>
      </c>
      <c r="B12512" t="s">
        <v>176</v>
      </c>
      <c r="C12512" t="s">
        <v>436</v>
      </c>
      <c r="D12512">
        <v>10769000000</v>
      </c>
      <c r="E12512">
        <v>2018</v>
      </c>
    </row>
    <row r="12513" spans="1:5" x14ac:dyDescent="0.25">
      <c r="A12513" t="s">
        <v>338</v>
      </c>
      <c r="B12513" t="s">
        <v>176</v>
      </c>
      <c r="C12513" t="s">
        <v>436</v>
      </c>
      <c r="D12513">
        <v>10604000000</v>
      </c>
      <c r="E12513">
        <v>2019</v>
      </c>
    </row>
    <row r="12514" spans="1:5" x14ac:dyDescent="0.25">
      <c r="A12514" t="s">
        <v>338</v>
      </c>
      <c r="B12514" t="s">
        <v>176</v>
      </c>
      <c r="C12514" t="s">
        <v>436</v>
      </c>
      <c r="D12514">
        <v>10806000000</v>
      </c>
      <c r="E12514">
        <v>2020</v>
      </c>
    </row>
    <row r="12515" spans="1:5" x14ac:dyDescent="0.25">
      <c r="A12515" t="s">
        <v>338</v>
      </c>
      <c r="B12515" t="s">
        <v>176</v>
      </c>
      <c r="C12515" t="s">
        <v>437</v>
      </c>
      <c r="D12515">
        <v>7274000000</v>
      </c>
      <c r="E12515">
        <v>2018</v>
      </c>
    </row>
    <row r="12516" spans="1:5" x14ac:dyDescent="0.25">
      <c r="A12516" t="s">
        <v>338</v>
      </c>
      <c r="B12516" t="s">
        <v>176</v>
      </c>
      <c r="C12516" t="s">
        <v>437</v>
      </c>
      <c r="D12516">
        <v>8367000000</v>
      </c>
      <c r="E12516">
        <v>2019</v>
      </c>
    </row>
    <row r="12517" spans="1:5" x14ac:dyDescent="0.25">
      <c r="A12517" t="s">
        <v>338</v>
      </c>
      <c r="B12517" t="s">
        <v>176</v>
      </c>
      <c r="C12517" t="s">
        <v>437</v>
      </c>
      <c r="D12517">
        <v>8654000000</v>
      </c>
      <c r="E12517">
        <v>2020</v>
      </c>
    </row>
    <row r="12518" spans="1:5" x14ac:dyDescent="0.25">
      <c r="A12518" t="s">
        <v>338</v>
      </c>
      <c r="B12518" t="s">
        <v>176</v>
      </c>
      <c r="C12518" t="s">
        <v>438</v>
      </c>
      <c r="D12518">
        <v>5046000000</v>
      </c>
      <c r="E12518">
        <v>2018</v>
      </c>
    </row>
    <row r="12519" spans="1:5" x14ac:dyDescent="0.25">
      <c r="A12519" t="s">
        <v>338</v>
      </c>
      <c r="B12519" t="s">
        <v>176</v>
      </c>
      <c r="C12519" t="s">
        <v>438</v>
      </c>
      <c r="D12519">
        <v>6230000000</v>
      </c>
      <c r="E12519">
        <v>2019</v>
      </c>
    </row>
    <row r="12520" spans="1:5" x14ac:dyDescent="0.25">
      <c r="A12520" t="s">
        <v>338</v>
      </c>
      <c r="B12520" t="s">
        <v>176</v>
      </c>
      <c r="C12520" t="s">
        <v>438</v>
      </c>
      <c r="D12520">
        <v>6888000000</v>
      </c>
      <c r="E12520">
        <v>2020</v>
      </c>
    </row>
    <row r="12521" spans="1:5" x14ac:dyDescent="0.25">
      <c r="A12521" t="s">
        <v>338</v>
      </c>
      <c r="B12521" t="s">
        <v>176</v>
      </c>
      <c r="C12521" t="s">
        <v>439</v>
      </c>
      <c r="D12521">
        <v>0</v>
      </c>
      <c r="E12521">
        <v>2018</v>
      </c>
    </row>
    <row r="12522" spans="1:5" x14ac:dyDescent="0.25">
      <c r="A12522" t="s">
        <v>338</v>
      </c>
      <c r="B12522" t="s">
        <v>176</v>
      </c>
      <c r="C12522" t="s">
        <v>439</v>
      </c>
      <c r="D12522">
        <v>0</v>
      </c>
      <c r="E12522">
        <v>2019</v>
      </c>
    </row>
    <row r="12523" spans="1:5" x14ac:dyDescent="0.25">
      <c r="A12523" t="s">
        <v>338</v>
      </c>
      <c r="B12523" t="s">
        <v>176</v>
      </c>
      <c r="C12523" t="s">
        <v>439</v>
      </c>
      <c r="D12523">
        <v>-55000000</v>
      </c>
      <c r="E12523">
        <v>2020</v>
      </c>
    </row>
    <row r="12524" spans="1:5" x14ac:dyDescent="0.25">
      <c r="A12524" t="s">
        <v>338</v>
      </c>
      <c r="B12524" t="s">
        <v>176</v>
      </c>
      <c r="C12524" t="s">
        <v>23</v>
      </c>
      <c r="D12524">
        <v>792000000</v>
      </c>
      <c r="E12524">
        <v>2018</v>
      </c>
    </row>
    <row r="12525" spans="1:5" x14ac:dyDescent="0.25">
      <c r="A12525" t="s">
        <v>338</v>
      </c>
      <c r="B12525" t="s">
        <v>176</v>
      </c>
      <c r="C12525" t="s">
        <v>23</v>
      </c>
      <c r="D12525">
        <v>1011000000</v>
      </c>
      <c r="E12525">
        <v>2019</v>
      </c>
    </row>
    <row r="12526" spans="1:5" x14ac:dyDescent="0.25">
      <c r="A12526" t="s">
        <v>338</v>
      </c>
      <c r="B12526" t="s">
        <v>176</v>
      </c>
      <c r="C12526" t="s">
        <v>23</v>
      </c>
      <c r="D12526">
        <v>1347000000</v>
      </c>
      <c r="E12526">
        <v>2020</v>
      </c>
    </row>
    <row r="12527" spans="1:5" x14ac:dyDescent="0.25">
      <c r="A12527" t="s">
        <v>338</v>
      </c>
      <c r="B12527" t="s">
        <v>176</v>
      </c>
      <c r="C12527" t="s">
        <v>440</v>
      </c>
      <c r="D12527">
        <v>3494000000</v>
      </c>
      <c r="E12527">
        <v>2018</v>
      </c>
    </row>
    <row r="12528" spans="1:5" x14ac:dyDescent="0.25">
      <c r="A12528" t="s">
        <v>338</v>
      </c>
      <c r="B12528" t="s">
        <v>176</v>
      </c>
      <c r="C12528" t="s">
        <v>440</v>
      </c>
      <c r="D12528">
        <v>3213000000</v>
      </c>
      <c r="E12528">
        <v>2019</v>
      </c>
    </row>
    <row r="12529" spans="1:5" x14ac:dyDescent="0.25">
      <c r="A12529" t="s">
        <v>338</v>
      </c>
      <c r="B12529" t="s">
        <v>176</v>
      </c>
      <c r="C12529" t="s">
        <v>440</v>
      </c>
      <c r="D12529">
        <v>3012000000</v>
      </c>
      <c r="E12529">
        <v>2020</v>
      </c>
    </row>
    <row r="12530" spans="1:5" x14ac:dyDescent="0.25">
      <c r="A12530" t="s">
        <v>338</v>
      </c>
      <c r="B12530" t="s">
        <v>176</v>
      </c>
      <c r="C12530" t="s">
        <v>22</v>
      </c>
      <c r="D12530">
        <v>668000000</v>
      </c>
      <c r="E12530">
        <v>2018</v>
      </c>
    </row>
    <row r="12531" spans="1:5" x14ac:dyDescent="0.25">
      <c r="A12531" t="s">
        <v>338</v>
      </c>
      <c r="B12531" t="s">
        <v>176</v>
      </c>
      <c r="C12531" t="s">
        <v>22</v>
      </c>
      <c r="D12531">
        <v>653000000</v>
      </c>
      <c r="E12531">
        <v>2019</v>
      </c>
    </row>
    <row r="12532" spans="1:5" x14ac:dyDescent="0.25">
      <c r="A12532" t="s">
        <v>338</v>
      </c>
      <c r="B12532" t="s">
        <v>176</v>
      </c>
      <c r="C12532" t="s">
        <v>22</v>
      </c>
      <c r="D12532">
        <v>591000000</v>
      </c>
      <c r="E12532">
        <v>2020</v>
      </c>
    </row>
    <row r="12533" spans="1:5" x14ac:dyDescent="0.25">
      <c r="A12533" t="s">
        <v>338</v>
      </c>
      <c r="B12533" t="s">
        <v>176</v>
      </c>
      <c r="C12533" t="s">
        <v>441</v>
      </c>
      <c r="D12533">
        <v>0</v>
      </c>
      <c r="E12533">
        <v>2018</v>
      </c>
    </row>
    <row r="12534" spans="1:5" x14ac:dyDescent="0.25">
      <c r="A12534" t="s">
        <v>338</v>
      </c>
      <c r="B12534" t="s">
        <v>176</v>
      </c>
      <c r="C12534" t="s">
        <v>441</v>
      </c>
      <c r="D12534">
        <v>0</v>
      </c>
      <c r="E12534">
        <v>2019</v>
      </c>
    </row>
    <row r="12535" spans="1:5" x14ac:dyDescent="0.25">
      <c r="A12535" t="s">
        <v>338</v>
      </c>
      <c r="B12535" t="s">
        <v>176</v>
      </c>
      <c r="C12535" t="s">
        <v>441</v>
      </c>
      <c r="D12535">
        <v>0</v>
      </c>
      <c r="E12535">
        <v>2020</v>
      </c>
    </row>
    <row r="12536" spans="1:5" x14ac:dyDescent="0.25">
      <c r="A12536" t="s">
        <v>338</v>
      </c>
      <c r="B12536" t="s">
        <v>176</v>
      </c>
      <c r="C12536" t="s">
        <v>11</v>
      </c>
      <c r="D12536">
        <v>2997000000</v>
      </c>
      <c r="E12536">
        <v>2018</v>
      </c>
    </row>
    <row r="12537" spans="1:5" x14ac:dyDescent="0.25">
      <c r="A12537" t="s">
        <v>338</v>
      </c>
      <c r="B12537" t="s">
        <v>176</v>
      </c>
      <c r="C12537" t="s">
        <v>11</v>
      </c>
      <c r="D12537">
        <v>3619000000</v>
      </c>
      <c r="E12537">
        <v>2019</v>
      </c>
    </row>
    <row r="12538" spans="1:5" x14ac:dyDescent="0.25">
      <c r="A12538" t="s">
        <v>338</v>
      </c>
      <c r="B12538" t="s">
        <v>176</v>
      </c>
      <c r="C12538" t="s">
        <v>11</v>
      </c>
      <c r="D12538">
        <v>3545000000</v>
      </c>
      <c r="E12538">
        <v>2020</v>
      </c>
    </row>
    <row r="12539" spans="1:5" x14ac:dyDescent="0.25">
      <c r="A12539" t="s">
        <v>338</v>
      </c>
      <c r="B12539" t="s">
        <v>176</v>
      </c>
      <c r="C12539" t="s">
        <v>19</v>
      </c>
      <c r="D12539">
        <v>44876000000</v>
      </c>
      <c r="E12539">
        <v>2018</v>
      </c>
    </row>
    <row r="12540" spans="1:5" x14ac:dyDescent="0.25">
      <c r="A12540" t="s">
        <v>338</v>
      </c>
      <c r="B12540" t="s">
        <v>176</v>
      </c>
      <c r="C12540" t="s">
        <v>19</v>
      </c>
      <c r="D12540">
        <v>47528000000</v>
      </c>
      <c r="E12540">
        <v>2019</v>
      </c>
    </row>
    <row r="12541" spans="1:5" x14ac:dyDescent="0.25">
      <c r="A12541" t="s">
        <v>338</v>
      </c>
      <c r="B12541" t="s">
        <v>176</v>
      </c>
      <c r="C12541" t="s">
        <v>19</v>
      </c>
      <c r="D12541">
        <v>50710000000</v>
      </c>
      <c r="E12541">
        <v>2020</v>
      </c>
    </row>
    <row r="12542" spans="1:5" x14ac:dyDescent="0.25">
      <c r="A12542" t="s">
        <v>338</v>
      </c>
      <c r="B12542" t="s">
        <v>176</v>
      </c>
      <c r="C12542" t="s">
        <v>18</v>
      </c>
      <c r="D12542">
        <v>43427000000</v>
      </c>
      <c r="E12542">
        <v>2018</v>
      </c>
    </row>
    <row r="12543" spans="1:5" x14ac:dyDescent="0.25">
      <c r="A12543" t="s">
        <v>338</v>
      </c>
      <c r="B12543" t="s">
        <v>176</v>
      </c>
      <c r="C12543" t="s">
        <v>18</v>
      </c>
      <c r="D12543">
        <v>44357000000</v>
      </c>
      <c r="E12543">
        <v>2019</v>
      </c>
    </row>
    <row r="12544" spans="1:5" x14ac:dyDescent="0.25">
      <c r="A12544" t="s">
        <v>338</v>
      </c>
      <c r="B12544" t="s">
        <v>176</v>
      </c>
      <c r="C12544" t="s">
        <v>18</v>
      </c>
      <c r="D12544">
        <v>44672000000</v>
      </c>
      <c r="E12544">
        <v>2020</v>
      </c>
    </row>
    <row r="12545" spans="1:5" x14ac:dyDescent="0.25">
      <c r="A12545" t="s">
        <v>338</v>
      </c>
      <c r="B12545" t="s">
        <v>176</v>
      </c>
      <c r="C12545" t="s">
        <v>442</v>
      </c>
      <c r="D12545">
        <v>750000000</v>
      </c>
      <c r="E12545">
        <v>2018</v>
      </c>
    </row>
    <row r="12546" spans="1:5" x14ac:dyDescent="0.25">
      <c r="A12546" t="s">
        <v>338</v>
      </c>
      <c r="B12546" t="s">
        <v>176</v>
      </c>
      <c r="C12546" t="s">
        <v>442</v>
      </c>
      <c r="D12546">
        <v>1250000000</v>
      </c>
      <c r="E12546">
        <v>2019</v>
      </c>
    </row>
    <row r="12547" spans="1:5" x14ac:dyDescent="0.25">
      <c r="A12547" t="s">
        <v>338</v>
      </c>
      <c r="B12547" t="s">
        <v>176</v>
      </c>
      <c r="C12547" t="s">
        <v>442</v>
      </c>
      <c r="D12547">
        <v>500000000</v>
      </c>
      <c r="E12547">
        <v>2020</v>
      </c>
    </row>
    <row r="12548" spans="1:5" x14ac:dyDescent="0.25">
      <c r="A12548" t="s">
        <v>338</v>
      </c>
      <c r="B12548" t="s">
        <v>176</v>
      </c>
      <c r="C12548" t="s">
        <v>443</v>
      </c>
      <c r="D12548">
        <v>0</v>
      </c>
      <c r="E12548">
        <v>2018</v>
      </c>
    </row>
    <row r="12549" spans="1:5" x14ac:dyDescent="0.25">
      <c r="A12549" t="s">
        <v>338</v>
      </c>
      <c r="B12549" t="s">
        <v>176</v>
      </c>
      <c r="C12549" t="s">
        <v>443</v>
      </c>
      <c r="D12549">
        <v>0</v>
      </c>
      <c r="E12549">
        <v>2019</v>
      </c>
    </row>
    <row r="12550" spans="1:5" x14ac:dyDescent="0.25">
      <c r="A12550" t="s">
        <v>338</v>
      </c>
      <c r="B12550" t="s">
        <v>176</v>
      </c>
      <c r="C12550" t="s">
        <v>443</v>
      </c>
      <c r="D12550">
        <v>0</v>
      </c>
      <c r="E12550">
        <v>2020</v>
      </c>
    </row>
    <row r="12551" spans="1:5" x14ac:dyDescent="0.25">
      <c r="A12551" t="s">
        <v>338</v>
      </c>
      <c r="B12551" t="s">
        <v>176</v>
      </c>
      <c r="C12551" t="s">
        <v>444</v>
      </c>
      <c r="D12551">
        <v>600000000</v>
      </c>
      <c r="E12551">
        <v>2018</v>
      </c>
    </row>
    <row r="12552" spans="1:5" x14ac:dyDescent="0.25">
      <c r="A12552" t="s">
        <v>338</v>
      </c>
      <c r="B12552" t="s">
        <v>176</v>
      </c>
      <c r="C12552" t="s">
        <v>444</v>
      </c>
      <c r="D12552">
        <v>-600000000</v>
      </c>
      <c r="E12552">
        <v>2019</v>
      </c>
    </row>
    <row r="12553" spans="1:5" x14ac:dyDescent="0.25">
      <c r="A12553" t="s">
        <v>338</v>
      </c>
      <c r="B12553" t="s">
        <v>176</v>
      </c>
      <c r="C12553" t="s">
        <v>444</v>
      </c>
      <c r="D12553">
        <v>1131000000</v>
      </c>
      <c r="E12553">
        <v>2020</v>
      </c>
    </row>
    <row r="12554" spans="1:5" x14ac:dyDescent="0.25">
      <c r="A12554" t="s">
        <v>338</v>
      </c>
      <c r="B12554" t="s">
        <v>176</v>
      </c>
      <c r="C12554" t="s">
        <v>445</v>
      </c>
      <c r="D12554">
        <v>0</v>
      </c>
      <c r="E12554">
        <v>2018</v>
      </c>
    </row>
    <row r="12555" spans="1:5" x14ac:dyDescent="0.25">
      <c r="A12555" t="s">
        <v>338</v>
      </c>
      <c r="B12555" t="s">
        <v>176</v>
      </c>
      <c r="C12555" t="s">
        <v>445</v>
      </c>
      <c r="D12555">
        <v>0</v>
      </c>
      <c r="E12555">
        <v>2019</v>
      </c>
    </row>
    <row r="12556" spans="1:5" x14ac:dyDescent="0.25">
      <c r="A12556" t="s">
        <v>338</v>
      </c>
      <c r="B12556" t="s">
        <v>176</v>
      </c>
      <c r="C12556" t="s">
        <v>445</v>
      </c>
      <c r="D12556">
        <v>0</v>
      </c>
      <c r="E12556">
        <v>2020</v>
      </c>
    </row>
    <row r="12557" spans="1:5" x14ac:dyDescent="0.25">
      <c r="A12557" t="s">
        <v>338</v>
      </c>
      <c r="B12557" t="s">
        <v>176</v>
      </c>
      <c r="C12557" t="s">
        <v>446</v>
      </c>
      <c r="D12557">
        <v>0</v>
      </c>
      <c r="E12557">
        <v>2018</v>
      </c>
    </row>
    <row r="12558" spans="1:5" x14ac:dyDescent="0.25">
      <c r="A12558" t="s">
        <v>338</v>
      </c>
      <c r="B12558" t="s">
        <v>176</v>
      </c>
      <c r="C12558" t="s">
        <v>446</v>
      </c>
      <c r="D12558">
        <v>0</v>
      </c>
      <c r="E12558">
        <v>2019</v>
      </c>
    </row>
    <row r="12559" spans="1:5" x14ac:dyDescent="0.25">
      <c r="A12559" t="s">
        <v>338</v>
      </c>
      <c r="B12559" t="s">
        <v>176</v>
      </c>
      <c r="C12559" t="s">
        <v>446</v>
      </c>
      <c r="D12559">
        <v>0</v>
      </c>
      <c r="E12559">
        <v>2020</v>
      </c>
    </row>
    <row r="12560" spans="1:5" x14ac:dyDescent="0.25">
      <c r="A12560" t="s">
        <v>338</v>
      </c>
      <c r="B12560" t="s">
        <v>176</v>
      </c>
      <c r="C12560" t="s">
        <v>447</v>
      </c>
      <c r="D12560">
        <v>-3402000000</v>
      </c>
      <c r="E12560">
        <v>2018</v>
      </c>
    </row>
    <row r="12561" spans="1:5" x14ac:dyDescent="0.25">
      <c r="A12561" t="s">
        <v>338</v>
      </c>
      <c r="B12561" t="s">
        <v>176</v>
      </c>
      <c r="C12561" t="s">
        <v>447</v>
      </c>
      <c r="D12561">
        <v>-4428000000</v>
      </c>
      <c r="E12561">
        <v>2019</v>
      </c>
    </row>
    <row r="12562" spans="1:5" x14ac:dyDescent="0.25">
      <c r="A12562" t="s">
        <v>338</v>
      </c>
      <c r="B12562" t="s">
        <v>176</v>
      </c>
      <c r="C12562" t="s">
        <v>447</v>
      </c>
      <c r="D12562">
        <v>-2877000000</v>
      </c>
      <c r="E12562">
        <v>2020</v>
      </c>
    </row>
    <row r="12563" spans="1:5" x14ac:dyDescent="0.25">
      <c r="A12563" t="s">
        <v>338</v>
      </c>
      <c r="B12563" t="s">
        <v>176</v>
      </c>
      <c r="C12563" t="s">
        <v>448</v>
      </c>
      <c r="D12563">
        <v>0</v>
      </c>
      <c r="E12563">
        <v>2018</v>
      </c>
    </row>
    <row r="12564" spans="1:5" x14ac:dyDescent="0.25">
      <c r="A12564" t="s">
        <v>338</v>
      </c>
      <c r="B12564" t="s">
        <v>176</v>
      </c>
      <c r="C12564" t="s">
        <v>448</v>
      </c>
      <c r="D12564">
        <v>0</v>
      </c>
      <c r="E12564">
        <v>2019</v>
      </c>
    </row>
    <row r="12565" spans="1:5" x14ac:dyDescent="0.25">
      <c r="A12565" t="s">
        <v>338</v>
      </c>
      <c r="B12565" t="s">
        <v>176</v>
      </c>
      <c r="C12565" t="s">
        <v>448</v>
      </c>
      <c r="D12565">
        <v>0</v>
      </c>
      <c r="E12565">
        <v>2020</v>
      </c>
    </row>
    <row r="12566" spans="1:5" x14ac:dyDescent="0.25">
      <c r="A12566" t="s">
        <v>338</v>
      </c>
      <c r="B12566" t="s">
        <v>176</v>
      </c>
      <c r="C12566" t="s">
        <v>449</v>
      </c>
      <c r="D12566">
        <v>0</v>
      </c>
      <c r="E12566">
        <v>2018</v>
      </c>
    </row>
    <row r="12567" spans="1:5" x14ac:dyDescent="0.25">
      <c r="A12567" t="s">
        <v>338</v>
      </c>
      <c r="B12567" t="s">
        <v>176</v>
      </c>
      <c r="C12567" t="s">
        <v>449</v>
      </c>
      <c r="D12567">
        <v>0</v>
      </c>
      <c r="E12567">
        <v>2019</v>
      </c>
    </row>
    <row r="12568" spans="1:5" x14ac:dyDescent="0.25">
      <c r="A12568" t="s">
        <v>338</v>
      </c>
      <c r="B12568" t="s">
        <v>176</v>
      </c>
      <c r="C12568" t="s">
        <v>449</v>
      </c>
      <c r="D12568">
        <v>0</v>
      </c>
      <c r="E12568">
        <v>2020</v>
      </c>
    </row>
    <row r="12569" spans="1:5" x14ac:dyDescent="0.25">
      <c r="A12569" t="s">
        <v>338</v>
      </c>
      <c r="B12569" t="s">
        <v>176</v>
      </c>
      <c r="C12569" t="s">
        <v>450</v>
      </c>
      <c r="D12569">
        <v>0</v>
      </c>
      <c r="E12569">
        <v>2018</v>
      </c>
    </row>
    <row r="12570" spans="1:5" x14ac:dyDescent="0.25">
      <c r="A12570" t="s">
        <v>338</v>
      </c>
      <c r="B12570" t="s">
        <v>176</v>
      </c>
      <c r="C12570" t="s">
        <v>450</v>
      </c>
      <c r="D12570">
        <v>0</v>
      </c>
      <c r="E12570">
        <v>2019</v>
      </c>
    </row>
    <row r="12571" spans="1:5" x14ac:dyDescent="0.25">
      <c r="A12571" t="s">
        <v>338</v>
      </c>
      <c r="B12571" t="s">
        <v>176</v>
      </c>
      <c r="C12571" t="s">
        <v>450</v>
      </c>
      <c r="D12571">
        <v>0</v>
      </c>
      <c r="E12571">
        <v>2020</v>
      </c>
    </row>
    <row r="12572" spans="1:5" x14ac:dyDescent="0.25">
      <c r="A12572" t="s">
        <v>338</v>
      </c>
      <c r="B12572" t="s">
        <v>176</v>
      </c>
      <c r="C12572" t="s">
        <v>451</v>
      </c>
      <c r="D12572">
        <v>0</v>
      </c>
      <c r="E12572">
        <v>2018</v>
      </c>
    </row>
    <row r="12573" spans="1:5" x14ac:dyDescent="0.25">
      <c r="A12573" t="s">
        <v>338</v>
      </c>
      <c r="B12573" t="s">
        <v>176</v>
      </c>
      <c r="C12573" t="s">
        <v>451</v>
      </c>
      <c r="D12573">
        <v>0</v>
      </c>
      <c r="E12573">
        <v>2019</v>
      </c>
    </row>
    <row r="12574" spans="1:5" x14ac:dyDescent="0.25">
      <c r="A12574" t="s">
        <v>338</v>
      </c>
      <c r="B12574" t="s">
        <v>176</v>
      </c>
      <c r="C12574" t="s">
        <v>451</v>
      </c>
      <c r="D12574">
        <v>0</v>
      </c>
      <c r="E12574">
        <v>2020</v>
      </c>
    </row>
    <row r="12575" spans="1:5" x14ac:dyDescent="0.25">
      <c r="A12575" t="s">
        <v>338</v>
      </c>
      <c r="B12575" t="s">
        <v>176</v>
      </c>
      <c r="C12575" t="s">
        <v>452</v>
      </c>
      <c r="D12575">
        <v>0</v>
      </c>
      <c r="E12575">
        <v>2018</v>
      </c>
    </row>
    <row r="12576" spans="1:5" x14ac:dyDescent="0.25">
      <c r="A12576" t="s">
        <v>338</v>
      </c>
      <c r="B12576" t="s">
        <v>176</v>
      </c>
      <c r="C12576" t="s">
        <v>452</v>
      </c>
      <c r="D12576">
        <v>0</v>
      </c>
      <c r="E12576">
        <v>2019</v>
      </c>
    </row>
    <row r="12577" spans="1:5" x14ac:dyDescent="0.25">
      <c r="A12577" t="s">
        <v>338</v>
      </c>
      <c r="B12577" t="s">
        <v>176</v>
      </c>
      <c r="C12577" t="s">
        <v>452</v>
      </c>
      <c r="D12577">
        <v>0</v>
      </c>
      <c r="E12577">
        <v>2020</v>
      </c>
    </row>
    <row r="12578" spans="1:5" x14ac:dyDescent="0.25">
      <c r="A12578" t="s">
        <v>338</v>
      </c>
      <c r="B12578" t="s">
        <v>176</v>
      </c>
      <c r="C12578" t="s">
        <v>453</v>
      </c>
      <c r="D12578">
        <v>0</v>
      </c>
      <c r="E12578">
        <v>2018</v>
      </c>
    </row>
    <row r="12579" spans="1:5" x14ac:dyDescent="0.25">
      <c r="A12579" t="s">
        <v>338</v>
      </c>
      <c r="B12579" t="s">
        <v>176</v>
      </c>
      <c r="C12579" t="s">
        <v>453</v>
      </c>
      <c r="D12579">
        <v>0</v>
      </c>
      <c r="E12579">
        <v>2019</v>
      </c>
    </row>
    <row r="12580" spans="1:5" x14ac:dyDescent="0.25">
      <c r="A12580" t="s">
        <v>338</v>
      </c>
      <c r="B12580" t="s">
        <v>176</v>
      </c>
      <c r="C12580" t="s">
        <v>453</v>
      </c>
      <c r="D12580">
        <v>0</v>
      </c>
      <c r="E12580">
        <v>2020</v>
      </c>
    </row>
    <row r="12581" spans="1:5" x14ac:dyDescent="0.25">
      <c r="A12581" t="s">
        <v>338</v>
      </c>
      <c r="B12581" t="s">
        <v>176</v>
      </c>
      <c r="C12581" t="s">
        <v>454</v>
      </c>
      <c r="D12581">
        <v>5046000000</v>
      </c>
      <c r="E12581">
        <v>2018</v>
      </c>
    </row>
    <row r="12582" spans="1:5" x14ac:dyDescent="0.25">
      <c r="A12582" t="s">
        <v>338</v>
      </c>
      <c r="B12582" t="s">
        <v>176</v>
      </c>
      <c r="C12582" t="s">
        <v>454</v>
      </c>
      <c r="D12582">
        <v>6230000000</v>
      </c>
      <c r="E12582">
        <v>2019</v>
      </c>
    </row>
    <row r="12583" spans="1:5" x14ac:dyDescent="0.25">
      <c r="A12583" t="s">
        <v>338</v>
      </c>
      <c r="B12583" t="s">
        <v>176</v>
      </c>
      <c r="C12583" t="s">
        <v>454</v>
      </c>
      <c r="D12583">
        <v>6833000000</v>
      </c>
      <c r="E12583">
        <v>2020</v>
      </c>
    </row>
    <row r="12584" spans="1:5" x14ac:dyDescent="0.25">
      <c r="A12584" t="s">
        <v>338</v>
      </c>
      <c r="B12584" t="s">
        <v>176</v>
      </c>
      <c r="C12584" t="s">
        <v>24</v>
      </c>
      <c r="D12584">
        <v>5046000000</v>
      </c>
      <c r="E12584">
        <v>2018</v>
      </c>
    </row>
    <row r="12585" spans="1:5" x14ac:dyDescent="0.25">
      <c r="A12585" t="s">
        <v>338</v>
      </c>
      <c r="B12585" t="s">
        <v>176</v>
      </c>
      <c r="C12585" t="s">
        <v>24</v>
      </c>
      <c r="D12585">
        <v>6230000000</v>
      </c>
      <c r="E12585">
        <v>2019</v>
      </c>
    </row>
    <row r="12586" spans="1:5" x14ac:dyDescent="0.25">
      <c r="A12586" t="s">
        <v>338</v>
      </c>
      <c r="B12586" t="s">
        <v>176</v>
      </c>
      <c r="C12586" t="s">
        <v>24</v>
      </c>
      <c r="D12586">
        <v>6833000000</v>
      </c>
      <c r="E12586">
        <v>2020</v>
      </c>
    </row>
    <row r="12587" spans="1:5" x14ac:dyDescent="0.25">
      <c r="A12587" t="s">
        <v>338</v>
      </c>
      <c r="B12587" t="s">
        <v>176</v>
      </c>
      <c r="C12587" t="s">
        <v>455</v>
      </c>
      <c r="D12587">
        <v>6124000000</v>
      </c>
      <c r="E12587">
        <v>2018</v>
      </c>
    </row>
    <row r="12588" spans="1:5" x14ac:dyDescent="0.25">
      <c r="A12588" t="s">
        <v>338</v>
      </c>
      <c r="B12588" t="s">
        <v>176</v>
      </c>
      <c r="C12588" t="s">
        <v>455</v>
      </c>
      <c r="D12588">
        <v>6591000000</v>
      </c>
      <c r="E12588">
        <v>2019</v>
      </c>
    </row>
    <row r="12589" spans="1:5" x14ac:dyDescent="0.25">
      <c r="A12589" t="s">
        <v>338</v>
      </c>
      <c r="B12589" t="s">
        <v>176</v>
      </c>
      <c r="C12589" t="s">
        <v>455</v>
      </c>
      <c r="D12589">
        <v>7213000000</v>
      </c>
      <c r="E12589">
        <v>2020</v>
      </c>
    </row>
    <row r="12590" spans="1:5" x14ac:dyDescent="0.25">
      <c r="A12590" t="s">
        <v>338</v>
      </c>
      <c r="B12590" t="s">
        <v>176</v>
      </c>
      <c r="C12590" t="s">
        <v>14</v>
      </c>
      <c r="D12590">
        <v>28773000000</v>
      </c>
      <c r="E12590">
        <v>2018</v>
      </c>
    </row>
    <row r="12591" spans="1:5" x14ac:dyDescent="0.25">
      <c r="A12591" t="s">
        <v>338</v>
      </c>
      <c r="B12591" t="s">
        <v>176</v>
      </c>
      <c r="C12591" t="s">
        <v>14</v>
      </c>
      <c r="D12591">
        <v>30433000000</v>
      </c>
      <c r="E12591">
        <v>2019</v>
      </c>
    </row>
    <row r="12592" spans="1:5" x14ac:dyDescent="0.25">
      <c r="A12592" t="s">
        <v>338</v>
      </c>
      <c r="B12592" t="s">
        <v>176</v>
      </c>
      <c r="C12592" t="s">
        <v>14</v>
      </c>
      <c r="D12592">
        <v>31332000000</v>
      </c>
      <c r="E12592">
        <v>2020</v>
      </c>
    </row>
    <row r="12593" spans="1:5" x14ac:dyDescent="0.25">
      <c r="A12593" t="s">
        <v>338</v>
      </c>
      <c r="B12593" t="s">
        <v>176</v>
      </c>
      <c r="C12593" t="s">
        <v>17</v>
      </c>
      <c r="D12593">
        <v>29029000000</v>
      </c>
      <c r="E12593">
        <v>2018</v>
      </c>
    </row>
    <row r="12594" spans="1:5" x14ac:dyDescent="0.25">
      <c r="A12594" t="s">
        <v>338</v>
      </c>
      <c r="B12594" t="s">
        <v>176</v>
      </c>
      <c r="C12594" t="s">
        <v>17</v>
      </c>
      <c r="D12594">
        <v>30385000000</v>
      </c>
      <c r="E12594">
        <v>2019</v>
      </c>
    </row>
    <row r="12595" spans="1:5" x14ac:dyDescent="0.25">
      <c r="A12595" t="s">
        <v>338</v>
      </c>
      <c r="B12595" t="s">
        <v>176</v>
      </c>
      <c r="C12595" t="s">
        <v>17</v>
      </c>
      <c r="D12595">
        <v>30739000000</v>
      </c>
      <c r="E12595">
        <v>2020</v>
      </c>
    </row>
    <row r="12596" spans="1:5" x14ac:dyDescent="0.25">
      <c r="A12596" t="s">
        <v>338</v>
      </c>
      <c r="B12596" t="s">
        <v>176</v>
      </c>
      <c r="C12596" t="s">
        <v>456</v>
      </c>
      <c r="D12596">
        <v>0</v>
      </c>
      <c r="E12596">
        <v>2018</v>
      </c>
    </row>
    <row r="12597" spans="1:5" x14ac:dyDescent="0.25">
      <c r="A12597" t="s">
        <v>338</v>
      </c>
      <c r="B12597" t="s">
        <v>176</v>
      </c>
      <c r="C12597" t="s">
        <v>456</v>
      </c>
      <c r="D12597">
        <v>0</v>
      </c>
      <c r="E12597">
        <v>2019</v>
      </c>
    </row>
    <row r="12598" spans="1:5" x14ac:dyDescent="0.25">
      <c r="A12598" t="s">
        <v>338</v>
      </c>
      <c r="B12598" t="s">
        <v>176</v>
      </c>
      <c r="C12598" t="s">
        <v>456</v>
      </c>
      <c r="D12598">
        <v>0</v>
      </c>
      <c r="E12598">
        <v>2020</v>
      </c>
    </row>
    <row r="12599" spans="1:5" x14ac:dyDescent="0.25">
      <c r="A12599" t="s">
        <v>338</v>
      </c>
      <c r="B12599" t="s">
        <v>176</v>
      </c>
      <c r="C12599" t="s">
        <v>457</v>
      </c>
      <c r="D12599">
        <v>0</v>
      </c>
      <c r="E12599">
        <v>2018</v>
      </c>
    </row>
    <row r="12600" spans="1:5" x14ac:dyDescent="0.25">
      <c r="A12600" t="s">
        <v>338</v>
      </c>
      <c r="B12600" t="s">
        <v>176</v>
      </c>
      <c r="C12600" t="s">
        <v>457</v>
      </c>
      <c r="D12600">
        <v>0</v>
      </c>
      <c r="E12600">
        <v>2020</v>
      </c>
    </row>
    <row r="12601" spans="1:5" x14ac:dyDescent="0.25">
      <c r="A12601" t="s">
        <v>338</v>
      </c>
      <c r="B12601" t="s">
        <v>176</v>
      </c>
      <c r="C12601" t="s">
        <v>494</v>
      </c>
      <c r="D12601">
        <v>0</v>
      </c>
      <c r="E12601">
        <v>2019</v>
      </c>
    </row>
    <row r="12602" spans="1:5" x14ac:dyDescent="0.25">
      <c r="A12602" t="s">
        <v>338</v>
      </c>
      <c r="B12602" t="s">
        <v>176</v>
      </c>
      <c r="C12602" t="s">
        <v>458</v>
      </c>
      <c r="D12602">
        <v>96000000</v>
      </c>
      <c r="E12602">
        <v>2018</v>
      </c>
    </row>
    <row r="12603" spans="1:5" x14ac:dyDescent="0.25">
      <c r="A12603" t="s">
        <v>338</v>
      </c>
      <c r="B12603" t="s">
        <v>176</v>
      </c>
      <c r="C12603" t="s">
        <v>458</v>
      </c>
      <c r="D12603">
        <v>0</v>
      </c>
      <c r="E12603">
        <v>2019</v>
      </c>
    </row>
    <row r="12604" spans="1:5" x14ac:dyDescent="0.25">
      <c r="A12604" t="s">
        <v>338</v>
      </c>
      <c r="B12604" t="s">
        <v>176</v>
      </c>
      <c r="C12604" t="s">
        <v>458</v>
      </c>
      <c r="D12604">
        <v>27000000</v>
      </c>
      <c r="E12604">
        <v>2020</v>
      </c>
    </row>
    <row r="12605" spans="1:5" x14ac:dyDescent="0.25">
      <c r="A12605" t="s">
        <v>338</v>
      </c>
      <c r="B12605" t="s">
        <v>176</v>
      </c>
      <c r="C12605" t="s">
        <v>459</v>
      </c>
      <c r="D12605">
        <v>7334000000</v>
      </c>
      <c r="E12605">
        <v>2018</v>
      </c>
    </row>
    <row r="12606" spans="1:5" x14ac:dyDescent="0.25">
      <c r="A12606" t="s">
        <v>338</v>
      </c>
      <c r="B12606" t="s">
        <v>176</v>
      </c>
      <c r="C12606" t="s">
        <v>459</v>
      </c>
      <c r="D12606">
        <v>8545000000</v>
      </c>
      <c r="E12606">
        <v>2019</v>
      </c>
    </row>
    <row r="12607" spans="1:5" x14ac:dyDescent="0.25">
      <c r="A12607" t="s">
        <v>338</v>
      </c>
      <c r="B12607" t="s">
        <v>176</v>
      </c>
      <c r="C12607" t="s">
        <v>459</v>
      </c>
      <c r="D12607">
        <v>8644000000</v>
      </c>
      <c r="E12607">
        <v>2020</v>
      </c>
    </row>
    <row r="12608" spans="1:5" x14ac:dyDescent="0.25">
      <c r="A12608" t="s">
        <v>338</v>
      </c>
      <c r="B12608" t="s">
        <v>176</v>
      </c>
      <c r="C12608" t="s">
        <v>460</v>
      </c>
      <c r="D12608">
        <v>-8591000000</v>
      </c>
      <c r="E12608">
        <v>2018</v>
      </c>
    </row>
    <row r="12609" spans="1:5" x14ac:dyDescent="0.25">
      <c r="A12609" t="s">
        <v>338</v>
      </c>
      <c r="B12609" t="s">
        <v>176</v>
      </c>
      <c r="C12609" t="s">
        <v>460</v>
      </c>
      <c r="D12609">
        <v>-8484000000</v>
      </c>
      <c r="E12609">
        <v>2019</v>
      </c>
    </row>
    <row r="12610" spans="1:5" x14ac:dyDescent="0.25">
      <c r="A12610" t="s">
        <v>338</v>
      </c>
      <c r="B12610" t="s">
        <v>176</v>
      </c>
      <c r="C12610" t="s">
        <v>460</v>
      </c>
      <c r="D12610">
        <v>-9522000000</v>
      </c>
      <c r="E12610">
        <v>2020</v>
      </c>
    </row>
    <row r="12611" spans="1:5" x14ac:dyDescent="0.25">
      <c r="A12611" t="s">
        <v>338</v>
      </c>
      <c r="B12611" t="s">
        <v>176</v>
      </c>
      <c r="C12611" t="s">
        <v>461</v>
      </c>
      <c r="D12611">
        <v>203000000</v>
      </c>
      <c r="E12611">
        <v>2018</v>
      </c>
    </row>
    <row r="12612" spans="1:5" x14ac:dyDescent="0.25">
      <c r="A12612" t="s">
        <v>338</v>
      </c>
      <c r="B12612" t="s">
        <v>176</v>
      </c>
      <c r="C12612" t="s">
        <v>461</v>
      </c>
      <c r="D12612">
        <v>243000000</v>
      </c>
      <c r="E12612">
        <v>2019</v>
      </c>
    </row>
    <row r="12613" spans="1:5" x14ac:dyDescent="0.25">
      <c r="A12613" t="s">
        <v>338</v>
      </c>
      <c r="B12613" t="s">
        <v>176</v>
      </c>
      <c r="C12613" t="s">
        <v>461</v>
      </c>
      <c r="D12613">
        <v>-244000000</v>
      </c>
      <c r="E12613">
        <v>2020</v>
      </c>
    </row>
    <row r="12614" spans="1:5" x14ac:dyDescent="0.25">
      <c r="A12614" t="s">
        <v>338</v>
      </c>
      <c r="B12614" t="s">
        <v>176</v>
      </c>
      <c r="C12614" t="s">
        <v>462</v>
      </c>
      <c r="D12614">
        <v>3626000000</v>
      </c>
      <c r="E12614">
        <v>2018</v>
      </c>
    </row>
    <row r="12615" spans="1:5" x14ac:dyDescent="0.25">
      <c r="A12615" t="s">
        <v>338</v>
      </c>
      <c r="B12615" t="s">
        <v>176</v>
      </c>
      <c r="C12615" t="s">
        <v>462</v>
      </c>
      <c r="D12615">
        <v>6023000000</v>
      </c>
      <c r="E12615">
        <v>2019</v>
      </c>
    </row>
    <row r="12616" spans="1:5" x14ac:dyDescent="0.25">
      <c r="A12616" t="s">
        <v>338</v>
      </c>
      <c r="B12616" t="s">
        <v>176</v>
      </c>
      <c r="C12616" t="s">
        <v>462</v>
      </c>
      <c r="D12616">
        <v>8202000000</v>
      </c>
      <c r="E12616">
        <v>2020</v>
      </c>
    </row>
    <row r="12617" spans="1:5" x14ac:dyDescent="0.25">
      <c r="A12617" t="s">
        <v>338</v>
      </c>
      <c r="B12617" t="s">
        <v>176</v>
      </c>
      <c r="C12617" t="s">
        <v>463</v>
      </c>
      <c r="D12617">
        <v>626000000</v>
      </c>
      <c r="E12617">
        <v>2018</v>
      </c>
    </row>
    <row r="12618" spans="1:5" x14ac:dyDescent="0.25">
      <c r="A12618" t="s">
        <v>338</v>
      </c>
      <c r="B12618" t="s">
        <v>176</v>
      </c>
      <c r="C12618" t="s">
        <v>463</v>
      </c>
      <c r="D12618">
        <v>-1233000000</v>
      </c>
      <c r="E12618">
        <v>2019</v>
      </c>
    </row>
    <row r="12619" spans="1:5" x14ac:dyDescent="0.25">
      <c r="A12619" t="s">
        <v>338</v>
      </c>
      <c r="B12619" t="s">
        <v>176</v>
      </c>
      <c r="C12619" t="s">
        <v>463</v>
      </c>
      <c r="D12619">
        <v>-567000000</v>
      </c>
      <c r="E12619">
        <v>2020</v>
      </c>
    </row>
    <row r="12620" spans="1:5" x14ac:dyDescent="0.25">
      <c r="A12620" t="s">
        <v>338</v>
      </c>
      <c r="B12620" t="s">
        <v>176</v>
      </c>
      <c r="C12620" t="s">
        <v>12</v>
      </c>
      <c r="D12620">
        <v>9890000000</v>
      </c>
      <c r="E12620">
        <v>2018</v>
      </c>
    </row>
    <row r="12621" spans="1:5" x14ac:dyDescent="0.25">
      <c r="A12621" t="s">
        <v>338</v>
      </c>
      <c r="B12621" t="s">
        <v>176</v>
      </c>
      <c r="C12621" t="s">
        <v>12</v>
      </c>
      <c r="D12621">
        <v>9625000000</v>
      </c>
      <c r="E12621">
        <v>2019</v>
      </c>
    </row>
    <row r="12622" spans="1:5" x14ac:dyDescent="0.25">
      <c r="A12622" t="s">
        <v>338</v>
      </c>
      <c r="B12622" t="s">
        <v>176</v>
      </c>
      <c r="C12622" t="s">
        <v>12</v>
      </c>
      <c r="D12622">
        <v>10695000000</v>
      </c>
      <c r="E12622">
        <v>2020</v>
      </c>
    </row>
    <row r="12623" spans="1:5" x14ac:dyDescent="0.25">
      <c r="A12623" t="s">
        <v>338</v>
      </c>
      <c r="B12623" t="s">
        <v>176</v>
      </c>
      <c r="C12623" t="s">
        <v>464</v>
      </c>
      <c r="D12623">
        <v>8374000000</v>
      </c>
      <c r="E12623">
        <v>2018</v>
      </c>
    </row>
    <row r="12624" spans="1:5" x14ac:dyDescent="0.25">
      <c r="A12624" t="s">
        <v>338</v>
      </c>
      <c r="B12624" t="s">
        <v>176</v>
      </c>
      <c r="C12624" t="s">
        <v>464</v>
      </c>
      <c r="D12624">
        <v>8975000000</v>
      </c>
      <c r="E12624">
        <v>2019</v>
      </c>
    </row>
    <row r="12625" spans="1:5" x14ac:dyDescent="0.25">
      <c r="A12625" t="s">
        <v>338</v>
      </c>
      <c r="B12625" t="s">
        <v>176</v>
      </c>
      <c r="C12625" t="s">
        <v>464</v>
      </c>
      <c r="D12625">
        <v>9390000000</v>
      </c>
      <c r="E12625">
        <v>2020</v>
      </c>
    </row>
    <row r="12626" spans="1:5" x14ac:dyDescent="0.25">
      <c r="A12626" t="s">
        <v>338</v>
      </c>
      <c r="B12626" t="s">
        <v>176</v>
      </c>
      <c r="C12626" t="s">
        <v>465</v>
      </c>
      <c r="D12626">
        <v>8386000000</v>
      </c>
      <c r="E12626">
        <v>2018</v>
      </c>
    </row>
    <row r="12627" spans="1:5" x14ac:dyDescent="0.25">
      <c r="A12627" t="s">
        <v>338</v>
      </c>
      <c r="B12627" t="s">
        <v>176</v>
      </c>
      <c r="C12627" t="s">
        <v>465</v>
      </c>
      <c r="D12627">
        <v>10025000000</v>
      </c>
      <c r="E12627">
        <v>2019</v>
      </c>
    </row>
    <row r="12628" spans="1:5" x14ac:dyDescent="0.25">
      <c r="A12628" t="s">
        <v>338</v>
      </c>
      <c r="B12628" t="s">
        <v>176</v>
      </c>
      <c r="C12628" t="s">
        <v>465</v>
      </c>
      <c r="D12628">
        <v>10301000000</v>
      </c>
      <c r="E12628">
        <v>2020</v>
      </c>
    </row>
    <row r="12629" spans="1:5" x14ac:dyDescent="0.25">
      <c r="A12629" t="s">
        <v>338</v>
      </c>
      <c r="B12629" t="s">
        <v>176</v>
      </c>
      <c r="C12629" t="s">
        <v>466</v>
      </c>
      <c r="D12629">
        <v>16425000000</v>
      </c>
      <c r="E12629">
        <v>2018</v>
      </c>
    </row>
    <row r="12630" spans="1:5" x14ac:dyDescent="0.25">
      <c r="A12630" t="s">
        <v>338</v>
      </c>
      <c r="B12630" t="s">
        <v>176</v>
      </c>
      <c r="C12630" t="s">
        <v>466</v>
      </c>
      <c r="D12630">
        <v>18981000000</v>
      </c>
      <c r="E12630">
        <v>2019</v>
      </c>
    </row>
    <row r="12631" spans="1:5" x14ac:dyDescent="0.25">
      <c r="A12631" t="s">
        <v>338</v>
      </c>
      <c r="B12631" t="s">
        <v>176</v>
      </c>
      <c r="C12631" t="s">
        <v>466</v>
      </c>
      <c r="D12631">
        <v>19070000000</v>
      </c>
      <c r="E12631">
        <v>2020</v>
      </c>
    </row>
    <row r="12632" spans="1:5" x14ac:dyDescent="0.25">
      <c r="A12632" t="s">
        <v>338</v>
      </c>
      <c r="B12632" t="s">
        <v>176</v>
      </c>
      <c r="C12632" t="s">
        <v>467</v>
      </c>
      <c r="D12632">
        <v>36000000</v>
      </c>
      <c r="E12632">
        <v>2018</v>
      </c>
    </row>
    <row r="12633" spans="1:5" x14ac:dyDescent="0.25">
      <c r="A12633" t="s">
        <v>338</v>
      </c>
      <c r="B12633" t="s">
        <v>176</v>
      </c>
      <c r="C12633" t="s">
        <v>467</v>
      </c>
      <c r="D12633">
        <v>-178000000</v>
      </c>
      <c r="E12633">
        <v>2019</v>
      </c>
    </row>
    <row r="12634" spans="1:5" x14ac:dyDescent="0.25">
      <c r="A12634" t="s">
        <v>338</v>
      </c>
      <c r="B12634" t="s">
        <v>176</v>
      </c>
      <c r="C12634" t="s">
        <v>467</v>
      </c>
      <c r="D12634">
        <v>37000000</v>
      </c>
      <c r="E12634">
        <v>2020</v>
      </c>
    </row>
    <row r="12635" spans="1:5" x14ac:dyDescent="0.25">
      <c r="A12635" t="s">
        <v>338</v>
      </c>
      <c r="B12635" t="s">
        <v>176</v>
      </c>
      <c r="C12635" t="s">
        <v>468</v>
      </c>
      <c r="D12635">
        <v>60000000</v>
      </c>
      <c r="E12635">
        <v>2018</v>
      </c>
    </row>
    <row r="12636" spans="1:5" x14ac:dyDescent="0.25">
      <c r="A12636" t="s">
        <v>338</v>
      </c>
      <c r="B12636" t="s">
        <v>176</v>
      </c>
      <c r="C12636" t="s">
        <v>468</v>
      </c>
      <c r="D12636">
        <v>178000000</v>
      </c>
      <c r="E12636">
        <v>2019</v>
      </c>
    </row>
    <row r="12637" spans="1:5" x14ac:dyDescent="0.25">
      <c r="A12637" t="s">
        <v>338</v>
      </c>
      <c r="B12637" t="s">
        <v>176</v>
      </c>
      <c r="C12637" t="s">
        <v>468</v>
      </c>
      <c r="D12637">
        <v>-10000000</v>
      </c>
      <c r="E12637">
        <v>2020</v>
      </c>
    </row>
    <row r="12638" spans="1:5" x14ac:dyDescent="0.25">
      <c r="A12638" t="s">
        <v>338</v>
      </c>
      <c r="B12638" t="s">
        <v>176</v>
      </c>
      <c r="C12638" t="s">
        <v>469</v>
      </c>
      <c r="D12638">
        <v>2347000000</v>
      </c>
      <c r="E12638">
        <v>2018</v>
      </c>
    </row>
    <row r="12639" spans="1:5" x14ac:dyDescent="0.25">
      <c r="A12639" t="s">
        <v>338</v>
      </c>
      <c r="B12639" t="s">
        <v>176</v>
      </c>
      <c r="C12639" t="s">
        <v>469</v>
      </c>
      <c r="D12639">
        <v>2556000000</v>
      </c>
      <c r="E12639">
        <v>2019</v>
      </c>
    </row>
    <row r="12640" spans="1:5" x14ac:dyDescent="0.25">
      <c r="A12640" t="s">
        <v>338</v>
      </c>
      <c r="B12640" t="s">
        <v>176</v>
      </c>
      <c r="C12640" t="s">
        <v>469</v>
      </c>
      <c r="D12640">
        <v>2764000000</v>
      </c>
      <c r="E12640">
        <v>2020</v>
      </c>
    </row>
    <row r="12641" spans="1:5" x14ac:dyDescent="0.25">
      <c r="A12641" t="s">
        <v>338</v>
      </c>
      <c r="B12641" t="s">
        <v>176</v>
      </c>
      <c r="C12641" t="s">
        <v>470</v>
      </c>
      <c r="D12641">
        <v>0</v>
      </c>
      <c r="E12641">
        <v>2018</v>
      </c>
    </row>
    <row r="12642" spans="1:5" x14ac:dyDescent="0.25">
      <c r="A12642" t="s">
        <v>338</v>
      </c>
      <c r="B12642" t="s">
        <v>176</v>
      </c>
      <c r="C12642" t="s">
        <v>470</v>
      </c>
      <c r="D12642">
        <v>0</v>
      </c>
      <c r="E12642">
        <v>2019</v>
      </c>
    </row>
    <row r="12643" spans="1:5" x14ac:dyDescent="0.25">
      <c r="A12643" t="s">
        <v>338</v>
      </c>
      <c r="B12643" t="s">
        <v>176</v>
      </c>
      <c r="C12643" t="s">
        <v>470</v>
      </c>
      <c r="D12643">
        <v>0</v>
      </c>
      <c r="E12643">
        <v>2020</v>
      </c>
    </row>
    <row r="12644" spans="1:5" x14ac:dyDescent="0.25">
      <c r="A12644" t="s">
        <v>338</v>
      </c>
      <c r="B12644" t="s">
        <v>176</v>
      </c>
      <c r="C12644" t="s">
        <v>471</v>
      </c>
      <c r="D12644">
        <v>0</v>
      </c>
      <c r="E12644">
        <v>2018</v>
      </c>
    </row>
    <row r="12645" spans="1:5" x14ac:dyDescent="0.25">
      <c r="A12645" t="s">
        <v>338</v>
      </c>
      <c r="B12645" t="s">
        <v>176</v>
      </c>
      <c r="C12645" t="s">
        <v>471</v>
      </c>
      <c r="D12645">
        <v>0</v>
      </c>
      <c r="E12645">
        <v>2019</v>
      </c>
    </row>
    <row r="12646" spans="1:5" x14ac:dyDescent="0.25">
      <c r="A12646" t="s">
        <v>338</v>
      </c>
      <c r="B12646" t="s">
        <v>176</v>
      </c>
      <c r="C12646" t="s">
        <v>471</v>
      </c>
      <c r="D12646">
        <v>0</v>
      </c>
      <c r="E12646">
        <v>2020</v>
      </c>
    </row>
    <row r="12647" spans="1:5" x14ac:dyDescent="0.25">
      <c r="A12647" t="s">
        <v>338</v>
      </c>
      <c r="B12647" t="s">
        <v>176</v>
      </c>
      <c r="C12647" t="s">
        <v>472</v>
      </c>
      <c r="D12647">
        <v>0</v>
      </c>
      <c r="E12647">
        <v>2018</v>
      </c>
    </row>
    <row r="12648" spans="1:5" x14ac:dyDescent="0.25">
      <c r="A12648" t="s">
        <v>338</v>
      </c>
      <c r="B12648" t="s">
        <v>176</v>
      </c>
      <c r="C12648" t="s">
        <v>472</v>
      </c>
      <c r="D12648">
        <v>0</v>
      </c>
      <c r="E12648">
        <v>2019</v>
      </c>
    </row>
    <row r="12649" spans="1:5" x14ac:dyDescent="0.25">
      <c r="A12649" t="s">
        <v>338</v>
      </c>
      <c r="B12649" t="s">
        <v>176</v>
      </c>
      <c r="C12649" t="s">
        <v>472</v>
      </c>
      <c r="D12649">
        <v>0</v>
      </c>
      <c r="E12649">
        <v>2020</v>
      </c>
    </row>
    <row r="12650" spans="1:5" x14ac:dyDescent="0.25">
      <c r="A12650" t="s">
        <v>338</v>
      </c>
      <c r="B12650" t="s">
        <v>176</v>
      </c>
      <c r="C12650" t="s">
        <v>473</v>
      </c>
      <c r="D12650">
        <v>0</v>
      </c>
      <c r="E12650">
        <v>2018</v>
      </c>
    </row>
    <row r="12651" spans="1:5" x14ac:dyDescent="0.25">
      <c r="A12651" t="s">
        <v>338</v>
      </c>
      <c r="B12651" t="s">
        <v>176</v>
      </c>
      <c r="C12651" t="s">
        <v>473</v>
      </c>
      <c r="D12651">
        <v>0</v>
      </c>
      <c r="E12651">
        <v>2019</v>
      </c>
    </row>
    <row r="12652" spans="1:5" x14ac:dyDescent="0.25">
      <c r="A12652" t="s">
        <v>338</v>
      </c>
      <c r="B12652" t="s">
        <v>176</v>
      </c>
      <c r="C12652" t="s">
        <v>473</v>
      </c>
      <c r="D12652">
        <v>0</v>
      </c>
      <c r="E12652">
        <v>2020</v>
      </c>
    </row>
    <row r="12653" spans="1:5" x14ac:dyDescent="0.25">
      <c r="A12653" t="s">
        <v>338</v>
      </c>
      <c r="B12653" t="s">
        <v>176</v>
      </c>
      <c r="C12653" t="s">
        <v>474</v>
      </c>
      <c r="D12653">
        <v>0</v>
      </c>
      <c r="E12653">
        <v>2018</v>
      </c>
    </row>
    <row r="12654" spans="1:5" x14ac:dyDescent="0.25">
      <c r="A12654" t="s">
        <v>338</v>
      </c>
      <c r="B12654" t="s">
        <v>176</v>
      </c>
      <c r="C12654" t="s">
        <v>474</v>
      </c>
      <c r="D12654">
        <v>0</v>
      </c>
      <c r="E12654">
        <v>2019</v>
      </c>
    </row>
    <row r="12655" spans="1:5" x14ac:dyDescent="0.25">
      <c r="A12655" t="s">
        <v>338</v>
      </c>
      <c r="B12655" t="s">
        <v>176</v>
      </c>
      <c r="C12655" t="s">
        <v>474</v>
      </c>
      <c r="D12655">
        <v>0</v>
      </c>
      <c r="E12655">
        <v>2020</v>
      </c>
    </row>
    <row r="12656" spans="1:5" x14ac:dyDescent="0.25">
      <c r="A12656" t="s">
        <v>338</v>
      </c>
      <c r="B12656" t="s">
        <v>176</v>
      </c>
      <c r="C12656" t="s">
        <v>475</v>
      </c>
      <c r="D12656">
        <v>33000000</v>
      </c>
      <c r="E12656">
        <v>2018</v>
      </c>
    </row>
    <row r="12657" spans="1:5" x14ac:dyDescent="0.25">
      <c r="A12657" t="s">
        <v>338</v>
      </c>
      <c r="B12657" t="s">
        <v>176</v>
      </c>
      <c r="C12657" t="s">
        <v>475</v>
      </c>
      <c r="D12657">
        <v>0</v>
      </c>
      <c r="E12657">
        <v>2019</v>
      </c>
    </row>
    <row r="12658" spans="1:5" x14ac:dyDescent="0.25">
      <c r="A12658" t="s">
        <v>338</v>
      </c>
      <c r="B12658" t="s">
        <v>176</v>
      </c>
      <c r="C12658" t="s">
        <v>475</v>
      </c>
      <c r="D12658">
        <v>0</v>
      </c>
      <c r="E12658">
        <v>2020</v>
      </c>
    </row>
    <row r="12659" spans="1:5" x14ac:dyDescent="0.25">
      <c r="A12659" t="s">
        <v>338</v>
      </c>
      <c r="B12659" t="s">
        <v>176</v>
      </c>
      <c r="C12659" t="s">
        <v>476</v>
      </c>
      <c r="D12659">
        <v>0</v>
      </c>
      <c r="E12659">
        <v>2018</v>
      </c>
    </row>
    <row r="12660" spans="1:5" x14ac:dyDescent="0.25">
      <c r="A12660" t="s">
        <v>338</v>
      </c>
      <c r="B12660" t="s">
        <v>176</v>
      </c>
      <c r="C12660" t="s">
        <v>476</v>
      </c>
      <c r="D12660">
        <v>0</v>
      </c>
      <c r="E12660">
        <v>2019</v>
      </c>
    </row>
    <row r="12661" spans="1:5" x14ac:dyDescent="0.25">
      <c r="A12661" t="s">
        <v>338</v>
      </c>
      <c r="B12661" t="s">
        <v>176</v>
      </c>
      <c r="C12661" t="s">
        <v>476</v>
      </c>
      <c r="D12661">
        <v>0</v>
      </c>
      <c r="E12661">
        <v>2020</v>
      </c>
    </row>
    <row r="12662" spans="1:5" x14ac:dyDescent="0.25">
      <c r="A12662" t="s">
        <v>338</v>
      </c>
      <c r="B12662" t="s">
        <v>176</v>
      </c>
      <c r="C12662" t="s">
        <v>477</v>
      </c>
      <c r="D12662">
        <v>1492000000</v>
      </c>
      <c r="E12662">
        <v>2018</v>
      </c>
    </row>
    <row r="12663" spans="1:5" x14ac:dyDescent="0.25">
      <c r="A12663" t="s">
        <v>338</v>
      </c>
      <c r="B12663" t="s">
        <v>176</v>
      </c>
      <c r="C12663" t="s">
        <v>477</v>
      </c>
      <c r="D12663">
        <v>1200000000</v>
      </c>
      <c r="E12663">
        <v>2019</v>
      </c>
    </row>
    <row r="12664" spans="1:5" x14ac:dyDescent="0.25">
      <c r="A12664" t="s">
        <v>338</v>
      </c>
      <c r="B12664" t="s">
        <v>176</v>
      </c>
      <c r="C12664" t="s">
        <v>477</v>
      </c>
      <c r="D12664">
        <v>1100000000</v>
      </c>
      <c r="E12664">
        <v>2020</v>
      </c>
    </row>
    <row r="12665" spans="1:5" x14ac:dyDescent="0.25">
      <c r="A12665" t="s">
        <v>338</v>
      </c>
      <c r="B12665" t="s">
        <v>176</v>
      </c>
      <c r="C12665" t="s">
        <v>478</v>
      </c>
      <c r="D12665">
        <v>0</v>
      </c>
      <c r="E12665">
        <v>2018</v>
      </c>
    </row>
    <row r="12666" spans="1:5" x14ac:dyDescent="0.25">
      <c r="A12666" t="s">
        <v>338</v>
      </c>
      <c r="B12666" t="s">
        <v>176</v>
      </c>
      <c r="C12666" t="s">
        <v>478</v>
      </c>
      <c r="D12666">
        <v>0</v>
      </c>
      <c r="E12666">
        <v>2019</v>
      </c>
    </row>
    <row r="12667" spans="1:5" x14ac:dyDescent="0.25">
      <c r="A12667" t="s">
        <v>338</v>
      </c>
      <c r="B12667" t="s">
        <v>176</v>
      </c>
      <c r="C12667" t="s">
        <v>478</v>
      </c>
      <c r="D12667">
        <v>0</v>
      </c>
      <c r="E12667">
        <v>2020</v>
      </c>
    </row>
    <row r="12668" spans="1:5" x14ac:dyDescent="0.25">
      <c r="A12668" t="s">
        <v>338</v>
      </c>
      <c r="B12668" t="s">
        <v>176</v>
      </c>
      <c r="C12668" t="s">
        <v>479</v>
      </c>
      <c r="D12668">
        <v>15434000000</v>
      </c>
      <c r="E12668">
        <v>2018</v>
      </c>
    </row>
    <row r="12669" spans="1:5" x14ac:dyDescent="0.25">
      <c r="A12669" t="s">
        <v>338</v>
      </c>
      <c r="B12669" t="s">
        <v>176</v>
      </c>
      <c r="C12669" t="s">
        <v>479</v>
      </c>
      <c r="D12669">
        <v>18401000000</v>
      </c>
      <c r="E12669">
        <v>2019</v>
      </c>
    </row>
    <row r="12670" spans="1:5" x14ac:dyDescent="0.25">
      <c r="A12670" t="s">
        <v>338</v>
      </c>
      <c r="B12670" t="s">
        <v>176</v>
      </c>
      <c r="C12670" t="s">
        <v>479</v>
      </c>
      <c r="D12670">
        <v>21636000000</v>
      </c>
      <c r="E12670">
        <v>2020</v>
      </c>
    </row>
    <row r="12671" spans="1:5" x14ac:dyDescent="0.25">
      <c r="A12671" t="s">
        <v>338</v>
      </c>
      <c r="B12671" t="s">
        <v>176</v>
      </c>
      <c r="C12671" t="s">
        <v>480</v>
      </c>
      <c r="D12671">
        <v>53762000000</v>
      </c>
      <c r="E12671">
        <v>2018</v>
      </c>
    </row>
    <row r="12672" spans="1:5" x14ac:dyDescent="0.25">
      <c r="A12672" t="s">
        <v>338</v>
      </c>
      <c r="B12672" t="s">
        <v>176</v>
      </c>
      <c r="C12672" t="s">
        <v>480</v>
      </c>
      <c r="D12672">
        <v>59812000000</v>
      </c>
      <c r="E12672">
        <v>2019</v>
      </c>
    </row>
    <row r="12673" spans="1:5" x14ac:dyDescent="0.25">
      <c r="A12673" t="s">
        <v>338</v>
      </c>
      <c r="B12673" t="s">
        <v>176</v>
      </c>
      <c r="C12673" t="s">
        <v>480</v>
      </c>
      <c r="D12673">
        <v>65398000000</v>
      </c>
      <c r="E12673">
        <v>2020</v>
      </c>
    </row>
    <row r="12674" spans="1:5" x14ac:dyDescent="0.25">
      <c r="A12674" t="s">
        <v>338</v>
      </c>
      <c r="B12674" t="s">
        <v>176</v>
      </c>
      <c r="C12674" t="s">
        <v>481</v>
      </c>
      <c r="D12674">
        <v>60000000</v>
      </c>
      <c r="E12674">
        <v>2018</v>
      </c>
    </row>
    <row r="12675" spans="1:5" x14ac:dyDescent="0.25">
      <c r="A12675" t="s">
        <v>338</v>
      </c>
      <c r="B12675" t="s">
        <v>176</v>
      </c>
      <c r="C12675" t="s">
        <v>481</v>
      </c>
      <c r="D12675">
        <v>178000000</v>
      </c>
      <c r="E12675">
        <v>2019</v>
      </c>
    </row>
    <row r="12676" spans="1:5" x14ac:dyDescent="0.25">
      <c r="A12676" t="s">
        <v>338</v>
      </c>
      <c r="B12676" t="s">
        <v>176</v>
      </c>
      <c r="C12676" t="s">
        <v>481</v>
      </c>
      <c r="D12676">
        <v>-10000000</v>
      </c>
      <c r="E12676">
        <v>2020</v>
      </c>
    </row>
    <row r="12677" spans="1:5" x14ac:dyDescent="0.25">
      <c r="A12677" t="s">
        <v>338</v>
      </c>
      <c r="B12677" t="s">
        <v>176</v>
      </c>
      <c r="C12677" t="s">
        <v>482</v>
      </c>
      <c r="D12677">
        <v>0</v>
      </c>
      <c r="E12677">
        <v>2018</v>
      </c>
    </row>
    <row r="12678" spans="1:5" x14ac:dyDescent="0.25">
      <c r="A12678" t="s">
        <v>338</v>
      </c>
      <c r="B12678" t="s">
        <v>176</v>
      </c>
      <c r="C12678" t="s">
        <v>482</v>
      </c>
      <c r="D12678">
        <v>0</v>
      </c>
      <c r="E12678">
        <v>2019</v>
      </c>
    </row>
    <row r="12679" spans="1:5" x14ac:dyDescent="0.25">
      <c r="A12679" t="s">
        <v>338</v>
      </c>
      <c r="B12679" t="s">
        <v>176</v>
      </c>
      <c r="C12679" t="s">
        <v>482</v>
      </c>
      <c r="D12679">
        <v>0</v>
      </c>
      <c r="E12679">
        <v>2020</v>
      </c>
    </row>
    <row r="12680" spans="1:5" x14ac:dyDescent="0.25">
      <c r="A12680" t="s">
        <v>338</v>
      </c>
      <c r="B12680" t="s">
        <v>176</v>
      </c>
      <c r="C12680" t="s">
        <v>483</v>
      </c>
      <c r="D12680">
        <v>0</v>
      </c>
      <c r="E12680">
        <v>2018</v>
      </c>
    </row>
    <row r="12681" spans="1:5" x14ac:dyDescent="0.25">
      <c r="A12681" t="s">
        <v>338</v>
      </c>
      <c r="B12681" t="s">
        <v>176</v>
      </c>
      <c r="C12681" t="s">
        <v>483</v>
      </c>
      <c r="D12681">
        <v>0</v>
      </c>
      <c r="E12681">
        <v>2019</v>
      </c>
    </row>
    <row r="12682" spans="1:5" x14ac:dyDescent="0.25">
      <c r="A12682" t="s">
        <v>338</v>
      </c>
      <c r="B12682" t="s">
        <v>176</v>
      </c>
      <c r="C12682" t="s">
        <v>483</v>
      </c>
      <c r="D12682">
        <v>0</v>
      </c>
      <c r="E12682">
        <v>2020</v>
      </c>
    </row>
    <row r="12683" spans="1:5" x14ac:dyDescent="0.25">
      <c r="A12683" t="s">
        <v>338</v>
      </c>
      <c r="B12683" t="s">
        <v>176</v>
      </c>
      <c r="C12683" t="s">
        <v>484</v>
      </c>
      <c r="D12683">
        <v>173000000</v>
      </c>
      <c r="E12683">
        <v>2018</v>
      </c>
    </row>
    <row r="12684" spans="1:5" x14ac:dyDescent="0.25">
      <c r="A12684" t="s">
        <v>338</v>
      </c>
      <c r="B12684" t="s">
        <v>176</v>
      </c>
      <c r="C12684" t="s">
        <v>484</v>
      </c>
      <c r="D12684">
        <v>189000000</v>
      </c>
      <c r="E12684">
        <v>2019</v>
      </c>
    </row>
    <row r="12685" spans="1:5" x14ac:dyDescent="0.25">
      <c r="A12685" t="s">
        <v>338</v>
      </c>
      <c r="B12685" t="s">
        <v>176</v>
      </c>
      <c r="C12685" t="s">
        <v>484</v>
      </c>
      <c r="D12685">
        <v>221000000</v>
      </c>
      <c r="E12685">
        <v>2020</v>
      </c>
    </row>
    <row r="12686" spans="1:5" x14ac:dyDescent="0.25">
      <c r="A12686" t="s">
        <v>338</v>
      </c>
      <c r="B12686" t="s">
        <v>176</v>
      </c>
      <c r="C12686" t="s">
        <v>485</v>
      </c>
      <c r="D12686">
        <v>1394000000</v>
      </c>
      <c r="E12686">
        <v>2018</v>
      </c>
    </row>
    <row r="12687" spans="1:5" x14ac:dyDescent="0.25">
      <c r="A12687" t="s">
        <v>338</v>
      </c>
      <c r="B12687" t="s">
        <v>176</v>
      </c>
      <c r="C12687" t="s">
        <v>485</v>
      </c>
      <c r="D12687">
        <v>6015000000</v>
      </c>
      <c r="E12687">
        <v>2020</v>
      </c>
    </row>
    <row r="12688" spans="1:5" x14ac:dyDescent="0.25">
      <c r="A12688" t="s">
        <v>338</v>
      </c>
      <c r="B12688" t="s">
        <v>176</v>
      </c>
      <c r="C12688" t="s">
        <v>495</v>
      </c>
      <c r="D12688">
        <v>0</v>
      </c>
      <c r="E12688">
        <v>2019</v>
      </c>
    </row>
    <row r="12689" spans="1:5" x14ac:dyDescent="0.25">
      <c r="A12689" t="s">
        <v>338</v>
      </c>
      <c r="B12689" t="s">
        <v>176</v>
      </c>
      <c r="C12689" t="s">
        <v>486</v>
      </c>
      <c r="D12689">
        <v>-2089000000</v>
      </c>
      <c r="E12689">
        <v>2018</v>
      </c>
    </row>
    <row r="12690" spans="1:5" x14ac:dyDescent="0.25">
      <c r="A12690" t="s">
        <v>338</v>
      </c>
      <c r="B12690" t="s">
        <v>176</v>
      </c>
      <c r="C12690" t="s">
        <v>486</v>
      </c>
      <c r="D12690">
        <v>742000000</v>
      </c>
      <c r="E12690">
        <v>2019</v>
      </c>
    </row>
    <row r="12691" spans="1:5" x14ac:dyDescent="0.25">
      <c r="A12691" t="s">
        <v>338</v>
      </c>
      <c r="B12691" t="s">
        <v>176</v>
      </c>
      <c r="C12691" t="s">
        <v>486</v>
      </c>
      <c r="D12691">
        <v>1646000000</v>
      </c>
      <c r="E12691">
        <v>2020</v>
      </c>
    </row>
    <row r="12692" spans="1:5" x14ac:dyDescent="0.25">
      <c r="A12692" t="s">
        <v>340</v>
      </c>
      <c r="B12692" t="s">
        <v>178</v>
      </c>
      <c r="C12692" t="s">
        <v>411</v>
      </c>
      <c r="D12692">
        <v>7337000000</v>
      </c>
      <c r="E12692">
        <v>2018</v>
      </c>
    </row>
    <row r="12693" spans="1:5" x14ac:dyDescent="0.25">
      <c r="A12693" t="s">
        <v>340</v>
      </c>
      <c r="B12693" t="s">
        <v>178</v>
      </c>
      <c r="C12693" t="s">
        <v>411</v>
      </c>
      <c r="D12693">
        <v>8941000000</v>
      </c>
      <c r="E12693">
        <v>2019</v>
      </c>
    </row>
    <row r="12694" spans="1:5" x14ac:dyDescent="0.25">
      <c r="A12694" t="s">
        <v>340</v>
      </c>
      <c r="B12694" t="s">
        <v>178</v>
      </c>
      <c r="C12694" t="s">
        <v>411</v>
      </c>
      <c r="D12694">
        <v>8343000000</v>
      </c>
      <c r="E12694">
        <v>2020</v>
      </c>
    </row>
    <row r="12695" spans="1:5" x14ac:dyDescent="0.25">
      <c r="A12695" t="s">
        <v>340</v>
      </c>
      <c r="B12695" t="s">
        <v>178</v>
      </c>
      <c r="C12695" t="s">
        <v>10</v>
      </c>
      <c r="D12695">
        <v>0</v>
      </c>
      <c r="E12695">
        <v>2018</v>
      </c>
    </row>
    <row r="12696" spans="1:5" x14ac:dyDescent="0.25">
      <c r="A12696" t="s">
        <v>340</v>
      </c>
      <c r="B12696" t="s">
        <v>178</v>
      </c>
      <c r="C12696" t="s">
        <v>10</v>
      </c>
      <c r="D12696">
        <v>0</v>
      </c>
      <c r="E12696">
        <v>2019</v>
      </c>
    </row>
    <row r="12697" spans="1:5" x14ac:dyDescent="0.25">
      <c r="A12697" t="s">
        <v>340</v>
      </c>
      <c r="B12697" t="s">
        <v>178</v>
      </c>
      <c r="C12697" t="s">
        <v>10</v>
      </c>
      <c r="D12697">
        <v>0</v>
      </c>
      <c r="E12697">
        <v>2020</v>
      </c>
    </row>
    <row r="12698" spans="1:5" x14ac:dyDescent="0.25">
      <c r="A12698" t="s">
        <v>340</v>
      </c>
      <c r="B12698" t="s">
        <v>178</v>
      </c>
      <c r="C12698" t="s">
        <v>412</v>
      </c>
      <c r="D12698">
        <v>0</v>
      </c>
      <c r="E12698">
        <v>2018</v>
      </c>
    </row>
    <row r="12699" spans="1:5" x14ac:dyDescent="0.25">
      <c r="A12699" t="s">
        <v>340</v>
      </c>
      <c r="B12699" t="s">
        <v>178</v>
      </c>
      <c r="C12699" t="s">
        <v>412</v>
      </c>
      <c r="D12699">
        <v>0</v>
      </c>
      <c r="E12699">
        <v>2019</v>
      </c>
    </row>
    <row r="12700" spans="1:5" x14ac:dyDescent="0.25">
      <c r="A12700" t="s">
        <v>340</v>
      </c>
      <c r="B12700" t="s">
        <v>178</v>
      </c>
      <c r="C12700" t="s">
        <v>412</v>
      </c>
      <c r="D12700">
        <v>0</v>
      </c>
      <c r="E12700">
        <v>2020</v>
      </c>
    </row>
    <row r="12701" spans="1:5" x14ac:dyDescent="0.25">
      <c r="A12701" t="s">
        <v>340</v>
      </c>
      <c r="B12701" t="s">
        <v>178</v>
      </c>
      <c r="C12701" t="s">
        <v>413</v>
      </c>
      <c r="D12701">
        <v>2156000000</v>
      </c>
      <c r="E12701">
        <v>2018</v>
      </c>
    </row>
    <row r="12702" spans="1:5" x14ac:dyDescent="0.25">
      <c r="A12702" t="s">
        <v>340</v>
      </c>
      <c r="B12702" t="s">
        <v>178</v>
      </c>
      <c r="C12702" t="s">
        <v>413</v>
      </c>
      <c r="D12702">
        <v>1530000000</v>
      </c>
      <c r="E12702">
        <v>2019</v>
      </c>
    </row>
    <row r="12703" spans="1:5" x14ac:dyDescent="0.25">
      <c r="A12703" t="s">
        <v>340</v>
      </c>
      <c r="B12703" t="s">
        <v>178</v>
      </c>
      <c r="C12703" t="s">
        <v>413</v>
      </c>
      <c r="D12703">
        <v>1685000000</v>
      </c>
      <c r="E12703">
        <v>2020</v>
      </c>
    </row>
    <row r="12704" spans="1:5" x14ac:dyDescent="0.25">
      <c r="A12704" t="s">
        <v>340</v>
      </c>
      <c r="B12704" t="s">
        <v>178</v>
      </c>
      <c r="C12704" t="s">
        <v>15</v>
      </c>
      <c r="D12704">
        <v>35291000000</v>
      </c>
      <c r="E12704">
        <v>2018</v>
      </c>
    </row>
    <row r="12705" spans="1:5" x14ac:dyDescent="0.25">
      <c r="A12705" t="s">
        <v>340</v>
      </c>
      <c r="B12705" t="s">
        <v>178</v>
      </c>
      <c r="C12705" t="s">
        <v>15</v>
      </c>
      <c r="D12705">
        <v>34508000000</v>
      </c>
      <c r="E12705">
        <v>2019</v>
      </c>
    </row>
    <row r="12706" spans="1:5" x14ac:dyDescent="0.25">
      <c r="A12706" t="s">
        <v>340</v>
      </c>
      <c r="B12706" t="s">
        <v>178</v>
      </c>
      <c r="C12706" t="s">
        <v>15</v>
      </c>
      <c r="D12706">
        <v>39471000000</v>
      </c>
      <c r="E12706">
        <v>2020</v>
      </c>
    </row>
    <row r="12707" spans="1:5" x14ac:dyDescent="0.25">
      <c r="A12707" t="s">
        <v>340</v>
      </c>
      <c r="B12707" t="s">
        <v>178</v>
      </c>
      <c r="C12707" t="s">
        <v>414</v>
      </c>
      <c r="D12707">
        <v>-1123000000</v>
      </c>
      <c r="E12707">
        <v>2018</v>
      </c>
    </row>
    <row r="12708" spans="1:5" x14ac:dyDescent="0.25">
      <c r="A12708" t="s">
        <v>340</v>
      </c>
      <c r="B12708" t="s">
        <v>178</v>
      </c>
      <c r="C12708" t="s">
        <v>414</v>
      </c>
      <c r="D12708">
        <v>-1174000000</v>
      </c>
      <c r="E12708">
        <v>2019</v>
      </c>
    </row>
    <row r="12709" spans="1:5" x14ac:dyDescent="0.25">
      <c r="A12709" t="s">
        <v>340</v>
      </c>
      <c r="B12709" t="s">
        <v>178</v>
      </c>
      <c r="C12709" t="s">
        <v>414</v>
      </c>
      <c r="D12709">
        <v>-1484000000</v>
      </c>
      <c r="E12709">
        <v>2020</v>
      </c>
    </row>
    <row r="12710" spans="1:5" x14ac:dyDescent="0.25">
      <c r="A12710" t="s">
        <v>340</v>
      </c>
      <c r="B12710" t="s">
        <v>178</v>
      </c>
      <c r="C12710" t="s">
        <v>415</v>
      </c>
      <c r="D12710">
        <v>-3607000000</v>
      </c>
      <c r="E12710">
        <v>2018</v>
      </c>
    </row>
    <row r="12711" spans="1:5" x14ac:dyDescent="0.25">
      <c r="A12711" t="s">
        <v>340</v>
      </c>
      <c r="B12711" t="s">
        <v>178</v>
      </c>
      <c r="C12711" t="s">
        <v>415</v>
      </c>
      <c r="D12711">
        <v>-5124000000</v>
      </c>
      <c r="E12711">
        <v>2019</v>
      </c>
    </row>
    <row r="12712" spans="1:5" x14ac:dyDescent="0.25">
      <c r="A12712" t="s">
        <v>340</v>
      </c>
      <c r="B12712" t="s">
        <v>178</v>
      </c>
      <c r="C12712" t="s">
        <v>415</v>
      </c>
      <c r="D12712">
        <v>-2735000000</v>
      </c>
      <c r="E12712">
        <v>2020</v>
      </c>
    </row>
    <row r="12713" spans="1:5" x14ac:dyDescent="0.25">
      <c r="A12713" t="s">
        <v>340</v>
      </c>
      <c r="B12713" t="s">
        <v>178</v>
      </c>
      <c r="C12713" t="s">
        <v>416</v>
      </c>
      <c r="D12713">
        <v>-1441000000</v>
      </c>
      <c r="E12713">
        <v>2018</v>
      </c>
    </row>
    <row r="12714" spans="1:5" x14ac:dyDescent="0.25">
      <c r="A12714" t="s">
        <v>340</v>
      </c>
      <c r="B12714" t="s">
        <v>178</v>
      </c>
      <c r="C12714" t="s">
        <v>416</v>
      </c>
      <c r="D12714">
        <v>-1080000000</v>
      </c>
      <c r="E12714">
        <v>2019</v>
      </c>
    </row>
    <row r="12715" spans="1:5" x14ac:dyDescent="0.25">
      <c r="A12715" t="s">
        <v>340</v>
      </c>
      <c r="B12715" t="s">
        <v>178</v>
      </c>
      <c r="C12715" t="s">
        <v>416</v>
      </c>
      <c r="D12715">
        <v>-1369000000</v>
      </c>
      <c r="E12715">
        <v>2020</v>
      </c>
    </row>
    <row r="12716" spans="1:5" x14ac:dyDescent="0.25">
      <c r="A12716" t="s">
        <v>340</v>
      </c>
      <c r="B12716" t="s">
        <v>178</v>
      </c>
      <c r="C12716" t="s">
        <v>417</v>
      </c>
      <c r="D12716">
        <v>5065000000</v>
      </c>
      <c r="E12716">
        <v>2018</v>
      </c>
    </row>
    <row r="12717" spans="1:5" x14ac:dyDescent="0.25">
      <c r="A12717" t="s">
        <v>340</v>
      </c>
      <c r="B12717" t="s">
        <v>178</v>
      </c>
      <c r="C12717" t="s">
        <v>417</v>
      </c>
      <c r="D12717">
        <v>6193000000</v>
      </c>
      <c r="E12717">
        <v>2019</v>
      </c>
    </row>
    <row r="12718" spans="1:5" x14ac:dyDescent="0.25">
      <c r="A12718" t="s">
        <v>340</v>
      </c>
      <c r="B12718" t="s">
        <v>178</v>
      </c>
      <c r="C12718" t="s">
        <v>417</v>
      </c>
      <c r="D12718">
        <v>4296000000</v>
      </c>
      <c r="E12718">
        <v>2020</v>
      </c>
    </row>
    <row r="12719" spans="1:5" x14ac:dyDescent="0.25">
      <c r="A12719" t="s">
        <v>340</v>
      </c>
      <c r="B12719" t="s">
        <v>178</v>
      </c>
      <c r="C12719" t="s">
        <v>418</v>
      </c>
      <c r="D12719">
        <v>588000000</v>
      </c>
      <c r="E12719">
        <v>2018</v>
      </c>
    </row>
    <row r="12720" spans="1:5" x14ac:dyDescent="0.25">
      <c r="A12720" t="s">
        <v>340</v>
      </c>
      <c r="B12720" t="s">
        <v>178</v>
      </c>
      <c r="C12720" t="s">
        <v>418</v>
      </c>
      <c r="D12720">
        <v>511000000</v>
      </c>
      <c r="E12720">
        <v>2019</v>
      </c>
    </row>
    <row r="12721" spans="1:5" x14ac:dyDescent="0.25">
      <c r="A12721" t="s">
        <v>340</v>
      </c>
      <c r="B12721" t="s">
        <v>178</v>
      </c>
      <c r="C12721" t="s">
        <v>418</v>
      </c>
      <c r="D12721">
        <v>716000000</v>
      </c>
      <c r="E12721">
        <v>2020</v>
      </c>
    </row>
    <row r="12722" spans="1:5" x14ac:dyDescent="0.25">
      <c r="A12722" t="s">
        <v>340</v>
      </c>
      <c r="B12722" t="s">
        <v>178</v>
      </c>
      <c r="C12722" t="s">
        <v>419</v>
      </c>
      <c r="D12722">
        <v>0</v>
      </c>
      <c r="E12722">
        <v>2018</v>
      </c>
    </row>
    <row r="12723" spans="1:5" x14ac:dyDescent="0.25">
      <c r="A12723" t="s">
        <v>340</v>
      </c>
      <c r="B12723" t="s">
        <v>178</v>
      </c>
      <c r="C12723" t="s">
        <v>419</v>
      </c>
      <c r="D12723">
        <v>0</v>
      </c>
      <c r="E12723">
        <v>2019</v>
      </c>
    </row>
    <row r="12724" spans="1:5" x14ac:dyDescent="0.25">
      <c r="A12724" t="s">
        <v>340</v>
      </c>
      <c r="B12724" t="s">
        <v>178</v>
      </c>
      <c r="C12724" t="s">
        <v>419</v>
      </c>
      <c r="D12724">
        <v>0</v>
      </c>
      <c r="E12724">
        <v>2020</v>
      </c>
    </row>
    <row r="12725" spans="1:5" x14ac:dyDescent="0.25">
      <c r="A12725" t="s">
        <v>340</v>
      </c>
      <c r="B12725" t="s">
        <v>178</v>
      </c>
      <c r="C12725" t="s">
        <v>420</v>
      </c>
      <c r="D12725">
        <v>791000000</v>
      </c>
      <c r="E12725">
        <v>2018</v>
      </c>
    </row>
    <row r="12726" spans="1:5" x14ac:dyDescent="0.25">
      <c r="A12726" t="s">
        <v>340</v>
      </c>
      <c r="B12726" t="s">
        <v>178</v>
      </c>
      <c r="C12726" t="s">
        <v>420</v>
      </c>
      <c r="D12726">
        <v>1289000000</v>
      </c>
      <c r="E12726">
        <v>2019</v>
      </c>
    </row>
    <row r="12727" spans="1:5" x14ac:dyDescent="0.25">
      <c r="A12727" t="s">
        <v>340</v>
      </c>
      <c r="B12727" t="s">
        <v>178</v>
      </c>
      <c r="C12727" t="s">
        <v>420</v>
      </c>
      <c r="D12727">
        <v>600000000</v>
      </c>
      <c r="E12727">
        <v>2020</v>
      </c>
    </row>
    <row r="12728" spans="1:5" x14ac:dyDescent="0.25">
      <c r="A12728" t="s">
        <v>340</v>
      </c>
      <c r="B12728" t="s">
        <v>178</v>
      </c>
      <c r="C12728" t="s">
        <v>421</v>
      </c>
      <c r="D12728">
        <v>45000000</v>
      </c>
      <c r="E12728">
        <v>2018</v>
      </c>
    </row>
    <row r="12729" spans="1:5" x14ac:dyDescent="0.25">
      <c r="A12729" t="s">
        <v>340</v>
      </c>
      <c r="B12729" t="s">
        <v>178</v>
      </c>
      <c r="C12729" t="s">
        <v>421</v>
      </c>
      <c r="D12729">
        <v>2157000000</v>
      </c>
      <c r="E12729">
        <v>2019</v>
      </c>
    </row>
    <row r="12730" spans="1:5" x14ac:dyDescent="0.25">
      <c r="A12730" t="s">
        <v>340</v>
      </c>
      <c r="B12730" t="s">
        <v>178</v>
      </c>
      <c r="C12730" t="s">
        <v>421</v>
      </c>
      <c r="D12730">
        <v>-1291000000</v>
      </c>
      <c r="E12730">
        <v>2020</v>
      </c>
    </row>
    <row r="12731" spans="1:5" x14ac:dyDescent="0.25">
      <c r="A12731" t="s">
        <v>340</v>
      </c>
      <c r="B12731" t="s">
        <v>178</v>
      </c>
      <c r="C12731" t="s">
        <v>422</v>
      </c>
      <c r="D12731">
        <v>496000000</v>
      </c>
      <c r="E12731">
        <v>2018</v>
      </c>
    </row>
    <row r="12732" spans="1:5" x14ac:dyDescent="0.25">
      <c r="A12732" t="s">
        <v>340</v>
      </c>
      <c r="B12732" t="s">
        <v>178</v>
      </c>
      <c r="C12732" t="s">
        <v>422</v>
      </c>
      <c r="D12732">
        <v>-767000000</v>
      </c>
      <c r="E12732">
        <v>2019</v>
      </c>
    </row>
    <row r="12733" spans="1:5" x14ac:dyDescent="0.25">
      <c r="A12733" t="s">
        <v>340</v>
      </c>
      <c r="B12733" t="s">
        <v>178</v>
      </c>
      <c r="C12733" t="s">
        <v>422</v>
      </c>
      <c r="D12733">
        <v>2255000000</v>
      </c>
      <c r="E12733">
        <v>2020</v>
      </c>
    </row>
    <row r="12734" spans="1:5" x14ac:dyDescent="0.25">
      <c r="A12734" t="s">
        <v>340</v>
      </c>
      <c r="B12734" t="s">
        <v>178</v>
      </c>
      <c r="C12734" t="s">
        <v>423</v>
      </c>
      <c r="D12734">
        <v>415000000</v>
      </c>
      <c r="E12734">
        <v>2018</v>
      </c>
    </row>
    <row r="12735" spans="1:5" x14ac:dyDescent="0.25">
      <c r="A12735" t="s">
        <v>340</v>
      </c>
      <c r="B12735" t="s">
        <v>178</v>
      </c>
      <c r="C12735" t="s">
        <v>423</v>
      </c>
      <c r="D12735">
        <v>401000000</v>
      </c>
      <c r="E12735">
        <v>2019</v>
      </c>
    </row>
    <row r="12736" spans="1:5" x14ac:dyDescent="0.25">
      <c r="A12736" t="s">
        <v>340</v>
      </c>
      <c r="B12736" t="s">
        <v>178</v>
      </c>
      <c r="C12736" t="s">
        <v>423</v>
      </c>
      <c r="D12736">
        <v>381000000</v>
      </c>
      <c r="E12736">
        <v>2020</v>
      </c>
    </row>
    <row r="12737" spans="1:5" x14ac:dyDescent="0.25">
      <c r="A12737" t="s">
        <v>340</v>
      </c>
      <c r="B12737" t="s">
        <v>178</v>
      </c>
      <c r="C12737" t="s">
        <v>424</v>
      </c>
      <c r="D12737">
        <v>0</v>
      </c>
      <c r="E12737">
        <v>2018</v>
      </c>
    </row>
    <row r="12738" spans="1:5" x14ac:dyDescent="0.25">
      <c r="A12738" t="s">
        <v>340</v>
      </c>
      <c r="B12738" t="s">
        <v>178</v>
      </c>
      <c r="C12738" t="s">
        <v>424</v>
      </c>
      <c r="D12738">
        <v>0</v>
      </c>
      <c r="E12738">
        <v>2019</v>
      </c>
    </row>
    <row r="12739" spans="1:5" x14ac:dyDescent="0.25">
      <c r="A12739" t="s">
        <v>340</v>
      </c>
      <c r="B12739" t="s">
        <v>178</v>
      </c>
      <c r="C12739" t="s">
        <v>424</v>
      </c>
      <c r="D12739">
        <v>0</v>
      </c>
      <c r="E12739">
        <v>2020</v>
      </c>
    </row>
    <row r="12740" spans="1:5" x14ac:dyDescent="0.25">
      <c r="A12740" t="s">
        <v>340</v>
      </c>
      <c r="B12740" t="s">
        <v>178</v>
      </c>
      <c r="C12740" t="s">
        <v>425</v>
      </c>
      <c r="D12740">
        <v>3698000000</v>
      </c>
      <c r="E12740">
        <v>2018</v>
      </c>
    </row>
    <row r="12741" spans="1:5" x14ac:dyDescent="0.25">
      <c r="A12741" t="s">
        <v>340</v>
      </c>
      <c r="B12741" t="s">
        <v>178</v>
      </c>
      <c r="C12741" t="s">
        <v>425</v>
      </c>
      <c r="D12741">
        <v>2094000000</v>
      </c>
      <c r="E12741">
        <v>2019</v>
      </c>
    </row>
    <row r="12742" spans="1:5" x14ac:dyDescent="0.25">
      <c r="A12742" t="s">
        <v>340</v>
      </c>
      <c r="B12742" t="s">
        <v>178</v>
      </c>
      <c r="C12742" t="s">
        <v>425</v>
      </c>
      <c r="D12742">
        <v>4354000000</v>
      </c>
      <c r="E12742">
        <v>2020</v>
      </c>
    </row>
    <row r="12743" spans="1:5" x14ac:dyDescent="0.25">
      <c r="A12743" t="s">
        <v>340</v>
      </c>
      <c r="B12743" t="s">
        <v>178</v>
      </c>
      <c r="C12743" t="s">
        <v>426</v>
      </c>
      <c r="D12743">
        <v>3698000000</v>
      </c>
      <c r="E12743">
        <v>2018</v>
      </c>
    </row>
    <row r="12744" spans="1:5" x14ac:dyDescent="0.25">
      <c r="A12744" t="s">
        <v>340</v>
      </c>
      <c r="B12744" t="s">
        <v>178</v>
      </c>
      <c r="C12744" t="s">
        <v>426</v>
      </c>
      <c r="D12744">
        <v>2094000000</v>
      </c>
      <c r="E12744">
        <v>2019</v>
      </c>
    </row>
    <row r="12745" spans="1:5" x14ac:dyDescent="0.25">
      <c r="A12745" t="s">
        <v>340</v>
      </c>
      <c r="B12745" t="s">
        <v>178</v>
      </c>
      <c r="C12745" t="s">
        <v>426</v>
      </c>
      <c r="D12745">
        <v>4354000000</v>
      </c>
      <c r="E12745">
        <v>2020</v>
      </c>
    </row>
    <row r="12746" spans="1:5" x14ac:dyDescent="0.25">
      <c r="A12746" t="s">
        <v>340</v>
      </c>
      <c r="B12746" t="s">
        <v>178</v>
      </c>
      <c r="C12746" t="s">
        <v>21</v>
      </c>
      <c r="D12746">
        <v>46185000000</v>
      </c>
      <c r="E12746">
        <v>2018</v>
      </c>
    </row>
    <row r="12747" spans="1:5" x14ac:dyDescent="0.25">
      <c r="A12747" t="s">
        <v>340</v>
      </c>
      <c r="B12747" t="s">
        <v>178</v>
      </c>
      <c r="C12747" t="s">
        <v>21</v>
      </c>
      <c r="D12747">
        <v>48401000000</v>
      </c>
      <c r="E12747">
        <v>2019</v>
      </c>
    </row>
    <row r="12748" spans="1:5" x14ac:dyDescent="0.25">
      <c r="A12748" t="s">
        <v>340</v>
      </c>
      <c r="B12748" t="s">
        <v>178</v>
      </c>
      <c r="C12748" t="s">
        <v>21</v>
      </c>
      <c r="D12748">
        <v>49205000000</v>
      </c>
      <c r="E12748">
        <v>2020</v>
      </c>
    </row>
    <row r="12749" spans="1:5" x14ac:dyDescent="0.25">
      <c r="A12749" t="s">
        <v>340</v>
      </c>
      <c r="B12749" t="s">
        <v>178</v>
      </c>
      <c r="C12749" t="s">
        <v>427</v>
      </c>
      <c r="D12749">
        <v>62033000000</v>
      </c>
      <c r="E12749">
        <v>2018</v>
      </c>
    </row>
    <row r="12750" spans="1:5" x14ac:dyDescent="0.25">
      <c r="A12750" t="s">
        <v>340</v>
      </c>
      <c r="B12750" t="s">
        <v>178</v>
      </c>
      <c r="C12750" t="s">
        <v>427</v>
      </c>
      <c r="D12750">
        <v>67291000000</v>
      </c>
      <c r="E12750">
        <v>2019</v>
      </c>
    </row>
    <row r="12751" spans="1:5" x14ac:dyDescent="0.25">
      <c r="A12751" t="s">
        <v>340</v>
      </c>
      <c r="B12751" t="s">
        <v>178</v>
      </c>
      <c r="C12751" t="s">
        <v>427</v>
      </c>
      <c r="D12751">
        <v>65834000000</v>
      </c>
      <c r="E12751">
        <v>2020</v>
      </c>
    </row>
    <row r="12752" spans="1:5" x14ac:dyDescent="0.25">
      <c r="A12752" t="s">
        <v>340</v>
      </c>
      <c r="B12752" t="s">
        <v>178</v>
      </c>
      <c r="C12752" t="s">
        <v>13</v>
      </c>
      <c r="D12752">
        <v>12772000000</v>
      </c>
      <c r="E12752">
        <v>2018</v>
      </c>
    </row>
    <row r="12753" spans="1:5" x14ac:dyDescent="0.25">
      <c r="A12753" t="s">
        <v>340</v>
      </c>
      <c r="B12753" t="s">
        <v>178</v>
      </c>
      <c r="C12753" t="s">
        <v>13</v>
      </c>
      <c r="D12753">
        <v>14228000000</v>
      </c>
      <c r="E12753">
        <v>2019</v>
      </c>
    </row>
    <row r="12754" spans="1:5" x14ac:dyDescent="0.25">
      <c r="A12754" t="s">
        <v>340</v>
      </c>
      <c r="B12754" t="s">
        <v>178</v>
      </c>
      <c r="C12754" t="s">
        <v>13</v>
      </c>
      <c r="D12754">
        <v>15318000000</v>
      </c>
      <c r="E12754">
        <v>2020</v>
      </c>
    </row>
    <row r="12755" spans="1:5" x14ac:dyDescent="0.25">
      <c r="A12755" t="s">
        <v>340</v>
      </c>
      <c r="B12755" t="s">
        <v>178</v>
      </c>
      <c r="C12755" t="s">
        <v>16</v>
      </c>
      <c r="D12755">
        <v>12096000000</v>
      </c>
      <c r="E12755">
        <v>2018</v>
      </c>
    </row>
    <row r="12756" spans="1:5" x14ac:dyDescent="0.25">
      <c r="A12756" t="s">
        <v>340</v>
      </c>
      <c r="B12756" t="s">
        <v>178</v>
      </c>
      <c r="C12756" t="s">
        <v>16</v>
      </c>
      <c r="D12756">
        <v>14497000000</v>
      </c>
      <c r="E12756">
        <v>2019</v>
      </c>
    </row>
    <row r="12757" spans="1:5" x14ac:dyDescent="0.25">
      <c r="A12757" t="s">
        <v>340</v>
      </c>
      <c r="B12757" t="s">
        <v>178</v>
      </c>
      <c r="C12757" t="s">
        <v>16</v>
      </c>
      <c r="D12757">
        <v>15182000000</v>
      </c>
      <c r="E12757">
        <v>2020</v>
      </c>
    </row>
    <row r="12758" spans="1:5" x14ac:dyDescent="0.25">
      <c r="A12758" t="s">
        <v>340</v>
      </c>
      <c r="B12758" t="s">
        <v>178</v>
      </c>
      <c r="C12758" t="s">
        <v>428</v>
      </c>
      <c r="D12758">
        <v>1540000000</v>
      </c>
      <c r="E12758">
        <v>2018</v>
      </c>
    </row>
    <row r="12759" spans="1:5" x14ac:dyDescent="0.25">
      <c r="A12759" t="s">
        <v>340</v>
      </c>
      <c r="B12759" t="s">
        <v>178</v>
      </c>
      <c r="C12759" t="s">
        <v>428</v>
      </c>
      <c r="D12759">
        <v>1410000000</v>
      </c>
      <c r="E12759">
        <v>2020</v>
      </c>
    </row>
    <row r="12760" spans="1:5" x14ac:dyDescent="0.25">
      <c r="A12760" t="s">
        <v>340</v>
      </c>
      <c r="B12760" t="s">
        <v>178</v>
      </c>
      <c r="C12760" t="s">
        <v>429</v>
      </c>
      <c r="D12760">
        <v>1540000000</v>
      </c>
      <c r="E12760">
        <v>2018</v>
      </c>
    </row>
    <row r="12761" spans="1:5" x14ac:dyDescent="0.25">
      <c r="A12761" t="s">
        <v>340</v>
      </c>
      <c r="B12761" t="s">
        <v>178</v>
      </c>
      <c r="C12761" t="s">
        <v>429</v>
      </c>
      <c r="D12761">
        <v>1607000000</v>
      </c>
      <c r="E12761">
        <v>2019</v>
      </c>
    </row>
    <row r="12762" spans="1:5" x14ac:dyDescent="0.25">
      <c r="A12762" t="s">
        <v>340</v>
      </c>
      <c r="B12762" t="s">
        <v>178</v>
      </c>
      <c r="C12762" t="s">
        <v>429</v>
      </c>
      <c r="D12762">
        <v>1607000000</v>
      </c>
      <c r="E12762">
        <v>2019</v>
      </c>
    </row>
    <row r="12763" spans="1:5" x14ac:dyDescent="0.25">
      <c r="A12763" t="s">
        <v>340</v>
      </c>
      <c r="B12763" t="s">
        <v>178</v>
      </c>
      <c r="C12763" t="s">
        <v>429</v>
      </c>
      <c r="D12763">
        <v>1410000000</v>
      </c>
      <c r="E12763">
        <v>2020</v>
      </c>
    </row>
    <row r="12764" spans="1:5" x14ac:dyDescent="0.25">
      <c r="A12764" t="s">
        <v>340</v>
      </c>
      <c r="B12764" t="s">
        <v>178</v>
      </c>
      <c r="C12764" t="s">
        <v>430</v>
      </c>
      <c r="D12764">
        <v>5489000000</v>
      </c>
      <c r="E12764">
        <v>2018</v>
      </c>
    </row>
    <row r="12765" spans="1:5" x14ac:dyDescent="0.25">
      <c r="A12765" t="s">
        <v>340</v>
      </c>
      <c r="B12765" t="s">
        <v>178</v>
      </c>
      <c r="C12765" t="s">
        <v>430</v>
      </c>
      <c r="D12765">
        <v>3394000000</v>
      </c>
      <c r="E12765">
        <v>2019</v>
      </c>
    </row>
    <row r="12766" spans="1:5" x14ac:dyDescent="0.25">
      <c r="A12766" t="s">
        <v>340</v>
      </c>
      <c r="B12766" t="s">
        <v>178</v>
      </c>
      <c r="C12766" t="s">
        <v>430</v>
      </c>
      <c r="D12766">
        <v>5623000000</v>
      </c>
      <c r="E12766">
        <v>2020</v>
      </c>
    </row>
    <row r="12767" spans="1:5" x14ac:dyDescent="0.25">
      <c r="A12767" t="s">
        <v>340</v>
      </c>
      <c r="B12767" t="s">
        <v>178</v>
      </c>
      <c r="C12767" t="s">
        <v>431</v>
      </c>
      <c r="D12767">
        <v>0</v>
      </c>
      <c r="E12767">
        <v>2018</v>
      </c>
    </row>
    <row r="12768" spans="1:5" x14ac:dyDescent="0.25">
      <c r="A12768" t="s">
        <v>340</v>
      </c>
      <c r="B12768" t="s">
        <v>178</v>
      </c>
      <c r="C12768" t="s">
        <v>431</v>
      </c>
      <c r="D12768">
        <v>0</v>
      </c>
      <c r="E12768">
        <v>2019</v>
      </c>
    </row>
    <row r="12769" spans="1:5" x14ac:dyDescent="0.25">
      <c r="A12769" t="s">
        <v>340</v>
      </c>
      <c r="B12769" t="s">
        <v>178</v>
      </c>
      <c r="C12769" t="s">
        <v>431</v>
      </c>
      <c r="D12769">
        <v>0</v>
      </c>
      <c r="E12769">
        <v>2020</v>
      </c>
    </row>
    <row r="12770" spans="1:5" x14ac:dyDescent="0.25">
      <c r="A12770" t="s">
        <v>340</v>
      </c>
      <c r="B12770" t="s">
        <v>178</v>
      </c>
      <c r="C12770" t="s">
        <v>432</v>
      </c>
      <c r="D12770">
        <v>43133</v>
      </c>
      <c r="E12770">
        <v>2018</v>
      </c>
    </row>
    <row r="12771" spans="1:5" x14ac:dyDescent="0.25">
      <c r="A12771" t="s">
        <v>340</v>
      </c>
      <c r="B12771" t="s">
        <v>178</v>
      </c>
      <c r="C12771" t="s">
        <v>432</v>
      </c>
      <c r="D12771">
        <v>43497</v>
      </c>
      <c r="E12771">
        <v>2019</v>
      </c>
    </row>
    <row r="12772" spans="1:5" x14ac:dyDescent="0.25">
      <c r="A12772" t="s">
        <v>340</v>
      </c>
      <c r="B12772" t="s">
        <v>178</v>
      </c>
      <c r="C12772" t="s">
        <v>432</v>
      </c>
      <c r="D12772">
        <v>43861</v>
      </c>
      <c r="E12772">
        <v>2020</v>
      </c>
    </row>
    <row r="12773" spans="1:5" x14ac:dyDescent="0.25">
      <c r="A12773" t="s">
        <v>340</v>
      </c>
      <c r="B12773" t="s">
        <v>178</v>
      </c>
      <c r="C12773" t="s">
        <v>433</v>
      </c>
      <c r="D12773">
        <v>0</v>
      </c>
      <c r="E12773">
        <v>2018</v>
      </c>
    </row>
    <row r="12774" spans="1:5" x14ac:dyDescent="0.25">
      <c r="A12774" t="s">
        <v>340</v>
      </c>
      <c r="B12774" t="s">
        <v>178</v>
      </c>
      <c r="C12774" t="s">
        <v>433</v>
      </c>
      <c r="D12774">
        <v>0</v>
      </c>
      <c r="E12774">
        <v>2019</v>
      </c>
    </row>
    <row r="12775" spans="1:5" x14ac:dyDescent="0.25">
      <c r="A12775" t="s">
        <v>340</v>
      </c>
      <c r="B12775" t="s">
        <v>178</v>
      </c>
      <c r="C12775" t="s">
        <v>433</v>
      </c>
      <c r="D12775">
        <v>0</v>
      </c>
      <c r="E12775">
        <v>2020</v>
      </c>
    </row>
    <row r="12776" spans="1:5" x14ac:dyDescent="0.25">
      <c r="A12776" t="s">
        <v>340</v>
      </c>
      <c r="B12776" t="s">
        <v>178</v>
      </c>
      <c r="C12776" t="s">
        <v>434</v>
      </c>
      <c r="D12776">
        <v>5873000000</v>
      </c>
      <c r="E12776">
        <v>2018</v>
      </c>
    </row>
    <row r="12777" spans="1:5" x14ac:dyDescent="0.25">
      <c r="A12777" t="s">
        <v>340</v>
      </c>
      <c r="B12777" t="s">
        <v>178</v>
      </c>
      <c r="C12777" t="s">
        <v>434</v>
      </c>
      <c r="D12777">
        <v>3644000000</v>
      </c>
      <c r="E12777">
        <v>2019</v>
      </c>
    </row>
    <row r="12778" spans="1:5" x14ac:dyDescent="0.25">
      <c r="A12778" t="s">
        <v>340</v>
      </c>
      <c r="B12778" t="s">
        <v>178</v>
      </c>
      <c r="C12778" t="s">
        <v>434</v>
      </c>
      <c r="D12778">
        <v>1972000000</v>
      </c>
      <c r="E12778">
        <v>2020</v>
      </c>
    </row>
    <row r="12779" spans="1:5" x14ac:dyDescent="0.25">
      <c r="A12779" t="s">
        <v>340</v>
      </c>
      <c r="B12779" t="s">
        <v>178</v>
      </c>
      <c r="C12779" t="s">
        <v>435</v>
      </c>
      <c r="D12779">
        <v>0</v>
      </c>
      <c r="E12779">
        <v>2018</v>
      </c>
    </row>
    <row r="12780" spans="1:5" x14ac:dyDescent="0.25">
      <c r="A12780" t="s">
        <v>340</v>
      </c>
      <c r="B12780" t="s">
        <v>178</v>
      </c>
      <c r="C12780" t="s">
        <v>435</v>
      </c>
      <c r="D12780">
        <v>0</v>
      </c>
      <c r="E12780">
        <v>2019</v>
      </c>
    </row>
    <row r="12781" spans="1:5" x14ac:dyDescent="0.25">
      <c r="A12781" t="s">
        <v>340</v>
      </c>
      <c r="B12781" t="s">
        <v>178</v>
      </c>
      <c r="C12781" t="s">
        <v>435</v>
      </c>
      <c r="D12781">
        <v>0</v>
      </c>
      <c r="E12781">
        <v>2020</v>
      </c>
    </row>
    <row r="12782" spans="1:5" x14ac:dyDescent="0.25">
      <c r="A12782" t="s">
        <v>340</v>
      </c>
      <c r="B12782" t="s">
        <v>178</v>
      </c>
      <c r="C12782" t="s">
        <v>436</v>
      </c>
      <c r="D12782">
        <v>1307000000</v>
      </c>
      <c r="E12782">
        <v>2018</v>
      </c>
    </row>
    <row r="12783" spans="1:5" x14ac:dyDescent="0.25">
      <c r="A12783" t="s">
        <v>340</v>
      </c>
      <c r="B12783" t="s">
        <v>178</v>
      </c>
      <c r="C12783" t="s">
        <v>436</v>
      </c>
      <c r="D12783">
        <v>303000000</v>
      </c>
      <c r="E12783">
        <v>2019</v>
      </c>
    </row>
    <row r="12784" spans="1:5" x14ac:dyDescent="0.25">
      <c r="A12784" t="s">
        <v>340</v>
      </c>
      <c r="B12784" t="s">
        <v>178</v>
      </c>
      <c r="C12784" t="s">
        <v>436</v>
      </c>
      <c r="D12784">
        <v>303000000</v>
      </c>
      <c r="E12784">
        <v>2020</v>
      </c>
    </row>
    <row r="12785" spans="1:5" x14ac:dyDescent="0.25">
      <c r="A12785" t="s">
        <v>340</v>
      </c>
      <c r="B12785" t="s">
        <v>178</v>
      </c>
      <c r="C12785" t="s">
        <v>437</v>
      </c>
      <c r="D12785">
        <v>22434000000</v>
      </c>
      <c r="E12785">
        <v>2018</v>
      </c>
    </row>
    <row r="12786" spans="1:5" x14ac:dyDescent="0.25">
      <c r="A12786" t="s">
        <v>340</v>
      </c>
      <c r="B12786" t="s">
        <v>178</v>
      </c>
      <c r="C12786" t="s">
        <v>437</v>
      </c>
      <c r="D12786">
        <v>22908000000</v>
      </c>
      <c r="E12786">
        <v>2019</v>
      </c>
    </row>
    <row r="12787" spans="1:5" x14ac:dyDescent="0.25">
      <c r="A12787" t="s">
        <v>340</v>
      </c>
      <c r="B12787" t="s">
        <v>178</v>
      </c>
      <c r="C12787" t="s">
        <v>437</v>
      </c>
      <c r="D12787">
        <v>22943000000</v>
      </c>
      <c r="E12787">
        <v>2020</v>
      </c>
    </row>
    <row r="12788" spans="1:5" x14ac:dyDescent="0.25">
      <c r="A12788" t="s">
        <v>340</v>
      </c>
      <c r="B12788" t="s">
        <v>178</v>
      </c>
      <c r="C12788" t="s">
        <v>438</v>
      </c>
      <c r="D12788">
        <v>3447000000</v>
      </c>
      <c r="E12788">
        <v>2018</v>
      </c>
    </row>
    <row r="12789" spans="1:5" x14ac:dyDescent="0.25">
      <c r="A12789" t="s">
        <v>340</v>
      </c>
      <c r="B12789" t="s">
        <v>178</v>
      </c>
      <c r="C12789" t="s">
        <v>438</v>
      </c>
      <c r="D12789">
        <v>2314000000</v>
      </c>
      <c r="E12789">
        <v>2019</v>
      </c>
    </row>
    <row r="12790" spans="1:5" x14ac:dyDescent="0.25">
      <c r="A12790" t="s">
        <v>340</v>
      </c>
      <c r="B12790" t="s">
        <v>178</v>
      </c>
      <c r="C12790" t="s">
        <v>438</v>
      </c>
      <c r="D12790">
        <v>4281000000</v>
      </c>
      <c r="E12790">
        <v>2020</v>
      </c>
    </row>
    <row r="12791" spans="1:5" x14ac:dyDescent="0.25">
      <c r="A12791" t="s">
        <v>340</v>
      </c>
      <c r="B12791" t="s">
        <v>178</v>
      </c>
      <c r="C12791" t="s">
        <v>439</v>
      </c>
      <c r="D12791">
        <v>0</v>
      </c>
      <c r="E12791">
        <v>2018</v>
      </c>
    </row>
    <row r="12792" spans="1:5" x14ac:dyDescent="0.25">
      <c r="A12792" t="s">
        <v>340</v>
      </c>
      <c r="B12792" t="s">
        <v>178</v>
      </c>
      <c r="C12792" t="s">
        <v>439</v>
      </c>
      <c r="D12792">
        <v>0</v>
      </c>
      <c r="E12792">
        <v>2019</v>
      </c>
    </row>
    <row r="12793" spans="1:5" x14ac:dyDescent="0.25">
      <c r="A12793" t="s">
        <v>340</v>
      </c>
      <c r="B12793" t="s">
        <v>178</v>
      </c>
      <c r="C12793" t="s">
        <v>439</v>
      </c>
      <c r="D12793">
        <v>0</v>
      </c>
      <c r="E12793">
        <v>2020</v>
      </c>
    </row>
    <row r="12794" spans="1:5" x14ac:dyDescent="0.25">
      <c r="A12794" t="s">
        <v>340</v>
      </c>
      <c r="B12794" t="s">
        <v>178</v>
      </c>
      <c r="C12794" t="s">
        <v>23</v>
      </c>
      <c r="D12794">
        <v>2042000000</v>
      </c>
      <c r="E12794">
        <v>2018</v>
      </c>
    </row>
    <row r="12795" spans="1:5" x14ac:dyDescent="0.25">
      <c r="A12795" t="s">
        <v>340</v>
      </c>
      <c r="B12795" t="s">
        <v>178</v>
      </c>
      <c r="C12795" t="s">
        <v>23</v>
      </c>
      <c r="D12795">
        <v>1080000000</v>
      </c>
      <c r="E12795">
        <v>2019</v>
      </c>
    </row>
    <row r="12796" spans="1:5" x14ac:dyDescent="0.25">
      <c r="A12796" t="s">
        <v>340</v>
      </c>
      <c r="B12796" t="s">
        <v>178</v>
      </c>
      <c r="C12796" t="s">
        <v>23</v>
      </c>
      <c r="D12796">
        <v>1342000000</v>
      </c>
      <c r="E12796">
        <v>2020</v>
      </c>
    </row>
    <row r="12797" spans="1:5" x14ac:dyDescent="0.25">
      <c r="A12797" t="s">
        <v>340</v>
      </c>
      <c r="B12797" t="s">
        <v>178</v>
      </c>
      <c r="C12797" t="s">
        <v>440</v>
      </c>
      <c r="D12797">
        <v>0</v>
      </c>
      <c r="E12797">
        <v>2018</v>
      </c>
    </row>
    <row r="12798" spans="1:5" x14ac:dyDescent="0.25">
      <c r="A12798" t="s">
        <v>340</v>
      </c>
      <c r="B12798" t="s">
        <v>178</v>
      </c>
      <c r="C12798" t="s">
        <v>440</v>
      </c>
      <c r="D12798">
        <v>0</v>
      </c>
      <c r="E12798">
        <v>2019</v>
      </c>
    </row>
    <row r="12799" spans="1:5" x14ac:dyDescent="0.25">
      <c r="A12799" t="s">
        <v>340</v>
      </c>
      <c r="B12799" t="s">
        <v>178</v>
      </c>
      <c r="C12799" t="s">
        <v>440</v>
      </c>
      <c r="D12799">
        <v>0</v>
      </c>
      <c r="E12799">
        <v>2020</v>
      </c>
    </row>
    <row r="12800" spans="1:5" x14ac:dyDescent="0.25">
      <c r="A12800" t="s">
        <v>340</v>
      </c>
      <c r="B12800" t="s">
        <v>178</v>
      </c>
      <c r="C12800" t="s">
        <v>22</v>
      </c>
      <c r="D12800">
        <v>0</v>
      </c>
      <c r="E12800">
        <v>2018</v>
      </c>
    </row>
    <row r="12801" spans="1:5" x14ac:dyDescent="0.25">
      <c r="A12801" t="s">
        <v>340</v>
      </c>
      <c r="B12801" t="s">
        <v>178</v>
      </c>
      <c r="C12801" t="s">
        <v>22</v>
      </c>
      <c r="D12801">
        <v>0</v>
      </c>
      <c r="E12801">
        <v>2019</v>
      </c>
    </row>
    <row r="12802" spans="1:5" x14ac:dyDescent="0.25">
      <c r="A12802" t="s">
        <v>340</v>
      </c>
      <c r="B12802" t="s">
        <v>178</v>
      </c>
      <c r="C12802" t="s">
        <v>22</v>
      </c>
      <c r="D12802">
        <v>0</v>
      </c>
      <c r="E12802">
        <v>2020</v>
      </c>
    </row>
    <row r="12803" spans="1:5" x14ac:dyDescent="0.25">
      <c r="A12803" t="s">
        <v>340</v>
      </c>
      <c r="B12803" t="s">
        <v>178</v>
      </c>
      <c r="C12803" t="s">
        <v>441</v>
      </c>
      <c r="D12803">
        <v>0</v>
      </c>
      <c r="E12803">
        <v>2018</v>
      </c>
    </row>
    <row r="12804" spans="1:5" x14ac:dyDescent="0.25">
      <c r="A12804" t="s">
        <v>340</v>
      </c>
      <c r="B12804" t="s">
        <v>178</v>
      </c>
      <c r="C12804" t="s">
        <v>441</v>
      </c>
      <c r="D12804">
        <v>0</v>
      </c>
      <c r="E12804">
        <v>2019</v>
      </c>
    </row>
    <row r="12805" spans="1:5" x14ac:dyDescent="0.25">
      <c r="A12805" t="s">
        <v>340</v>
      </c>
      <c r="B12805" t="s">
        <v>178</v>
      </c>
      <c r="C12805" t="s">
        <v>441</v>
      </c>
      <c r="D12805">
        <v>0</v>
      </c>
      <c r="E12805">
        <v>2020</v>
      </c>
    </row>
    <row r="12806" spans="1:5" x14ac:dyDescent="0.25">
      <c r="A12806" t="s">
        <v>340</v>
      </c>
      <c r="B12806" t="s">
        <v>178</v>
      </c>
      <c r="C12806" t="s">
        <v>11</v>
      </c>
      <c r="D12806">
        <v>11393000000</v>
      </c>
      <c r="E12806">
        <v>2018</v>
      </c>
    </row>
    <row r="12807" spans="1:5" x14ac:dyDescent="0.25">
      <c r="A12807" t="s">
        <v>340</v>
      </c>
      <c r="B12807" t="s">
        <v>178</v>
      </c>
      <c r="C12807" t="s">
        <v>11</v>
      </c>
      <c r="D12807">
        <v>12561000000</v>
      </c>
      <c r="E12807">
        <v>2019</v>
      </c>
    </row>
    <row r="12808" spans="1:5" x14ac:dyDescent="0.25">
      <c r="A12808" t="s">
        <v>340</v>
      </c>
      <c r="B12808" t="s">
        <v>178</v>
      </c>
      <c r="C12808" t="s">
        <v>11</v>
      </c>
      <c r="D12808">
        <v>13179000000</v>
      </c>
      <c r="E12808">
        <v>2020</v>
      </c>
    </row>
    <row r="12809" spans="1:5" x14ac:dyDescent="0.25">
      <c r="A12809" t="s">
        <v>340</v>
      </c>
      <c r="B12809" t="s">
        <v>178</v>
      </c>
      <c r="C12809" t="s">
        <v>19</v>
      </c>
      <c r="D12809">
        <v>35291000000</v>
      </c>
      <c r="E12809">
        <v>2018</v>
      </c>
    </row>
    <row r="12810" spans="1:5" x14ac:dyDescent="0.25">
      <c r="A12810" t="s">
        <v>340</v>
      </c>
      <c r="B12810" t="s">
        <v>178</v>
      </c>
      <c r="C12810" t="s">
        <v>19</v>
      </c>
      <c r="D12810">
        <v>34508000000</v>
      </c>
      <c r="E12810">
        <v>2019</v>
      </c>
    </row>
    <row r="12811" spans="1:5" x14ac:dyDescent="0.25">
      <c r="A12811" t="s">
        <v>340</v>
      </c>
      <c r="B12811" t="s">
        <v>178</v>
      </c>
      <c r="C12811" t="s">
        <v>19</v>
      </c>
      <c r="D12811">
        <v>39471000000</v>
      </c>
      <c r="E12811">
        <v>2020</v>
      </c>
    </row>
    <row r="12812" spans="1:5" x14ac:dyDescent="0.25">
      <c r="A12812" t="s">
        <v>340</v>
      </c>
      <c r="B12812" t="s">
        <v>178</v>
      </c>
      <c r="C12812" t="s">
        <v>18</v>
      </c>
      <c r="D12812">
        <v>29418000000</v>
      </c>
      <c r="E12812">
        <v>2018</v>
      </c>
    </row>
    <row r="12813" spans="1:5" x14ac:dyDescent="0.25">
      <c r="A12813" t="s">
        <v>340</v>
      </c>
      <c r="B12813" t="s">
        <v>178</v>
      </c>
      <c r="C12813" t="s">
        <v>18</v>
      </c>
      <c r="D12813">
        <v>30864000000</v>
      </c>
      <c r="E12813">
        <v>2019</v>
      </c>
    </row>
    <row r="12814" spans="1:5" x14ac:dyDescent="0.25">
      <c r="A12814" t="s">
        <v>340</v>
      </c>
      <c r="B12814" t="s">
        <v>178</v>
      </c>
      <c r="C12814" t="s">
        <v>18</v>
      </c>
      <c r="D12814">
        <v>37499000000</v>
      </c>
      <c r="E12814">
        <v>2020</v>
      </c>
    </row>
    <row r="12815" spans="1:5" x14ac:dyDescent="0.25">
      <c r="A12815" t="s">
        <v>340</v>
      </c>
      <c r="B12815" t="s">
        <v>178</v>
      </c>
      <c r="C12815" t="s">
        <v>442</v>
      </c>
      <c r="D12815">
        <v>294000000</v>
      </c>
      <c r="E12815">
        <v>2018</v>
      </c>
    </row>
    <row r="12816" spans="1:5" x14ac:dyDescent="0.25">
      <c r="A12816" t="s">
        <v>340</v>
      </c>
      <c r="B12816" t="s">
        <v>178</v>
      </c>
      <c r="C12816" t="s">
        <v>442</v>
      </c>
      <c r="D12816">
        <v>1110000000</v>
      </c>
      <c r="E12816">
        <v>2019</v>
      </c>
    </row>
    <row r="12817" spans="1:5" x14ac:dyDescent="0.25">
      <c r="A12817" t="s">
        <v>340</v>
      </c>
      <c r="B12817" t="s">
        <v>178</v>
      </c>
      <c r="C12817" t="s">
        <v>442</v>
      </c>
      <c r="D12817">
        <v>597000000</v>
      </c>
      <c r="E12817">
        <v>2020</v>
      </c>
    </row>
    <row r="12818" spans="1:5" x14ac:dyDescent="0.25">
      <c r="A12818" t="s">
        <v>340</v>
      </c>
      <c r="B12818" t="s">
        <v>178</v>
      </c>
      <c r="C12818" t="s">
        <v>443</v>
      </c>
      <c r="D12818">
        <v>408000000</v>
      </c>
      <c r="E12818">
        <v>2018</v>
      </c>
    </row>
    <row r="12819" spans="1:5" x14ac:dyDescent="0.25">
      <c r="A12819" t="s">
        <v>340</v>
      </c>
      <c r="B12819" t="s">
        <v>178</v>
      </c>
      <c r="C12819" t="s">
        <v>443</v>
      </c>
      <c r="D12819">
        <v>256000000</v>
      </c>
      <c r="E12819">
        <v>2019</v>
      </c>
    </row>
    <row r="12820" spans="1:5" x14ac:dyDescent="0.25">
      <c r="A12820" t="s">
        <v>340</v>
      </c>
      <c r="B12820" t="s">
        <v>178</v>
      </c>
      <c r="C12820" t="s">
        <v>443</v>
      </c>
      <c r="D12820">
        <v>372000000</v>
      </c>
      <c r="E12820">
        <v>2020</v>
      </c>
    </row>
    <row r="12821" spans="1:5" x14ac:dyDescent="0.25">
      <c r="A12821" t="s">
        <v>340</v>
      </c>
      <c r="B12821" t="s">
        <v>178</v>
      </c>
      <c r="C12821" t="s">
        <v>444</v>
      </c>
      <c r="D12821">
        <v>744000000</v>
      </c>
      <c r="E12821">
        <v>2018</v>
      </c>
    </row>
    <row r="12822" spans="1:5" x14ac:dyDescent="0.25">
      <c r="A12822" t="s">
        <v>340</v>
      </c>
      <c r="B12822" t="s">
        <v>178</v>
      </c>
      <c r="C12822" t="s">
        <v>444</v>
      </c>
      <c r="D12822">
        <v>-415000000</v>
      </c>
      <c r="E12822">
        <v>2019</v>
      </c>
    </row>
    <row r="12823" spans="1:5" x14ac:dyDescent="0.25">
      <c r="A12823" t="s">
        <v>340</v>
      </c>
      <c r="B12823" t="s">
        <v>178</v>
      </c>
      <c r="C12823" t="s">
        <v>444</v>
      </c>
      <c r="D12823">
        <v>220000000</v>
      </c>
      <c r="E12823">
        <v>2020</v>
      </c>
    </row>
    <row r="12824" spans="1:5" x14ac:dyDescent="0.25">
      <c r="A12824" t="s">
        <v>340</v>
      </c>
      <c r="B12824" t="s">
        <v>178</v>
      </c>
      <c r="C12824" t="s">
        <v>445</v>
      </c>
      <c r="D12824">
        <v>1399000000</v>
      </c>
      <c r="E12824">
        <v>2018</v>
      </c>
    </row>
    <row r="12825" spans="1:5" x14ac:dyDescent="0.25">
      <c r="A12825" t="s">
        <v>340</v>
      </c>
      <c r="B12825" t="s">
        <v>178</v>
      </c>
      <c r="C12825" t="s">
        <v>445</v>
      </c>
      <c r="D12825">
        <v>0</v>
      </c>
      <c r="E12825">
        <v>2019</v>
      </c>
    </row>
    <row r="12826" spans="1:5" x14ac:dyDescent="0.25">
      <c r="A12826" t="s">
        <v>340</v>
      </c>
      <c r="B12826" t="s">
        <v>178</v>
      </c>
      <c r="C12826" t="s">
        <v>445</v>
      </c>
      <c r="D12826">
        <v>0</v>
      </c>
      <c r="E12826">
        <v>2020</v>
      </c>
    </row>
    <row r="12827" spans="1:5" x14ac:dyDescent="0.25">
      <c r="A12827" t="s">
        <v>340</v>
      </c>
      <c r="B12827" t="s">
        <v>178</v>
      </c>
      <c r="C12827" t="s">
        <v>446</v>
      </c>
      <c r="D12827">
        <v>0</v>
      </c>
      <c r="E12827">
        <v>2018</v>
      </c>
    </row>
    <row r="12828" spans="1:5" x14ac:dyDescent="0.25">
      <c r="A12828" t="s">
        <v>340</v>
      </c>
      <c r="B12828" t="s">
        <v>178</v>
      </c>
      <c r="C12828" t="s">
        <v>446</v>
      </c>
      <c r="D12828">
        <v>0</v>
      </c>
      <c r="E12828">
        <v>2019</v>
      </c>
    </row>
    <row r="12829" spans="1:5" x14ac:dyDescent="0.25">
      <c r="A12829" t="s">
        <v>340</v>
      </c>
      <c r="B12829" t="s">
        <v>178</v>
      </c>
      <c r="C12829" t="s">
        <v>446</v>
      </c>
      <c r="D12829">
        <v>0</v>
      </c>
      <c r="E12829">
        <v>2020</v>
      </c>
    </row>
    <row r="12830" spans="1:5" x14ac:dyDescent="0.25">
      <c r="A12830" t="s">
        <v>340</v>
      </c>
      <c r="B12830" t="s">
        <v>178</v>
      </c>
      <c r="C12830" t="s">
        <v>447</v>
      </c>
      <c r="D12830">
        <v>-3607000000</v>
      </c>
      <c r="E12830">
        <v>2018</v>
      </c>
    </row>
    <row r="12831" spans="1:5" x14ac:dyDescent="0.25">
      <c r="A12831" t="s">
        <v>340</v>
      </c>
      <c r="B12831" t="s">
        <v>178</v>
      </c>
      <c r="C12831" t="s">
        <v>447</v>
      </c>
      <c r="D12831">
        <v>-4798000000</v>
      </c>
      <c r="E12831">
        <v>2019</v>
      </c>
    </row>
    <row r="12832" spans="1:5" x14ac:dyDescent="0.25">
      <c r="A12832" t="s">
        <v>340</v>
      </c>
      <c r="B12832" t="s">
        <v>178</v>
      </c>
      <c r="C12832" t="s">
        <v>447</v>
      </c>
      <c r="D12832">
        <v>-5594000000</v>
      </c>
      <c r="E12832">
        <v>2020</v>
      </c>
    </row>
    <row r="12833" spans="1:5" x14ac:dyDescent="0.25">
      <c r="A12833" t="s">
        <v>340</v>
      </c>
      <c r="B12833" t="s">
        <v>178</v>
      </c>
      <c r="C12833" t="s">
        <v>448</v>
      </c>
      <c r="D12833">
        <v>0</v>
      </c>
      <c r="E12833">
        <v>2018</v>
      </c>
    </row>
    <row r="12834" spans="1:5" x14ac:dyDescent="0.25">
      <c r="A12834" t="s">
        <v>340</v>
      </c>
      <c r="B12834" t="s">
        <v>178</v>
      </c>
      <c r="C12834" t="s">
        <v>448</v>
      </c>
      <c r="D12834">
        <v>0</v>
      </c>
      <c r="E12834">
        <v>2019</v>
      </c>
    </row>
    <row r="12835" spans="1:5" x14ac:dyDescent="0.25">
      <c r="A12835" t="s">
        <v>340</v>
      </c>
      <c r="B12835" t="s">
        <v>178</v>
      </c>
      <c r="C12835" t="s">
        <v>448</v>
      </c>
      <c r="D12835">
        <v>0</v>
      </c>
      <c r="E12835">
        <v>2020</v>
      </c>
    </row>
    <row r="12836" spans="1:5" x14ac:dyDescent="0.25">
      <c r="A12836" t="s">
        <v>340</v>
      </c>
      <c r="B12836" t="s">
        <v>178</v>
      </c>
      <c r="C12836" t="s">
        <v>449</v>
      </c>
      <c r="D12836">
        <v>-1441000000</v>
      </c>
      <c r="E12836">
        <v>2018</v>
      </c>
    </row>
    <row r="12837" spans="1:5" x14ac:dyDescent="0.25">
      <c r="A12837" t="s">
        <v>340</v>
      </c>
      <c r="B12837" t="s">
        <v>178</v>
      </c>
      <c r="C12837" t="s">
        <v>449</v>
      </c>
      <c r="D12837">
        <v>-1080000000</v>
      </c>
      <c r="E12837">
        <v>2019</v>
      </c>
    </row>
    <row r="12838" spans="1:5" x14ac:dyDescent="0.25">
      <c r="A12838" t="s">
        <v>340</v>
      </c>
      <c r="B12838" t="s">
        <v>178</v>
      </c>
      <c r="C12838" t="s">
        <v>449</v>
      </c>
      <c r="D12838">
        <v>-1369000000</v>
      </c>
      <c r="E12838">
        <v>2020</v>
      </c>
    </row>
    <row r="12839" spans="1:5" x14ac:dyDescent="0.25">
      <c r="A12839" t="s">
        <v>340</v>
      </c>
      <c r="B12839" t="s">
        <v>178</v>
      </c>
      <c r="C12839" t="s">
        <v>450</v>
      </c>
      <c r="D12839">
        <v>0</v>
      </c>
      <c r="E12839">
        <v>2018</v>
      </c>
    </row>
    <row r="12840" spans="1:5" x14ac:dyDescent="0.25">
      <c r="A12840" t="s">
        <v>340</v>
      </c>
      <c r="B12840" t="s">
        <v>178</v>
      </c>
      <c r="C12840" t="s">
        <v>450</v>
      </c>
      <c r="D12840">
        <v>0</v>
      </c>
      <c r="E12840">
        <v>2019</v>
      </c>
    </row>
    <row r="12841" spans="1:5" x14ac:dyDescent="0.25">
      <c r="A12841" t="s">
        <v>340</v>
      </c>
      <c r="B12841" t="s">
        <v>178</v>
      </c>
      <c r="C12841" t="s">
        <v>450</v>
      </c>
      <c r="D12841">
        <v>0</v>
      </c>
      <c r="E12841">
        <v>2020</v>
      </c>
    </row>
    <row r="12842" spans="1:5" x14ac:dyDescent="0.25">
      <c r="A12842" t="s">
        <v>340</v>
      </c>
      <c r="B12842" t="s">
        <v>178</v>
      </c>
      <c r="C12842" t="s">
        <v>451</v>
      </c>
      <c r="D12842">
        <v>3295000000</v>
      </c>
      <c r="E12842">
        <v>2018</v>
      </c>
    </row>
    <row r="12843" spans="1:5" x14ac:dyDescent="0.25">
      <c r="A12843" t="s">
        <v>340</v>
      </c>
      <c r="B12843" t="s">
        <v>178</v>
      </c>
      <c r="C12843" t="s">
        <v>451</v>
      </c>
      <c r="D12843">
        <v>0</v>
      </c>
      <c r="E12843">
        <v>2019</v>
      </c>
    </row>
    <row r="12844" spans="1:5" x14ac:dyDescent="0.25">
      <c r="A12844" t="s">
        <v>340</v>
      </c>
      <c r="B12844" t="s">
        <v>178</v>
      </c>
      <c r="C12844" t="s">
        <v>451</v>
      </c>
      <c r="D12844">
        <v>0</v>
      </c>
      <c r="E12844">
        <v>2020</v>
      </c>
    </row>
    <row r="12845" spans="1:5" x14ac:dyDescent="0.25">
      <c r="A12845" t="s">
        <v>340</v>
      </c>
      <c r="B12845" t="s">
        <v>178</v>
      </c>
      <c r="C12845" t="s">
        <v>452</v>
      </c>
      <c r="D12845">
        <v>0</v>
      </c>
      <c r="E12845">
        <v>2018</v>
      </c>
    </row>
    <row r="12846" spans="1:5" x14ac:dyDescent="0.25">
      <c r="A12846" t="s">
        <v>340</v>
      </c>
      <c r="B12846" t="s">
        <v>178</v>
      </c>
      <c r="C12846" t="s">
        <v>452</v>
      </c>
      <c r="D12846">
        <v>0</v>
      </c>
      <c r="E12846">
        <v>2019</v>
      </c>
    </row>
    <row r="12847" spans="1:5" x14ac:dyDescent="0.25">
      <c r="A12847" t="s">
        <v>340</v>
      </c>
      <c r="B12847" t="s">
        <v>178</v>
      </c>
      <c r="C12847" t="s">
        <v>452</v>
      </c>
      <c r="D12847">
        <v>0</v>
      </c>
      <c r="E12847">
        <v>2020</v>
      </c>
    </row>
    <row r="12848" spans="1:5" x14ac:dyDescent="0.25">
      <c r="A12848" t="s">
        <v>340</v>
      </c>
      <c r="B12848" t="s">
        <v>178</v>
      </c>
      <c r="C12848" t="s">
        <v>453</v>
      </c>
      <c r="D12848">
        <v>0</v>
      </c>
      <c r="E12848">
        <v>2018</v>
      </c>
    </row>
    <row r="12849" spans="1:5" x14ac:dyDescent="0.25">
      <c r="A12849" t="s">
        <v>340</v>
      </c>
      <c r="B12849" t="s">
        <v>178</v>
      </c>
      <c r="C12849" t="s">
        <v>453</v>
      </c>
      <c r="D12849">
        <v>0</v>
      </c>
      <c r="E12849">
        <v>2019</v>
      </c>
    </row>
    <row r="12850" spans="1:5" x14ac:dyDescent="0.25">
      <c r="A12850" t="s">
        <v>340</v>
      </c>
      <c r="B12850" t="s">
        <v>178</v>
      </c>
      <c r="C12850" t="s">
        <v>453</v>
      </c>
      <c r="D12850">
        <v>0</v>
      </c>
      <c r="E12850">
        <v>2020</v>
      </c>
    </row>
    <row r="12851" spans="1:5" x14ac:dyDescent="0.25">
      <c r="A12851" t="s">
        <v>340</v>
      </c>
      <c r="B12851" t="s">
        <v>178</v>
      </c>
      <c r="C12851" t="s">
        <v>454</v>
      </c>
      <c r="D12851">
        <v>3447000000</v>
      </c>
      <c r="E12851">
        <v>2018</v>
      </c>
    </row>
    <row r="12852" spans="1:5" x14ac:dyDescent="0.25">
      <c r="A12852" t="s">
        <v>340</v>
      </c>
      <c r="B12852" t="s">
        <v>178</v>
      </c>
      <c r="C12852" t="s">
        <v>454</v>
      </c>
      <c r="D12852">
        <v>2314000000</v>
      </c>
      <c r="E12852">
        <v>2019</v>
      </c>
    </row>
    <row r="12853" spans="1:5" x14ac:dyDescent="0.25">
      <c r="A12853" t="s">
        <v>340</v>
      </c>
      <c r="B12853" t="s">
        <v>178</v>
      </c>
      <c r="C12853" t="s">
        <v>454</v>
      </c>
      <c r="D12853">
        <v>4281000000</v>
      </c>
      <c r="E12853">
        <v>2020</v>
      </c>
    </row>
    <row r="12854" spans="1:5" x14ac:dyDescent="0.25">
      <c r="A12854" t="s">
        <v>340</v>
      </c>
      <c r="B12854" t="s">
        <v>178</v>
      </c>
      <c r="C12854" t="s">
        <v>24</v>
      </c>
      <c r="D12854">
        <v>3447000000</v>
      </c>
      <c r="E12854">
        <v>2018</v>
      </c>
    </row>
    <row r="12855" spans="1:5" x14ac:dyDescent="0.25">
      <c r="A12855" t="s">
        <v>340</v>
      </c>
      <c r="B12855" t="s">
        <v>178</v>
      </c>
      <c r="C12855" t="s">
        <v>24</v>
      </c>
      <c r="D12855">
        <v>2314000000</v>
      </c>
      <c r="E12855">
        <v>2019</v>
      </c>
    </row>
    <row r="12856" spans="1:5" x14ac:dyDescent="0.25">
      <c r="A12856" t="s">
        <v>340</v>
      </c>
      <c r="B12856" t="s">
        <v>178</v>
      </c>
      <c r="C12856" t="s">
        <v>24</v>
      </c>
      <c r="D12856">
        <v>4281000000</v>
      </c>
      <c r="E12856">
        <v>2020</v>
      </c>
    </row>
    <row r="12857" spans="1:5" x14ac:dyDescent="0.25">
      <c r="A12857" t="s">
        <v>340</v>
      </c>
      <c r="B12857" t="s">
        <v>178</v>
      </c>
      <c r="C12857" t="s">
        <v>455</v>
      </c>
      <c r="D12857">
        <v>19721000000</v>
      </c>
      <c r="E12857">
        <v>2018</v>
      </c>
    </row>
    <row r="12858" spans="1:5" x14ac:dyDescent="0.25">
      <c r="A12858" t="s">
        <v>340</v>
      </c>
      <c r="B12858" t="s">
        <v>178</v>
      </c>
      <c r="C12858" t="s">
        <v>455</v>
      </c>
      <c r="D12858">
        <v>18432000000</v>
      </c>
      <c r="E12858">
        <v>2019</v>
      </c>
    </row>
    <row r="12859" spans="1:5" x14ac:dyDescent="0.25">
      <c r="A12859" t="s">
        <v>340</v>
      </c>
      <c r="B12859" t="s">
        <v>178</v>
      </c>
      <c r="C12859" t="s">
        <v>455</v>
      </c>
      <c r="D12859">
        <v>18769000000</v>
      </c>
      <c r="E12859">
        <v>2020</v>
      </c>
    </row>
    <row r="12860" spans="1:5" x14ac:dyDescent="0.25">
      <c r="A12860" t="s">
        <v>340</v>
      </c>
      <c r="B12860" t="s">
        <v>178</v>
      </c>
      <c r="C12860" t="s">
        <v>14</v>
      </c>
      <c r="D12860">
        <v>22519000000</v>
      </c>
      <c r="E12860">
        <v>2018</v>
      </c>
    </row>
    <row r="12861" spans="1:5" x14ac:dyDescent="0.25">
      <c r="A12861" t="s">
        <v>340</v>
      </c>
      <c r="B12861" t="s">
        <v>178</v>
      </c>
      <c r="C12861" t="s">
        <v>14</v>
      </c>
      <c r="D12861">
        <v>20280000000</v>
      </c>
      <c r="E12861">
        <v>2019</v>
      </c>
    </row>
    <row r="12862" spans="1:5" x14ac:dyDescent="0.25">
      <c r="A12862" t="s">
        <v>340</v>
      </c>
      <c r="B12862" t="s">
        <v>178</v>
      </c>
      <c r="C12862" t="s">
        <v>14</v>
      </c>
      <c r="D12862">
        <v>24153000000</v>
      </c>
      <c r="E12862">
        <v>2020</v>
      </c>
    </row>
    <row r="12863" spans="1:5" x14ac:dyDescent="0.25">
      <c r="A12863" t="s">
        <v>340</v>
      </c>
      <c r="B12863" t="s">
        <v>178</v>
      </c>
      <c r="C12863" t="s">
        <v>17</v>
      </c>
      <c r="D12863">
        <v>17322000000</v>
      </c>
      <c r="E12863">
        <v>2018</v>
      </c>
    </row>
    <row r="12864" spans="1:5" x14ac:dyDescent="0.25">
      <c r="A12864" t="s">
        <v>340</v>
      </c>
      <c r="B12864" t="s">
        <v>178</v>
      </c>
      <c r="C12864" t="s">
        <v>17</v>
      </c>
      <c r="D12864">
        <v>16367000000</v>
      </c>
      <c r="E12864">
        <v>2019</v>
      </c>
    </row>
    <row r="12865" spans="1:5" x14ac:dyDescent="0.25">
      <c r="A12865" t="s">
        <v>340</v>
      </c>
      <c r="B12865" t="s">
        <v>178</v>
      </c>
      <c r="C12865" t="s">
        <v>17</v>
      </c>
      <c r="D12865">
        <v>22317000000</v>
      </c>
      <c r="E12865">
        <v>2020</v>
      </c>
    </row>
    <row r="12866" spans="1:5" x14ac:dyDescent="0.25">
      <c r="A12866" t="s">
        <v>340</v>
      </c>
      <c r="B12866" t="s">
        <v>178</v>
      </c>
      <c r="C12866" t="s">
        <v>456</v>
      </c>
      <c r="D12866">
        <v>15848000000</v>
      </c>
      <c r="E12866">
        <v>2018</v>
      </c>
    </row>
    <row r="12867" spans="1:5" x14ac:dyDescent="0.25">
      <c r="A12867" t="s">
        <v>340</v>
      </c>
      <c r="B12867" t="s">
        <v>178</v>
      </c>
      <c r="C12867" t="s">
        <v>456</v>
      </c>
      <c r="D12867">
        <v>18890000000</v>
      </c>
      <c r="E12867">
        <v>2019</v>
      </c>
    </row>
    <row r="12868" spans="1:5" x14ac:dyDescent="0.25">
      <c r="A12868" t="s">
        <v>340</v>
      </c>
      <c r="B12868" t="s">
        <v>178</v>
      </c>
      <c r="C12868" t="s">
        <v>456</v>
      </c>
      <c r="D12868">
        <v>16629000000</v>
      </c>
      <c r="E12868">
        <v>2020</v>
      </c>
    </row>
    <row r="12869" spans="1:5" x14ac:dyDescent="0.25">
      <c r="A12869" t="s">
        <v>340</v>
      </c>
      <c r="B12869" t="s">
        <v>178</v>
      </c>
      <c r="C12869" t="s">
        <v>457</v>
      </c>
      <c r="D12869">
        <v>0</v>
      </c>
      <c r="E12869">
        <v>2018</v>
      </c>
    </row>
    <row r="12870" spans="1:5" x14ac:dyDescent="0.25">
      <c r="A12870" t="s">
        <v>340</v>
      </c>
      <c r="B12870" t="s">
        <v>178</v>
      </c>
      <c r="C12870" t="s">
        <v>457</v>
      </c>
      <c r="D12870">
        <v>0</v>
      </c>
      <c r="E12870">
        <v>2020</v>
      </c>
    </row>
    <row r="12871" spans="1:5" x14ac:dyDescent="0.25">
      <c r="A12871" t="s">
        <v>340</v>
      </c>
      <c r="B12871" t="s">
        <v>178</v>
      </c>
      <c r="C12871" t="s">
        <v>494</v>
      </c>
      <c r="D12871">
        <v>0</v>
      </c>
      <c r="E12871">
        <v>2019</v>
      </c>
    </row>
    <row r="12872" spans="1:5" x14ac:dyDescent="0.25">
      <c r="A12872" t="s">
        <v>340</v>
      </c>
      <c r="B12872" t="s">
        <v>178</v>
      </c>
      <c r="C12872" t="s">
        <v>458</v>
      </c>
      <c r="D12872">
        <v>15848000000</v>
      </c>
      <c r="E12872">
        <v>2018</v>
      </c>
    </row>
    <row r="12873" spans="1:5" x14ac:dyDescent="0.25">
      <c r="A12873" t="s">
        <v>340</v>
      </c>
      <c r="B12873" t="s">
        <v>178</v>
      </c>
      <c r="C12873" t="s">
        <v>458</v>
      </c>
      <c r="D12873">
        <v>18890000000</v>
      </c>
      <c r="E12873">
        <v>2019</v>
      </c>
    </row>
    <row r="12874" spans="1:5" x14ac:dyDescent="0.25">
      <c r="A12874" t="s">
        <v>340</v>
      </c>
      <c r="B12874" t="s">
        <v>178</v>
      </c>
      <c r="C12874" t="s">
        <v>458</v>
      </c>
      <c r="D12874">
        <v>16629000000</v>
      </c>
      <c r="E12874">
        <v>2020</v>
      </c>
    </row>
    <row r="12875" spans="1:5" x14ac:dyDescent="0.25">
      <c r="A12875" t="s">
        <v>340</v>
      </c>
      <c r="B12875" t="s">
        <v>178</v>
      </c>
      <c r="C12875" t="s">
        <v>459</v>
      </c>
      <c r="D12875">
        <v>6586000000</v>
      </c>
      <c r="E12875">
        <v>2018</v>
      </c>
    </row>
    <row r="12876" spans="1:5" x14ac:dyDescent="0.25">
      <c r="A12876" t="s">
        <v>340</v>
      </c>
      <c r="B12876" t="s">
        <v>178</v>
      </c>
      <c r="C12876" t="s">
        <v>459</v>
      </c>
      <c r="D12876">
        <v>4018000000</v>
      </c>
      <c r="E12876">
        <v>2019</v>
      </c>
    </row>
    <row r="12877" spans="1:5" x14ac:dyDescent="0.25">
      <c r="A12877" t="s">
        <v>340</v>
      </c>
      <c r="B12877" t="s">
        <v>178</v>
      </c>
      <c r="C12877" t="s">
        <v>459</v>
      </c>
      <c r="D12877">
        <v>6314000000</v>
      </c>
      <c r="E12877">
        <v>2020</v>
      </c>
    </row>
    <row r="12878" spans="1:5" x14ac:dyDescent="0.25">
      <c r="A12878" t="s">
        <v>340</v>
      </c>
      <c r="B12878" t="s">
        <v>178</v>
      </c>
      <c r="C12878" t="s">
        <v>460</v>
      </c>
      <c r="D12878">
        <v>-8983000000</v>
      </c>
      <c r="E12878">
        <v>2018</v>
      </c>
    </row>
    <row r="12879" spans="1:5" x14ac:dyDescent="0.25">
      <c r="A12879" t="s">
        <v>340</v>
      </c>
      <c r="B12879" t="s">
        <v>178</v>
      </c>
      <c r="C12879" t="s">
        <v>460</v>
      </c>
      <c r="D12879">
        <v>-9303000000</v>
      </c>
      <c r="E12879">
        <v>2019</v>
      </c>
    </row>
    <row r="12880" spans="1:5" x14ac:dyDescent="0.25">
      <c r="A12880" t="s">
        <v>340</v>
      </c>
      <c r="B12880" t="s">
        <v>178</v>
      </c>
      <c r="C12880" t="s">
        <v>460</v>
      </c>
      <c r="D12880">
        <v>-9005000000</v>
      </c>
      <c r="E12880">
        <v>2020</v>
      </c>
    </row>
    <row r="12881" spans="1:5" x14ac:dyDescent="0.25">
      <c r="A12881" t="s">
        <v>340</v>
      </c>
      <c r="B12881" t="s">
        <v>178</v>
      </c>
      <c r="C12881" t="s">
        <v>461</v>
      </c>
      <c r="D12881">
        <v>-185000000</v>
      </c>
      <c r="E12881">
        <v>2018</v>
      </c>
    </row>
    <row r="12882" spans="1:5" x14ac:dyDescent="0.25">
      <c r="A12882" t="s">
        <v>340</v>
      </c>
      <c r="B12882" t="s">
        <v>178</v>
      </c>
      <c r="C12882" t="s">
        <v>461</v>
      </c>
      <c r="D12882">
        <v>114000000</v>
      </c>
      <c r="E12882">
        <v>2019</v>
      </c>
    </row>
    <row r="12883" spans="1:5" x14ac:dyDescent="0.25">
      <c r="A12883" t="s">
        <v>340</v>
      </c>
      <c r="B12883" t="s">
        <v>178</v>
      </c>
      <c r="C12883" t="s">
        <v>461</v>
      </c>
      <c r="D12883">
        <v>67000000</v>
      </c>
      <c r="E12883">
        <v>2020</v>
      </c>
    </row>
    <row r="12884" spans="1:5" x14ac:dyDescent="0.25">
      <c r="A12884" t="s">
        <v>340</v>
      </c>
      <c r="B12884" t="s">
        <v>178</v>
      </c>
      <c r="C12884" t="s">
        <v>462</v>
      </c>
      <c r="D12884">
        <v>2590000000</v>
      </c>
      <c r="E12884">
        <v>2018</v>
      </c>
    </row>
    <row r="12885" spans="1:5" x14ac:dyDescent="0.25">
      <c r="A12885" t="s">
        <v>340</v>
      </c>
      <c r="B12885" t="s">
        <v>178</v>
      </c>
      <c r="C12885" t="s">
        <v>462</v>
      </c>
      <c r="D12885">
        <v>1066000000</v>
      </c>
      <c r="E12885">
        <v>2019</v>
      </c>
    </row>
    <row r="12886" spans="1:5" x14ac:dyDescent="0.25">
      <c r="A12886" t="s">
        <v>340</v>
      </c>
      <c r="B12886" t="s">
        <v>178</v>
      </c>
      <c r="C12886" t="s">
        <v>462</v>
      </c>
      <c r="D12886">
        <v>3479000000</v>
      </c>
      <c r="E12886">
        <v>2020</v>
      </c>
    </row>
    <row r="12887" spans="1:5" x14ac:dyDescent="0.25">
      <c r="A12887" t="s">
        <v>340</v>
      </c>
      <c r="B12887" t="s">
        <v>178</v>
      </c>
      <c r="C12887" t="s">
        <v>463</v>
      </c>
      <c r="D12887">
        <v>251000000</v>
      </c>
      <c r="E12887">
        <v>2018</v>
      </c>
    </row>
    <row r="12888" spans="1:5" x14ac:dyDescent="0.25">
      <c r="A12888" t="s">
        <v>340</v>
      </c>
      <c r="B12888" t="s">
        <v>178</v>
      </c>
      <c r="C12888" t="s">
        <v>463</v>
      </c>
      <c r="D12888">
        <v>-220000000</v>
      </c>
      <c r="E12888">
        <v>2019</v>
      </c>
    </row>
    <row r="12889" spans="1:5" x14ac:dyDescent="0.25">
      <c r="A12889" t="s">
        <v>340</v>
      </c>
      <c r="B12889" t="s">
        <v>178</v>
      </c>
      <c r="C12889" t="s">
        <v>463</v>
      </c>
      <c r="D12889">
        <v>73000000</v>
      </c>
      <c r="E12889">
        <v>2020</v>
      </c>
    </row>
    <row r="12890" spans="1:5" x14ac:dyDescent="0.25">
      <c r="A12890" t="s">
        <v>340</v>
      </c>
      <c r="B12890" t="s">
        <v>178</v>
      </c>
      <c r="C12890" t="s">
        <v>12</v>
      </c>
      <c r="D12890">
        <v>791000000</v>
      </c>
      <c r="E12890">
        <v>2018</v>
      </c>
    </row>
    <row r="12891" spans="1:5" x14ac:dyDescent="0.25">
      <c r="A12891" t="s">
        <v>340</v>
      </c>
      <c r="B12891" t="s">
        <v>178</v>
      </c>
      <c r="C12891" t="s">
        <v>12</v>
      </c>
      <c r="D12891">
        <v>1156000000</v>
      </c>
      <c r="E12891">
        <v>2019</v>
      </c>
    </row>
    <row r="12892" spans="1:5" x14ac:dyDescent="0.25">
      <c r="A12892" t="s">
        <v>340</v>
      </c>
      <c r="B12892" t="s">
        <v>178</v>
      </c>
      <c r="C12892" t="s">
        <v>12</v>
      </c>
      <c r="D12892">
        <v>1423000000</v>
      </c>
      <c r="E12892">
        <v>2020</v>
      </c>
    </row>
    <row r="12893" spans="1:5" x14ac:dyDescent="0.25">
      <c r="A12893" t="s">
        <v>340</v>
      </c>
      <c r="B12893" t="s">
        <v>178</v>
      </c>
      <c r="C12893" t="s">
        <v>464</v>
      </c>
      <c r="D12893">
        <v>3328000000</v>
      </c>
      <c r="E12893">
        <v>2018</v>
      </c>
    </row>
    <row r="12894" spans="1:5" x14ac:dyDescent="0.25">
      <c r="A12894" t="s">
        <v>340</v>
      </c>
      <c r="B12894" t="s">
        <v>178</v>
      </c>
      <c r="C12894" t="s">
        <v>464</v>
      </c>
      <c r="D12894">
        <v>3724000000</v>
      </c>
      <c r="E12894">
        <v>2019</v>
      </c>
    </row>
    <row r="12895" spans="1:5" x14ac:dyDescent="0.25">
      <c r="A12895" t="s">
        <v>340</v>
      </c>
      <c r="B12895" t="s">
        <v>178</v>
      </c>
      <c r="C12895" t="s">
        <v>464</v>
      </c>
      <c r="D12895">
        <v>4301000000</v>
      </c>
      <c r="E12895">
        <v>2020</v>
      </c>
    </row>
    <row r="12896" spans="1:5" x14ac:dyDescent="0.25">
      <c r="A12896" t="s">
        <v>340</v>
      </c>
      <c r="B12896" t="s">
        <v>178</v>
      </c>
      <c r="C12896" t="s">
        <v>465</v>
      </c>
      <c r="D12896">
        <v>1083000000</v>
      </c>
      <c r="E12896">
        <v>2018</v>
      </c>
    </row>
    <row r="12897" spans="1:5" x14ac:dyDescent="0.25">
      <c r="A12897" t="s">
        <v>340</v>
      </c>
      <c r="B12897" t="s">
        <v>178</v>
      </c>
      <c r="C12897" t="s">
        <v>465</v>
      </c>
      <c r="D12897">
        <v>1289000000</v>
      </c>
      <c r="E12897">
        <v>2019</v>
      </c>
    </row>
    <row r="12898" spans="1:5" x14ac:dyDescent="0.25">
      <c r="A12898" t="s">
        <v>340</v>
      </c>
      <c r="B12898" t="s">
        <v>178</v>
      </c>
      <c r="C12898" t="s">
        <v>465</v>
      </c>
      <c r="D12898">
        <v>5012000000</v>
      </c>
      <c r="E12898">
        <v>2020</v>
      </c>
    </row>
    <row r="12899" spans="1:5" x14ac:dyDescent="0.25">
      <c r="A12899" t="s">
        <v>340</v>
      </c>
      <c r="B12899" t="s">
        <v>178</v>
      </c>
      <c r="C12899" t="s">
        <v>466</v>
      </c>
      <c r="D12899">
        <v>1758000000</v>
      </c>
      <c r="E12899">
        <v>2018</v>
      </c>
    </row>
    <row r="12900" spans="1:5" x14ac:dyDescent="0.25">
      <c r="A12900" t="s">
        <v>340</v>
      </c>
      <c r="B12900" t="s">
        <v>178</v>
      </c>
      <c r="C12900" t="s">
        <v>466</v>
      </c>
      <c r="D12900">
        <v>1976000000</v>
      </c>
      <c r="E12900">
        <v>2019</v>
      </c>
    </row>
    <row r="12901" spans="1:5" x14ac:dyDescent="0.25">
      <c r="A12901" t="s">
        <v>340</v>
      </c>
      <c r="B12901" t="s">
        <v>178</v>
      </c>
      <c r="C12901" t="s">
        <v>466</v>
      </c>
      <c r="D12901">
        <v>5549000000</v>
      </c>
      <c r="E12901">
        <v>2020</v>
      </c>
    </row>
    <row r="12902" spans="1:5" x14ac:dyDescent="0.25">
      <c r="A12902" t="s">
        <v>340</v>
      </c>
      <c r="B12902" t="s">
        <v>178</v>
      </c>
      <c r="C12902" t="s">
        <v>467</v>
      </c>
      <c r="D12902">
        <v>0</v>
      </c>
      <c r="E12902">
        <v>2018</v>
      </c>
    </row>
    <row r="12903" spans="1:5" x14ac:dyDescent="0.25">
      <c r="A12903" t="s">
        <v>340</v>
      </c>
      <c r="B12903" t="s">
        <v>178</v>
      </c>
      <c r="C12903" t="s">
        <v>467</v>
      </c>
      <c r="D12903">
        <v>0</v>
      </c>
      <c r="E12903">
        <v>2019</v>
      </c>
    </row>
    <row r="12904" spans="1:5" x14ac:dyDescent="0.25">
      <c r="A12904" t="s">
        <v>340</v>
      </c>
      <c r="B12904" t="s">
        <v>178</v>
      </c>
      <c r="C12904" t="s">
        <v>467</v>
      </c>
      <c r="D12904">
        <v>0</v>
      </c>
      <c r="E12904">
        <v>2020</v>
      </c>
    </row>
    <row r="12905" spans="1:5" x14ac:dyDescent="0.25">
      <c r="A12905" t="s">
        <v>340</v>
      </c>
      <c r="B12905" t="s">
        <v>178</v>
      </c>
      <c r="C12905" t="s">
        <v>468</v>
      </c>
      <c r="D12905">
        <v>0</v>
      </c>
      <c r="E12905">
        <v>2018</v>
      </c>
    </row>
    <row r="12906" spans="1:5" x14ac:dyDescent="0.25">
      <c r="A12906" t="s">
        <v>340</v>
      </c>
      <c r="B12906" t="s">
        <v>178</v>
      </c>
      <c r="C12906" t="s">
        <v>468</v>
      </c>
      <c r="D12906">
        <v>0</v>
      </c>
      <c r="E12906">
        <v>2019</v>
      </c>
    </row>
    <row r="12907" spans="1:5" x14ac:dyDescent="0.25">
      <c r="A12907" t="s">
        <v>340</v>
      </c>
      <c r="B12907" t="s">
        <v>178</v>
      </c>
      <c r="C12907" t="s">
        <v>468</v>
      </c>
      <c r="D12907">
        <v>0</v>
      </c>
      <c r="E12907">
        <v>2020</v>
      </c>
    </row>
    <row r="12908" spans="1:5" x14ac:dyDescent="0.25">
      <c r="A12908" t="s">
        <v>340</v>
      </c>
      <c r="B12908" t="s">
        <v>178</v>
      </c>
      <c r="C12908" t="s">
        <v>469</v>
      </c>
      <c r="D12908">
        <v>1288000000</v>
      </c>
      <c r="E12908">
        <v>2018</v>
      </c>
    </row>
    <row r="12909" spans="1:5" x14ac:dyDescent="0.25">
      <c r="A12909" t="s">
        <v>340</v>
      </c>
      <c r="B12909" t="s">
        <v>178</v>
      </c>
      <c r="C12909" t="s">
        <v>469</v>
      </c>
      <c r="D12909">
        <v>1455000000</v>
      </c>
      <c r="E12909">
        <v>2019</v>
      </c>
    </row>
    <row r="12910" spans="1:5" x14ac:dyDescent="0.25">
      <c r="A12910" t="s">
        <v>340</v>
      </c>
      <c r="B12910" t="s">
        <v>178</v>
      </c>
      <c r="C12910" t="s">
        <v>469</v>
      </c>
      <c r="D12910">
        <v>1618000000</v>
      </c>
      <c r="E12910">
        <v>2020</v>
      </c>
    </row>
    <row r="12911" spans="1:5" x14ac:dyDescent="0.25">
      <c r="A12911" t="s">
        <v>340</v>
      </c>
      <c r="B12911" t="s">
        <v>178</v>
      </c>
      <c r="C12911" t="s">
        <v>470</v>
      </c>
      <c r="D12911">
        <v>981000000</v>
      </c>
      <c r="E12911">
        <v>2018</v>
      </c>
    </row>
    <row r="12912" spans="1:5" x14ac:dyDescent="0.25">
      <c r="A12912" t="s">
        <v>340</v>
      </c>
      <c r="B12912" t="s">
        <v>178</v>
      </c>
      <c r="C12912" t="s">
        <v>470</v>
      </c>
      <c r="D12912">
        <v>1373000000</v>
      </c>
      <c r="E12912">
        <v>2019</v>
      </c>
    </row>
    <row r="12913" spans="1:5" x14ac:dyDescent="0.25">
      <c r="A12913" t="s">
        <v>340</v>
      </c>
      <c r="B12913" t="s">
        <v>178</v>
      </c>
      <c r="C12913" t="s">
        <v>470</v>
      </c>
      <c r="D12913">
        <v>743000000</v>
      </c>
      <c r="E12913">
        <v>2020</v>
      </c>
    </row>
    <row r="12914" spans="1:5" x14ac:dyDescent="0.25">
      <c r="A12914" t="s">
        <v>340</v>
      </c>
      <c r="B12914" t="s">
        <v>178</v>
      </c>
      <c r="C12914" t="s">
        <v>471</v>
      </c>
      <c r="D12914">
        <v>0</v>
      </c>
      <c r="E12914">
        <v>2018</v>
      </c>
    </row>
    <row r="12915" spans="1:5" x14ac:dyDescent="0.25">
      <c r="A12915" t="s">
        <v>340</v>
      </c>
      <c r="B12915" t="s">
        <v>178</v>
      </c>
      <c r="C12915" t="s">
        <v>471</v>
      </c>
      <c r="D12915">
        <v>0</v>
      </c>
      <c r="E12915">
        <v>2019</v>
      </c>
    </row>
    <row r="12916" spans="1:5" x14ac:dyDescent="0.25">
      <c r="A12916" t="s">
        <v>340</v>
      </c>
      <c r="B12916" t="s">
        <v>178</v>
      </c>
      <c r="C12916" t="s">
        <v>471</v>
      </c>
      <c r="D12916">
        <v>0</v>
      </c>
      <c r="E12916">
        <v>2020</v>
      </c>
    </row>
    <row r="12917" spans="1:5" x14ac:dyDescent="0.25">
      <c r="A12917" t="s">
        <v>340</v>
      </c>
      <c r="B12917" t="s">
        <v>178</v>
      </c>
      <c r="C12917" t="s">
        <v>472</v>
      </c>
      <c r="D12917">
        <v>0</v>
      </c>
      <c r="E12917">
        <v>2018</v>
      </c>
    </row>
    <row r="12918" spans="1:5" x14ac:dyDescent="0.25">
      <c r="A12918" t="s">
        <v>340</v>
      </c>
      <c r="B12918" t="s">
        <v>178</v>
      </c>
      <c r="C12918" t="s">
        <v>472</v>
      </c>
      <c r="D12918">
        <v>0</v>
      </c>
      <c r="E12918">
        <v>2019</v>
      </c>
    </row>
    <row r="12919" spans="1:5" x14ac:dyDescent="0.25">
      <c r="A12919" t="s">
        <v>340</v>
      </c>
      <c r="B12919" t="s">
        <v>178</v>
      </c>
      <c r="C12919" t="s">
        <v>472</v>
      </c>
      <c r="D12919">
        <v>0</v>
      </c>
      <c r="E12919">
        <v>2020</v>
      </c>
    </row>
    <row r="12920" spans="1:5" x14ac:dyDescent="0.25">
      <c r="A12920" t="s">
        <v>340</v>
      </c>
      <c r="B12920" t="s">
        <v>178</v>
      </c>
      <c r="C12920" t="s">
        <v>473</v>
      </c>
      <c r="D12920">
        <v>0</v>
      </c>
      <c r="E12920">
        <v>2018</v>
      </c>
    </row>
    <row r="12921" spans="1:5" x14ac:dyDescent="0.25">
      <c r="A12921" t="s">
        <v>340</v>
      </c>
      <c r="B12921" t="s">
        <v>178</v>
      </c>
      <c r="C12921" t="s">
        <v>473</v>
      </c>
      <c r="D12921">
        <v>0</v>
      </c>
      <c r="E12921">
        <v>2019</v>
      </c>
    </row>
    <row r="12922" spans="1:5" x14ac:dyDescent="0.25">
      <c r="A12922" t="s">
        <v>340</v>
      </c>
      <c r="B12922" t="s">
        <v>178</v>
      </c>
      <c r="C12922" t="s">
        <v>473</v>
      </c>
      <c r="D12922">
        <v>0</v>
      </c>
      <c r="E12922">
        <v>2020</v>
      </c>
    </row>
    <row r="12923" spans="1:5" x14ac:dyDescent="0.25">
      <c r="A12923" t="s">
        <v>340</v>
      </c>
      <c r="B12923" t="s">
        <v>178</v>
      </c>
      <c r="C12923" t="s">
        <v>474</v>
      </c>
      <c r="D12923">
        <v>1114000000</v>
      </c>
      <c r="E12923">
        <v>2018</v>
      </c>
    </row>
    <row r="12924" spans="1:5" x14ac:dyDescent="0.25">
      <c r="A12924" t="s">
        <v>340</v>
      </c>
      <c r="B12924" t="s">
        <v>178</v>
      </c>
      <c r="C12924" t="s">
        <v>474</v>
      </c>
      <c r="D12924">
        <v>1393000000</v>
      </c>
      <c r="E12924">
        <v>2019</v>
      </c>
    </row>
    <row r="12925" spans="1:5" x14ac:dyDescent="0.25">
      <c r="A12925" t="s">
        <v>340</v>
      </c>
      <c r="B12925" t="s">
        <v>178</v>
      </c>
      <c r="C12925" t="s">
        <v>474</v>
      </c>
      <c r="D12925">
        <v>695000000</v>
      </c>
      <c r="E12925">
        <v>2020</v>
      </c>
    </row>
    <row r="12926" spans="1:5" x14ac:dyDescent="0.25">
      <c r="A12926" t="s">
        <v>340</v>
      </c>
      <c r="B12926" t="s">
        <v>178</v>
      </c>
      <c r="C12926" t="s">
        <v>475</v>
      </c>
      <c r="D12926">
        <v>139000000</v>
      </c>
      <c r="E12926">
        <v>2018</v>
      </c>
    </row>
    <row r="12927" spans="1:5" x14ac:dyDescent="0.25">
      <c r="A12927" t="s">
        <v>340</v>
      </c>
      <c r="B12927" t="s">
        <v>178</v>
      </c>
      <c r="C12927" t="s">
        <v>475</v>
      </c>
      <c r="D12927">
        <v>114000000</v>
      </c>
      <c r="E12927">
        <v>2019</v>
      </c>
    </row>
    <row r="12928" spans="1:5" x14ac:dyDescent="0.25">
      <c r="A12928" t="s">
        <v>340</v>
      </c>
      <c r="B12928" t="s">
        <v>178</v>
      </c>
      <c r="C12928" t="s">
        <v>475</v>
      </c>
      <c r="D12928">
        <v>118000000</v>
      </c>
      <c r="E12928">
        <v>2020</v>
      </c>
    </row>
    <row r="12929" spans="1:5" x14ac:dyDescent="0.25">
      <c r="A12929" t="s">
        <v>340</v>
      </c>
      <c r="B12929" t="s">
        <v>178</v>
      </c>
      <c r="C12929" t="s">
        <v>476</v>
      </c>
      <c r="D12929">
        <v>0</v>
      </c>
      <c r="E12929">
        <v>2018</v>
      </c>
    </row>
    <row r="12930" spans="1:5" x14ac:dyDescent="0.25">
      <c r="A12930" t="s">
        <v>340</v>
      </c>
      <c r="B12930" t="s">
        <v>178</v>
      </c>
      <c r="C12930" t="s">
        <v>476</v>
      </c>
      <c r="D12930">
        <v>0</v>
      </c>
      <c r="E12930">
        <v>2019</v>
      </c>
    </row>
    <row r="12931" spans="1:5" x14ac:dyDescent="0.25">
      <c r="A12931" t="s">
        <v>340</v>
      </c>
      <c r="B12931" t="s">
        <v>178</v>
      </c>
      <c r="C12931" t="s">
        <v>476</v>
      </c>
      <c r="D12931">
        <v>0</v>
      </c>
      <c r="E12931">
        <v>2020</v>
      </c>
    </row>
    <row r="12932" spans="1:5" x14ac:dyDescent="0.25">
      <c r="A12932" t="s">
        <v>340</v>
      </c>
      <c r="B12932" t="s">
        <v>178</v>
      </c>
      <c r="C12932" t="s">
        <v>477</v>
      </c>
      <c r="D12932">
        <v>3192000000</v>
      </c>
      <c r="E12932">
        <v>2018</v>
      </c>
    </row>
    <row r="12933" spans="1:5" x14ac:dyDescent="0.25">
      <c r="A12933" t="s">
        <v>340</v>
      </c>
      <c r="B12933" t="s">
        <v>178</v>
      </c>
      <c r="C12933" t="s">
        <v>477</v>
      </c>
      <c r="D12933">
        <v>3037000000</v>
      </c>
      <c r="E12933">
        <v>2019</v>
      </c>
    </row>
    <row r="12934" spans="1:5" x14ac:dyDescent="0.25">
      <c r="A12934" t="s">
        <v>340</v>
      </c>
      <c r="B12934" t="s">
        <v>178</v>
      </c>
      <c r="C12934" t="s">
        <v>477</v>
      </c>
      <c r="D12934">
        <v>4313000000</v>
      </c>
      <c r="E12934">
        <v>2020</v>
      </c>
    </row>
    <row r="12935" spans="1:5" x14ac:dyDescent="0.25">
      <c r="A12935" t="s">
        <v>340</v>
      </c>
      <c r="B12935" t="s">
        <v>178</v>
      </c>
      <c r="C12935" t="s">
        <v>478</v>
      </c>
      <c r="D12935">
        <v>0</v>
      </c>
      <c r="E12935">
        <v>2018</v>
      </c>
    </row>
    <row r="12936" spans="1:5" x14ac:dyDescent="0.25">
      <c r="A12936" t="s">
        <v>340</v>
      </c>
      <c r="B12936" t="s">
        <v>178</v>
      </c>
      <c r="C12936" t="s">
        <v>478</v>
      </c>
      <c r="D12936">
        <v>0</v>
      </c>
      <c r="E12936">
        <v>2019</v>
      </c>
    </row>
    <row r="12937" spans="1:5" x14ac:dyDescent="0.25">
      <c r="A12937" t="s">
        <v>340</v>
      </c>
      <c r="B12937" t="s">
        <v>178</v>
      </c>
      <c r="C12937" t="s">
        <v>478</v>
      </c>
      <c r="D12937">
        <v>0</v>
      </c>
      <c r="E12937">
        <v>2020</v>
      </c>
    </row>
    <row r="12938" spans="1:5" x14ac:dyDescent="0.25">
      <c r="A12938" t="s">
        <v>340</v>
      </c>
      <c r="B12938" t="s">
        <v>178</v>
      </c>
      <c r="C12938" t="s">
        <v>479</v>
      </c>
      <c r="D12938">
        <v>5425000000</v>
      </c>
      <c r="E12938">
        <v>2018</v>
      </c>
    </row>
    <row r="12939" spans="1:5" x14ac:dyDescent="0.25">
      <c r="A12939" t="s">
        <v>340</v>
      </c>
      <c r="B12939" t="s">
        <v>178</v>
      </c>
      <c r="C12939" t="s">
        <v>479</v>
      </c>
      <c r="D12939">
        <v>3452000000</v>
      </c>
      <c r="E12939">
        <v>2019</v>
      </c>
    </row>
    <row r="12940" spans="1:5" x14ac:dyDescent="0.25">
      <c r="A12940" t="s">
        <v>340</v>
      </c>
      <c r="B12940" t="s">
        <v>178</v>
      </c>
      <c r="C12940" t="s">
        <v>479</v>
      </c>
      <c r="D12940">
        <v>1727000000</v>
      </c>
      <c r="E12940">
        <v>2020</v>
      </c>
    </row>
    <row r="12941" spans="1:5" x14ac:dyDescent="0.25">
      <c r="A12941" t="s">
        <v>340</v>
      </c>
      <c r="B12941" t="s">
        <v>178</v>
      </c>
      <c r="C12941" t="s">
        <v>480</v>
      </c>
      <c r="D12941">
        <v>68619000000</v>
      </c>
      <c r="E12941">
        <v>2018</v>
      </c>
    </row>
    <row r="12942" spans="1:5" x14ac:dyDescent="0.25">
      <c r="A12942" t="s">
        <v>340</v>
      </c>
      <c r="B12942" t="s">
        <v>178</v>
      </c>
      <c r="C12942" t="s">
        <v>480</v>
      </c>
      <c r="D12942">
        <v>71309000000</v>
      </c>
      <c r="E12942">
        <v>2019</v>
      </c>
    </row>
    <row r="12943" spans="1:5" x14ac:dyDescent="0.25">
      <c r="A12943" t="s">
        <v>340</v>
      </c>
      <c r="B12943" t="s">
        <v>178</v>
      </c>
      <c r="C12943" t="s">
        <v>480</v>
      </c>
      <c r="D12943">
        <v>72148000000</v>
      </c>
      <c r="E12943">
        <v>2020</v>
      </c>
    </row>
    <row r="12944" spans="1:5" x14ac:dyDescent="0.25">
      <c r="A12944" t="s">
        <v>340</v>
      </c>
      <c r="B12944" t="s">
        <v>178</v>
      </c>
      <c r="C12944" t="s">
        <v>481</v>
      </c>
      <c r="D12944">
        <v>14444000000</v>
      </c>
      <c r="E12944">
        <v>2018</v>
      </c>
    </row>
    <row r="12945" spans="1:5" x14ac:dyDescent="0.25">
      <c r="A12945" t="s">
        <v>340</v>
      </c>
      <c r="B12945" t="s">
        <v>178</v>
      </c>
      <c r="C12945" t="s">
        <v>481</v>
      </c>
      <c r="D12945">
        <v>17413000000</v>
      </c>
      <c r="E12945">
        <v>2019</v>
      </c>
    </row>
    <row r="12946" spans="1:5" x14ac:dyDescent="0.25">
      <c r="A12946" t="s">
        <v>340</v>
      </c>
      <c r="B12946" t="s">
        <v>178</v>
      </c>
      <c r="C12946" t="s">
        <v>481</v>
      </c>
      <c r="D12946">
        <v>15367000000</v>
      </c>
      <c r="E12946">
        <v>2020</v>
      </c>
    </row>
    <row r="12947" spans="1:5" x14ac:dyDescent="0.25">
      <c r="A12947" t="s">
        <v>340</v>
      </c>
      <c r="B12947" t="s">
        <v>178</v>
      </c>
      <c r="C12947" t="s">
        <v>482</v>
      </c>
      <c r="D12947">
        <v>1137000000</v>
      </c>
      <c r="E12947">
        <v>2018</v>
      </c>
    </row>
    <row r="12948" spans="1:5" x14ac:dyDescent="0.25">
      <c r="A12948" t="s">
        <v>340</v>
      </c>
      <c r="B12948" t="s">
        <v>178</v>
      </c>
      <c r="C12948" t="s">
        <v>482</v>
      </c>
      <c r="D12948">
        <v>722000000</v>
      </c>
      <c r="E12948">
        <v>2019</v>
      </c>
    </row>
    <row r="12949" spans="1:5" x14ac:dyDescent="0.25">
      <c r="A12949" t="s">
        <v>340</v>
      </c>
      <c r="B12949" t="s">
        <v>178</v>
      </c>
      <c r="C12949" t="s">
        <v>482</v>
      </c>
      <c r="D12949">
        <v>1941000000</v>
      </c>
      <c r="E12949">
        <v>2020</v>
      </c>
    </row>
    <row r="12950" spans="1:5" x14ac:dyDescent="0.25">
      <c r="A12950" t="s">
        <v>340</v>
      </c>
      <c r="B12950" t="s">
        <v>178</v>
      </c>
      <c r="C12950" t="s">
        <v>483</v>
      </c>
      <c r="D12950">
        <v>102000000</v>
      </c>
      <c r="E12950">
        <v>2018</v>
      </c>
    </row>
    <row r="12951" spans="1:5" x14ac:dyDescent="0.25">
      <c r="A12951" t="s">
        <v>340</v>
      </c>
      <c r="B12951" t="s">
        <v>178</v>
      </c>
      <c r="C12951" t="s">
        <v>483</v>
      </c>
      <c r="D12951">
        <v>218000000</v>
      </c>
      <c r="E12951">
        <v>2019</v>
      </c>
    </row>
    <row r="12952" spans="1:5" x14ac:dyDescent="0.25">
      <c r="A12952" t="s">
        <v>340</v>
      </c>
      <c r="B12952" t="s">
        <v>178</v>
      </c>
      <c r="C12952" t="s">
        <v>483</v>
      </c>
      <c r="D12952">
        <v>160000000</v>
      </c>
      <c r="E12952">
        <v>2020</v>
      </c>
    </row>
    <row r="12953" spans="1:5" x14ac:dyDescent="0.25">
      <c r="A12953" t="s">
        <v>340</v>
      </c>
      <c r="B12953" t="s">
        <v>178</v>
      </c>
      <c r="C12953" t="s">
        <v>484</v>
      </c>
      <c r="D12953">
        <v>99000000</v>
      </c>
      <c r="E12953">
        <v>2018</v>
      </c>
    </row>
    <row r="12954" spans="1:5" x14ac:dyDescent="0.25">
      <c r="A12954" t="s">
        <v>340</v>
      </c>
      <c r="B12954" t="s">
        <v>178</v>
      </c>
      <c r="C12954" t="s">
        <v>484</v>
      </c>
      <c r="D12954">
        <v>74000000</v>
      </c>
      <c r="E12954">
        <v>2019</v>
      </c>
    </row>
    <row r="12955" spans="1:5" x14ac:dyDescent="0.25">
      <c r="A12955" t="s">
        <v>340</v>
      </c>
      <c r="B12955" t="s">
        <v>178</v>
      </c>
      <c r="C12955" t="s">
        <v>484</v>
      </c>
      <c r="D12955">
        <v>98000000</v>
      </c>
      <c r="E12955">
        <v>2020</v>
      </c>
    </row>
    <row r="12956" spans="1:5" x14ac:dyDescent="0.25">
      <c r="A12956" t="s">
        <v>340</v>
      </c>
      <c r="B12956" t="s">
        <v>178</v>
      </c>
      <c r="C12956" t="s">
        <v>485</v>
      </c>
      <c r="D12956">
        <v>5873000000</v>
      </c>
      <c r="E12956">
        <v>2018</v>
      </c>
    </row>
    <row r="12957" spans="1:5" x14ac:dyDescent="0.25">
      <c r="A12957" t="s">
        <v>340</v>
      </c>
      <c r="B12957" t="s">
        <v>178</v>
      </c>
      <c r="C12957" t="s">
        <v>485</v>
      </c>
      <c r="D12957">
        <v>1972000000</v>
      </c>
      <c r="E12957">
        <v>2020</v>
      </c>
    </row>
    <row r="12958" spans="1:5" x14ac:dyDescent="0.25">
      <c r="A12958" t="s">
        <v>340</v>
      </c>
      <c r="B12958" t="s">
        <v>178</v>
      </c>
      <c r="C12958" t="s">
        <v>495</v>
      </c>
      <c r="D12958">
        <v>0</v>
      </c>
      <c r="E12958">
        <v>2019</v>
      </c>
    </row>
    <row r="12959" spans="1:5" x14ac:dyDescent="0.25">
      <c r="A12959" t="s">
        <v>340</v>
      </c>
      <c r="B12959" t="s">
        <v>178</v>
      </c>
      <c r="C12959" t="s">
        <v>486</v>
      </c>
      <c r="D12959">
        <v>30000000</v>
      </c>
      <c r="E12959">
        <v>2018</v>
      </c>
    </row>
    <row r="12960" spans="1:5" x14ac:dyDescent="0.25">
      <c r="A12960" t="s">
        <v>340</v>
      </c>
      <c r="B12960" t="s">
        <v>178</v>
      </c>
      <c r="C12960" t="s">
        <v>486</v>
      </c>
      <c r="D12960">
        <v>-23000000</v>
      </c>
      <c r="E12960">
        <v>2019</v>
      </c>
    </row>
    <row r="12961" spans="1:5" x14ac:dyDescent="0.25">
      <c r="A12961" t="s">
        <v>340</v>
      </c>
      <c r="B12961" t="s">
        <v>178</v>
      </c>
      <c r="C12961" t="s">
        <v>486</v>
      </c>
      <c r="D12961">
        <v>193000000</v>
      </c>
      <c r="E12961">
        <v>2020</v>
      </c>
    </row>
    <row r="12962" spans="1:5" x14ac:dyDescent="0.25">
      <c r="A12962" t="s">
        <v>342</v>
      </c>
      <c r="B12962" t="s">
        <v>180</v>
      </c>
      <c r="C12962" t="s">
        <v>411</v>
      </c>
      <c r="D12962">
        <v>5284000000</v>
      </c>
      <c r="E12962">
        <v>2018</v>
      </c>
    </row>
    <row r="12963" spans="1:5" x14ac:dyDescent="0.25">
      <c r="A12963" t="s">
        <v>342</v>
      </c>
      <c r="B12963" t="s">
        <v>180</v>
      </c>
      <c r="C12963" t="s">
        <v>411</v>
      </c>
      <c r="D12963">
        <v>5978000000</v>
      </c>
      <c r="E12963">
        <v>2019</v>
      </c>
    </row>
    <row r="12964" spans="1:5" x14ac:dyDescent="0.25">
      <c r="A12964" t="s">
        <v>342</v>
      </c>
      <c r="B12964" t="s">
        <v>180</v>
      </c>
      <c r="C12964" t="s">
        <v>411</v>
      </c>
      <c r="D12964">
        <v>5957000000</v>
      </c>
      <c r="E12964">
        <v>2020</v>
      </c>
    </row>
    <row r="12965" spans="1:5" x14ac:dyDescent="0.25">
      <c r="A12965" t="s">
        <v>342</v>
      </c>
      <c r="B12965" t="s">
        <v>180</v>
      </c>
      <c r="C12965" t="s">
        <v>10</v>
      </c>
      <c r="D12965">
        <v>2276000000</v>
      </c>
      <c r="E12965">
        <v>2018</v>
      </c>
    </row>
    <row r="12966" spans="1:5" x14ac:dyDescent="0.25">
      <c r="A12966" t="s">
        <v>342</v>
      </c>
      <c r="B12966" t="s">
        <v>180</v>
      </c>
      <c r="C12966" t="s">
        <v>10</v>
      </c>
      <c r="D12966">
        <v>2514000000</v>
      </c>
      <c r="E12966">
        <v>2019</v>
      </c>
    </row>
    <row r="12967" spans="1:5" x14ac:dyDescent="0.25">
      <c r="A12967" t="s">
        <v>342</v>
      </c>
      <c r="B12967" t="s">
        <v>180</v>
      </c>
      <c r="C12967" t="s">
        <v>10</v>
      </c>
      <c r="D12967">
        <v>2646000000</v>
      </c>
      <c r="E12967">
        <v>2020</v>
      </c>
    </row>
    <row r="12968" spans="1:5" x14ac:dyDescent="0.25">
      <c r="A12968" t="s">
        <v>342</v>
      </c>
      <c r="B12968" t="s">
        <v>180</v>
      </c>
      <c r="C12968" t="s">
        <v>412</v>
      </c>
      <c r="D12968">
        <v>4580000000</v>
      </c>
      <c r="E12968">
        <v>2018</v>
      </c>
    </row>
    <row r="12969" spans="1:5" x14ac:dyDescent="0.25">
      <c r="A12969" t="s">
        <v>342</v>
      </c>
      <c r="B12969" t="s">
        <v>180</v>
      </c>
      <c r="C12969" t="s">
        <v>412</v>
      </c>
      <c r="D12969">
        <v>4787000000</v>
      </c>
      <c r="E12969">
        <v>2019</v>
      </c>
    </row>
    <row r="12970" spans="1:5" x14ac:dyDescent="0.25">
      <c r="A12970" t="s">
        <v>342</v>
      </c>
      <c r="B12970" t="s">
        <v>180</v>
      </c>
      <c r="C12970" t="s">
        <v>412</v>
      </c>
      <c r="D12970">
        <v>4982000000</v>
      </c>
      <c r="E12970">
        <v>2020</v>
      </c>
    </row>
    <row r="12971" spans="1:5" x14ac:dyDescent="0.25">
      <c r="A12971" t="s">
        <v>342</v>
      </c>
      <c r="B12971" t="s">
        <v>180</v>
      </c>
      <c r="C12971" t="s">
        <v>413</v>
      </c>
      <c r="D12971">
        <v>-17000000</v>
      </c>
      <c r="E12971">
        <v>2018</v>
      </c>
    </row>
    <row r="12972" spans="1:5" x14ac:dyDescent="0.25">
      <c r="A12972" t="s">
        <v>342</v>
      </c>
      <c r="B12972" t="s">
        <v>180</v>
      </c>
      <c r="C12972" t="s">
        <v>413</v>
      </c>
      <c r="D12972">
        <v>267000000</v>
      </c>
      <c r="E12972">
        <v>2019</v>
      </c>
    </row>
    <row r="12973" spans="1:5" x14ac:dyDescent="0.25">
      <c r="A12973" t="s">
        <v>342</v>
      </c>
      <c r="B12973" t="s">
        <v>180</v>
      </c>
      <c r="C12973" t="s">
        <v>413</v>
      </c>
      <c r="D12973">
        <v>341000000</v>
      </c>
      <c r="E12973">
        <v>2020</v>
      </c>
    </row>
    <row r="12974" spans="1:5" x14ac:dyDescent="0.25">
      <c r="A12974" t="s">
        <v>342</v>
      </c>
      <c r="B12974" t="s">
        <v>180</v>
      </c>
      <c r="C12974" t="s">
        <v>15</v>
      </c>
      <c r="D12974">
        <v>24860000000</v>
      </c>
      <c r="E12974">
        <v>2018</v>
      </c>
    </row>
    <row r="12975" spans="1:5" x14ac:dyDescent="0.25">
      <c r="A12975" t="s">
        <v>342</v>
      </c>
      <c r="B12975" t="s">
        <v>180</v>
      </c>
      <c r="C12975" t="s">
        <v>15</v>
      </c>
      <c r="D12975">
        <v>29236000000</v>
      </c>
      <c r="E12975">
        <v>2019</v>
      </c>
    </row>
    <row r="12976" spans="1:5" x14ac:dyDescent="0.25">
      <c r="A12976" t="s">
        <v>342</v>
      </c>
      <c r="B12976" t="s">
        <v>180</v>
      </c>
      <c r="C12976" t="s">
        <v>15</v>
      </c>
      <c r="D12976">
        <v>33584000000</v>
      </c>
      <c r="E12976">
        <v>2020</v>
      </c>
    </row>
    <row r="12977" spans="1:5" x14ac:dyDescent="0.25">
      <c r="A12977" t="s">
        <v>342</v>
      </c>
      <c r="B12977" t="s">
        <v>180</v>
      </c>
      <c r="C12977" t="s">
        <v>414</v>
      </c>
      <c r="D12977">
        <v>-330000000</v>
      </c>
      <c r="E12977">
        <v>2018</v>
      </c>
    </row>
    <row r="12978" spans="1:5" x14ac:dyDescent="0.25">
      <c r="A12978" t="s">
        <v>342</v>
      </c>
      <c r="B12978" t="s">
        <v>180</v>
      </c>
      <c r="C12978" t="s">
        <v>414</v>
      </c>
      <c r="D12978">
        <v>-422000000</v>
      </c>
      <c r="E12978">
        <v>2019</v>
      </c>
    </row>
    <row r="12979" spans="1:5" x14ac:dyDescent="0.25">
      <c r="A12979" t="s">
        <v>342</v>
      </c>
      <c r="B12979" t="s">
        <v>180</v>
      </c>
      <c r="C12979" t="s">
        <v>414</v>
      </c>
      <c r="D12979">
        <v>-339000000</v>
      </c>
      <c r="E12979">
        <v>2020</v>
      </c>
    </row>
    <row r="12980" spans="1:5" x14ac:dyDescent="0.25">
      <c r="A12980" t="s">
        <v>342</v>
      </c>
      <c r="B12980" t="s">
        <v>180</v>
      </c>
      <c r="C12980" t="s">
        <v>415</v>
      </c>
      <c r="D12980">
        <v>-4966000000</v>
      </c>
      <c r="E12980">
        <v>2018</v>
      </c>
    </row>
    <row r="12981" spans="1:5" x14ac:dyDescent="0.25">
      <c r="A12981" t="s">
        <v>342</v>
      </c>
      <c r="B12981" t="s">
        <v>180</v>
      </c>
      <c r="C12981" t="s">
        <v>415</v>
      </c>
      <c r="D12981">
        <v>-5867000000</v>
      </c>
      <c r="E12981">
        <v>2019</v>
      </c>
    </row>
    <row r="12982" spans="1:5" x14ac:dyDescent="0.25">
      <c r="A12982" t="s">
        <v>342</v>
      </c>
      <c r="B12982" t="s">
        <v>180</v>
      </c>
      <c r="C12982" t="s">
        <v>415</v>
      </c>
      <c r="D12982">
        <v>-2152000000</v>
      </c>
      <c r="E12982">
        <v>2020</v>
      </c>
    </row>
    <row r="12983" spans="1:5" x14ac:dyDescent="0.25">
      <c r="A12983" t="s">
        <v>342</v>
      </c>
      <c r="B12983" t="s">
        <v>180</v>
      </c>
      <c r="C12983" t="s">
        <v>416</v>
      </c>
      <c r="D12983">
        <v>-506000000</v>
      </c>
      <c r="E12983">
        <v>2018</v>
      </c>
    </row>
    <row r="12984" spans="1:5" x14ac:dyDescent="0.25">
      <c r="A12984" t="s">
        <v>342</v>
      </c>
      <c r="B12984" t="s">
        <v>180</v>
      </c>
      <c r="C12984" t="s">
        <v>416</v>
      </c>
      <c r="D12984">
        <v>-1640000000</v>
      </c>
      <c r="E12984">
        <v>2019</v>
      </c>
    </row>
    <row r="12985" spans="1:5" x14ac:dyDescent="0.25">
      <c r="A12985" t="s">
        <v>342</v>
      </c>
      <c r="B12985" t="s">
        <v>180</v>
      </c>
      <c r="C12985" t="s">
        <v>416</v>
      </c>
      <c r="D12985">
        <v>-1879000000</v>
      </c>
      <c r="E12985">
        <v>2020</v>
      </c>
    </row>
    <row r="12986" spans="1:5" x14ac:dyDescent="0.25">
      <c r="A12986" t="s">
        <v>342</v>
      </c>
      <c r="B12986" t="s">
        <v>180</v>
      </c>
      <c r="C12986" t="s">
        <v>417</v>
      </c>
      <c r="D12986">
        <v>6223000000</v>
      </c>
      <c r="E12986">
        <v>2018</v>
      </c>
    </row>
    <row r="12987" spans="1:5" x14ac:dyDescent="0.25">
      <c r="A12987" t="s">
        <v>342</v>
      </c>
      <c r="B12987" t="s">
        <v>180</v>
      </c>
      <c r="C12987" t="s">
        <v>417</v>
      </c>
      <c r="D12987">
        <v>8183000000</v>
      </c>
      <c r="E12987">
        <v>2019</v>
      </c>
    </row>
    <row r="12988" spans="1:5" x14ac:dyDescent="0.25">
      <c r="A12988" t="s">
        <v>342</v>
      </c>
      <c r="B12988" t="s">
        <v>180</v>
      </c>
      <c r="C12988" t="s">
        <v>417</v>
      </c>
      <c r="D12988">
        <v>7224000000</v>
      </c>
      <c r="E12988">
        <v>2020</v>
      </c>
    </row>
    <row r="12989" spans="1:5" x14ac:dyDescent="0.25">
      <c r="A12989" t="s">
        <v>342</v>
      </c>
      <c r="B12989" t="s">
        <v>180</v>
      </c>
      <c r="C12989" t="s">
        <v>418</v>
      </c>
      <c r="D12989">
        <v>6682000000</v>
      </c>
      <c r="E12989">
        <v>2018</v>
      </c>
    </row>
    <row r="12990" spans="1:5" x14ac:dyDescent="0.25">
      <c r="A12990" t="s">
        <v>342</v>
      </c>
      <c r="B12990" t="s">
        <v>180</v>
      </c>
      <c r="C12990" t="s">
        <v>418</v>
      </c>
      <c r="D12990">
        <v>6988000000</v>
      </c>
      <c r="E12990">
        <v>2019</v>
      </c>
    </row>
    <row r="12991" spans="1:5" x14ac:dyDescent="0.25">
      <c r="A12991" t="s">
        <v>342</v>
      </c>
      <c r="B12991" t="s">
        <v>180</v>
      </c>
      <c r="C12991" t="s">
        <v>418</v>
      </c>
      <c r="D12991">
        <v>10113000000</v>
      </c>
      <c r="E12991">
        <v>2020</v>
      </c>
    </row>
    <row r="12992" spans="1:5" x14ac:dyDescent="0.25">
      <c r="A12992" t="s">
        <v>342</v>
      </c>
      <c r="B12992" t="s">
        <v>180</v>
      </c>
      <c r="C12992" t="s">
        <v>419</v>
      </c>
      <c r="D12992">
        <v>437000000</v>
      </c>
      <c r="E12992">
        <v>2018</v>
      </c>
    </row>
    <row r="12993" spans="1:5" x14ac:dyDescent="0.25">
      <c r="A12993" t="s">
        <v>342</v>
      </c>
      <c r="B12993" t="s">
        <v>180</v>
      </c>
      <c r="C12993" t="s">
        <v>419</v>
      </c>
      <c r="D12993">
        <v>448000000</v>
      </c>
      <c r="E12993">
        <v>2019</v>
      </c>
    </row>
    <row r="12994" spans="1:5" x14ac:dyDescent="0.25">
      <c r="A12994" t="s">
        <v>342</v>
      </c>
      <c r="B12994" t="s">
        <v>180</v>
      </c>
      <c r="C12994" t="s">
        <v>419</v>
      </c>
      <c r="D12994">
        <v>88000000</v>
      </c>
      <c r="E12994">
        <v>2020</v>
      </c>
    </row>
    <row r="12995" spans="1:5" x14ac:dyDescent="0.25">
      <c r="A12995" t="s">
        <v>342</v>
      </c>
      <c r="B12995" t="s">
        <v>180</v>
      </c>
      <c r="C12995" t="s">
        <v>420</v>
      </c>
      <c r="D12995">
        <v>0</v>
      </c>
      <c r="E12995">
        <v>2018</v>
      </c>
    </row>
    <row r="12996" spans="1:5" x14ac:dyDescent="0.25">
      <c r="A12996" t="s">
        <v>342</v>
      </c>
      <c r="B12996" t="s">
        <v>180</v>
      </c>
      <c r="C12996" t="s">
        <v>420</v>
      </c>
      <c r="D12996">
        <v>0</v>
      </c>
      <c r="E12996">
        <v>2019</v>
      </c>
    </row>
    <row r="12997" spans="1:5" x14ac:dyDescent="0.25">
      <c r="A12997" t="s">
        <v>342</v>
      </c>
      <c r="B12997" t="s">
        <v>180</v>
      </c>
      <c r="C12997" t="s">
        <v>420</v>
      </c>
      <c r="D12997">
        <v>0</v>
      </c>
      <c r="E12997">
        <v>2020</v>
      </c>
    </row>
    <row r="12998" spans="1:5" x14ac:dyDescent="0.25">
      <c r="A12998" t="s">
        <v>342</v>
      </c>
      <c r="B12998" t="s">
        <v>180</v>
      </c>
      <c r="C12998" t="s">
        <v>421</v>
      </c>
      <c r="D12998">
        <v>514000000</v>
      </c>
      <c r="E12998">
        <v>2018</v>
      </c>
    </row>
    <row r="12999" spans="1:5" x14ac:dyDescent="0.25">
      <c r="A12999" t="s">
        <v>342</v>
      </c>
      <c r="B12999" t="s">
        <v>180</v>
      </c>
      <c r="C12999" t="s">
        <v>421</v>
      </c>
      <c r="D12999">
        <v>907000000</v>
      </c>
      <c r="E12999">
        <v>2019</v>
      </c>
    </row>
    <row r="13000" spans="1:5" x14ac:dyDescent="0.25">
      <c r="A13000" t="s">
        <v>342</v>
      </c>
      <c r="B13000" t="s">
        <v>180</v>
      </c>
      <c r="C13000" t="s">
        <v>421</v>
      </c>
      <c r="D13000">
        <v>201000000</v>
      </c>
      <c r="E13000">
        <v>2020</v>
      </c>
    </row>
    <row r="13001" spans="1:5" x14ac:dyDescent="0.25">
      <c r="A13001" t="s">
        <v>342</v>
      </c>
      <c r="B13001" t="s">
        <v>180</v>
      </c>
      <c r="C13001" t="s">
        <v>422</v>
      </c>
      <c r="D13001">
        <v>1953000000</v>
      </c>
      <c r="E13001">
        <v>2018</v>
      </c>
    </row>
    <row r="13002" spans="1:5" x14ac:dyDescent="0.25">
      <c r="A13002" t="s">
        <v>342</v>
      </c>
      <c r="B13002" t="s">
        <v>180</v>
      </c>
      <c r="C13002" t="s">
        <v>422</v>
      </c>
      <c r="D13002">
        <v>1069000000</v>
      </c>
      <c r="E13002">
        <v>2019</v>
      </c>
    </row>
    <row r="13003" spans="1:5" x14ac:dyDescent="0.25">
      <c r="A13003" t="s">
        <v>342</v>
      </c>
      <c r="B13003" t="s">
        <v>180</v>
      </c>
      <c r="C13003" t="s">
        <v>422</v>
      </c>
      <c r="D13003">
        <v>1123000000</v>
      </c>
      <c r="E13003">
        <v>2020</v>
      </c>
    </row>
    <row r="13004" spans="1:5" x14ac:dyDescent="0.25">
      <c r="A13004" t="s">
        <v>342</v>
      </c>
      <c r="B13004" t="s">
        <v>180</v>
      </c>
      <c r="C13004" t="s">
        <v>423</v>
      </c>
      <c r="D13004">
        <v>0</v>
      </c>
      <c r="E13004">
        <v>2018</v>
      </c>
    </row>
    <row r="13005" spans="1:5" x14ac:dyDescent="0.25">
      <c r="A13005" t="s">
        <v>342</v>
      </c>
      <c r="B13005" t="s">
        <v>180</v>
      </c>
      <c r="C13005" t="s">
        <v>423</v>
      </c>
      <c r="D13005">
        <v>0</v>
      </c>
      <c r="E13005">
        <v>2019</v>
      </c>
    </row>
    <row r="13006" spans="1:5" x14ac:dyDescent="0.25">
      <c r="A13006" t="s">
        <v>342</v>
      </c>
      <c r="B13006" t="s">
        <v>180</v>
      </c>
      <c r="C13006" t="s">
        <v>423</v>
      </c>
      <c r="D13006">
        <v>0</v>
      </c>
      <c r="E13006">
        <v>2020</v>
      </c>
    </row>
    <row r="13007" spans="1:5" x14ac:dyDescent="0.25">
      <c r="A13007" t="s">
        <v>342</v>
      </c>
      <c r="B13007" t="s">
        <v>180</v>
      </c>
      <c r="C13007" t="s">
        <v>424</v>
      </c>
      <c r="D13007">
        <v>0</v>
      </c>
      <c r="E13007">
        <v>2018</v>
      </c>
    </row>
    <row r="13008" spans="1:5" x14ac:dyDescent="0.25">
      <c r="A13008" t="s">
        <v>342</v>
      </c>
      <c r="B13008" t="s">
        <v>180</v>
      </c>
      <c r="C13008" t="s">
        <v>424</v>
      </c>
      <c r="D13008">
        <v>0</v>
      </c>
      <c r="E13008">
        <v>2019</v>
      </c>
    </row>
    <row r="13009" spans="1:5" x14ac:dyDescent="0.25">
      <c r="A13009" t="s">
        <v>342</v>
      </c>
      <c r="B13009" t="s">
        <v>180</v>
      </c>
      <c r="C13009" t="s">
        <v>424</v>
      </c>
      <c r="D13009">
        <v>0</v>
      </c>
      <c r="E13009">
        <v>2020</v>
      </c>
    </row>
    <row r="13010" spans="1:5" x14ac:dyDescent="0.25">
      <c r="A13010" t="s">
        <v>342</v>
      </c>
      <c r="B13010" t="s">
        <v>180</v>
      </c>
      <c r="C13010" t="s">
        <v>425</v>
      </c>
      <c r="D13010">
        <v>5638000000</v>
      </c>
      <c r="E13010">
        <v>2018</v>
      </c>
    </row>
    <row r="13011" spans="1:5" x14ac:dyDescent="0.25">
      <c r="A13011" t="s">
        <v>342</v>
      </c>
      <c r="B13011" t="s">
        <v>180</v>
      </c>
      <c r="C13011" t="s">
        <v>425</v>
      </c>
      <c r="D13011">
        <v>8163000000</v>
      </c>
      <c r="E13011">
        <v>2019</v>
      </c>
    </row>
    <row r="13012" spans="1:5" x14ac:dyDescent="0.25">
      <c r="A13012" t="s">
        <v>342</v>
      </c>
      <c r="B13012" t="s">
        <v>180</v>
      </c>
      <c r="C13012" t="s">
        <v>425</v>
      </c>
      <c r="D13012">
        <v>6404000000</v>
      </c>
      <c r="E13012">
        <v>2020</v>
      </c>
    </row>
    <row r="13013" spans="1:5" x14ac:dyDescent="0.25">
      <c r="A13013" t="s">
        <v>342</v>
      </c>
      <c r="B13013" t="s">
        <v>180</v>
      </c>
      <c r="C13013" t="s">
        <v>426</v>
      </c>
      <c r="D13013">
        <v>5638000000</v>
      </c>
      <c r="E13013">
        <v>2018</v>
      </c>
    </row>
    <row r="13014" spans="1:5" x14ac:dyDescent="0.25">
      <c r="A13014" t="s">
        <v>342</v>
      </c>
      <c r="B13014" t="s">
        <v>180</v>
      </c>
      <c r="C13014" t="s">
        <v>426</v>
      </c>
      <c r="D13014">
        <v>8163000000</v>
      </c>
      <c r="E13014">
        <v>2019</v>
      </c>
    </row>
    <row r="13015" spans="1:5" x14ac:dyDescent="0.25">
      <c r="A13015" t="s">
        <v>342</v>
      </c>
      <c r="B13015" t="s">
        <v>180</v>
      </c>
      <c r="C13015" t="s">
        <v>426</v>
      </c>
      <c r="D13015">
        <v>6404000000</v>
      </c>
      <c r="E13015">
        <v>2020</v>
      </c>
    </row>
    <row r="13016" spans="1:5" x14ac:dyDescent="0.25">
      <c r="A13016" t="s">
        <v>342</v>
      </c>
      <c r="B13016" t="s">
        <v>180</v>
      </c>
      <c r="C13016" t="s">
        <v>21</v>
      </c>
      <c r="D13016">
        <v>0</v>
      </c>
      <c r="E13016">
        <v>2018</v>
      </c>
    </row>
    <row r="13017" spans="1:5" x14ac:dyDescent="0.25">
      <c r="A13017" t="s">
        <v>342</v>
      </c>
      <c r="B13017" t="s">
        <v>180</v>
      </c>
      <c r="C13017" t="s">
        <v>21</v>
      </c>
      <c r="D13017">
        <v>0</v>
      </c>
      <c r="E13017">
        <v>2019</v>
      </c>
    </row>
    <row r="13018" spans="1:5" x14ac:dyDescent="0.25">
      <c r="A13018" t="s">
        <v>342</v>
      </c>
      <c r="B13018" t="s">
        <v>180</v>
      </c>
      <c r="C13018" t="s">
        <v>21</v>
      </c>
      <c r="D13018">
        <v>0</v>
      </c>
      <c r="E13018">
        <v>2020</v>
      </c>
    </row>
    <row r="13019" spans="1:5" x14ac:dyDescent="0.25">
      <c r="A13019" t="s">
        <v>342</v>
      </c>
      <c r="B13019" t="s">
        <v>180</v>
      </c>
      <c r="C13019" t="s">
        <v>427</v>
      </c>
      <c r="D13019">
        <v>7668000000</v>
      </c>
      <c r="E13019">
        <v>2018</v>
      </c>
    </row>
    <row r="13020" spans="1:5" x14ac:dyDescent="0.25">
      <c r="A13020" t="s">
        <v>342</v>
      </c>
      <c r="B13020" t="s">
        <v>180</v>
      </c>
      <c r="C13020" t="s">
        <v>427</v>
      </c>
      <c r="D13020">
        <v>7219000000</v>
      </c>
      <c r="E13020">
        <v>2019</v>
      </c>
    </row>
    <row r="13021" spans="1:5" x14ac:dyDescent="0.25">
      <c r="A13021" t="s">
        <v>342</v>
      </c>
      <c r="B13021" t="s">
        <v>180</v>
      </c>
      <c r="C13021" t="s">
        <v>427</v>
      </c>
      <c r="D13021">
        <v>7220000000</v>
      </c>
      <c r="E13021">
        <v>2020</v>
      </c>
    </row>
    <row r="13022" spans="1:5" x14ac:dyDescent="0.25">
      <c r="A13022" t="s">
        <v>342</v>
      </c>
      <c r="B13022" t="s">
        <v>180</v>
      </c>
      <c r="C13022" t="s">
        <v>13</v>
      </c>
      <c r="D13022">
        <v>16171000000</v>
      </c>
      <c r="E13022">
        <v>2018</v>
      </c>
    </row>
    <row r="13023" spans="1:5" x14ac:dyDescent="0.25">
      <c r="A13023" t="s">
        <v>342</v>
      </c>
      <c r="B13023" t="s">
        <v>180</v>
      </c>
      <c r="C13023" t="s">
        <v>13</v>
      </c>
      <c r="D13023">
        <v>16902000000</v>
      </c>
      <c r="E13023">
        <v>2019</v>
      </c>
    </row>
    <row r="13024" spans="1:5" x14ac:dyDescent="0.25">
      <c r="A13024" t="s">
        <v>342</v>
      </c>
      <c r="B13024" t="s">
        <v>180</v>
      </c>
      <c r="C13024" t="s">
        <v>13</v>
      </c>
      <c r="D13024">
        <v>19113000000</v>
      </c>
      <c r="E13024">
        <v>2020</v>
      </c>
    </row>
    <row r="13025" spans="1:5" x14ac:dyDescent="0.25">
      <c r="A13025" t="s">
        <v>342</v>
      </c>
      <c r="B13025" t="s">
        <v>180</v>
      </c>
      <c r="C13025" t="s">
        <v>16</v>
      </c>
      <c r="D13025">
        <v>11593000000</v>
      </c>
      <c r="E13025">
        <v>2018</v>
      </c>
    </row>
    <row r="13026" spans="1:5" x14ac:dyDescent="0.25">
      <c r="A13026" t="s">
        <v>342</v>
      </c>
      <c r="B13026" t="s">
        <v>180</v>
      </c>
      <c r="C13026" t="s">
        <v>16</v>
      </c>
      <c r="D13026">
        <v>11904000000</v>
      </c>
      <c r="E13026">
        <v>2019</v>
      </c>
    </row>
    <row r="13027" spans="1:5" x14ac:dyDescent="0.25">
      <c r="A13027" t="s">
        <v>342</v>
      </c>
      <c r="B13027" t="s">
        <v>180</v>
      </c>
      <c r="C13027" t="s">
        <v>16</v>
      </c>
      <c r="D13027">
        <v>11847000000</v>
      </c>
      <c r="E13027">
        <v>2020</v>
      </c>
    </row>
    <row r="13028" spans="1:5" x14ac:dyDescent="0.25">
      <c r="A13028" t="s">
        <v>342</v>
      </c>
      <c r="B13028" t="s">
        <v>180</v>
      </c>
      <c r="C13028" t="s">
        <v>428</v>
      </c>
      <c r="D13028">
        <v>0</v>
      </c>
      <c r="E13028">
        <v>2018</v>
      </c>
    </row>
    <row r="13029" spans="1:5" x14ac:dyDescent="0.25">
      <c r="A13029" t="s">
        <v>342</v>
      </c>
      <c r="B13029" t="s">
        <v>180</v>
      </c>
      <c r="C13029" t="s">
        <v>428</v>
      </c>
      <c r="D13029">
        <v>0</v>
      </c>
      <c r="E13029">
        <v>2020</v>
      </c>
    </row>
    <row r="13030" spans="1:5" x14ac:dyDescent="0.25">
      <c r="A13030" t="s">
        <v>342</v>
      </c>
      <c r="B13030" t="s">
        <v>180</v>
      </c>
      <c r="C13030" t="s">
        <v>429</v>
      </c>
      <c r="D13030">
        <v>0</v>
      </c>
      <c r="E13030">
        <v>2018</v>
      </c>
    </row>
    <row r="13031" spans="1:5" x14ac:dyDescent="0.25">
      <c r="A13031" t="s">
        <v>342</v>
      </c>
      <c r="B13031" t="s">
        <v>180</v>
      </c>
      <c r="C13031" t="s">
        <v>429</v>
      </c>
      <c r="D13031">
        <v>0</v>
      </c>
      <c r="E13031">
        <v>2019</v>
      </c>
    </row>
    <row r="13032" spans="1:5" x14ac:dyDescent="0.25">
      <c r="A13032" t="s">
        <v>342</v>
      </c>
      <c r="B13032" t="s">
        <v>180</v>
      </c>
      <c r="C13032" t="s">
        <v>429</v>
      </c>
      <c r="D13032">
        <v>0</v>
      </c>
      <c r="E13032">
        <v>2019</v>
      </c>
    </row>
    <row r="13033" spans="1:5" x14ac:dyDescent="0.25">
      <c r="A13033" t="s">
        <v>342</v>
      </c>
      <c r="B13033" t="s">
        <v>180</v>
      </c>
      <c r="C13033" t="s">
        <v>429</v>
      </c>
      <c r="D13033">
        <v>0</v>
      </c>
      <c r="E13033">
        <v>2020</v>
      </c>
    </row>
    <row r="13034" spans="1:5" x14ac:dyDescent="0.25">
      <c r="A13034" t="s">
        <v>342</v>
      </c>
      <c r="B13034" t="s">
        <v>180</v>
      </c>
      <c r="C13034" t="s">
        <v>430</v>
      </c>
      <c r="D13034">
        <v>7204000000</v>
      </c>
      <c r="E13034">
        <v>2018</v>
      </c>
    </row>
    <row r="13035" spans="1:5" x14ac:dyDescent="0.25">
      <c r="A13035" t="s">
        <v>342</v>
      </c>
      <c r="B13035" t="s">
        <v>180</v>
      </c>
      <c r="C13035" t="s">
        <v>430</v>
      </c>
      <c r="D13035">
        <v>9731000000</v>
      </c>
      <c r="E13035">
        <v>2019</v>
      </c>
    </row>
    <row r="13036" spans="1:5" x14ac:dyDescent="0.25">
      <c r="A13036" t="s">
        <v>342</v>
      </c>
      <c r="B13036" t="s">
        <v>180</v>
      </c>
      <c r="C13036" t="s">
        <v>430</v>
      </c>
      <c r="D13036">
        <v>7760000000</v>
      </c>
      <c r="E13036">
        <v>2020</v>
      </c>
    </row>
    <row r="13037" spans="1:5" x14ac:dyDescent="0.25">
      <c r="A13037" t="s">
        <v>342</v>
      </c>
      <c r="B13037" t="s">
        <v>180</v>
      </c>
      <c r="C13037" t="s">
        <v>431</v>
      </c>
      <c r="D13037">
        <v>0</v>
      </c>
      <c r="E13037">
        <v>2018</v>
      </c>
    </row>
    <row r="13038" spans="1:5" x14ac:dyDescent="0.25">
      <c r="A13038" t="s">
        <v>342</v>
      </c>
      <c r="B13038" t="s">
        <v>180</v>
      </c>
      <c r="C13038" t="s">
        <v>431</v>
      </c>
      <c r="D13038">
        <v>0</v>
      </c>
      <c r="E13038">
        <v>2019</v>
      </c>
    </row>
    <row r="13039" spans="1:5" x14ac:dyDescent="0.25">
      <c r="A13039" t="s">
        <v>342</v>
      </c>
      <c r="B13039" t="s">
        <v>180</v>
      </c>
      <c r="C13039" t="s">
        <v>431</v>
      </c>
      <c r="D13039">
        <v>0</v>
      </c>
      <c r="E13039">
        <v>2020</v>
      </c>
    </row>
    <row r="13040" spans="1:5" x14ac:dyDescent="0.25">
      <c r="A13040" t="s">
        <v>342</v>
      </c>
      <c r="B13040" t="s">
        <v>180</v>
      </c>
      <c r="C13040" t="s">
        <v>432</v>
      </c>
      <c r="D13040">
        <v>43465</v>
      </c>
      <c r="E13040">
        <v>2018</v>
      </c>
    </row>
    <row r="13041" spans="1:5" x14ac:dyDescent="0.25">
      <c r="A13041" t="s">
        <v>342</v>
      </c>
      <c r="B13041" t="s">
        <v>180</v>
      </c>
      <c r="C13041" t="s">
        <v>432</v>
      </c>
      <c r="D13041">
        <v>43830</v>
      </c>
      <c r="E13041">
        <v>2019</v>
      </c>
    </row>
    <row r="13042" spans="1:5" x14ac:dyDescent="0.25">
      <c r="A13042" t="s">
        <v>342</v>
      </c>
      <c r="B13042" t="s">
        <v>180</v>
      </c>
      <c r="C13042" t="s">
        <v>432</v>
      </c>
      <c r="D13042">
        <v>44196</v>
      </c>
      <c r="E13042">
        <v>2020</v>
      </c>
    </row>
    <row r="13043" spans="1:5" x14ac:dyDescent="0.25">
      <c r="A13043" t="s">
        <v>342</v>
      </c>
      <c r="B13043" t="s">
        <v>180</v>
      </c>
      <c r="C13043" t="s">
        <v>433</v>
      </c>
      <c r="D13043">
        <v>23000000</v>
      </c>
      <c r="E13043">
        <v>2018</v>
      </c>
    </row>
    <row r="13044" spans="1:5" x14ac:dyDescent="0.25">
      <c r="A13044" t="s">
        <v>342</v>
      </c>
      <c r="B13044" t="s">
        <v>180</v>
      </c>
      <c r="C13044" t="s">
        <v>433</v>
      </c>
      <c r="D13044">
        <v>24000000</v>
      </c>
      <c r="E13044">
        <v>2019</v>
      </c>
    </row>
    <row r="13045" spans="1:5" x14ac:dyDescent="0.25">
      <c r="A13045" t="s">
        <v>342</v>
      </c>
      <c r="B13045" t="s">
        <v>180</v>
      </c>
      <c r="C13045" t="s">
        <v>433</v>
      </c>
      <c r="D13045">
        <v>97000000</v>
      </c>
      <c r="E13045">
        <v>2020</v>
      </c>
    </row>
    <row r="13046" spans="1:5" x14ac:dyDescent="0.25">
      <c r="A13046" t="s">
        <v>342</v>
      </c>
      <c r="B13046" t="s">
        <v>180</v>
      </c>
      <c r="C13046" t="s">
        <v>434</v>
      </c>
      <c r="D13046">
        <v>5395000000</v>
      </c>
      <c r="E13046">
        <v>2018</v>
      </c>
    </row>
    <row r="13047" spans="1:5" x14ac:dyDescent="0.25">
      <c r="A13047" t="s">
        <v>342</v>
      </c>
      <c r="B13047" t="s">
        <v>180</v>
      </c>
      <c r="C13047" t="s">
        <v>434</v>
      </c>
      <c r="D13047">
        <v>5893000000</v>
      </c>
      <c r="E13047">
        <v>2019</v>
      </c>
    </row>
    <row r="13048" spans="1:5" x14ac:dyDescent="0.25">
      <c r="A13048" t="s">
        <v>342</v>
      </c>
      <c r="B13048" t="s">
        <v>180</v>
      </c>
      <c r="C13048" t="s">
        <v>434</v>
      </c>
      <c r="D13048">
        <v>6391000000</v>
      </c>
      <c r="E13048">
        <v>2020</v>
      </c>
    </row>
    <row r="13049" spans="1:5" x14ac:dyDescent="0.25">
      <c r="A13049" t="s">
        <v>342</v>
      </c>
      <c r="B13049" t="s">
        <v>180</v>
      </c>
      <c r="C13049" t="s">
        <v>435</v>
      </c>
      <c r="D13049">
        <v>0</v>
      </c>
      <c r="E13049">
        <v>2018</v>
      </c>
    </row>
    <row r="13050" spans="1:5" x14ac:dyDescent="0.25">
      <c r="A13050" t="s">
        <v>342</v>
      </c>
      <c r="B13050" t="s">
        <v>180</v>
      </c>
      <c r="C13050" t="s">
        <v>435</v>
      </c>
      <c r="D13050">
        <v>0</v>
      </c>
      <c r="E13050">
        <v>2019</v>
      </c>
    </row>
    <row r="13051" spans="1:5" x14ac:dyDescent="0.25">
      <c r="A13051" t="s">
        <v>342</v>
      </c>
      <c r="B13051" t="s">
        <v>180</v>
      </c>
      <c r="C13051" t="s">
        <v>435</v>
      </c>
      <c r="D13051">
        <v>0</v>
      </c>
      <c r="E13051">
        <v>2020</v>
      </c>
    </row>
    <row r="13052" spans="1:5" x14ac:dyDescent="0.25">
      <c r="A13052" t="s">
        <v>342</v>
      </c>
      <c r="B13052" t="s">
        <v>180</v>
      </c>
      <c r="C13052" t="s">
        <v>436</v>
      </c>
      <c r="D13052">
        <v>2904000000</v>
      </c>
      <c r="E13052">
        <v>2018</v>
      </c>
    </row>
    <row r="13053" spans="1:5" x14ac:dyDescent="0.25">
      <c r="A13053" t="s">
        <v>342</v>
      </c>
      <c r="B13053" t="s">
        <v>180</v>
      </c>
      <c r="C13053" t="s">
        <v>436</v>
      </c>
      <c r="D13053">
        <v>4021000000</v>
      </c>
      <c r="E13053">
        <v>2019</v>
      </c>
    </row>
    <row r="13054" spans="1:5" x14ac:dyDescent="0.25">
      <c r="A13054" t="s">
        <v>342</v>
      </c>
      <c r="B13054" t="s">
        <v>180</v>
      </c>
      <c r="C13054" t="s">
        <v>436</v>
      </c>
      <c r="D13054">
        <v>4960000000</v>
      </c>
      <c r="E13054">
        <v>2020</v>
      </c>
    </row>
    <row r="13055" spans="1:5" x14ac:dyDescent="0.25">
      <c r="A13055" t="s">
        <v>342</v>
      </c>
      <c r="B13055" t="s">
        <v>180</v>
      </c>
      <c r="C13055" t="s">
        <v>437</v>
      </c>
      <c r="D13055">
        <v>0</v>
      </c>
      <c r="E13055">
        <v>2018</v>
      </c>
    </row>
    <row r="13056" spans="1:5" x14ac:dyDescent="0.25">
      <c r="A13056" t="s">
        <v>342</v>
      </c>
      <c r="B13056" t="s">
        <v>180</v>
      </c>
      <c r="C13056" t="s">
        <v>437</v>
      </c>
      <c r="D13056">
        <v>0</v>
      </c>
      <c r="E13056">
        <v>2019</v>
      </c>
    </row>
    <row r="13057" spans="1:5" x14ac:dyDescent="0.25">
      <c r="A13057" t="s">
        <v>342</v>
      </c>
      <c r="B13057" t="s">
        <v>180</v>
      </c>
      <c r="C13057" t="s">
        <v>437</v>
      </c>
      <c r="D13057">
        <v>0</v>
      </c>
      <c r="E13057">
        <v>2020</v>
      </c>
    </row>
    <row r="13058" spans="1:5" x14ac:dyDescent="0.25">
      <c r="A13058" t="s">
        <v>342</v>
      </c>
      <c r="B13058" t="s">
        <v>180</v>
      </c>
      <c r="C13058" t="s">
        <v>438</v>
      </c>
      <c r="D13058">
        <v>5859000000</v>
      </c>
      <c r="E13058">
        <v>2018</v>
      </c>
    </row>
    <row r="13059" spans="1:5" x14ac:dyDescent="0.25">
      <c r="A13059" t="s">
        <v>342</v>
      </c>
      <c r="B13059" t="s">
        <v>180</v>
      </c>
      <c r="C13059" t="s">
        <v>438</v>
      </c>
      <c r="D13059">
        <v>8118000000</v>
      </c>
      <c r="E13059">
        <v>2019</v>
      </c>
    </row>
    <row r="13060" spans="1:5" x14ac:dyDescent="0.25">
      <c r="A13060" t="s">
        <v>342</v>
      </c>
      <c r="B13060" t="s">
        <v>180</v>
      </c>
      <c r="C13060" t="s">
        <v>438</v>
      </c>
      <c r="D13060">
        <v>6411000000</v>
      </c>
      <c r="E13060">
        <v>2020</v>
      </c>
    </row>
    <row r="13061" spans="1:5" x14ac:dyDescent="0.25">
      <c r="A13061" t="s">
        <v>342</v>
      </c>
      <c r="B13061" t="s">
        <v>180</v>
      </c>
      <c r="C13061" t="s">
        <v>439</v>
      </c>
      <c r="D13061">
        <v>0</v>
      </c>
      <c r="E13061">
        <v>2018</v>
      </c>
    </row>
    <row r="13062" spans="1:5" x14ac:dyDescent="0.25">
      <c r="A13062" t="s">
        <v>342</v>
      </c>
      <c r="B13062" t="s">
        <v>180</v>
      </c>
      <c r="C13062" t="s">
        <v>439</v>
      </c>
      <c r="D13062">
        <v>0</v>
      </c>
      <c r="E13062">
        <v>2019</v>
      </c>
    </row>
    <row r="13063" spans="1:5" x14ac:dyDescent="0.25">
      <c r="A13063" t="s">
        <v>342</v>
      </c>
      <c r="B13063" t="s">
        <v>180</v>
      </c>
      <c r="C13063" t="s">
        <v>439</v>
      </c>
      <c r="D13063">
        <v>0</v>
      </c>
      <c r="E13063">
        <v>2020</v>
      </c>
    </row>
    <row r="13064" spans="1:5" x14ac:dyDescent="0.25">
      <c r="A13064" t="s">
        <v>342</v>
      </c>
      <c r="B13064" t="s">
        <v>180</v>
      </c>
      <c r="C13064" t="s">
        <v>23</v>
      </c>
      <c r="D13064">
        <v>1345000000</v>
      </c>
      <c r="E13064">
        <v>2018</v>
      </c>
    </row>
    <row r="13065" spans="1:5" x14ac:dyDescent="0.25">
      <c r="A13065" t="s">
        <v>342</v>
      </c>
      <c r="B13065" t="s">
        <v>180</v>
      </c>
      <c r="C13065" t="s">
        <v>23</v>
      </c>
      <c r="D13065">
        <v>1613000000</v>
      </c>
      <c r="E13065">
        <v>2019</v>
      </c>
    </row>
    <row r="13066" spans="1:5" x14ac:dyDescent="0.25">
      <c r="A13066" t="s">
        <v>342</v>
      </c>
      <c r="B13066" t="s">
        <v>180</v>
      </c>
      <c r="C13066" t="s">
        <v>23</v>
      </c>
      <c r="D13066">
        <v>1349000000</v>
      </c>
      <c r="E13066">
        <v>2020</v>
      </c>
    </row>
    <row r="13067" spans="1:5" x14ac:dyDescent="0.25">
      <c r="A13067" t="s">
        <v>342</v>
      </c>
      <c r="B13067" t="s">
        <v>180</v>
      </c>
      <c r="C13067" t="s">
        <v>440</v>
      </c>
      <c r="D13067">
        <v>991000000</v>
      </c>
      <c r="E13067">
        <v>2018</v>
      </c>
    </row>
    <row r="13068" spans="1:5" x14ac:dyDescent="0.25">
      <c r="A13068" t="s">
        <v>342</v>
      </c>
      <c r="B13068" t="s">
        <v>180</v>
      </c>
      <c r="C13068" t="s">
        <v>440</v>
      </c>
      <c r="D13068">
        <v>1417000000</v>
      </c>
      <c r="E13068">
        <v>2019</v>
      </c>
    </row>
    <row r="13069" spans="1:5" x14ac:dyDescent="0.25">
      <c r="A13069" t="s">
        <v>342</v>
      </c>
      <c r="B13069" t="s">
        <v>180</v>
      </c>
      <c r="C13069" t="s">
        <v>440</v>
      </c>
      <c r="D13069">
        <v>1753000000</v>
      </c>
      <c r="E13069">
        <v>2020</v>
      </c>
    </row>
    <row r="13070" spans="1:5" x14ac:dyDescent="0.25">
      <c r="A13070" t="s">
        <v>342</v>
      </c>
      <c r="B13070" t="s">
        <v>180</v>
      </c>
      <c r="C13070" t="s">
        <v>22</v>
      </c>
      <c r="D13070">
        <v>186000000</v>
      </c>
      <c r="E13070">
        <v>2018</v>
      </c>
    </row>
    <row r="13071" spans="1:5" x14ac:dyDescent="0.25">
      <c r="A13071" t="s">
        <v>342</v>
      </c>
      <c r="B13071" t="s">
        <v>180</v>
      </c>
      <c r="C13071" t="s">
        <v>22</v>
      </c>
      <c r="D13071">
        <v>224000000</v>
      </c>
      <c r="E13071">
        <v>2019</v>
      </c>
    </row>
    <row r="13072" spans="1:5" x14ac:dyDescent="0.25">
      <c r="A13072" t="s">
        <v>342</v>
      </c>
      <c r="B13072" t="s">
        <v>180</v>
      </c>
      <c r="C13072" t="s">
        <v>22</v>
      </c>
      <c r="D13072">
        <v>380000000</v>
      </c>
      <c r="E13072">
        <v>2020</v>
      </c>
    </row>
    <row r="13073" spans="1:5" x14ac:dyDescent="0.25">
      <c r="A13073" t="s">
        <v>342</v>
      </c>
      <c r="B13073" t="s">
        <v>180</v>
      </c>
      <c r="C13073" t="s">
        <v>441</v>
      </c>
      <c r="D13073">
        <v>0</v>
      </c>
      <c r="E13073">
        <v>2018</v>
      </c>
    </row>
    <row r="13074" spans="1:5" x14ac:dyDescent="0.25">
      <c r="A13074" t="s">
        <v>342</v>
      </c>
      <c r="B13074" t="s">
        <v>180</v>
      </c>
      <c r="C13074" t="s">
        <v>441</v>
      </c>
      <c r="D13074">
        <v>0</v>
      </c>
      <c r="E13074">
        <v>2019</v>
      </c>
    </row>
    <row r="13075" spans="1:5" x14ac:dyDescent="0.25">
      <c r="A13075" t="s">
        <v>342</v>
      </c>
      <c r="B13075" t="s">
        <v>180</v>
      </c>
      <c r="C13075" t="s">
        <v>441</v>
      </c>
      <c r="D13075">
        <v>0</v>
      </c>
      <c r="E13075">
        <v>2020</v>
      </c>
    </row>
    <row r="13076" spans="1:5" x14ac:dyDescent="0.25">
      <c r="A13076" t="s">
        <v>342</v>
      </c>
      <c r="B13076" t="s">
        <v>180</v>
      </c>
      <c r="C13076" t="s">
        <v>11</v>
      </c>
      <c r="D13076">
        <v>0</v>
      </c>
      <c r="E13076">
        <v>2018</v>
      </c>
    </row>
    <row r="13077" spans="1:5" x14ac:dyDescent="0.25">
      <c r="A13077" t="s">
        <v>342</v>
      </c>
      <c r="B13077" t="s">
        <v>180</v>
      </c>
      <c r="C13077" t="s">
        <v>11</v>
      </c>
      <c r="D13077">
        <v>0</v>
      </c>
      <c r="E13077">
        <v>2019</v>
      </c>
    </row>
    <row r="13078" spans="1:5" x14ac:dyDescent="0.25">
      <c r="A13078" t="s">
        <v>342</v>
      </c>
      <c r="B13078" t="s">
        <v>180</v>
      </c>
      <c r="C13078" t="s">
        <v>11</v>
      </c>
      <c r="D13078">
        <v>0</v>
      </c>
      <c r="E13078">
        <v>2020</v>
      </c>
    </row>
    <row r="13079" spans="1:5" x14ac:dyDescent="0.25">
      <c r="A13079" t="s">
        <v>342</v>
      </c>
      <c r="B13079" t="s">
        <v>180</v>
      </c>
      <c r="C13079" t="s">
        <v>19</v>
      </c>
      <c r="D13079">
        <v>24860000000</v>
      </c>
      <c r="E13079">
        <v>2018</v>
      </c>
    </row>
    <row r="13080" spans="1:5" x14ac:dyDescent="0.25">
      <c r="A13080" t="s">
        <v>342</v>
      </c>
      <c r="B13080" t="s">
        <v>180</v>
      </c>
      <c r="C13080" t="s">
        <v>19</v>
      </c>
      <c r="D13080">
        <v>29236000000</v>
      </c>
      <c r="E13080">
        <v>2019</v>
      </c>
    </row>
    <row r="13081" spans="1:5" x14ac:dyDescent="0.25">
      <c r="A13081" t="s">
        <v>342</v>
      </c>
      <c r="B13081" t="s">
        <v>180</v>
      </c>
      <c r="C13081" t="s">
        <v>19</v>
      </c>
      <c r="D13081">
        <v>33584000000</v>
      </c>
      <c r="E13081">
        <v>2020</v>
      </c>
    </row>
    <row r="13082" spans="1:5" x14ac:dyDescent="0.25">
      <c r="A13082" t="s">
        <v>342</v>
      </c>
      <c r="B13082" t="s">
        <v>180</v>
      </c>
      <c r="C13082" t="s">
        <v>18</v>
      </c>
      <c r="D13082">
        <v>19371000000</v>
      </c>
      <c r="E13082">
        <v>2018</v>
      </c>
    </row>
    <row r="13083" spans="1:5" x14ac:dyDescent="0.25">
      <c r="A13083" t="s">
        <v>342</v>
      </c>
      <c r="B13083" t="s">
        <v>180</v>
      </c>
      <c r="C13083" t="s">
        <v>18</v>
      </c>
      <c r="D13083">
        <v>23245000000</v>
      </c>
      <c r="E13083">
        <v>2019</v>
      </c>
    </row>
    <row r="13084" spans="1:5" x14ac:dyDescent="0.25">
      <c r="A13084" t="s">
        <v>342</v>
      </c>
      <c r="B13084" t="s">
        <v>180</v>
      </c>
      <c r="C13084" t="s">
        <v>18</v>
      </c>
      <c r="D13084">
        <v>27067000000</v>
      </c>
      <c r="E13084">
        <v>2020</v>
      </c>
    </row>
    <row r="13085" spans="1:5" x14ac:dyDescent="0.25">
      <c r="A13085" t="s">
        <v>342</v>
      </c>
      <c r="B13085" t="s">
        <v>180</v>
      </c>
      <c r="C13085" t="s">
        <v>442</v>
      </c>
      <c r="D13085">
        <v>500000000</v>
      </c>
      <c r="E13085">
        <v>2018</v>
      </c>
    </row>
    <row r="13086" spans="1:5" x14ac:dyDescent="0.25">
      <c r="A13086" t="s">
        <v>342</v>
      </c>
      <c r="B13086" t="s">
        <v>180</v>
      </c>
      <c r="C13086" t="s">
        <v>442</v>
      </c>
      <c r="D13086">
        <v>0</v>
      </c>
      <c r="E13086">
        <v>2019</v>
      </c>
    </row>
    <row r="13087" spans="1:5" x14ac:dyDescent="0.25">
      <c r="A13087" t="s">
        <v>342</v>
      </c>
      <c r="B13087" t="s">
        <v>180</v>
      </c>
      <c r="C13087" t="s">
        <v>442</v>
      </c>
      <c r="D13087">
        <v>649000000</v>
      </c>
      <c r="E13087">
        <v>2020</v>
      </c>
    </row>
    <row r="13088" spans="1:5" x14ac:dyDescent="0.25">
      <c r="A13088" t="s">
        <v>342</v>
      </c>
      <c r="B13088" t="s">
        <v>180</v>
      </c>
      <c r="C13088" t="s">
        <v>443</v>
      </c>
      <c r="D13088">
        <v>1696000000</v>
      </c>
      <c r="E13088">
        <v>2018</v>
      </c>
    </row>
    <row r="13089" spans="1:5" x14ac:dyDescent="0.25">
      <c r="A13089" t="s">
        <v>342</v>
      </c>
      <c r="B13089" t="s">
        <v>180</v>
      </c>
      <c r="C13089" t="s">
        <v>443</v>
      </c>
      <c r="D13089">
        <v>688000000</v>
      </c>
      <c r="E13089">
        <v>2019</v>
      </c>
    </row>
    <row r="13090" spans="1:5" x14ac:dyDescent="0.25">
      <c r="A13090" t="s">
        <v>342</v>
      </c>
      <c r="B13090" t="s">
        <v>180</v>
      </c>
      <c r="C13090" t="s">
        <v>443</v>
      </c>
      <c r="D13090">
        <v>483000000</v>
      </c>
      <c r="E13090">
        <v>2020</v>
      </c>
    </row>
    <row r="13091" spans="1:5" x14ac:dyDescent="0.25">
      <c r="A13091" t="s">
        <v>342</v>
      </c>
      <c r="B13091" t="s">
        <v>180</v>
      </c>
      <c r="C13091" t="s">
        <v>444</v>
      </c>
      <c r="D13091">
        <v>991000000</v>
      </c>
      <c r="E13091">
        <v>2018</v>
      </c>
    </row>
    <row r="13092" spans="1:5" x14ac:dyDescent="0.25">
      <c r="A13092" t="s">
        <v>342</v>
      </c>
      <c r="B13092" t="s">
        <v>180</v>
      </c>
      <c r="C13092" t="s">
        <v>444</v>
      </c>
      <c r="D13092">
        <v>2224000000</v>
      </c>
      <c r="E13092">
        <v>2019</v>
      </c>
    </row>
    <row r="13093" spans="1:5" x14ac:dyDescent="0.25">
      <c r="A13093" t="s">
        <v>342</v>
      </c>
      <c r="B13093" t="s">
        <v>180</v>
      </c>
      <c r="C13093" t="s">
        <v>444</v>
      </c>
      <c r="D13093">
        <v>3959000000</v>
      </c>
      <c r="E13093">
        <v>2020</v>
      </c>
    </row>
    <row r="13094" spans="1:5" x14ac:dyDescent="0.25">
      <c r="A13094" t="s">
        <v>342</v>
      </c>
      <c r="B13094" t="s">
        <v>180</v>
      </c>
      <c r="C13094" t="s">
        <v>445</v>
      </c>
      <c r="D13094">
        <v>0</v>
      </c>
      <c r="E13094">
        <v>2018</v>
      </c>
    </row>
    <row r="13095" spans="1:5" x14ac:dyDescent="0.25">
      <c r="A13095" t="s">
        <v>342</v>
      </c>
      <c r="B13095" t="s">
        <v>180</v>
      </c>
      <c r="C13095" t="s">
        <v>445</v>
      </c>
      <c r="D13095">
        <v>0</v>
      </c>
      <c r="E13095">
        <v>2019</v>
      </c>
    </row>
    <row r="13096" spans="1:5" x14ac:dyDescent="0.25">
      <c r="A13096" t="s">
        <v>342</v>
      </c>
      <c r="B13096" t="s">
        <v>180</v>
      </c>
      <c r="C13096" t="s">
        <v>445</v>
      </c>
      <c r="D13096">
        <v>0</v>
      </c>
      <c r="E13096">
        <v>2020</v>
      </c>
    </row>
    <row r="13097" spans="1:5" x14ac:dyDescent="0.25">
      <c r="A13097" t="s">
        <v>342</v>
      </c>
      <c r="B13097" t="s">
        <v>180</v>
      </c>
      <c r="C13097" t="s">
        <v>446</v>
      </c>
      <c r="D13097">
        <v>0</v>
      </c>
      <c r="E13097">
        <v>2018</v>
      </c>
    </row>
    <row r="13098" spans="1:5" x14ac:dyDescent="0.25">
      <c r="A13098" t="s">
        <v>342</v>
      </c>
      <c r="B13098" t="s">
        <v>180</v>
      </c>
      <c r="C13098" t="s">
        <v>446</v>
      </c>
      <c r="D13098">
        <v>0</v>
      </c>
      <c r="E13098">
        <v>2019</v>
      </c>
    </row>
    <row r="13099" spans="1:5" x14ac:dyDescent="0.25">
      <c r="A13099" t="s">
        <v>342</v>
      </c>
      <c r="B13099" t="s">
        <v>180</v>
      </c>
      <c r="C13099" t="s">
        <v>446</v>
      </c>
      <c r="D13099">
        <v>0</v>
      </c>
      <c r="E13099">
        <v>2020</v>
      </c>
    </row>
    <row r="13100" spans="1:5" x14ac:dyDescent="0.25">
      <c r="A13100" t="s">
        <v>342</v>
      </c>
      <c r="B13100" t="s">
        <v>180</v>
      </c>
      <c r="C13100" t="s">
        <v>447</v>
      </c>
      <c r="D13100">
        <v>-5957000000</v>
      </c>
      <c r="E13100">
        <v>2018</v>
      </c>
    </row>
    <row r="13101" spans="1:5" x14ac:dyDescent="0.25">
      <c r="A13101" t="s">
        <v>342</v>
      </c>
      <c r="B13101" t="s">
        <v>180</v>
      </c>
      <c r="C13101" t="s">
        <v>447</v>
      </c>
      <c r="D13101">
        <v>-8091000000</v>
      </c>
      <c r="E13101">
        <v>2019</v>
      </c>
    </row>
    <row r="13102" spans="1:5" x14ac:dyDescent="0.25">
      <c r="A13102" t="s">
        <v>342</v>
      </c>
      <c r="B13102" t="s">
        <v>180</v>
      </c>
      <c r="C13102" t="s">
        <v>447</v>
      </c>
      <c r="D13102">
        <v>-6111000000</v>
      </c>
      <c r="E13102">
        <v>2020</v>
      </c>
    </row>
    <row r="13103" spans="1:5" x14ac:dyDescent="0.25">
      <c r="A13103" t="s">
        <v>342</v>
      </c>
      <c r="B13103" t="s">
        <v>180</v>
      </c>
      <c r="C13103" t="s">
        <v>448</v>
      </c>
      <c r="D13103">
        <v>0</v>
      </c>
      <c r="E13103">
        <v>2018</v>
      </c>
    </row>
    <row r="13104" spans="1:5" x14ac:dyDescent="0.25">
      <c r="A13104" t="s">
        <v>342</v>
      </c>
      <c r="B13104" t="s">
        <v>180</v>
      </c>
      <c r="C13104" t="s">
        <v>448</v>
      </c>
      <c r="D13104">
        <v>0</v>
      </c>
      <c r="E13104">
        <v>2019</v>
      </c>
    </row>
    <row r="13105" spans="1:5" x14ac:dyDescent="0.25">
      <c r="A13105" t="s">
        <v>342</v>
      </c>
      <c r="B13105" t="s">
        <v>180</v>
      </c>
      <c r="C13105" t="s">
        <v>448</v>
      </c>
      <c r="D13105">
        <v>0</v>
      </c>
      <c r="E13105">
        <v>2020</v>
      </c>
    </row>
    <row r="13106" spans="1:5" x14ac:dyDescent="0.25">
      <c r="A13106" t="s">
        <v>342</v>
      </c>
      <c r="B13106" t="s">
        <v>180</v>
      </c>
      <c r="C13106" t="s">
        <v>449</v>
      </c>
      <c r="D13106">
        <v>790000000</v>
      </c>
      <c r="E13106">
        <v>2018</v>
      </c>
    </row>
    <row r="13107" spans="1:5" x14ac:dyDescent="0.25">
      <c r="A13107" t="s">
        <v>342</v>
      </c>
      <c r="B13107" t="s">
        <v>180</v>
      </c>
      <c r="C13107" t="s">
        <v>449</v>
      </c>
      <c r="D13107">
        <v>-1413000000</v>
      </c>
      <c r="E13107">
        <v>2019</v>
      </c>
    </row>
    <row r="13108" spans="1:5" x14ac:dyDescent="0.25">
      <c r="A13108" t="s">
        <v>342</v>
      </c>
      <c r="B13108" t="s">
        <v>180</v>
      </c>
      <c r="C13108" t="s">
        <v>449</v>
      </c>
      <c r="D13108">
        <v>-1608000000</v>
      </c>
      <c r="E13108">
        <v>2020</v>
      </c>
    </row>
    <row r="13109" spans="1:5" x14ac:dyDescent="0.25">
      <c r="A13109" t="s">
        <v>342</v>
      </c>
      <c r="B13109" t="s">
        <v>180</v>
      </c>
      <c r="C13109" t="s">
        <v>450</v>
      </c>
      <c r="D13109">
        <v>0</v>
      </c>
      <c r="E13109">
        <v>2018</v>
      </c>
    </row>
    <row r="13110" spans="1:5" x14ac:dyDescent="0.25">
      <c r="A13110" t="s">
        <v>342</v>
      </c>
      <c r="B13110" t="s">
        <v>180</v>
      </c>
      <c r="C13110" t="s">
        <v>450</v>
      </c>
      <c r="D13110">
        <v>0</v>
      </c>
      <c r="E13110">
        <v>2019</v>
      </c>
    </row>
    <row r="13111" spans="1:5" x14ac:dyDescent="0.25">
      <c r="A13111" t="s">
        <v>342</v>
      </c>
      <c r="B13111" t="s">
        <v>180</v>
      </c>
      <c r="C13111" t="s">
        <v>450</v>
      </c>
      <c r="D13111">
        <v>0</v>
      </c>
      <c r="E13111">
        <v>2020</v>
      </c>
    </row>
    <row r="13112" spans="1:5" x14ac:dyDescent="0.25">
      <c r="A13112" t="s">
        <v>342</v>
      </c>
      <c r="B13112" t="s">
        <v>180</v>
      </c>
      <c r="C13112" t="s">
        <v>451</v>
      </c>
      <c r="D13112">
        <v>0</v>
      </c>
      <c r="E13112">
        <v>2018</v>
      </c>
    </row>
    <row r="13113" spans="1:5" x14ac:dyDescent="0.25">
      <c r="A13113" t="s">
        <v>342</v>
      </c>
      <c r="B13113" t="s">
        <v>180</v>
      </c>
      <c r="C13113" t="s">
        <v>451</v>
      </c>
      <c r="D13113">
        <v>0</v>
      </c>
      <c r="E13113">
        <v>2019</v>
      </c>
    </row>
    <row r="13114" spans="1:5" x14ac:dyDescent="0.25">
      <c r="A13114" t="s">
        <v>342</v>
      </c>
      <c r="B13114" t="s">
        <v>180</v>
      </c>
      <c r="C13114" t="s">
        <v>451</v>
      </c>
      <c r="D13114">
        <v>0</v>
      </c>
      <c r="E13114">
        <v>2020</v>
      </c>
    </row>
    <row r="13115" spans="1:5" x14ac:dyDescent="0.25">
      <c r="A13115" t="s">
        <v>342</v>
      </c>
      <c r="B13115" t="s">
        <v>180</v>
      </c>
      <c r="C13115" t="s">
        <v>452</v>
      </c>
      <c r="D13115">
        <v>0</v>
      </c>
      <c r="E13115">
        <v>2018</v>
      </c>
    </row>
    <row r="13116" spans="1:5" x14ac:dyDescent="0.25">
      <c r="A13116" t="s">
        <v>342</v>
      </c>
      <c r="B13116" t="s">
        <v>180</v>
      </c>
      <c r="C13116" t="s">
        <v>452</v>
      </c>
      <c r="D13116">
        <v>0</v>
      </c>
      <c r="E13116">
        <v>2019</v>
      </c>
    </row>
    <row r="13117" spans="1:5" x14ac:dyDescent="0.25">
      <c r="A13117" t="s">
        <v>342</v>
      </c>
      <c r="B13117" t="s">
        <v>180</v>
      </c>
      <c r="C13117" t="s">
        <v>452</v>
      </c>
      <c r="D13117">
        <v>0</v>
      </c>
      <c r="E13117">
        <v>2020</v>
      </c>
    </row>
    <row r="13118" spans="1:5" x14ac:dyDescent="0.25">
      <c r="A13118" t="s">
        <v>342</v>
      </c>
      <c r="B13118" t="s">
        <v>180</v>
      </c>
      <c r="C13118" t="s">
        <v>453</v>
      </c>
      <c r="D13118">
        <v>0</v>
      </c>
      <c r="E13118">
        <v>2018</v>
      </c>
    </row>
    <row r="13119" spans="1:5" x14ac:dyDescent="0.25">
      <c r="A13119" t="s">
        <v>342</v>
      </c>
      <c r="B13119" t="s">
        <v>180</v>
      </c>
      <c r="C13119" t="s">
        <v>453</v>
      </c>
      <c r="D13119">
        <v>0</v>
      </c>
      <c r="E13119">
        <v>2019</v>
      </c>
    </row>
    <row r="13120" spans="1:5" x14ac:dyDescent="0.25">
      <c r="A13120" t="s">
        <v>342</v>
      </c>
      <c r="B13120" t="s">
        <v>180</v>
      </c>
      <c r="C13120" t="s">
        <v>453</v>
      </c>
      <c r="D13120">
        <v>0</v>
      </c>
      <c r="E13120">
        <v>2020</v>
      </c>
    </row>
    <row r="13121" spans="1:5" x14ac:dyDescent="0.25">
      <c r="A13121" t="s">
        <v>342</v>
      </c>
      <c r="B13121" t="s">
        <v>180</v>
      </c>
      <c r="C13121" t="s">
        <v>454</v>
      </c>
      <c r="D13121">
        <v>5859000000</v>
      </c>
      <c r="E13121">
        <v>2018</v>
      </c>
    </row>
    <row r="13122" spans="1:5" x14ac:dyDescent="0.25">
      <c r="A13122" t="s">
        <v>342</v>
      </c>
      <c r="B13122" t="s">
        <v>180</v>
      </c>
      <c r="C13122" t="s">
        <v>454</v>
      </c>
      <c r="D13122">
        <v>8118000000</v>
      </c>
      <c r="E13122">
        <v>2019</v>
      </c>
    </row>
    <row r="13123" spans="1:5" x14ac:dyDescent="0.25">
      <c r="A13123" t="s">
        <v>342</v>
      </c>
      <c r="B13123" t="s">
        <v>180</v>
      </c>
      <c r="C13123" t="s">
        <v>454</v>
      </c>
      <c r="D13123">
        <v>6411000000</v>
      </c>
      <c r="E13123">
        <v>2020</v>
      </c>
    </row>
    <row r="13124" spans="1:5" x14ac:dyDescent="0.25">
      <c r="A13124" t="s">
        <v>342</v>
      </c>
      <c r="B13124" t="s">
        <v>180</v>
      </c>
      <c r="C13124" t="s">
        <v>24</v>
      </c>
      <c r="D13124">
        <v>5859000000</v>
      </c>
      <c r="E13124">
        <v>2018</v>
      </c>
    </row>
    <row r="13125" spans="1:5" x14ac:dyDescent="0.25">
      <c r="A13125" t="s">
        <v>342</v>
      </c>
      <c r="B13125" t="s">
        <v>180</v>
      </c>
      <c r="C13125" t="s">
        <v>24</v>
      </c>
      <c r="D13125">
        <v>8118000000</v>
      </c>
      <c r="E13125">
        <v>2019</v>
      </c>
    </row>
    <row r="13126" spans="1:5" x14ac:dyDescent="0.25">
      <c r="A13126" t="s">
        <v>342</v>
      </c>
      <c r="B13126" t="s">
        <v>180</v>
      </c>
      <c r="C13126" t="s">
        <v>24</v>
      </c>
      <c r="D13126">
        <v>6411000000</v>
      </c>
      <c r="E13126">
        <v>2020</v>
      </c>
    </row>
    <row r="13127" spans="1:5" x14ac:dyDescent="0.25">
      <c r="A13127" t="s">
        <v>342</v>
      </c>
      <c r="B13127" t="s">
        <v>180</v>
      </c>
      <c r="C13127" t="s">
        <v>455</v>
      </c>
      <c r="D13127">
        <v>1296000000</v>
      </c>
      <c r="E13127">
        <v>2018</v>
      </c>
    </row>
    <row r="13128" spans="1:5" x14ac:dyDescent="0.25">
      <c r="A13128" t="s">
        <v>342</v>
      </c>
      <c r="B13128" t="s">
        <v>180</v>
      </c>
      <c r="C13128" t="s">
        <v>455</v>
      </c>
      <c r="D13128">
        <v>1828000000</v>
      </c>
      <c r="E13128">
        <v>2019</v>
      </c>
    </row>
    <row r="13129" spans="1:5" x14ac:dyDescent="0.25">
      <c r="A13129" t="s">
        <v>342</v>
      </c>
      <c r="B13129" t="s">
        <v>180</v>
      </c>
      <c r="C13129" t="s">
        <v>455</v>
      </c>
      <c r="D13129">
        <v>1887000000</v>
      </c>
      <c r="E13129">
        <v>2020</v>
      </c>
    </row>
    <row r="13130" spans="1:5" x14ac:dyDescent="0.25">
      <c r="A13130" t="s">
        <v>342</v>
      </c>
      <c r="B13130" t="s">
        <v>180</v>
      </c>
      <c r="C13130" t="s">
        <v>14</v>
      </c>
      <c r="D13130">
        <v>8689000000</v>
      </c>
      <c r="E13130">
        <v>2018</v>
      </c>
    </row>
    <row r="13131" spans="1:5" x14ac:dyDescent="0.25">
      <c r="A13131" t="s">
        <v>342</v>
      </c>
      <c r="B13131" t="s">
        <v>180</v>
      </c>
      <c r="C13131" t="s">
        <v>14</v>
      </c>
      <c r="D13131">
        <v>12334000000</v>
      </c>
      <c r="E13131">
        <v>2019</v>
      </c>
    </row>
    <row r="13132" spans="1:5" x14ac:dyDescent="0.25">
      <c r="A13132" t="s">
        <v>342</v>
      </c>
      <c r="B13132" t="s">
        <v>180</v>
      </c>
      <c r="C13132" t="s">
        <v>14</v>
      </c>
      <c r="D13132">
        <v>14471000000</v>
      </c>
      <c r="E13132">
        <v>2020</v>
      </c>
    </row>
    <row r="13133" spans="1:5" x14ac:dyDescent="0.25">
      <c r="A13133" t="s">
        <v>342</v>
      </c>
      <c r="B13133" t="s">
        <v>180</v>
      </c>
      <c r="C13133" t="s">
        <v>17</v>
      </c>
      <c r="D13133">
        <v>7778000000</v>
      </c>
      <c r="E13133">
        <v>2018</v>
      </c>
    </row>
    <row r="13134" spans="1:5" x14ac:dyDescent="0.25">
      <c r="A13134" t="s">
        <v>342</v>
      </c>
      <c r="B13134" t="s">
        <v>180</v>
      </c>
      <c r="C13134" t="s">
        <v>17</v>
      </c>
      <c r="D13134">
        <v>11341000000</v>
      </c>
      <c r="E13134">
        <v>2019</v>
      </c>
    </row>
    <row r="13135" spans="1:5" x14ac:dyDescent="0.25">
      <c r="A13135" t="s">
        <v>342</v>
      </c>
      <c r="B13135" t="s">
        <v>180</v>
      </c>
      <c r="C13135" t="s">
        <v>17</v>
      </c>
      <c r="D13135">
        <v>15220000000</v>
      </c>
      <c r="E13135">
        <v>2020</v>
      </c>
    </row>
    <row r="13136" spans="1:5" x14ac:dyDescent="0.25">
      <c r="A13136" t="s">
        <v>342</v>
      </c>
      <c r="B13136" t="s">
        <v>180</v>
      </c>
      <c r="C13136" t="s">
        <v>456</v>
      </c>
      <c r="D13136">
        <v>1366000000</v>
      </c>
      <c r="E13136">
        <v>2018</v>
      </c>
    </row>
    <row r="13137" spans="1:5" x14ac:dyDescent="0.25">
      <c r="A13137" t="s">
        <v>342</v>
      </c>
      <c r="B13137" t="s">
        <v>180</v>
      </c>
      <c r="C13137" t="s">
        <v>456</v>
      </c>
      <c r="D13137">
        <v>1456000000</v>
      </c>
      <c r="E13137">
        <v>2019</v>
      </c>
    </row>
    <row r="13138" spans="1:5" x14ac:dyDescent="0.25">
      <c r="A13138" t="s">
        <v>342</v>
      </c>
      <c r="B13138" t="s">
        <v>180</v>
      </c>
      <c r="C13138" t="s">
        <v>456</v>
      </c>
      <c r="D13138">
        <v>1237000000</v>
      </c>
      <c r="E13138">
        <v>2020</v>
      </c>
    </row>
    <row r="13139" spans="1:5" x14ac:dyDescent="0.25">
      <c r="A13139" t="s">
        <v>342</v>
      </c>
      <c r="B13139" t="s">
        <v>180</v>
      </c>
      <c r="C13139" t="s">
        <v>457</v>
      </c>
      <c r="D13139">
        <v>-78000000</v>
      </c>
      <c r="E13139">
        <v>2018</v>
      </c>
    </row>
    <row r="13140" spans="1:5" x14ac:dyDescent="0.25">
      <c r="A13140" t="s">
        <v>342</v>
      </c>
      <c r="B13140" t="s">
        <v>180</v>
      </c>
      <c r="C13140" t="s">
        <v>457</v>
      </c>
      <c r="D13140">
        <v>-321000000</v>
      </c>
      <c r="E13140">
        <v>2020</v>
      </c>
    </row>
    <row r="13141" spans="1:5" x14ac:dyDescent="0.25">
      <c r="A13141" t="s">
        <v>342</v>
      </c>
      <c r="B13141" t="s">
        <v>180</v>
      </c>
      <c r="C13141" t="s">
        <v>494</v>
      </c>
      <c r="D13141">
        <v>0</v>
      </c>
      <c r="E13141">
        <v>2019</v>
      </c>
    </row>
    <row r="13142" spans="1:5" x14ac:dyDescent="0.25">
      <c r="A13142" t="s">
        <v>342</v>
      </c>
      <c r="B13142" t="s">
        <v>180</v>
      </c>
      <c r="C13142" t="s">
        <v>458</v>
      </c>
      <c r="D13142">
        <v>7668000000</v>
      </c>
      <c r="E13142">
        <v>2018</v>
      </c>
    </row>
    <row r="13143" spans="1:5" x14ac:dyDescent="0.25">
      <c r="A13143" t="s">
        <v>342</v>
      </c>
      <c r="B13143" t="s">
        <v>180</v>
      </c>
      <c r="C13143" t="s">
        <v>458</v>
      </c>
      <c r="D13143">
        <v>7219000000</v>
      </c>
      <c r="E13143">
        <v>2019</v>
      </c>
    </row>
    <row r="13144" spans="1:5" x14ac:dyDescent="0.25">
      <c r="A13144" t="s">
        <v>342</v>
      </c>
      <c r="B13144" t="s">
        <v>180</v>
      </c>
      <c r="C13144" t="s">
        <v>458</v>
      </c>
      <c r="D13144">
        <v>7220000000</v>
      </c>
      <c r="E13144">
        <v>2020</v>
      </c>
    </row>
    <row r="13145" spans="1:5" x14ac:dyDescent="0.25">
      <c r="A13145" t="s">
        <v>342</v>
      </c>
      <c r="B13145" t="s">
        <v>180</v>
      </c>
      <c r="C13145" t="s">
        <v>459</v>
      </c>
      <c r="D13145">
        <v>7282000000</v>
      </c>
      <c r="E13145">
        <v>2018</v>
      </c>
    </row>
    <row r="13146" spans="1:5" x14ac:dyDescent="0.25">
      <c r="A13146" t="s">
        <v>342</v>
      </c>
      <c r="B13146" t="s">
        <v>180</v>
      </c>
      <c r="C13146" t="s">
        <v>459</v>
      </c>
      <c r="D13146">
        <v>9664000000</v>
      </c>
      <c r="E13146">
        <v>2019</v>
      </c>
    </row>
    <row r="13147" spans="1:5" x14ac:dyDescent="0.25">
      <c r="A13147" t="s">
        <v>342</v>
      </c>
      <c r="B13147" t="s">
        <v>180</v>
      </c>
      <c r="C13147" t="s">
        <v>459</v>
      </c>
      <c r="D13147">
        <v>8081000000</v>
      </c>
      <c r="E13147">
        <v>2020</v>
      </c>
    </row>
    <row r="13148" spans="1:5" x14ac:dyDescent="0.25">
      <c r="A13148" t="s">
        <v>342</v>
      </c>
      <c r="B13148" t="s">
        <v>180</v>
      </c>
      <c r="C13148" t="s">
        <v>460</v>
      </c>
      <c r="D13148">
        <v>-12038000000</v>
      </c>
      <c r="E13148">
        <v>2018</v>
      </c>
    </row>
    <row r="13149" spans="1:5" x14ac:dyDescent="0.25">
      <c r="A13149" t="s">
        <v>342</v>
      </c>
      <c r="B13149" t="s">
        <v>180</v>
      </c>
      <c r="C13149" t="s">
        <v>460</v>
      </c>
      <c r="D13149">
        <v>-16059000000</v>
      </c>
      <c r="E13149">
        <v>2019</v>
      </c>
    </row>
    <row r="13150" spans="1:5" x14ac:dyDescent="0.25">
      <c r="A13150" t="s">
        <v>342</v>
      </c>
      <c r="B13150" t="s">
        <v>180</v>
      </c>
      <c r="C13150" t="s">
        <v>460</v>
      </c>
      <c r="D13150">
        <v>-12286000000</v>
      </c>
      <c r="E13150">
        <v>2020</v>
      </c>
    </row>
    <row r="13151" spans="1:5" x14ac:dyDescent="0.25">
      <c r="A13151" t="s">
        <v>342</v>
      </c>
      <c r="B13151" t="s">
        <v>180</v>
      </c>
      <c r="C13151" t="s">
        <v>461</v>
      </c>
      <c r="D13151">
        <v>1132000000</v>
      </c>
      <c r="E13151">
        <v>2018</v>
      </c>
    </row>
    <row r="13152" spans="1:5" x14ac:dyDescent="0.25">
      <c r="A13152" t="s">
        <v>342</v>
      </c>
      <c r="B13152" t="s">
        <v>180</v>
      </c>
      <c r="C13152" t="s">
        <v>461</v>
      </c>
      <c r="D13152">
        <v>-459000000</v>
      </c>
      <c r="E13152">
        <v>2019</v>
      </c>
    </row>
    <row r="13153" spans="1:5" x14ac:dyDescent="0.25">
      <c r="A13153" t="s">
        <v>342</v>
      </c>
      <c r="B13153" t="s">
        <v>180</v>
      </c>
      <c r="C13153" t="s">
        <v>461</v>
      </c>
      <c r="D13153">
        <v>-1279000000</v>
      </c>
      <c r="E13153">
        <v>2020</v>
      </c>
    </row>
    <row r="13154" spans="1:5" x14ac:dyDescent="0.25">
      <c r="A13154" t="s">
        <v>342</v>
      </c>
      <c r="B13154" t="s">
        <v>180</v>
      </c>
      <c r="C13154" t="s">
        <v>462</v>
      </c>
      <c r="D13154">
        <v>4617000000</v>
      </c>
      <c r="E13154">
        <v>2018</v>
      </c>
    </row>
    <row r="13155" spans="1:5" x14ac:dyDescent="0.25">
      <c r="A13155" t="s">
        <v>342</v>
      </c>
      <c r="B13155" t="s">
        <v>180</v>
      </c>
      <c r="C13155" t="s">
        <v>462</v>
      </c>
      <c r="D13155">
        <v>6056000000</v>
      </c>
      <c r="E13155">
        <v>2019</v>
      </c>
    </row>
    <row r="13156" spans="1:5" x14ac:dyDescent="0.25">
      <c r="A13156" t="s">
        <v>342</v>
      </c>
      <c r="B13156" t="s">
        <v>180</v>
      </c>
      <c r="C13156" t="s">
        <v>462</v>
      </c>
      <c r="D13156">
        <v>6101000000</v>
      </c>
      <c r="E13156">
        <v>2020</v>
      </c>
    </row>
    <row r="13157" spans="1:5" x14ac:dyDescent="0.25">
      <c r="A13157" t="s">
        <v>342</v>
      </c>
      <c r="B13157" t="s">
        <v>180</v>
      </c>
      <c r="C13157" t="s">
        <v>463</v>
      </c>
      <c r="D13157">
        <v>-221000000</v>
      </c>
      <c r="E13157">
        <v>2018</v>
      </c>
    </row>
    <row r="13158" spans="1:5" x14ac:dyDescent="0.25">
      <c r="A13158" t="s">
        <v>342</v>
      </c>
      <c r="B13158" t="s">
        <v>180</v>
      </c>
      <c r="C13158" t="s">
        <v>463</v>
      </c>
      <c r="D13158">
        <v>45000000</v>
      </c>
      <c r="E13158">
        <v>2019</v>
      </c>
    </row>
    <row r="13159" spans="1:5" x14ac:dyDescent="0.25">
      <c r="A13159" t="s">
        <v>342</v>
      </c>
      <c r="B13159" t="s">
        <v>180</v>
      </c>
      <c r="C13159" t="s">
        <v>463</v>
      </c>
      <c r="D13159">
        <v>-7000000</v>
      </c>
      <c r="E13159">
        <v>2020</v>
      </c>
    </row>
    <row r="13160" spans="1:5" x14ac:dyDescent="0.25">
      <c r="A13160" t="s">
        <v>342</v>
      </c>
      <c r="B13160" t="s">
        <v>180</v>
      </c>
      <c r="C13160" t="s">
        <v>12</v>
      </c>
      <c r="D13160">
        <v>7213000000</v>
      </c>
      <c r="E13160">
        <v>2018</v>
      </c>
    </row>
    <row r="13161" spans="1:5" x14ac:dyDescent="0.25">
      <c r="A13161" t="s">
        <v>342</v>
      </c>
      <c r="B13161" t="s">
        <v>180</v>
      </c>
      <c r="C13161" t="s">
        <v>12</v>
      </c>
      <c r="D13161">
        <v>7400000000</v>
      </c>
      <c r="E13161">
        <v>2019</v>
      </c>
    </row>
    <row r="13162" spans="1:5" x14ac:dyDescent="0.25">
      <c r="A13162" t="s">
        <v>342</v>
      </c>
      <c r="B13162" t="s">
        <v>180</v>
      </c>
      <c r="C13162" t="s">
        <v>12</v>
      </c>
      <c r="D13162">
        <v>6354000000</v>
      </c>
      <c r="E13162">
        <v>2020</v>
      </c>
    </row>
    <row r="13163" spans="1:5" x14ac:dyDescent="0.25">
      <c r="A13163" t="s">
        <v>342</v>
      </c>
      <c r="B13163" t="s">
        <v>180</v>
      </c>
      <c r="C13163" t="s">
        <v>464</v>
      </c>
      <c r="D13163">
        <v>5809000000</v>
      </c>
      <c r="E13163">
        <v>2018</v>
      </c>
    </row>
    <row r="13164" spans="1:5" x14ac:dyDescent="0.25">
      <c r="A13164" t="s">
        <v>342</v>
      </c>
      <c r="B13164" t="s">
        <v>180</v>
      </c>
      <c r="C13164" t="s">
        <v>464</v>
      </c>
      <c r="D13164">
        <v>5926000000</v>
      </c>
      <c r="E13164">
        <v>2019</v>
      </c>
    </row>
    <row r="13165" spans="1:5" x14ac:dyDescent="0.25">
      <c r="A13165" t="s">
        <v>342</v>
      </c>
      <c r="B13165" t="s">
        <v>180</v>
      </c>
      <c r="C13165" t="s">
        <v>464</v>
      </c>
      <c r="D13165">
        <v>5241000000</v>
      </c>
      <c r="E13165">
        <v>2020</v>
      </c>
    </row>
    <row r="13166" spans="1:5" x14ac:dyDescent="0.25">
      <c r="A13166" t="s">
        <v>342</v>
      </c>
      <c r="B13166" t="s">
        <v>180</v>
      </c>
      <c r="C13166" t="s">
        <v>465</v>
      </c>
      <c r="D13166">
        <v>2177000000</v>
      </c>
      <c r="E13166">
        <v>2018</v>
      </c>
    </row>
    <row r="13167" spans="1:5" x14ac:dyDescent="0.25">
      <c r="A13167" t="s">
        <v>342</v>
      </c>
      <c r="B13167" t="s">
        <v>180</v>
      </c>
      <c r="C13167" t="s">
        <v>465</v>
      </c>
      <c r="D13167">
        <v>6208000000</v>
      </c>
      <c r="E13167">
        <v>2019</v>
      </c>
    </row>
    <row r="13168" spans="1:5" x14ac:dyDescent="0.25">
      <c r="A13168" t="s">
        <v>342</v>
      </c>
      <c r="B13168" t="s">
        <v>180</v>
      </c>
      <c r="C13168" t="s">
        <v>465</v>
      </c>
      <c r="D13168">
        <v>7275000000</v>
      </c>
      <c r="E13168">
        <v>2020</v>
      </c>
    </row>
    <row r="13169" spans="1:5" x14ac:dyDescent="0.25">
      <c r="A13169" t="s">
        <v>342</v>
      </c>
      <c r="B13169" t="s">
        <v>180</v>
      </c>
      <c r="C13169" t="s">
        <v>466</v>
      </c>
      <c r="D13169">
        <v>1944000000</v>
      </c>
      <c r="E13169">
        <v>2018</v>
      </c>
    </row>
    <row r="13170" spans="1:5" x14ac:dyDescent="0.25">
      <c r="A13170" t="s">
        <v>342</v>
      </c>
      <c r="B13170" t="s">
        <v>180</v>
      </c>
      <c r="C13170" t="s">
        <v>466</v>
      </c>
      <c r="D13170">
        <v>2814000000</v>
      </c>
      <c r="E13170">
        <v>2019</v>
      </c>
    </row>
    <row r="13171" spans="1:5" x14ac:dyDescent="0.25">
      <c r="A13171" t="s">
        <v>342</v>
      </c>
      <c r="B13171" t="s">
        <v>180</v>
      </c>
      <c r="C13171" t="s">
        <v>466</v>
      </c>
      <c r="D13171">
        <v>3197000000</v>
      </c>
      <c r="E13171">
        <v>2020</v>
      </c>
    </row>
    <row r="13172" spans="1:5" x14ac:dyDescent="0.25">
      <c r="A13172" t="s">
        <v>342</v>
      </c>
      <c r="B13172" t="s">
        <v>180</v>
      </c>
      <c r="C13172" t="s">
        <v>467</v>
      </c>
      <c r="D13172">
        <v>1128000000</v>
      </c>
      <c r="E13172">
        <v>2018</v>
      </c>
    </row>
    <row r="13173" spans="1:5" x14ac:dyDescent="0.25">
      <c r="A13173" t="s">
        <v>342</v>
      </c>
      <c r="B13173" t="s">
        <v>180</v>
      </c>
      <c r="C13173" t="s">
        <v>467</v>
      </c>
      <c r="D13173">
        <v>0</v>
      </c>
      <c r="E13173">
        <v>2019</v>
      </c>
    </row>
    <row r="13174" spans="1:5" x14ac:dyDescent="0.25">
      <c r="A13174" t="s">
        <v>342</v>
      </c>
      <c r="B13174" t="s">
        <v>180</v>
      </c>
      <c r="C13174" t="s">
        <v>467</v>
      </c>
      <c r="D13174">
        <v>73000000</v>
      </c>
      <c r="E13174">
        <v>2020</v>
      </c>
    </row>
    <row r="13175" spans="1:5" x14ac:dyDescent="0.25">
      <c r="A13175" t="s">
        <v>342</v>
      </c>
      <c r="B13175" t="s">
        <v>180</v>
      </c>
      <c r="C13175" t="s">
        <v>468</v>
      </c>
      <c r="D13175">
        <v>0</v>
      </c>
      <c r="E13175">
        <v>2018</v>
      </c>
    </row>
    <row r="13176" spans="1:5" x14ac:dyDescent="0.25">
      <c r="A13176" t="s">
        <v>342</v>
      </c>
      <c r="B13176" t="s">
        <v>180</v>
      </c>
      <c r="C13176" t="s">
        <v>468</v>
      </c>
      <c r="D13176">
        <v>0</v>
      </c>
      <c r="E13176">
        <v>2019</v>
      </c>
    </row>
    <row r="13177" spans="1:5" x14ac:dyDescent="0.25">
      <c r="A13177" t="s">
        <v>342</v>
      </c>
      <c r="B13177" t="s">
        <v>180</v>
      </c>
      <c r="C13177" t="s">
        <v>468</v>
      </c>
      <c r="D13177">
        <v>0</v>
      </c>
      <c r="E13177">
        <v>2020</v>
      </c>
    </row>
    <row r="13178" spans="1:5" x14ac:dyDescent="0.25">
      <c r="A13178" t="s">
        <v>342</v>
      </c>
      <c r="B13178" t="s">
        <v>180</v>
      </c>
      <c r="C13178" t="s">
        <v>469</v>
      </c>
      <c r="D13178">
        <v>1044000000</v>
      </c>
      <c r="E13178">
        <v>2018</v>
      </c>
    </row>
    <row r="13179" spans="1:5" x14ac:dyDescent="0.25">
      <c r="A13179" t="s">
        <v>342</v>
      </c>
      <c r="B13179" t="s">
        <v>180</v>
      </c>
      <c r="C13179" t="s">
        <v>469</v>
      </c>
      <c r="D13179">
        <v>1345000000</v>
      </c>
      <c r="E13179">
        <v>2019</v>
      </c>
    </row>
    <row r="13180" spans="1:5" x14ac:dyDescent="0.25">
      <c r="A13180" t="s">
        <v>342</v>
      </c>
      <c r="B13180" t="s">
        <v>180</v>
      </c>
      <c r="C13180" t="s">
        <v>469</v>
      </c>
      <c r="D13180">
        <v>1605000000</v>
      </c>
      <c r="E13180">
        <v>2020</v>
      </c>
    </row>
    <row r="13181" spans="1:5" x14ac:dyDescent="0.25">
      <c r="A13181" t="s">
        <v>342</v>
      </c>
      <c r="B13181" t="s">
        <v>180</v>
      </c>
      <c r="C13181" t="s">
        <v>470</v>
      </c>
      <c r="D13181">
        <v>597000000</v>
      </c>
      <c r="E13181">
        <v>2018</v>
      </c>
    </row>
    <row r="13182" spans="1:5" x14ac:dyDescent="0.25">
      <c r="A13182" t="s">
        <v>342</v>
      </c>
      <c r="B13182" t="s">
        <v>180</v>
      </c>
      <c r="C13182" t="s">
        <v>470</v>
      </c>
      <c r="D13182">
        <v>0</v>
      </c>
      <c r="E13182">
        <v>2019</v>
      </c>
    </row>
    <row r="13183" spans="1:5" x14ac:dyDescent="0.25">
      <c r="A13183" t="s">
        <v>342</v>
      </c>
      <c r="B13183" t="s">
        <v>180</v>
      </c>
      <c r="C13183" t="s">
        <v>470</v>
      </c>
      <c r="D13183">
        <v>0</v>
      </c>
      <c r="E13183">
        <v>2020</v>
      </c>
    </row>
    <row r="13184" spans="1:5" x14ac:dyDescent="0.25">
      <c r="A13184" t="s">
        <v>342</v>
      </c>
      <c r="B13184" t="s">
        <v>180</v>
      </c>
      <c r="C13184" t="s">
        <v>471</v>
      </c>
      <c r="D13184">
        <v>0</v>
      </c>
      <c r="E13184">
        <v>2018</v>
      </c>
    </row>
    <row r="13185" spans="1:5" x14ac:dyDescent="0.25">
      <c r="A13185" t="s">
        <v>342</v>
      </c>
      <c r="B13185" t="s">
        <v>180</v>
      </c>
      <c r="C13185" t="s">
        <v>471</v>
      </c>
      <c r="D13185">
        <v>0</v>
      </c>
      <c r="E13185">
        <v>2019</v>
      </c>
    </row>
    <row r="13186" spans="1:5" x14ac:dyDescent="0.25">
      <c r="A13186" t="s">
        <v>342</v>
      </c>
      <c r="B13186" t="s">
        <v>180</v>
      </c>
      <c r="C13186" t="s">
        <v>471</v>
      </c>
      <c r="D13186">
        <v>0</v>
      </c>
      <c r="E13186">
        <v>2020</v>
      </c>
    </row>
    <row r="13187" spans="1:5" x14ac:dyDescent="0.25">
      <c r="A13187" t="s">
        <v>342</v>
      </c>
      <c r="B13187" t="s">
        <v>180</v>
      </c>
      <c r="C13187" t="s">
        <v>472</v>
      </c>
      <c r="D13187">
        <v>0</v>
      </c>
      <c r="E13187">
        <v>2018</v>
      </c>
    </row>
    <row r="13188" spans="1:5" x14ac:dyDescent="0.25">
      <c r="A13188" t="s">
        <v>342</v>
      </c>
      <c r="B13188" t="s">
        <v>180</v>
      </c>
      <c r="C13188" t="s">
        <v>472</v>
      </c>
      <c r="D13188">
        <v>0</v>
      </c>
      <c r="E13188">
        <v>2019</v>
      </c>
    </row>
    <row r="13189" spans="1:5" x14ac:dyDescent="0.25">
      <c r="A13189" t="s">
        <v>342</v>
      </c>
      <c r="B13189" t="s">
        <v>180</v>
      </c>
      <c r="C13189" t="s">
        <v>472</v>
      </c>
      <c r="D13189">
        <v>0</v>
      </c>
      <c r="E13189">
        <v>2020</v>
      </c>
    </row>
    <row r="13190" spans="1:5" x14ac:dyDescent="0.25">
      <c r="A13190" t="s">
        <v>342</v>
      </c>
      <c r="B13190" t="s">
        <v>180</v>
      </c>
      <c r="C13190" t="s">
        <v>473</v>
      </c>
      <c r="D13190">
        <v>0</v>
      </c>
      <c r="E13190">
        <v>2018</v>
      </c>
    </row>
    <row r="13191" spans="1:5" x14ac:dyDescent="0.25">
      <c r="A13191" t="s">
        <v>342</v>
      </c>
      <c r="B13191" t="s">
        <v>180</v>
      </c>
      <c r="C13191" t="s">
        <v>473</v>
      </c>
      <c r="D13191">
        <v>0</v>
      </c>
      <c r="E13191">
        <v>2019</v>
      </c>
    </row>
    <row r="13192" spans="1:5" x14ac:dyDescent="0.25">
      <c r="A13192" t="s">
        <v>342</v>
      </c>
      <c r="B13192" t="s">
        <v>180</v>
      </c>
      <c r="C13192" t="s">
        <v>473</v>
      </c>
      <c r="D13192">
        <v>0</v>
      </c>
      <c r="E13192">
        <v>2020</v>
      </c>
    </row>
    <row r="13193" spans="1:5" x14ac:dyDescent="0.25">
      <c r="A13193" t="s">
        <v>342</v>
      </c>
      <c r="B13193" t="s">
        <v>180</v>
      </c>
      <c r="C13193" t="s">
        <v>474</v>
      </c>
      <c r="D13193">
        <v>1308000000</v>
      </c>
      <c r="E13193">
        <v>2018</v>
      </c>
    </row>
    <row r="13194" spans="1:5" x14ac:dyDescent="0.25">
      <c r="A13194" t="s">
        <v>342</v>
      </c>
      <c r="B13194" t="s">
        <v>180</v>
      </c>
      <c r="C13194" t="s">
        <v>474</v>
      </c>
      <c r="D13194">
        <v>759000000</v>
      </c>
      <c r="E13194">
        <v>2019</v>
      </c>
    </row>
    <row r="13195" spans="1:5" x14ac:dyDescent="0.25">
      <c r="A13195" t="s">
        <v>342</v>
      </c>
      <c r="B13195" t="s">
        <v>180</v>
      </c>
      <c r="C13195" t="s">
        <v>474</v>
      </c>
      <c r="D13195">
        <v>261000000</v>
      </c>
      <c r="E13195">
        <v>2020</v>
      </c>
    </row>
    <row r="13196" spans="1:5" x14ac:dyDescent="0.25">
      <c r="A13196" t="s">
        <v>342</v>
      </c>
      <c r="B13196" t="s">
        <v>180</v>
      </c>
      <c r="C13196" t="s">
        <v>475</v>
      </c>
      <c r="D13196">
        <v>104000000</v>
      </c>
      <c r="E13196">
        <v>2018</v>
      </c>
    </row>
    <row r="13197" spans="1:5" x14ac:dyDescent="0.25">
      <c r="A13197" t="s">
        <v>342</v>
      </c>
      <c r="B13197" t="s">
        <v>180</v>
      </c>
      <c r="C13197" t="s">
        <v>475</v>
      </c>
      <c r="D13197">
        <v>126000000</v>
      </c>
      <c r="E13197">
        <v>2019</v>
      </c>
    </row>
    <row r="13198" spans="1:5" x14ac:dyDescent="0.25">
      <c r="A13198" t="s">
        <v>342</v>
      </c>
      <c r="B13198" t="s">
        <v>180</v>
      </c>
      <c r="C13198" t="s">
        <v>475</v>
      </c>
      <c r="D13198">
        <v>97000000</v>
      </c>
      <c r="E13198">
        <v>2020</v>
      </c>
    </row>
    <row r="13199" spans="1:5" x14ac:dyDescent="0.25">
      <c r="A13199" t="s">
        <v>342</v>
      </c>
      <c r="B13199" t="s">
        <v>180</v>
      </c>
      <c r="C13199" t="s">
        <v>476</v>
      </c>
      <c r="D13199">
        <v>0</v>
      </c>
      <c r="E13199">
        <v>2018</v>
      </c>
    </row>
    <row r="13200" spans="1:5" x14ac:dyDescent="0.25">
      <c r="A13200" t="s">
        <v>342</v>
      </c>
      <c r="B13200" t="s">
        <v>180</v>
      </c>
      <c r="C13200" t="s">
        <v>476</v>
      </c>
      <c r="D13200">
        <v>0</v>
      </c>
      <c r="E13200">
        <v>2019</v>
      </c>
    </row>
    <row r="13201" spans="1:5" x14ac:dyDescent="0.25">
      <c r="A13201" t="s">
        <v>342</v>
      </c>
      <c r="B13201" t="s">
        <v>180</v>
      </c>
      <c r="C13201" t="s">
        <v>476</v>
      </c>
      <c r="D13201">
        <v>0</v>
      </c>
      <c r="E13201">
        <v>2020</v>
      </c>
    </row>
    <row r="13202" spans="1:5" x14ac:dyDescent="0.25">
      <c r="A13202" t="s">
        <v>342</v>
      </c>
      <c r="B13202" t="s">
        <v>180</v>
      </c>
      <c r="C13202" t="s">
        <v>477</v>
      </c>
      <c r="D13202">
        <v>4933000000</v>
      </c>
      <c r="E13202">
        <v>2018</v>
      </c>
    </row>
    <row r="13203" spans="1:5" x14ac:dyDescent="0.25">
      <c r="A13203" t="s">
        <v>342</v>
      </c>
      <c r="B13203" t="s">
        <v>180</v>
      </c>
      <c r="C13203" t="s">
        <v>477</v>
      </c>
      <c r="D13203">
        <v>6497000000</v>
      </c>
      <c r="E13203">
        <v>2019</v>
      </c>
    </row>
    <row r="13204" spans="1:5" x14ac:dyDescent="0.25">
      <c r="A13204" t="s">
        <v>342</v>
      </c>
      <c r="B13204" t="s">
        <v>180</v>
      </c>
      <c r="C13204" t="s">
        <v>477</v>
      </c>
      <c r="D13204">
        <v>4473000000</v>
      </c>
      <c r="E13204">
        <v>2020</v>
      </c>
    </row>
    <row r="13205" spans="1:5" x14ac:dyDescent="0.25">
      <c r="A13205" t="s">
        <v>342</v>
      </c>
      <c r="B13205" t="s">
        <v>180</v>
      </c>
      <c r="C13205" t="s">
        <v>478</v>
      </c>
      <c r="D13205">
        <v>0</v>
      </c>
      <c r="E13205">
        <v>2018</v>
      </c>
    </row>
    <row r="13206" spans="1:5" x14ac:dyDescent="0.25">
      <c r="A13206" t="s">
        <v>342</v>
      </c>
      <c r="B13206" t="s">
        <v>180</v>
      </c>
      <c r="C13206" t="s">
        <v>478</v>
      </c>
      <c r="D13206">
        <v>0</v>
      </c>
      <c r="E13206">
        <v>2019</v>
      </c>
    </row>
    <row r="13207" spans="1:5" x14ac:dyDescent="0.25">
      <c r="A13207" t="s">
        <v>342</v>
      </c>
      <c r="B13207" t="s">
        <v>180</v>
      </c>
      <c r="C13207" t="s">
        <v>478</v>
      </c>
      <c r="D13207">
        <v>0</v>
      </c>
      <c r="E13207">
        <v>2020</v>
      </c>
    </row>
    <row r="13208" spans="1:5" x14ac:dyDescent="0.25">
      <c r="A13208" t="s">
        <v>342</v>
      </c>
      <c r="B13208" t="s">
        <v>180</v>
      </c>
      <c r="C13208" t="s">
        <v>479</v>
      </c>
      <c r="D13208">
        <v>27283000000</v>
      </c>
      <c r="E13208">
        <v>2018</v>
      </c>
    </row>
    <row r="13209" spans="1:5" x14ac:dyDescent="0.25">
      <c r="A13209" t="s">
        <v>342</v>
      </c>
      <c r="B13209" t="s">
        <v>180</v>
      </c>
      <c r="C13209" t="s">
        <v>479</v>
      </c>
      <c r="D13209">
        <v>33984000000</v>
      </c>
      <c r="E13209">
        <v>2019</v>
      </c>
    </row>
    <row r="13210" spans="1:5" x14ac:dyDescent="0.25">
      <c r="A13210" t="s">
        <v>342</v>
      </c>
      <c r="B13210" t="s">
        <v>180</v>
      </c>
      <c r="C13210" t="s">
        <v>479</v>
      </c>
      <c r="D13210">
        <v>38747000000</v>
      </c>
      <c r="E13210">
        <v>2020</v>
      </c>
    </row>
    <row r="13211" spans="1:5" x14ac:dyDescent="0.25">
      <c r="A13211" t="s">
        <v>342</v>
      </c>
      <c r="B13211" t="s">
        <v>180</v>
      </c>
      <c r="C13211" t="s">
        <v>480</v>
      </c>
      <c r="D13211">
        <v>14950000000</v>
      </c>
      <c r="E13211">
        <v>2018</v>
      </c>
    </row>
    <row r="13212" spans="1:5" x14ac:dyDescent="0.25">
      <c r="A13212" t="s">
        <v>342</v>
      </c>
      <c r="B13212" t="s">
        <v>180</v>
      </c>
      <c r="C13212" t="s">
        <v>480</v>
      </c>
      <c r="D13212">
        <v>16883000000</v>
      </c>
      <c r="E13212">
        <v>2019</v>
      </c>
    </row>
    <row r="13213" spans="1:5" x14ac:dyDescent="0.25">
      <c r="A13213" t="s">
        <v>342</v>
      </c>
      <c r="B13213" t="s">
        <v>180</v>
      </c>
      <c r="C13213" t="s">
        <v>480</v>
      </c>
      <c r="D13213">
        <v>15301000000</v>
      </c>
      <c r="E13213">
        <v>2020</v>
      </c>
    </row>
    <row r="13214" spans="1:5" x14ac:dyDescent="0.25">
      <c r="A13214" t="s">
        <v>342</v>
      </c>
      <c r="B13214" t="s">
        <v>180</v>
      </c>
      <c r="C13214" t="s">
        <v>481</v>
      </c>
      <c r="D13214">
        <v>6081000000</v>
      </c>
      <c r="E13214">
        <v>2018</v>
      </c>
    </row>
    <row r="13215" spans="1:5" x14ac:dyDescent="0.25">
      <c r="A13215" t="s">
        <v>342</v>
      </c>
      <c r="B13215" t="s">
        <v>180</v>
      </c>
      <c r="C13215" t="s">
        <v>481</v>
      </c>
      <c r="D13215">
        <v>6697000000</v>
      </c>
      <c r="E13215">
        <v>2019</v>
      </c>
    </row>
    <row r="13216" spans="1:5" x14ac:dyDescent="0.25">
      <c r="A13216" t="s">
        <v>342</v>
      </c>
      <c r="B13216" t="s">
        <v>180</v>
      </c>
      <c r="C13216" t="s">
        <v>481</v>
      </c>
      <c r="D13216">
        <v>6567000000</v>
      </c>
      <c r="E13216">
        <v>2020</v>
      </c>
    </row>
    <row r="13217" spans="1:5" x14ac:dyDescent="0.25">
      <c r="A13217" t="s">
        <v>342</v>
      </c>
      <c r="B13217" t="s">
        <v>180</v>
      </c>
      <c r="C13217" t="s">
        <v>482</v>
      </c>
      <c r="D13217">
        <v>0</v>
      </c>
      <c r="E13217">
        <v>2018</v>
      </c>
    </row>
    <row r="13218" spans="1:5" x14ac:dyDescent="0.25">
      <c r="A13218" t="s">
        <v>342</v>
      </c>
      <c r="B13218" t="s">
        <v>180</v>
      </c>
      <c r="C13218" t="s">
        <v>482</v>
      </c>
      <c r="D13218">
        <v>0</v>
      </c>
      <c r="E13218">
        <v>2019</v>
      </c>
    </row>
    <row r="13219" spans="1:5" x14ac:dyDescent="0.25">
      <c r="A13219" t="s">
        <v>342</v>
      </c>
      <c r="B13219" t="s">
        <v>180</v>
      </c>
      <c r="C13219" t="s">
        <v>482</v>
      </c>
      <c r="D13219">
        <v>0</v>
      </c>
      <c r="E13219">
        <v>2020</v>
      </c>
    </row>
    <row r="13220" spans="1:5" x14ac:dyDescent="0.25">
      <c r="A13220" t="s">
        <v>342</v>
      </c>
      <c r="B13220" t="s">
        <v>180</v>
      </c>
      <c r="C13220" t="s">
        <v>483</v>
      </c>
      <c r="D13220">
        <v>1696000000</v>
      </c>
      <c r="E13220">
        <v>2018</v>
      </c>
    </row>
    <row r="13221" spans="1:5" x14ac:dyDescent="0.25">
      <c r="A13221" t="s">
        <v>342</v>
      </c>
      <c r="B13221" t="s">
        <v>180</v>
      </c>
      <c r="C13221" t="s">
        <v>483</v>
      </c>
      <c r="D13221">
        <v>688000000</v>
      </c>
      <c r="E13221">
        <v>2019</v>
      </c>
    </row>
    <row r="13222" spans="1:5" x14ac:dyDescent="0.25">
      <c r="A13222" t="s">
        <v>342</v>
      </c>
      <c r="B13222" t="s">
        <v>180</v>
      </c>
      <c r="C13222" t="s">
        <v>483</v>
      </c>
      <c r="D13222">
        <v>483000000</v>
      </c>
      <c r="E13222">
        <v>2020</v>
      </c>
    </row>
    <row r="13223" spans="1:5" x14ac:dyDescent="0.25">
      <c r="A13223" t="s">
        <v>342</v>
      </c>
      <c r="B13223" t="s">
        <v>180</v>
      </c>
      <c r="C13223" t="s">
        <v>484</v>
      </c>
      <c r="D13223">
        <v>196000000</v>
      </c>
      <c r="E13223">
        <v>2018</v>
      </c>
    </row>
    <row r="13224" spans="1:5" x14ac:dyDescent="0.25">
      <c r="A13224" t="s">
        <v>342</v>
      </c>
      <c r="B13224" t="s">
        <v>180</v>
      </c>
      <c r="C13224" t="s">
        <v>484</v>
      </c>
      <c r="D13224">
        <v>250000000</v>
      </c>
      <c r="E13224">
        <v>2019</v>
      </c>
    </row>
    <row r="13225" spans="1:5" x14ac:dyDescent="0.25">
      <c r="A13225" t="s">
        <v>342</v>
      </c>
      <c r="B13225" t="s">
        <v>180</v>
      </c>
      <c r="C13225" t="s">
        <v>484</v>
      </c>
      <c r="D13225">
        <v>254000000</v>
      </c>
      <c r="E13225">
        <v>2020</v>
      </c>
    </row>
    <row r="13226" spans="1:5" x14ac:dyDescent="0.25">
      <c r="A13226" t="s">
        <v>342</v>
      </c>
      <c r="B13226" t="s">
        <v>180</v>
      </c>
      <c r="C13226" t="s">
        <v>485</v>
      </c>
      <c r="D13226">
        <v>5395000000</v>
      </c>
      <c r="E13226">
        <v>2018</v>
      </c>
    </row>
    <row r="13227" spans="1:5" x14ac:dyDescent="0.25">
      <c r="A13227" t="s">
        <v>342</v>
      </c>
      <c r="B13227" t="s">
        <v>180</v>
      </c>
      <c r="C13227" t="s">
        <v>485</v>
      </c>
      <c r="D13227">
        <v>6391000000</v>
      </c>
      <c r="E13227">
        <v>2020</v>
      </c>
    </row>
    <row r="13228" spans="1:5" x14ac:dyDescent="0.25">
      <c r="A13228" t="s">
        <v>342</v>
      </c>
      <c r="B13228" t="s">
        <v>180</v>
      </c>
      <c r="C13228" t="s">
        <v>495</v>
      </c>
      <c r="D13228">
        <v>0</v>
      </c>
      <c r="E13228">
        <v>2019</v>
      </c>
    </row>
    <row r="13229" spans="1:5" x14ac:dyDescent="0.25">
      <c r="A13229" t="s">
        <v>342</v>
      </c>
      <c r="B13229" t="s">
        <v>180</v>
      </c>
      <c r="C13229" t="s">
        <v>486</v>
      </c>
      <c r="D13229">
        <v>751000000</v>
      </c>
      <c r="E13229">
        <v>2018</v>
      </c>
    </row>
    <row r="13230" spans="1:5" x14ac:dyDescent="0.25">
      <c r="A13230" t="s">
        <v>342</v>
      </c>
      <c r="B13230" t="s">
        <v>180</v>
      </c>
      <c r="C13230" t="s">
        <v>486</v>
      </c>
      <c r="D13230">
        <v>676000000</v>
      </c>
      <c r="E13230">
        <v>2019</v>
      </c>
    </row>
    <row r="13231" spans="1:5" x14ac:dyDescent="0.25">
      <c r="A13231" t="s">
        <v>342</v>
      </c>
      <c r="B13231" t="s">
        <v>180</v>
      </c>
      <c r="C13231" t="s">
        <v>486</v>
      </c>
      <c r="D13231">
        <v>3193000000</v>
      </c>
      <c r="E13231">
        <v>2020</v>
      </c>
    </row>
    <row r="13232" spans="1:5" x14ac:dyDescent="0.25">
      <c r="A13232" t="s">
        <v>344</v>
      </c>
      <c r="B13232" t="s">
        <v>182</v>
      </c>
      <c r="C13232" t="s">
        <v>411</v>
      </c>
      <c r="D13232">
        <v>1986900000</v>
      </c>
      <c r="E13232">
        <v>2018</v>
      </c>
    </row>
    <row r="13233" spans="1:5" x14ac:dyDescent="0.25">
      <c r="A13233" t="s">
        <v>344</v>
      </c>
      <c r="B13233" t="s">
        <v>182</v>
      </c>
      <c r="C13233" t="s">
        <v>411</v>
      </c>
      <c r="D13233">
        <v>1905200000</v>
      </c>
      <c r="E13233">
        <v>2019</v>
      </c>
    </row>
    <row r="13234" spans="1:5" x14ac:dyDescent="0.25">
      <c r="A13234" t="s">
        <v>344</v>
      </c>
      <c r="B13234" t="s">
        <v>182</v>
      </c>
      <c r="C13234" t="s">
        <v>411</v>
      </c>
      <c r="D13234">
        <v>2097800000</v>
      </c>
      <c r="E13234">
        <v>2020</v>
      </c>
    </row>
    <row r="13235" spans="1:5" x14ac:dyDescent="0.25">
      <c r="A13235" t="s">
        <v>344</v>
      </c>
      <c r="B13235" t="s">
        <v>182</v>
      </c>
      <c r="C13235" t="s">
        <v>10</v>
      </c>
      <c r="D13235">
        <v>2441500000</v>
      </c>
      <c r="E13235">
        <v>2018</v>
      </c>
    </row>
    <row r="13236" spans="1:5" x14ac:dyDescent="0.25">
      <c r="A13236" t="s">
        <v>344</v>
      </c>
      <c r="B13236" t="s">
        <v>182</v>
      </c>
      <c r="C13236" t="s">
        <v>10</v>
      </c>
      <c r="D13236">
        <v>2224200000</v>
      </c>
      <c r="E13236">
        <v>2019</v>
      </c>
    </row>
    <row r="13237" spans="1:5" x14ac:dyDescent="0.25">
      <c r="A13237" t="s">
        <v>344</v>
      </c>
      <c r="B13237" t="s">
        <v>182</v>
      </c>
      <c r="C13237" t="s">
        <v>10</v>
      </c>
      <c r="D13237">
        <v>2110300000</v>
      </c>
      <c r="E13237">
        <v>2020</v>
      </c>
    </row>
    <row r="13238" spans="1:5" x14ac:dyDescent="0.25">
      <c r="A13238" t="s">
        <v>344</v>
      </c>
      <c r="B13238" t="s">
        <v>182</v>
      </c>
      <c r="C13238" t="s">
        <v>412</v>
      </c>
      <c r="D13238">
        <v>7376000000</v>
      </c>
      <c r="E13238">
        <v>2018</v>
      </c>
    </row>
    <row r="13239" spans="1:5" x14ac:dyDescent="0.25">
      <c r="A13239" t="s">
        <v>344</v>
      </c>
      <c r="B13239" t="s">
        <v>182</v>
      </c>
      <c r="C13239" t="s">
        <v>412</v>
      </c>
      <c r="D13239">
        <v>7653900000</v>
      </c>
      <c r="E13239">
        <v>2019</v>
      </c>
    </row>
    <row r="13240" spans="1:5" x14ac:dyDescent="0.25">
      <c r="A13240" t="s">
        <v>344</v>
      </c>
      <c r="B13240" t="s">
        <v>182</v>
      </c>
      <c r="C13240" t="s">
        <v>412</v>
      </c>
      <c r="D13240">
        <v>7903600000</v>
      </c>
      <c r="E13240">
        <v>2020</v>
      </c>
    </row>
    <row r="13241" spans="1:5" x14ac:dyDescent="0.25">
      <c r="A13241" t="s">
        <v>344</v>
      </c>
      <c r="B13241" t="s">
        <v>182</v>
      </c>
      <c r="C13241" t="s">
        <v>413</v>
      </c>
      <c r="D13241">
        <v>341900000</v>
      </c>
      <c r="E13241">
        <v>2018</v>
      </c>
    </row>
    <row r="13242" spans="1:5" x14ac:dyDescent="0.25">
      <c r="A13242" t="s">
        <v>344</v>
      </c>
      <c r="B13242" t="s">
        <v>182</v>
      </c>
      <c r="C13242" t="s">
        <v>413</v>
      </c>
      <c r="D13242">
        <v>308500000</v>
      </c>
      <c r="E13242">
        <v>2019</v>
      </c>
    </row>
    <row r="13243" spans="1:5" x14ac:dyDescent="0.25">
      <c r="A13243" t="s">
        <v>344</v>
      </c>
      <c r="B13243" t="s">
        <v>182</v>
      </c>
      <c r="C13243" t="s">
        <v>413</v>
      </c>
      <c r="D13243">
        <v>23600000</v>
      </c>
      <c r="E13243">
        <v>2020</v>
      </c>
    </row>
    <row r="13244" spans="1:5" x14ac:dyDescent="0.25">
      <c r="A13244" t="s">
        <v>344</v>
      </c>
      <c r="B13244" t="s">
        <v>182</v>
      </c>
      <c r="C13244" t="s">
        <v>15</v>
      </c>
      <c r="D13244">
        <v>32811200000</v>
      </c>
      <c r="E13244">
        <v>2018</v>
      </c>
    </row>
    <row r="13245" spans="1:5" x14ac:dyDescent="0.25">
      <c r="A13245" t="s">
        <v>344</v>
      </c>
      <c r="B13245" t="s">
        <v>182</v>
      </c>
      <c r="C13245" t="s">
        <v>15</v>
      </c>
      <c r="D13245">
        <v>47510800000</v>
      </c>
      <c r="E13245">
        <v>2019</v>
      </c>
    </row>
    <row r="13246" spans="1:5" x14ac:dyDescent="0.25">
      <c r="A13246" t="s">
        <v>344</v>
      </c>
      <c r="B13246" t="s">
        <v>182</v>
      </c>
      <c r="C13246" t="s">
        <v>15</v>
      </c>
      <c r="D13246">
        <v>52626800000</v>
      </c>
      <c r="E13246">
        <v>2020</v>
      </c>
    </row>
    <row r="13247" spans="1:5" x14ac:dyDescent="0.25">
      <c r="A13247" t="s">
        <v>344</v>
      </c>
      <c r="B13247" t="s">
        <v>182</v>
      </c>
      <c r="C13247" t="s">
        <v>414</v>
      </c>
      <c r="D13247">
        <v>-2741700000</v>
      </c>
      <c r="E13247">
        <v>2018</v>
      </c>
    </row>
    <row r="13248" spans="1:5" x14ac:dyDescent="0.25">
      <c r="A13248" t="s">
        <v>344</v>
      </c>
      <c r="B13248" t="s">
        <v>182</v>
      </c>
      <c r="C13248" t="s">
        <v>414</v>
      </c>
      <c r="D13248">
        <v>-2393700000</v>
      </c>
      <c r="E13248">
        <v>2019</v>
      </c>
    </row>
    <row r="13249" spans="1:5" x14ac:dyDescent="0.25">
      <c r="A13249" t="s">
        <v>344</v>
      </c>
      <c r="B13249" t="s">
        <v>182</v>
      </c>
      <c r="C13249" t="s">
        <v>414</v>
      </c>
      <c r="D13249">
        <v>-1640800000</v>
      </c>
      <c r="E13249">
        <v>2020</v>
      </c>
    </row>
    <row r="13250" spans="1:5" x14ac:dyDescent="0.25">
      <c r="A13250" t="s">
        <v>344</v>
      </c>
      <c r="B13250" t="s">
        <v>182</v>
      </c>
      <c r="C13250" t="s">
        <v>415</v>
      </c>
      <c r="D13250">
        <v>-5949600000</v>
      </c>
      <c r="E13250">
        <v>2018</v>
      </c>
    </row>
    <row r="13251" spans="1:5" x14ac:dyDescent="0.25">
      <c r="A13251" t="s">
        <v>344</v>
      </c>
      <c r="B13251" t="s">
        <v>182</v>
      </c>
      <c r="C13251" t="s">
        <v>415</v>
      </c>
      <c r="D13251">
        <v>-4994800000</v>
      </c>
      <c r="E13251">
        <v>2019</v>
      </c>
    </row>
    <row r="13252" spans="1:5" x14ac:dyDescent="0.25">
      <c r="A13252" t="s">
        <v>344</v>
      </c>
      <c r="B13252" t="s">
        <v>182</v>
      </c>
      <c r="C13252" t="s">
        <v>415</v>
      </c>
      <c r="D13252">
        <v>-2249000000</v>
      </c>
      <c r="E13252">
        <v>2020</v>
      </c>
    </row>
    <row r="13253" spans="1:5" x14ac:dyDescent="0.25">
      <c r="A13253" t="s">
        <v>344</v>
      </c>
      <c r="B13253" t="s">
        <v>182</v>
      </c>
      <c r="C13253" t="s">
        <v>416</v>
      </c>
      <c r="D13253">
        <v>-2455100000</v>
      </c>
      <c r="E13253">
        <v>2018</v>
      </c>
    </row>
    <row r="13254" spans="1:5" x14ac:dyDescent="0.25">
      <c r="A13254" t="s">
        <v>344</v>
      </c>
      <c r="B13254" t="s">
        <v>182</v>
      </c>
      <c r="C13254" t="s">
        <v>416</v>
      </c>
      <c r="D13254">
        <v>-3071100000</v>
      </c>
      <c r="E13254">
        <v>2019</v>
      </c>
    </row>
    <row r="13255" spans="1:5" x14ac:dyDescent="0.25">
      <c r="A13255" t="s">
        <v>344</v>
      </c>
      <c r="B13255" t="s">
        <v>182</v>
      </c>
      <c r="C13255" t="s">
        <v>416</v>
      </c>
      <c r="D13255">
        <v>-1545800000</v>
      </c>
      <c r="E13255">
        <v>2020</v>
      </c>
    </row>
    <row r="13256" spans="1:5" x14ac:dyDescent="0.25">
      <c r="A13256" t="s">
        <v>344</v>
      </c>
      <c r="B13256" t="s">
        <v>182</v>
      </c>
      <c r="C13256" t="s">
        <v>417</v>
      </c>
      <c r="D13256">
        <v>6966700000</v>
      </c>
      <c r="E13256">
        <v>2018</v>
      </c>
    </row>
    <row r="13257" spans="1:5" x14ac:dyDescent="0.25">
      <c r="A13257" t="s">
        <v>344</v>
      </c>
      <c r="B13257" t="s">
        <v>182</v>
      </c>
      <c r="C13257" t="s">
        <v>417</v>
      </c>
      <c r="D13257">
        <v>8122100000</v>
      </c>
      <c r="E13257">
        <v>2019</v>
      </c>
    </row>
    <row r="13258" spans="1:5" x14ac:dyDescent="0.25">
      <c r="A13258" t="s">
        <v>344</v>
      </c>
      <c r="B13258" t="s">
        <v>182</v>
      </c>
      <c r="C13258" t="s">
        <v>417</v>
      </c>
      <c r="D13258">
        <v>6265200000</v>
      </c>
      <c r="E13258">
        <v>2020</v>
      </c>
    </row>
    <row r="13259" spans="1:5" x14ac:dyDescent="0.25">
      <c r="A13259" t="s">
        <v>344</v>
      </c>
      <c r="B13259" t="s">
        <v>182</v>
      </c>
      <c r="C13259" t="s">
        <v>418</v>
      </c>
      <c r="D13259">
        <v>866000000</v>
      </c>
      <c r="E13259">
        <v>2018</v>
      </c>
    </row>
    <row r="13260" spans="1:5" x14ac:dyDescent="0.25">
      <c r="A13260" t="s">
        <v>344</v>
      </c>
      <c r="B13260" t="s">
        <v>182</v>
      </c>
      <c r="C13260" t="s">
        <v>418</v>
      </c>
      <c r="D13260">
        <v>898500000</v>
      </c>
      <c r="E13260">
        <v>2019</v>
      </c>
    </row>
    <row r="13261" spans="1:5" x14ac:dyDescent="0.25">
      <c r="A13261" t="s">
        <v>344</v>
      </c>
      <c r="B13261" t="s">
        <v>182</v>
      </c>
      <c r="C13261" t="s">
        <v>418</v>
      </c>
      <c r="D13261">
        <v>3449100000</v>
      </c>
      <c r="E13261">
        <v>2020</v>
      </c>
    </row>
    <row r="13262" spans="1:5" x14ac:dyDescent="0.25">
      <c r="A13262" t="s">
        <v>344</v>
      </c>
      <c r="B13262" t="s">
        <v>182</v>
      </c>
      <c r="C13262" t="s">
        <v>419</v>
      </c>
      <c r="D13262">
        <v>479400000</v>
      </c>
      <c r="E13262">
        <v>2018</v>
      </c>
    </row>
    <row r="13263" spans="1:5" x14ac:dyDescent="0.25">
      <c r="A13263" t="s">
        <v>344</v>
      </c>
      <c r="B13263" t="s">
        <v>182</v>
      </c>
      <c r="C13263" t="s">
        <v>419</v>
      </c>
      <c r="D13263">
        <v>-27000000</v>
      </c>
      <c r="E13263">
        <v>2019</v>
      </c>
    </row>
    <row r="13264" spans="1:5" x14ac:dyDescent="0.25">
      <c r="A13264" t="s">
        <v>344</v>
      </c>
      <c r="B13264" t="s">
        <v>182</v>
      </c>
      <c r="C13264" t="s">
        <v>419</v>
      </c>
      <c r="D13264">
        <v>6800000</v>
      </c>
      <c r="E13264">
        <v>2020</v>
      </c>
    </row>
    <row r="13265" spans="1:5" x14ac:dyDescent="0.25">
      <c r="A13265" t="s">
        <v>344</v>
      </c>
      <c r="B13265" t="s">
        <v>182</v>
      </c>
      <c r="C13265" t="s">
        <v>420</v>
      </c>
      <c r="D13265">
        <v>0</v>
      </c>
      <c r="E13265">
        <v>2018</v>
      </c>
    </row>
    <row r="13266" spans="1:5" x14ac:dyDescent="0.25">
      <c r="A13266" t="s">
        <v>344</v>
      </c>
      <c r="B13266" t="s">
        <v>182</v>
      </c>
      <c r="C13266" t="s">
        <v>420</v>
      </c>
      <c r="D13266">
        <v>0</v>
      </c>
      <c r="E13266">
        <v>2019</v>
      </c>
    </row>
    <row r="13267" spans="1:5" x14ac:dyDescent="0.25">
      <c r="A13267" t="s">
        <v>344</v>
      </c>
      <c r="B13267" t="s">
        <v>182</v>
      </c>
      <c r="C13267" t="s">
        <v>420</v>
      </c>
      <c r="D13267">
        <v>0</v>
      </c>
      <c r="E13267">
        <v>2020</v>
      </c>
    </row>
    <row r="13268" spans="1:5" x14ac:dyDescent="0.25">
      <c r="A13268" t="s">
        <v>344</v>
      </c>
      <c r="B13268" t="s">
        <v>182</v>
      </c>
      <c r="C13268" t="s">
        <v>421</v>
      </c>
      <c r="D13268">
        <v>8600000</v>
      </c>
      <c r="E13268">
        <v>2018</v>
      </c>
    </row>
    <row r="13269" spans="1:5" x14ac:dyDescent="0.25">
      <c r="A13269" t="s">
        <v>344</v>
      </c>
      <c r="B13269" t="s">
        <v>182</v>
      </c>
      <c r="C13269" t="s">
        <v>421</v>
      </c>
      <c r="D13269">
        <v>142700000</v>
      </c>
      <c r="E13269">
        <v>2019</v>
      </c>
    </row>
    <row r="13270" spans="1:5" x14ac:dyDescent="0.25">
      <c r="A13270" t="s">
        <v>344</v>
      </c>
      <c r="B13270" t="s">
        <v>182</v>
      </c>
      <c r="C13270" t="s">
        <v>421</v>
      </c>
      <c r="D13270">
        <v>-136700000</v>
      </c>
      <c r="E13270">
        <v>2020</v>
      </c>
    </row>
    <row r="13271" spans="1:5" x14ac:dyDescent="0.25">
      <c r="A13271" t="s">
        <v>344</v>
      </c>
      <c r="B13271" t="s">
        <v>182</v>
      </c>
      <c r="C13271" t="s">
        <v>422</v>
      </c>
      <c r="D13271">
        <v>470800000</v>
      </c>
      <c r="E13271">
        <v>2018</v>
      </c>
    </row>
    <row r="13272" spans="1:5" x14ac:dyDescent="0.25">
      <c r="A13272" t="s">
        <v>344</v>
      </c>
      <c r="B13272" t="s">
        <v>182</v>
      </c>
      <c r="C13272" t="s">
        <v>422</v>
      </c>
      <c r="D13272">
        <v>-169700000</v>
      </c>
      <c r="E13272">
        <v>2019</v>
      </c>
    </row>
    <row r="13273" spans="1:5" x14ac:dyDescent="0.25">
      <c r="A13273" t="s">
        <v>344</v>
      </c>
      <c r="B13273" t="s">
        <v>182</v>
      </c>
      <c r="C13273" t="s">
        <v>422</v>
      </c>
      <c r="D13273">
        <v>143500000</v>
      </c>
      <c r="E13273">
        <v>2020</v>
      </c>
    </row>
    <row r="13274" spans="1:5" x14ac:dyDescent="0.25">
      <c r="A13274" t="s">
        <v>344</v>
      </c>
      <c r="B13274" t="s">
        <v>182</v>
      </c>
      <c r="C13274" t="s">
        <v>423</v>
      </c>
      <c r="D13274">
        <v>16600000</v>
      </c>
      <c r="E13274">
        <v>2018</v>
      </c>
    </row>
    <row r="13275" spans="1:5" x14ac:dyDescent="0.25">
      <c r="A13275" t="s">
        <v>344</v>
      </c>
      <c r="B13275" t="s">
        <v>182</v>
      </c>
      <c r="C13275" t="s">
        <v>423</v>
      </c>
      <c r="D13275">
        <v>16600000</v>
      </c>
      <c r="E13275">
        <v>2019</v>
      </c>
    </row>
    <row r="13276" spans="1:5" x14ac:dyDescent="0.25">
      <c r="A13276" t="s">
        <v>344</v>
      </c>
      <c r="B13276" t="s">
        <v>182</v>
      </c>
      <c r="C13276" t="s">
        <v>423</v>
      </c>
      <c r="D13276">
        <v>16600000</v>
      </c>
      <c r="E13276">
        <v>2020</v>
      </c>
    </row>
    <row r="13277" spans="1:5" x14ac:dyDescent="0.25">
      <c r="A13277" t="s">
        <v>344</v>
      </c>
      <c r="B13277" t="s">
        <v>182</v>
      </c>
      <c r="C13277" t="s">
        <v>424</v>
      </c>
      <c r="D13277">
        <v>0</v>
      </c>
      <c r="E13277">
        <v>2018</v>
      </c>
    </row>
    <row r="13278" spans="1:5" x14ac:dyDescent="0.25">
      <c r="A13278" t="s">
        <v>344</v>
      </c>
      <c r="B13278" t="s">
        <v>182</v>
      </c>
      <c r="C13278" t="s">
        <v>424</v>
      </c>
      <c r="D13278">
        <v>0</v>
      </c>
      <c r="E13278">
        <v>2019</v>
      </c>
    </row>
    <row r="13279" spans="1:5" x14ac:dyDescent="0.25">
      <c r="A13279" t="s">
        <v>344</v>
      </c>
      <c r="B13279" t="s">
        <v>182</v>
      </c>
      <c r="C13279" t="s">
        <v>424</v>
      </c>
      <c r="D13279">
        <v>0</v>
      </c>
      <c r="E13279">
        <v>2020</v>
      </c>
    </row>
    <row r="13280" spans="1:5" x14ac:dyDescent="0.25">
      <c r="A13280" t="s">
        <v>344</v>
      </c>
      <c r="B13280" t="s">
        <v>182</v>
      </c>
      <c r="C13280" t="s">
        <v>425</v>
      </c>
      <c r="D13280">
        <v>5493200000</v>
      </c>
      <c r="E13280">
        <v>2018</v>
      </c>
    </row>
    <row r="13281" spans="1:5" x14ac:dyDescent="0.25">
      <c r="A13281" t="s">
        <v>344</v>
      </c>
      <c r="B13281" t="s">
        <v>182</v>
      </c>
      <c r="C13281" t="s">
        <v>425</v>
      </c>
      <c r="D13281">
        <v>6152200000</v>
      </c>
      <c r="E13281">
        <v>2019</v>
      </c>
    </row>
    <row r="13282" spans="1:5" x14ac:dyDescent="0.25">
      <c r="A13282" t="s">
        <v>344</v>
      </c>
      <c r="B13282" t="s">
        <v>182</v>
      </c>
      <c r="C13282" t="s">
        <v>425</v>
      </c>
      <c r="D13282">
        <v>4626400000</v>
      </c>
      <c r="E13282">
        <v>2020</v>
      </c>
    </row>
    <row r="13283" spans="1:5" x14ac:dyDescent="0.25">
      <c r="A13283" t="s">
        <v>344</v>
      </c>
      <c r="B13283" t="s">
        <v>182</v>
      </c>
      <c r="C13283" t="s">
        <v>426</v>
      </c>
      <c r="D13283">
        <v>-431100000</v>
      </c>
      <c r="E13283">
        <v>2018</v>
      </c>
    </row>
    <row r="13284" spans="1:5" x14ac:dyDescent="0.25">
      <c r="A13284" t="s">
        <v>344</v>
      </c>
      <c r="B13284" t="s">
        <v>182</v>
      </c>
      <c r="C13284" t="s">
        <v>426</v>
      </c>
      <c r="D13284">
        <v>126800000</v>
      </c>
      <c r="E13284">
        <v>2019</v>
      </c>
    </row>
    <row r="13285" spans="1:5" x14ac:dyDescent="0.25">
      <c r="A13285" t="s">
        <v>344</v>
      </c>
      <c r="B13285" t="s">
        <v>182</v>
      </c>
      <c r="C13285" t="s">
        <v>426</v>
      </c>
      <c r="D13285">
        <v>-104100000</v>
      </c>
      <c r="E13285">
        <v>2020</v>
      </c>
    </row>
    <row r="13286" spans="1:5" x14ac:dyDescent="0.25">
      <c r="A13286" t="s">
        <v>344</v>
      </c>
      <c r="B13286" t="s">
        <v>182</v>
      </c>
      <c r="C13286" t="s">
        <v>21</v>
      </c>
      <c r="D13286">
        <v>1973300000</v>
      </c>
      <c r="E13286">
        <v>2018</v>
      </c>
    </row>
    <row r="13287" spans="1:5" x14ac:dyDescent="0.25">
      <c r="A13287" t="s">
        <v>344</v>
      </c>
      <c r="B13287" t="s">
        <v>182</v>
      </c>
      <c r="C13287" t="s">
        <v>21</v>
      </c>
      <c r="D13287">
        <v>559500000</v>
      </c>
      <c r="E13287">
        <v>2019</v>
      </c>
    </row>
    <row r="13288" spans="1:5" x14ac:dyDescent="0.25">
      <c r="A13288" t="s">
        <v>344</v>
      </c>
      <c r="B13288" t="s">
        <v>182</v>
      </c>
      <c r="C13288" t="s">
        <v>21</v>
      </c>
      <c r="D13288">
        <v>567900000</v>
      </c>
      <c r="E13288">
        <v>2020</v>
      </c>
    </row>
    <row r="13289" spans="1:5" x14ac:dyDescent="0.25">
      <c r="A13289" t="s">
        <v>344</v>
      </c>
      <c r="B13289" t="s">
        <v>182</v>
      </c>
      <c r="C13289" t="s">
        <v>427</v>
      </c>
      <c r="D13289">
        <v>12435300000</v>
      </c>
      <c r="E13289">
        <v>2018</v>
      </c>
    </row>
    <row r="13290" spans="1:5" x14ac:dyDescent="0.25">
      <c r="A13290" t="s">
        <v>344</v>
      </c>
      <c r="B13290" t="s">
        <v>182</v>
      </c>
      <c r="C13290" t="s">
        <v>427</v>
      </c>
      <c r="D13290">
        <v>12294600000</v>
      </c>
      <c r="E13290">
        <v>2019</v>
      </c>
    </row>
    <row r="13291" spans="1:5" x14ac:dyDescent="0.25">
      <c r="A13291" t="s">
        <v>344</v>
      </c>
      <c r="B13291" t="s">
        <v>182</v>
      </c>
      <c r="C13291" t="s">
        <v>427</v>
      </c>
      <c r="D13291">
        <v>11883800000</v>
      </c>
      <c r="E13291">
        <v>2020</v>
      </c>
    </row>
    <row r="13292" spans="1:5" x14ac:dyDescent="0.25">
      <c r="A13292" t="s">
        <v>344</v>
      </c>
      <c r="B13292" t="s">
        <v>182</v>
      </c>
      <c r="C13292" t="s">
        <v>13</v>
      </c>
      <c r="D13292">
        <v>4053200000</v>
      </c>
      <c r="E13292">
        <v>2018</v>
      </c>
    </row>
    <row r="13293" spans="1:5" x14ac:dyDescent="0.25">
      <c r="A13293" t="s">
        <v>344</v>
      </c>
      <c r="B13293" t="s">
        <v>182</v>
      </c>
      <c r="C13293" t="s">
        <v>13</v>
      </c>
      <c r="D13293">
        <v>3557900000</v>
      </c>
      <c r="E13293">
        <v>2019</v>
      </c>
    </row>
    <row r="13294" spans="1:5" x14ac:dyDescent="0.25">
      <c r="A13294" t="s">
        <v>344</v>
      </c>
      <c r="B13294" t="s">
        <v>182</v>
      </c>
      <c r="C13294" t="s">
        <v>13</v>
      </c>
      <c r="D13294">
        <v>6243200000</v>
      </c>
      <c r="E13294">
        <v>2020</v>
      </c>
    </row>
    <row r="13295" spans="1:5" x14ac:dyDescent="0.25">
      <c r="A13295" t="s">
        <v>344</v>
      </c>
      <c r="B13295" t="s">
        <v>182</v>
      </c>
      <c r="C13295" t="s">
        <v>16</v>
      </c>
      <c r="D13295">
        <v>2973500000</v>
      </c>
      <c r="E13295">
        <v>2018</v>
      </c>
    </row>
    <row r="13296" spans="1:5" x14ac:dyDescent="0.25">
      <c r="A13296" t="s">
        <v>344</v>
      </c>
      <c r="B13296" t="s">
        <v>182</v>
      </c>
      <c r="C13296" t="s">
        <v>16</v>
      </c>
      <c r="D13296">
        <v>3621000000</v>
      </c>
      <c r="E13296">
        <v>2019</v>
      </c>
    </row>
    <row r="13297" spans="1:5" x14ac:dyDescent="0.25">
      <c r="A13297" t="s">
        <v>344</v>
      </c>
      <c r="B13297" t="s">
        <v>182</v>
      </c>
      <c r="C13297" t="s">
        <v>16</v>
      </c>
      <c r="D13297">
        <v>6181200000</v>
      </c>
      <c r="E13297">
        <v>2020</v>
      </c>
    </row>
    <row r="13298" spans="1:5" x14ac:dyDescent="0.25">
      <c r="A13298" t="s">
        <v>344</v>
      </c>
      <c r="B13298" t="s">
        <v>182</v>
      </c>
      <c r="C13298" t="s">
        <v>428</v>
      </c>
      <c r="D13298">
        <v>214800000</v>
      </c>
      <c r="E13298">
        <v>2018</v>
      </c>
    </row>
    <row r="13299" spans="1:5" x14ac:dyDescent="0.25">
      <c r="A13299" t="s">
        <v>344</v>
      </c>
      <c r="B13299" t="s">
        <v>182</v>
      </c>
      <c r="C13299" t="s">
        <v>428</v>
      </c>
      <c r="D13299">
        <v>300600000</v>
      </c>
      <c r="E13299">
        <v>2020</v>
      </c>
    </row>
    <row r="13300" spans="1:5" x14ac:dyDescent="0.25">
      <c r="A13300" t="s">
        <v>344</v>
      </c>
      <c r="B13300" t="s">
        <v>182</v>
      </c>
      <c r="C13300" t="s">
        <v>429</v>
      </c>
      <c r="D13300">
        <v>214800000</v>
      </c>
      <c r="E13300">
        <v>2018</v>
      </c>
    </row>
    <row r="13301" spans="1:5" x14ac:dyDescent="0.25">
      <c r="A13301" t="s">
        <v>344</v>
      </c>
      <c r="B13301" t="s">
        <v>182</v>
      </c>
      <c r="C13301" t="s">
        <v>429</v>
      </c>
      <c r="D13301">
        <v>262500000</v>
      </c>
      <c r="E13301">
        <v>2019</v>
      </c>
    </row>
    <row r="13302" spans="1:5" x14ac:dyDescent="0.25">
      <c r="A13302" t="s">
        <v>344</v>
      </c>
      <c r="B13302" t="s">
        <v>182</v>
      </c>
      <c r="C13302" t="s">
        <v>429</v>
      </c>
      <c r="D13302">
        <v>262500000</v>
      </c>
      <c r="E13302">
        <v>2019</v>
      </c>
    </row>
    <row r="13303" spans="1:5" x14ac:dyDescent="0.25">
      <c r="A13303" t="s">
        <v>344</v>
      </c>
      <c r="B13303" t="s">
        <v>182</v>
      </c>
      <c r="C13303" t="s">
        <v>429</v>
      </c>
      <c r="D13303">
        <v>300600000</v>
      </c>
      <c r="E13303">
        <v>2020</v>
      </c>
    </row>
    <row r="13304" spans="1:5" x14ac:dyDescent="0.25">
      <c r="A13304" t="s">
        <v>344</v>
      </c>
      <c r="B13304" t="s">
        <v>182</v>
      </c>
      <c r="C13304" t="s">
        <v>430</v>
      </c>
      <c r="D13304">
        <v>7816100000</v>
      </c>
      <c r="E13304">
        <v>2018</v>
      </c>
    </row>
    <row r="13305" spans="1:5" x14ac:dyDescent="0.25">
      <c r="A13305" t="s">
        <v>344</v>
      </c>
      <c r="B13305" t="s">
        <v>182</v>
      </c>
      <c r="C13305" t="s">
        <v>430</v>
      </c>
      <c r="D13305">
        <v>8018100000</v>
      </c>
      <c r="E13305">
        <v>2019</v>
      </c>
    </row>
    <row r="13306" spans="1:5" x14ac:dyDescent="0.25">
      <c r="A13306" t="s">
        <v>344</v>
      </c>
      <c r="B13306" t="s">
        <v>182</v>
      </c>
      <c r="C13306" t="s">
        <v>430</v>
      </c>
      <c r="D13306">
        <v>6140700000</v>
      </c>
      <c r="E13306">
        <v>2020</v>
      </c>
    </row>
    <row r="13307" spans="1:5" x14ac:dyDescent="0.25">
      <c r="A13307" t="s">
        <v>344</v>
      </c>
      <c r="B13307" t="s">
        <v>182</v>
      </c>
      <c r="C13307" t="s">
        <v>431</v>
      </c>
      <c r="D13307">
        <v>0</v>
      </c>
      <c r="E13307">
        <v>2018</v>
      </c>
    </row>
    <row r="13308" spans="1:5" x14ac:dyDescent="0.25">
      <c r="A13308" t="s">
        <v>344</v>
      </c>
      <c r="B13308" t="s">
        <v>182</v>
      </c>
      <c r="C13308" t="s">
        <v>431</v>
      </c>
      <c r="D13308">
        <v>0</v>
      </c>
      <c r="E13308">
        <v>2019</v>
      </c>
    </row>
    <row r="13309" spans="1:5" x14ac:dyDescent="0.25">
      <c r="A13309" t="s">
        <v>344</v>
      </c>
      <c r="B13309" t="s">
        <v>182</v>
      </c>
      <c r="C13309" t="s">
        <v>431</v>
      </c>
      <c r="D13309">
        <v>0</v>
      </c>
      <c r="E13309">
        <v>2020</v>
      </c>
    </row>
    <row r="13310" spans="1:5" x14ac:dyDescent="0.25">
      <c r="A13310" t="s">
        <v>344</v>
      </c>
      <c r="B13310" t="s">
        <v>182</v>
      </c>
      <c r="C13310" t="s">
        <v>432</v>
      </c>
      <c r="D13310">
        <v>43465</v>
      </c>
      <c r="E13310">
        <v>2018</v>
      </c>
    </row>
    <row r="13311" spans="1:5" x14ac:dyDescent="0.25">
      <c r="A13311" t="s">
        <v>344</v>
      </c>
      <c r="B13311" t="s">
        <v>182</v>
      </c>
      <c r="C13311" t="s">
        <v>432</v>
      </c>
      <c r="D13311">
        <v>43830</v>
      </c>
      <c r="E13311">
        <v>2019</v>
      </c>
    </row>
    <row r="13312" spans="1:5" x14ac:dyDescent="0.25">
      <c r="A13312" t="s">
        <v>344</v>
      </c>
      <c r="B13312" t="s">
        <v>182</v>
      </c>
      <c r="C13312" t="s">
        <v>432</v>
      </c>
      <c r="D13312">
        <v>44196</v>
      </c>
      <c r="E13312">
        <v>2020</v>
      </c>
    </row>
    <row r="13313" spans="1:5" x14ac:dyDescent="0.25">
      <c r="A13313" t="s">
        <v>344</v>
      </c>
      <c r="B13313" t="s">
        <v>182</v>
      </c>
      <c r="C13313" t="s">
        <v>433</v>
      </c>
      <c r="D13313">
        <v>0</v>
      </c>
      <c r="E13313">
        <v>2018</v>
      </c>
    </row>
    <row r="13314" spans="1:5" x14ac:dyDescent="0.25">
      <c r="A13314" t="s">
        <v>344</v>
      </c>
      <c r="B13314" t="s">
        <v>182</v>
      </c>
      <c r="C13314" t="s">
        <v>433</v>
      </c>
      <c r="D13314">
        <v>0</v>
      </c>
      <c r="E13314">
        <v>2019</v>
      </c>
    </row>
    <row r="13315" spans="1:5" x14ac:dyDescent="0.25">
      <c r="A13315" t="s">
        <v>344</v>
      </c>
      <c r="B13315" t="s">
        <v>182</v>
      </c>
      <c r="C13315" t="s">
        <v>433</v>
      </c>
      <c r="D13315">
        <v>0</v>
      </c>
      <c r="E13315">
        <v>2020</v>
      </c>
    </row>
    <row r="13316" spans="1:5" x14ac:dyDescent="0.25">
      <c r="A13316" t="s">
        <v>344</v>
      </c>
      <c r="B13316" t="s">
        <v>182</v>
      </c>
      <c r="C13316" t="s">
        <v>434</v>
      </c>
      <c r="D13316">
        <v>-6258400000</v>
      </c>
      <c r="E13316">
        <v>2018</v>
      </c>
    </row>
    <row r="13317" spans="1:5" x14ac:dyDescent="0.25">
      <c r="A13317" t="s">
        <v>344</v>
      </c>
      <c r="B13317" t="s">
        <v>182</v>
      </c>
      <c r="C13317" t="s">
        <v>434</v>
      </c>
      <c r="D13317">
        <v>-8210300000</v>
      </c>
      <c r="E13317">
        <v>2019</v>
      </c>
    </row>
    <row r="13318" spans="1:5" x14ac:dyDescent="0.25">
      <c r="A13318" t="s">
        <v>344</v>
      </c>
      <c r="B13318" t="s">
        <v>182</v>
      </c>
      <c r="C13318" t="s">
        <v>434</v>
      </c>
      <c r="D13318">
        <v>-7824900000</v>
      </c>
      <c r="E13318">
        <v>2020</v>
      </c>
    </row>
    <row r="13319" spans="1:5" x14ac:dyDescent="0.25">
      <c r="A13319" t="s">
        <v>344</v>
      </c>
      <c r="B13319" t="s">
        <v>182</v>
      </c>
      <c r="C13319" t="s">
        <v>435</v>
      </c>
      <c r="D13319">
        <v>0</v>
      </c>
      <c r="E13319">
        <v>2018</v>
      </c>
    </row>
    <row r="13320" spans="1:5" x14ac:dyDescent="0.25">
      <c r="A13320" t="s">
        <v>344</v>
      </c>
      <c r="B13320" t="s">
        <v>182</v>
      </c>
      <c r="C13320" t="s">
        <v>435</v>
      </c>
      <c r="D13320">
        <v>0</v>
      </c>
      <c r="E13320">
        <v>2019</v>
      </c>
    </row>
    <row r="13321" spans="1:5" x14ac:dyDescent="0.25">
      <c r="A13321" t="s">
        <v>344</v>
      </c>
      <c r="B13321" t="s">
        <v>182</v>
      </c>
      <c r="C13321" t="s">
        <v>435</v>
      </c>
      <c r="D13321">
        <v>0</v>
      </c>
      <c r="E13321">
        <v>2020</v>
      </c>
    </row>
    <row r="13322" spans="1:5" x14ac:dyDescent="0.25">
      <c r="A13322" t="s">
        <v>344</v>
      </c>
      <c r="B13322" t="s">
        <v>182</v>
      </c>
      <c r="C13322" t="s">
        <v>436</v>
      </c>
      <c r="D13322">
        <v>2331500000</v>
      </c>
      <c r="E13322">
        <v>2018</v>
      </c>
    </row>
    <row r="13323" spans="1:5" x14ac:dyDescent="0.25">
      <c r="A13323" t="s">
        <v>344</v>
      </c>
      <c r="B13323" t="s">
        <v>182</v>
      </c>
      <c r="C13323" t="s">
        <v>436</v>
      </c>
      <c r="D13323">
        <v>2677400000</v>
      </c>
      <c r="E13323">
        <v>2019</v>
      </c>
    </row>
    <row r="13324" spans="1:5" x14ac:dyDescent="0.25">
      <c r="A13324" t="s">
        <v>344</v>
      </c>
      <c r="B13324" t="s">
        <v>182</v>
      </c>
      <c r="C13324" t="s">
        <v>436</v>
      </c>
      <c r="D13324">
        <v>2773100000</v>
      </c>
      <c r="E13324">
        <v>2020</v>
      </c>
    </row>
    <row r="13325" spans="1:5" x14ac:dyDescent="0.25">
      <c r="A13325" t="s">
        <v>344</v>
      </c>
      <c r="B13325" t="s">
        <v>182</v>
      </c>
      <c r="C13325" t="s">
        <v>437</v>
      </c>
      <c r="D13325">
        <v>19051900000</v>
      </c>
      <c r="E13325">
        <v>2018</v>
      </c>
    </row>
    <row r="13326" spans="1:5" x14ac:dyDescent="0.25">
      <c r="A13326" t="s">
        <v>344</v>
      </c>
      <c r="B13326" t="s">
        <v>182</v>
      </c>
      <c r="C13326" t="s">
        <v>437</v>
      </c>
      <c r="D13326">
        <v>4942800000</v>
      </c>
      <c r="E13326">
        <v>2019</v>
      </c>
    </row>
    <row r="13327" spans="1:5" x14ac:dyDescent="0.25">
      <c r="A13327" t="s">
        <v>344</v>
      </c>
      <c r="B13327" t="s">
        <v>182</v>
      </c>
      <c r="C13327" t="s">
        <v>437</v>
      </c>
      <c r="D13327">
        <v>4850200000</v>
      </c>
      <c r="E13327">
        <v>2020</v>
      </c>
    </row>
    <row r="13328" spans="1:5" x14ac:dyDescent="0.25">
      <c r="A13328" t="s">
        <v>344</v>
      </c>
      <c r="B13328" t="s">
        <v>182</v>
      </c>
      <c r="C13328" t="s">
        <v>438</v>
      </c>
      <c r="D13328">
        <v>5924300000</v>
      </c>
      <c r="E13328">
        <v>2018</v>
      </c>
    </row>
    <row r="13329" spans="1:5" x14ac:dyDescent="0.25">
      <c r="A13329" t="s">
        <v>344</v>
      </c>
      <c r="B13329" t="s">
        <v>182</v>
      </c>
      <c r="C13329" t="s">
        <v>438</v>
      </c>
      <c r="D13329">
        <v>6025400000</v>
      </c>
      <c r="E13329">
        <v>2019</v>
      </c>
    </row>
    <row r="13330" spans="1:5" x14ac:dyDescent="0.25">
      <c r="A13330" t="s">
        <v>344</v>
      </c>
      <c r="B13330" t="s">
        <v>182</v>
      </c>
      <c r="C13330" t="s">
        <v>438</v>
      </c>
      <c r="D13330">
        <v>4730500000</v>
      </c>
      <c r="E13330">
        <v>2020</v>
      </c>
    </row>
    <row r="13331" spans="1:5" x14ac:dyDescent="0.25">
      <c r="A13331" t="s">
        <v>344</v>
      </c>
      <c r="B13331" t="s">
        <v>182</v>
      </c>
      <c r="C13331" t="s">
        <v>439</v>
      </c>
      <c r="D13331">
        <v>0</v>
      </c>
      <c r="E13331">
        <v>2018</v>
      </c>
    </row>
    <row r="13332" spans="1:5" x14ac:dyDescent="0.25">
      <c r="A13332" t="s">
        <v>344</v>
      </c>
      <c r="B13332" t="s">
        <v>182</v>
      </c>
      <c r="C13332" t="s">
        <v>439</v>
      </c>
      <c r="D13332">
        <v>0</v>
      </c>
      <c r="E13332">
        <v>2019</v>
      </c>
    </row>
    <row r="13333" spans="1:5" x14ac:dyDescent="0.25">
      <c r="A13333" t="s">
        <v>344</v>
      </c>
      <c r="B13333" t="s">
        <v>182</v>
      </c>
      <c r="C13333" t="s">
        <v>439</v>
      </c>
      <c r="D13333">
        <v>0</v>
      </c>
      <c r="E13333">
        <v>2020</v>
      </c>
    </row>
    <row r="13334" spans="1:5" x14ac:dyDescent="0.25">
      <c r="A13334" t="s">
        <v>344</v>
      </c>
      <c r="B13334" t="s">
        <v>182</v>
      </c>
      <c r="C13334" t="s">
        <v>23</v>
      </c>
      <c r="D13334">
        <v>1891800000</v>
      </c>
      <c r="E13334">
        <v>2018</v>
      </c>
    </row>
    <row r="13335" spans="1:5" x14ac:dyDescent="0.25">
      <c r="A13335" t="s">
        <v>344</v>
      </c>
      <c r="B13335" t="s">
        <v>182</v>
      </c>
      <c r="C13335" t="s">
        <v>23</v>
      </c>
      <c r="D13335">
        <v>1992700000</v>
      </c>
      <c r="E13335">
        <v>2019</v>
      </c>
    </row>
    <row r="13336" spans="1:5" x14ac:dyDescent="0.25">
      <c r="A13336" t="s">
        <v>344</v>
      </c>
      <c r="B13336" t="s">
        <v>182</v>
      </c>
      <c r="C13336" t="s">
        <v>23</v>
      </c>
      <c r="D13336">
        <v>1410200000</v>
      </c>
      <c r="E13336">
        <v>2020</v>
      </c>
    </row>
    <row r="13337" spans="1:5" x14ac:dyDescent="0.25">
      <c r="A13337" t="s">
        <v>344</v>
      </c>
      <c r="B13337" t="s">
        <v>182</v>
      </c>
      <c r="C13337" t="s">
        <v>440</v>
      </c>
      <c r="D13337">
        <v>0</v>
      </c>
      <c r="E13337">
        <v>2018</v>
      </c>
    </row>
    <row r="13338" spans="1:5" x14ac:dyDescent="0.25">
      <c r="A13338" t="s">
        <v>344</v>
      </c>
      <c r="B13338" t="s">
        <v>182</v>
      </c>
      <c r="C13338" t="s">
        <v>440</v>
      </c>
      <c r="D13338">
        <v>0</v>
      </c>
      <c r="E13338">
        <v>2019</v>
      </c>
    </row>
    <row r="13339" spans="1:5" x14ac:dyDescent="0.25">
      <c r="A13339" t="s">
        <v>344</v>
      </c>
      <c r="B13339" t="s">
        <v>182</v>
      </c>
      <c r="C13339" t="s">
        <v>440</v>
      </c>
      <c r="D13339">
        <v>0</v>
      </c>
      <c r="E13339">
        <v>2020</v>
      </c>
    </row>
    <row r="13340" spans="1:5" x14ac:dyDescent="0.25">
      <c r="A13340" t="s">
        <v>344</v>
      </c>
      <c r="B13340" t="s">
        <v>182</v>
      </c>
      <c r="C13340" t="s">
        <v>22</v>
      </c>
      <c r="D13340">
        <v>981200000</v>
      </c>
      <c r="E13340">
        <v>2018</v>
      </c>
    </row>
    <row r="13341" spans="1:5" x14ac:dyDescent="0.25">
      <c r="A13341" t="s">
        <v>344</v>
      </c>
      <c r="B13341" t="s">
        <v>182</v>
      </c>
      <c r="C13341" t="s">
        <v>22</v>
      </c>
      <c r="D13341">
        <v>1121900000</v>
      </c>
      <c r="E13341">
        <v>2019</v>
      </c>
    </row>
    <row r="13342" spans="1:5" x14ac:dyDescent="0.25">
      <c r="A13342" t="s">
        <v>344</v>
      </c>
      <c r="B13342" t="s">
        <v>182</v>
      </c>
      <c r="C13342" t="s">
        <v>22</v>
      </c>
      <c r="D13342">
        <v>1218100000</v>
      </c>
      <c r="E13342">
        <v>2020</v>
      </c>
    </row>
    <row r="13343" spans="1:5" x14ac:dyDescent="0.25">
      <c r="A13343" t="s">
        <v>344</v>
      </c>
      <c r="B13343" t="s">
        <v>182</v>
      </c>
      <c r="C13343" t="s">
        <v>441</v>
      </c>
      <c r="D13343">
        <v>959600000</v>
      </c>
      <c r="E13343">
        <v>2018</v>
      </c>
    </row>
    <row r="13344" spans="1:5" x14ac:dyDescent="0.25">
      <c r="A13344" t="s">
        <v>344</v>
      </c>
      <c r="B13344" t="s">
        <v>182</v>
      </c>
      <c r="C13344" t="s">
        <v>441</v>
      </c>
      <c r="D13344">
        <v>1066500000</v>
      </c>
      <c r="E13344">
        <v>2019</v>
      </c>
    </row>
    <row r="13345" spans="1:5" x14ac:dyDescent="0.25">
      <c r="A13345" t="s">
        <v>344</v>
      </c>
      <c r="B13345" t="s">
        <v>182</v>
      </c>
      <c r="C13345" t="s">
        <v>441</v>
      </c>
      <c r="D13345">
        <v>1136000000</v>
      </c>
      <c r="E13345">
        <v>2020</v>
      </c>
    </row>
    <row r="13346" spans="1:5" x14ac:dyDescent="0.25">
      <c r="A13346" t="s">
        <v>344</v>
      </c>
      <c r="B13346" t="s">
        <v>182</v>
      </c>
      <c r="C13346" t="s">
        <v>11</v>
      </c>
      <c r="D13346">
        <v>51100000</v>
      </c>
      <c r="E13346">
        <v>2018</v>
      </c>
    </row>
    <row r="13347" spans="1:5" x14ac:dyDescent="0.25">
      <c r="A13347" t="s">
        <v>344</v>
      </c>
      <c r="B13347" t="s">
        <v>182</v>
      </c>
      <c r="C13347" t="s">
        <v>11</v>
      </c>
      <c r="D13347">
        <v>50200000</v>
      </c>
      <c r="E13347">
        <v>2019</v>
      </c>
    </row>
    <row r="13348" spans="1:5" x14ac:dyDescent="0.25">
      <c r="A13348" t="s">
        <v>344</v>
      </c>
      <c r="B13348" t="s">
        <v>182</v>
      </c>
      <c r="C13348" t="s">
        <v>11</v>
      </c>
      <c r="D13348">
        <v>51100000</v>
      </c>
      <c r="E13348">
        <v>2020</v>
      </c>
    </row>
    <row r="13349" spans="1:5" x14ac:dyDescent="0.25">
      <c r="A13349" t="s">
        <v>344</v>
      </c>
      <c r="B13349" t="s">
        <v>182</v>
      </c>
      <c r="C13349" t="s">
        <v>19</v>
      </c>
      <c r="D13349">
        <v>32811200000</v>
      </c>
      <c r="E13349">
        <v>2018</v>
      </c>
    </row>
    <row r="13350" spans="1:5" x14ac:dyDescent="0.25">
      <c r="A13350" t="s">
        <v>344</v>
      </c>
      <c r="B13350" t="s">
        <v>182</v>
      </c>
      <c r="C13350" t="s">
        <v>19</v>
      </c>
      <c r="D13350">
        <v>47510800000</v>
      </c>
      <c r="E13350">
        <v>2019</v>
      </c>
    </row>
    <row r="13351" spans="1:5" x14ac:dyDescent="0.25">
      <c r="A13351" t="s">
        <v>344</v>
      </c>
      <c r="B13351" t="s">
        <v>182</v>
      </c>
      <c r="C13351" t="s">
        <v>19</v>
      </c>
      <c r="D13351">
        <v>52626800000</v>
      </c>
      <c r="E13351">
        <v>2020</v>
      </c>
    </row>
    <row r="13352" spans="1:5" x14ac:dyDescent="0.25">
      <c r="A13352" t="s">
        <v>344</v>
      </c>
      <c r="B13352" t="s">
        <v>182</v>
      </c>
      <c r="C13352" t="s">
        <v>18</v>
      </c>
      <c r="D13352">
        <v>39069600000</v>
      </c>
      <c r="E13352">
        <v>2018</v>
      </c>
    </row>
    <row r="13353" spans="1:5" x14ac:dyDescent="0.25">
      <c r="A13353" t="s">
        <v>344</v>
      </c>
      <c r="B13353" t="s">
        <v>182</v>
      </c>
      <c r="C13353" t="s">
        <v>18</v>
      </c>
      <c r="D13353">
        <v>55721100000</v>
      </c>
      <c r="E13353">
        <v>2019</v>
      </c>
    </row>
    <row r="13354" spans="1:5" x14ac:dyDescent="0.25">
      <c r="A13354" t="s">
        <v>344</v>
      </c>
      <c r="B13354" t="s">
        <v>182</v>
      </c>
      <c r="C13354" t="s">
        <v>18</v>
      </c>
      <c r="D13354">
        <v>60451700000</v>
      </c>
      <c r="E13354">
        <v>2020</v>
      </c>
    </row>
    <row r="13355" spans="1:5" x14ac:dyDescent="0.25">
      <c r="A13355" t="s">
        <v>344</v>
      </c>
      <c r="B13355" t="s">
        <v>182</v>
      </c>
      <c r="C13355" t="s">
        <v>442</v>
      </c>
      <c r="D13355">
        <v>0</v>
      </c>
      <c r="E13355">
        <v>2018</v>
      </c>
    </row>
    <row r="13356" spans="1:5" x14ac:dyDescent="0.25">
      <c r="A13356" t="s">
        <v>344</v>
      </c>
      <c r="B13356" t="s">
        <v>182</v>
      </c>
      <c r="C13356" t="s">
        <v>442</v>
      </c>
      <c r="D13356">
        <v>59100000</v>
      </c>
      <c r="E13356">
        <v>2019</v>
      </c>
    </row>
    <row r="13357" spans="1:5" x14ac:dyDescent="0.25">
      <c r="A13357" t="s">
        <v>344</v>
      </c>
      <c r="B13357" t="s">
        <v>182</v>
      </c>
      <c r="C13357" t="s">
        <v>442</v>
      </c>
      <c r="D13357">
        <v>2243600000</v>
      </c>
      <c r="E13357">
        <v>2020</v>
      </c>
    </row>
    <row r="13358" spans="1:5" x14ac:dyDescent="0.25">
      <c r="A13358" t="s">
        <v>344</v>
      </c>
      <c r="B13358" t="s">
        <v>182</v>
      </c>
      <c r="C13358" t="s">
        <v>443</v>
      </c>
      <c r="D13358">
        <v>1202800000</v>
      </c>
      <c r="E13358">
        <v>2018</v>
      </c>
    </row>
    <row r="13359" spans="1:5" x14ac:dyDescent="0.25">
      <c r="A13359" t="s">
        <v>344</v>
      </c>
      <c r="B13359" t="s">
        <v>182</v>
      </c>
      <c r="C13359" t="s">
        <v>443</v>
      </c>
      <c r="D13359">
        <v>1270300000</v>
      </c>
      <c r="E13359">
        <v>2019</v>
      </c>
    </row>
    <row r="13360" spans="1:5" x14ac:dyDescent="0.25">
      <c r="A13360" t="s">
        <v>344</v>
      </c>
      <c r="B13360" t="s">
        <v>182</v>
      </c>
      <c r="C13360" t="s">
        <v>443</v>
      </c>
      <c r="D13360">
        <v>1297200000</v>
      </c>
      <c r="E13360">
        <v>2020</v>
      </c>
    </row>
    <row r="13361" spans="1:5" x14ac:dyDescent="0.25">
      <c r="A13361" t="s">
        <v>344</v>
      </c>
      <c r="B13361" t="s">
        <v>182</v>
      </c>
      <c r="C13361" t="s">
        <v>444</v>
      </c>
      <c r="D13361">
        <v>2130800000</v>
      </c>
      <c r="E13361">
        <v>2018</v>
      </c>
    </row>
    <row r="13362" spans="1:5" x14ac:dyDescent="0.25">
      <c r="A13362" t="s">
        <v>344</v>
      </c>
      <c r="B13362" t="s">
        <v>182</v>
      </c>
      <c r="C13362" t="s">
        <v>444</v>
      </c>
      <c r="D13362">
        <v>3236300000</v>
      </c>
      <c r="E13362">
        <v>2019</v>
      </c>
    </row>
    <row r="13363" spans="1:5" x14ac:dyDescent="0.25">
      <c r="A13363" t="s">
        <v>344</v>
      </c>
      <c r="B13363" t="s">
        <v>182</v>
      </c>
      <c r="C13363" t="s">
        <v>444</v>
      </c>
      <c r="D13363">
        <v>2238200000</v>
      </c>
      <c r="E13363">
        <v>2020</v>
      </c>
    </row>
    <row r="13364" spans="1:5" x14ac:dyDescent="0.25">
      <c r="A13364" t="s">
        <v>344</v>
      </c>
      <c r="B13364" t="s">
        <v>182</v>
      </c>
      <c r="C13364" t="s">
        <v>445</v>
      </c>
      <c r="D13364">
        <v>0</v>
      </c>
      <c r="E13364">
        <v>2018</v>
      </c>
    </row>
    <row r="13365" spans="1:5" x14ac:dyDescent="0.25">
      <c r="A13365" t="s">
        <v>344</v>
      </c>
      <c r="B13365" t="s">
        <v>182</v>
      </c>
      <c r="C13365" t="s">
        <v>445</v>
      </c>
      <c r="D13365">
        <v>0</v>
      </c>
      <c r="E13365">
        <v>2019</v>
      </c>
    </row>
    <row r="13366" spans="1:5" x14ac:dyDescent="0.25">
      <c r="A13366" t="s">
        <v>344</v>
      </c>
      <c r="B13366" t="s">
        <v>182</v>
      </c>
      <c r="C13366" t="s">
        <v>445</v>
      </c>
      <c r="D13366">
        <v>0</v>
      </c>
      <c r="E13366">
        <v>2020</v>
      </c>
    </row>
    <row r="13367" spans="1:5" x14ac:dyDescent="0.25">
      <c r="A13367" t="s">
        <v>344</v>
      </c>
      <c r="B13367" t="s">
        <v>182</v>
      </c>
      <c r="C13367" t="s">
        <v>446</v>
      </c>
      <c r="D13367">
        <v>0</v>
      </c>
      <c r="E13367">
        <v>2018</v>
      </c>
    </row>
    <row r="13368" spans="1:5" x14ac:dyDescent="0.25">
      <c r="A13368" t="s">
        <v>344</v>
      </c>
      <c r="B13368" t="s">
        <v>182</v>
      </c>
      <c r="C13368" t="s">
        <v>446</v>
      </c>
      <c r="D13368">
        <v>0</v>
      </c>
      <c r="E13368">
        <v>2019</v>
      </c>
    </row>
    <row r="13369" spans="1:5" x14ac:dyDescent="0.25">
      <c r="A13369" t="s">
        <v>344</v>
      </c>
      <c r="B13369" t="s">
        <v>182</v>
      </c>
      <c r="C13369" t="s">
        <v>446</v>
      </c>
      <c r="D13369">
        <v>0</v>
      </c>
      <c r="E13369">
        <v>2020</v>
      </c>
    </row>
    <row r="13370" spans="1:5" x14ac:dyDescent="0.25">
      <c r="A13370" t="s">
        <v>344</v>
      </c>
      <c r="B13370" t="s">
        <v>182</v>
      </c>
      <c r="C13370" t="s">
        <v>447</v>
      </c>
      <c r="D13370">
        <v>-5949600000</v>
      </c>
      <c r="E13370">
        <v>2018</v>
      </c>
    </row>
    <row r="13371" spans="1:5" x14ac:dyDescent="0.25">
      <c r="A13371" t="s">
        <v>344</v>
      </c>
      <c r="B13371" t="s">
        <v>182</v>
      </c>
      <c r="C13371" t="s">
        <v>447</v>
      </c>
      <c r="D13371">
        <v>-4994800000</v>
      </c>
      <c r="E13371">
        <v>2019</v>
      </c>
    </row>
    <row r="13372" spans="1:5" x14ac:dyDescent="0.25">
      <c r="A13372" t="s">
        <v>344</v>
      </c>
      <c r="B13372" t="s">
        <v>182</v>
      </c>
      <c r="C13372" t="s">
        <v>447</v>
      </c>
      <c r="D13372">
        <v>-2249000000</v>
      </c>
      <c r="E13372">
        <v>2020</v>
      </c>
    </row>
    <row r="13373" spans="1:5" x14ac:dyDescent="0.25">
      <c r="A13373" t="s">
        <v>344</v>
      </c>
      <c r="B13373" t="s">
        <v>182</v>
      </c>
      <c r="C13373" t="s">
        <v>448</v>
      </c>
      <c r="D13373">
        <v>0</v>
      </c>
      <c r="E13373">
        <v>2018</v>
      </c>
    </row>
    <row r="13374" spans="1:5" x14ac:dyDescent="0.25">
      <c r="A13374" t="s">
        <v>344</v>
      </c>
      <c r="B13374" t="s">
        <v>182</v>
      </c>
      <c r="C13374" t="s">
        <v>448</v>
      </c>
      <c r="D13374">
        <v>0</v>
      </c>
      <c r="E13374">
        <v>2019</v>
      </c>
    </row>
    <row r="13375" spans="1:5" x14ac:dyDescent="0.25">
      <c r="A13375" t="s">
        <v>344</v>
      </c>
      <c r="B13375" t="s">
        <v>182</v>
      </c>
      <c r="C13375" t="s">
        <v>448</v>
      </c>
      <c r="D13375">
        <v>0</v>
      </c>
      <c r="E13375">
        <v>2020</v>
      </c>
    </row>
    <row r="13376" spans="1:5" x14ac:dyDescent="0.25">
      <c r="A13376" t="s">
        <v>344</v>
      </c>
      <c r="B13376" t="s">
        <v>182</v>
      </c>
      <c r="C13376" t="s">
        <v>449</v>
      </c>
      <c r="D13376">
        <v>-2455100000</v>
      </c>
      <c r="E13376">
        <v>2018</v>
      </c>
    </row>
    <row r="13377" spans="1:5" x14ac:dyDescent="0.25">
      <c r="A13377" t="s">
        <v>344</v>
      </c>
      <c r="B13377" t="s">
        <v>182</v>
      </c>
      <c r="C13377" t="s">
        <v>449</v>
      </c>
      <c r="D13377">
        <v>-3071100000</v>
      </c>
      <c r="E13377">
        <v>2019</v>
      </c>
    </row>
    <row r="13378" spans="1:5" x14ac:dyDescent="0.25">
      <c r="A13378" t="s">
        <v>344</v>
      </c>
      <c r="B13378" t="s">
        <v>182</v>
      </c>
      <c r="C13378" t="s">
        <v>449</v>
      </c>
      <c r="D13378">
        <v>-1545800000</v>
      </c>
      <c r="E13378">
        <v>2020</v>
      </c>
    </row>
    <row r="13379" spans="1:5" x14ac:dyDescent="0.25">
      <c r="A13379" t="s">
        <v>344</v>
      </c>
      <c r="B13379" t="s">
        <v>182</v>
      </c>
      <c r="C13379" t="s">
        <v>450</v>
      </c>
      <c r="D13379">
        <v>0</v>
      </c>
      <c r="E13379">
        <v>2018</v>
      </c>
    </row>
    <row r="13380" spans="1:5" x14ac:dyDescent="0.25">
      <c r="A13380" t="s">
        <v>344</v>
      </c>
      <c r="B13380" t="s">
        <v>182</v>
      </c>
      <c r="C13380" t="s">
        <v>450</v>
      </c>
      <c r="D13380">
        <v>0</v>
      </c>
      <c r="E13380">
        <v>2019</v>
      </c>
    </row>
    <row r="13381" spans="1:5" x14ac:dyDescent="0.25">
      <c r="A13381" t="s">
        <v>344</v>
      </c>
      <c r="B13381" t="s">
        <v>182</v>
      </c>
      <c r="C13381" t="s">
        <v>450</v>
      </c>
      <c r="D13381">
        <v>0</v>
      </c>
      <c r="E13381">
        <v>2020</v>
      </c>
    </row>
    <row r="13382" spans="1:5" x14ac:dyDescent="0.25">
      <c r="A13382" t="s">
        <v>344</v>
      </c>
      <c r="B13382" t="s">
        <v>182</v>
      </c>
      <c r="C13382" t="s">
        <v>451</v>
      </c>
      <c r="D13382">
        <v>-2694000000</v>
      </c>
      <c r="E13382">
        <v>2018</v>
      </c>
    </row>
    <row r="13383" spans="1:5" x14ac:dyDescent="0.25">
      <c r="A13383" t="s">
        <v>344</v>
      </c>
      <c r="B13383" t="s">
        <v>182</v>
      </c>
      <c r="C13383" t="s">
        <v>451</v>
      </c>
      <c r="D13383">
        <v>-2656200000</v>
      </c>
      <c r="E13383">
        <v>2019</v>
      </c>
    </row>
    <row r="13384" spans="1:5" x14ac:dyDescent="0.25">
      <c r="A13384" t="s">
        <v>344</v>
      </c>
      <c r="B13384" t="s">
        <v>182</v>
      </c>
      <c r="C13384" t="s">
        <v>451</v>
      </c>
      <c r="D13384">
        <v>-2577900000</v>
      </c>
      <c r="E13384">
        <v>2020</v>
      </c>
    </row>
    <row r="13385" spans="1:5" x14ac:dyDescent="0.25">
      <c r="A13385" t="s">
        <v>344</v>
      </c>
      <c r="B13385" t="s">
        <v>182</v>
      </c>
      <c r="C13385" t="s">
        <v>452</v>
      </c>
      <c r="D13385">
        <v>0</v>
      </c>
      <c r="E13385">
        <v>2018</v>
      </c>
    </row>
    <row r="13386" spans="1:5" x14ac:dyDescent="0.25">
      <c r="A13386" t="s">
        <v>344</v>
      </c>
      <c r="B13386" t="s">
        <v>182</v>
      </c>
      <c r="C13386" t="s">
        <v>452</v>
      </c>
      <c r="D13386">
        <v>0</v>
      </c>
      <c r="E13386">
        <v>2019</v>
      </c>
    </row>
    <row r="13387" spans="1:5" x14ac:dyDescent="0.25">
      <c r="A13387" t="s">
        <v>344</v>
      </c>
      <c r="B13387" t="s">
        <v>182</v>
      </c>
      <c r="C13387" t="s">
        <v>452</v>
      </c>
      <c r="D13387">
        <v>0</v>
      </c>
      <c r="E13387">
        <v>2020</v>
      </c>
    </row>
    <row r="13388" spans="1:5" x14ac:dyDescent="0.25">
      <c r="A13388" t="s">
        <v>344</v>
      </c>
      <c r="B13388" t="s">
        <v>182</v>
      </c>
      <c r="C13388" t="s">
        <v>453</v>
      </c>
      <c r="D13388">
        <v>0</v>
      </c>
      <c r="E13388">
        <v>2018</v>
      </c>
    </row>
    <row r="13389" spans="1:5" x14ac:dyDescent="0.25">
      <c r="A13389" t="s">
        <v>344</v>
      </c>
      <c r="B13389" t="s">
        <v>182</v>
      </c>
      <c r="C13389" t="s">
        <v>453</v>
      </c>
      <c r="D13389">
        <v>0</v>
      </c>
      <c r="E13389">
        <v>2019</v>
      </c>
    </row>
    <row r="13390" spans="1:5" x14ac:dyDescent="0.25">
      <c r="A13390" t="s">
        <v>344</v>
      </c>
      <c r="B13390" t="s">
        <v>182</v>
      </c>
      <c r="C13390" t="s">
        <v>453</v>
      </c>
      <c r="D13390">
        <v>0</v>
      </c>
      <c r="E13390">
        <v>2020</v>
      </c>
    </row>
    <row r="13391" spans="1:5" x14ac:dyDescent="0.25">
      <c r="A13391" t="s">
        <v>344</v>
      </c>
      <c r="B13391" t="s">
        <v>182</v>
      </c>
      <c r="C13391" t="s">
        <v>454</v>
      </c>
      <c r="D13391">
        <v>5924300000</v>
      </c>
      <c r="E13391">
        <v>2018</v>
      </c>
    </row>
    <row r="13392" spans="1:5" x14ac:dyDescent="0.25">
      <c r="A13392" t="s">
        <v>344</v>
      </c>
      <c r="B13392" t="s">
        <v>182</v>
      </c>
      <c r="C13392" t="s">
        <v>454</v>
      </c>
      <c r="D13392">
        <v>6025400000</v>
      </c>
      <c r="E13392">
        <v>2019</v>
      </c>
    </row>
    <row r="13393" spans="1:5" x14ac:dyDescent="0.25">
      <c r="A13393" t="s">
        <v>344</v>
      </c>
      <c r="B13393" t="s">
        <v>182</v>
      </c>
      <c r="C13393" t="s">
        <v>454</v>
      </c>
      <c r="D13393">
        <v>4730500000</v>
      </c>
      <c r="E13393">
        <v>2020</v>
      </c>
    </row>
    <row r="13394" spans="1:5" x14ac:dyDescent="0.25">
      <c r="A13394" t="s">
        <v>344</v>
      </c>
      <c r="B13394" t="s">
        <v>182</v>
      </c>
      <c r="C13394" t="s">
        <v>24</v>
      </c>
      <c r="D13394">
        <v>5924300000</v>
      </c>
      <c r="E13394">
        <v>2018</v>
      </c>
    </row>
    <row r="13395" spans="1:5" x14ac:dyDescent="0.25">
      <c r="A13395" t="s">
        <v>344</v>
      </c>
      <c r="B13395" t="s">
        <v>182</v>
      </c>
      <c r="C13395" t="s">
        <v>24</v>
      </c>
      <c r="D13395">
        <v>6025400000</v>
      </c>
      <c r="E13395">
        <v>2019</v>
      </c>
    </row>
    <row r="13396" spans="1:5" x14ac:dyDescent="0.25">
      <c r="A13396" t="s">
        <v>344</v>
      </c>
      <c r="B13396" t="s">
        <v>182</v>
      </c>
      <c r="C13396" t="s">
        <v>24</v>
      </c>
      <c r="D13396">
        <v>4730500000</v>
      </c>
      <c r="E13396">
        <v>2020</v>
      </c>
    </row>
    <row r="13397" spans="1:5" x14ac:dyDescent="0.25">
      <c r="A13397" t="s">
        <v>344</v>
      </c>
      <c r="B13397" t="s">
        <v>182</v>
      </c>
      <c r="C13397" t="s">
        <v>455</v>
      </c>
      <c r="D13397">
        <v>22842700000</v>
      </c>
      <c r="E13397">
        <v>2018</v>
      </c>
    </row>
    <row r="13398" spans="1:5" x14ac:dyDescent="0.25">
      <c r="A13398" t="s">
        <v>344</v>
      </c>
      <c r="B13398" t="s">
        <v>182</v>
      </c>
      <c r="C13398" t="s">
        <v>455</v>
      </c>
      <c r="D13398">
        <v>24160000000</v>
      </c>
      <c r="E13398">
        <v>2019</v>
      </c>
    </row>
    <row r="13399" spans="1:5" x14ac:dyDescent="0.25">
      <c r="A13399" t="s">
        <v>344</v>
      </c>
      <c r="B13399" t="s">
        <v>182</v>
      </c>
      <c r="C13399" t="s">
        <v>455</v>
      </c>
      <c r="D13399">
        <v>24958200000</v>
      </c>
      <c r="E13399">
        <v>2020</v>
      </c>
    </row>
    <row r="13400" spans="1:5" x14ac:dyDescent="0.25">
      <c r="A13400" t="s">
        <v>344</v>
      </c>
      <c r="B13400" t="s">
        <v>182</v>
      </c>
      <c r="C13400" t="s">
        <v>14</v>
      </c>
      <c r="D13400">
        <v>28758000000</v>
      </c>
      <c r="E13400">
        <v>2018</v>
      </c>
    </row>
    <row r="13401" spans="1:5" x14ac:dyDescent="0.25">
      <c r="A13401" t="s">
        <v>344</v>
      </c>
      <c r="B13401" t="s">
        <v>182</v>
      </c>
      <c r="C13401" t="s">
        <v>14</v>
      </c>
      <c r="D13401">
        <v>43952900000</v>
      </c>
      <c r="E13401">
        <v>2019</v>
      </c>
    </row>
    <row r="13402" spans="1:5" x14ac:dyDescent="0.25">
      <c r="A13402" t="s">
        <v>344</v>
      </c>
      <c r="B13402" t="s">
        <v>182</v>
      </c>
      <c r="C13402" t="s">
        <v>14</v>
      </c>
      <c r="D13402">
        <v>46383600000</v>
      </c>
      <c r="E13402">
        <v>2020</v>
      </c>
    </row>
    <row r="13403" spans="1:5" x14ac:dyDescent="0.25">
      <c r="A13403" t="s">
        <v>344</v>
      </c>
      <c r="B13403" t="s">
        <v>182</v>
      </c>
      <c r="C13403" t="s">
        <v>17</v>
      </c>
      <c r="D13403">
        <v>34880600000</v>
      </c>
      <c r="E13403">
        <v>2018</v>
      </c>
    </row>
    <row r="13404" spans="1:5" x14ac:dyDescent="0.25">
      <c r="A13404" t="s">
        <v>344</v>
      </c>
      <c r="B13404" t="s">
        <v>182</v>
      </c>
      <c r="C13404" t="s">
        <v>17</v>
      </c>
      <c r="D13404">
        <v>52100100000</v>
      </c>
      <c r="E13404">
        <v>2019</v>
      </c>
    </row>
    <row r="13405" spans="1:5" x14ac:dyDescent="0.25">
      <c r="A13405" t="s">
        <v>344</v>
      </c>
      <c r="B13405" t="s">
        <v>182</v>
      </c>
      <c r="C13405" t="s">
        <v>17</v>
      </c>
      <c r="D13405">
        <v>54270500000</v>
      </c>
      <c r="E13405">
        <v>2020</v>
      </c>
    </row>
    <row r="13406" spans="1:5" x14ac:dyDescent="0.25">
      <c r="A13406" t="s">
        <v>344</v>
      </c>
      <c r="B13406" t="s">
        <v>182</v>
      </c>
      <c r="C13406" t="s">
        <v>456</v>
      </c>
      <c r="D13406">
        <v>2200200000</v>
      </c>
      <c r="E13406">
        <v>2018</v>
      </c>
    </row>
    <row r="13407" spans="1:5" x14ac:dyDescent="0.25">
      <c r="A13407" t="s">
        <v>344</v>
      </c>
      <c r="B13407" t="s">
        <v>182</v>
      </c>
      <c r="C13407" t="s">
        <v>456</v>
      </c>
      <c r="D13407">
        <v>2229400000</v>
      </c>
      <c r="E13407">
        <v>2019</v>
      </c>
    </row>
    <row r="13408" spans="1:5" x14ac:dyDescent="0.25">
      <c r="A13408" t="s">
        <v>344</v>
      </c>
      <c r="B13408" t="s">
        <v>182</v>
      </c>
      <c r="C13408" t="s">
        <v>456</v>
      </c>
      <c r="D13408">
        <v>0</v>
      </c>
      <c r="E13408">
        <v>2020</v>
      </c>
    </row>
    <row r="13409" spans="1:5" x14ac:dyDescent="0.25">
      <c r="A13409" t="s">
        <v>344</v>
      </c>
      <c r="B13409" t="s">
        <v>182</v>
      </c>
      <c r="C13409" t="s">
        <v>457</v>
      </c>
      <c r="D13409">
        <v>-25300000</v>
      </c>
      <c r="E13409">
        <v>2018</v>
      </c>
    </row>
    <row r="13410" spans="1:5" x14ac:dyDescent="0.25">
      <c r="A13410" t="s">
        <v>344</v>
      </c>
      <c r="B13410" t="s">
        <v>182</v>
      </c>
      <c r="C13410" t="s">
        <v>457</v>
      </c>
      <c r="D13410">
        <v>34800000</v>
      </c>
      <c r="E13410">
        <v>2020</v>
      </c>
    </row>
    <row r="13411" spans="1:5" x14ac:dyDescent="0.25">
      <c r="A13411" t="s">
        <v>344</v>
      </c>
      <c r="B13411" t="s">
        <v>182</v>
      </c>
      <c r="C13411" t="s">
        <v>494</v>
      </c>
      <c r="D13411">
        <v>0</v>
      </c>
      <c r="E13411">
        <v>2019</v>
      </c>
    </row>
    <row r="13412" spans="1:5" x14ac:dyDescent="0.25">
      <c r="A13412" t="s">
        <v>344</v>
      </c>
      <c r="B13412" t="s">
        <v>182</v>
      </c>
      <c r="C13412" t="s">
        <v>458</v>
      </c>
      <c r="D13412">
        <v>12435300000</v>
      </c>
      <c r="E13412">
        <v>2018</v>
      </c>
    </row>
    <row r="13413" spans="1:5" x14ac:dyDescent="0.25">
      <c r="A13413" t="s">
        <v>344</v>
      </c>
      <c r="B13413" t="s">
        <v>182</v>
      </c>
      <c r="C13413" t="s">
        <v>458</v>
      </c>
      <c r="D13413">
        <v>12294600000</v>
      </c>
      <c r="E13413">
        <v>2019</v>
      </c>
    </row>
    <row r="13414" spans="1:5" x14ac:dyDescent="0.25">
      <c r="A13414" t="s">
        <v>344</v>
      </c>
      <c r="B13414" t="s">
        <v>182</v>
      </c>
      <c r="C13414" t="s">
        <v>458</v>
      </c>
      <c r="D13414">
        <v>11883800000</v>
      </c>
      <c r="E13414">
        <v>2020</v>
      </c>
    </row>
    <row r="13415" spans="1:5" x14ac:dyDescent="0.25">
      <c r="A13415" t="s">
        <v>344</v>
      </c>
      <c r="B13415" t="s">
        <v>182</v>
      </c>
      <c r="C13415" t="s">
        <v>459</v>
      </c>
      <c r="D13415">
        <v>8822600000</v>
      </c>
      <c r="E13415">
        <v>2018</v>
      </c>
    </row>
    <row r="13416" spans="1:5" x14ac:dyDescent="0.25">
      <c r="A13416" t="s">
        <v>344</v>
      </c>
      <c r="B13416" t="s">
        <v>182</v>
      </c>
      <c r="C13416" t="s">
        <v>459</v>
      </c>
      <c r="D13416">
        <v>9069800000</v>
      </c>
      <c r="E13416">
        <v>2019</v>
      </c>
    </row>
    <row r="13417" spans="1:5" x14ac:dyDescent="0.25">
      <c r="A13417" t="s">
        <v>344</v>
      </c>
      <c r="B13417" t="s">
        <v>182</v>
      </c>
      <c r="C13417" t="s">
        <v>459</v>
      </c>
      <c r="D13417">
        <v>7324000000</v>
      </c>
      <c r="E13417">
        <v>2020</v>
      </c>
    </row>
    <row r="13418" spans="1:5" x14ac:dyDescent="0.25">
      <c r="A13418" t="s">
        <v>344</v>
      </c>
      <c r="B13418" t="s">
        <v>182</v>
      </c>
      <c r="C13418" t="s">
        <v>460</v>
      </c>
      <c r="D13418">
        <v>-16787400000</v>
      </c>
      <c r="E13418">
        <v>2018</v>
      </c>
    </row>
    <row r="13419" spans="1:5" x14ac:dyDescent="0.25">
      <c r="A13419" t="s">
        <v>344</v>
      </c>
      <c r="B13419" t="s">
        <v>182</v>
      </c>
      <c r="C13419" t="s">
        <v>460</v>
      </c>
      <c r="D13419">
        <v>-17116000000</v>
      </c>
      <c r="E13419">
        <v>2019</v>
      </c>
    </row>
    <row r="13420" spans="1:5" x14ac:dyDescent="0.25">
      <c r="A13420" t="s">
        <v>344</v>
      </c>
      <c r="B13420" t="s">
        <v>182</v>
      </c>
      <c r="C13420" t="s">
        <v>460</v>
      </c>
      <c r="D13420">
        <v>-9523600000</v>
      </c>
      <c r="E13420">
        <v>2020</v>
      </c>
    </row>
    <row r="13421" spans="1:5" x14ac:dyDescent="0.25">
      <c r="A13421" t="s">
        <v>344</v>
      </c>
      <c r="B13421" t="s">
        <v>182</v>
      </c>
      <c r="C13421" t="s">
        <v>461</v>
      </c>
      <c r="D13421">
        <v>184900000</v>
      </c>
      <c r="E13421">
        <v>2018</v>
      </c>
    </row>
    <row r="13422" spans="1:5" x14ac:dyDescent="0.25">
      <c r="A13422" t="s">
        <v>344</v>
      </c>
      <c r="B13422" t="s">
        <v>182</v>
      </c>
      <c r="C13422" t="s">
        <v>461</v>
      </c>
      <c r="D13422">
        <v>-1218300000</v>
      </c>
      <c r="E13422">
        <v>2019</v>
      </c>
    </row>
    <row r="13423" spans="1:5" x14ac:dyDescent="0.25">
      <c r="A13423" t="s">
        <v>344</v>
      </c>
      <c r="B13423" t="s">
        <v>182</v>
      </c>
      <c r="C13423" t="s">
        <v>461</v>
      </c>
      <c r="D13423">
        <v>28900000</v>
      </c>
      <c r="E13423">
        <v>2020</v>
      </c>
    </row>
    <row r="13424" spans="1:5" x14ac:dyDescent="0.25">
      <c r="A13424" t="s">
        <v>344</v>
      </c>
      <c r="B13424" t="s">
        <v>182</v>
      </c>
      <c r="C13424" t="s">
        <v>462</v>
      </c>
      <c r="D13424">
        <v>3912000000</v>
      </c>
      <c r="E13424">
        <v>2018</v>
      </c>
    </row>
    <row r="13425" spans="1:5" x14ac:dyDescent="0.25">
      <c r="A13425" t="s">
        <v>344</v>
      </c>
      <c r="B13425" t="s">
        <v>182</v>
      </c>
      <c r="C13425" t="s">
        <v>462</v>
      </c>
      <c r="D13425">
        <v>5212400000</v>
      </c>
      <c r="E13425">
        <v>2019</v>
      </c>
    </row>
    <row r="13426" spans="1:5" x14ac:dyDescent="0.25">
      <c r="A13426" t="s">
        <v>344</v>
      </c>
      <c r="B13426" t="s">
        <v>182</v>
      </c>
      <c r="C13426" t="s">
        <v>462</v>
      </c>
      <c r="D13426">
        <v>3415300000</v>
      </c>
      <c r="E13426">
        <v>2020</v>
      </c>
    </row>
    <row r="13427" spans="1:5" x14ac:dyDescent="0.25">
      <c r="A13427" t="s">
        <v>344</v>
      </c>
      <c r="B13427" t="s">
        <v>182</v>
      </c>
      <c r="C13427" t="s">
        <v>463</v>
      </c>
      <c r="D13427">
        <v>-431100000</v>
      </c>
      <c r="E13427">
        <v>2018</v>
      </c>
    </row>
    <row r="13428" spans="1:5" x14ac:dyDescent="0.25">
      <c r="A13428" t="s">
        <v>344</v>
      </c>
      <c r="B13428" t="s">
        <v>182</v>
      </c>
      <c r="C13428" t="s">
        <v>463</v>
      </c>
      <c r="D13428">
        <v>126800000</v>
      </c>
      <c r="E13428">
        <v>2019</v>
      </c>
    </row>
    <row r="13429" spans="1:5" x14ac:dyDescent="0.25">
      <c r="A13429" t="s">
        <v>344</v>
      </c>
      <c r="B13429" t="s">
        <v>182</v>
      </c>
      <c r="C13429" t="s">
        <v>463</v>
      </c>
      <c r="D13429">
        <v>-104100000</v>
      </c>
      <c r="E13429">
        <v>2020</v>
      </c>
    </row>
    <row r="13430" spans="1:5" x14ac:dyDescent="0.25">
      <c r="A13430" t="s">
        <v>344</v>
      </c>
      <c r="B13430" t="s">
        <v>182</v>
      </c>
      <c r="C13430" t="s">
        <v>12</v>
      </c>
      <c r="D13430">
        <v>694600000</v>
      </c>
      <c r="E13430">
        <v>2018</v>
      </c>
    </row>
    <row r="13431" spans="1:5" x14ac:dyDescent="0.25">
      <c r="A13431" t="s">
        <v>344</v>
      </c>
      <c r="B13431" t="s">
        <v>182</v>
      </c>
      <c r="C13431" t="s">
        <v>12</v>
      </c>
      <c r="D13431">
        <v>385000000</v>
      </c>
      <c r="E13431">
        <v>2019</v>
      </c>
    </row>
    <row r="13432" spans="1:5" x14ac:dyDescent="0.25">
      <c r="A13432" t="s">
        <v>344</v>
      </c>
      <c r="B13432" t="s">
        <v>182</v>
      </c>
      <c r="C13432" t="s">
        <v>12</v>
      </c>
      <c r="D13432">
        <v>632700000</v>
      </c>
      <c r="E13432">
        <v>2020</v>
      </c>
    </row>
    <row r="13433" spans="1:5" x14ac:dyDescent="0.25">
      <c r="A13433" t="s">
        <v>344</v>
      </c>
      <c r="B13433" t="s">
        <v>182</v>
      </c>
      <c r="C13433" t="s">
        <v>464</v>
      </c>
      <c r="D13433">
        <v>986600000</v>
      </c>
      <c r="E13433">
        <v>2018</v>
      </c>
    </row>
    <row r="13434" spans="1:5" x14ac:dyDescent="0.25">
      <c r="A13434" t="s">
        <v>344</v>
      </c>
      <c r="B13434" t="s">
        <v>182</v>
      </c>
      <c r="C13434" t="s">
        <v>464</v>
      </c>
      <c r="D13434">
        <v>1656700000</v>
      </c>
      <c r="E13434">
        <v>2019</v>
      </c>
    </row>
    <row r="13435" spans="1:5" x14ac:dyDescent="0.25">
      <c r="A13435" t="s">
        <v>344</v>
      </c>
      <c r="B13435" t="s">
        <v>182</v>
      </c>
      <c r="C13435" t="s">
        <v>464</v>
      </c>
      <c r="D13435">
        <v>1839800000</v>
      </c>
      <c r="E13435">
        <v>2020</v>
      </c>
    </row>
    <row r="13436" spans="1:5" x14ac:dyDescent="0.25">
      <c r="A13436" t="s">
        <v>344</v>
      </c>
      <c r="B13436" t="s">
        <v>182</v>
      </c>
      <c r="C13436" t="s">
        <v>465</v>
      </c>
      <c r="D13436">
        <v>32811200000</v>
      </c>
      <c r="E13436">
        <v>2018</v>
      </c>
    </row>
    <row r="13437" spans="1:5" x14ac:dyDescent="0.25">
      <c r="A13437" t="s">
        <v>344</v>
      </c>
      <c r="B13437" t="s">
        <v>182</v>
      </c>
      <c r="C13437" t="s">
        <v>465</v>
      </c>
      <c r="D13437">
        <v>15845200000</v>
      </c>
      <c r="E13437">
        <v>2019</v>
      </c>
    </row>
    <row r="13438" spans="1:5" x14ac:dyDescent="0.25">
      <c r="A13438" t="s">
        <v>344</v>
      </c>
      <c r="B13438" t="s">
        <v>182</v>
      </c>
      <c r="C13438" t="s">
        <v>465</v>
      </c>
      <c r="D13438">
        <v>17355100000</v>
      </c>
      <c r="E13438">
        <v>2020</v>
      </c>
    </row>
    <row r="13439" spans="1:5" x14ac:dyDescent="0.25">
      <c r="A13439" t="s">
        <v>344</v>
      </c>
      <c r="B13439" t="s">
        <v>182</v>
      </c>
      <c r="C13439" t="s">
        <v>466</v>
      </c>
      <c r="D13439">
        <v>1724100000</v>
      </c>
      <c r="E13439">
        <v>2018</v>
      </c>
    </row>
    <row r="13440" spans="1:5" x14ac:dyDescent="0.25">
      <c r="A13440" t="s">
        <v>344</v>
      </c>
      <c r="B13440" t="s">
        <v>182</v>
      </c>
      <c r="C13440" t="s">
        <v>466</v>
      </c>
      <c r="D13440">
        <v>15716100000</v>
      </c>
      <c r="E13440">
        <v>2019</v>
      </c>
    </row>
    <row r="13441" spans="1:5" x14ac:dyDescent="0.25">
      <c r="A13441" t="s">
        <v>344</v>
      </c>
      <c r="B13441" t="s">
        <v>182</v>
      </c>
      <c r="C13441" t="s">
        <v>466</v>
      </c>
      <c r="D13441">
        <v>17103000000</v>
      </c>
      <c r="E13441">
        <v>2020</v>
      </c>
    </row>
    <row r="13442" spans="1:5" x14ac:dyDescent="0.25">
      <c r="A13442" t="s">
        <v>344</v>
      </c>
      <c r="B13442" t="s">
        <v>182</v>
      </c>
      <c r="C13442" t="s">
        <v>467</v>
      </c>
      <c r="D13442">
        <v>10235100000</v>
      </c>
      <c r="E13442">
        <v>2018</v>
      </c>
    </row>
    <row r="13443" spans="1:5" x14ac:dyDescent="0.25">
      <c r="A13443" t="s">
        <v>344</v>
      </c>
      <c r="B13443" t="s">
        <v>182</v>
      </c>
      <c r="C13443" t="s">
        <v>467</v>
      </c>
      <c r="D13443">
        <v>10065200000</v>
      </c>
      <c r="E13443">
        <v>2019</v>
      </c>
    </row>
    <row r="13444" spans="1:5" x14ac:dyDescent="0.25">
      <c r="A13444" t="s">
        <v>344</v>
      </c>
      <c r="B13444" t="s">
        <v>182</v>
      </c>
      <c r="C13444" t="s">
        <v>467</v>
      </c>
      <c r="D13444">
        <v>9338200000</v>
      </c>
      <c r="E13444">
        <v>2020</v>
      </c>
    </row>
    <row r="13445" spans="1:5" x14ac:dyDescent="0.25">
      <c r="A13445" t="s">
        <v>344</v>
      </c>
      <c r="B13445" t="s">
        <v>182</v>
      </c>
      <c r="C13445" t="s">
        <v>468</v>
      </c>
      <c r="D13445">
        <v>190200000</v>
      </c>
      <c r="E13445">
        <v>2018</v>
      </c>
    </row>
    <row r="13446" spans="1:5" x14ac:dyDescent="0.25">
      <c r="A13446" t="s">
        <v>344</v>
      </c>
      <c r="B13446" t="s">
        <v>182</v>
      </c>
      <c r="C13446" t="s">
        <v>468</v>
      </c>
      <c r="D13446">
        <v>119800000</v>
      </c>
      <c r="E13446">
        <v>2019</v>
      </c>
    </row>
    <row r="13447" spans="1:5" x14ac:dyDescent="0.25">
      <c r="A13447" t="s">
        <v>344</v>
      </c>
      <c r="B13447" t="s">
        <v>182</v>
      </c>
      <c r="C13447" t="s">
        <v>468</v>
      </c>
      <c r="D13447">
        <v>117500000</v>
      </c>
      <c r="E13447">
        <v>2020</v>
      </c>
    </row>
    <row r="13448" spans="1:5" x14ac:dyDescent="0.25">
      <c r="A13448" t="s">
        <v>344</v>
      </c>
      <c r="B13448" t="s">
        <v>182</v>
      </c>
      <c r="C13448" t="s">
        <v>469</v>
      </c>
      <c r="D13448">
        <v>3255900000</v>
      </c>
      <c r="E13448">
        <v>2018</v>
      </c>
    </row>
    <row r="13449" spans="1:5" x14ac:dyDescent="0.25">
      <c r="A13449" t="s">
        <v>344</v>
      </c>
      <c r="B13449" t="s">
        <v>182</v>
      </c>
      <c r="C13449" t="s">
        <v>469</v>
      </c>
      <c r="D13449">
        <v>3581900000</v>
      </c>
      <c r="E13449">
        <v>2019</v>
      </c>
    </row>
    <row r="13450" spans="1:5" x14ac:dyDescent="0.25">
      <c r="A13450" t="s">
        <v>344</v>
      </c>
      <c r="B13450" t="s">
        <v>182</v>
      </c>
      <c r="C13450" t="s">
        <v>469</v>
      </c>
      <c r="D13450">
        <v>3752900000</v>
      </c>
      <c r="E13450">
        <v>2020</v>
      </c>
    </row>
    <row r="13451" spans="1:5" x14ac:dyDescent="0.25">
      <c r="A13451" t="s">
        <v>344</v>
      </c>
      <c r="B13451" t="s">
        <v>182</v>
      </c>
      <c r="C13451" t="s">
        <v>470</v>
      </c>
      <c r="D13451">
        <v>101700000</v>
      </c>
      <c r="E13451">
        <v>2018</v>
      </c>
    </row>
    <row r="13452" spans="1:5" x14ac:dyDescent="0.25">
      <c r="A13452" t="s">
        <v>344</v>
      </c>
      <c r="B13452" t="s">
        <v>182</v>
      </c>
      <c r="C13452" t="s">
        <v>470</v>
      </c>
      <c r="D13452">
        <v>540900000</v>
      </c>
      <c r="E13452">
        <v>2019</v>
      </c>
    </row>
    <row r="13453" spans="1:5" x14ac:dyDescent="0.25">
      <c r="A13453" t="s">
        <v>344</v>
      </c>
      <c r="B13453" t="s">
        <v>182</v>
      </c>
      <c r="C13453" t="s">
        <v>470</v>
      </c>
      <c r="D13453">
        <v>66100000</v>
      </c>
      <c r="E13453">
        <v>2020</v>
      </c>
    </row>
    <row r="13454" spans="1:5" x14ac:dyDescent="0.25">
      <c r="A13454" t="s">
        <v>344</v>
      </c>
      <c r="B13454" t="s">
        <v>182</v>
      </c>
      <c r="C13454" t="s">
        <v>471</v>
      </c>
      <c r="D13454">
        <v>0</v>
      </c>
      <c r="E13454">
        <v>2018</v>
      </c>
    </row>
    <row r="13455" spans="1:5" x14ac:dyDescent="0.25">
      <c r="A13455" t="s">
        <v>344</v>
      </c>
      <c r="B13455" t="s">
        <v>182</v>
      </c>
      <c r="C13455" t="s">
        <v>471</v>
      </c>
      <c r="D13455">
        <v>0</v>
      </c>
      <c r="E13455">
        <v>2019</v>
      </c>
    </row>
    <row r="13456" spans="1:5" x14ac:dyDescent="0.25">
      <c r="A13456" t="s">
        <v>344</v>
      </c>
      <c r="B13456" t="s">
        <v>182</v>
      </c>
      <c r="C13456" t="s">
        <v>471</v>
      </c>
      <c r="D13456">
        <v>0</v>
      </c>
      <c r="E13456">
        <v>2020</v>
      </c>
    </row>
    <row r="13457" spans="1:5" x14ac:dyDescent="0.25">
      <c r="A13457" t="s">
        <v>344</v>
      </c>
      <c r="B13457" t="s">
        <v>182</v>
      </c>
      <c r="C13457" t="s">
        <v>472</v>
      </c>
      <c r="D13457">
        <v>0</v>
      </c>
      <c r="E13457">
        <v>2018</v>
      </c>
    </row>
    <row r="13458" spans="1:5" x14ac:dyDescent="0.25">
      <c r="A13458" t="s">
        <v>344</v>
      </c>
      <c r="B13458" t="s">
        <v>182</v>
      </c>
      <c r="C13458" t="s">
        <v>472</v>
      </c>
      <c r="D13458">
        <v>0</v>
      </c>
      <c r="E13458">
        <v>2019</v>
      </c>
    </row>
    <row r="13459" spans="1:5" x14ac:dyDescent="0.25">
      <c r="A13459" t="s">
        <v>344</v>
      </c>
      <c r="B13459" t="s">
        <v>182</v>
      </c>
      <c r="C13459" t="s">
        <v>472</v>
      </c>
      <c r="D13459">
        <v>0</v>
      </c>
      <c r="E13459">
        <v>2020</v>
      </c>
    </row>
    <row r="13460" spans="1:5" x14ac:dyDescent="0.25">
      <c r="A13460" t="s">
        <v>344</v>
      </c>
      <c r="B13460" t="s">
        <v>182</v>
      </c>
      <c r="C13460" t="s">
        <v>473</v>
      </c>
      <c r="D13460">
        <v>0</v>
      </c>
      <c r="E13460">
        <v>2018</v>
      </c>
    </row>
    <row r="13461" spans="1:5" x14ac:dyDescent="0.25">
      <c r="A13461" t="s">
        <v>344</v>
      </c>
      <c r="B13461" t="s">
        <v>182</v>
      </c>
      <c r="C13461" t="s">
        <v>473</v>
      </c>
      <c r="D13461">
        <v>0</v>
      </c>
      <c r="E13461">
        <v>2019</v>
      </c>
    </row>
    <row r="13462" spans="1:5" x14ac:dyDescent="0.25">
      <c r="A13462" t="s">
        <v>344</v>
      </c>
      <c r="B13462" t="s">
        <v>182</v>
      </c>
      <c r="C13462" t="s">
        <v>473</v>
      </c>
      <c r="D13462">
        <v>0</v>
      </c>
      <c r="E13462">
        <v>2020</v>
      </c>
    </row>
    <row r="13463" spans="1:5" x14ac:dyDescent="0.25">
      <c r="A13463" t="s">
        <v>344</v>
      </c>
      <c r="B13463" t="s">
        <v>182</v>
      </c>
      <c r="C13463" t="s">
        <v>474</v>
      </c>
      <c r="D13463">
        <v>0</v>
      </c>
      <c r="E13463">
        <v>2018</v>
      </c>
    </row>
    <row r="13464" spans="1:5" x14ac:dyDescent="0.25">
      <c r="A13464" t="s">
        <v>344</v>
      </c>
      <c r="B13464" t="s">
        <v>182</v>
      </c>
      <c r="C13464" t="s">
        <v>474</v>
      </c>
      <c r="D13464">
        <v>0</v>
      </c>
      <c r="E13464">
        <v>2019</v>
      </c>
    </row>
    <row r="13465" spans="1:5" x14ac:dyDescent="0.25">
      <c r="A13465" t="s">
        <v>344</v>
      </c>
      <c r="B13465" t="s">
        <v>182</v>
      </c>
      <c r="C13465" t="s">
        <v>474</v>
      </c>
      <c r="D13465">
        <v>0</v>
      </c>
      <c r="E13465">
        <v>2020</v>
      </c>
    </row>
    <row r="13466" spans="1:5" x14ac:dyDescent="0.25">
      <c r="A13466" t="s">
        <v>344</v>
      </c>
      <c r="B13466" t="s">
        <v>182</v>
      </c>
      <c r="C13466" t="s">
        <v>475</v>
      </c>
      <c r="D13466">
        <v>403200000</v>
      </c>
      <c r="E13466">
        <v>2018</v>
      </c>
    </row>
    <row r="13467" spans="1:5" x14ac:dyDescent="0.25">
      <c r="A13467" t="s">
        <v>344</v>
      </c>
      <c r="B13467" t="s">
        <v>182</v>
      </c>
      <c r="C13467" t="s">
        <v>475</v>
      </c>
      <c r="D13467">
        <v>350500000</v>
      </c>
      <c r="E13467">
        <v>2019</v>
      </c>
    </row>
    <row r="13468" spans="1:5" x14ac:dyDescent="0.25">
      <c r="A13468" t="s">
        <v>344</v>
      </c>
      <c r="B13468" t="s">
        <v>182</v>
      </c>
      <c r="C13468" t="s">
        <v>475</v>
      </c>
      <c r="D13468">
        <v>295500000</v>
      </c>
      <c r="E13468">
        <v>2020</v>
      </c>
    </row>
    <row r="13469" spans="1:5" x14ac:dyDescent="0.25">
      <c r="A13469" t="s">
        <v>344</v>
      </c>
      <c r="B13469" t="s">
        <v>182</v>
      </c>
      <c r="C13469" t="s">
        <v>476</v>
      </c>
      <c r="D13469">
        <v>0</v>
      </c>
      <c r="E13469">
        <v>2018</v>
      </c>
    </row>
    <row r="13470" spans="1:5" x14ac:dyDescent="0.25">
      <c r="A13470" t="s">
        <v>344</v>
      </c>
      <c r="B13470" t="s">
        <v>182</v>
      </c>
      <c r="C13470" t="s">
        <v>476</v>
      </c>
      <c r="D13470">
        <v>0</v>
      </c>
      <c r="E13470">
        <v>2019</v>
      </c>
    </row>
    <row r="13471" spans="1:5" x14ac:dyDescent="0.25">
      <c r="A13471" t="s">
        <v>344</v>
      </c>
      <c r="B13471" t="s">
        <v>182</v>
      </c>
      <c r="C13471" t="s">
        <v>476</v>
      </c>
      <c r="D13471">
        <v>0</v>
      </c>
      <c r="E13471">
        <v>2020</v>
      </c>
    </row>
    <row r="13472" spans="1:5" x14ac:dyDescent="0.25">
      <c r="A13472" t="s">
        <v>344</v>
      </c>
      <c r="B13472" t="s">
        <v>182</v>
      </c>
      <c r="C13472" t="s">
        <v>477</v>
      </c>
      <c r="D13472">
        <v>5207700000</v>
      </c>
      <c r="E13472">
        <v>2018</v>
      </c>
    </row>
    <row r="13473" spans="1:5" x14ac:dyDescent="0.25">
      <c r="A13473" t="s">
        <v>344</v>
      </c>
      <c r="B13473" t="s">
        <v>182</v>
      </c>
      <c r="C13473" t="s">
        <v>477</v>
      </c>
      <c r="D13473">
        <v>4976200000</v>
      </c>
      <c r="E13473">
        <v>2019</v>
      </c>
    </row>
    <row r="13474" spans="1:5" x14ac:dyDescent="0.25">
      <c r="A13474" t="s">
        <v>344</v>
      </c>
      <c r="B13474" t="s">
        <v>182</v>
      </c>
      <c r="C13474" t="s">
        <v>477</v>
      </c>
      <c r="D13474">
        <v>907800000</v>
      </c>
      <c r="E13474">
        <v>2020</v>
      </c>
    </row>
    <row r="13475" spans="1:5" x14ac:dyDescent="0.25">
      <c r="A13475" t="s">
        <v>344</v>
      </c>
      <c r="B13475" t="s">
        <v>182</v>
      </c>
      <c r="C13475" t="s">
        <v>478</v>
      </c>
      <c r="D13475">
        <v>0</v>
      </c>
      <c r="E13475">
        <v>2018</v>
      </c>
    </row>
    <row r="13476" spans="1:5" x14ac:dyDescent="0.25">
      <c r="A13476" t="s">
        <v>344</v>
      </c>
      <c r="B13476" t="s">
        <v>182</v>
      </c>
      <c r="C13476" t="s">
        <v>478</v>
      </c>
      <c r="D13476">
        <v>0</v>
      </c>
      <c r="E13476">
        <v>2019</v>
      </c>
    </row>
    <row r="13477" spans="1:5" x14ac:dyDescent="0.25">
      <c r="A13477" t="s">
        <v>344</v>
      </c>
      <c r="B13477" t="s">
        <v>182</v>
      </c>
      <c r="C13477" t="s">
        <v>478</v>
      </c>
      <c r="D13477">
        <v>0</v>
      </c>
      <c r="E13477">
        <v>2020</v>
      </c>
    </row>
    <row r="13478" spans="1:5" x14ac:dyDescent="0.25">
      <c r="A13478" t="s">
        <v>344</v>
      </c>
      <c r="B13478" t="s">
        <v>182</v>
      </c>
      <c r="C13478" t="s">
        <v>479</v>
      </c>
      <c r="D13478">
        <v>50487000000</v>
      </c>
      <c r="E13478">
        <v>2018</v>
      </c>
    </row>
    <row r="13479" spans="1:5" x14ac:dyDescent="0.25">
      <c r="A13479" t="s">
        <v>344</v>
      </c>
      <c r="B13479" t="s">
        <v>182</v>
      </c>
      <c r="C13479" t="s">
        <v>479</v>
      </c>
      <c r="D13479">
        <v>52930500000</v>
      </c>
      <c r="E13479">
        <v>2019</v>
      </c>
    </row>
    <row r="13480" spans="1:5" x14ac:dyDescent="0.25">
      <c r="A13480" t="s">
        <v>344</v>
      </c>
      <c r="B13480" t="s">
        <v>182</v>
      </c>
      <c r="C13480" t="s">
        <v>479</v>
      </c>
      <c r="D13480">
        <v>53908100000</v>
      </c>
      <c r="E13480">
        <v>2020</v>
      </c>
    </row>
    <row r="13481" spans="1:5" x14ac:dyDescent="0.25">
      <c r="A13481" t="s">
        <v>344</v>
      </c>
      <c r="B13481" t="s">
        <v>182</v>
      </c>
      <c r="C13481" t="s">
        <v>480</v>
      </c>
      <c r="D13481">
        <v>21257900000</v>
      </c>
      <c r="E13481">
        <v>2018</v>
      </c>
    </row>
    <row r="13482" spans="1:5" x14ac:dyDescent="0.25">
      <c r="A13482" t="s">
        <v>344</v>
      </c>
      <c r="B13482" t="s">
        <v>182</v>
      </c>
      <c r="C13482" t="s">
        <v>480</v>
      </c>
      <c r="D13482">
        <v>21364400000</v>
      </c>
      <c r="E13482">
        <v>2019</v>
      </c>
    </row>
    <row r="13483" spans="1:5" x14ac:dyDescent="0.25">
      <c r="A13483" t="s">
        <v>344</v>
      </c>
      <c r="B13483" t="s">
        <v>182</v>
      </c>
      <c r="C13483" t="s">
        <v>480</v>
      </c>
      <c r="D13483">
        <v>19207800000</v>
      </c>
      <c r="E13483">
        <v>2020</v>
      </c>
    </row>
    <row r="13484" spans="1:5" x14ac:dyDescent="0.25">
      <c r="A13484" t="s">
        <v>344</v>
      </c>
      <c r="B13484" t="s">
        <v>182</v>
      </c>
      <c r="C13484" t="s">
        <v>481</v>
      </c>
      <c r="D13484">
        <v>1985400000</v>
      </c>
      <c r="E13484">
        <v>2018</v>
      </c>
    </row>
    <row r="13485" spans="1:5" x14ac:dyDescent="0.25">
      <c r="A13485" t="s">
        <v>344</v>
      </c>
      <c r="B13485" t="s">
        <v>182</v>
      </c>
      <c r="C13485" t="s">
        <v>481</v>
      </c>
      <c r="D13485">
        <v>1966900000</v>
      </c>
      <c r="E13485">
        <v>2019</v>
      </c>
    </row>
    <row r="13486" spans="1:5" x14ac:dyDescent="0.25">
      <c r="A13486" t="s">
        <v>344</v>
      </c>
      <c r="B13486" t="s">
        <v>182</v>
      </c>
      <c r="C13486" t="s">
        <v>481</v>
      </c>
      <c r="D13486">
        <v>2245000000</v>
      </c>
      <c r="E13486">
        <v>2020</v>
      </c>
    </row>
    <row r="13487" spans="1:5" x14ac:dyDescent="0.25">
      <c r="A13487" t="s">
        <v>344</v>
      </c>
      <c r="B13487" t="s">
        <v>182</v>
      </c>
      <c r="C13487" t="s">
        <v>482</v>
      </c>
      <c r="D13487">
        <v>0</v>
      </c>
      <c r="E13487">
        <v>2018</v>
      </c>
    </row>
    <row r="13488" spans="1:5" x14ac:dyDescent="0.25">
      <c r="A13488" t="s">
        <v>344</v>
      </c>
      <c r="B13488" t="s">
        <v>182</v>
      </c>
      <c r="C13488" t="s">
        <v>482</v>
      </c>
      <c r="D13488">
        <v>0</v>
      </c>
      <c r="E13488">
        <v>2019</v>
      </c>
    </row>
    <row r="13489" spans="1:5" x14ac:dyDescent="0.25">
      <c r="A13489" t="s">
        <v>344</v>
      </c>
      <c r="B13489" t="s">
        <v>182</v>
      </c>
      <c r="C13489" t="s">
        <v>482</v>
      </c>
      <c r="D13489">
        <v>1000000000</v>
      </c>
      <c r="E13489">
        <v>2020</v>
      </c>
    </row>
    <row r="13490" spans="1:5" x14ac:dyDescent="0.25">
      <c r="A13490" t="s">
        <v>344</v>
      </c>
      <c r="B13490" t="s">
        <v>182</v>
      </c>
      <c r="C13490" t="s">
        <v>483</v>
      </c>
      <c r="D13490">
        <v>0</v>
      </c>
      <c r="E13490">
        <v>2018</v>
      </c>
    </row>
    <row r="13491" spans="1:5" x14ac:dyDescent="0.25">
      <c r="A13491" t="s">
        <v>344</v>
      </c>
      <c r="B13491" t="s">
        <v>182</v>
      </c>
      <c r="C13491" t="s">
        <v>483</v>
      </c>
      <c r="D13491">
        <v>0</v>
      </c>
      <c r="E13491">
        <v>2019</v>
      </c>
    </row>
    <row r="13492" spans="1:5" x14ac:dyDescent="0.25">
      <c r="A13492" t="s">
        <v>344</v>
      </c>
      <c r="B13492" t="s">
        <v>182</v>
      </c>
      <c r="C13492" t="s">
        <v>483</v>
      </c>
      <c r="D13492">
        <v>0</v>
      </c>
      <c r="E13492">
        <v>2020</v>
      </c>
    </row>
    <row r="13493" spans="1:5" x14ac:dyDescent="0.25">
      <c r="A13493" t="s">
        <v>344</v>
      </c>
      <c r="B13493" t="s">
        <v>182</v>
      </c>
      <c r="C13493" t="s">
        <v>484</v>
      </c>
      <c r="D13493">
        <v>125100000</v>
      </c>
      <c r="E13493">
        <v>2018</v>
      </c>
    </row>
    <row r="13494" spans="1:5" x14ac:dyDescent="0.25">
      <c r="A13494" t="s">
        <v>344</v>
      </c>
      <c r="B13494" t="s">
        <v>182</v>
      </c>
      <c r="C13494" t="s">
        <v>484</v>
      </c>
      <c r="D13494">
        <v>109600000</v>
      </c>
      <c r="E13494">
        <v>2019</v>
      </c>
    </row>
    <row r="13495" spans="1:5" x14ac:dyDescent="0.25">
      <c r="A13495" t="s">
        <v>344</v>
      </c>
      <c r="B13495" t="s">
        <v>182</v>
      </c>
      <c r="C13495" t="s">
        <v>484</v>
      </c>
      <c r="D13495">
        <v>92400000</v>
      </c>
      <c r="E13495">
        <v>2020</v>
      </c>
    </row>
    <row r="13496" spans="1:5" x14ac:dyDescent="0.25">
      <c r="A13496" t="s">
        <v>344</v>
      </c>
      <c r="B13496" t="s">
        <v>182</v>
      </c>
      <c r="C13496" t="s">
        <v>485</v>
      </c>
      <c r="D13496">
        <v>-6258400000</v>
      </c>
      <c r="E13496">
        <v>2018</v>
      </c>
    </row>
    <row r="13497" spans="1:5" x14ac:dyDescent="0.25">
      <c r="A13497" t="s">
        <v>344</v>
      </c>
      <c r="B13497" t="s">
        <v>182</v>
      </c>
      <c r="C13497" t="s">
        <v>485</v>
      </c>
      <c r="D13497">
        <v>-7824900000</v>
      </c>
      <c r="E13497">
        <v>2020</v>
      </c>
    </row>
    <row r="13498" spans="1:5" x14ac:dyDescent="0.25">
      <c r="A13498" t="s">
        <v>344</v>
      </c>
      <c r="B13498" t="s">
        <v>182</v>
      </c>
      <c r="C13498" t="s">
        <v>495</v>
      </c>
      <c r="D13498">
        <v>0</v>
      </c>
      <c r="E13498">
        <v>2019</v>
      </c>
    </row>
    <row r="13499" spans="1:5" x14ac:dyDescent="0.25">
      <c r="A13499" t="s">
        <v>344</v>
      </c>
      <c r="B13499" t="s">
        <v>182</v>
      </c>
      <c r="C13499" t="s">
        <v>486</v>
      </c>
      <c r="D13499">
        <v>-1597800000</v>
      </c>
      <c r="E13499">
        <v>2018</v>
      </c>
    </row>
    <row r="13500" spans="1:5" x14ac:dyDescent="0.25">
      <c r="A13500" t="s">
        <v>344</v>
      </c>
      <c r="B13500" t="s">
        <v>182</v>
      </c>
      <c r="C13500" t="s">
        <v>486</v>
      </c>
      <c r="D13500">
        <v>32500000</v>
      </c>
      <c r="E13500">
        <v>2019</v>
      </c>
    </row>
    <row r="13501" spans="1:5" x14ac:dyDescent="0.25">
      <c r="A13501" t="s">
        <v>344</v>
      </c>
      <c r="B13501" t="s">
        <v>182</v>
      </c>
      <c r="C13501" t="s">
        <v>486</v>
      </c>
      <c r="D13501">
        <v>2550600000</v>
      </c>
      <c r="E13501">
        <v>2020</v>
      </c>
    </row>
    <row r="13502" spans="1:5" x14ac:dyDescent="0.25">
      <c r="A13502" t="s">
        <v>346</v>
      </c>
      <c r="B13502" t="s">
        <v>184</v>
      </c>
      <c r="C13502" t="s">
        <v>411</v>
      </c>
      <c r="D13502">
        <v>8251000000</v>
      </c>
      <c r="E13502">
        <v>2018</v>
      </c>
    </row>
    <row r="13503" spans="1:5" x14ac:dyDescent="0.25">
      <c r="A13503" t="s">
        <v>346</v>
      </c>
      <c r="B13503" t="s">
        <v>184</v>
      </c>
      <c r="C13503" t="s">
        <v>411</v>
      </c>
      <c r="D13503">
        <v>8458000000</v>
      </c>
      <c r="E13503">
        <v>2019</v>
      </c>
    </row>
    <row r="13504" spans="1:5" x14ac:dyDescent="0.25">
      <c r="A13504" t="s">
        <v>346</v>
      </c>
      <c r="B13504" t="s">
        <v>184</v>
      </c>
      <c r="C13504" t="s">
        <v>411</v>
      </c>
      <c r="D13504">
        <v>9173000000</v>
      </c>
      <c r="E13504">
        <v>2020</v>
      </c>
    </row>
    <row r="13505" spans="1:5" x14ac:dyDescent="0.25">
      <c r="A13505" t="s">
        <v>346</v>
      </c>
      <c r="B13505" t="s">
        <v>184</v>
      </c>
      <c r="C13505" t="s">
        <v>10</v>
      </c>
      <c r="D13505">
        <v>2262000000</v>
      </c>
      <c r="E13505">
        <v>2018</v>
      </c>
    </row>
    <row r="13506" spans="1:5" x14ac:dyDescent="0.25">
      <c r="A13506" t="s">
        <v>346</v>
      </c>
      <c r="B13506" t="s">
        <v>184</v>
      </c>
      <c r="C13506" t="s">
        <v>10</v>
      </c>
      <c r="D13506">
        <v>2212000000</v>
      </c>
      <c r="E13506">
        <v>2019</v>
      </c>
    </row>
    <row r="13507" spans="1:5" x14ac:dyDescent="0.25">
      <c r="A13507" t="s">
        <v>346</v>
      </c>
      <c r="B13507" t="s">
        <v>184</v>
      </c>
      <c r="C13507" t="s">
        <v>10</v>
      </c>
      <c r="D13507">
        <v>2297000000</v>
      </c>
      <c r="E13507">
        <v>2020</v>
      </c>
    </row>
    <row r="13508" spans="1:5" x14ac:dyDescent="0.25">
      <c r="A13508" t="s">
        <v>346</v>
      </c>
      <c r="B13508" t="s">
        <v>184</v>
      </c>
      <c r="C13508" t="s">
        <v>412</v>
      </c>
      <c r="D13508">
        <v>0</v>
      </c>
      <c r="E13508">
        <v>2018</v>
      </c>
    </row>
    <row r="13509" spans="1:5" x14ac:dyDescent="0.25">
      <c r="A13509" t="s">
        <v>346</v>
      </c>
      <c r="B13509" t="s">
        <v>184</v>
      </c>
      <c r="C13509" t="s">
        <v>412</v>
      </c>
      <c r="D13509">
        <v>0</v>
      </c>
      <c r="E13509">
        <v>2019</v>
      </c>
    </row>
    <row r="13510" spans="1:5" x14ac:dyDescent="0.25">
      <c r="A13510" t="s">
        <v>346</v>
      </c>
      <c r="B13510" t="s">
        <v>184</v>
      </c>
      <c r="C13510" t="s">
        <v>412</v>
      </c>
      <c r="D13510">
        <v>0</v>
      </c>
      <c r="E13510">
        <v>2020</v>
      </c>
    </row>
    <row r="13511" spans="1:5" x14ac:dyDescent="0.25">
      <c r="A13511" t="s">
        <v>346</v>
      </c>
      <c r="B13511" t="s">
        <v>184</v>
      </c>
      <c r="C13511" t="s">
        <v>413</v>
      </c>
      <c r="D13511">
        <v>719000000</v>
      </c>
      <c r="E13511">
        <v>2018</v>
      </c>
    </row>
    <row r="13512" spans="1:5" x14ac:dyDescent="0.25">
      <c r="A13512" t="s">
        <v>346</v>
      </c>
      <c r="B13512" t="s">
        <v>184</v>
      </c>
      <c r="C13512" t="s">
        <v>413</v>
      </c>
      <c r="D13512">
        <v>-541000000</v>
      </c>
      <c r="E13512">
        <v>2019</v>
      </c>
    </row>
    <row r="13513" spans="1:5" x14ac:dyDescent="0.25">
      <c r="A13513" t="s">
        <v>346</v>
      </c>
      <c r="B13513" t="s">
        <v>184</v>
      </c>
      <c r="C13513" t="s">
        <v>413</v>
      </c>
      <c r="D13513">
        <v>445000000</v>
      </c>
      <c r="E13513">
        <v>2020</v>
      </c>
    </row>
    <row r="13514" spans="1:5" x14ac:dyDescent="0.25">
      <c r="A13514" t="s">
        <v>346</v>
      </c>
      <c r="B13514" t="s">
        <v>184</v>
      </c>
      <c r="C13514" t="s">
        <v>15</v>
      </c>
      <c r="D13514">
        <v>62618000000</v>
      </c>
      <c r="E13514">
        <v>2018</v>
      </c>
    </row>
    <row r="13515" spans="1:5" x14ac:dyDescent="0.25">
      <c r="A13515" t="s">
        <v>346</v>
      </c>
      <c r="B13515" t="s">
        <v>184</v>
      </c>
      <c r="C13515" t="s">
        <v>15</v>
      </c>
      <c r="D13515">
        <v>64515000000</v>
      </c>
      <c r="E13515">
        <v>2019</v>
      </c>
    </row>
    <row r="13516" spans="1:5" x14ac:dyDescent="0.25">
      <c r="A13516" t="s">
        <v>346</v>
      </c>
      <c r="B13516" t="s">
        <v>184</v>
      </c>
      <c r="C13516" t="s">
        <v>15</v>
      </c>
      <c r="D13516">
        <v>67810000000</v>
      </c>
      <c r="E13516">
        <v>2020</v>
      </c>
    </row>
    <row r="13517" spans="1:5" x14ac:dyDescent="0.25">
      <c r="A13517" t="s">
        <v>346</v>
      </c>
      <c r="B13517" t="s">
        <v>184</v>
      </c>
      <c r="C13517" t="s">
        <v>414</v>
      </c>
      <c r="D13517">
        <v>-1095000000</v>
      </c>
      <c r="E13517">
        <v>2018</v>
      </c>
    </row>
    <row r="13518" spans="1:5" x14ac:dyDescent="0.25">
      <c r="A13518" t="s">
        <v>346</v>
      </c>
      <c r="B13518" t="s">
        <v>184</v>
      </c>
      <c r="C13518" t="s">
        <v>414</v>
      </c>
      <c r="D13518">
        <v>-925000000</v>
      </c>
      <c r="E13518">
        <v>2019</v>
      </c>
    </row>
    <row r="13519" spans="1:5" x14ac:dyDescent="0.25">
      <c r="A13519" t="s">
        <v>346</v>
      </c>
      <c r="B13519" t="s">
        <v>184</v>
      </c>
      <c r="C13519" t="s">
        <v>414</v>
      </c>
      <c r="D13519">
        <v>-863000000</v>
      </c>
      <c r="E13519">
        <v>2020</v>
      </c>
    </row>
    <row r="13520" spans="1:5" x14ac:dyDescent="0.25">
      <c r="A13520" t="s">
        <v>346</v>
      </c>
      <c r="B13520" t="s">
        <v>184</v>
      </c>
      <c r="C13520" t="s">
        <v>415</v>
      </c>
      <c r="D13520">
        <v>-2329000000</v>
      </c>
      <c r="E13520">
        <v>2018</v>
      </c>
    </row>
    <row r="13521" spans="1:5" x14ac:dyDescent="0.25">
      <c r="A13521" t="s">
        <v>346</v>
      </c>
      <c r="B13521" t="s">
        <v>184</v>
      </c>
      <c r="C13521" t="s">
        <v>415</v>
      </c>
      <c r="D13521">
        <v>-2787000000</v>
      </c>
      <c r="E13521">
        <v>2019</v>
      </c>
    </row>
    <row r="13522" spans="1:5" x14ac:dyDescent="0.25">
      <c r="A13522" t="s">
        <v>346</v>
      </c>
      <c r="B13522" t="s">
        <v>184</v>
      </c>
      <c r="C13522" t="s">
        <v>415</v>
      </c>
      <c r="D13522">
        <v>-2215000000</v>
      </c>
      <c r="E13522">
        <v>2020</v>
      </c>
    </row>
    <row r="13523" spans="1:5" x14ac:dyDescent="0.25">
      <c r="A13523" t="s">
        <v>346</v>
      </c>
      <c r="B13523" t="s">
        <v>184</v>
      </c>
      <c r="C13523" t="s">
        <v>416</v>
      </c>
      <c r="D13523">
        <v>-1224000000</v>
      </c>
      <c r="E13523">
        <v>2018</v>
      </c>
    </row>
    <row r="13524" spans="1:5" x14ac:dyDescent="0.25">
      <c r="A13524" t="s">
        <v>346</v>
      </c>
      <c r="B13524" t="s">
        <v>184</v>
      </c>
      <c r="C13524" t="s">
        <v>416</v>
      </c>
      <c r="D13524">
        <v>-960000000</v>
      </c>
      <c r="E13524">
        <v>2019</v>
      </c>
    </row>
    <row r="13525" spans="1:5" x14ac:dyDescent="0.25">
      <c r="A13525" t="s">
        <v>346</v>
      </c>
      <c r="B13525" t="s">
        <v>184</v>
      </c>
      <c r="C13525" t="s">
        <v>416</v>
      </c>
      <c r="D13525">
        <v>500000000</v>
      </c>
      <c r="E13525">
        <v>2020</v>
      </c>
    </row>
    <row r="13526" spans="1:5" x14ac:dyDescent="0.25">
      <c r="A13526" t="s">
        <v>346</v>
      </c>
      <c r="B13526" t="s">
        <v>184</v>
      </c>
      <c r="C13526" t="s">
        <v>417</v>
      </c>
      <c r="D13526">
        <v>3948000000</v>
      </c>
      <c r="E13526">
        <v>2018</v>
      </c>
    </row>
    <row r="13527" spans="1:5" x14ac:dyDescent="0.25">
      <c r="A13527" t="s">
        <v>346</v>
      </c>
      <c r="B13527" t="s">
        <v>184</v>
      </c>
      <c r="C13527" t="s">
        <v>417</v>
      </c>
      <c r="D13527">
        <v>3965000000</v>
      </c>
      <c r="E13527">
        <v>2019</v>
      </c>
    </row>
    <row r="13528" spans="1:5" x14ac:dyDescent="0.25">
      <c r="A13528" t="s">
        <v>346</v>
      </c>
      <c r="B13528" t="s">
        <v>184</v>
      </c>
      <c r="C13528" t="s">
        <v>417</v>
      </c>
      <c r="D13528">
        <v>3964000000</v>
      </c>
      <c r="E13528">
        <v>2020</v>
      </c>
    </row>
    <row r="13529" spans="1:5" x14ac:dyDescent="0.25">
      <c r="A13529" t="s">
        <v>346</v>
      </c>
      <c r="B13529" t="s">
        <v>184</v>
      </c>
      <c r="C13529" t="s">
        <v>418</v>
      </c>
      <c r="D13529">
        <v>0</v>
      </c>
      <c r="E13529">
        <v>2018</v>
      </c>
    </row>
    <row r="13530" spans="1:5" x14ac:dyDescent="0.25">
      <c r="A13530" t="s">
        <v>346</v>
      </c>
      <c r="B13530" t="s">
        <v>184</v>
      </c>
      <c r="C13530" t="s">
        <v>418</v>
      </c>
      <c r="D13530">
        <v>0</v>
      </c>
      <c r="E13530">
        <v>2019</v>
      </c>
    </row>
    <row r="13531" spans="1:5" x14ac:dyDescent="0.25">
      <c r="A13531" t="s">
        <v>346</v>
      </c>
      <c r="B13531" t="s">
        <v>184</v>
      </c>
      <c r="C13531" t="s">
        <v>418</v>
      </c>
      <c r="D13531">
        <v>0</v>
      </c>
      <c r="E13531">
        <v>2020</v>
      </c>
    </row>
    <row r="13532" spans="1:5" x14ac:dyDescent="0.25">
      <c r="A13532" t="s">
        <v>346</v>
      </c>
      <c r="B13532" t="s">
        <v>184</v>
      </c>
      <c r="C13532" t="s">
        <v>419</v>
      </c>
      <c r="D13532">
        <v>-257000000</v>
      </c>
      <c r="E13532">
        <v>2018</v>
      </c>
    </row>
    <row r="13533" spans="1:5" x14ac:dyDescent="0.25">
      <c r="A13533" t="s">
        <v>346</v>
      </c>
      <c r="B13533" t="s">
        <v>184</v>
      </c>
      <c r="C13533" t="s">
        <v>419</v>
      </c>
      <c r="D13533">
        <v>-124000000</v>
      </c>
      <c r="E13533">
        <v>2019</v>
      </c>
    </row>
    <row r="13534" spans="1:5" x14ac:dyDescent="0.25">
      <c r="A13534" t="s">
        <v>346</v>
      </c>
      <c r="B13534" t="s">
        <v>184</v>
      </c>
      <c r="C13534" t="s">
        <v>419</v>
      </c>
      <c r="D13534">
        <v>-59000000</v>
      </c>
      <c r="E13534">
        <v>2020</v>
      </c>
    </row>
    <row r="13535" spans="1:5" x14ac:dyDescent="0.25">
      <c r="A13535" t="s">
        <v>346</v>
      </c>
      <c r="B13535" t="s">
        <v>184</v>
      </c>
      <c r="C13535" t="s">
        <v>420</v>
      </c>
      <c r="D13535">
        <v>204000000</v>
      </c>
      <c r="E13535">
        <v>2018</v>
      </c>
    </row>
    <row r="13536" spans="1:5" x14ac:dyDescent="0.25">
      <c r="A13536" t="s">
        <v>346</v>
      </c>
      <c r="B13536" t="s">
        <v>184</v>
      </c>
      <c r="C13536" t="s">
        <v>420</v>
      </c>
      <c r="D13536">
        <v>-31000000</v>
      </c>
      <c r="E13536">
        <v>2019</v>
      </c>
    </row>
    <row r="13537" spans="1:5" x14ac:dyDescent="0.25">
      <c r="A13537" t="s">
        <v>346</v>
      </c>
      <c r="B13537" t="s">
        <v>184</v>
      </c>
      <c r="C13537" t="s">
        <v>420</v>
      </c>
      <c r="D13537">
        <v>24000000</v>
      </c>
      <c r="E13537">
        <v>2020</v>
      </c>
    </row>
    <row r="13538" spans="1:5" x14ac:dyDescent="0.25">
      <c r="A13538" t="s">
        <v>346</v>
      </c>
      <c r="B13538" t="s">
        <v>184</v>
      </c>
      <c r="C13538" t="s">
        <v>421</v>
      </c>
      <c r="D13538">
        <v>100000000</v>
      </c>
      <c r="E13538">
        <v>2018</v>
      </c>
    </row>
    <row r="13539" spans="1:5" x14ac:dyDescent="0.25">
      <c r="A13539" t="s">
        <v>346</v>
      </c>
      <c r="B13539" t="s">
        <v>184</v>
      </c>
      <c r="C13539" t="s">
        <v>421</v>
      </c>
      <c r="D13539">
        <v>-358000000</v>
      </c>
      <c r="E13539">
        <v>2019</v>
      </c>
    </row>
    <row r="13540" spans="1:5" x14ac:dyDescent="0.25">
      <c r="A13540" t="s">
        <v>346</v>
      </c>
      <c r="B13540" t="s">
        <v>184</v>
      </c>
      <c r="C13540" t="s">
        <v>421</v>
      </c>
      <c r="D13540">
        <v>228000000</v>
      </c>
      <c r="E13540">
        <v>2020</v>
      </c>
    </row>
    <row r="13541" spans="1:5" x14ac:dyDescent="0.25">
      <c r="A13541" t="s">
        <v>346</v>
      </c>
      <c r="B13541" t="s">
        <v>184</v>
      </c>
      <c r="C13541" t="s">
        <v>422</v>
      </c>
      <c r="D13541">
        <v>-128000000</v>
      </c>
      <c r="E13541">
        <v>2018</v>
      </c>
    </row>
    <row r="13542" spans="1:5" x14ac:dyDescent="0.25">
      <c r="A13542" t="s">
        <v>346</v>
      </c>
      <c r="B13542" t="s">
        <v>184</v>
      </c>
      <c r="C13542" t="s">
        <v>422</v>
      </c>
      <c r="D13542">
        <v>280000000</v>
      </c>
      <c r="E13542">
        <v>2019</v>
      </c>
    </row>
    <row r="13543" spans="1:5" x14ac:dyDescent="0.25">
      <c r="A13543" t="s">
        <v>346</v>
      </c>
      <c r="B13543" t="s">
        <v>184</v>
      </c>
      <c r="C13543" t="s">
        <v>422</v>
      </c>
      <c r="D13543">
        <v>-56000000</v>
      </c>
      <c r="E13543">
        <v>2020</v>
      </c>
    </row>
    <row r="13544" spans="1:5" x14ac:dyDescent="0.25">
      <c r="A13544" t="s">
        <v>346</v>
      </c>
      <c r="B13544" t="s">
        <v>184</v>
      </c>
      <c r="C13544" t="s">
        <v>423</v>
      </c>
      <c r="D13544">
        <v>0</v>
      </c>
      <c r="E13544">
        <v>2018</v>
      </c>
    </row>
    <row r="13545" spans="1:5" x14ac:dyDescent="0.25">
      <c r="A13545" t="s">
        <v>346</v>
      </c>
      <c r="B13545" t="s">
        <v>184</v>
      </c>
      <c r="C13545" t="s">
        <v>423</v>
      </c>
      <c r="D13545">
        <v>0</v>
      </c>
      <c r="E13545">
        <v>2019</v>
      </c>
    </row>
    <row r="13546" spans="1:5" x14ac:dyDescent="0.25">
      <c r="A13546" t="s">
        <v>346</v>
      </c>
      <c r="B13546" t="s">
        <v>184</v>
      </c>
      <c r="C13546" t="s">
        <v>423</v>
      </c>
      <c r="D13546">
        <v>0</v>
      </c>
      <c r="E13546">
        <v>2020</v>
      </c>
    </row>
    <row r="13547" spans="1:5" x14ac:dyDescent="0.25">
      <c r="A13547" t="s">
        <v>346</v>
      </c>
      <c r="B13547" t="s">
        <v>184</v>
      </c>
      <c r="C13547" t="s">
        <v>424</v>
      </c>
      <c r="D13547">
        <v>12000000</v>
      </c>
      <c r="E13547">
        <v>2018</v>
      </c>
    </row>
    <row r="13548" spans="1:5" x14ac:dyDescent="0.25">
      <c r="A13548" t="s">
        <v>346</v>
      </c>
      <c r="B13548" t="s">
        <v>184</v>
      </c>
      <c r="C13548" t="s">
        <v>424</v>
      </c>
      <c r="D13548">
        <v>13000000</v>
      </c>
      <c r="E13548">
        <v>2019</v>
      </c>
    </row>
    <row r="13549" spans="1:5" x14ac:dyDescent="0.25">
      <c r="A13549" t="s">
        <v>346</v>
      </c>
      <c r="B13549" t="s">
        <v>184</v>
      </c>
      <c r="C13549" t="s">
        <v>424</v>
      </c>
      <c r="D13549">
        <v>27000000</v>
      </c>
      <c r="E13549">
        <v>2020</v>
      </c>
    </row>
    <row r="13550" spans="1:5" x14ac:dyDescent="0.25">
      <c r="A13550" t="s">
        <v>346</v>
      </c>
      <c r="B13550" t="s">
        <v>184</v>
      </c>
      <c r="C13550" t="s">
        <v>425</v>
      </c>
      <c r="D13550">
        <v>2686000000</v>
      </c>
      <c r="E13550">
        <v>2018</v>
      </c>
    </row>
    <row r="13551" spans="1:5" x14ac:dyDescent="0.25">
      <c r="A13551" t="s">
        <v>346</v>
      </c>
      <c r="B13551" t="s">
        <v>184</v>
      </c>
      <c r="C13551" t="s">
        <v>425</v>
      </c>
      <c r="D13551">
        <v>4319000000</v>
      </c>
      <c r="E13551">
        <v>2019</v>
      </c>
    </row>
    <row r="13552" spans="1:5" x14ac:dyDescent="0.25">
      <c r="A13552" t="s">
        <v>346</v>
      </c>
      <c r="B13552" t="s">
        <v>184</v>
      </c>
      <c r="C13552" t="s">
        <v>425</v>
      </c>
      <c r="D13552">
        <v>3119000000</v>
      </c>
      <c r="E13552">
        <v>2020</v>
      </c>
    </row>
    <row r="13553" spans="1:5" x14ac:dyDescent="0.25">
      <c r="A13553" t="s">
        <v>346</v>
      </c>
      <c r="B13553" t="s">
        <v>184</v>
      </c>
      <c r="C13553" t="s">
        <v>426</v>
      </c>
      <c r="D13553">
        <v>2698000000</v>
      </c>
      <c r="E13553">
        <v>2018</v>
      </c>
    </row>
    <row r="13554" spans="1:5" x14ac:dyDescent="0.25">
      <c r="A13554" t="s">
        <v>346</v>
      </c>
      <c r="B13554" t="s">
        <v>184</v>
      </c>
      <c r="C13554" t="s">
        <v>426</v>
      </c>
      <c r="D13554">
        <v>4332000000</v>
      </c>
      <c r="E13554">
        <v>2019</v>
      </c>
    </row>
    <row r="13555" spans="1:5" x14ac:dyDescent="0.25">
      <c r="A13555" t="s">
        <v>346</v>
      </c>
      <c r="B13555" t="s">
        <v>184</v>
      </c>
      <c r="C13555" t="s">
        <v>426</v>
      </c>
      <c r="D13555">
        <v>3146000000</v>
      </c>
      <c r="E13555">
        <v>2020</v>
      </c>
    </row>
    <row r="13556" spans="1:5" x14ac:dyDescent="0.25">
      <c r="A13556" t="s">
        <v>346</v>
      </c>
      <c r="B13556" t="s">
        <v>184</v>
      </c>
      <c r="C13556" t="s">
        <v>21</v>
      </c>
      <c r="D13556">
        <v>15586000000</v>
      </c>
      <c r="E13556">
        <v>2018</v>
      </c>
    </row>
    <row r="13557" spans="1:5" x14ac:dyDescent="0.25">
      <c r="A13557" t="s">
        <v>346</v>
      </c>
      <c r="B13557" t="s">
        <v>184</v>
      </c>
      <c r="C13557" t="s">
        <v>21</v>
      </c>
      <c r="D13557">
        <v>15531000000</v>
      </c>
      <c r="E13557">
        <v>2019</v>
      </c>
    </row>
    <row r="13558" spans="1:5" x14ac:dyDescent="0.25">
      <c r="A13558" t="s">
        <v>346</v>
      </c>
      <c r="B13558" t="s">
        <v>184</v>
      </c>
      <c r="C13558" t="s">
        <v>21</v>
      </c>
      <c r="D13558">
        <v>16135000000</v>
      </c>
      <c r="E13558">
        <v>2020</v>
      </c>
    </row>
    <row r="13559" spans="1:5" x14ac:dyDescent="0.25">
      <c r="A13559" t="s">
        <v>346</v>
      </c>
      <c r="B13559" t="s">
        <v>184</v>
      </c>
      <c r="C13559" t="s">
        <v>427</v>
      </c>
      <c r="D13559">
        <v>22626000000</v>
      </c>
      <c r="E13559">
        <v>2018</v>
      </c>
    </row>
    <row r="13560" spans="1:5" x14ac:dyDescent="0.25">
      <c r="A13560" t="s">
        <v>346</v>
      </c>
      <c r="B13560" t="s">
        <v>184</v>
      </c>
      <c r="C13560" t="s">
        <v>427</v>
      </c>
      <c r="D13560">
        <v>22025000000</v>
      </c>
      <c r="E13560">
        <v>2019</v>
      </c>
    </row>
    <row r="13561" spans="1:5" x14ac:dyDescent="0.25">
      <c r="A13561" t="s">
        <v>346</v>
      </c>
      <c r="B13561" t="s">
        <v>184</v>
      </c>
      <c r="C13561" t="s">
        <v>427</v>
      </c>
      <c r="D13561">
        <v>22728000000</v>
      </c>
      <c r="E13561">
        <v>2020</v>
      </c>
    </row>
    <row r="13562" spans="1:5" x14ac:dyDescent="0.25">
      <c r="A13562" t="s">
        <v>346</v>
      </c>
      <c r="B13562" t="s">
        <v>184</v>
      </c>
      <c r="C13562" t="s">
        <v>13</v>
      </c>
      <c r="D13562">
        <v>7604000000</v>
      </c>
      <c r="E13562">
        <v>2018</v>
      </c>
    </row>
    <row r="13563" spans="1:5" x14ac:dyDescent="0.25">
      <c r="A13563" t="s">
        <v>346</v>
      </c>
      <c r="B13563" t="s">
        <v>184</v>
      </c>
      <c r="C13563" t="s">
        <v>13</v>
      </c>
      <c r="D13563">
        <v>7630000000</v>
      </c>
      <c r="E13563">
        <v>2019</v>
      </c>
    </row>
    <row r="13564" spans="1:5" x14ac:dyDescent="0.25">
      <c r="A13564" t="s">
        <v>346</v>
      </c>
      <c r="B13564" t="s">
        <v>184</v>
      </c>
      <c r="C13564" t="s">
        <v>13</v>
      </c>
      <c r="D13564">
        <v>9979000000</v>
      </c>
      <c r="E13564">
        <v>2020</v>
      </c>
    </row>
    <row r="13565" spans="1:5" x14ac:dyDescent="0.25">
      <c r="A13565" t="s">
        <v>346</v>
      </c>
      <c r="B13565" t="s">
        <v>184</v>
      </c>
      <c r="C13565" t="s">
        <v>16</v>
      </c>
      <c r="D13565">
        <v>16737000000</v>
      </c>
      <c r="E13565">
        <v>2018</v>
      </c>
    </row>
    <row r="13566" spans="1:5" x14ac:dyDescent="0.25">
      <c r="A13566" t="s">
        <v>346</v>
      </c>
      <c r="B13566" t="s">
        <v>184</v>
      </c>
      <c r="C13566" t="s">
        <v>16</v>
      </c>
      <c r="D13566">
        <v>15322000000</v>
      </c>
      <c r="E13566">
        <v>2019</v>
      </c>
    </row>
    <row r="13567" spans="1:5" x14ac:dyDescent="0.25">
      <c r="A13567" t="s">
        <v>346</v>
      </c>
      <c r="B13567" t="s">
        <v>184</v>
      </c>
      <c r="C13567" t="s">
        <v>16</v>
      </c>
      <c r="D13567">
        <v>15159000000</v>
      </c>
      <c r="E13567">
        <v>2020</v>
      </c>
    </row>
    <row r="13568" spans="1:5" x14ac:dyDescent="0.25">
      <c r="A13568" t="s">
        <v>346</v>
      </c>
      <c r="B13568" t="s">
        <v>184</v>
      </c>
      <c r="C13568" t="s">
        <v>428</v>
      </c>
      <c r="D13568">
        <v>0</v>
      </c>
      <c r="E13568">
        <v>2018</v>
      </c>
    </row>
    <row r="13569" spans="1:5" x14ac:dyDescent="0.25">
      <c r="A13569" t="s">
        <v>346</v>
      </c>
      <c r="B13569" t="s">
        <v>184</v>
      </c>
      <c r="C13569" t="s">
        <v>428</v>
      </c>
      <c r="D13569">
        <v>0</v>
      </c>
      <c r="E13569">
        <v>2020</v>
      </c>
    </row>
    <row r="13570" spans="1:5" x14ac:dyDescent="0.25">
      <c r="A13570" t="s">
        <v>346</v>
      </c>
      <c r="B13570" t="s">
        <v>184</v>
      </c>
      <c r="C13570" t="s">
        <v>429</v>
      </c>
      <c r="D13570">
        <v>0</v>
      </c>
      <c r="E13570">
        <v>2018</v>
      </c>
    </row>
    <row r="13571" spans="1:5" x14ac:dyDescent="0.25">
      <c r="A13571" t="s">
        <v>346</v>
      </c>
      <c r="B13571" t="s">
        <v>184</v>
      </c>
      <c r="C13571" t="s">
        <v>429</v>
      </c>
      <c r="D13571">
        <v>0</v>
      </c>
      <c r="E13571">
        <v>2019</v>
      </c>
    </row>
    <row r="13572" spans="1:5" x14ac:dyDescent="0.25">
      <c r="A13572" t="s">
        <v>346</v>
      </c>
      <c r="B13572" t="s">
        <v>184</v>
      </c>
      <c r="C13572" t="s">
        <v>429</v>
      </c>
      <c r="D13572">
        <v>0</v>
      </c>
      <c r="E13572">
        <v>2019</v>
      </c>
    </row>
    <row r="13573" spans="1:5" x14ac:dyDescent="0.25">
      <c r="A13573" t="s">
        <v>346</v>
      </c>
      <c r="B13573" t="s">
        <v>184</v>
      </c>
      <c r="C13573" t="s">
        <v>429</v>
      </c>
      <c r="D13573">
        <v>0</v>
      </c>
      <c r="E13573">
        <v>2020</v>
      </c>
    </row>
    <row r="13574" spans="1:5" x14ac:dyDescent="0.25">
      <c r="A13574" t="s">
        <v>346</v>
      </c>
      <c r="B13574" t="s">
        <v>184</v>
      </c>
      <c r="C13574" t="s">
        <v>430</v>
      </c>
      <c r="D13574">
        <v>2842000000</v>
      </c>
      <c r="E13574">
        <v>2018</v>
      </c>
    </row>
    <row r="13575" spans="1:5" x14ac:dyDescent="0.25">
      <c r="A13575" t="s">
        <v>346</v>
      </c>
      <c r="B13575" t="s">
        <v>184</v>
      </c>
      <c r="C13575" t="s">
        <v>430</v>
      </c>
      <c r="D13575">
        <v>3447000000</v>
      </c>
      <c r="E13575">
        <v>2019</v>
      </c>
    </row>
    <row r="13576" spans="1:5" x14ac:dyDescent="0.25">
      <c r="A13576" t="s">
        <v>346</v>
      </c>
      <c r="B13576" t="s">
        <v>184</v>
      </c>
      <c r="C13576" t="s">
        <v>430</v>
      </c>
      <c r="D13576">
        <v>3383000000</v>
      </c>
      <c r="E13576">
        <v>2020</v>
      </c>
    </row>
    <row r="13577" spans="1:5" x14ac:dyDescent="0.25">
      <c r="A13577" t="s">
        <v>346</v>
      </c>
      <c r="B13577" t="s">
        <v>184</v>
      </c>
      <c r="C13577" t="s">
        <v>431</v>
      </c>
      <c r="D13577">
        <v>0</v>
      </c>
      <c r="E13577">
        <v>2018</v>
      </c>
    </row>
    <row r="13578" spans="1:5" x14ac:dyDescent="0.25">
      <c r="A13578" t="s">
        <v>346</v>
      </c>
      <c r="B13578" t="s">
        <v>184</v>
      </c>
      <c r="C13578" t="s">
        <v>431</v>
      </c>
      <c r="D13578">
        <v>0</v>
      </c>
      <c r="E13578">
        <v>2019</v>
      </c>
    </row>
    <row r="13579" spans="1:5" x14ac:dyDescent="0.25">
      <c r="A13579" t="s">
        <v>346</v>
      </c>
      <c r="B13579" t="s">
        <v>184</v>
      </c>
      <c r="C13579" t="s">
        <v>431</v>
      </c>
      <c r="D13579">
        <v>0</v>
      </c>
      <c r="E13579">
        <v>2020</v>
      </c>
    </row>
    <row r="13580" spans="1:5" x14ac:dyDescent="0.25">
      <c r="A13580" t="s">
        <v>346</v>
      </c>
      <c r="B13580" t="s">
        <v>184</v>
      </c>
      <c r="C13580" t="s">
        <v>432</v>
      </c>
      <c r="D13580">
        <v>43465</v>
      </c>
      <c r="E13580">
        <v>2018</v>
      </c>
    </row>
    <row r="13581" spans="1:5" x14ac:dyDescent="0.25">
      <c r="A13581" t="s">
        <v>346</v>
      </c>
      <c r="B13581" t="s">
        <v>184</v>
      </c>
      <c r="C13581" t="s">
        <v>432</v>
      </c>
      <c r="D13581">
        <v>43830</v>
      </c>
      <c r="E13581">
        <v>2019</v>
      </c>
    </row>
    <row r="13582" spans="1:5" x14ac:dyDescent="0.25">
      <c r="A13582" t="s">
        <v>346</v>
      </c>
      <c r="B13582" t="s">
        <v>184</v>
      </c>
      <c r="C13582" t="s">
        <v>432</v>
      </c>
      <c r="D13582">
        <v>44196</v>
      </c>
      <c r="E13582">
        <v>2020</v>
      </c>
    </row>
    <row r="13583" spans="1:5" x14ac:dyDescent="0.25">
      <c r="A13583" t="s">
        <v>346</v>
      </c>
      <c r="B13583" t="s">
        <v>184</v>
      </c>
      <c r="C13583" t="s">
        <v>433</v>
      </c>
      <c r="D13583">
        <v>76000000</v>
      </c>
      <c r="E13583">
        <v>2018</v>
      </c>
    </row>
    <row r="13584" spans="1:5" x14ac:dyDescent="0.25">
      <c r="A13584" t="s">
        <v>346</v>
      </c>
      <c r="B13584" t="s">
        <v>184</v>
      </c>
      <c r="C13584" t="s">
        <v>433</v>
      </c>
      <c r="D13584">
        <v>76000000</v>
      </c>
      <c r="E13584">
        <v>2019</v>
      </c>
    </row>
    <row r="13585" spans="1:5" x14ac:dyDescent="0.25">
      <c r="A13585" t="s">
        <v>346</v>
      </c>
      <c r="B13585" t="s">
        <v>184</v>
      </c>
      <c r="C13585" t="s">
        <v>433</v>
      </c>
      <c r="D13585">
        <v>76000000</v>
      </c>
      <c r="E13585">
        <v>2020</v>
      </c>
    </row>
    <row r="13586" spans="1:5" x14ac:dyDescent="0.25">
      <c r="A13586" t="s">
        <v>346</v>
      </c>
      <c r="B13586" t="s">
        <v>184</v>
      </c>
      <c r="C13586" t="s">
        <v>434</v>
      </c>
      <c r="D13586">
        <v>25637000000</v>
      </c>
      <c r="E13586">
        <v>2018</v>
      </c>
    </row>
    <row r="13587" spans="1:5" x14ac:dyDescent="0.25">
      <c r="A13587" t="s">
        <v>346</v>
      </c>
      <c r="B13587" t="s">
        <v>184</v>
      </c>
      <c r="C13587" t="s">
        <v>434</v>
      </c>
      <c r="D13587">
        <v>27241000000</v>
      </c>
      <c r="E13587">
        <v>2019</v>
      </c>
    </row>
    <row r="13588" spans="1:5" x14ac:dyDescent="0.25">
      <c r="A13588" t="s">
        <v>346</v>
      </c>
      <c r="B13588" t="s">
        <v>184</v>
      </c>
      <c r="C13588" t="s">
        <v>434</v>
      </c>
      <c r="D13588">
        <v>27578000000</v>
      </c>
      <c r="E13588">
        <v>2020</v>
      </c>
    </row>
    <row r="13589" spans="1:5" x14ac:dyDescent="0.25">
      <c r="A13589" t="s">
        <v>346</v>
      </c>
      <c r="B13589" t="s">
        <v>184</v>
      </c>
      <c r="C13589" t="s">
        <v>435</v>
      </c>
      <c r="D13589">
        <v>0</v>
      </c>
      <c r="E13589">
        <v>2018</v>
      </c>
    </row>
    <row r="13590" spans="1:5" x14ac:dyDescent="0.25">
      <c r="A13590" t="s">
        <v>346</v>
      </c>
      <c r="B13590" t="s">
        <v>184</v>
      </c>
      <c r="C13590" t="s">
        <v>435</v>
      </c>
      <c r="D13590">
        <v>0</v>
      </c>
      <c r="E13590">
        <v>2019</v>
      </c>
    </row>
    <row r="13591" spans="1:5" x14ac:dyDescent="0.25">
      <c r="A13591" t="s">
        <v>346</v>
      </c>
      <c r="B13591" t="s">
        <v>184</v>
      </c>
      <c r="C13591" t="s">
        <v>435</v>
      </c>
      <c r="D13591">
        <v>0</v>
      </c>
      <c r="E13591">
        <v>2020</v>
      </c>
    </row>
    <row r="13592" spans="1:5" x14ac:dyDescent="0.25">
      <c r="A13592" t="s">
        <v>346</v>
      </c>
      <c r="B13592" t="s">
        <v>184</v>
      </c>
      <c r="C13592" t="s">
        <v>436</v>
      </c>
      <c r="D13592">
        <v>20725000000</v>
      </c>
      <c r="E13592">
        <v>2018</v>
      </c>
    </row>
    <row r="13593" spans="1:5" x14ac:dyDescent="0.25">
      <c r="A13593" t="s">
        <v>346</v>
      </c>
      <c r="B13593" t="s">
        <v>184</v>
      </c>
      <c r="C13593" t="s">
        <v>436</v>
      </c>
      <c r="D13593">
        <v>20848000000</v>
      </c>
      <c r="E13593">
        <v>2019</v>
      </c>
    </row>
    <row r="13594" spans="1:5" x14ac:dyDescent="0.25">
      <c r="A13594" t="s">
        <v>346</v>
      </c>
      <c r="B13594" t="s">
        <v>184</v>
      </c>
      <c r="C13594" t="s">
        <v>436</v>
      </c>
      <c r="D13594">
        <v>21895000000</v>
      </c>
      <c r="E13594">
        <v>2020</v>
      </c>
    </row>
    <row r="13595" spans="1:5" x14ac:dyDescent="0.25">
      <c r="A13595" t="s">
        <v>346</v>
      </c>
      <c r="B13595" t="s">
        <v>184</v>
      </c>
      <c r="C13595" t="s">
        <v>437</v>
      </c>
      <c r="D13595">
        <v>10352000000</v>
      </c>
      <c r="E13595">
        <v>2018</v>
      </c>
    </row>
    <row r="13596" spans="1:5" x14ac:dyDescent="0.25">
      <c r="A13596" t="s">
        <v>346</v>
      </c>
      <c r="B13596" t="s">
        <v>184</v>
      </c>
      <c r="C13596" t="s">
        <v>437</v>
      </c>
      <c r="D13596">
        <v>10337000000</v>
      </c>
      <c r="E13596">
        <v>2019</v>
      </c>
    </row>
    <row r="13597" spans="1:5" x14ac:dyDescent="0.25">
      <c r="A13597" t="s">
        <v>346</v>
      </c>
      <c r="B13597" t="s">
        <v>184</v>
      </c>
      <c r="C13597" t="s">
        <v>437</v>
      </c>
      <c r="D13597">
        <v>10446000000</v>
      </c>
      <c r="E13597">
        <v>2020</v>
      </c>
    </row>
    <row r="13598" spans="1:5" x14ac:dyDescent="0.25">
      <c r="A13598" t="s">
        <v>346</v>
      </c>
      <c r="B13598" t="s">
        <v>184</v>
      </c>
      <c r="C13598" t="s">
        <v>438</v>
      </c>
      <c r="D13598">
        <v>2069000000</v>
      </c>
      <c r="E13598">
        <v>2018</v>
      </c>
    </row>
    <row r="13599" spans="1:5" x14ac:dyDescent="0.25">
      <c r="A13599" t="s">
        <v>346</v>
      </c>
      <c r="B13599" t="s">
        <v>184</v>
      </c>
      <c r="C13599" t="s">
        <v>438</v>
      </c>
      <c r="D13599">
        <v>3445000000</v>
      </c>
      <c r="E13599">
        <v>2019</v>
      </c>
    </row>
    <row r="13600" spans="1:5" x14ac:dyDescent="0.25">
      <c r="A13600" t="s">
        <v>346</v>
      </c>
      <c r="B13600" t="s">
        <v>184</v>
      </c>
      <c r="C13600" t="s">
        <v>438</v>
      </c>
      <c r="D13600">
        <v>2159000000</v>
      </c>
      <c r="E13600">
        <v>2020</v>
      </c>
    </row>
    <row r="13601" spans="1:5" x14ac:dyDescent="0.25">
      <c r="A13601" t="s">
        <v>346</v>
      </c>
      <c r="B13601" t="s">
        <v>184</v>
      </c>
      <c r="C13601" t="s">
        <v>439</v>
      </c>
      <c r="D13601">
        <v>0</v>
      </c>
      <c r="E13601">
        <v>2018</v>
      </c>
    </row>
    <row r="13602" spans="1:5" x14ac:dyDescent="0.25">
      <c r="A13602" t="s">
        <v>346</v>
      </c>
      <c r="B13602" t="s">
        <v>184</v>
      </c>
      <c r="C13602" t="s">
        <v>439</v>
      </c>
      <c r="D13602">
        <v>0</v>
      </c>
      <c r="E13602">
        <v>2019</v>
      </c>
    </row>
    <row r="13603" spans="1:5" x14ac:dyDescent="0.25">
      <c r="A13603" t="s">
        <v>346</v>
      </c>
      <c r="B13603" t="s">
        <v>184</v>
      </c>
      <c r="C13603" t="s">
        <v>439</v>
      </c>
      <c r="D13603">
        <v>0</v>
      </c>
      <c r="E13603">
        <v>2020</v>
      </c>
    </row>
    <row r="13604" spans="1:5" x14ac:dyDescent="0.25">
      <c r="A13604" t="s">
        <v>346</v>
      </c>
      <c r="B13604" t="s">
        <v>184</v>
      </c>
      <c r="C13604" t="s">
        <v>23</v>
      </c>
      <c r="D13604">
        <v>773000000</v>
      </c>
      <c r="E13604">
        <v>2018</v>
      </c>
    </row>
    <row r="13605" spans="1:5" x14ac:dyDescent="0.25">
      <c r="A13605" t="s">
        <v>346</v>
      </c>
      <c r="B13605" t="s">
        <v>184</v>
      </c>
      <c r="C13605" t="s">
        <v>23</v>
      </c>
      <c r="D13605">
        <v>2000000</v>
      </c>
      <c r="E13605">
        <v>2019</v>
      </c>
    </row>
    <row r="13606" spans="1:5" x14ac:dyDescent="0.25">
      <c r="A13606" t="s">
        <v>346</v>
      </c>
      <c r="B13606" t="s">
        <v>184</v>
      </c>
      <c r="C13606" t="s">
        <v>23</v>
      </c>
      <c r="D13606">
        <v>1224000000</v>
      </c>
      <c r="E13606">
        <v>2020</v>
      </c>
    </row>
    <row r="13607" spans="1:5" x14ac:dyDescent="0.25">
      <c r="A13607" t="s">
        <v>346</v>
      </c>
      <c r="B13607" t="s">
        <v>184</v>
      </c>
      <c r="C13607" t="s">
        <v>440</v>
      </c>
      <c r="D13607">
        <v>18002000000</v>
      </c>
      <c r="E13607">
        <v>2018</v>
      </c>
    </row>
    <row r="13608" spans="1:5" x14ac:dyDescent="0.25">
      <c r="A13608" t="s">
        <v>346</v>
      </c>
      <c r="B13608" t="s">
        <v>184</v>
      </c>
      <c r="C13608" t="s">
        <v>440</v>
      </c>
      <c r="D13608">
        <v>17957000000</v>
      </c>
      <c r="E13608">
        <v>2019</v>
      </c>
    </row>
    <row r="13609" spans="1:5" x14ac:dyDescent="0.25">
      <c r="A13609" t="s">
        <v>346</v>
      </c>
      <c r="B13609" t="s">
        <v>184</v>
      </c>
      <c r="C13609" t="s">
        <v>440</v>
      </c>
      <c r="D13609">
        <v>18482000000</v>
      </c>
      <c r="E13609">
        <v>2020</v>
      </c>
    </row>
    <row r="13610" spans="1:5" x14ac:dyDescent="0.25">
      <c r="A13610" t="s">
        <v>346</v>
      </c>
      <c r="B13610" t="s">
        <v>184</v>
      </c>
      <c r="C13610" t="s">
        <v>22</v>
      </c>
      <c r="D13610">
        <v>0</v>
      </c>
      <c r="E13610">
        <v>2018</v>
      </c>
    </row>
    <row r="13611" spans="1:5" x14ac:dyDescent="0.25">
      <c r="A13611" t="s">
        <v>346</v>
      </c>
      <c r="B13611" t="s">
        <v>184</v>
      </c>
      <c r="C13611" t="s">
        <v>22</v>
      </c>
      <c r="D13611">
        <v>0</v>
      </c>
      <c r="E13611">
        <v>2019</v>
      </c>
    </row>
    <row r="13612" spans="1:5" x14ac:dyDescent="0.25">
      <c r="A13612" t="s">
        <v>346</v>
      </c>
      <c r="B13612" t="s">
        <v>184</v>
      </c>
      <c r="C13612" t="s">
        <v>22</v>
      </c>
      <c r="D13612">
        <v>0</v>
      </c>
      <c r="E13612">
        <v>2020</v>
      </c>
    </row>
    <row r="13613" spans="1:5" x14ac:dyDescent="0.25">
      <c r="A13613" t="s">
        <v>346</v>
      </c>
      <c r="B13613" t="s">
        <v>184</v>
      </c>
      <c r="C13613" t="s">
        <v>441</v>
      </c>
      <c r="D13613">
        <v>491000000</v>
      </c>
      <c r="E13613">
        <v>2018</v>
      </c>
    </row>
    <row r="13614" spans="1:5" x14ac:dyDescent="0.25">
      <c r="A13614" t="s">
        <v>346</v>
      </c>
      <c r="B13614" t="s">
        <v>184</v>
      </c>
      <c r="C13614" t="s">
        <v>441</v>
      </c>
      <c r="D13614">
        <v>486000000</v>
      </c>
      <c r="E13614">
        <v>2019</v>
      </c>
    </row>
    <row r="13615" spans="1:5" x14ac:dyDescent="0.25">
      <c r="A13615" t="s">
        <v>346</v>
      </c>
      <c r="B13615" t="s">
        <v>184</v>
      </c>
      <c r="C13615" t="s">
        <v>441</v>
      </c>
      <c r="D13615">
        <v>413000000</v>
      </c>
      <c r="E13615">
        <v>2020</v>
      </c>
    </row>
    <row r="13616" spans="1:5" x14ac:dyDescent="0.25">
      <c r="A13616" t="s">
        <v>346</v>
      </c>
      <c r="B13616" t="s">
        <v>184</v>
      </c>
      <c r="C13616" t="s">
        <v>11</v>
      </c>
      <c r="D13616">
        <v>2592000000</v>
      </c>
      <c r="E13616">
        <v>2018</v>
      </c>
    </row>
    <row r="13617" spans="1:5" x14ac:dyDescent="0.25">
      <c r="A13617" t="s">
        <v>346</v>
      </c>
      <c r="B13617" t="s">
        <v>184</v>
      </c>
      <c r="C13617" t="s">
        <v>11</v>
      </c>
      <c r="D13617">
        <v>2546000000</v>
      </c>
      <c r="E13617">
        <v>2019</v>
      </c>
    </row>
    <row r="13618" spans="1:5" x14ac:dyDescent="0.25">
      <c r="A13618" t="s">
        <v>346</v>
      </c>
      <c r="B13618" t="s">
        <v>184</v>
      </c>
      <c r="C13618" t="s">
        <v>11</v>
      </c>
      <c r="D13618">
        <v>2647000000</v>
      </c>
      <c r="E13618">
        <v>2020</v>
      </c>
    </row>
    <row r="13619" spans="1:5" x14ac:dyDescent="0.25">
      <c r="A13619" t="s">
        <v>346</v>
      </c>
      <c r="B13619" t="s">
        <v>184</v>
      </c>
      <c r="C13619" t="s">
        <v>19</v>
      </c>
      <c r="D13619">
        <v>62729000000</v>
      </c>
      <c r="E13619">
        <v>2018</v>
      </c>
    </row>
    <row r="13620" spans="1:5" x14ac:dyDescent="0.25">
      <c r="A13620" t="s">
        <v>346</v>
      </c>
      <c r="B13620" t="s">
        <v>184</v>
      </c>
      <c r="C13620" t="s">
        <v>19</v>
      </c>
      <c r="D13620">
        <v>64515000000</v>
      </c>
      <c r="E13620">
        <v>2019</v>
      </c>
    </row>
    <row r="13621" spans="1:5" x14ac:dyDescent="0.25">
      <c r="A13621" t="s">
        <v>346</v>
      </c>
      <c r="B13621" t="s">
        <v>184</v>
      </c>
      <c r="C13621" t="s">
        <v>19</v>
      </c>
      <c r="D13621">
        <v>67810000000</v>
      </c>
      <c r="E13621">
        <v>2020</v>
      </c>
    </row>
    <row r="13622" spans="1:5" x14ac:dyDescent="0.25">
      <c r="A13622" t="s">
        <v>346</v>
      </c>
      <c r="B13622" t="s">
        <v>184</v>
      </c>
      <c r="C13622" t="s">
        <v>18</v>
      </c>
      <c r="D13622">
        <v>37016000000</v>
      </c>
      <c r="E13622">
        <v>2018</v>
      </c>
    </row>
    <row r="13623" spans="1:5" x14ac:dyDescent="0.25">
      <c r="A13623" t="s">
        <v>346</v>
      </c>
      <c r="B13623" t="s">
        <v>184</v>
      </c>
      <c r="C13623" t="s">
        <v>18</v>
      </c>
      <c r="D13623">
        <v>37198000000</v>
      </c>
      <c r="E13623">
        <v>2019</v>
      </c>
    </row>
    <row r="13624" spans="1:5" x14ac:dyDescent="0.25">
      <c r="A13624" t="s">
        <v>346</v>
      </c>
      <c r="B13624" t="s">
        <v>184</v>
      </c>
      <c r="C13624" t="s">
        <v>18</v>
      </c>
      <c r="D13624">
        <v>40156000000</v>
      </c>
      <c r="E13624">
        <v>2020</v>
      </c>
    </row>
    <row r="13625" spans="1:5" x14ac:dyDescent="0.25">
      <c r="A13625" t="s">
        <v>346</v>
      </c>
      <c r="B13625" t="s">
        <v>184</v>
      </c>
      <c r="C13625" t="s">
        <v>442</v>
      </c>
      <c r="D13625">
        <v>2648000000</v>
      </c>
      <c r="E13625">
        <v>2018</v>
      </c>
    </row>
    <row r="13626" spans="1:5" x14ac:dyDescent="0.25">
      <c r="A13626" t="s">
        <v>346</v>
      </c>
      <c r="B13626" t="s">
        <v>184</v>
      </c>
      <c r="C13626" t="s">
        <v>442</v>
      </c>
      <c r="D13626">
        <v>1581000000</v>
      </c>
      <c r="E13626">
        <v>2019</v>
      </c>
    </row>
    <row r="13627" spans="1:5" x14ac:dyDescent="0.25">
      <c r="A13627" t="s">
        <v>346</v>
      </c>
      <c r="B13627" t="s">
        <v>184</v>
      </c>
      <c r="C13627" t="s">
        <v>442</v>
      </c>
      <c r="D13627">
        <v>2741000000</v>
      </c>
      <c r="E13627">
        <v>2020</v>
      </c>
    </row>
    <row r="13628" spans="1:5" x14ac:dyDescent="0.25">
      <c r="A13628" t="s">
        <v>346</v>
      </c>
      <c r="B13628" t="s">
        <v>184</v>
      </c>
      <c r="C13628" t="s">
        <v>443</v>
      </c>
      <c r="D13628">
        <v>7123000000</v>
      </c>
      <c r="E13628">
        <v>2018</v>
      </c>
    </row>
    <row r="13629" spans="1:5" x14ac:dyDescent="0.25">
      <c r="A13629" t="s">
        <v>346</v>
      </c>
      <c r="B13629" t="s">
        <v>184</v>
      </c>
      <c r="C13629" t="s">
        <v>443</v>
      </c>
      <c r="D13629">
        <v>7178000000</v>
      </c>
      <c r="E13629">
        <v>2019</v>
      </c>
    </row>
    <row r="13630" spans="1:5" x14ac:dyDescent="0.25">
      <c r="A13630" t="s">
        <v>346</v>
      </c>
      <c r="B13630" t="s">
        <v>184</v>
      </c>
      <c r="C13630" t="s">
        <v>443</v>
      </c>
      <c r="D13630">
        <v>6036000000</v>
      </c>
      <c r="E13630">
        <v>2020</v>
      </c>
    </row>
    <row r="13631" spans="1:5" x14ac:dyDescent="0.25">
      <c r="A13631" t="s">
        <v>346</v>
      </c>
      <c r="B13631" t="s">
        <v>184</v>
      </c>
      <c r="C13631" t="s">
        <v>444</v>
      </c>
      <c r="D13631">
        <v>2252000000</v>
      </c>
      <c r="E13631">
        <v>2018</v>
      </c>
    </row>
    <row r="13632" spans="1:5" x14ac:dyDescent="0.25">
      <c r="A13632" t="s">
        <v>346</v>
      </c>
      <c r="B13632" t="s">
        <v>184</v>
      </c>
      <c r="C13632" t="s">
        <v>444</v>
      </c>
      <c r="D13632">
        <v>-602000000</v>
      </c>
      <c r="E13632">
        <v>2019</v>
      </c>
    </row>
    <row r="13633" spans="1:5" x14ac:dyDescent="0.25">
      <c r="A13633" t="s">
        <v>346</v>
      </c>
      <c r="B13633" t="s">
        <v>184</v>
      </c>
      <c r="C13633" t="s">
        <v>444</v>
      </c>
      <c r="D13633">
        <v>2838000000</v>
      </c>
      <c r="E13633">
        <v>2020</v>
      </c>
    </row>
    <row r="13634" spans="1:5" x14ac:dyDescent="0.25">
      <c r="A13634" t="s">
        <v>346</v>
      </c>
      <c r="B13634" t="s">
        <v>184</v>
      </c>
      <c r="C13634" t="s">
        <v>445</v>
      </c>
      <c r="D13634">
        <v>0</v>
      </c>
      <c r="E13634">
        <v>2018</v>
      </c>
    </row>
    <row r="13635" spans="1:5" x14ac:dyDescent="0.25">
      <c r="A13635" t="s">
        <v>346</v>
      </c>
      <c r="B13635" t="s">
        <v>184</v>
      </c>
      <c r="C13635" t="s">
        <v>445</v>
      </c>
      <c r="D13635">
        <v>0</v>
      </c>
      <c r="E13635">
        <v>2019</v>
      </c>
    </row>
    <row r="13636" spans="1:5" x14ac:dyDescent="0.25">
      <c r="A13636" t="s">
        <v>346</v>
      </c>
      <c r="B13636" t="s">
        <v>184</v>
      </c>
      <c r="C13636" t="s">
        <v>445</v>
      </c>
      <c r="D13636">
        <v>0</v>
      </c>
      <c r="E13636">
        <v>2020</v>
      </c>
    </row>
    <row r="13637" spans="1:5" x14ac:dyDescent="0.25">
      <c r="A13637" t="s">
        <v>346</v>
      </c>
      <c r="B13637" t="s">
        <v>184</v>
      </c>
      <c r="C13637" t="s">
        <v>446</v>
      </c>
      <c r="D13637">
        <v>0</v>
      </c>
      <c r="E13637">
        <v>2018</v>
      </c>
    </row>
    <row r="13638" spans="1:5" x14ac:dyDescent="0.25">
      <c r="A13638" t="s">
        <v>346</v>
      </c>
      <c r="B13638" t="s">
        <v>184</v>
      </c>
      <c r="C13638" t="s">
        <v>446</v>
      </c>
      <c r="D13638">
        <v>0</v>
      </c>
      <c r="E13638">
        <v>2019</v>
      </c>
    </row>
    <row r="13639" spans="1:5" x14ac:dyDescent="0.25">
      <c r="A13639" t="s">
        <v>346</v>
      </c>
      <c r="B13639" t="s">
        <v>184</v>
      </c>
      <c r="C13639" t="s">
        <v>446</v>
      </c>
      <c r="D13639">
        <v>0</v>
      </c>
      <c r="E13639">
        <v>2020</v>
      </c>
    </row>
    <row r="13640" spans="1:5" x14ac:dyDescent="0.25">
      <c r="A13640" t="s">
        <v>346</v>
      </c>
      <c r="B13640" t="s">
        <v>184</v>
      </c>
      <c r="C13640" t="s">
        <v>447</v>
      </c>
      <c r="D13640">
        <v>-916000000</v>
      </c>
      <c r="E13640">
        <v>2018</v>
      </c>
    </row>
    <row r="13641" spans="1:5" x14ac:dyDescent="0.25">
      <c r="A13641" t="s">
        <v>346</v>
      </c>
      <c r="B13641" t="s">
        <v>184</v>
      </c>
      <c r="C13641" t="s">
        <v>447</v>
      </c>
      <c r="D13641">
        <v>-3311000000</v>
      </c>
      <c r="E13641">
        <v>2019</v>
      </c>
    </row>
    <row r="13642" spans="1:5" x14ac:dyDescent="0.25">
      <c r="A13642" t="s">
        <v>346</v>
      </c>
      <c r="B13642" t="s">
        <v>184</v>
      </c>
      <c r="C13642" t="s">
        <v>447</v>
      </c>
      <c r="D13642">
        <v>-99000000</v>
      </c>
      <c r="E13642">
        <v>2020</v>
      </c>
    </row>
    <row r="13643" spans="1:5" x14ac:dyDescent="0.25">
      <c r="A13643" t="s">
        <v>346</v>
      </c>
      <c r="B13643" t="s">
        <v>184</v>
      </c>
      <c r="C13643" t="s">
        <v>448</v>
      </c>
      <c r="D13643">
        <v>0</v>
      </c>
      <c r="E13643">
        <v>2018</v>
      </c>
    </row>
    <row r="13644" spans="1:5" x14ac:dyDescent="0.25">
      <c r="A13644" t="s">
        <v>346</v>
      </c>
      <c r="B13644" t="s">
        <v>184</v>
      </c>
      <c r="C13644" t="s">
        <v>448</v>
      </c>
      <c r="D13644">
        <v>0</v>
      </c>
      <c r="E13644">
        <v>2019</v>
      </c>
    </row>
    <row r="13645" spans="1:5" x14ac:dyDescent="0.25">
      <c r="A13645" t="s">
        <v>346</v>
      </c>
      <c r="B13645" t="s">
        <v>184</v>
      </c>
      <c r="C13645" t="s">
        <v>448</v>
      </c>
      <c r="D13645">
        <v>0</v>
      </c>
      <c r="E13645">
        <v>2020</v>
      </c>
    </row>
    <row r="13646" spans="1:5" x14ac:dyDescent="0.25">
      <c r="A13646" t="s">
        <v>346</v>
      </c>
      <c r="B13646" t="s">
        <v>184</v>
      </c>
      <c r="C13646" t="s">
        <v>449</v>
      </c>
      <c r="D13646">
        <v>-1225000000</v>
      </c>
      <c r="E13646">
        <v>2018</v>
      </c>
    </row>
    <row r="13647" spans="1:5" x14ac:dyDescent="0.25">
      <c r="A13647" t="s">
        <v>346</v>
      </c>
      <c r="B13647" t="s">
        <v>184</v>
      </c>
      <c r="C13647" t="s">
        <v>449</v>
      </c>
      <c r="D13647">
        <v>-1127000000</v>
      </c>
      <c r="E13647">
        <v>2019</v>
      </c>
    </row>
    <row r="13648" spans="1:5" x14ac:dyDescent="0.25">
      <c r="A13648" t="s">
        <v>346</v>
      </c>
      <c r="B13648" t="s">
        <v>184</v>
      </c>
      <c r="C13648" t="s">
        <v>449</v>
      </c>
      <c r="D13648">
        <v>-1989000000</v>
      </c>
      <c r="E13648">
        <v>2020</v>
      </c>
    </row>
    <row r="13649" spans="1:5" x14ac:dyDescent="0.25">
      <c r="A13649" t="s">
        <v>346</v>
      </c>
      <c r="B13649" t="s">
        <v>184</v>
      </c>
      <c r="C13649" t="s">
        <v>450</v>
      </c>
      <c r="D13649">
        <v>0</v>
      </c>
      <c r="E13649">
        <v>2018</v>
      </c>
    </row>
    <row r="13650" spans="1:5" x14ac:dyDescent="0.25">
      <c r="A13650" t="s">
        <v>346</v>
      </c>
      <c r="B13650" t="s">
        <v>184</v>
      </c>
      <c r="C13650" t="s">
        <v>450</v>
      </c>
      <c r="D13650">
        <v>0</v>
      </c>
      <c r="E13650">
        <v>2019</v>
      </c>
    </row>
    <row r="13651" spans="1:5" x14ac:dyDescent="0.25">
      <c r="A13651" t="s">
        <v>346</v>
      </c>
      <c r="B13651" t="s">
        <v>184</v>
      </c>
      <c r="C13651" t="s">
        <v>450</v>
      </c>
      <c r="D13651">
        <v>0</v>
      </c>
      <c r="E13651">
        <v>2020</v>
      </c>
    </row>
    <row r="13652" spans="1:5" x14ac:dyDescent="0.25">
      <c r="A13652" t="s">
        <v>346</v>
      </c>
      <c r="B13652" t="s">
        <v>184</v>
      </c>
      <c r="C13652" t="s">
        <v>451</v>
      </c>
      <c r="D13652">
        <v>-864000000</v>
      </c>
      <c r="E13652">
        <v>2018</v>
      </c>
    </row>
    <row r="13653" spans="1:5" x14ac:dyDescent="0.25">
      <c r="A13653" t="s">
        <v>346</v>
      </c>
      <c r="B13653" t="s">
        <v>184</v>
      </c>
      <c r="C13653" t="s">
        <v>451</v>
      </c>
      <c r="D13653">
        <v>-981000000</v>
      </c>
      <c r="E13653">
        <v>2019</v>
      </c>
    </row>
    <row r="13654" spans="1:5" x14ac:dyDescent="0.25">
      <c r="A13654" t="s">
        <v>346</v>
      </c>
      <c r="B13654" t="s">
        <v>184</v>
      </c>
      <c r="C13654" t="s">
        <v>451</v>
      </c>
      <c r="D13654">
        <v>-1264000000</v>
      </c>
      <c r="E13654">
        <v>2020</v>
      </c>
    </row>
    <row r="13655" spans="1:5" x14ac:dyDescent="0.25">
      <c r="A13655" t="s">
        <v>346</v>
      </c>
      <c r="B13655" t="s">
        <v>184</v>
      </c>
      <c r="C13655" t="s">
        <v>452</v>
      </c>
      <c r="D13655">
        <v>0</v>
      </c>
      <c r="E13655">
        <v>2018</v>
      </c>
    </row>
    <row r="13656" spans="1:5" x14ac:dyDescent="0.25">
      <c r="A13656" t="s">
        <v>346</v>
      </c>
      <c r="B13656" t="s">
        <v>184</v>
      </c>
      <c r="C13656" t="s">
        <v>452</v>
      </c>
      <c r="D13656">
        <v>0</v>
      </c>
      <c r="E13656">
        <v>2019</v>
      </c>
    </row>
    <row r="13657" spans="1:5" x14ac:dyDescent="0.25">
      <c r="A13657" t="s">
        <v>346</v>
      </c>
      <c r="B13657" t="s">
        <v>184</v>
      </c>
      <c r="C13657" t="s">
        <v>452</v>
      </c>
      <c r="D13657">
        <v>0</v>
      </c>
      <c r="E13657">
        <v>2020</v>
      </c>
    </row>
    <row r="13658" spans="1:5" x14ac:dyDescent="0.25">
      <c r="A13658" t="s">
        <v>346</v>
      </c>
      <c r="B13658" t="s">
        <v>184</v>
      </c>
      <c r="C13658" t="s">
        <v>453</v>
      </c>
      <c r="D13658">
        <v>14000000</v>
      </c>
      <c r="E13658">
        <v>2018</v>
      </c>
    </row>
    <row r="13659" spans="1:5" x14ac:dyDescent="0.25">
      <c r="A13659" t="s">
        <v>346</v>
      </c>
      <c r="B13659" t="s">
        <v>184</v>
      </c>
      <c r="C13659" t="s">
        <v>453</v>
      </c>
      <c r="D13659">
        <v>15000000</v>
      </c>
      <c r="E13659">
        <v>2019</v>
      </c>
    </row>
    <row r="13660" spans="1:5" x14ac:dyDescent="0.25">
      <c r="A13660" t="s">
        <v>346</v>
      </c>
      <c r="B13660" t="s">
        <v>184</v>
      </c>
      <c r="C13660" t="s">
        <v>453</v>
      </c>
      <c r="D13660">
        <v>14000000</v>
      </c>
      <c r="E13660">
        <v>2020</v>
      </c>
    </row>
    <row r="13661" spans="1:5" x14ac:dyDescent="0.25">
      <c r="A13661" t="s">
        <v>346</v>
      </c>
      <c r="B13661" t="s">
        <v>184</v>
      </c>
      <c r="C13661" t="s">
        <v>454</v>
      </c>
      <c r="D13661">
        <v>3317000000</v>
      </c>
      <c r="E13661">
        <v>2018</v>
      </c>
    </row>
    <row r="13662" spans="1:5" x14ac:dyDescent="0.25">
      <c r="A13662" t="s">
        <v>346</v>
      </c>
      <c r="B13662" t="s">
        <v>184</v>
      </c>
      <c r="C13662" t="s">
        <v>454</v>
      </c>
      <c r="D13662">
        <v>3929000000</v>
      </c>
      <c r="E13662">
        <v>2019</v>
      </c>
    </row>
    <row r="13663" spans="1:5" x14ac:dyDescent="0.25">
      <c r="A13663" t="s">
        <v>346</v>
      </c>
      <c r="B13663" t="s">
        <v>184</v>
      </c>
      <c r="C13663" t="s">
        <v>454</v>
      </c>
      <c r="D13663">
        <v>3555000000</v>
      </c>
      <c r="E13663">
        <v>2020</v>
      </c>
    </row>
    <row r="13664" spans="1:5" x14ac:dyDescent="0.25">
      <c r="A13664" t="s">
        <v>346</v>
      </c>
      <c r="B13664" t="s">
        <v>184</v>
      </c>
      <c r="C13664" t="s">
        <v>24</v>
      </c>
      <c r="D13664">
        <v>3331000000</v>
      </c>
      <c r="E13664">
        <v>2018</v>
      </c>
    </row>
    <row r="13665" spans="1:5" x14ac:dyDescent="0.25">
      <c r="A13665" t="s">
        <v>346</v>
      </c>
      <c r="B13665" t="s">
        <v>184</v>
      </c>
      <c r="C13665" t="s">
        <v>24</v>
      </c>
      <c r="D13665">
        <v>3944000000</v>
      </c>
      <c r="E13665">
        <v>2019</v>
      </c>
    </row>
    <row r="13666" spans="1:5" x14ac:dyDescent="0.25">
      <c r="A13666" t="s">
        <v>346</v>
      </c>
      <c r="B13666" t="s">
        <v>184</v>
      </c>
      <c r="C13666" t="s">
        <v>24</v>
      </c>
      <c r="D13666">
        <v>3569000000</v>
      </c>
      <c r="E13666">
        <v>2020</v>
      </c>
    </row>
    <row r="13667" spans="1:5" x14ac:dyDescent="0.25">
      <c r="A13667" t="s">
        <v>346</v>
      </c>
      <c r="B13667" t="s">
        <v>184</v>
      </c>
      <c r="C13667" t="s">
        <v>455</v>
      </c>
      <c r="D13667">
        <v>8482000000</v>
      </c>
      <c r="E13667">
        <v>2018</v>
      </c>
    </row>
    <row r="13668" spans="1:5" x14ac:dyDescent="0.25">
      <c r="A13668" t="s">
        <v>346</v>
      </c>
      <c r="B13668" t="s">
        <v>184</v>
      </c>
      <c r="C13668" t="s">
        <v>455</v>
      </c>
      <c r="D13668">
        <v>8733000000</v>
      </c>
      <c r="E13668">
        <v>2019</v>
      </c>
    </row>
    <row r="13669" spans="1:5" x14ac:dyDescent="0.25">
      <c r="A13669" t="s">
        <v>346</v>
      </c>
      <c r="B13669" t="s">
        <v>184</v>
      </c>
      <c r="C13669" t="s">
        <v>455</v>
      </c>
      <c r="D13669">
        <v>9026000000</v>
      </c>
      <c r="E13669">
        <v>2020</v>
      </c>
    </row>
    <row r="13670" spans="1:5" x14ac:dyDescent="0.25">
      <c r="A13670" t="s">
        <v>346</v>
      </c>
      <c r="B13670" t="s">
        <v>184</v>
      </c>
      <c r="C13670" t="s">
        <v>14</v>
      </c>
      <c r="D13670">
        <v>55125000000</v>
      </c>
      <c r="E13670">
        <v>2018</v>
      </c>
    </row>
    <row r="13671" spans="1:5" x14ac:dyDescent="0.25">
      <c r="A13671" t="s">
        <v>346</v>
      </c>
      <c r="B13671" t="s">
        <v>184</v>
      </c>
      <c r="C13671" t="s">
        <v>14</v>
      </c>
      <c r="D13671">
        <v>56885000000</v>
      </c>
      <c r="E13671">
        <v>2019</v>
      </c>
    </row>
    <row r="13672" spans="1:5" x14ac:dyDescent="0.25">
      <c r="A13672" t="s">
        <v>346</v>
      </c>
      <c r="B13672" t="s">
        <v>184</v>
      </c>
      <c r="C13672" t="s">
        <v>14</v>
      </c>
      <c r="D13672">
        <v>57831000000</v>
      </c>
      <c r="E13672">
        <v>2020</v>
      </c>
    </row>
    <row r="13673" spans="1:5" x14ac:dyDescent="0.25">
      <c r="A13673" t="s">
        <v>346</v>
      </c>
      <c r="B13673" t="s">
        <v>184</v>
      </c>
      <c r="C13673" t="s">
        <v>17</v>
      </c>
      <c r="D13673">
        <v>20279000000</v>
      </c>
      <c r="E13673">
        <v>2018</v>
      </c>
    </row>
    <row r="13674" spans="1:5" x14ac:dyDescent="0.25">
      <c r="A13674" t="s">
        <v>346</v>
      </c>
      <c r="B13674" t="s">
        <v>184</v>
      </c>
      <c r="C13674" t="s">
        <v>17</v>
      </c>
      <c r="D13674">
        <v>21876000000</v>
      </c>
      <c r="E13674">
        <v>2019</v>
      </c>
    </row>
    <row r="13675" spans="1:5" x14ac:dyDescent="0.25">
      <c r="A13675" t="s">
        <v>346</v>
      </c>
      <c r="B13675" t="s">
        <v>184</v>
      </c>
      <c r="C13675" t="s">
        <v>17</v>
      </c>
      <c r="D13675">
        <v>24997000000</v>
      </c>
      <c r="E13675">
        <v>2020</v>
      </c>
    </row>
    <row r="13676" spans="1:5" x14ac:dyDescent="0.25">
      <c r="A13676" t="s">
        <v>346</v>
      </c>
      <c r="B13676" t="s">
        <v>184</v>
      </c>
      <c r="C13676" t="s">
        <v>456</v>
      </c>
      <c r="D13676">
        <v>6814000000</v>
      </c>
      <c r="E13676">
        <v>2018</v>
      </c>
    </row>
    <row r="13677" spans="1:5" x14ac:dyDescent="0.25">
      <c r="A13677" t="s">
        <v>346</v>
      </c>
      <c r="B13677" t="s">
        <v>184</v>
      </c>
      <c r="C13677" t="s">
        <v>456</v>
      </c>
      <c r="D13677">
        <v>6304000000</v>
      </c>
      <c r="E13677">
        <v>2019</v>
      </c>
    </row>
    <row r="13678" spans="1:5" x14ac:dyDescent="0.25">
      <c r="A13678" t="s">
        <v>346</v>
      </c>
      <c r="B13678" t="s">
        <v>184</v>
      </c>
      <c r="C13678" t="s">
        <v>456</v>
      </c>
      <c r="D13678">
        <v>6261000000</v>
      </c>
      <c r="E13678">
        <v>2020</v>
      </c>
    </row>
    <row r="13679" spans="1:5" x14ac:dyDescent="0.25">
      <c r="A13679" t="s">
        <v>346</v>
      </c>
      <c r="B13679" t="s">
        <v>184</v>
      </c>
      <c r="C13679" t="s">
        <v>457</v>
      </c>
      <c r="D13679">
        <v>-520000000</v>
      </c>
      <c r="E13679">
        <v>2018</v>
      </c>
    </row>
    <row r="13680" spans="1:5" x14ac:dyDescent="0.25">
      <c r="A13680" t="s">
        <v>346</v>
      </c>
      <c r="B13680" t="s">
        <v>184</v>
      </c>
      <c r="C13680" t="s">
        <v>457</v>
      </c>
      <c r="D13680">
        <v>-608000000</v>
      </c>
      <c r="E13680">
        <v>2020</v>
      </c>
    </row>
    <row r="13681" spans="1:5" x14ac:dyDescent="0.25">
      <c r="A13681" t="s">
        <v>346</v>
      </c>
      <c r="B13681" t="s">
        <v>184</v>
      </c>
      <c r="C13681" t="s">
        <v>494</v>
      </c>
      <c r="D13681">
        <v>0</v>
      </c>
      <c r="E13681">
        <v>2019</v>
      </c>
    </row>
    <row r="13682" spans="1:5" x14ac:dyDescent="0.25">
      <c r="A13682" t="s">
        <v>346</v>
      </c>
      <c r="B13682" t="s">
        <v>184</v>
      </c>
      <c r="C13682" t="s">
        <v>458</v>
      </c>
      <c r="D13682">
        <v>7040000000</v>
      </c>
      <c r="E13682">
        <v>2018</v>
      </c>
    </row>
    <row r="13683" spans="1:5" x14ac:dyDescent="0.25">
      <c r="A13683" t="s">
        <v>346</v>
      </c>
      <c r="B13683" t="s">
        <v>184</v>
      </c>
      <c r="C13683" t="s">
        <v>458</v>
      </c>
      <c r="D13683">
        <v>6494000000</v>
      </c>
      <c r="E13683">
        <v>2019</v>
      </c>
    </row>
    <row r="13684" spans="1:5" x14ac:dyDescent="0.25">
      <c r="A13684" t="s">
        <v>346</v>
      </c>
      <c r="B13684" t="s">
        <v>184</v>
      </c>
      <c r="C13684" t="s">
        <v>458</v>
      </c>
      <c r="D13684">
        <v>6593000000</v>
      </c>
      <c r="E13684">
        <v>2020</v>
      </c>
    </row>
    <row r="13685" spans="1:5" x14ac:dyDescent="0.25">
      <c r="A13685" t="s">
        <v>346</v>
      </c>
      <c r="B13685" t="s">
        <v>184</v>
      </c>
      <c r="C13685" t="s">
        <v>459</v>
      </c>
      <c r="D13685">
        <v>3312000000</v>
      </c>
      <c r="E13685">
        <v>2018</v>
      </c>
    </row>
    <row r="13686" spans="1:5" x14ac:dyDescent="0.25">
      <c r="A13686" t="s">
        <v>346</v>
      </c>
      <c r="B13686" t="s">
        <v>184</v>
      </c>
      <c r="C13686" t="s">
        <v>459</v>
      </c>
      <c r="D13686">
        <v>3843000000</v>
      </c>
      <c r="E13686">
        <v>2019</v>
      </c>
    </row>
    <row r="13687" spans="1:5" x14ac:dyDescent="0.25">
      <c r="A13687" t="s">
        <v>346</v>
      </c>
      <c r="B13687" t="s">
        <v>184</v>
      </c>
      <c r="C13687" t="s">
        <v>459</v>
      </c>
      <c r="D13687">
        <v>3853000000</v>
      </c>
      <c r="E13687">
        <v>2020</v>
      </c>
    </row>
    <row r="13688" spans="1:5" x14ac:dyDescent="0.25">
      <c r="A13688" t="s">
        <v>346</v>
      </c>
      <c r="B13688" t="s">
        <v>184</v>
      </c>
      <c r="C13688" t="s">
        <v>460</v>
      </c>
      <c r="D13688">
        <v>-7904000000</v>
      </c>
      <c r="E13688">
        <v>2018</v>
      </c>
    </row>
    <row r="13689" spans="1:5" x14ac:dyDescent="0.25">
      <c r="A13689" t="s">
        <v>346</v>
      </c>
      <c r="B13689" t="s">
        <v>184</v>
      </c>
      <c r="C13689" t="s">
        <v>460</v>
      </c>
      <c r="D13689">
        <v>-5217000000</v>
      </c>
      <c r="E13689">
        <v>2019</v>
      </c>
    </row>
    <row r="13690" spans="1:5" x14ac:dyDescent="0.25">
      <c r="A13690" t="s">
        <v>346</v>
      </c>
      <c r="B13690" t="s">
        <v>184</v>
      </c>
      <c r="C13690" t="s">
        <v>460</v>
      </c>
      <c r="D13690">
        <v>-8194000000</v>
      </c>
      <c r="E13690">
        <v>2020</v>
      </c>
    </row>
    <row r="13691" spans="1:5" x14ac:dyDescent="0.25">
      <c r="A13691" t="s">
        <v>346</v>
      </c>
      <c r="B13691" t="s">
        <v>184</v>
      </c>
      <c r="C13691" t="s">
        <v>461</v>
      </c>
      <c r="D13691">
        <v>-129000000</v>
      </c>
      <c r="E13691">
        <v>2018</v>
      </c>
    </row>
    <row r="13692" spans="1:5" x14ac:dyDescent="0.25">
      <c r="A13692" t="s">
        <v>346</v>
      </c>
      <c r="B13692" t="s">
        <v>184</v>
      </c>
      <c r="C13692" t="s">
        <v>461</v>
      </c>
      <c r="D13692">
        <v>-35000000</v>
      </c>
      <c r="E13692">
        <v>2019</v>
      </c>
    </row>
    <row r="13693" spans="1:5" x14ac:dyDescent="0.25">
      <c r="A13693" t="s">
        <v>346</v>
      </c>
      <c r="B13693" t="s">
        <v>184</v>
      </c>
      <c r="C13693" t="s">
        <v>461</v>
      </c>
      <c r="D13693">
        <v>1363000000</v>
      </c>
      <c r="E13693">
        <v>2020</v>
      </c>
    </row>
    <row r="13694" spans="1:5" x14ac:dyDescent="0.25">
      <c r="A13694" t="s">
        <v>346</v>
      </c>
      <c r="B13694" t="s">
        <v>184</v>
      </c>
      <c r="C13694" t="s">
        <v>462</v>
      </c>
      <c r="D13694">
        <v>2471000000</v>
      </c>
      <c r="E13694">
        <v>2018</v>
      </c>
    </row>
    <row r="13695" spans="1:5" x14ac:dyDescent="0.25">
      <c r="A13695" t="s">
        <v>346</v>
      </c>
      <c r="B13695" t="s">
        <v>184</v>
      </c>
      <c r="C13695" t="s">
        <v>462</v>
      </c>
      <c r="D13695">
        <v>2810000000</v>
      </c>
      <c r="E13695">
        <v>2019</v>
      </c>
    </row>
    <row r="13696" spans="1:5" x14ac:dyDescent="0.25">
      <c r="A13696" t="s">
        <v>346</v>
      </c>
      <c r="B13696" t="s">
        <v>184</v>
      </c>
      <c r="C13696" t="s">
        <v>462</v>
      </c>
      <c r="D13696">
        <v>2116000000</v>
      </c>
      <c r="E13696">
        <v>2020</v>
      </c>
    </row>
    <row r="13697" spans="1:5" x14ac:dyDescent="0.25">
      <c r="A13697" t="s">
        <v>346</v>
      </c>
      <c r="B13697" t="s">
        <v>184</v>
      </c>
      <c r="C13697" t="s">
        <v>463</v>
      </c>
      <c r="D13697">
        <v>-633000000</v>
      </c>
      <c r="E13697">
        <v>2018</v>
      </c>
    </row>
    <row r="13698" spans="1:5" x14ac:dyDescent="0.25">
      <c r="A13698" t="s">
        <v>346</v>
      </c>
      <c r="B13698" t="s">
        <v>184</v>
      </c>
      <c r="C13698" t="s">
        <v>463</v>
      </c>
      <c r="D13698">
        <v>388000000</v>
      </c>
      <c r="E13698">
        <v>2019</v>
      </c>
    </row>
    <row r="13699" spans="1:5" x14ac:dyDescent="0.25">
      <c r="A13699" t="s">
        <v>346</v>
      </c>
      <c r="B13699" t="s">
        <v>184</v>
      </c>
      <c r="C13699" t="s">
        <v>463</v>
      </c>
      <c r="D13699">
        <v>-423000000</v>
      </c>
      <c r="E13699">
        <v>2020</v>
      </c>
    </row>
    <row r="13700" spans="1:5" x14ac:dyDescent="0.25">
      <c r="A13700" t="s">
        <v>346</v>
      </c>
      <c r="B13700" t="s">
        <v>184</v>
      </c>
      <c r="C13700" t="s">
        <v>12</v>
      </c>
      <c r="D13700">
        <v>1650000000</v>
      </c>
      <c r="E13700">
        <v>2018</v>
      </c>
    </row>
    <row r="13701" spans="1:5" x14ac:dyDescent="0.25">
      <c r="A13701" t="s">
        <v>346</v>
      </c>
      <c r="B13701" t="s">
        <v>184</v>
      </c>
      <c r="C13701" t="s">
        <v>12</v>
      </c>
      <c r="D13701">
        <v>1581000000</v>
      </c>
      <c r="E13701">
        <v>2019</v>
      </c>
    </row>
    <row r="13702" spans="1:5" x14ac:dyDescent="0.25">
      <c r="A13702" t="s">
        <v>346</v>
      </c>
      <c r="B13702" t="s">
        <v>184</v>
      </c>
      <c r="C13702" t="s">
        <v>12</v>
      </c>
      <c r="D13702">
        <v>1416000000</v>
      </c>
      <c r="E13702">
        <v>2020</v>
      </c>
    </row>
    <row r="13703" spans="1:5" x14ac:dyDescent="0.25">
      <c r="A13703" t="s">
        <v>346</v>
      </c>
      <c r="B13703" t="s">
        <v>184</v>
      </c>
      <c r="C13703" t="s">
        <v>464</v>
      </c>
      <c r="D13703">
        <v>2646000000</v>
      </c>
      <c r="E13703">
        <v>2018</v>
      </c>
    </row>
    <row r="13704" spans="1:5" x14ac:dyDescent="0.25">
      <c r="A13704" t="s">
        <v>346</v>
      </c>
      <c r="B13704" t="s">
        <v>184</v>
      </c>
      <c r="C13704" t="s">
        <v>464</v>
      </c>
      <c r="D13704">
        <v>2645000000</v>
      </c>
      <c r="E13704">
        <v>2019</v>
      </c>
    </row>
    <row r="13705" spans="1:5" x14ac:dyDescent="0.25">
      <c r="A13705" t="s">
        <v>346</v>
      </c>
      <c r="B13705" t="s">
        <v>184</v>
      </c>
      <c r="C13705" t="s">
        <v>464</v>
      </c>
      <c r="D13705">
        <v>3216000000</v>
      </c>
      <c r="E13705">
        <v>2020</v>
      </c>
    </row>
    <row r="13706" spans="1:5" x14ac:dyDescent="0.25">
      <c r="A13706" t="s">
        <v>346</v>
      </c>
      <c r="B13706" t="s">
        <v>184</v>
      </c>
      <c r="C13706" t="s">
        <v>465</v>
      </c>
      <c r="D13706">
        <v>41893000000</v>
      </c>
      <c r="E13706">
        <v>2018</v>
      </c>
    </row>
    <row r="13707" spans="1:5" x14ac:dyDescent="0.25">
      <c r="A13707" t="s">
        <v>346</v>
      </c>
      <c r="B13707" t="s">
        <v>184</v>
      </c>
      <c r="C13707" t="s">
        <v>465</v>
      </c>
      <c r="D13707">
        <v>2169000000</v>
      </c>
      <c r="E13707">
        <v>2019</v>
      </c>
    </row>
    <row r="13708" spans="1:5" x14ac:dyDescent="0.25">
      <c r="A13708" t="s">
        <v>346</v>
      </c>
      <c r="B13708" t="s">
        <v>184</v>
      </c>
      <c r="C13708" t="s">
        <v>465</v>
      </c>
      <c r="D13708">
        <v>2392000000</v>
      </c>
      <c r="E13708">
        <v>2020</v>
      </c>
    </row>
    <row r="13709" spans="1:5" x14ac:dyDescent="0.25">
      <c r="A13709" t="s">
        <v>346</v>
      </c>
      <c r="B13709" t="s">
        <v>184</v>
      </c>
      <c r="C13709" t="s">
        <v>466</v>
      </c>
      <c r="D13709">
        <v>7747000000</v>
      </c>
      <c r="E13709">
        <v>2018</v>
      </c>
    </row>
    <row r="13710" spans="1:5" x14ac:dyDescent="0.25">
      <c r="A13710" t="s">
        <v>346</v>
      </c>
      <c r="B13710" t="s">
        <v>184</v>
      </c>
      <c r="C13710" t="s">
        <v>466</v>
      </c>
      <c r="D13710">
        <v>7669000000</v>
      </c>
      <c r="E13710">
        <v>2019</v>
      </c>
    </row>
    <row r="13711" spans="1:5" x14ac:dyDescent="0.25">
      <c r="A13711" t="s">
        <v>346</v>
      </c>
      <c r="B13711" t="s">
        <v>184</v>
      </c>
      <c r="C13711" t="s">
        <v>466</v>
      </c>
      <c r="D13711">
        <v>7721000000</v>
      </c>
      <c r="E13711">
        <v>2020</v>
      </c>
    </row>
    <row r="13712" spans="1:5" x14ac:dyDescent="0.25">
      <c r="A13712" t="s">
        <v>346</v>
      </c>
      <c r="B13712" t="s">
        <v>184</v>
      </c>
      <c r="C13712" t="s">
        <v>467</v>
      </c>
      <c r="D13712">
        <v>389000000</v>
      </c>
      <c r="E13712">
        <v>2018</v>
      </c>
    </row>
    <row r="13713" spans="1:5" x14ac:dyDescent="0.25">
      <c r="A13713" t="s">
        <v>346</v>
      </c>
      <c r="B13713" t="s">
        <v>184</v>
      </c>
      <c r="C13713" t="s">
        <v>467</v>
      </c>
      <c r="D13713">
        <v>184000000</v>
      </c>
      <c r="E13713">
        <v>2019</v>
      </c>
    </row>
    <row r="13714" spans="1:5" x14ac:dyDescent="0.25">
      <c r="A13714" t="s">
        <v>346</v>
      </c>
      <c r="B13714" t="s">
        <v>184</v>
      </c>
      <c r="C13714" t="s">
        <v>467</v>
      </c>
      <c r="D13714">
        <v>301000000</v>
      </c>
      <c r="E13714">
        <v>2020</v>
      </c>
    </row>
    <row r="13715" spans="1:5" x14ac:dyDescent="0.25">
      <c r="A13715" t="s">
        <v>346</v>
      </c>
      <c r="B13715" t="s">
        <v>184</v>
      </c>
      <c r="C13715" t="s">
        <v>468</v>
      </c>
      <c r="D13715">
        <v>0</v>
      </c>
      <c r="E13715">
        <v>2018</v>
      </c>
    </row>
    <row r="13716" spans="1:5" x14ac:dyDescent="0.25">
      <c r="A13716" t="s">
        <v>346</v>
      </c>
      <c r="B13716" t="s">
        <v>184</v>
      </c>
      <c r="C13716" t="s">
        <v>468</v>
      </c>
      <c r="D13716">
        <v>0</v>
      </c>
      <c r="E13716">
        <v>2019</v>
      </c>
    </row>
    <row r="13717" spans="1:5" x14ac:dyDescent="0.25">
      <c r="A13717" t="s">
        <v>346</v>
      </c>
      <c r="B13717" t="s">
        <v>184</v>
      </c>
      <c r="C13717" t="s">
        <v>468</v>
      </c>
      <c r="D13717">
        <v>0</v>
      </c>
      <c r="E13717">
        <v>2020</v>
      </c>
    </row>
    <row r="13718" spans="1:5" x14ac:dyDescent="0.25">
      <c r="A13718" t="s">
        <v>346</v>
      </c>
      <c r="B13718" t="s">
        <v>184</v>
      </c>
      <c r="C13718" t="s">
        <v>469</v>
      </c>
      <c r="D13718">
        <v>1359000000</v>
      </c>
      <c r="E13718">
        <v>2018</v>
      </c>
    </row>
    <row r="13719" spans="1:5" x14ac:dyDescent="0.25">
      <c r="A13719" t="s">
        <v>346</v>
      </c>
      <c r="B13719" t="s">
        <v>184</v>
      </c>
      <c r="C13719" t="s">
        <v>469</v>
      </c>
      <c r="D13719">
        <v>1542000000</v>
      </c>
      <c r="E13719">
        <v>2019</v>
      </c>
    </row>
    <row r="13720" spans="1:5" x14ac:dyDescent="0.25">
      <c r="A13720" t="s">
        <v>346</v>
      </c>
      <c r="B13720" t="s">
        <v>184</v>
      </c>
      <c r="C13720" t="s">
        <v>469</v>
      </c>
      <c r="D13720">
        <v>1678000000</v>
      </c>
      <c r="E13720">
        <v>2020</v>
      </c>
    </row>
    <row r="13721" spans="1:5" x14ac:dyDescent="0.25">
      <c r="A13721" t="s">
        <v>346</v>
      </c>
      <c r="B13721" t="s">
        <v>184</v>
      </c>
      <c r="C13721" t="s">
        <v>470</v>
      </c>
      <c r="D13721">
        <v>0</v>
      </c>
      <c r="E13721">
        <v>2018</v>
      </c>
    </row>
    <row r="13722" spans="1:5" x14ac:dyDescent="0.25">
      <c r="A13722" t="s">
        <v>346</v>
      </c>
      <c r="B13722" t="s">
        <v>184</v>
      </c>
      <c r="C13722" t="s">
        <v>470</v>
      </c>
      <c r="D13722">
        <v>0</v>
      </c>
      <c r="E13722">
        <v>2019</v>
      </c>
    </row>
    <row r="13723" spans="1:5" x14ac:dyDescent="0.25">
      <c r="A13723" t="s">
        <v>346</v>
      </c>
      <c r="B13723" t="s">
        <v>184</v>
      </c>
      <c r="C13723" t="s">
        <v>470</v>
      </c>
      <c r="D13723">
        <v>0</v>
      </c>
      <c r="E13723">
        <v>2020</v>
      </c>
    </row>
    <row r="13724" spans="1:5" x14ac:dyDescent="0.25">
      <c r="A13724" t="s">
        <v>346</v>
      </c>
      <c r="B13724" t="s">
        <v>184</v>
      </c>
      <c r="C13724" t="s">
        <v>471</v>
      </c>
      <c r="D13724">
        <v>0</v>
      </c>
      <c r="E13724">
        <v>2018</v>
      </c>
    </row>
    <row r="13725" spans="1:5" x14ac:dyDescent="0.25">
      <c r="A13725" t="s">
        <v>346</v>
      </c>
      <c r="B13725" t="s">
        <v>184</v>
      </c>
      <c r="C13725" t="s">
        <v>471</v>
      </c>
      <c r="D13725">
        <v>0</v>
      </c>
      <c r="E13725">
        <v>2019</v>
      </c>
    </row>
    <row r="13726" spans="1:5" x14ac:dyDescent="0.25">
      <c r="A13726" t="s">
        <v>346</v>
      </c>
      <c r="B13726" t="s">
        <v>184</v>
      </c>
      <c r="C13726" t="s">
        <v>471</v>
      </c>
      <c r="D13726">
        <v>0</v>
      </c>
      <c r="E13726">
        <v>2020</v>
      </c>
    </row>
    <row r="13727" spans="1:5" x14ac:dyDescent="0.25">
      <c r="A13727" t="s">
        <v>346</v>
      </c>
      <c r="B13727" t="s">
        <v>184</v>
      </c>
      <c r="C13727" t="s">
        <v>472</v>
      </c>
      <c r="D13727">
        <v>0</v>
      </c>
      <c r="E13727">
        <v>2018</v>
      </c>
    </row>
    <row r="13728" spans="1:5" x14ac:dyDescent="0.25">
      <c r="A13728" t="s">
        <v>346</v>
      </c>
      <c r="B13728" t="s">
        <v>184</v>
      </c>
      <c r="C13728" t="s">
        <v>472</v>
      </c>
      <c r="D13728">
        <v>0</v>
      </c>
      <c r="E13728">
        <v>2019</v>
      </c>
    </row>
    <row r="13729" spans="1:5" x14ac:dyDescent="0.25">
      <c r="A13729" t="s">
        <v>346</v>
      </c>
      <c r="B13729" t="s">
        <v>184</v>
      </c>
      <c r="C13729" t="s">
        <v>472</v>
      </c>
      <c r="D13729">
        <v>0</v>
      </c>
      <c r="E13729">
        <v>2020</v>
      </c>
    </row>
    <row r="13730" spans="1:5" x14ac:dyDescent="0.25">
      <c r="A13730" t="s">
        <v>346</v>
      </c>
      <c r="B13730" t="s">
        <v>184</v>
      </c>
      <c r="C13730" t="s">
        <v>473</v>
      </c>
      <c r="D13730">
        <v>0</v>
      </c>
      <c r="E13730">
        <v>2018</v>
      </c>
    </row>
    <row r="13731" spans="1:5" x14ac:dyDescent="0.25">
      <c r="A13731" t="s">
        <v>346</v>
      </c>
      <c r="B13731" t="s">
        <v>184</v>
      </c>
      <c r="C13731" t="s">
        <v>473</v>
      </c>
      <c r="D13731">
        <v>0</v>
      </c>
      <c r="E13731">
        <v>2019</v>
      </c>
    </row>
    <row r="13732" spans="1:5" x14ac:dyDescent="0.25">
      <c r="A13732" t="s">
        <v>346</v>
      </c>
      <c r="B13732" t="s">
        <v>184</v>
      </c>
      <c r="C13732" t="s">
        <v>473</v>
      </c>
      <c r="D13732">
        <v>0</v>
      </c>
      <c r="E13732">
        <v>2020</v>
      </c>
    </row>
    <row r="13733" spans="1:5" x14ac:dyDescent="0.25">
      <c r="A13733" t="s">
        <v>346</v>
      </c>
      <c r="B13733" t="s">
        <v>184</v>
      </c>
      <c r="C13733" t="s">
        <v>474</v>
      </c>
      <c r="D13733">
        <v>0</v>
      </c>
      <c r="E13733">
        <v>2018</v>
      </c>
    </row>
    <row r="13734" spans="1:5" x14ac:dyDescent="0.25">
      <c r="A13734" t="s">
        <v>346</v>
      </c>
      <c r="B13734" t="s">
        <v>184</v>
      </c>
      <c r="C13734" t="s">
        <v>474</v>
      </c>
      <c r="D13734">
        <v>0</v>
      </c>
      <c r="E13734">
        <v>2019</v>
      </c>
    </row>
    <row r="13735" spans="1:5" x14ac:dyDescent="0.25">
      <c r="A13735" t="s">
        <v>346</v>
      </c>
      <c r="B13735" t="s">
        <v>184</v>
      </c>
      <c r="C13735" t="s">
        <v>474</v>
      </c>
      <c r="D13735">
        <v>0</v>
      </c>
      <c r="E13735">
        <v>2020</v>
      </c>
    </row>
    <row r="13736" spans="1:5" x14ac:dyDescent="0.25">
      <c r="A13736" t="s">
        <v>346</v>
      </c>
      <c r="B13736" t="s">
        <v>184</v>
      </c>
      <c r="C13736" t="s">
        <v>475</v>
      </c>
      <c r="D13736">
        <v>0</v>
      </c>
      <c r="E13736">
        <v>2018</v>
      </c>
    </row>
    <row r="13737" spans="1:5" x14ac:dyDescent="0.25">
      <c r="A13737" t="s">
        <v>346</v>
      </c>
      <c r="B13737" t="s">
        <v>184</v>
      </c>
      <c r="C13737" t="s">
        <v>475</v>
      </c>
      <c r="D13737">
        <v>0</v>
      </c>
      <c r="E13737">
        <v>2019</v>
      </c>
    </row>
    <row r="13738" spans="1:5" x14ac:dyDescent="0.25">
      <c r="A13738" t="s">
        <v>346</v>
      </c>
      <c r="B13738" t="s">
        <v>184</v>
      </c>
      <c r="C13738" t="s">
        <v>475</v>
      </c>
      <c r="D13738">
        <v>0</v>
      </c>
      <c r="E13738">
        <v>2020</v>
      </c>
    </row>
    <row r="13739" spans="1:5" x14ac:dyDescent="0.25">
      <c r="A13739" t="s">
        <v>346</v>
      </c>
      <c r="B13739" t="s">
        <v>184</v>
      </c>
      <c r="C13739" t="s">
        <v>476</v>
      </c>
      <c r="D13739">
        <v>0</v>
      </c>
      <c r="E13739">
        <v>2018</v>
      </c>
    </row>
    <row r="13740" spans="1:5" x14ac:dyDescent="0.25">
      <c r="A13740" t="s">
        <v>346</v>
      </c>
      <c r="B13740" t="s">
        <v>184</v>
      </c>
      <c r="C13740" t="s">
        <v>476</v>
      </c>
      <c r="D13740">
        <v>0</v>
      </c>
      <c r="E13740">
        <v>2019</v>
      </c>
    </row>
    <row r="13741" spans="1:5" x14ac:dyDescent="0.25">
      <c r="A13741" t="s">
        <v>346</v>
      </c>
      <c r="B13741" t="s">
        <v>184</v>
      </c>
      <c r="C13741" t="s">
        <v>476</v>
      </c>
      <c r="D13741">
        <v>0</v>
      </c>
      <c r="E13741">
        <v>2020</v>
      </c>
    </row>
    <row r="13742" spans="1:5" x14ac:dyDescent="0.25">
      <c r="A13742" t="s">
        <v>346</v>
      </c>
      <c r="B13742" t="s">
        <v>184</v>
      </c>
      <c r="C13742" t="s">
        <v>477</v>
      </c>
      <c r="D13742">
        <v>2020000000</v>
      </c>
      <c r="E13742">
        <v>2018</v>
      </c>
    </row>
    <row r="13743" spans="1:5" x14ac:dyDescent="0.25">
      <c r="A13743" t="s">
        <v>346</v>
      </c>
      <c r="B13743" t="s">
        <v>184</v>
      </c>
      <c r="C13743" t="s">
        <v>477</v>
      </c>
      <c r="D13743">
        <v>1480000000</v>
      </c>
      <c r="E13743">
        <v>2019</v>
      </c>
    </row>
    <row r="13744" spans="1:5" x14ac:dyDescent="0.25">
      <c r="A13744" t="s">
        <v>346</v>
      </c>
      <c r="B13744" t="s">
        <v>184</v>
      </c>
      <c r="C13744" t="s">
        <v>477</v>
      </c>
      <c r="D13744">
        <v>1390000000</v>
      </c>
      <c r="E13744">
        <v>2020</v>
      </c>
    </row>
    <row r="13745" spans="1:5" x14ac:dyDescent="0.25">
      <c r="A13745" t="s">
        <v>346</v>
      </c>
      <c r="B13745" t="s">
        <v>184</v>
      </c>
      <c r="C13745" t="s">
        <v>478</v>
      </c>
      <c r="D13745">
        <v>0</v>
      </c>
      <c r="E13745">
        <v>2018</v>
      </c>
    </row>
    <row r="13746" spans="1:5" x14ac:dyDescent="0.25">
      <c r="A13746" t="s">
        <v>346</v>
      </c>
      <c r="B13746" t="s">
        <v>184</v>
      </c>
      <c r="C13746" t="s">
        <v>478</v>
      </c>
      <c r="D13746">
        <v>0</v>
      </c>
      <c r="E13746">
        <v>2019</v>
      </c>
    </row>
    <row r="13747" spans="1:5" x14ac:dyDescent="0.25">
      <c r="A13747" t="s">
        <v>346</v>
      </c>
      <c r="B13747" t="s">
        <v>184</v>
      </c>
      <c r="C13747" t="s">
        <v>478</v>
      </c>
      <c r="D13747">
        <v>0</v>
      </c>
      <c r="E13747">
        <v>2020</v>
      </c>
    </row>
    <row r="13748" spans="1:5" x14ac:dyDescent="0.25">
      <c r="A13748" t="s">
        <v>346</v>
      </c>
      <c r="B13748" t="s">
        <v>184</v>
      </c>
      <c r="C13748" t="s">
        <v>479</v>
      </c>
      <c r="D13748">
        <v>24491000000</v>
      </c>
      <c r="E13748">
        <v>2018</v>
      </c>
    </row>
    <row r="13749" spans="1:5" x14ac:dyDescent="0.25">
      <c r="A13749" t="s">
        <v>346</v>
      </c>
      <c r="B13749" t="s">
        <v>184</v>
      </c>
      <c r="C13749" t="s">
        <v>479</v>
      </c>
      <c r="D13749">
        <v>26615000000</v>
      </c>
      <c r="E13749">
        <v>2019</v>
      </c>
    </row>
    <row r="13750" spans="1:5" x14ac:dyDescent="0.25">
      <c r="A13750" t="s">
        <v>346</v>
      </c>
      <c r="B13750" t="s">
        <v>184</v>
      </c>
      <c r="C13750" t="s">
        <v>479</v>
      </c>
      <c r="D13750">
        <v>28402000000</v>
      </c>
      <c r="E13750">
        <v>2020</v>
      </c>
    </row>
    <row r="13751" spans="1:5" x14ac:dyDescent="0.25">
      <c r="A13751" t="s">
        <v>346</v>
      </c>
      <c r="B13751" t="s">
        <v>184</v>
      </c>
      <c r="C13751" t="s">
        <v>480</v>
      </c>
      <c r="D13751">
        <v>25938000000</v>
      </c>
      <c r="E13751">
        <v>2018</v>
      </c>
    </row>
    <row r="13752" spans="1:5" x14ac:dyDescent="0.25">
      <c r="A13752" t="s">
        <v>346</v>
      </c>
      <c r="B13752" t="s">
        <v>184</v>
      </c>
      <c r="C13752" t="s">
        <v>480</v>
      </c>
      <c r="D13752">
        <v>25868000000</v>
      </c>
      <c r="E13752">
        <v>2019</v>
      </c>
    </row>
    <row r="13753" spans="1:5" x14ac:dyDescent="0.25">
      <c r="A13753" t="s">
        <v>346</v>
      </c>
      <c r="B13753" t="s">
        <v>184</v>
      </c>
      <c r="C13753" t="s">
        <v>480</v>
      </c>
      <c r="D13753">
        <v>26581000000</v>
      </c>
      <c r="E13753">
        <v>2020</v>
      </c>
    </row>
    <row r="13754" spans="1:5" x14ac:dyDescent="0.25">
      <c r="A13754" t="s">
        <v>346</v>
      </c>
      <c r="B13754" t="s">
        <v>184</v>
      </c>
      <c r="C13754" t="s">
        <v>481</v>
      </c>
      <c r="D13754">
        <v>6475000000</v>
      </c>
      <c r="E13754">
        <v>2018</v>
      </c>
    </row>
    <row r="13755" spans="1:5" x14ac:dyDescent="0.25">
      <c r="A13755" t="s">
        <v>346</v>
      </c>
      <c r="B13755" t="s">
        <v>184</v>
      </c>
      <c r="C13755" t="s">
        <v>481</v>
      </c>
      <c r="D13755">
        <v>6136000000</v>
      </c>
      <c r="E13755">
        <v>2019</v>
      </c>
    </row>
    <row r="13756" spans="1:5" x14ac:dyDescent="0.25">
      <c r="A13756" t="s">
        <v>346</v>
      </c>
      <c r="B13756" t="s">
        <v>184</v>
      </c>
      <c r="C13756" t="s">
        <v>481</v>
      </c>
      <c r="D13756">
        <v>6098000000</v>
      </c>
      <c r="E13756">
        <v>2020</v>
      </c>
    </row>
    <row r="13757" spans="1:5" x14ac:dyDescent="0.25">
      <c r="A13757" t="s">
        <v>346</v>
      </c>
      <c r="B13757" t="s">
        <v>184</v>
      </c>
      <c r="C13757" t="s">
        <v>482</v>
      </c>
      <c r="D13757">
        <v>3192000000</v>
      </c>
      <c r="E13757">
        <v>2018</v>
      </c>
    </row>
    <row r="13758" spans="1:5" x14ac:dyDescent="0.25">
      <c r="A13758" t="s">
        <v>346</v>
      </c>
      <c r="B13758" t="s">
        <v>184</v>
      </c>
      <c r="C13758" t="s">
        <v>482</v>
      </c>
      <c r="D13758">
        <v>2638000000</v>
      </c>
      <c r="E13758">
        <v>2019</v>
      </c>
    </row>
    <row r="13759" spans="1:5" x14ac:dyDescent="0.25">
      <c r="A13759" t="s">
        <v>346</v>
      </c>
      <c r="B13759" t="s">
        <v>184</v>
      </c>
      <c r="C13759" t="s">
        <v>482</v>
      </c>
      <c r="D13759">
        <v>29000000</v>
      </c>
      <c r="E13759">
        <v>2020</v>
      </c>
    </row>
    <row r="13760" spans="1:5" x14ac:dyDescent="0.25">
      <c r="A13760" t="s">
        <v>346</v>
      </c>
      <c r="B13760" t="s">
        <v>184</v>
      </c>
      <c r="C13760" t="s">
        <v>483</v>
      </c>
      <c r="D13760">
        <v>0</v>
      </c>
      <c r="E13760">
        <v>2018</v>
      </c>
    </row>
    <row r="13761" spans="1:5" x14ac:dyDescent="0.25">
      <c r="A13761" t="s">
        <v>346</v>
      </c>
      <c r="B13761" t="s">
        <v>184</v>
      </c>
      <c r="C13761" t="s">
        <v>483</v>
      </c>
      <c r="D13761">
        <v>0</v>
      </c>
      <c r="E13761">
        <v>2019</v>
      </c>
    </row>
    <row r="13762" spans="1:5" x14ac:dyDescent="0.25">
      <c r="A13762" t="s">
        <v>346</v>
      </c>
      <c r="B13762" t="s">
        <v>184</v>
      </c>
      <c r="C13762" t="s">
        <v>483</v>
      </c>
      <c r="D13762">
        <v>0</v>
      </c>
      <c r="E13762">
        <v>2020</v>
      </c>
    </row>
    <row r="13763" spans="1:5" x14ac:dyDescent="0.25">
      <c r="A13763" t="s">
        <v>346</v>
      </c>
      <c r="B13763" t="s">
        <v>184</v>
      </c>
      <c r="C13763" t="s">
        <v>484</v>
      </c>
      <c r="D13763">
        <v>128000000</v>
      </c>
      <c r="E13763">
        <v>2018</v>
      </c>
    </row>
    <row r="13764" spans="1:5" x14ac:dyDescent="0.25">
      <c r="A13764" t="s">
        <v>346</v>
      </c>
      <c r="B13764" t="s">
        <v>184</v>
      </c>
      <c r="C13764" t="s">
        <v>484</v>
      </c>
      <c r="D13764">
        <v>135000000</v>
      </c>
      <c r="E13764">
        <v>2019</v>
      </c>
    </row>
    <row r="13765" spans="1:5" x14ac:dyDescent="0.25">
      <c r="A13765" t="s">
        <v>346</v>
      </c>
      <c r="B13765" t="s">
        <v>184</v>
      </c>
      <c r="C13765" t="s">
        <v>484</v>
      </c>
      <c r="D13765">
        <v>126000000</v>
      </c>
      <c r="E13765">
        <v>2020</v>
      </c>
    </row>
    <row r="13766" spans="1:5" x14ac:dyDescent="0.25">
      <c r="A13766" t="s">
        <v>346</v>
      </c>
      <c r="B13766" t="s">
        <v>184</v>
      </c>
      <c r="C13766" t="s">
        <v>485</v>
      </c>
      <c r="D13766">
        <v>25637000000</v>
      </c>
      <c r="E13766">
        <v>2018</v>
      </c>
    </row>
    <row r="13767" spans="1:5" x14ac:dyDescent="0.25">
      <c r="A13767" t="s">
        <v>346</v>
      </c>
      <c r="B13767" t="s">
        <v>184</v>
      </c>
      <c r="C13767" t="s">
        <v>485</v>
      </c>
      <c r="D13767">
        <v>27578000000</v>
      </c>
      <c r="E13767">
        <v>2020</v>
      </c>
    </row>
    <row r="13768" spans="1:5" x14ac:dyDescent="0.25">
      <c r="A13768" t="s">
        <v>346</v>
      </c>
      <c r="B13768" t="s">
        <v>184</v>
      </c>
      <c r="C13768" t="s">
        <v>495</v>
      </c>
      <c r="D13768">
        <v>0</v>
      </c>
      <c r="E13768">
        <v>2019</v>
      </c>
    </row>
    <row r="13769" spans="1:5" x14ac:dyDescent="0.25">
      <c r="A13769" t="s">
        <v>346</v>
      </c>
      <c r="B13769" t="s">
        <v>184</v>
      </c>
      <c r="C13769" t="s">
        <v>486</v>
      </c>
      <c r="D13769">
        <v>339000000</v>
      </c>
      <c r="E13769">
        <v>2018</v>
      </c>
    </row>
    <row r="13770" spans="1:5" x14ac:dyDescent="0.25">
      <c r="A13770" t="s">
        <v>346</v>
      </c>
      <c r="B13770" t="s">
        <v>184</v>
      </c>
      <c r="C13770" t="s">
        <v>486</v>
      </c>
      <c r="D13770">
        <v>228000000</v>
      </c>
      <c r="E13770">
        <v>2019</v>
      </c>
    </row>
    <row r="13771" spans="1:5" x14ac:dyDescent="0.25">
      <c r="A13771" t="s">
        <v>346</v>
      </c>
      <c r="B13771" t="s">
        <v>184</v>
      </c>
      <c r="C13771" t="s">
        <v>486</v>
      </c>
      <c r="D13771">
        <v>2322000000</v>
      </c>
      <c r="E13771">
        <v>2020</v>
      </c>
    </row>
    <row r="13772" spans="1:5" x14ac:dyDescent="0.25">
      <c r="A13772" t="s">
        <v>348</v>
      </c>
      <c r="B13772" t="s">
        <v>186</v>
      </c>
      <c r="C13772" t="s">
        <v>411</v>
      </c>
      <c r="D13772">
        <v>2607000000</v>
      </c>
      <c r="E13772">
        <v>2018</v>
      </c>
    </row>
    <row r="13773" spans="1:5" x14ac:dyDescent="0.25">
      <c r="A13773" t="s">
        <v>348</v>
      </c>
      <c r="B13773" t="s">
        <v>186</v>
      </c>
      <c r="C13773" t="s">
        <v>411</v>
      </c>
      <c r="D13773">
        <v>2520000000</v>
      </c>
      <c r="E13773">
        <v>2019</v>
      </c>
    </row>
    <row r="13774" spans="1:5" x14ac:dyDescent="0.25">
      <c r="A13774" t="s">
        <v>348</v>
      </c>
      <c r="B13774" t="s">
        <v>186</v>
      </c>
      <c r="C13774" t="s">
        <v>411</v>
      </c>
      <c r="D13774">
        <v>2498000000</v>
      </c>
      <c r="E13774">
        <v>2020</v>
      </c>
    </row>
    <row r="13775" spans="1:5" x14ac:dyDescent="0.25">
      <c r="A13775" t="s">
        <v>348</v>
      </c>
      <c r="B13775" t="s">
        <v>186</v>
      </c>
      <c r="C13775" t="s">
        <v>10</v>
      </c>
      <c r="D13775">
        <v>5987000000</v>
      </c>
      <c r="E13775">
        <v>2018</v>
      </c>
    </row>
    <row r="13776" spans="1:5" x14ac:dyDescent="0.25">
      <c r="A13776" t="s">
        <v>348</v>
      </c>
      <c r="B13776" t="s">
        <v>186</v>
      </c>
      <c r="C13776" t="s">
        <v>10</v>
      </c>
      <c r="D13776">
        <v>6222000000</v>
      </c>
      <c r="E13776">
        <v>2019</v>
      </c>
    </row>
    <row r="13777" spans="1:5" x14ac:dyDescent="0.25">
      <c r="A13777" t="s">
        <v>348</v>
      </c>
      <c r="B13777" t="s">
        <v>186</v>
      </c>
      <c r="C13777" t="s">
        <v>10</v>
      </c>
      <c r="D13777">
        <v>4645000000</v>
      </c>
      <c r="E13777">
        <v>2020</v>
      </c>
    </row>
    <row r="13778" spans="1:5" x14ac:dyDescent="0.25">
      <c r="A13778" t="s">
        <v>348</v>
      </c>
      <c r="B13778" t="s">
        <v>186</v>
      </c>
      <c r="C13778" t="s">
        <v>412</v>
      </c>
      <c r="D13778">
        <v>28127000000</v>
      </c>
      <c r="E13778">
        <v>2018</v>
      </c>
    </row>
    <row r="13779" spans="1:5" x14ac:dyDescent="0.25">
      <c r="A13779" t="s">
        <v>348</v>
      </c>
      <c r="B13779" t="s">
        <v>186</v>
      </c>
      <c r="C13779" t="s">
        <v>412</v>
      </c>
      <c r="D13779">
        <v>26532000000</v>
      </c>
      <c r="E13779">
        <v>2019</v>
      </c>
    </row>
    <row r="13780" spans="1:5" x14ac:dyDescent="0.25">
      <c r="A13780" t="s">
        <v>348</v>
      </c>
      <c r="B13780" t="s">
        <v>186</v>
      </c>
      <c r="C13780" t="s">
        <v>412</v>
      </c>
      <c r="D13780">
        <v>26165000000</v>
      </c>
      <c r="E13780">
        <v>2020</v>
      </c>
    </row>
    <row r="13781" spans="1:5" x14ac:dyDescent="0.25">
      <c r="A13781" t="s">
        <v>348</v>
      </c>
      <c r="B13781" t="s">
        <v>186</v>
      </c>
      <c r="C13781" t="s">
        <v>413</v>
      </c>
      <c r="D13781">
        <v>2232000000</v>
      </c>
      <c r="E13781">
        <v>2018</v>
      </c>
    </row>
    <row r="13782" spans="1:5" x14ac:dyDescent="0.25">
      <c r="A13782" t="s">
        <v>348</v>
      </c>
      <c r="B13782" t="s">
        <v>186</v>
      </c>
      <c r="C13782" t="s">
        <v>413</v>
      </c>
      <c r="D13782">
        <v>3437000000</v>
      </c>
      <c r="E13782">
        <v>2019</v>
      </c>
    </row>
    <row r="13783" spans="1:5" x14ac:dyDescent="0.25">
      <c r="A13783" t="s">
        <v>348</v>
      </c>
      <c r="B13783" t="s">
        <v>186</v>
      </c>
      <c r="C13783" t="s">
        <v>413</v>
      </c>
      <c r="D13783">
        <v>2367000000</v>
      </c>
      <c r="E13783">
        <v>2020</v>
      </c>
    </row>
    <row r="13784" spans="1:5" x14ac:dyDescent="0.25">
      <c r="A13784" t="s">
        <v>348</v>
      </c>
      <c r="B13784" t="s">
        <v>186</v>
      </c>
      <c r="C13784" t="s">
        <v>15</v>
      </c>
      <c r="D13784">
        <v>91393000000</v>
      </c>
      <c r="E13784">
        <v>2018</v>
      </c>
    </row>
    <row r="13785" spans="1:5" x14ac:dyDescent="0.25">
      <c r="A13785" t="s">
        <v>348</v>
      </c>
      <c r="B13785" t="s">
        <v>186</v>
      </c>
      <c r="C13785" t="s">
        <v>15</v>
      </c>
      <c r="D13785">
        <v>89694000000</v>
      </c>
      <c r="E13785">
        <v>2019</v>
      </c>
    </row>
    <row r="13786" spans="1:5" x14ac:dyDescent="0.25">
      <c r="A13786" t="s">
        <v>348</v>
      </c>
      <c r="B13786" t="s">
        <v>186</v>
      </c>
      <c r="C13786" t="s">
        <v>15</v>
      </c>
      <c r="D13786">
        <v>90689000000</v>
      </c>
      <c r="E13786">
        <v>2020</v>
      </c>
    </row>
    <row r="13787" spans="1:5" x14ac:dyDescent="0.25">
      <c r="A13787" t="s">
        <v>348</v>
      </c>
      <c r="B13787" t="s">
        <v>186</v>
      </c>
      <c r="C13787" t="s">
        <v>414</v>
      </c>
      <c r="D13787">
        <v>-1068000000</v>
      </c>
      <c r="E13787">
        <v>2018</v>
      </c>
    </row>
    <row r="13788" spans="1:5" x14ac:dyDescent="0.25">
      <c r="A13788" t="s">
        <v>348</v>
      </c>
      <c r="B13788" t="s">
        <v>186</v>
      </c>
      <c r="C13788" t="s">
        <v>414</v>
      </c>
      <c r="D13788">
        <v>-1134000000</v>
      </c>
      <c r="E13788">
        <v>2019</v>
      </c>
    </row>
    <row r="13789" spans="1:5" x14ac:dyDescent="0.25">
      <c r="A13789" t="s">
        <v>348</v>
      </c>
      <c r="B13789" t="s">
        <v>186</v>
      </c>
      <c r="C13789" t="s">
        <v>414</v>
      </c>
      <c r="D13789">
        <v>-1213000000</v>
      </c>
      <c r="E13789">
        <v>2020</v>
      </c>
    </row>
    <row r="13790" spans="1:5" x14ac:dyDescent="0.25">
      <c r="A13790" t="s">
        <v>348</v>
      </c>
      <c r="B13790" t="s">
        <v>186</v>
      </c>
      <c r="C13790" t="s">
        <v>415</v>
      </c>
      <c r="D13790">
        <v>-11954000000</v>
      </c>
      <c r="E13790">
        <v>2018</v>
      </c>
    </row>
    <row r="13791" spans="1:5" x14ac:dyDescent="0.25">
      <c r="A13791" t="s">
        <v>348</v>
      </c>
      <c r="B13791" t="s">
        <v>186</v>
      </c>
      <c r="C13791" t="s">
        <v>415</v>
      </c>
      <c r="D13791">
        <v>-5431000000</v>
      </c>
      <c r="E13791">
        <v>2019</v>
      </c>
    </row>
    <row r="13792" spans="1:5" x14ac:dyDescent="0.25">
      <c r="A13792" t="s">
        <v>348</v>
      </c>
      <c r="B13792" t="s">
        <v>186</v>
      </c>
      <c r="C13792" t="s">
        <v>415</v>
      </c>
      <c r="D13792">
        <v>-4198000000</v>
      </c>
      <c r="E13792">
        <v>2020</v>
      </c>
    </row>
    <row r="13793" spans="1:5" x14ac:dyDescent="0.25">
      <c r="A13793" t="s">
        <v>348</v>
      </c>
      <c r="B13793" t="s">
        <v>186</v>
      </c>
      <c r="C13793" t="s">
        <v>416</v>
      </c>
      <c r="D13793">
        <v>5858000000</v>
      </c>
      <c r="E13793">
        <v>2018</v>
      </c>
    </row>
    <row r="13794" spans="1:5" x14ac:dyDescent="0.25">
      <c r="A13794" t="s">
        <v>348</v>
      </c>
      <c r="B13794" t="s">
        <v>186</v>
      </c>
      <c r="C13794" t="s">
        <v>416</v>
      </c>
      <c r="D13794">
        <v>-774000000</v>
      </c>
      <c r="E13794">
        <v>2019</v>
      </c>
    </row>
    <row r="13795" spans="1:5" x14ac:dyDescent="0.25">
      <c r="A13795" t="s">
        <v>348</v>
      </c>
      <c r="B13795" t="s">
        <v>186</v>
      </c>
      <c r="C13795" t="s">
        <v>416</v>
      </c>
      <c r="D13795">
        <v>-3203000000</v>
      </c>
      <c r="E13795">
        <v>2020</v>
      </c>
    </row>
    <row r="13796" spans="1:5" x14ac:dyDescent="0.25">
      <c r="A13796" t="s">
        <v>348</v>
      </c>
      <c r="B13796" t="s">
        <v>186</v>
      </c>
      <c r="C13796" t="s">
        <v>417</v>
      </c>
      <c r="D13796">
        <v>4684000000</v>
      </c>
      <c r="E13796">
        <v>2018</v>
      </c>
    </row>
    <row r="13797" spans="1:5" x14ac:dyDescent="0.25">
      <c r="A13797" t="s">
        <v>348</v>
      </c>
      <c r="B13797" t="s">
        <v>186</v>
      </c>
      <c r="C13797" t="s">
        <v>417</v>
      </c>
      <c r="D13797">
        <v>7007000000</v>
      </c>
      <c r="E13797">
        <v>2019</v>
      </c>
    </row>
    <row r="13798" spans="1:5" x14ac:dyDescent="0.25">
      <c r="A13798" t="s">
        <v>348</v>
      </c>
      <c r="B13798" t="s">
        <v>186</v>
      </c>
      <c r="C13798" t="s">
        <v>417</v>
      </c>
      <c r="D13798">
        <v>7234000000</v>
      </c>
      <c r="E13798">
        <v>2020</v>
      </c>
    </row>
    <row r="13799" spans="1:5" x14ac:dyDescent="0.25">
      <c r="A13799" t="s">
        <v>348</v>
      </c>
      <c r="B13799" t="s">
        <v>186</v>
      </c>
      <c r="C13799" t="s">
        <v>418</v>
      </c>
      <c r="D13799">
        <v>3669000000</v>
      </c>
      <c r="E13799">
        <v>2018</v>
      </c>
    </row>
    <row r="13800" spans="1:5" x14ac:dyDescent="0.25">
      <c r="A13800" t="s">
        <v>348</v>
      </c>
      <c r="B13800" t="s">
        <v>186</v>
      </c>
      <c r="C13800" t="s">
        <v>418</v>
      </c>
      <c r="D13800">
        <v>4393000000</v>
      </c>
      <c r="E13800">
        <v>2019</v>
      </c>
    </row>
    <row r="13801" spans="1:5" x14ac:dyDescent="0.25">
      <c r="A13801" t="s">
        <v>348</v>
      </c>
      <c r="B13801" t="s">
        <v>186</v>
      </c>
      <c r="C13801" t="s">
        <v>418</v>
      </c>
      <c r="D13801">
        <v>4140000000</v>
      </c>
      <c r="E13801">
        <v>2020</v>
      </c>
    </row>
    <row r="13802" spans="1:5" x14ac:dyDescent="0.25">
      <c r="A13802" t="s">
        <v>348</v>
      </c>
      <c r="B13802" t="s">
        <v>186</v>
      </c>
      <c r="C13802" t="s">
        <v>419</v>
      </c>
      <c r="D13802">
        <v>275000000</v>
      </c>
      <c r="E13802">
        <v>2018</v>
      </c>
    </row>
    <row r="13803" spans="1:5" x14ac:dyDescent="0.25">
      <c r="A13803" t="s">
        <v>348</v>
      </c>
      <c r="B13803" t="s">
        <v>186</v>
      </c>
      <c r="C13803" t="s">
        <v>419</v>
      </c>
      <c r="D13803">
        <v>581000000</v>
      </c>
      <c r="E13803">
        <v>2019</v>
      </c>
    </row>
    <row r="13804" spans="1:5" x14ac:dyDescent="0.25">
      <c r="A13804" t="s">
        <v>348</v>
      </c>
      <c r="B13804" t="s">
        <v>186</v>
      </c>
      <c r="C13804" t="s">
        <v>419</v>
      </c>
      <c r="D13804">
        <v>-1291000000</v>
      </c>
      <c r="E13804">
        <v>2020</v>
      </c>
    </row>
    <row r="13805" spans="1:5" x14ac:dyDescent="0.25">
      <c r="A13805" t="s">
        <v>348</v>
      </c>
      <c r="B13805" t="s">
        <v>186</v>
      </c>
      <c r="C13805" t="s">
        <v>420</v>
      </c>
      <c r="D13805">
        <v>192000000</v>
      </c>
      <c r="E13805">
        <v>2018</v>
      </c>
    </row>
    <row r="13806" spans="1:5" x14ac:dyDescent="0.25">
      <c r="A13806" t="s">
        <v>348</v>
      </c>
      <c r="B13806" t="s">
        <v>186</v>
      </c>
      <c r="C13806" t="s">
        <v>420</v>
      </c>
      <c r="D13806">
        <v>274000000</v>
      </c>
      <c r="E13806">
        <v>2019</v>
      </c>
    </row>
    <row r="13807" spans="1:5" x14ac:dyDescent="0.25">
      <c r="A13807" t="s">
        <v>348</v>
      </c>
      <c r="B13807" t="s">
        <v>186</v>
      </c>
      <c r="C13807" t="s">
        <v>420</v>
      </c>
      <c r="D13807">
        <v>577000000</v>
      </c>
      <c r="E13807">
        <v>2020</v>
      </c>
    </row>
    <row r="13808" spans="1:5" x14ac:dyDescent="0.25">
      <c r="A13808" t="s">
        <v>348</v>
      </c>
      <c r="B13808" t="s">
        <v>186</v>
      </c>
      <c r="C13808" t="s">
        <v>421</v>
      </c>
      <c r="D13808">
        <v>65000000</v>
      </c>
      <c r="E13808">
        <v>2018</v>
      </c>
    </row>
    <row r="13809" spans="1:5" x14ac:dyDescent="0.25">
      <c r="A13809" t="s">
        <v>348</v>
      </c>
      <c r="B13809" t="s">
        <v>186</v>
      </c>
      <c r="C13809" t="s">
        <v>421</v>
      </c>
      <c r="D13809">
        <v>399000000</v>
      </c>
      <c r="E13809">
        <v>2019</v>
      </c>
    </row>
    <row r="13810" spans="1:5" x14ac:dyDescent="0.25">
      <c r="A13810" t="s">
        <v>348</v>
      </c>
      <c r="B13810" t="s">
        <v>186</v>
      </c>
      <c r="C13810" t="s">
        <v>421</v>
      </c>
      <c r="D13810">
        <v>-44000000</v>
      </c>
      <c r="E13810">
        <v>2020</v>
      </c>
    </row>
    <row r="13811" spans="1:5" x14ac:dyDescent="0.25">
      <c r="A13811" t="s">
        <v>348</v>
      </c>
      <c r="B13811" t="s">
        <v>186</v>
      </c>
      <c r="C13811" t="s">
        <v>422</v>
      </c>
      <c r="D13811">
        <v>173000000</v>
      </c>
      <c r="E13811">
        <v>2018</v>
      </c>
    </row>
    <row r="13812" spans="1:5" x14ac:dyDescent="0.25">
      <c r="A13812" t="s">
        <v>348</v>
      </c>
      <c r="B13812" t="s">
        <v>186</v>
      </c>
      <c r="C13812" t="s">
        <v>422</v>
      </c>
      <c r="D13812">
        <v>1080000000</v>
      </c>
      <c r="E13812">
        <v>2019</v>
      </c>
    </row>
    <row r="13813" spans="1:5" x14ac:dyDescent="0.25">
      <c r="A13813" t="s">
        <v>348</v>
      </c>
      <c r="B13813" t="s">
        <v>186</v>
      </c>
      <c r="C13813" t="s">
        <v>422</v>
      </c>
      <c r="D13813">
        <v>-61000000</v>
      </c>
      <c r="E13813">
        <v>2020</v>
      </c>
    </row>
    <row r="13814" spans="1:5" x14ac:dyDescent="0.25">
      <c r="A13814" t="s">
        <v>348</v>
      </c>
      <c r="B13814" t="s">
        <v>186</v>
      </c>
      <c r="C13814" t="s">
        <v>423</v>
      </c>
      <c r="D13814">
        <v>0</v>
      </c>
      <c r="E13814">
        <v>2018</v>
      </c>
    </row>
    <row r="13815" spans="1:5" x14ac:dyDescent="0.25">
      <c r="A13815" t="s">
        <v>348</v>
      </c>
      <c r="B13815" t="s">
        <v>186</v>
      </c>
      <c r="C13815" t="s">
        <v>423</v>
      </c>
      <c r="D13815">
        <v>0</v>
      </c>
      <c r="E13815">
        <v>2019</v>
      </c>
    </row>
    <row r="13816" spans="1:5" x14ac:dyDescent="0.25">
      <c r="A13816" t="s">
        <v>348</v>
      </c>
      <c r="B13816" t="s">
        <v>186</v>
      </c>
      <c r="C13816" t="s">
        <v>423</v>
      </c>
      <c r="D13816">
        <v>0</v>
      </c>
      <c r="E13816">
        <v>2020</v>
      </c>
    </row>
    <row r="13817" spans="1:5" x14ac:dyDescent="0.25">
      <c r="A13817" t="s">
        <v>348</v>
      </c>
      <c r="B13817" t="s">
        <v>186</v>
      </c>
      <c r="C13817" t="s">
        <v>424</v>
      </c>
      <c r="D13817">
        <v>-9000000</v>
      </c>
      <c r="E13817">
        <v>2018</v>
      </c>
    </row>
    <row r="13818" spans="1:5" x14ac:dyDescent="0.25">
      <c r="A13818" t="s">
        <v>348</v>
      </c>
      <c r="B13818" t="s">
        <v>186</v>
      </c>
      <c r="C13818" t="s">
        <v>424</v>
      </c>
      <c r="D13818">
        <v>16000000</v>
      </c>
      <c r="E13818">
        <v>2019</v>
      </c>
    </row>
    <row r="13819" spans="1:5" x14ac:dyDescent="0.25">
      <c r="A13819" t="s">
        <v>348</v>
      </c>
      <c r="B13819" t="s">
        <v>186</v>
      </c>
      <c r="C13819" t="s">
        <v>424</v>
      </c>
      <c r="D13819">
        <v>15000000</v>
      </c>
      <c r="E13819">
        <v>2020</v>
      </c>
    </row>
    <row r="13820" spans="1:5" x14ac:dyDescent="0.25">
      <c r="A13820" t="s">
        <v>348</v>
      </c>
      <c r="B13820" t="s">
        <v>186</v>
      </c>
      <c r="C13820" t="s">
        <v>425</v>
      </c>
      <c r="D13820">
        <v>4134000000</v>
      </c>
      <c r="E13820">
        <v>2018</v>
      </c>
    </row>
    <row r="13821" spans="1:5" x14ac:dyDescent="0.25">
      <c r="A13821" t="s">
        <v>348</v>
      </c>
      <c r="B13821" t="s">
        <v>186</v>
      </c>
      <c r="C13821" t="s">
        <v>425</v>
      </c>
      <c r="D13821">
        <v>3659000000</v>
      </c>
      <c r="E13821">
        <v>2019</v>
      </c>
    </row>
    <row r="13822" spans="1:5" x14ac:dyDescent="0.25">
      <c r="A13822" t="s">
        <v>348</v>
      </c>
      <c r="B13822" t="s">
        <v>186</v>
      </c>
      <c r="C13822" t="s">
        <v>425</v>
      </c>
      <c r="D13822">
        <v>3940000000</v>
      </c>
      <c r="E13822">
        <v>2020</v>
      </c>
    </row>
    <row r="13823" spans="1:5" x14ac:dyDescent="0.25">
      <c r="A13823" t="s">
        <v>348</v>
      </c>
      <c r="B13823" t="s">
        <v>186</v>
      </c>
      <c r="C13823" t="s">
        <v>426</v>
      </c>
      <c r="D13823">
        <v>4125000000</v>
      </c>
      <c r="E13823">
        <v>2018</v>
      </c>
    </row>
    <row r="13824" spans="1:5" x14ac:dyDescent="0.25">
      <c r="A13824" t="s">
        <v>348</v>
      </c>
      <c r="B13824" t="s">
        <v>186</v>
      </c>
      <c r="C13824" t="s">
        <v>426</v>
      </c>
      <c r="D13824">
        <v>3675000000</v>
      </c>
      <c r="E13824">
        <v>2019</v>
      </c>
    </row>
    <row r="13825" spans="1:5" x14ac:dyDescent="0.25">
      <c r="A13825" t="s">
        <v>348</v>
      </c>
      <c r="B13825" t="s">
        <v>186</v>
      </c>
      <c r="C13825" t="s">
        <v>426</v>
      </c>
      <c r="D13825">
        <v>3955000000</v>
      </c>
      <c r="E13825">
        <v>2020</v>
      </c>
    </row>
    <row r="13826" spans="1:5" x14ac:dyDescent="0.25">
      <c r="A13826" t="s">
        <v>348</v>
      </c>
      <c r="B13826" t="s">
        <v>186</v>
      </c>
      <c r="C13826" t="s">
        <v>21</v>
      </c>
      <c r="D13826">
        <v>9067000000</v>
      </c>
      <c r="E13826">
        <v>2018</v>
      </c>
    </row>
    <row r="13827" spans="1:5" x14ac:dyDescent="0.25">
      <c r="A13827" t="s">
        <v>348</v>
      </c>
      <c r="B13827" t="s">
        <v>186</v>
      </c>
      <c r="C13827" t="s">
        <v>21</v>
      </c>
      <c r="D13827">
        <v>9155000000</v>
      </c>
      <c r="E13827">
        <v>2019</v>
      </c>
    </row>
    <row r="13828" spans="1:5" x14ac:dyDescent="0.25">
      <c r="A13828" t="s">
        <v>348</v>
      </c>
      <c r="B13828" t="s">
        <v>186</v>
      </c>
      <c r="C13828" t="s">
        <v>21</v>
      </c>
      <c r="D13828">
        <v>9424000000</v>
      </c>
      <c r="E13828">
        <v>2020</v>
      </c>
    </row>
    <row r="13829" spans="1:5" x14ac:dyDescent="0.25">
      <c r="A13829" t="s">
        <v>348</v>
      </c>
      <c r="B13829" t="s">
        <v>186</v>
      </c>
      <c r="C13829" t="s">
        <v>427</v>
      </c>
      <c r="D13829">
        <v>22687000000</v>
      </c>
      <c r="E13829">
        <v>2018</v>
      </c>
    </row>
    <row r="13830" spans="1:5" x14ac:dyDescent="0.25">
      <c r="A13830" t="s">
        <v>348</v>
      </c>
      <c r="B13830" t="s">
        <v>186</v>
      </c>
      <c r="C13830" t="s">
        <v>427</v>
      </c>
      <c r="D13830">
        <v>23667000000</v>
      </c>
      <c r="E13830">
        <v>2019</v>
      </c>
    </row>
    <row r="13831" spans="1:5" x14ac:dyDescent="0.25">
      <c r="A13831" t="s">
        <v>348</v>
      </c>
      <c r="B13831" t="s">
        <v>186</v>
      </c>
      <c r="C13831" t="s">
        <v>427</v>
      </c>
      <c r="D13831">
        <v>23620000000</v>
      </c>
      <c r="E13831">
        <v>2020</v>
      </c>
    </row>
    <row r="13832" spans="1:5" x14ac:dyDescent="0.25">
      <c r="A13832" t="s">
        <v>348</v>
      </c>
      <c r="B13832" t="s">
        <v>186</v>
      </c>
      <c r="C13832" t="s">
        <v>13</v>
      </c>
      <c r="D13832">
        <v>22980000000</v>
      </c>
      <c r="E13832">
        <v>2018</v>
      </c>
    </row>
    <row r="13833" spans="1:5" x14ac:dyDescent="0.25">
      <c r="A13833" t="s">
        <v>348</v>
      </c>
      <c r="B13833" t="s">
        <v>186</v>
      </c>
      <c r="C13833" t="s">
        <v>13</v>
      </c>
      <c r="D13833">
        <v>21967000000</v>
      </c>
      <c r="E13833">
        <v>2019</v>
      </c>
    </row>
    <row r="13834" spans="1:5" x14ac:dyDescent="0.25">
      <c r="A13834" t="s">
        <v>348</v>
      </c>
      <c r="B13834" t="s">
        <v>186</v>
      </c>
      <c r="C13834" t="s">
        <v>13</v>
      </c>
      <c r="D13834">
        <v>22031000000</v>
      </c>
      <c r="E13834">
        <v>2020</v>
      </c>
    </row>
    <row r="13835" spans="1:5" x14ac:dyDescent="0.25">
      <c r="A13835" t="s">
        <v>348</v>
      </c>
      <c r="B13835" t="s">
        <v>186</v>
      </c>
      <c r="C13835" t="s">
        <v>16</v>
      </c>
      <c r="D13835">
        <v>10084000000</v>
      </c>
      <c r="E13835">
        <v>2018</v>
      </c>
    </row>
    <row r="13836" spans="1:5" x14ac:dyDescent="0.25">
      <c r="A13836" t="s">
        <v>348</v>
      </c>
      <c r="B13836" t="s">
        <v>186</v>
      </c>
      <c r="C13836" t="s">
        <v>16</v>
      </c>
      <c r="D13836">
        <v>8472000000</v>
      </c>
      <c r="E13836">
        <v>2019</v>
      </c>
    </row>
    <row r="13837" spans="1:5" x14ac:dyDescent="0.25">
      <c r="A13837" t="s">
        <v>348</v>
      </c>
      <c r="B13837" t="s">
        <v>186</v>
      </c>
      <c r="C13837" t="s">
        <v>16</v>
      </c>
      <c r="D13837">
        <v>10366000000</v>
      </c>
      <c r="E13837">
        <v>2020</v>
      </c>
    </row>
    <row r="13838" spans="1:5" x14ac:dyDescent="0.25">
      <c r="A13838" t="s">
        <v>348</v>
      </c>
      <c r="B13838" t="s">
        <v>186</v>
      </c>
      <c r="C13838" t="s">
        <v>428</v>
      </c>
      <c r="D13838">
        <v>2644000000</v>
      </c>
      <c r="E13838">
        <v>2018</v>
      </c>
    </row>
    <row r="13839" spans="1:5" x14ac:dyDescent="0.25">
      <c r="A13839" t="s">
        <v>348</v>
      </c>
      <c r="B13839" t="s">
        <v>186</v>
      </c>
      <c r="C13839" t="s">
        <v>428</v>
      </c>
      <c r="D13839">
        <v>2663000000</v>
      </c>
      <c r="E13839">
        <v>2020</v>
      </c>
    </row>
    <row r="13840" spans="1:5" x14ac:dyDescent="0.25">
      <c r="A13840" t="s">
        <v>348</v>
      </c>
      <c r="B13840" t="s">
        <v>186</v>
      </c>
      <c r="C13840" t="s">
        <v>429</v>
      </c>
      <c r="D13840">
        <v>2644000000</v>
      </c>
      <c r="E13840">
        <v>2018</v>
      </c>
    </row>
    <row r="13841" spans="1:5" x14ac:dyDescent="0.25">
      <c r="A13841" t="s">
        <v>348</v>
      </c>
      <c r="B13841" t="s">
        <v>186</v>
      </c>
      <c r="C13841" t="s">
        <v>429</v>
      </c>
      <c r="D13841">
        <v>2659000000</v>
      </c>
      <c r="E13841">
        <v>2019</v>
      </c>
    </row>
    <row r="13842" spans="1:5" x14ac:dyDescent="0.25">
      <c r="A13842" t="s">
        <v>348</v>
      </c>
      <c r="B13842" t="s">
        <v>186</v>
      </c>
      <c r="C13842" t="s">
        <v>429</v>
      </c>
      <c r="D13842">
        <v>2659000000</v>
      </c>
      <c r="E13842">
        <v>2019</v>
      </c>
    </row>
    <row r="13843" spans="1:5" x14ac:dyDescent="0.25">
      <c r="A13843" t="s">
        <v>348</v>
      </c>
      <c r="B13843" t="s">
        <v>186</v>
      </c>
      <c r="C13843" t="s">
        <v>429</v>
      </c>
      <c r="D13843">
        <v>2663000000</v>
      </c>
      <c r="E13843">
        <v>2020</v>
      </c>
    </row>
    <row r="13844" spans="1:5" x14ac:dyDescent="0.25">
      <c r="A13844" t="s">
        <v>348</v>
      </c>
      <c r="B13844" t="s">
        <v>186</v>
      </c>
      <c r="C13844" t="s">
        <v>430</v>
      </c>
      <c r="D13844">
        <v>5675000000</v>
      </c>
      <c r="E13844">
        <v>2018</v>
      </c>
    </row>
    <row r="13845" spans="1:5" x14ac:dyDescent="0.25">
      <c r="A13845" t="s">
        <v>348</v>
      </c>
      <c r="B13845" t="s">
        <v>186</v>
      </c>
      <c r="C13845" t="s">
        <v>430</v>
      </c>
      <c r="D13845">
        <v>5197000000</v>
      </c>
      <c r="E13845">
        <v>2019</v>
      </c>
    </row>
    <row r="13846" spans="1:5" x14ac:dyDescent="0.25">
      <c r="A13846" t="s">
        <v>348</v>
      </c>
      <c r="B13846" t="s">
        <v>186</v>
      </c>
      <c r="C13846" t="s">
        <v>430</v>
      </c>
      <c r="D13846">
        <v>4055000000</v>
      </c>
      <c r="E13846">
        <v>2020</v>
      </c>
    </row>
    <row r="13847" spans="1:5" x14ac:dyDescent="0.25">
      <c r="A13847" t="s">
        <v>348</v>
      </c>
      <c r="B13847" t="s">
        <v>186</v>
      </c>
      <c r="C13847" t="s">
        <v>431</v>
      </c>
      <c r="D13847">
        <v>0</v>
      </c>
      <c r="E13847">
        <v>2018</v>
      </c>
    </row>
    <row r="13848" spans="1:5" x14ac:dyDescent="0.25">
      <c r="A13848" t="s">
        <v>348</v>
      </c>
      <c r="B13848" t="s">
        <v>186</v>
      </c>
      <c r="C13848" t="s">
        <v>431</v>
      </c>
      <c r="D13848">
        <v>0</v>
      </c>
      <c r="E13848">
        <v>2019</v>
      </c>
    </row>
    <row r="13849" spans="1:5" x14ac:dyDescent="0.25">
      <c r="A13849" t="s">
        <v>348</v>
      </c>
      <c r="B13849" t="s">
        <v>186</v>
      </c>
      <c r="C13849" t="s">
        <v>431</v>
      </c>
      <c r="D13849">
        <v>0</v>
      </c>
      <c r="E13849">
        <v>2020</v>
      </c>
    </row>
    <row r="13850" spans="1:5" x14ac:dyDescent="0.25">
      <c r="A13850" t="s">
        <v>348</v>
      </c>
      <c r="B13850" t="s">
        <v>186</v>
      </c>
      <c r="C13850" t="s">
        <v>432</v>
      </c>
      <c r="D13850">
        <v>43217</v>
      </c>
      <c r="E13850">
        <v>2018</v>
      </c>
    </row>
    <row r="13851" spans="1:5" x14ac:dyDescent="0.25">
      <c r="A13851" t="s">
        <v>348</v>
      </c>
      <c r="B13851" t="s">
        <v>186</v>
      </c>
      <c r="C13851" t="s">
        <v>432</v>
      </c>
      <c r="D13851">
        <v>43581</v>
      </c>
      <c r="E13851">
        <v>2019</v>
      </c>
    </row>
    <row r="13852" spans="1:5" x14ac:dyDescent="0.25">
      <c r="A13852" t="s">
        <v>348</v>
      </c>
      <c r="B13852" t="s">
        <v>186</v>
      </c>
      <c r="C13852" t="s">
        <v>432</v>
      </c>
      <c r="D13852">
        <v>43945</v>
      </c>
      <c r="E13852">
        <v>2020</v>
      </c>
    </row>
    <row r="13853" spans="1:5" x14ac:dyDescent="0.25">
      <c r="A13853" t="s">
        <v>348</v>
      </c>
      <c r="B13853" t="s">
        <v>186</v>
      </c>
      <c r="C13853" t="s">
        <v>433</v>
      </c>
      <c r="D13853">
        <v>102000000</v>
      </c>
      <c r="E13853">
        <v>2018</v>
      </c>
    </row>
    <row r="13854" spans="1:5" x14ac:dyDescent="0.25">
      <c r="A13854" t="s">
        <v>348</v>
      </c>
      <c r="B13854" t="s">
        <v>186</v>
      </c>
      <c r="C13854" t="s">
        <v>433</v>
      </c>
      <c r="D13854">
        <v>121000000</v>
      </c>
      <c r="E13854">
        <v>2019</v>
      </c>
    </row>
    <row r="13855" spans="1:5" x14ac:dyDescent="0.25">
      <c r="A13855" t="s">
        <v>348</v>
      </c>
      <c r="B13855" t="s">
        <v>186</v>
      </c>
      <c r="C13855" t="s">
        <v>433</v>
      </c>
      <c r="D13855">
        <v>135000000</v>
      </c>
      <c r="E13855">
        <v>2020</v>
      </c>
    </row>
    <row r="13856" spans="1:5" x14ac:dyDescent="0.25">
      <c r="A13856" t="s">
        <v>348</v>
      </c>
      <c r="B13856" t="s">
        <v>186</v>
      </c>
      <c r="C13856" t="s">
        <v>434</v>
      </c>
      <c r="D13856">
        <v>50720000000</v>
      </c>
      <c r="E13856">
        <v>2018</v>
      </c>
    </row>
    <row r="13857" spans="1:5" x14ac:dyDescent="0.25">
      <c r="A13857" t="s">
        <v>348</v>
      </c>
      <c r="B13857" t="s">
        <v>186</v>
      </c>
      <c r="C13857" t="s">
        <v>434</v>
      </c>
      <c r="D13857">
        <v>50091000000</v>
      </c>
      <c r="E13857">
        <v>2019</v>
      </c>
    </row>
    <row r="13858" spans="1:5" x14ac:dyDescent="0.25">
      <c r="A13858" t="s">
        <v>348</v>
      </c>
      <c r="B13858" t="s">
        <v>186</v>
      </c>
      <c r="C13858" t="s">
        <v>434</v>
      </c>
      <c r="D13858">
        <v>50737000000</v>
      </c>
      <c r="E13858">
        <v>2020</v>
      </c>
    </row>
    <row r="13859" spans="1:5" x14ac:dyDescent="0.25">
      <c r="A13859" t="s">
        <v>348</v>
      </c>
      <c r="B13859" t="s">
        <v>186</v>
      </c>
      <c r="C13859" t="s">
        <v>435</v>
      </c>
      <c r="D13859">
        <v>0</v>
      </c>
      <c r="E13859">
        <v>2018</v>
      </c>
    </row>
    <row r="13860" spans="1:5" x14ac:dyDescent="0.25">
      <c r="A13860" t="s">
        <v>348</v>
      </c>
      <c r="B13860" t="s">
        <v>186</v>
      </c>
      <c r="C13860" t="s">
        <v>435</v>
      </c>
      <c r="D13860">
        <v>0</v>
      </c>
      <c r="E13860">
        <v>2019</v>
      </c>
    </row>
    <row r="13861" spans="1:5" x14ac:dyDescent="0.25">
      <c r="A13861" t="s">
        <v>348</v>
      </c>
      <c r="B13861" t="s">
        <v>186</v>
      </c>
      <c r="C13861" t="s">
        <v>435</v>
      </c>
      <c r="D13861">
        <v>0</v>
      </c>
      <c r="E13861">
        <v>2020</v>
      </c>
    </row>
    <row r="13862" spans="1:5" x14ac:dyDescent="0.25">
      <c r="A13862" t="s">
        <v>348</v>
      </c>
      <c r="B13862" t="s">
        <v>186</v>
      </c>
      <c r="C13862" t="s">
        <v>436</v>
      </c>
      <c r="D13862">
        <v>39543000000</v>
      </c>
      <c r="E13862">
        <v>2018</v>
      </c>
    </row>
    <row r="13863" spans="1:5" x14ac:dyDescent="0.25">
      <c r="A13863" t="s">
        <v>348</v>
      </c>
      <c r="B13863" t="s">
        <v>186</v>
      </c>
      <c r="C13863" t="s">
        <v>436</v>
      </c>
      <c r="D13863">
        <v>39959000000</v>
      </c>
      <c r="E13863">
        <v>2019</v>
      </c>
    </row>
    <row r="13864" spans="1:5" x14ac:dyDescent="0.25">
      <c r="A13864" t="s">
        <v>348</v>
      </c>
      <c r="B13864" t="s">
        <v>186</v>
      </c>
      <c r="C13864" t="s">
        <v>436</v>
      </c>
      <c r="D13864">
        <v>39841000000</v>
      </c>
      <c r="E13864">
        <v>2020</v>
      </c>
    </row>
    <row r="13865" spans="1:5" x14ac:dyDescent="0.25">
      <c r="A13865" t="s">
        <v>348</v>
      </c>
      <c r="B13865" t="s">
        <v>186</v>
      </c>
      <c r="C13865" t="s">
        <v>437</v>
      </c>
      <c r="D13865">
        <v>20886000000</v>
      </c>
      <c r="E13865">
        <v>2018</v>
      </c>
    </row>
    <row r="13866" spans="1:5" x14ac:dyDescent="0.25">
      <c r="A13866" t="s">
        <v>348</v>
      </c>
      <c r="B13866" t="s">
        <v>186</v>
      </c>
      <c r="C13866" t="s">
        <v>437</v>
      </c>
      <c r="D13866">
        <v>21402000000</v>
      </c>
      <c r="E13866">
        <v>2019</v>
      </c>
    </row>
    <row r="13867" spans="1:5" x14ac:dyDescent="0.25">
      <c r="A13867" t="s">
        <v>348</v>
      </c>
      <c r="B13867" t="s">
        <v>186</v>
      </c>
      <c r="C13867" t="s">
        <v>437</v>
      </c>
      <c r="D13867">
        <v>19489000000</v>
      </c>
      <c r="E13867">
        <v>2020</v>
      </c>
    </row>
    <row r="13868" spans="1:5" x14ac:dyDescent="0.25">
      <c r="A13868" t="s">
        <v>348</v>
      </c>
      <c r="B13868" t="s">
        <v>186</v>
      </c>
      <c r="C13868" t="s">
        <v>438</v>
      </c>
      <c r="D13868">
        <v>3095000000</v>
      </c>
      <c r="E13868">
        <v>2018</v>
      </c>
    </row>
    <row r="13869" spans="1:5" x14ac:dyDescent="0.25">
      <c r="A13869" t="s">
        <v>348</v>
      </c>
      <c r="B13869" t="s">
        <v>186</v>
      </c>
      <c r="C13869" t="s">
        <v>438</v>
      </c>
      <c r="D13869">
        <v>4650000000</v>
      </c>
      <c r="E13869">
        <v>2019</v>
      </c>
    </row>
    <row r="13870" spans="1:5" x14ac:dyDescent="0.25">
      <c r="A13870" t="s">
        <v>348</v>
      </c>
      <c r="B13870" t="s">
        <v>186</v>
      </c>
      <c r="C13870" t="s">
        <v>438</v>
      </c>
      <c r="D13870">
        <v>4806000000</v>
      </c>
      <c r="E13870">
        <v>2020</v>
      </c>
    </row>
    <row r="13871" spans="1:5" x14ac:dyDescent="0.25">
      <c r="A13871" t="s">
        <v>348</v>
      </c>
      <c r="B13871" t="s">
        <v>186</v>
      </c>
      <c r="C13871" t="s">
        <v>439</v>
      </c>
      <c r="D13871">
        <v>0</v>
      </c>
      <c r="E13871">
        <v>2018</v>
      </c>
    </row>
    <row r="13872" spans="1:5" x14ac:dyDescent="0.25">
      <c r="A13872" t="s">
        <v>348</v>
      </c>
      <c r="B13872" t="s">
        <v>186</v>
      </c>
      <c r="C13872" t="s">
        <v>439</v>
      </c>
      <c r="D13872">
        <v>0</v>
      </c>
      <c r="E13872">
        <v>2019</v>
      </c>
    </row>
    <row r="13873" spans="1:5" x14ac:dyDescent="0.25">
      <c r="A13873" t="s">
        <v>348</v>
      </c>
      <c r="B13873" t="s">
        <v>186</v>
      </c>
      <c r="C13873" t="s">
        <v>439</v>
      </c>
      <c r="D13873">
        <v>0</v>
      </c>
      <c r="E13873">
        <v>2020</v>
      </c>
    </row>
    <row r="13874" spans="1:5" x14ac:dyDescent="0.25">
      <c r="A13874" t="s">
        <v>348</v>
      </c>
      <c r="B13874" t="s">
        <v>186</v>
      </c>
      <c r="C13874" t="s">
        <v>23</v>
      </c>
      <c r="D13874">
        <v>2580000000</v>
      </c>
      <c r="E13874">
        <v>2018</v>
      </c>
    </row>
    <row r="13875" spans="1:5" x14ac:dyDescent="0.25">
      <c r="A13875" t="s">
        <v>348</v>
      </c>
      <c r="B13875" t="s">
        <v>186</v>
      </c>
      <c r="C13875" t="s">
        <v>23</v>
      </c>
      <c r="D13875">
        <v>547000000</v>
      </c>
      <c r="E13875">
        <v>2019</v>
      </c>
    </row>
    <row r="13876" spans="1:5" x14ac:dyDescent="0.25">
      <c r="A13876" t="s">
        <v>348</v>
      </c>
      <c r="B13876" t="s">
        <v>186</v>
      </c>
      <c r="C13876" t="s">
        <v>23</v>
      </c>
      <c r="D13876">
        <v>-751000000</v>
      </c>
      <c r="E13876">
        <v>2020</v>
      </c>
    </row>
    <row r="13877" spans="1:5" x14ac:dyDescent="0.25">
      <c r="A13877" t="s">
        <v>348</v>
      </c>
      <c r="B13877" t="s">
        <v>186</v>
      </c>
      <c r="C13877" t="s">
        <v>440</v>
      </c>
      <c r="D13877">
        <v>21723000000</v>
      </c>
      <c r="E13877">
        <v>2018</v>
      </c>
    </row>
    <row r="13878" spans="1:5" x14ac:dyDescent="0.25">
      <c r="A13878" t="s">
        <v>348</v>
      </c>
      <c r="B13878" t="s">
        <v>186</v>
      </c>
      <c r="C13878" t="s">
        <v>440</v>
      </c>
      <c r="D13878">
        <v>20560000000</v>
      </c>
      <c r="E13878">
        <v>2019</v>
      </c>
    </row>
    <row r="13879" spans="1:5" x14ac:dyDescent="0.25">
      <c r="A13879" t="s">
        <v>348</v>
      </c>
      <c r="B13879" t="s">
        <v>186</v>
      </c>
      <c r="C13879" t="s">
        <v>440</v>
      </c>
      <c r="D13879">
        <v>19063000000</v>
      </c>
      <c r="E13879">
        <v>2020</v>
      </c>
    </row>
    <row r="13880" spans="1:5" x14ac:dyDescent="0.25">
      <c r="A13880" t="s">
        <v>348</v>
      </c>
      <c r="B13880" t="s">
        <v>186</v>
      </c>
      <c r="C13880" t="s">
        <v>22</v>
      </c>
      <c r="D13880">
        <v>1146000000</v>
      </c>
      <c r="E13880">
        <v>2018</v>
      </c>
    </row>
    <row r="13881" spans="1:5" x14ac:dyDescent="0.25">
      <c r="A13881" t="s">
        <v>348</v>
      </c>
      <c r="B13881" t="s">
        <v>186</v>
      </c>
      <c r="C13881" t="s">
        <v>22</v>
      </c>
      <c r="D13881">
        <v>1444000000</v>
      </c>
      <c r="E13881">
        <v>2019</v>
      </c>
    </row>
    <row r="13882" spans="1:5" x14ac:dyDescent="0.25">
      <c r="A13882" t="s">
        <v>348</v>
      </c>
      <c r="B13882" t="s">
        <v>186</v>
      </c>
      <c r="C13882" t="s">
        <v>22</v>
      </c>
      <c r="D13882">
        <v>1092000000</v>
      </c>
      <c r="E13882">
        <v>2020</v>
      </c>
    </row>
    <row r="13883" spans="1:5" x14ac:dyDescent="0.25">
      <c r="A13883" t="s">
        <v>348</v>
      </c>
      <c r="B13883" t="s">
        <v>186</v>
      </c>
      <c r="C13883" t="s">
        <v>441</v>
      </c>
      <c r="D13883">
        <v>1147000000</v>
      </c>
      <c r="E13883">
        <v>2018</v>
      </c>
    </row>
    <row r="13884" spans="1:5" x14ac:dyDescent="0.25">
      <c r="A13884" t="s">
        <v>348</v>
      </c>
      <c r="B13884" t="s">
        <v>186</v>
      </c>
      <c r="C13884" t="s">
        <v>441</v>
      </c>
      <c r="D13884">
        <v>973000000</v>
      </c>
      <c r="E13884">
        <v>2019</v>
      </c>
    </row>
    <row r="13885" spans="1:5" x14ac:dyDescent="0.25">
      <c r="A13885" t="s">
        <v>348</v>
      </c>
      <c r="B13885" t="s">
        <v>186</v>
      </c>
      <c r="C13885" t="s">
        <v>441</v>
      </c>
      <c r="D13885">
        <v>643000000</v>
      </c>
      <c r="E13885">
        <v>2020</v>
      </c>
    </row>
    <row r="13886" spans="1:5" x14ac:dyDescent="0.25">
      <c r="A13886" t="s">
        <v>348</v>
      </c>
      <c r="B13886" t="s">
        <v>186</v>
      </c>
      <c r="C13886" t="s">
        <v>11</v>
      </c>
      <c r="D13886">
        <v>3579000000</v>
      </c>
      <c r="E13886">
        <v>2018</v>
      </c>
    </row>
    <row r="13887" spans="1:5" x14ac:dyDescent="0.25">
      <c r="A13887" t="s">
        <v>348</v>
      </c>
      <c r="B13887" t="s">
        <v>186</v>
      </c>
      <c r="C13887" t="s">
        <v>11</v>
      </c>
      <c r="D13887">
        <v>3753000000</v>
      </c>
      <c r="E13887">
        <v>2019</v>
      </c>
    </row>
    <row r="13888" spans="1:5" x14ac:dyDescent="0.25">
      <c r="A13888" t="s">
        <v>348</v>
      </c>
      <c r="B13888" t="s">
        <v>186</v>
      </c>
      <c r="C13888" t="s">
        <v>11</v>
      </c>
      <c r="D13888">
        <v>4229000000</v>
      </c>
      <c r="E13888">
        <v>2020</v>
      </c>
    </row>
    <row r="13889" spans="1:5" x14ac:dyDescent="0.25">
      <c r="A13889" t="s">
        <v>348</v>
      </c>
      <c r="B13889" t="s">
        <v>186</v>
      </c>
      <c r="C13889" t="s">
        <v>19</v>
      </c>
      <c r="D13889">
        <v>91393000000</v>
      </c>
      <c r="E13889">
        <v>2018</v>
      </c>
    </row>
    <row r="13890" spans="1:5" x14ac:dyDescent="0.25">
      <c r="A13890" t="s">
        <v>348</v>
      </c>
      <c r="B13890" t="s">
        <v>186</v>
      </c>
      <c r="C13890" t="s">
        <v>19</v>
      </c>
      <c r="D13890">
        <v>89694000000</v>
      </c>
      <c r="E13890">
        <v>2019</v>
      </c>
    </row>
    <row r="13891" spans="1:5" x14ac:dyDescent="0.25">
      <c r="A13891" t="s">
        <v>348</v>
      </c>
      <c r="B13891" t="s">
        <v>186</v>
      </c>
      <c r="C13891" t="s">
        <v>19</v>
      </c>
      <c r="D13891">
        <v>90689000000</v>
      </c>
      <c r="E13891">
        <v>2020</v>
      </c>
    </row>
    <row r="13892" spans="1:5" x14ac:dyDescent="0.25">
      <c r="A13892" t="s">
        <v>348</v>
      </c>
      <c r="B13892" t="s">
        <v>186</v>
      </c>
      <c r="C13892" t="s">
        <v>18</v>
      </c>
      <c r="D13892">
        <v>40571000000</v>
      </c>
      <c r="E13892">
        <v>2018</v>
      </c>
    </row>
    <row r="13893" spans="1:5" x14ac:dyDescent="0.25">
      <c r="A13893" t="s">
        <v>348</v>
      </c>
      <c r="B13893" t="s">
        <v>186</v>
      </c>
      <c r="C13893" t="s">
        <v>18</v>
      </c>
      <c r="D13893">
        <v>39482000000</v>
      </c>
      <c r="E13893">
        <v>2019</v>
      </c>
    </row>
    <row r="13894" spans="1:5" x14ac:dyDescent="0.25">
      <c r="A13894" t="s">
        <v>348</v>
      </c>
      <c r="B13894" t="s">
        <v>186</v>
      </c>
      <c r="C13894" t="s">
        <v>18</v>
      </c>
      <c r="D13894">
        <v>39817000000</v>
      </c>
      <c r="E13894">
        <v>2020</v>
      </c>
    </row>
    <row r="13895" spans="1:5" x14ac:dyDescent="0.25">
      <c r="A13895" t="s">
        <v>348</v>
      </c>
      <c r="B13895" t="s">
        <v>186</v>
      </c>
      <c r="C13895" t="s">
        <v>442</v>
      </c>
      <c r="D13895">
        <v>2058000000</v>
      </c>
      <c r="E13895">
        <v>2018</v>
      </c>
    </row>
    <row r="13896" spans="1:5" x14ac:dyDescent="0.25">
      <c r="A13896" t="s">
        <v>348</v>
      </c>
      <c r="B13896" t="s">
        <v>186</v>
      </c>
      <c r="C13896" t="s">
        <v>442</v>
      </c>
      <c r="D13896">
        <v>838000000</v>
      </c>
      <c r="E13896">
        <v>2019</v>
      </c>
    </row>
    <row r="13897" spans="1:5" x14ac:dyDescent="0.25">
      <c r="A13897" t="s">
        <v>348</v>
      </c>
      <c r="B13897" t="s">
        <v>186</v>
      </c>
      <c r="C13897" t="s">
        <v>442</v>
      </c>
      <c r="D13897">
        <v>2776000000</v>
      </c>
      <c r="E13897">
        <v>2020</v>
      </c>
    </row>
    <row r="13898" spans="1:5" x14ac:dyDescent="0.25">
      <c r="A13898" t="s">
        <v>348</v>
      </c>
      <c r="B13898" t="s">
        <v>186</v>
      </c>
      <c r="C13898" t="s">
        <v>443</v>
      </c>
      <c r="D13898">
        <v>7558000000</v>
      </c>
      <c r="E13898">
        <v>2018</v>
      </c>
    </row>
    <row r="13899" spans="1:5" x14ac:dyDescent="0.25">
      <c r="A13899" t="s">
        <v>348</v>
      </c>
      <c r="B13899" t="s">
        <v>186</v>
      </c>
      <c r="C13899" t="s">
        <v>443</v>
      </c>
      <c r="D13899">
        <v>5455000000</v>
      </c>
      <c r="E13899">
        <v>2019</v>
      </c>
    </row>
    <row r="13900" spans="1:5" x14ac:dyDescent="0.25">
      <c r="A13900" t="s">
        <v>348</v>
      </c>
      <c r="B13900" t="s">
        <v>186</v>
      </c>
      <c r="C13900" t="s">
        <v>443</v>
      </c>
      <c r="D13900">
        <v>6808000000</v>
      </c>
      <c r="E13900">
        <v>2020</v>
      </c>
    </row>
    <row r="13901" spans="1:5" x14ac:dyDescent="0.25">
      <c r="A13901" t="s">
        <v>348</v>
      </c>
      <c r="B13901" t="s">
        <v>186</v>
      </c>
      <c r="C13901" t="s">
        <v>444</v>
      </c>
      <c r="D13901">
        <v>-7349000000</v>
      </c>
      <c r="E13901">
        <v>2018</v>
      </c>
    </row>
    <row r="13902" spans="1:5" x14ac:dyDescent="0.25">
      <c r="A13902" t="s">
        <v>348</v>
      </c>
      <c r="B13902" t="s">
        <v>186</v>
      </c>
      <c r="C13902" t="s">
        <v>444</v>
      </c>
      <c r="D13902">
        <v>-154000000</v>
      </c>
      <c r="E13902">
        <v>2019</v>
      </c>
    </row>
    <row r="13903" spans="1:5" x14ac:dyDescent="0.25">
      <c r="A13903" t="s">
        <v>348</v>
      </c>
      <c r="B13903" t="s">
        <v>186</v>
      </c>
      <c r="C13903" t="s">
        <v>444</v>
      </c>
      <c r="D13903">
        <v>-542000000</v>
      </c>
      <c r="E13903">
        <v>2020</v>
      </c>
    </row>
    <row r="13904" spans="1:5" x14ac:dyDescent="0.25">
      <c r="A13904" t="s">
        <v>348</v>
      </c>
      <c r="B13904" t="s">
        <v>186</v>
      </c>
      <c r="C13904" t="s">
        <v>445</v>
      </c>
      <c r="D13904">
        <v>0</v>
      </c>
      <c r="E13904">
        <v>2018</v>
      </c>
    </row>
    <row r="13905" spans="1:5" x14ac:dyDescent="0.25">
      <c r="A13905" t="s">
        <v>348</v>
      </c>
      <c r="B13905" t="s">
        <v>186</v>
      </c>
      <c r="C13905" t="s">
        <v>445</v>
      </c>
      <c r="D13905">
        <v>0</v>
      </c>
      <c r="E13905">
        <v>2019</v>
      </c>
    </row>
    <row r="13906" spans="1:5" x14ac:dyDescent="0.25">
      <c r="A13906" t="s">
        <v>348</v>
      </c>
      <c r="B13906" t="s">
        <v>186</v>
      </c>
      <c r="C13906" t="s">
        <v>445</v>
      </c>
      <c r="D13906">
        <v>0</v>
      </c>
      <c r="E13906">
        <v>2020</v>
      </c>
    </row>
    <row r="13907" spans="1:5" x14ac:dyDescent="0.25">
      <c r="A13907" t="s">
        <v>348</v>
      </c>
      <c r="B13907" t="s">
        <v>186</v>
      </c>
      <c r="C13907" t="s">
        <v>446</v>
      </c>
      <c r="D13907">
        <v>0</v>
      </c>
      <c r="E13907">
        <v>2018</v>
      </c>
    </row>
    <row r="13908" spans="1:5" x14ac:dyDescent="0.25">
      <c r="A13908" t="s">
        <v>348</v>
      </c>
      <c r="B13908" t="s">
        <v>186</v>
      </c>
      <c r="C13908" t="s">
        <v>446</v>
      </c>
      <c r="D13908">
        <v>0</v>
      </c>
      <c r="E13908">
        <v>2019</v>
      </c>
    </row>
    <row r="13909" spans="1:5" x14ac:dyDescent="0.25">
      <c r="A13909" t="s">
        <v>348</v>
      </c>
      <c r="B13909" t="s">
        <v>186</v>
      </c>
      <c r="C13909" t="s">
        <v>446</v>
      </c>
      <c r="D13909">
        <v>0</v>
      </c>
      <c r="E13909">
        <v>2020</v>
      </c>
    </row>
    <row r="13910" spans="1:5" x14ac:dyDescent="0.25">
      <c r="A13910" t="s">
        <v>348</v>
      </c>
      <c r="B13910" t="s">
        <v>186</v>
      </c>
      <c r="C13910" t="s">
        <v>447</v>
      </c>
      <c r="D13910">
        <v>-11705000000</v>
      </c>
      <c r="E13910">
        <v>2018</v>
      </c>
    </row>
    <row r="13911" spans="1:5" x14ac:dyDescent="0.25">
      <c r="A13911" t="s">
        <v>348</v>
      </c>
      <c r="B13911" t="s">
        <v>186</v>
      </c>
      <c r="C13911" t="s">
        <v>447</v>
      </c>
      <c r="D13911">
        <v>-4718000000</v>
      </c>
      <c r="E13911">
        <v>2019</v>
      </c>
    </row>
    <row r="13912" spans="1:5" x14ac:dyDescent="0.25">
      <c r="A13912" t="s">
        <v>348</v>
      </c>
      <c r="B13912" t="s">
        <v>186</v>
      </c>
      <c r="C13912" t="s">
        <v>447</v>
      </c>
      <c r="D13912">
        <v>-4181000000</v>
      </c>
      <c r="E13912">
        <v>2020</v>
      </c>
    </row>
    <row r="13913" spans="1:5" x14ac:dyDescent="0.25">
      <c r="A13913" t="s">
        <v>348</v>
      </c>
      <c r="B13913" t="s">
        <v>186</v>
      </c>
      <c r="C13913" t="s">
        <v>448</v>
      </c>
      <c r="D13913">
        <v>0</v>
      </c>
      <c r="E13913">
        <v>2018</v>
      </c>
    </row>
    <row r="13914" spans="1:5" x14ac:dyDescent="0.25">
      <c r="A13914" t="s">
        <v>348</v>
      </c>
      <c r="B13914" t="s">
        <v>186</v>
      </c>
      <c r="C13914" t="s">
        <v>448</v>
      </c>
      <c r="D13914">
        <v>0</v>
      </c>
      <c r="E13914">
        <v>2019</v>
      </c>
    </row>
    <row r="13915" spans="1:5" x14ac:dyDescent="0.25">
      <c r="A13915" t="s">
        <v>348</v>
      </c>
      <c r="B13915" t="s">
        <v>186</v>
      </c>
      <c r="C13915" t="s">
        <v>448</v>
      </c>
      <c r="D13915">
        <v>0</v>
      </c>
      <c r="E13915">
        <v>2020</v>
      </c>
    </row>
    <row r="13916" spans="1:5" x14ac:dyDescent="0.25">
      <c r="A13916" t="s">
        <v>348</v>
      </c>
      <c r="B13916" t="s">
        <v>186</v>
      </c>
      <c r="C13916" t="s">
        <v>449</v>
      </c>
      <c r="D13916">
        <v>5858000000</v>
      </c>
      <c r="E13916">
        <v>2018</v>
      </c>
    </row>
    <row r="13917" spans="1:5" x14ac:dyDescent="0.25">
      <c r="A13917" t="s">
        <v>348</v>
      </c>
      <c r="B13917" t="s">
        <v>186</v>
      </c>
      <c r="C13917" t="s">
        <v>449</v>
      </c>
      <c r="D13917">
        <v>-774000000</v>
      </c>
      <c r="E13917">
        <v>2019</v>
      </c>
    </row>
    <row r="13918" spans="1:5" x14ac:dyDescent="0.25">
      <c r="A13918" t="s">
        <v>348</v>
      </c>
      <c r="B13918" t="s">
        <v>186</v>
      </c>
      <c r="C13918" t="s">
        <v>449</v>
      </c>
      <c r="D13918">
        <v>-3203000000</v>
      </c>
      <c r="E13918">
        <v>2020</v>
      </c>
    </row>
    <row r="13919" spans="1:5" x14ac:dyDescent="0.25">
      <c r="A13919" t="s">
        <v>348</v>
      </c>
      <c r="B13919" t="s">
        <v>186</v>
      </c>
      <c r="C13919" t="s">
        <v>450</v>
      </c>
      <c r="D13919">
        <v>0</v>
      </c>
      <c r="E13919">
        <v>2018</v>
      </c>
    </row>
    <row r="13920" spans="1:5" x14ac:dyDescent="0.25">
      <c r="A13920" t="s">
        <v>348</v>
      </c>
      <c r="B13920" t="s">
        <v>186</v>
      </c>
      <c r="C13920" t="s">
        <v>450</v>
      </c>
      <c r="D13920">
        <v>0</v>
      </c>
      <c r="E13920">
        <v>2019</v>
      </c>
    </row>
    <row r="13921" spans="1:5" x14ac:dyDescent="0.25">
      <c r="A13921" t="s">
        <v>348</v>
      </c>
      <c r="B13921" t="s">
        <v>186</v>
      </c>
      <c r="C13921" t="s">
        <v>450</v>
      </c>
      <c r="D13921">
        <v>0</v>
      </c>
      <c r="E13921">
        <v>2020</v>
      </c>
    </row>
    <row r="13922" spans="1:5" x14ac:dyDescent="0.25">
      <c r="A13922" t="s">
        <v>348</v>
      </c>
      <c r="B13922" t="s">
        <v>186</v>
      </c>
      <c r="C13922" t="s">
        <v>451</v>
      </c>
      <c r="D13922">
        <v>-1147000000</v>
      </c>
      <c r="E13922">
        <v>2018</v>
      </c>
    </row>
    <row r="13923" spans="1:5" x14ac:dyDescent="0.25">
      <c r="A13923" t="s">
        <v>348</v>
      </c>
      <c r="B13923" t="s">
        <v>186</v>
      </c>
      <c r="C13923" t="s">
        <v>451</v>
      </c>
      <c r="D13923">
        <v>-973000000</v>
      </c>
      <c r="E13923">
        <v>2019</v>
      </c>
    </row>
    <row r="13924" spans="1:5" x14ac:dyDescent="0.25">
      <c r="A13924" t="s">
        <v>348</v>
      </c>
      <c r="B13924" t="s">
        <v>186</v>
      </c>
      <c r="C13924" t="s">
        <v>451</v>
      </c>
      <c r="D13924">
        <v>-643000000</v>
      </c>
      <c r="E13924">
        <v>2020</v>
      </c>
    </row>
    <row r="13925" spans="1:5" x14ac:dyDescent="0.25">
      <c r="A13925" t="s">
        <v>348</v>
      </c>
      <c r="B13925" t="s">
        <v>186</v>
      </c>
      <c r="C13925" t="s">
        <v>452</v>
      </c>
      <c r="D13925">
        <v>0</v>
      </c>
      <c r="E13925">
        <v>2018</v>
      </c>
    </row>
    <row r="13926" spans="1:5" x14ac:dyDescent="0.25">
      <c r="A13926" t="s">
        <v>348</v>
      </c>
      <c r="B13926" t="s">
        <v>186</v>
      </c>
      <c r="C13926" t="s">
        <v>452</v>
      </c>
      <c r="D13926">
        <v>0</v>
      </c>
      <c r="E13926">
        <v>2019</v>
      </c>
    </row>
    <row r="13927" spans="1:5" x14ac:dyDescent="0.25">
      <c r="A13927" t="s">
        <v>348</v>
      </c>
      <c r="B13927" t="s">
        <v>186</v>
      </c>
      <c r="C13927" t="s">
        <v>452</v>
      </c>
      <c r="D13927">
        <v>0</v>
      </c>
      <c r="E13927">
        <v>2020</v>
      </c>
    </row>
    <row r="13928" spans="1:5" x14ac:dyDescent="0.25">
      <c r="A13928" t="s">
        <v>348</v>
      </c>
      <c r="B13928" t="s">
        <v>186</v>
      </c>
      <c r="C13928" t="s">
        <v>453</v>
      </c>
      <c r="D13928">
        <v>-9000000</v>
      </c>
      <c r="E13928">
        <v>2018</v>
      </c>
    </row>
    <row r="13929" spans="1:5" x14ac:dyDescent="0.25">
      <c r="A13929" t="s">
        <v>348</v>
      </c>
      <c r="B13929" t="s">
        <v>186</v>
      </c>
      <c r="C13929" t="s">
        <v>453</v>
      </c>
      <c r="D13929">
        <v>19000000</v>
      </c>
      <c r="E13929">
        <v>2019</v>
      </c>
    </row>
    <row r="13930" spans="1:5" x14ac:dyDescent="0.25">
      <c r="A13930" t="s">
        <v>348</v>
      </c>
      <c r="B13930" t="s">
        <v>186</v>
      </c>
      <c r="C13930" t="s">
        <v>453</v>
      </c>
      <c r="D13930">
        <v>17000000</v>
      </c>
      <c r="E13930">
        <v>2020</v>
      </c>
    </row>
    <row r="13931" spans="1:5" x14ac:dyDescent="0.25">
      <c r="A13931" t="s">
        <v>348</v>
      </c>
      <c r="B13931" t="s">
        <v>186</v>
      </c>
      <c r="C13931" t="s">
        <v>454</v>
      </c>
      <c r="D13931">
        <v>3104000000</v>
      </c>
      <c r="E13931">
        <v>2018</v>
      </c>
    </row>
    <row r="13932" spans="1:5" x14ac:dyDescent="0.25">
      <c r="A13932" t="s">
        <v>348</v>
      </c>
      <c r="B13932" t="s">
        <v>186</v>
      </c>
      <c r="C13932" t="s">
        <v>454</v>
      </c>
      <c r="D13932">
        <v>4631000000</v>
      </c>
      <c r="E13932">
        <v>2019</v>
      </c>
    </row>
    <row r="13933" spans="1:5" x14ac:dyDescent="0.25">
      <c r="A13933" t="s">
        <v>348</v>
      </c>
      <c r="B13933" t="s">
        <v>186</v>
      </c>
      <c r="C13933" t="s">
        <v>454</v>
      </c>
      <c r="D13933">
        <v>4789000000</v>
      </c>
      <c r="E13933">
        <v>2020</v>
      </c>
    </row>
    <row r="13934" spans="1:5" x14ac:dyDescent="0.25">
      <c r="A13934" t="s">
        <v>348</v>
      </c>
      <c r="B13934" t="s">
        <v>186</v>
      </c>
      <c r="C13934" t="s">
        <v>24</v>
      </c>
      <c r="D13934">
        <v>3095000000</v>
      </c>
      <c r="E13934">
        <v>2018</v>
      </c>
    </row>
    <row r="13935" spans="1:5" x14ac:dyDescent="0.25">
      <c r="A13935" t="s">
        <v>348</v>
      </c>
      <c r="B13935" t="s">
        <v>186</v>
      </c>
      <c r="C13935" t="s">
        <v>24</v>
      </c>
      <c r="D13935">
        <v>4650000000</v>
      </c>
      <c r="E13935">
        <v>2019</v>
      </c>
    </row>
    <row r="13936" spans="1:5" x14ac:dyDescent="0.25">
      <c r="A13936" t="s">
        <v>348</v>
      </c>
      <c r="B13936" t="s">
        <v>186</v>
      </c>
      <c r="C13936" t="s">
        <v>24</v>
      </c>
      <c r="D13936">
        <v>4806000000</v>
      </c>
      <c r="E13936">
        <v>2020</v>
      </c>
    </row>
    <row r="13937" spans="1:5" x14ac:dyDescent="0.25">
      <c r="A13937" t="s">
        <v>348</v>
      </c>
      <c r="B13937" t="s">
        <v>186</v>
      </c>
      <c r="C13937" t="s">
        <v>455</v>
      </c>
      <c r="D13937">
        <v>4604000000</v>
      </c>
      <c r="E13937">
        <v>2018</v>
      </c>
    </row>
    <row r="13938" spans="1:5" x14ac:dyDescent="0.25">
      <c r="A13938" t="s">
        <v>348</v>
      </c>
      <c r="B13938" t="s">
        <v>186</v>
      </c>
      <c r="C13938" t="s">
        <v>455</v>
      </c>
      <c r="D13938">
        <v>4675000000</v>
      </c>
      <c r="E13938">
        <v>2019</v>
      </c>
    </row>
    <row r="13939" spans="1:5" x14ac:dyDescent="0.25">
      <c r="A13939" t="s">
        <v>348</v>
      </c>
      <c r="B13939" t="s">
        <v>186</v>
      </c>
      <c r="C13939" t="s">
        <v>455</v>
      </c>
      <c r="D13939">
        <v>4828000000</v>
      </c>
      <c r="E13939">
        <v>2020</v>
      </c>
    </row>
    <row r="13940" spans="1:5" x14ac:dyDescent="0.25">
      <c r="A13940" t="s">
        <v>348</v>
      </c>
      <c r="B13940" t="s">
        <v>186</v>
      </c>
      <c r="C13940" t="s">
        <v>14</v>
      </c>
      <c r="D13940">
        <v>68413000000</v>
      </c>
      <c r="E13940">
        <v>2018</v>
      </c>
    </row>
    <row r="13941" spans="1:5" x14ac:dyDescent="0.25">
      <c r="A13941" t="s">
        <v>348</v>
      </c>
      <c r="B13941" t="s">
        <v>186</v>
      </c>
      <c r="C13941" t="s">
        <v>14</v>
      </c>
      <c r="D13941">
        <v>67727000000</v>
      </c>
      <c r="E13941">
        <v>2019</v>
      </c>
    </row>
    <row r="13942" spans="1:5" x14ac:dyDescent="0.25">
      <c r="A13942" t="s">
        <v>348</v>
      </c>
      <c r="B13942" t="s">
        <v>186</v>
      </c>
      <c r="C13942" t="s">
        <v>14</v>
      </c>
      <c r="D13942">
        <v>68658000000</v>
      </c>
      <c r="E13942">
        <v>2020</v>
      </c>
    </row>
    <row r="13943" spans="1:5" x14ac:dyDescent="0.25">
      <c r="A13943" t="s">
        <v>348</v>
      </c>
      <c r="B13943" t="s">
        <v>186</v>
      </c>
      <c r="C13943" t="s">
        <v>17</v>
      </c>
      <c r="D13943">
        <v>30487000000</v>
      </c>
      <c r="E13943">
        <v>2018</v>
      </c>
    </row>
    <row r="13944" spans="1:5" x14ac:dyDescent="0.25">
      <c r="A13944" t="s">
        <v>348</v>
      </c>
      <c r="B13944" t="s">
        <v>186</v>
      </c>
      <c r="C13944" t="s">
        <v>17</v>
      </c>
      <c r="D13944">
        <v>31010000000</v>
      </c>
      <c r="E13944">
        <v>2019</v>
      </c>
    </row>
    <row r="13945" spans="1:5" x14ac:dyDescent="0.25">
      <c r="A13945" t="s">
        <v>348</v>
      </c>
      <c r="B13945" t="s">
        <v>186</v>
      </c>
      <c r="C13945" t="s">
        <v>17</v>
      </c>
      <c r="D13945">
        <v>29451000000</v>
      </c>
      <c r="E13945">
        <v>2020</v>
      </c>
    </row>
    <row r="13946" spans="1:5" x14ac:dyDescent="0.25">
      <c r="A13946" t="s">
        <v>348</v>
      </c>
      <c r="B13946" t="s">
        <v>186</v>
      </c>
      <c r="C13946" t="s">
        <v>456</v>
      </c>
      <c r="D13946">
        <v>10238000000</v>
      </c>
      <c r="E13946">
        <v>2018</v>
      </c>
    </row>
    <row r="13947" spans="1:5" x14ac:dyDescent="0.25">
      <c r="A13947" t="s">
        <v>348</v>
      </c>
      <c r="B13947" t="s">
        <v>186</v>
      </c>
      <c r="C13947" t="s">
        <v>456</v>
      </c>
      <c r="D13947">
        <v>10418000000</v>
      </c>
      <c r="E13947">
        <v>2019</v>
      </c>
    </row>
    <row r="13948" spans="1:5" x14ac:dyDescent="0.25">
      <c r="A13948" t="s">
        <v>348</v>
      </c>
      <c r="B13948" t="s">
        <v>186</v>
      </c>
      <c r="C13948" t="s">
        <v>456</v>
      </c>
      <c r="D13948">
        <v>10109000000</v>
      </c>
      <c r="E13948">
        <v>2020</v>
      </c>
    </row>
    <row r="13949" spans="1:5" x14ac:dyDescent="0.25">
      <c r="A13949" t="s">
        <v>348</v>
      </c>
      <c r="B13949" t="s">
        <v>186</v>
      </c>
      <c r="C13949" t="s">
        <v>457</v>
      </c>
      <c r="D13949">
        <v>-505000000</v>
      </c>
      <c r="E13949">
        <v>2018</v>
      </c>
    </row>
    <row r="13950" spans="1:5" x14ac:dyDescent="0.25">
      <c r="A13950" t="s">
        <v>348</v>
      </c>
      <c r="B13950" t="s">
        <v>186</v>
      </c>
      <c r="C13950" t="s">
        <v>457</v>
      </c>
      <c r="D13950">
        <v>0</v>
      </c>
      <c r="E13950">
        <v>2020</v>
      </c>
    </row>
    <row r="13951" spans="1:5" x14ac:dyDescent="0.25">
      <c r="A13951" t="s">
        <v>348</v>
      </c>
      <c r="B13951" t="s">
        <v>186</v>
      </c>
      <c r="C13951" t="s">
        <v>494</v>
      </c>
      <c r="D13951">
        <v>0</v>
      </c>
      <c r="E13951">
        <v>2019</v>
      </c>
    </row>
    <row r="13952" spans="1:5" x14ac:dyDescent="0.25">
      <c r="A13952" t="s">
        <v>348</v>
      </c>
      <c r="B13952" t="s">
        <v>186</v>
      </c>
      <c r="C13952" t="s">
        <v>458</v>
      </c>
      <c r="D13952">
        <v>13620000000</v>
      </c>
      <c r="E13952">
        <v>2018</v>
      </c>
    </row>
    <row r="13953" spans="1:5" x14ac:dyDescent="0.25">
      <c r="A13953" t="s">
        <v>348</v>
      </c>
      <c r="B13953" t="s">
        <v>186</v>
      </c>
      <c r="C13953" t="s">
        <v>458</v>
      </c>
      <c r="D13953">
        <v>14512000000</v>
      </c>
      <c r="E13953">
        <v>2019</v>
      </c>
    </row>
    <row r="13954" spans="1:5" x14ac:dyDescent="0.25">
      <c r="A13954" t="s">
        <v>348</v>
      </c>
      <c r="B13954" t="s">
        <v>186</v>
      </c>
      <c r="C13954" t="s">
        <v>458</v>
      </c>
      <c r="D13954">
        <v>14196000000</v>
      </c>
      <c r="E13954">
        <v>2020</v>
      </c>
    </row>
    <row r="13955" spans="1:5" x14ac:dyDescent="0.25">
      <c r="A13955" t="s">
        <v>348</v>
      </c>
      <c r="B13955" t="s">
        <v>186</v>
      </c>
      <c r="C13955" t="s">
        <v>459</v>
      </c>
      <c r="D13955">
        <v>6640000000</v>
      </c>
      <c r="E13955">
        <v>2018</v>
      </c>
    </row>
    <row r="13956" spans="1:5" x14ac:dyDescent="0.25">
      <c r="A13956" t="s">
        <v>348</v>
      </c>
      <c r="B13956" t="s">
        <v>186</v>
      </c>
      <c r="C13956" t="s">
        <v>459</v>
      </c>
      <c r="D13956">
        <v>6268000000</v>
      </c>
      <c r="E13956">
        <v>2019</v>
      </c>
    </row>
    <row r="13957" spans="1:5" x14ac:dyDescent="0.25">
      <c r="A13957" t="s">
        <v>348</v>
      </c>
      <c r="B13957" t="s">
        <v>186</v>
      </c>
      <c r="C13957" t="s">
        <v>459</v>
      </c>
      <c r="D13957">
        <v>4791000000</v>
      </c>
      <c r="E13957">
        <v>2020</v>
      </c>
    </row>
    <row r="13958" spans="1:5" x14ac:dyDescent="0.25">
      <c r="A13958" t="s">
        <v>348</v>
      </c>
      <c r="B13958" t="s">
        <v>186</v>
      </c>
      <c r="C13958" t="s">
        <v>460</v>
      </c>
      <c r="D13958">
        <v>-9673000000</v>
      </c>
      <c r="E13958">
        <v>2018</v>
      </c>
    </row>
    <row r="13959" spans="1:5" x14ac:dyDescent="0.25">
      <c r="A13959" t="s">
        <v>348</v>
      </c>
      <c r="B13959" t="s">
        <v>186</v>
      </c>
      <c r="C13959" t="s">
        <v>460</v>
      </c>
      <c r="D13959">
        <v>-11839000000</v>
      </c>
      <c r="E13959">
        <v>2019</v>
      </c>
    </row>
    <row r="13960" spans="1:5" x14ac:dyDescent="0.25">
      <c r="A13960" t="s">
        <v>348</v>
      </c>
      <c r="B13960" t="s">
        <v>186</v>
      </c>
      <c r="C13960" t="s">
        <v>460</v>
      </c>
      <c r="D13960">
        <v>-8538000000</v>
      </c>
      <c r="E13960">
        <v>2020</v>
      </c>
    </row>
    <row r="13961" spans="1:5" x14ac:dyDescent="0.25">
      <c r="A13961" t="s">
        <v>348</v>
      </c>
      <c r="B13961" t="s">
        <v>186</v>
      </c>
      <c r="C13961" t="s">
        <v>461</v>
      </c>
      <c r="D13961">
        <v>7953000000</v>
      </c>
      <c r="E13961">
        <v>2018</v>
      </c>
    </row>
    <row r="13962" spans="1:5" x14ac:dyDescent="0.25">
      <c r="A13962" t="s">
        <v>348</v>
      </c>
      <c r="B13962" t="s">
        <v>186</v>
      </c>
      <c r="C13962" t="s">
        <v>461</v>
      </c>
      <c r="D13962">
        <v>2511000000</v>
      </c>
      <c r="E13962">
        <v>2019</v>
      </c>
    </row>
    <row r="13963" spans="1:5" x14ac:dyDescent="0.25">
      <c r="A13963" t="s">
        <v>348</v>
      </c>
      <c r="B13963" t="s">
        <v>186</v>
      </c>
      <c r="C13963" t="s">
        <v>461</v>
      </c>
      <c r="D13963">
        <v>-3455000000</v>
      </c>
      <c r="E13963">
        <v>2020</v>
      </c>
    </row>
    <row r="13964" spans="1:5" x14ac:dyDescent="0.25">
      <c r="A13964" t="s">
        <v>348</v>
      </c>
      <c r="B13964" t="s">
        <v>186</v>
      </c>
      <c r="C13964" t="s">
        <v>462</v>
      </c>
      <c r="D13964">
        <v>-35000000</v>
      </c>
      <c r="E13964">
        <v>2018</v>
      </c>
    </row>
    <row r="13965" spans="1:5" x14ac:dyDescent="0.25">
      <c r="A13965" t="s">
        <v>348</v>
      </c>
      <c r="B13965" t="s">
        <v>186</v>
      </c>
      <c r="C13965" t="s">
        <v>462</v>
      </c>
      <c r="D13965">
        <v>1753000000</v>
      </c>
      <c r="E13965">
        <v>2019</v>
      </c>
    </row>
    <row r="13966" spans="1:5" x14ac:dyDescent="0.25">
      <c r="A13966" t="s">
        <v>348</v>
      </c>
      <c r="B13966" t="s">
        <v>186</v>
      </c>
      <c r="C13966" t="s">
        <v>462</v>
      </c>
      <c r="D13966">
        <v>4290000000</v>
      </c>
      <c r="E13966">
        <v>2020</v>
      </c>
    </row>
    <row r="13967" spans="1:5" x14ac:dyDescent="0.25">
      <c r="A13967" t="s">
        <v>348</v>
      </c>
      <c r="B13967" t="s">
        <v>186</v>
      </c>
      <c r="C13967" t="s">
        <v>463</v>
      </c>
      <c r="D13967">
        <v>1030000000</v>
      </c>
      <c r="E13967">
        <v>2018</v>
      </c>
    </row>
    <row r="13968" spans="1:5" x14ac:dyDescent="0.25">
      <c r="A13968" t="s">
        <v>348</v>
      </c>
      <c r="B13968" t="s">
        <v>186</v>
      </c>
      <c r="C13968" t="s">
        <v>463</v>
      </c>
      <c r="D13968">
        <v>-975000000</v>
      </c>
      <c r="E13968">
        <v>2019</v>
      </c>
    </row>
    <row r="13969" spans="1:5" x14ac:dyDescent="0.25">
      <c r="A13969" t="s">
        <v>348</v>
      </c>
      <c r="B13969" t="s">
        <v>186</v>
      </c>
      <c r="C13969" t="s">
        <v>463</v>
      </c>
      <c r="D13969">
        <v>-851000000</v>
      </c>
      <c r="E13969">
        <v>2020</v>
      </c>
    </row>
    <row r="13970" spans="1:5" x14ac:dyDescent="0.25">
      <c r="A13970" t="s">
        <v>348</v>
      </c>
      <c r="B13970" t="s">
        <v>186</v>
      </c>
      <c r="C13970" t="s">
        <v>12</v>
      </c>
      <c r="D13970">
        <v>9745000000</v>
      </c>
      <c r="E13970">
        <v>2018</v>
      </c>
    </row>
    <row r="13971" spans="1:5" x14ac:dyDescent="0.25">
      <c r="A13971" t="s">
        <v>348</v>
      </c>
      <c r="B13971" t="s">
        <v>186</v>
      </c>
      <c r="C13971" t="s">
        <v>12</v>
      </c>
      <c r="D13971">
        <v>7599000000</v>
      </c>
      <c r="E13971">
        <v>2019</v>
      </c>
    </row>
    <row r="13972" spans="1:5" x14ac:dyDescent="0.25">
      <c r="A13972" t="s">
        <v>348</v>
      </c>
      <c r="B13972" t="s">
        <v>186</v>
      </c>
      <c r="C13972" t="s">
        <v>12</v>
      </c>
      <c r="D13972">
        <v>9017000000</v>
      </c>
      <c r="E13972">
        <v>2020</v>
      </c>
    </row>
    <row r="13973" spans="1:5" x14ac:dyDescent="0.25">
      <c r="A13973" t="s">
        <v>348</v>
      </c>
      <c r="B13973" t="s">
        <v>186</v>
      </c>
      <c r="C13973" t="s">
        <v>464</v>
      </c>
      <c r="D13973">
        <v>5419000000</v>
      </c>
      <c r="E13973">
        <v>2018</v>
      </c>
    </row>
    <row r="13974" spans="1:5" x14ac:dyDescent="0.25">
      <c r="A13974" t="s">
        <v>348</v>
      </c>
      <c r="B13974" t="s">
        <v>186</v>
      </c>
      <c r="C13974" t="s">
        <v>464</v>
      </c>
      <c r="D13974">
        <v>5114000000</v>
      </c>
      <c r="E13974">
        <v>2019</v>
      </c>
    </row>
    <row r="13975" spans="1:5" x14ac:dyDescent="0.25">
      <c r="A13975" t="s">
        <v>348</v>
      </c>
      <c r="B13975" t="s">
        <v>186</v>
      </c>
      <c r="C13975" t="s">
        <v>464</v>
      </c>
      <c r="D13975">
        <v>5092000000</v>
      </c>
      <c r="E13975">
        <v>2020</v>
      </c>
    </row>
    <row r="13976" spans="1:5" x14ac:dyDescent="0.25">
      <c r="A13976" t="s">
        <v>348</v>
      </c>
      <c r="B13976" t="s">
        <v>186</v>
      </c>
      <c r="C13976" t="s">
        <v>465</v>
      </c>
      <c r="D13976">
        <v>-5015000000</v>
      </c>
      <c r="E13976">
        <v>2018</v>
      </c>
    </row>
    <row r="13977" spans="1:5" x14ac:dyDescent="0.25">
      <c r="A13977" t="s">
        <v>348</v>
      </c>
      <c r="B13977" t="s">
        <v>186</v>
      </c>
      <c r="C13977" t="s">
        <v>465</v>
      </c>
      <c r="D13977">
        <v>-2922000000</v>
      </c>
      <c r="E13977">
        <v>2019</v>
      </c>
    </row>
    <row r="13978" spans="1:5" x14ac:dyDescent="0.25">
      <c r="A13978" t="s">
        <v>348</v>
      </c>
      <c r="B13978" t="s">
        <v>186</v>
      </c>
      <c r="C13978" t="s">
        <v>465</v>
      </c>
      <c r="D13978">
        <v>-1882000000</v>
      </c>
      <c r="E13978">
        <v>2020</v>
      </c>
    </row>
    <row r="13979" spans="1:5" x14ac:dyDescent="0.25">
      <c r="A13979" t="s">
        <v>348</v>
      </c>
      <c r="B13979" t="s">
        <v>186</v>
      </c>
      <c r="C13979" t="s">
        <v>466</v>
      </c>
      <c r="D13979">
        <v>3737000000</v>
      </c>
      <c r="E13979">
        <v>2018</v>
      </c>
    </row>
    <row r="13980" spans="1:5" x14ac:dyDescent="0.25">
      <c r="A13980" t="s">
        <v>348</v>
      </c>
      <c r="B13980" t="s">
        <v>186</v>
      </c>
      <c r="C13980" t="s">
        <v>466</v>
      </c>
      <c r="D13980">
        <v>3686000000</v>
      </c>
      <c r="E13980">
        <v>2019</v>
      </c>
    </row>
    <row r="13981" spans="1:5" x14ac:dyDescent="0.25">
      <c r="A13981" t="s">
        <v>348</v>
      </c>
      <c r="B13981" t="s">
        <v>186</v>
      </c>
      <c r="C13981" t="s">
        <v>466</v>
      </c>
      <c r="D13981">
        <v>4748000000</v>
      </c>
      <c r="E13981">
        <v>2020</v>
      </c>
    </row>
    <row r="13982" spans="1:5" x14ac:dyDescent="0.25">
      <c r="A13982" t="s">
        <v>348</v>
      </c>
      <c r="B13982" t="s">
        <v>186</v>
      </c>
      <c r="C13982" t="s">
        <v>467</v>
      </c>
      <c r="D13982">
        <v>-697000000</v>
      </c>
      <c r="E13982">
        <v>2018</v>
      </c>
    </row>
    <row r="13983" spans="1:5" x14ac:dyDescent="0.25">
      <c r="A13983" t="s">
        <v>348</v>
      </c>
      <c r="B13983" t="s">
        <v>186</v>
      </c>
      <c r="C13983" t="s">
        <v>467</v>
      </c>
      <c r="D13983">
        <v>0</v>
      </c>
      <c r="E13983">
        <v>2019</v>
      </c>
    </row>
    <row r="13984" spans="1:5" x14ac:dyDescent="0.25">
      <c r="A13984" t="s">
        <v>348</v>
      </c>
      <c r="B13984" t="s">
        <v>186</v>
      </c>
      <c r="C13984" t="s">
        <v>467</v>
      </c>
      <c r="D13984">
        <v>0</v>
      </c>
      <c r="E13984">
        <v>2020</v>
      </c>
    </row>
    <row r="13985" spans="1:5" x14ac:dyDescent="0.25">
      <c r="A13985" t="s">
        <v>348</v>
      </c>
      <c r="B13985" t="s">
        <v>186</v>
      </c>
      <c r="C13985" t="s">
        <v>468</v>
      </c>
      <c r="D13985">
        <v>-535000000</v>
      </c>
      <c r="E13985">
        <v>2018</v>
      </c>
    </row>
    <row r="13986" spans="1:5" x14ac:dyDescent="0.25">
      <c r="A13986" t="s">
        <v>348</v>
      </c>
      <c r="B13986" t="s">
        <v>186</v>
      </c>
      <c r="C13986" t="s">
        <v>468</v>
      </c>
      <c r="D13986">
        <v>-258000000</v>
      </c>
      <c r="E13986">
        <v>2019</v>
      </c>
    </row>
    <row r="13987" spans="1:5" x14ac:dyDescent="0.25">
      <c r="A13987" t="s">
        <v>348</v>
      </c>
      <c r="B13987" t="s">
        <v>186</v>
      </c>
      <c r="C13987" t="s">
        <v>468</v>
      </c>
      <c r="D13987">
        <v>-71000000</v>
      </c>
      <c r="E13987">
        <v>2020</v>
      </c>
    </row>
    <row r="13988" spans="1:5" x14ac:dyDescent="0.25">
      <c r="A13988" t="s">
        <v>348</v>
      </c>
      <c r="B13988" t="s">
        <v>186</v>
      </c>
      <c r="C13988" t="s">
        <v>469</v>
      </c>
      <c r="D13988">
        <v>2494000000</v>
      </c>
      <c r="E13988">
        <v>2018</v>
      </c>
    </row>
    <row r="13989" spans="1:5" x14ac:dyDescent="0.25">
      <c r="A13989" t="s">
        <v>348</v>
      </c>
      <c r="B13989" t="s">
        <v>186</v>
      </c>
      <c r="C13989" t="s">
        <v>469</v>
      </c>
      <c r="D13989">
        <v>2693000000</v>
      </c>
      <c r="E13989">
        <v>2019</v>
      </c>
    </row>
    <row r="13990" spans="1:5" x14ac:dyDescent="0.25">
      <c r="A13990" t="s">
        <v>348</v>
      </c>
      <c r="B13990" t="s">
        <v>186</v>
      </c>
      <c r="C13990" t="s">
        <v>469</v>
      </c>
      <c r="D13990">
        <v>2894000000</v>
      </c>
      <c r="E13990">
        <v>2020</v>
      </c>
    </row>
    <row r="13991" spans="1:5" x14ac:dyDescent="0.25">
      <c r="A13991" t="s">
        <v>348</v>
      </c>
      <c r="B13991" t="s">
        <v>186</v>
      </c>
      <c r="C13991" t="s">
        <v>470</v>
      </c>
      <c r="D13991">
        <v>3200000000</v>
      </c>
      <c r="E13991">
        <v>2018</v>
      </c>
    </row>
    <row r="13992" spans="1:5" x14ac:dyDescent="0.25">
      <c r="A13992" t="s">
        <v>348</v>
      </c>
      <c r="B13992" t="s">
        <v>186</v>
      </c>
      <c r="C13992" t="s">
        <v>470</v>
      </c>
      <c r="D13992">
        <v>2532000000</v>
      </c>
      <c r="E13992">
        <v>2019</v>
      </c>
    </row>
    <row r="13993" spans="1:5" x14ac:dyDescent="0.25">
      <c r="A13993" t="s">
        <v>348</v>
      </c>
      <c r="B13993" t="s">
        <v>186</v>
      </c>
      <c r="C13993" t="s">
        <v>470</v>
      </c>
      <c r="D13993">
        <v>11039000000</v>
      </c>
      <c r="E13993">
        <v>2020</v>
      </c>
    </row>
    <row r="13994" spans="1:5" x14ac:dyDescent="0.25">
      <c r="A13994" t="s">
        <v>348</v>
      </c>
      <c r="B13994" t="s">
        <v>186</v>
      </c>
      <c r="C13994" t="s">
        <v>471</v>
      </c>
      <c r="D13994">
        <v>0</v>
      </c>
      <c r="E13994">
        <v>2018</v>
      </c>
    </row>
    <row r="13995" spans="1:5" x14ac:dyDescent="0.25">
      <c r="A13995" t="s">
        <v>348</v>
      </c>
      <c r="B13995" t="s">
        <v>186</v>
      </c>
      <c r="C13995" t="s">
        <v>471</v>
      </c>
      <c r="D13995">
        <v>0</v>
      </c>
      <c r="E13995">
        <v>2019</v>
      </c>
    </row>
    <row r="13996" spans="1:5" x14ac:dyDescent="0.25">
      <c r="A13996" t="s">
        <v>348</v>
      </c>
      <c r="B13996" t="s">
        <v>186</v>
      </c>
      <c r="C13996" t="s">
        <v>471</v>
      </c>
      <c r="D13996">
        <v>0</v>
      </c>
      <c r="E13996">
        <v>2020</v>
      </c>
    </row>
    <row r="13997" spans="1:5" x14ac:dyDescent="0.25">
      <c r="A13997" t="s">
        <v>348</v>
      </c>
      <c r="B13997" t="s">
        <v>186</v>
      </c>
      <c r="C13997" t="s">
        <v>472</v>
      </c>
      <c r="D13997">
        <v>0</v>
      </c>
      <c r="E13997">
        <v>2018</v>
      </c>
    </row>
    <row r="13998" spans="1:5" x14ac:dyDescent="0.25">
      <c r="A13998" t="s">
        <v>348</v>
      </c>
      <c r="B13998" t="s">
        <v>186</v>
      </c>
      <c r="C13998" t="s">
        <v>472</v>
      </c>
      <c r="D13998">
        <v>0</v>
      </c>
      <c r="E13998">
        <v>2019</v>
      </c>
    </row>
    <row r="13999" spans="1:5" x14ac:dyDescent="0.25">
      <c r="A13999" t="s">
        <v>348</v>
      </c>
      <c r="B13999" t="s">
        <v>186</v>
      </c>
      <c r="C13999" t="s">
        <v>472</v>
      </c>
      <c r="D13999">
        <v>0</v>
      </c>
      <c r="E13999">
        <v>2020</v>
      </c>
    </row>
    <row r="14000" spans="1:5" x14ac:dyDescent="0.25">
      <c r="A14000" t="s">
        <v>348</v>
      </c>
      <c r="B14000" t="s">
        <v>186</v>
      </c>
      <c r="C14000" t="s">
        <v>473</v>
      </c>
      <c r="D14000">
        <v>0</v>
      </c>
      <c r="E14000">
        <v>2018</v>
      </c>
    </row>
    <row r="14001" spans="1:5" x14ac:dyDescent="0.25">
      <c r="A14001" t="s">
        <v>348</v>
      </c>
      <c r="B14001" t="s">
        <v>186</v>
      </c>
      <c r="C14001" t="s">
        <v>473</v>
      </c>
      <c r="D14001">
        <v>0</v>
      </c>
      <c r="E14001">
        <v>2019</v>
      </c>
    </row>
    <row r="14002" spans="1:5" x14ac:dyDescent="0.25">
      <c r="A14002" t="s">
        <v>348</v>
      </c>
      <c r="B14002" t="s">
        <v>186</v>
      </c>
      <c r="C14002" t="s">
        <v>473</v>
      </c>
      <c r="D14002">
        <v>0</v>
      </c>
      <c r="E14002">
        <v>2020</v>
      </c>
    </row>
    <row r="14003" spans="1:5" x14ac:dyDescent="0.25">
      <c r="A14003" t="s">
        <v>348</v>
      </c>
      <c r="B14003" t="s">
        <v>186</v>
      </c>
      <c r="C14003" t="s">
        <v>474</v>
      </c>
      <c r="D14003">
        <v>4227000000</v>
      </c>
      <c r="E14003">
        <v>2018</v>
      </c>
    </row>
    <row r="14004" spans="1:5" x14ac:dyDescent="0.25">
      <c r="A14004" t="s">
        <v>348</v>
      </c>
      <c r="B14004" t="s">
        <v>186</v>
      </c>
      <c r="C14004" t="s">
        <v>474</v>
      </c>
      <c r="D14004">
        <v>4683000000</v>
      </c>
      <c r="E14004">
        <v>2019</v>
      </c>
    </row>
    <row r="14005" spans="1:5" x14ac:dyDescent="0.25">
      <c r="A14005" t="s">
        <v>348</v>
      </c>
      <c r="B14005" t="s">
        <v>186</v>
      </c>
      <c r="C14005" t="s">
        <v>474</v>
      </c>
      <c r="D14005">
        <v>9574000000</v>
      </c>
      <c r="E14005">
        <v>2020</v>
      </c>
    </row>
    <row r="14006" spans="1:5" x14ac:dyDescent="0.25">
      <c r="A14006" t="s">
        <v>348</v>
      </c>
      <c r="B14006" t="s">
        <v>186</v>
      </c>
      <c r="C14006" t="s">
        <v>475</v>
      </c>
      <c r="D14006">
        <v>403000000</v>
      </c>
      <c r="E14006">
        <v>2018</v>
      </c>
    </row>
    <row r="14007" spans="1:5" x14ac:dyDescent="0.25">
      <c r="A14007" t="s">
        <v>348</v>
      </c>
      <c r="B14007" t="s">
        <v>186</v>
      </c>
      <c r="C14007" t="s">
        <v>475</v>
      </c>
      <c r="D14007">
        <v>992000000</v>
      </c>
      <c r="E14007">
        <v>2019</v>
      </c>
    </row>
    <row r="14008" spans="1:5" x14ac:dyDescent="0.25">
      <c r="A14008" t="s">
        <v>348</v>
      </c>
      <c r="B14008" t="s">
        <v>186</v>
      </c>
      <c r="C14008" t="s">
        <v>475</v>
      </c>
      <c r="D14008">
        <v>662000000</v>
      </c>
      <c r="E14008">
        <v>2020</v>
      </c>
    </row>
    <row r="14009" spans="1:5" x14ac:dyDescent="0.25">
      <c r="A14009" t="s">
        <v>348</v>
      </c>
      <c r="B14009" t="s">
        <v>186</v>
      </c>
      <c r="C14009" t="s">
        <v>476</v>
      </c>
      <c r="D14009">
        <v>52000000</v>
      </c>
      <c r="E14009">
        <v>2018</v>
      </c>
    </row>
    <row r="14010" spans="1:5" x14ac:dyDescent="0.25">
      <c r="A14010" t="s">
        <v>348</v>
      </c>
      <c r="B14010" t="s">
        <v>186</v>
      </c>
      <c r="C14010" t="s">
        <v>476</v>
      </c>
      <c r="D14010">
        <v>78000000</v>
      </c>
      <c r="E14010">
        <v>2019</v>
      </c>
    </row>
    <row r="14011" spans="1:5" x14ac:dyDescent="0.25">
      <c r="A14011" t="s">
        <v>348</v>
      </c>
      <c r="B14011" t="s">
        <v>186</v>
      </c>
      <c r="C14011" t="s">
        <v>476</v>
      </c>
      <c r="D14011">
        <v>99000000</v>
      </c>
      <c r="E14011">
        <v>2020</v>
      </c>
    </row>
    <row r="14012" spans="1:5" x14ac:dyDescent="0.25">
      <c r="A14012" t="s">
        <v>348</v>
      </c>
      <c r="B14012" t="s">
        <v>186</v>
      </c>
      <c r="C14012" t="s">
        <v>477</v>
      </c>
      <c r="D14012">
        <v>2171000000</v>
      </c>
      <c r="E14012">
        <v>2018</v>
      </c>
    </row>
    <row r="14013" spans="1:5" x14ac:dyDescent="0.25">
      <c r="A14013" t="s">
        <v>348</v>
      </c>
      <c r="B14013" t="s">
        <v>186</v>
      </c>
      <c r="C14013" t="s">
        <v>477</v>
      </c>
      <c r="D14013">
        <v>2877000000</v>
      </c>
      <c r="E14013">
        <v>2019</v>
      </c>
    </row>
    <row r="14014" spans="1:5" x14ac:dyDescent="0.25">
      <c r="A14014" t="s">
        <v>348</v>
      </c>
      <c r="B14014" t="s">
        <v>186</v>
      </c>
      <c r="C14014" t="s">
        <v>477</v>
      </c>
      <c r="D14014">
        <v>1326000000</v>
      </c>
      <c r="E14014">
        <v>2020</v>
      </c>
    </row>
    <row r="14015" spans="1:5" x14ac:dyDescent="0.25">
      <c r="A14015" t="s">
        <v>348</v>
      </c>
      <c r="B14015" t="s">
        <v>186</v>
      </c>
      <c r="C14015" t="s">
        <v>478</v>
      </c>
      <c r="D14015">
        <v>2256000000</v>
      </c>
      <c r="E14015">
        <v>2018</v>
      </c>
    </row>
    <row r="14016" spans="1:5" x14ac:dyDescent="0.25">
      <c r="A14016" t="s">
        <v>348</v>
      </c>
      <c r="B14016" t="s">
        <v>186</v>
      </c>
      <c r="C14016" t="s">
        <v>478</v>
      </c>
      <c r="D14016">
        <v>2330000000</v>
      </c>
      <c r="E14016">
        <v>2019</v>
      </c>
    </row>
    <row r="14017" spans="1:5" x14ac:dyDescent="0.25">
      <c r="A14017" t="s">
        <v>348</v>
      </c>
      <c r="B14017" t="s">
        <v>186</v>
      </c>
      <c r="C14017" t="s">
        <v>478</v>
      </c>
      <c r="D14017">
        <v>2331000000</v>
      </c>
      <c r="E14017">
        <v>2020</v>
      </c>
    </row>
    <row r="14018" spans="1:5" x14ac:dyDescent="0.25">
      <c r="A14018" t="s">
        <v>348</v>
      </c>
      <c r="B14018" t="s">
        <v>186</v>
      </c>
      <c r="C14018" t="s">
        <v>479</v>
      </c>
      <c r="D14018">
        <v>24379000000</v>
      </c>
      <c r="E14018">
        <v>2018</v>
      </c>
    </row>
    <row r="14019" spans="1:5" x14ac:dyDescent="0.25">
      <c r="A14019" t="s">
        <v>348</v>
      </c>
      <c r="B14019" t="s">
        <v>186</v>
      </c>
      <c r="C14019" t="s">
        <v>479</v>
      </c>
      <c r="D14019">
        <v>26270000000</v>
      </c>
      <c r="E14019">
        <v>2019</v>
      </c>
    </row>
    <row r="14020" spans="1:5" x14ac:dyDescent="0.25">
      <c r="A14020" t="s">
        <v>348</v>
      </c>
      <c r="B14020" t="s">
        <v>186</v>
      </c>
      <c r="C14020" t="s">
        <v>479</v>
      </c>
      <c r="D14020">
        <v>28132000000</v>
      </c>
      <c r="E14020">
        <v>2020</v>
      </c>
    </row>
    <row r="14021" spans="1:5" x14ac:dyDescent="0.25">
      <c r="A14021" t="s">
        <v>348</v>
      </c>
      <c r="B14021" t="s">
        <v>186</v>
      </c>
      <c r="C14021" t="s">
        <v>480</v>
      </c>
      <c r="D14021">
        <v>29953000000</v>
      </c>
      <c r="E14021">
        <v>2018</v>
      </c>
    </row>
    <row r="14022" spans="1:5" x14ac:dyDescent="0.25">
      <c r="A14022" t="s">
        <v>348</v>
      </c>
      <c r="B14022" t="s">
        <v>186</v>
      </c>
      <c r="C14022" t="s">
        <v>480</v>
      </c>
      <c r="D14022">
        <v>30557000000</v>
      </c>
      <c r="E14022">
        <v>2019</v>
      </c>
    </row>
    <row r="14023" spans="1:5" x14ac:dyDescent="0.25">
      <c r="A14023" t="s">
        <v>348</v>
      </c>
      <c r="B14023" t="s">
        <v>186</v>
      </c>
      <c r="C14023" t="s">
        <v>480</v>
      </c>
      <c r="D14023">
        <v>28913000000</v>
      </c>
      <c r="E14023">
        <v>2020</v>
      </c>
    </row>
    <row r="14024" spans="1:5" x14ac:dyDescent="0.25">
      <c r="A14024" t="s">
        <v>348</v>
      </c>
      <c r="B14024" t="s">
        <v>186</v>
      </c>
      <c r="C14024" t="s">
        <v>481</v>
      </c>
      <c r="D14024">
        <v>10238000000</v>
      </c>
      <c r="E14024">
        <v>2018</v>
      </c>
    </row>
    <row r="14025" spans="1:5" x14ac:dyDescent="0.25">
      <c r="A14025" t="s">
        <v>348</v>
      </c>
      <c r="B14025" t="s">
        <v>186</v>
      </c>
      <c r="C14025" t="s">
        <v>481</v>
      </c>
      <c r="D14025">
        <v>10418000000</v>
      </c>
      <c r="E14025">
        <v>2019</v>
      </c>
    </row>
    <row r="14026" spans="1:5" x14ac:dyDescent="0.25">
      <c r="A14026" t="s">
        <v>348</v>
      </c>
      <c r="B14026" t="s">
        <v>186</v>
      </c>
      <c r="C14026" t="s">
        <v>481</v>
      </c>
      <c r="D14026">
        <v>10109000000</v>
      </c>
      <c r="E14026">
        <v>2020</v>
      </c>
    </row>
    <row r="14027" spans="1:5" x14ac:dyDescent="0.25">
      <c r="A14027" t="s">
        <v>348</v>
      </c>
      <c r="B14027" t="s">
        <v>186</v>
      </c>
      <c r="C14027" t="s">
        <v>482</v>
      </c>
      <c r="D14027">
        <v>0</v>
      </c>
      <c r="E14027">
        <v>2018</v>
      </c>
    </row>
    <row r="14028" spans="1:5" x14ac:dyDescent="0.25">
      <c r="A14028" t="s">
        <v>348</v>
      </c>
      <c r="B14028" t="s">
        <v>186</v>
      </c>
      <c r="C14028" t="s">
        <v>482</v>
      </c>
      <c r="D14028">
        <v>0</v>
      </c>
      <c r="E14028">
        <v>2019</v>
      </c>
    </row>
    <row r="14029" spans="1:5" x14ac:dyDescent="0.25">
      <c r="A14029" t="s">
        <v>348</v>
      </c>
      <c r="B14029" t="s">
        <v>186</v>
      </c>
      <c r="C14029" t="s">
        <v>482</v>
      </c>
      <c r="D14029">
        <v>0</v>
      </c>
      <c r="E14029">
        <v>2020</v>
      </c>
    </row>
    <row r="14030" spans="1:5" x14ac:dyDescent="0.25">
      <c r="A14030" t="s">
        <v>348</v>
      </c>
      <c r="B14030" t="s">
        <v>186</v>
      </c>
      <c r="C14030" t="s">
        <v>483</v>
      </c>
      <c r="D14030">
        <v>7558000000</v>
      </c>
      <c r="E14030">
        <v>2018</v>
      </c>
    </row>
    <row r="14031" spans="1:5" x14ac:dyDescent="0.25">
      <c r="A14031" t="s">
        <v>348</v>
      </c>
      <c r="B14031" t="s">
        <v>186</v>
      </c>
      <c r="C14031" t="s">
        <v>483</v>
      </c>
      <c r="D14031">
        <v>5455000000</v>
      </c>
      <c r="E14031">
        <v>2019</v>
      </c>
    </row>
    <row r="14032" spans="1:5" x14ac:dyDescent="0.25">
      <c r="A14032" t="s">
        <v>348</v>
      </c>
      <c r="B14032" t="s">
        <v>186</v>
      </c>
      <c r="C14032" t="s">
        <v>483</v>
      </c>
      <c r="D14032">
        <v>6808000000</v>
      </c>
      <c r="E14032">
        <v>2020</v>
      </c>
    </row>
    <row r="14033" spans="1:5" x14ac:dyDescent="0.25">
      <c r="A14033" t="s">
        <v>348</v>
      </c>
      <c r="B14033" t="s">
        <v>186</v>
      </c>
      <c r="C14033" t="s">
        <v>484</v>
      </c>
      <c r="D14033">
        <v>344000000</v>
      </c>
      <c r="E14033">
        <v>2018</v>
      </c>
    </row>
    <row r="14034" spans="1:5" x14ac:dyDescent="0.25">
      <c r="A14034" t="s">
        <v>348</v>
      </c>
      <c r="B14034" t="s">
        <v>186</v>
      </c>
      <c r="C14034" t="s">
        <v>484</v>
      </c>
      <c r="D14034">
        <v>290000000</v>
      </c>
      <c r="E14034">
        <v>2019</v>
      </c>
    </row>
    <row r="14035" spans="1:5" x14ac:dyDescent="0.25">
      <c r="A14035" t="s">
        <v>348</v>
      </c>
      <c r="B14035" t="s">
        <v>186</v>
      </c>
      <c r="C14035" t="s">
        <v>484</v>
      </c>
      <c r="D14035">
        <v>297000000</v>
      </c>
      <c r="E14035">
        <v>2020</v>
      </c>
    </row>
    <row r="14036" spans="1:5" x14ac:dyDescent="0.25">
      <c r="A14036" t="s">
        <v>348</v>
      </c>
      <c r="B14036" t="s">
        <v>186</v>
      </c>
      <c r="C14036" t="s">
        <v>485</v>
      </c>
      <c r="D14036">
        <v>50720000000</v>
      </c>
      <c r="E14036">
        <v>2018</v>
      </c>
    </row>
    <row r="14037" spans="1:5" x14ac:dyDescent="0.25">
      <c r="A14037" t="s">
        <v>348</v>
      </c>
      <c r="B14037" t="s">
        <v>186</v>
      </c>
      <c r="C14037" t="s">
        <v>485</v>
      </c>
      <c r="D14037">
        <v>50737000000</v>
      </c>
      <c r="E14037">
        <v>2020</v>
      </c>
    </row>
    <row r="14038" spans="1:5" x14ac:dyDescent="0.25">
      <c r="A14038" t="s">
        <v>348</v>
      </c>
      <c r="B14038" t="s">
        <v>186</v>
      </c>
      <c r="C14038" t="s">
        <v>495</v>
      </c>
      <c r="D14038">
        <v>0</v>
      </c>
      <c r="E14038">
        <v>2019</v>
      </c>
    </row>
    <row r="14039" spans="1:5" x14ac:dyDescent="0.25">
      <c r="A14039" t="s">
        <v>348</v>
      </c>
      <c r="B14039" t="s">
        <v>186</v>
      </c>
      <c r="C14039" t="s">
        <v>486</v>
      </c>
      <c r="D14039">
        <v>-1412000000</v>
      </c>
      <c r="E14039">
        <v>2018</v>
      </c>
    </row>
    <row r="14040" spans="1:5" x14ac:dyDescent="0.25">
      <c r="A14040" t="s">
        <v>348</v>
      </c>
      <c r="B14040" t="s">
        <v>186</v>
      </c>
      <c r="C14040" t="s">
        <v>486</v>
      </c>
      <c r="D14040">
        <v>802000000</v>
      </c>
      <c r="E14040">
        <v>2019</v>
      </c>
    </row>
    <row r="14041" spans="1:5" x14ac:dyDescent="0.25">
      <c r="A14041" t="s">
        <v>348</v>
      </c>
      <c r="B14041" t="s">
        <v>186</v>
      </c>
      <c r="C14041" t="s">
        <v>486</v>
      </c>
      <c r="D14041">
        <v>-167000000</v>
      </c>
      <c r="E14041">
        <v>2020</v>
      </c>
    </row>
    <row r="14042" spans="1:5" x14ac:dyDescent="0.25">
      <c r="A14042" t="s">
        <v>350</v>
      </c>
      <c r="B14042" t="s">
        <v>188</v>
      </c>
      <c r="C14042" t="s">
        <v>411</v>
      </c>
      <c r="D14042">
        <v>441000000</v>
      </c>
      <c r="E14042">
        <v>2018</v>
      </c>
    </row>
    <row r="14043" spans="1:5" x14ac:dyDescent="0.25">
      <c r="A14043" t="s">
        <v>350</v>
      </c>
      <c r="B14043" t="s">
        <v>188</v>
      </c>
      <c r="C14043" t="s">
        <v>411</v>
      </c>
      <c r="D14043">
        <v>363000000</v>
      </c>
      <c r="E14043">
        <v>2019</v>
      </c>
    </row>
    <row r="14044" spans="1:5" x14ac:dyDescent="0.25">
      <c r="A14044" t="s">
        <v>350</v>
      </c>
      <c r="B14044" t="s">
        <v>188</v>
      </c>
      <c r="C14044" t="s">
        <v>411</v>
      </c>
      <c r="D14044">
        <v>129000000</v>
      </c>
      <c r="E14044">
        <v>2020</v>
      </c>
    </row>
    <row r="14045" spans="1:5" x14ac:dyDescent="0.25">
      <c r="A14045" t="s">
        <v>350</v>
      </c>
      <c r="B14045" t="s">
        <v>188</v>
      </c>
      <c r="C14045" t="s">
        <v>10</v>
      </c>
      <c r="D14045">
        <v>0</v>
      </c>
      <c r="E14045">
        <v>2018</v>
      </c>
    </row>
    <row r="14046" spans="1:5" x14ac:dyDescent="0.25">
      <c r="A14046" t="s">
        <v>350</v>
      </c>
      <c r="B14046" t="s">
        <v>188</v>
      </c>
      <c r="C14046" t="s">
        <v>10</v>
      </c>
      <c r="D14046">
        <v>0</v>
      </c>
      <c r="E14046">
        <v>2019</v>
      </c>
    </row>
    <row r="14047" spans="1:5" x14ac:dyDescent="0.25">
      <c r="A14047" t="s">
        <v>350</v>
      </c>
      <c r="B14047" t="s">
        <v>188</v>
      </c>
      <c r="C14047" t="s">
        <v>10</v>
      </c>
      <c r="D14047">
        <v>0</v>
      </c>
      <c r="E14047">
        <v>2020</v>
      </c>
    </row>
    <row r="14048" spans="1:5" x14ac:dyDescent="0.25">
      <c r="A14048" t="s">
        <v>350</v>
      </c>
      <c r="B14048" t="s">
        <v>188</v>
      </c>
      <c r="C14048" t="s">
        <v>412</v>
      </c>
      <c r="D14048">
        <v>32474000000</v>
      </c>
      <c r="E14048">
        <v>2018</v>
      </c>
    </row>
    <row r="14049" spans="1:5" x14ac:dyDescent="0.25">
      <c r="A14049" t="s">
        <v>350</v>
      </c>
      <c r="B14049" t="s">
        <v>188</v>
      </c>
      <c r="C14049" t="s">
        <v>412</v>
      </c>
      <c r="D14049">
        <v>32680000000</v>
      </c>
      <c r="E14049">
        <v>2019</v>
      </c>
    </row>
    <row r="14050" spans="1:5" x14ac:dyDescent="0.25">
      <c r="A14050" t="s">
        <v>350</v>
      </c>
      <c r="B14050" t="s">
        <v>188</v>
      </c>
      <c r="C14050" t="s">
        <v>412</v>
      </c>
      <c r="D14050">
        <v>33812000000</v>
      </c>
      <c r="E14050">
        <v>2020</v>
      </c>
    </row>
    <row r="14051" spans="1:5" x14ac:dyDescent="0.25">
      <c r="A14051" t="s">
        <v>350</v>
      </c>
      <c r="B14051" t="s">
        <v>188</v>
      </c>
      <c r="C14051" t="s">
        <v>413</v>
      </c>
      <c r="D14051">
        <v>-134000000</v>
      </c>
      <c r="E14051">
        <v>2018</v>
      </c>
    </row>
    <row r="14052" spans="1:5" x14ac:dyDescent="0.25">
      <c r="A14052" t="s">
        <v>350</v>
      </c>
      <c r="B14052" t="s">
        <v>188</v>
      </c>
      <c r="C14052" t="s">
        <v>413</v>
      </c>
      <c r="D14052">
        <v>-115000000</v>
      </c>
      <c r="E14052">
        <v>2019</v>
      </c>
    </row>
    <row r="14053" spans="1:5" x14ac:dyDescent="0.25">
      <c r="A14053" t="s">
        <v>350</v>
      </c>
      <c r="B14053" t="s">
        <v>188</v>
      </c>
      <c r="C14053" t="s">
        <v>413</v>
      </c>
      <c r="D14053">
        <v>-121000000</v>
      </c>
      <c r="E14053">
        <v>2020</v>
      </c>
    </row>
    <row r="14054" spans="1:5" x14ac:dyDescent="0.25">
      <c r="A14054" t="s">
        <v>350</v>
      </c>
      <c r="B14054" t="s">
        <v>188</v>
      </c>
      <c r="C14054" t="s">
        <v>15</v>
      </c>
      <c r="D14054">
        <v>687538000000</v>
      </c>
      <c r="E14054">
        <v>2018</v>
      </c>
    </row>
    <row r="14055" spans="1:5" x14ac:dyDescent="0.25">
      <c r="A14055" t="s">
        <v>350</v>
      </c>
      <c r="B14055" t="s">
        <v>188</v>
      </c>
      <c r="C14055" t="s">
        <v>15</v>
      </c>
      <c r="D14055">
        <v>740463000000</v>
      </c>
      <c r="E14055">
        <v>2019</v>
      </c>
    </row>
    <row r="14056" spans="1:5" x14ac:dyDescent="0.25">
      <c r="A14056" t="s">
        <v>350</v>
      </c>
      <c r="B14056" t="s">
        <v>188</v>
      </c>
      <c r="C14056" t="s">
        <v>15</v>
      </c>
      <c r="D14056">
        <v>795146000000</v>
      </c>
      <c r="E14056">
        <v>2020</v>
      </c>
    </row>
    <row r="14057" spans="1:5" x14ac:dyDescent="0.25">
      <c r="A14057" t="s">
        <v>350</v>
      </c>
      <c r="B14057" t="s">
        <v>188</v>
      </c>
      <c r="C14057" t="s">
        <v>414</v>
      </c>
      <c r="D14057">
        <v>0</v>
      </c>
      <c r="E14057">
        <v>2018</v>
      </c>
    </row>
    <row r="14058" spans="1:5" x14ac:dyDescent="0.25">
      <c r="A14058" t="s">
        <v>350</v>
      </c>
      <c r="B14058" t="s">
        <v>188</v>
      </c>
      <c r="C14058" t="s">
        <v>414</v>
      </c>
      <c r="D14058">
        <v>0</v>
      </c>
      <c r="E14058">
        <v>2019</v>
      </c>
    </row>
    <row r="14059" spans="1:5" x14ac:dyDescent="0.25">
      <c r="A14059" t="s">
        <v>350</v>
      </c>
      <c r="B14059" t="s">
        <v>188</v>
      </c>
      <c r="C14059" t="s">
        <v>414</v>
      </c>
      <c r="D14059">
        <v>0</v>
      </c>
      <c r="E14059">
        <v>2020</v>
      </c>
    </row>
    <row r="14060" spans="1:5" x14ac:dyDescent="0.25">
      <c r="A14060" t="s">
        <v>350</v>
      </c>
      <c r="B14060" t="s">
        <v>188</v>
      </c>
      <c r="C14060" t="s">
        <v>415</v>
      </c>
      <c r="D14060">
        <v>-2801000000</v>
      </c>
      <c r="E14060">
        <v>2018</v>
      </c>
    </row>
    <row r="14061" spans="1:5" x14ac:dyDescent="0.25">
      <c r="A14061" t="s">
        <v>350</v>
      </c>
      <c r="B14061" t="s">
        <v>188</v>
      </c>
      <c r="C14061" t="s">
        <v>415</v>
      </c>
      <c r="D14061">
        <v>4568000000</v>
      </c>
      <c r="E14061">
        <v>2019</v>
      </c>
    </row>
    <row r="14062" spans="1:5" x14ac:dyDescent="0.25">
      <c r="A14062" t="s">
        <v>350</v>
      </c>
      <c r="B14062" t="s">
        <v>188</v>
      </c>
      <c r="C14062" t="s">
        <v>415</v>
      </c>
      <c r="D14062">
        <v>10729000000</v>
      </c>
      <c r="E14062">
        <v>2020</v>
      </c>
    </row>
    <row r="14063" spans="1:5" x14ac:dyDescent="0.25">
      <c r="A14063" t="s">
        <v>350</v>
      </c>
      <c r="B14063" t="s">
        <v>188</v>
      </c>
      <c r="C14063" t="s">
        <v>416</v>
      </c>
      <c r="D14063">
        <v>-5634000000</v>
      </c>
      <c r="E14063">
        <v>2018</v>
      </c>
    </row>
    <row r="14064" spans="1:5" x14ac:dyDescent="0.25">
      <c r="A14064" t="s">
        <v>350</v>
      </c>
      <c r="B14064" t="s">
        <v>188</v>
      </c>
      <c r="C14064" t="s">
        <v>416</v>
      </c>
      <c r="D14064">
        <v>-17586000000</v>
      </c>
      <c r="E14064">
        <v>2019</v>
      </c>
    </row>
    <row r="14065" spans="1:5" x14ac:dyDescent="0.25">
      <c r="A14065" t="s">
        <v>350</v>
      </c>
      <c r="B14065" t="s">
        <v>188</v>
      </c>
      <c r="C14065" t="s">
        <v>416</v>
      </c>
      <c r="D14065">
        <v>-18569000000</v>
      </c>
      <c r="E14065">
        <v>2020</v>
      </c>
    </row>
    <row r="14066" spans="1:5" x14ac:dyDescent="0.25">
      <c r="A14066" t="s">
        <v>350</v>
      </c>
      <c r="B14066" t="s">
        <v>188</v>
      </c>
      <c r="C14066" t="s">
        <v>417</v>
      </c>
      <c r="D14066">
        <v>11738000000</v>
      </c>
      <c r="E14066">
        <v>2018</v>
      </c>
    </row>
    <row r="14067" spans="1:5" x14ac:dyDescent="0.25">
      <c r="A14067" t="s">
        <v>350</v>
      </c>
      <c r="B14067" t="s">
        <v>188</v>
      </c>
      <c r="C14067" t="s">
        <v>417</v>
      </c>
      <c r="D14067">
        <v>13786000000</v>
      </c>
      <c r="E14067">
        <v>2019</v>
      </c>
    </row>
    <row r="14068" spans="1:5" x14ac:dyDescent="0.25">
      <c r="A14068" t="s">
        <v>350</v>
      </c>
      <c r="B14068" t="s">
        <v>188</v>
      </c>
      <c r="C14068" t="s">
        <v>417</v>
      </c>
      <c r="D14068">
        <v>11639000000</v>
      </c>
      <c r="E14068">
        <v>2020</v>
      </c>
    </row>
    <row r="14069" spans="1:5" x14ac:dyDescent="0.25">
      <c r="A14069" t="s">
        <v>350</v>
      </c>
      <c r="B14069" t="s">
        <v>188</v>
      </c>
      <c r="C14069" t="s">
        <v>418</v>
      </c>
      <c r="D14069">
        <v>15821000000</v>
      </c>
      <c r="E14069">
        <v>2018</v>
      </c>
    </row>
    <row r="14070" spans="1:5" x14ac:dyDescent="0.25">
      <c r="A14070" t="s">
        <v>350</v>
      </c>
      <c r="B14070" t="s">
        <v>188</v>
      </c>
      <c r="C14070" t="s">
        <v>418</v>
      </c>
      <c r="D14070">
        <v>16598000000</v>
      </c>
      <c r="E14070">
        <v>2019</v>
      </c>
    </row>
    <row r="14071" spans="1:5" x14ac:dyDescent="0.25">
      <c r="A14071" t="s">
        <v>350</v>
      </c>
      <c r="B14071" t="s">
        <v>188</v>
      </c>
      <c r="C14071" t="s">
        <v>418</v>
      </c>
      <c r="D14071">
        <v>19795000000</v>
      </c>
      <c r="E14071">
        <v>2020</v>
      </c>
    </row>
    <row r="14072" spans="1:5" x14ac:dyDescent="0.25">
      <c r="A14072" t="s">
        <v>350</v>
      </c>
      <c r="B14072" t="s">
        <v>188</v>
      </c>
      <c r="C14072" t="s">
        <v>419</v>
      </c>
      <c r="D14072">
        <v>1809000000</v>
      </c>
      <c r="E14072">
        <v>2018</v>
      </c>
    </row>
    <row r="14073" spans="1:5" x14ac:dyDescent="0.25">
      <c r="A14073" t="s">
        <v>350</v>
      </c>
      <c r="B14073" t="s">
        <v>188</v>
      </c>
      <c r="C14073" t="s">
        <v>419</v>
      </c>
      <c r="D14073">
        <v>514000000</v>
      </c>
      <c r="E14073">
        <v>2019</v>
      </c>
    </row>
    <row r="14074" spans="1:5" x14ac:dyDescent="0.25">
      <c r="A14074" t="s">
        <v>350</v>
      </c>
      <c r="B14074" t="s">
        <v>188</v>
      </c>
      <c r="C14074" t="s">
        <v>419</v>
      </c>
      <c r="D14074">
        <v>-842000000</v>
      </c>
      <c r="E14074">
        <v>2020</v>
      </c>
    </row>
    <row r="14075" spans="1:5" x14ac:dyDescent="0.25">
      <c r="A14075" t="s">
        <v>350</v>
      </c>
      <c r="B14075" t="s">
        <v>188</v>
      </c>
      <c r="C14075" t="s">
        <v>420</v>
      </c>
      <c r="D14075">
        <v>0</v>
      </c>
      <c r="E14075">
        <v>2018</v>
      </c>
    </row>
    <row r="14076" spans="1:5" x14ac:dyDescent="0.25">
      <c r="A14076" t="s">
        <v>350</v>
      </c>
      <c r="B14076" t="s">
        <v>188</v>
      </c>
      <c r="C14076" t="s">
        <v>420</v>
      </c>
      <c r="D14076">
        <v>0</v>
      </c>
      <c r="E14076">
        <v>2019</v>
      </c>
    </row>
    <row r="14077" spans="1:5" x14ac:dyDescent="0.25">
      <c r="A14077" t="s">
        <v>350</v>
      </c>
      <c r="B14077" t="s">
        <v>188</v>
      </c>
      <c r="C14077" t="s">
        <v>420</v>
      </c>
      <c r="D14077">
        <v>0</v>
      </c>
      <c r="E14077">
        <v>2020</v>
      </c>
    </row>
    <row r="14078" spans="1:5" x14ac:dyDescent="0.25">
      <c r="A14078" t="s">
        <v>350</v>
      </c>
      <c r="B14078" t="s">
        <v>188</v>
      </c>
      <c r="C14078" t="s">
        <v>421</v>
      </c>
      <c r="D14078">
        <v>7911000000</v>
      </c>
      <c r="E14078">
        <v>2018</v>
      </c>
    </row>
    <row r="14079" spans="1:5" x14ac:dyDescent="0.25">
      <c r="A14079" t="s">
        <v>350</v>
      </c>
      <c r="B14079" t="s">
        <v>188</v>
      </c>
      <c r="C14079" t="s">
        <v>421</v>
      </c>
      <c r="D14079">
        <v>8107000000</v>
      </c>
      <c r="E14079">
        <v>2019</v>
      </c>
    </row>
    <row r="14080" spans="1:5" x14ac:dyDescent="0.25">
      <c r="A14080" t="s">
        <v>350</v>
      </c>
      <c r="B14080" t="s">
        <v>188</v>
      </c>
      <c r="C14080" t="s">
        <v>421</v>
      </c>
      <c r="D14080">
        <v>4036000000</v>
      </c>
      <c r="E14080">
        <v>2020</v>
      </c>
    </row>
    <row r="14081" spans="1:5" x14ac:dyDescent="0.25">
      <c r="A14081" t="s">
        <v>350</v>
      </c>
      <c r="B14081" t="s">
        <v>188</v>
      </c>
      <c r="C14081" t="s">
        <v>422</v>
      </c>
      <c r="D14081">
        <v>-10013000000</v>
      </c>
      <c r="E14081">
        <v>2018</v>
      </c>
    </row>
    <row r="14082" spans="1:5" x14ac:dyDescent="0.25">
      <c r="A14082" t="s">
        <v>350</v>
      </c>
      <c r="B14082" t="s">
        <v>188</v>
      </c>
      <c r="C14082" t="s">
        <v>422</v>
      </c>
      <c r="D14082">
        <v>-7939000000</v>
      </c>
      <c r="E14082">
        <v>2019</v>
      </c>
    </row>
    <row r="14083" spans="1:5" x14ac:dyDescent="0.25">
      <c r="A14083" t="s">
        <v>350</v>
      </c>
      <c r="B14083" t="s">
        <v>188</v>
      </c>
      <c r="C14083" t="s">
        <v>422</v>
      </c>
      <c r="D14083">
        <v>-4011000000</v>
      </c>
      <c r="E14083">
        <v>2020</v>
      </c>
    </row>
    <row r="14084" spans="1:5" x14ac:dyDescent="0.25">
      <c r="A14084" t="s">
        <v>350</v>
      </c>
      <c r="B14084" t="s">
        <v>188</v>
      </c>
      <c r="C14084" t="s">
        <v>423</v>
      </c>
      <c r="D14084">
        <v>12000000</v>
      </c>
      <c r="E14084">
        <v>2018</v>
      </c>
    </row>
    <row r="14085" spans="1:5" x14ac:dyDescent="0.25">
      <c r="A14085" t="s">
        <v>350</v>
      </c>
      <c r="B14085" t="s">
        <v>188</v>
      </c>
      <c r="C14085" t="s">
        <v>423</v>
      </c>
      <c r="D14085">
        <v>12000000</v>
      </c>
      <c r="E14085">
        <v>2019</v>
      </c>
    </row>
    <row r="14086" spans="1:5" x14ac:dyDescent="0.25">
      <c r="A14086" t="s">
        <v>350</v>
      </c>
      <c r="B14086" t="s">
        <v>188</v>
      </c>
      <c r="C14086" t="s">
        <v>423</v>
      </c>
      <c r="D14086">
        <v>12000000</v>
      </c>
      <c r="E14086">
        <v>2020</v>
      </c>
    </row>
    <row r="14087" spans="1:5" x14ac:dyDescent="0.25">
      <c r="A14087" t="s">
        <v>350</v>
      </c>
      <c r="B14087" t="s">
        <v>188</v>
      </c>
      <c r="C14087" t="s">
        <v>424</v>
      </c>
      <c r="D14087">
        <v>7000000</v>
      </c>
      <c r="E14087">
        <v>2018</v>
      </c>
    </row>
    <row r="14088" spans="1:5" x14ac:dyDescent="0.25">
      <c r="A14088" t="s">
        <v>350</v>
      </c>
      <c r="B14088" t="s">
        <v>188</v>
      </c>
      <c r="C14088" t="s">
        <v>424</v>
      </c>
      <c r="D14088">
        <v>16000000</v>
      </c>
      <c r="E14088">
        <v>2019</v>
      </c>
    </row>
    <row r="14089" spans="1:5" x14ac:dyDescent="0.25">
      <c r="A14089" t="s">
        <v>350</v>
      </c>
      <c r="B14089" t="s">
        <v>188</v>
      </c>
      <c r="C14089" t="s">
        <v>424</v>
      </c>
      <c r="D14089">
        <v>16000000</v>
      </c>
      <c r="E14089">
        <v>2020</v>
      </c>
    </row>
    <row r="14090" spans="1:5" x14ac:dyDescent="0.25">
      <c r="A14090" t="s">
        <v>350</v>
      </c>
      <c r="B14090" t="s">
        <v>188</v>
      </c>
      <c r="C14090" t="s">
        <v>425</v>
      </c>
      <c r="D14090">
        <v>-1494000000</v>
      </c>
      <c r="E14090">
        <v>2018</v>
      </c>
    </row>
    <row r="14091" spans="1:5" x14ac:dyDescent="0.25">
      <c r="A14091" t="s">
        <v>350</v>
      </c>
      <c r="B14091" t="s">
        <v>188</v>
      </c>
      <c r="C14091" t="s">
        <v>425</v>
      </c>
      <c r="D14091">
        <v>17208000000</v>
      </c>
      <c r="E14091">
        <v>2019</v>
      </c>
    </row>
    <row r="14092" spans="1:5" x14ac:dyDescent="0.25">
      <c r="A14092" t="s">
        <v>350</v>
      </c>
      <c r="B14092" t="s">
        <v>188</v>
      </c>
      <c r="C14092" t="s">
        <v>425</v>
      </c>
      <c r="D14092">
        <v>10427000000</v>
      </c>
      <c r="E14092">
        <v>2020</v>
      </c>
    </row>
    <row r="14093" spans="1:5" x14ac:dyDescent="0.25">
      <c r="A14093" t="s">
        <v>350</v>
      </c>
      <c r="B14093" t="s">
        <v>188</v>
      </c>
      <c r="C14093" t="s">
        <v>426</v>
      </c>
      <c r="D14093">
        <v>-1487000000</v>
      </c>
      <c r="E14093">
        <v>2018</v>
      </c>
    </row>
    <row r="14094" spans="1:5" x14ac:dyDescent="0.25">
      <c r="A14094" t="s">
        <v>350</v>
      </c>
      <c r="B14094" t="s">
        <v>188</v>
      </c>
      <c r="C14094" t="s">
        <v>426</v>
      </c>
      <c r="D14094">
        <v>17224000000</v>
      </c>
      <c r="E14094">
        <v>2019</v>
      </c>
    </row>
    <row r="14095" spans="1:5" x14ac:dyDescent="0.25">
      <c r="A14095" t="s">
        <v>350</v>
      </c>
      <c r="B14095" t="s">
        <v>188</v>
      </c>
      <c r="C14095" t="s">
        <v>426</v>
      </c>
      <c r="D14095">
        <v>10443000000</v>
      </c>
      <c r="E14095">
        <v>2020</v>
      </c>
    </row>
    <row r="14096" spans="1:5" x14ac:dyDescent="0.25">
      <c r="A14096" t="s">
        <v>350</v>
      </c>
      <c r="B14096" t="s">
        <v>188</v>
      </c>
      <c r="C14096" t="s">
        <v>21</v>
      </c>
      <c r="D14096">
        <v>47920000000</v>
      </c>
      <c r="E14096">
        <v>2018</v>
      </c>
    </row>
    <row r="14097" spans="1:5" x14ac:dyDescent="0.25">
      <c r="A14097" t="s">
        <v>350</v>
      </c>
      <c r="B14097" t="s">
        <v>188</v>
      </c>
      <c r="C14097" t="s">
        <v>21</v>
      </c>
      <c r="D14097">
        <v>49136000000</v>
      </c>
      <c r="E14097">
        <v>2019</v>
      </c>
    </row>
    <row r="14098" spans="1:5" x14ac:dyDescent="0.25">
      <c r="A14098" t="s">
        <v>350</v>
      </c>
      <c r="B14098" t="s">
        <v>188</v>
      </c>
      <c r="C14098" t="s">
        <v>21</v>
      </c>
      <c r="D14098">
        <v>47765000000</v>
      </c>
      <c r="E14098">
        <v>2020</v>
      </c>
    </row>
    <row r="14099" spans="1:5" x14ac:dyDescent="0.25">
      <c r="A14099" t="s">
        <v>350</v>
      </c>
      <c r="B14099" t="s">
        <v>188</v>
      </c>
      <c r="C14099" t="s">
        <v>427</v>
      </c>
      <c r="D14099">
        <v>61634000000</v>
      </c>
      <c r="E14099">
        <v>2018</v>
      </c>
    </row>
    <row r="14100" spans="1:5" x14ac:dyDescent="0.25">
      <c r="A14100" t="s">
        <v>350</v>
      </c>
      <c r="B14100" t="s">
        <v>188</v>
      </c>
      <c r="C14100" t="s">
        <v>427</v>
      </c>
      <c r="D14100">
        <v>62825000000</v>
      </c>
      <c r="E14100">
        <v>2019</v>
      </c>
    </row>
    <row r="14101" spans="1:5" x14ac:dyDescent="0.25">
      <c r="A14101" t="s">
        <v>350</v>
      </c>
      <c r="B14101" t="s">
        <v>188</v>
      </c>
      <c r="C14101" t="s">
        <v>427</v>
      </c>
      <c r="D14101">
        <v>60915000000</v>
      </c>
      <c r="E14101">
        <v>2020</v>
      </c>
    </row>
    <row r="14102" spans="1:5" x14ac:dyDescent="0.25">
      <c r="A14102" t="s">
        <v>350</v>
      </c>
      <c r="B14102" t="s">
        <v>188</v>
      </c>
      <c r="C14102" t="s">
        <v>13</v>
      </c>
      <c r="D14102">
        <v>20165000000</v>
      </c>
      <c r="E14102">
        <v>2018</v>
      </c>
    </row>
    <row r="14103" spans="1:5" x14ac:dyDescent="0.25">
      <c r="A14103" t="s">
        <v>350</v>
      </c>
      <c r="B14103" t="s">
        <v>188</v>
      </c>
      <c r="C14103" t="s">
        <v>13</v>
      </c>
      <c r="D14103">
        <v>20448000000</v>
      </c>
      <c r="E14103">
        <v>2019</v>
      </c>
    </row>
    <row r="14104" spans="1:5" x14ac:dyDescent="0.25">
      <c r="A14104" t="s">
        <v>350</v>
      </c>
      <c r="B14104" t="s">
        <v>188</v>
      </c>
      <c r="C14104" t="s">
        <v>13</v>
      </c>
      <c r="D14104">
        <v>29634000000</v>
      </c>
      <c r="E14104">
        <v>2020</v>
      </c>
    </row>
    <row r="14105" spans="1:5" x14ac:dyDescent="0.25">
      <c r="A14105" t="s">
        <v>350</v>
      </c>
      <c r="B14105" t="s">
        <v>188</v>
      </c>
      <c r="C14105" t="s">
        <v>16</v>
      </c>
      <c r="D14105">
        <v>701000000</v>
      </c>
      <c r="E14105">
        <v>2018</v>
      </c>
    </row>
    <row r="14106" spans="1:5" x14ac:dyDescent="0.25">
      <c r="A14106" t="s">
        <v>350</v>
      </c>
      <c r="B14106" t="s">
        <v>188</v>
      </c>
      <c r="C14106" t="s">
        <v>16</v>
      </c>
      <c r="D14106">
        <v>598000000</v>
      </c>
      <c r="E14106">
        <v>2019</v>
      </c>
    </row>
    <row r="14107" spans="1:5" x14ac:dyDescent="0.25">
      <c r="A14107" t="s">
        <v>350</v>
      </c>
      <c r="B14107" t="s">
        <v>188</v>
      </c>
      <c r="C14107" t="s">
        <v>16</v>
      </c>
      <c r="D14107">
        <v>1231000000</v>
      </c>
      <c r="E14107">
        <v>2020</v>
      </c>
    </row>
    <row r="14108" spans="1:5" x14ac:dyDescent="0.25">
      <c r="A14108" t="s">
        <v>350</v>
      </c>
      <c r="B14108" t="s">
        <v>188</v>
      </c>
      <c r="C14108" t="s">
        <v>428</v>
      </c>
      <c r="D14108">
        <v>0</v>
      </c>
      <c r="E14108">
        <v>2018</v>
      </c>
    </row>
    <row r="14109" spans="1:5" x14ac:dyDescent="0.25">
      <c r="A14109" t="s">
        <v>350</v>
      </c>
      <c r="B14109" t="s">
        <v>188</v>
      </c>
      <c r="C14109" t="s">
        <v>428</v>
      </c>
      <c r="D14109">
        <v>0</v>
      </c>
      <c r="E14109">
        <v>2020</v>
      </c>
    </row>
    <row r="14110" spans="1:5" x14ac:dyDescent="0.25">
      <c r="A14110" t="s">
        <v>350</v>
      </c>
      <c r="B14110" t="s">
        <v>188</v>
      </c>
      <c r="C14110" t="s">
        <v>429</v>
      </c>
      <c r="D14110">
        <v>0</v>
      </c>
      <c r="E14110">
        <v>2018</v>
      </c>
    </row>
    <row r="14111" spans="1:5" x14ac:dyDescent="0.25">
      <c r="A14111" t="s">
        <v>350</v>
      </c>
      <c r="B14111" t="s">
        <v>188</v>
      </c>
      <c r="C14111" t="s">
        <v>429</v>
      </c>
      <c r="D14111">
        <v>0</v>
      </c>
      <c r="E14111">
        <v>2019</v>
      </c>
    </row>
    <row r="14112" spans="1:5" x14ac:dyDescent="0.25">
      <c r="A14112" t="s">
        <v>350</v>
      </c>
      <c r="B14112" t="s">
        <v>188</v>
      </c>
      <c r="C14112" t="s">
        <v>429</v>
      </c>
      <c r="D14112">
        <v>0</v>
      </c>
      <c r="E14112">
        <v>2019</v>
      </c>
    </row>
    <row r="14113" spans="1:5" x14ac:dyDescent="0.25">
      <c r="A14113" t="s">
        <v>350</v>
      </c>
      <c r="B14113" t="s">
        <v>188</v>
      </c>
      <c r="C14113" t="s">
        <v>429</v>
      </c>
      <c r="D14113">
        <v>0</v>
      </c>
      <c r="E14113">
        <v>2020</v>
      </c>
    </row>
    <row r="14114" spans="1:5" x14ac:dyDescent="0.25">
      <c r="A14114" t="s">
        <v>350</v>
      </c>
      <c r="B14114" t="s">
        <v>188</v>
      </c>
      <c r="C14114" t="s">
        <v>430</v>
      </c>
      <c r="D14114">
        <v>6307000000</v>
      </c>
      <c r="E14114">
        <v>2018</v>
      </c>
    </row>
    <row r="14115" spans="1:5" x14ac:dyDescent="0.25">
      <c r="A14115" t="s">
        <v>350</v>
      </c>
      <c r="B14115" t="s">
        <v>188</v>
      </c>
      <c r="C14115" t="s">
        <v>430</v>
      </c>
      <c r="D14115">
        <v>6795000000</v>
      </c>
      <c r="E14115">
        <v>2019</v>
      </c>
    </row>
    <row r="14116" spans="1:5" x14ac:dyDescent="0.25">
      <c r="A14116" t="s">
        <v>350</v>
      </c>
      <c r="B14116" t="s">
        <v>188</v>
      </c>
      <c r="C14116" t="s">
        <v>430</v>
      </c>
      <c r="D14116">
        <v>6927000000</v>
      </c>
      <c r="E14116">
        <v>2020</v>
      </c>
    </row>
    <row r="14117" spans="1:5" x14ac:dyDescent="0.25">
      <c r="A14117" t="s">
        <v>350</v>
      </c>
      <c r="B14117" t="s">
        <v>188</v>
      </c>
      <c r="C14117" t="s">
        <v>431</v>
      </c>
      <c r="D14117">
        <v>0</v>
      </c>
      <c r="E14117">
        <v>2018</v>
      </c>
    </row>
    <row r="14118" spans="1:5" x14ac:dyDescent="0.25">
      <c r="A14118" t="s">
        <v>350</v>
      </c>
      <c r="B14118" t="s">
        <v>188</v>
      </c>
      <c r="C14118" t="s">
        <v>431</v>
      </c>
      <c r="D14118">
        <v>0</v>
      </c>
      <c r="E14118">
        <v>2019</v>
      </c>
    </row>
    <row r="14119" spans="1:5" x14ac:dyDescent="0.25">
      <c r="A14119" t="s">
        <v>350</v>
      </c>
      <c r="B14119" t="s">
        <v>188</v>
      </c>
      <c r="C14119" t="s">
        <v>431</v>
      </c>
      <c r="D14119">
        <v>0</v>
      </c>
      <c r="E14119">
        <v>2020</v>
      </c>
    </row>
    <row r="14120" spans="1:5" x14ac:dyDescent="0.25">
      <c r="A14120" t="s">
        <v>350</v>
      </c>
      <c r="B14120" t="s">
        <v>188</v>
      </c>
      <c r="C14120" t="s">
        <v>432</v>
      </c>
      <c r="D14120">
        <v>43465</v>
      </c>
      <c r="E14120">
        <v>2018</v>
      </c>
    </row>
    <row r="14121" spans="1:5" x14ac:dyDescent="0.25">
      <c r="A14121" t="s">
        <v>350</v>
      </c>
      <c r="B14121" t="s">
        <v>188</v>
      </c>
      <c r="C14121" t="s">
        <v>432</v>
      </c>
      <c r="D14121">
        <v>43830</v>
      </c>
      <c r="E14121">
        <v>2019</v>
      </c>
    </row>
    <row r="14122" spans="1:5" x14ac:dyDescent="0.25">
      <c r="A14122" t="s">
        <v>350</v>
      </c>
      <c r="B14122" t="s">
        <v>188</v>
      </c>
      <c r="C14122" t="s">
        <v>432</v>
      </c>
      <c r="D14122">
        <v>44196</v>
      </c>
      <c r="E14122">
        <v>2020</v>
      </c>
    </row>
    <row r="14123" spans="1:5" x14ac:dyDescent="0.25">
      <c r="A14123" t="s">
        <v>350</v>
      </c>
      <c r="B14123" t="s">
        <v>188</v>
      </c>
      <c r="C14123" t="s">
        <v>433</v>
      </c>
      <c r="D14123">
        <v>217000000</v>
      </c>
      <c r="E14123">
        <v>2018</v>
      </c>
    </row>
    <row r="14124" spans="1:5" x14ac:dyDescent="0.25">
      <c r="A14124" t="s">
        <v>350</v>
      </c>
      <c r="B14124" t="s">
        <v>188</v>
      </c>
      <c r="C14124" t="s">
        <v>433</v>
      </c>
      <c r="D14124">
        <v>238000000</v>
      </c>
      <c r="E14124">
        <v>2019</v>
      </c>
    </row>
    <row r="14125" spans="1:5" x14ac:dyDescent="0.25">
      <c r="A14125" t="s">
        <v>350</v>
      </c>
      <c r="B14125" t="s">
        <v>188</v>
      </c>
      <c r="C14125" t="s">
        <v>433</v>
      </c>
      <c r="D14125">
        <v>259000000</v>
      </c>
      <c r="E14125">
        <v>2020</v>
      </c>
    </row>
    <row r="14126" spans="1:5" x14ac:dyDescent="0.25">
      <c r="A14126" t="s">
        <v>350</v>
      </c>
      <c r="B14126" t="s">
        <v>188</v>
      </c>
      <c r="C14126" t="s">
        <v>434</v>
      </c>
      <c r="D14126">
        <v>52741000000</v>
      </c>
      <c r="E14126">
        <v>2018</v>
      </c>
    </row>
    <row r="14127" spans="1:5" x14ac:dyDescent="0.25">
      <c r="A14127" t="s">
        <v>350</v>
      </c>
      <c r="B14127" t="s">
        <v>188</v>
      </c>
      <c r="C14127" t="s">
        <v>434</v>
      </c>
      <c r="D14127">
        <v>66144000000</v>
      </c>
      <c r="E14127">
        <v>2019</v>
      </c>
    </row>
    <row r="14128" spans="1:5" x14ac:dyDescent="0.25">
      <c r="A14128" t="s">
        <v>350</v>
      </c>
      <c r="B14128" t="s">
        <v>188</v>
      </c>
      <c r="C14128" t="s">
        <v>434</v>
      </c>
      <c r="D14128">
        <v>74558000000</v>
      </c>
      <c r="E14128">
        <v>2020</v>
      </c>
    </row>
    <row r="14129" spans="1:5" x14ac:dyDescent="0.25">
      <c r="A14129" t="s">
        <v>350</v>
      </c>
      <c r="B14129" t="s">
        <v>188</v>
      </c>
      <c r="C14129" t="s">
        <v>435</v>
      </c>
      <c r="D14129">
        <v>0</v>
      </c>
      <c r="E14129">
        <v>2018</v>
      </c>
    </row>
    <row r="14130" spans="1:5" x14ac:dyDescent="0.25">
      <c r="A14130" t="s">
        <v>350</v>
      </c>
      <c r="B14130" t="s">
        <v>188</v>
      </c>
      <c r="C14130" t="s">
        <v>435</v>
      </c>
      <c r="D14130">
        <v>0</v>
      </c>
      <c r="E14130">
        <v>2019</v>
      </c>
    </row>
    <row r="14131" spans="1:5" x14ac:dyDescent="0.25">
      <c r="A14131" t="s">
        <v>350</v>
      </c>
      <c r="B14131" t="s">
        <v>188</v>
      </c>
      <c r="C14131" t="s">
        <v>435</v>
      </c>
      <c r="D14131">
        <v>0</v>
      </c>
      <c r="E14131">
        <v>2020</v>
      </c>
    </row>
    <row r="14132" spans="1:5" x14ac:dyDescent="0.25">
      <c r="A14132" t="s">
        <v>350</v>
      </c>
      <c r="B14132" t="s">
        <v>188</v>
      </c>
      <c r="C14132" t="s">
        <v>436</v>
      </c>
      <c r="D14132">
        <v>9422000000</v>
      </c>
      <c r="E14132">
        <v>2018</v>
      </c>
    </row>
    <row r="14133" spans="1:5" x14ac:dyDescent="0.25">
      <c r="A14133" t="s">
        <v>350</v>
      </c>
      <c r="B14133" t="s">
        <v>188</v>
      </c>
      <c r="C14133" t="s">
        <v>436</v>
      </c>
      <c r="D14133">
        <v>9308000000</v>
      </c>
      <c r="E14133">
        <v>2019</v>
      </c>
    </row>
    <row r="14134" spans="1:5" x14ac:dyDescent="0.25">
      <c r="A14134" t="s">
        <v>350</v>
      </c>
      <c r="B14134" t="s">
        <v>188</v>
      </c>
      <c r="C14134" t="s">
        <v>436</v>
      </c>
      <c r="D14134">
        <v>10112000000</v>
      </c>
      <c r="E14134">
        <v>2020</v>
      </c>
    </row>
    <row r="14135" spans="1:5" x14ac:dyDescent="0.25">
      <c r="A14135" t="s">
        <v>350</v>
      </c>
      <c r="B14135" t="s">
        <v>188</v>
      </c>
      <c r="C14135" t="s">
        <v>437</v>
      </c>
      <c r="D14135">
        <v>20021000000</v>
      </c>
      <c r="E14135">
        <v>2018</v>
      </c>
    </row>
    <row r="14136" spans="1:5" x14ac:dyDescent="0.25">
      <c r="A14136" t="s">
        <v>350</v>
      </c>
      <c r="B14136" t="s">
        <v>188</v>
      </c>
      <c r="C14136" t="s">
        <v>437</v>
      </c>
      <c r="D14136">
        <v>20484000000</v>
      </c>
      <c r="E14136">
        <v>2019</v>
      </c>
    </row>
    <row r="14137" spans="1:5" x14ac:dyDescent="0.25">
      <c r="A14137" t="s">
        <v>350</v>
      </c>
      <c r="B14137" t="s">
        <v>188</v>
      </c>
      <c r="C14137" t="s">
        <v>437</v>
      </c>
      <c r="D14137">
        <v>20077000000</v>
      </c>
      <c r="E14137">
        <v>2020</v>
      </c>
    </row>
    <row r="14138" spans="1:5" x14ac:dyDescent="0.25">
      <c r="A14138" t="s">
        <v>350</v>
      </c>
      <c r="B14138" t="s">
        <v>188</v>
      </c>
      <c r="C14138" t="s">
        <v>438</v>
      </c>
      <c r="D14138">
        <v>5128000000</v>
      </c>
      <c r="E14138">
        <v>2018</v>
      </c>
    </row>
    <row r="14139" spans="1:5" x14ac:dyDescent="0.25">
      <c r="A14139" t="s">
        <v>350</v>
      </c>
      <c r="B14139" t="s">
        <v>188</v>
      </c>
      <c r="C14139" t="s">
        <v>438</v>
      </c>
      <c r="D14139">
        <v>5909000000</v>
      </c>
      <c r="E14139">
        <v>2019</v>
      </c>
    </row>
    <row r="14140" spans="1:5" x14ac:dyDescent="0.25">
      <c r="A14140" t="s">
        <v>350</v>
      </c>
      <c r="B14140" t="s">
        <v>188</v>
      </c>
      <c r="C14140" t="s">
        <v>438</v>
      </c>
      <c r="D14140">
        <v>5418000000</v>
      </c>
      <c r="E14140">
        <v>2020</v>
      </c>
    </row>
    <row r="14141" spans="1:5" x14ac:dyDescent="0.25">
      <c r="A14141" t="s">
        <v>350</v>
      </c>
      <c r="B14141" t="s">
        <v>188</v>
      </c>
      <c r="C14141" t="s">
        <v>439</v>
      </c>
      <c r="D14141">
        <v>0</v>
      </c>
      <c r="E14141">
        <v>2018</v>
      </c>
    </row>
    <row r="14142" spans="1:5" x14ac:dyDescent="0.25">
      <c r="A14142" t="s">
        <v>350</v>
      </c>
      <c r="B14142" t="s">
        <v>188</v>
      </c>
      <c r="C14142" t="s">
        <v>439</v>
      </c>
      <c r="D14142">
        <v>0</v>
      </c>
      <c r="E14142">
        <v>2019</v>
      </c>
    </row>
    <row r="14143" spans="1:5" x14ac:dyDescent="0.25">
      <c r="A14143" t="s">
        <v>350</v>
      </c>
      <c r="B14143" t="s">
        <v>188</v>
      </c>
      <c r="C14143" t="s">
        <v>439</v>
      </c>
      <c r="D14143">
        <v>0</v>
      </c>
      <c r="E14143">
        <v>2020</v>
      </c>
    </row>
    <row r="14144" spans="1:5" x14ac:dyDescent="0.25">
      <c r="A14144" t="s">
        <v>350</v>
      </c>
      <c r="B14144" t="s">
        <v>188</v>
      </c>
      <c r="C14144" t="s">
        <v>23</v>
      </c>
      <c r="D14144">
        <v>1179000000</v>
      </c>
      <c r="E14144">
        <v>2018</v>
      </c>
    </row>
    <row r="14145" spans="1:5" x14ac:dyDescent="0.25">
      <c r="A14145" t="s">
        <v>350</v>
      </c>
      <c r="B14145" t="s">
        <v>188</v>
      </c>
      <c r="C14145" t="s">
        <v>23</v>
      </c>
      <c r="D14145">
        <v>886000000</v>
      </c>
      <c r="E14145">
        <v>2019</v>
      </c>
    </row>
    <row r="14146" spans="1:5" x14ac:dyDescent="0.25">
      <c r="A14146" t="s">
        <v>350</v>
      </c>
      <c r="B14146" t="s">
        <v>188</v>
      </c>
      <c r="C14146" t="s">
        <v>23</v>
      </c>
      <c r="D14146">
        <v>1509000000</v>
      </c>
      <c r="E14146">
        <v>2020</v>
      </c>
    </row>
    <row r="14147" spans="1:5" x14ac:dyDescent="0.25">
      <c r="A14147" t="s">
        <v>350</v>
      </c>
      <c r="B14147" t="s">
        <v>188</v>
      </c>
      <c r="C14147" t="s">
        <v>440</v>
      </c>
      <c r="D14147">
        <v>0</v>
      </c>
      <c r="E14147">
        <v>2018</v>
      </c>
    </row>
    <row r="14148" spans="1:5" x14ac:dyDescent="0.25">
      <c r="A14148" t="s">
        <v>350</v>
      </c>
      <c r="B14148" t="s">
        <v>188</v>
      </c>
      <c r="C14148" t="s">
        <v>440</v>
      </c>
      <c r="D14148">
        <v>0</v>
      </c>
      <c r="E14148">
        <v>2019</v>
      </c>
    </row>
    <row r="14149" spans="1:5" x14ac:dyDescent="0.25">
      <c r="A14149" t="s">
        <v>350</v>
      </c>
      <c r="B14149" t="s">
        <v>188</v>
      </c>
      <c r="C14149" t="s">
        <v>440</v>
      </c>
      <c r="D14149">
        <v>0</v>
      </c>
      <c r="E14149">
        <v>2020</v>
      </c>
    </row>
    <row r="14150" spans="1:5" x14ac:dyDescent="0.25">
      <c r="A14150" t="s">
        <v>350</v>
      </c>
      <c r="B14150" t="s">
        <v>188</v>
      </c>
      <c r="C14150" t="s">
        <v>22</v>
      </c>
      <c r="D14150">
        <v>0</v>
      </c>
      <c r="E14150">
        <v>2018</v>
      </c>
    </row>
    <row r="14151" spans="1:5" x14ac:dyDescent="0.25">
      <c r="A14151" t="s">
        <v>350</v>
      </c>
      <c r="B14151" t="s">
        <v>188</v>
      </c>
      <c r="C14151" t="s">
        <v>22</v>
      </c>
      <c r="D14151">
        <v>0</v>
      </c>
      <c r="E14151">
        <v>2019</v>
      </c>
    </row>
    <row r="14152" spans="1:5" x14ac:dyDescent="0.25">
      <c r="A14152" t="s">
        <v>350</v>
      </c>
      <c r="B14152" t="s">
        <v>188</v>
      </c>
      <c r="C14152" t="s">
        <v>22</v>
      </c>
      <c r="D14152">
        <v>0</v>
      </c>
      <c r="E14152">
        <v>2020</v>
      </c>
    </row>
    <row r="14153" spans="1:5" x14ac:dyDescent="0.25">
      <c r="A14153" t="s">
        <v>350</v>
      </c>
      <c r="B14153" t="s">
        <v>188</v>
      </c>
      <c r="C14153" t="s">
        <v>441</v>
      </c>
      <c r="D14153">
        <v>1130000000</v>
      </c>
      <c r="E14153">
        <v>2018</v>
      </c>
    </row>
    <row r="14154" spans="1:5" x14ac:dyDescent="0.25">
      <c r="A14154" t="s">
        <v>350</v>
      </c>
      <c r="B14154" t="s">
        <v>188</v>
      </c>
      <c r="C14154" t="s">
        <v>441</v>
      </c>
      <c r="D14154">
        <v>964000000</v>
      </c>
      <c r="E14154">
        <v>2019</v>
      </c>
    </row>
    <row r="14155" spans="1:5" x14ac:dyDescent="0.25">
      <c r="A14155" t="s">
        <v>350</v>
      </c>
      <c r="B14155" t="s">
        <v>188</v>
      </c>
      <c r="C14155" t="s">
        <v>441</v>
      </c>
      <c r="D14155">
        <v>891000000</v>
      </c>
      <c r="E14155">
        <v>2020</v>
      </c>
    </row>
    <row r="14156" spans="1:5" x14ac:dyDescent="0.25">
      <c r="A14156" t="s">
        <v>350</v>
      </c>
      <c r="B14156" t="s">
        <v>188</v>
      </c>
      <c r="C14156" t="s">
        <v>11</v>
      </c>
      <c r="D14156">
        <v>0</v>
      </c>
      <c r="E14156">
        <v>2018</v>
      </c>
    </row>
    <row r="14157" spans="1:5" x14ac:dyDescent="0.25">
      <c r="A14157" t="s">
        <v>350</v>
      </c>
      <c r="B14157" t="s">
        <v>188</v>
      </c>
      <c r="C14157" t="s">
        <v>11</v>
      </c>
      <c r="D14157">
        <v>0</v>
      </c>
      <c r="E14157">
        <v>2019</v>
      </c>
    </row>
    <row r="14158" spans="1:5" x14ac:dyDescent="0.25">
      <c r="A14158" t="s">
        <v>350</v>
      </c>
      <c r="B14158" t="s">
        <v>188</v>
      </c>
      <c r="C14158" t="s">
        <v>11</v>
      </c>
      <c r="D14158">
        <v>0</v>
      </c>
      <c r="E14158">
        <v>2020</v>
      </c>
    </row>
    <row r="14159" spans="1:5" x14ac:dyDescent="0.25">
      <c r="A14159" t="s">
        <v>350</v>
      </c>
      <c r="B14159" t="s">
        <v>188</v>
      </c>
      <c r="C14159" t="s">
        <v>19</v>
      </c>
      <c r="D14159">
        <v>687538000000</v>
      </c>
      <c r="E14159">
        <v>2018</v>
      </c>
    </row>
    <row r="14160" spans="1:5" x14ac:dyDescent="0.25">
      <c r="A14160" t="s">
        <v>350</v>
      </c>
      <c r="B14160" t="s">
        <v>188</v>
      </c>
      <c r="C14160" t="s">
        <v>19</v>
      </c>
      <c r="D14160">
        <v>740463000000</v>
      </c>
      <c r="E14160">
        <v>2019</v>
      </c>
    </row>
    <row r="14161" spans="1:5" x14ac:dyDescent="0.25">
      <c r="A14161" t="s">
        <v>350</v>
      </c>
      <c r="B14161" t="s">
        <v>188</v>
      </c>
      <c r="C14161" t="s">
        <v>19</v>
      </c>
      <c r="D14161">
        <v>795146000000</v>
      </c>
      <c r="E14161">
        <v>2020</v>
      </c>
    </row>
    <row r="14162" spans="1:5" x14ac:dyDescent="0.25">
      <c r="A14162" t="s">
        <v>350</v>
      </c>
      <c r="B14162" t="s">
        <v>188</v>
      </c>
      <c r="C14162" t="s">
        <v>18</v>
      </c>
      <c r="D14162">
        <v>634580000000</v>
      </c>
      <c r="E14162">
        <v>2018</v>
      </c>
    </row>
    <row r="14163" spans="1:5" x14ac:dyDescent="0.25">
      <c r="A14163" t="s">
        <v>350</v>
      </c>
      <c r="B14163" t="s">
        <v>188</v>
      </c>
      <c r="C14163" t="s">
        <v>18</v>
      </c>
      <c r="D14163">
        <v>674081000000</v>
      </c>
      <c r="E14163">
        <v>2019</v>
      </c>
    </row>
    <row r="14164" spans="1:5" x14ac:dyDescent="0.25">
      <c r="A14164" t="s">
        <v>350</v>
      </c>
      <c r="B14164" t="s">
        <v>188</v>
      </c>
      <c r="C14164" t="s">
        <v>18</v>
      </c>
      <c r="D14164">
        <v>720329000000</v>
      </c>
      <c r="E14164">
        <v>2020</v>
      </c>
    </row>
    <row r="14165" spans="1:5" x14ac:dyDescent="0.25">
      <c r="A14165" t="s">
        <v>350</v>
      </c>
      <c r="B14165" t="s">
        <v>188</v>
      </c>
      <c r="C14165" t="s">
        <v>442</v>
      </c>
      <c r="D14165">
        <v>0</v>
      </c>
      <c r="E14165">
        <v>2018</v>
      </c>
    </row>
    <row r="14166" spans="1:5" x14ac:dyDescent="0.25">
      <c r="A14166" t="s">
        <v>350</v>
      </c>
      <c r="B14166" t="s">
        <v>188</v>
      </c>
      <c r="C14166" t="s">
        <v>442</v>
      </c>
      <c r="D14166">
        <v>0</v>
      </c>
      <c r="E14166">
        <v>2019</v>
      </c>
    </row>
    <row r="14167" spans="1:5" x14ac:dyDescent="0.25">
      <c r="A14167" t="s">
        <v>350</v>
      </c>
      <c r="B14167" t="s">
        <v>188</v>
      </c>
      <c r="C14167" t="s">
        <v>442</v>
      </c>
      <c r="D14167">
        <v>0</v>
      </c>
      <c r="E14167">
        <v>2020</v>
      </c>
    </row>
    <row r="14168" spans="1:5" x14ac:dyDescent="0.25">
      <c r="A14168" t="s">
        <v>350</v>
      </c>
      <c r="B14168" t="s">
        <v>188</v>
      </c>
      <c r="C14168" t="s">
        <v>443</v>
      </c>
      <c r="D14168">
        <v>432273000000</v>
      </c>
      <c r="E14168">
        <v>2018</v>
      </c>
    </row>
    <row r="14169" spans="1:5" x14ac:dyDescent="0.25">
      <c r="A14169" t="s">
        <v>350</v>
      </c>
      <c r="B14169" t="s">
        <v>188</v>
      </c>
      <c r="C14169" t="s">
        <v>443</v>
      </c>
      <c r="D14169">
        <v>469945000000</v>
      </c>
      <c r="E14169">
        <v>2019</v>
      </c>
    </row>
    <row r="14170" spans="1:5" x14ac:dyDescent="0.25">
      <c r="A14170" t="s">
        <v>350</v>
      </c>
      <c r="B14170" t="s">
        <v>188</v>
      </c>
      <c r="C14170" t="s">
        <v>443</v>
      </c>
      <c r="D14170">
        <v>504615000000</v>
      </c>
      <c r="E14170">
        <v>2020</v>
      </c>
    </row>
    <row r="14171" spans="1:5" x14ac:dyDescent="0.25">
      <c r="A14171" t="s">
        <v>350</v>
      </c>
      <c r="B14171" t="s">
        <v>188</v>
      </c>
      <c r="C14171" t="s">
        <v>444</v>
      </c>
      <c r="D14171">
        <v>2358000000</v>
      </c>
      <c r="E14171">
        <v>2018</v>
      </c>
    </row>
    <row r="14172" spans="1:5" x14ac:dyDescent="0.25">
      <c r="A14172" t="s">
        <v>350</v>
      </c>
      <c r="B14172" t="s">
        <v>188</v>
      </c>
      <c r="C14172" t="s">
        <v>444</v>
      </c>
      <c r="D14172">
        <v>6933000000</v>
      </c>
      <c r="E14172">
        <v>2019</v>
      </c>
    </row>
    <row r="14173" spans="1:5" x14ac:dyDescent="0.25">
      <c r="A14173" t="s">
        <v>350</v>
      </c>
      <c r="B14173" t="s">
        <v>188</v>
      </c>
      <c r="C14173" t="s">
        <v>444</v>
      </c>
      <c r="D14173">
        <v>9123000000</v>
      </c>
      <c r="E14173">
        <v>2020</v>
      </c>
    </row>
    <row r="14174" spans="1:5" x14ac:dyDescent="0.25">
      <c r="A14174" t="s">
        <v>350</v>
      </c>
      <c r="B14174" t="s">
        <v>188</v>
      </c>
      <c r="C14174" t="s">
        <v>445</v>
      </c>
      <c r="D14174">
        <v>0</v>
      </c>
      <c r="E14174">
        <v>2018</v>
      </c>
    </row>
    <row r="14175" spans="1:5" x14ac:dyDescent="0.25">
      <c r="A14175" t="s">
        <v>350</v>
      </c>
      <c r="B14175" t="s">
        <v>188</v>
      </c>
      <c r="C14175" t="s">
        <v>445</v>
      </c>
      <c r="D14175">
        <v>0</v>
      </c>
      <c r="E14175">
        <v>2019</v>
      </c>
    </row>
    <row r="14176" spans="1:5" x14ac:dyDescent="0.25">
      <c r="A14176" t="s">
        <v>350</v>
      </c>
      <c r="B14176" t="s">
        <v>188</v>
      </c>
      <c r="C14176" t="s">
        <v>445</v>
      </c>
      <c r="D14176">
        <v>0</v>
      </c>
      <c r="E14176">
        <v>2020</v>
      </c>
    </row>
    <row r="14177" spans="1:5" x14ac:dyDescent="0.25">
      <c r="A14177" t="s">
        <v>350</v>
      </c>
      <c r="B14177" t="s">
        <v>188</v>
      </c>
      <c r="C14177" t="s">
        <v>446</v>
      </c>
      <c r="D14177">
        <v>0</v>
      </c>
      <c r="E14177">
        <v>2018</v>
      </c>
    </row>
    <row r="14178" spans="1:5" x14ac:dyDescent="0.25">
      <c r="A14178" t="s">
        <v>350</v>
      </c>
      <c r="B14178" t="s">
        <v>188</v>
      </c>
      <c r="C14178" t="s">
        <v>446</v>
      </c>
      <c r="D14178">
        <v>0</v>
      </c>
      <c r="E14178">
        <v>2019</v>
      </c>
    </row>
    <row r="14179" spans="1:5" x14ac:dyDescent="0.25">
      <c r="A14179" t="s">
        <v>350</v>
      </c>
      <c r="B14179" t="s">
        <v>188</v>
      </c>
      <c r="C14179" t="s">
        <v>446</v>
      </c>
      <c r="D14179">
        <v>0</v>
      </c>
      <c r="E14179">
        <v>2020</v>
      </c>
    </row>
    <row r="14180" spans="1:5" x14ac:dyDescent="0.25">
      <c r="A14180" t="s">
        <v>350</v>
      </c>
      <c r="B14180" t="s">
        <v>188</v>
      </c>
      <c r="C14180" t="s">
        <v>447</v>
      </c>
      <c r="D14180">
        <v>-2180000000</v>
      </c>
      <c r="E14180">
        <v>2018</v>
      </c>
    </row>
    <row r="14181" spans="1:5" x14ac:dyDescent="0.25">
      <c r="A14181" t="s">
        <v>350</v>
      </c>
      <c r="B14181" t="s">
        <v>188</v>
      </c>
      <c r="C14181" t="s">
        <v>447</v>
      </c>
      <c r="D14181">
        <v>2624000000</v>
      </c>
      <c r="E14181">
        <v>2019</v>
      </c>
    </row>
    <row r="14182" spans="1:5" x14ac:dyDescent="0.25">
      <c r="A14182" t="s">
        <v>350</v>
      </c>
      <c r="B14182" t="s">
        <v>188</v>
      </c>
      <c r="C14182" t="s">
        <v>447</v>
      </c>
      <c r="D14182">
        <v>7230000000</v>
      </c>
      <c r="E14182">
        <v>2020</v>
      </c>
    </row>
    <row r="14183" spans="1:5" x14ac:dyDescent="0.25">
      <c r="A14183" t="s">
        <v>350</v>
      </c>
      <c r="B14183" t="s">
        <v>188</v>
      </c>
      <c r="C14183" t="s">
        <v>448</v>
      </c>
      <c r="D14183">
        <v>0</v>
      </c>
      <c r="E14183">
        <v>2018</v>
      </c>
    </row>
    <row r="14184" spans="1:5" x14ac:dyDescent="0.25">
      <c r="A14184" t="s">
        <v>350</v>
      </c>
      <c r="B14184" t="s">
        <v>188</v>
      </c>
      <c r="C14184" t="s">
        <v>448</v>
      </c>
      <c r="D14184">
        <v>0</v>
      </c>
      <c r="E14184">
        <v>2019</v>
      </c>
    </row>
    <row r="14185" spans="1:5" x14ac:dyDescent="0.25">
      <c r="A14185" t="s">
        <v>350</v>
      </c>
      <c r="B14185" t="s">
        <v>188</v>
      </c>
      <c r="C14185" t="s">
        <v>448</v>
      </c>
      <c r="D14185">
        <v>0</v>
      </c>
      <c r="E14185">
        <v>2020</v>
      </c>
    </row>
    <row r="14186" spans="1:5" x14ac:dyDescent="0.25">
      <c r="A14186" t="s">
        <v>350</v>
      </c>
      <c r="B14186" t="s">
        <v>188</v>
      </c>
      <c r="C14186" t="s">
        <v>449</v>
      </c>
      <c r="D14186">
        <v>-6628000000</v>
      </c>
      <c r="E14186">
        <v>2018</v>
      </c>
    </row>
    <row r="14187" spans="1:5" x14ac:dyDescent="0.25">
      <c r="A14187" t="s">
        <v>350</v>
      </c>
      <c r="B14187" t="s">
        <v>188</v>
      </c>
      <c r="C14187" t="s">
        <v>449</v>
      </c>
      <c r="D14187">
        <v>-15666000000</v>
      </c>
      <c r="E14187">
        <v>2019</v>
      </c>
    </row>
    <row r="14188" spans="1:5" x14ac:dyDescent="0.25">
      <c r="A14188" t="s">
        <v>350</v>
      </c>
      <c r="B14188" t="s">
        <v>188</v>
      </c>
      <c r="C14188" t="s">
        <v>449</v>
      </c>
      <c r="D14188">
        <v>-17933000000</v>
      </c>
      <c r="E14188">
        <v>2020</v>
      </c>
    </row>
    <row r="14189" spans="1:5" x14ac:dyDescent="0.25">
      <c r="A14189" t="s">
        <v>350</v>
      </c>
      <c r="B14189" t="s">
        <v>188</v>
      </c>
      <c r="C14189" t="s">
        <v>450</v>
      </c>
      <c r="D14189">
        <v>0</v>
      </c>
      <c r="E14189">
        <v>2018</v>
      </c>
    </row>
    <row r="14190" spans="1:5" x14ac:dyDescent="0.25">
      <c r="A14190" t="s">
        <v>350</v>
      </c>
      <c r="B14190" t="s">
        <v>188</v>
      </c>
      <c r="C14190" t="s">
        <v>450</v>
      </c>
      <c r="D14190">
        <v>0</v>
      </c>
      <c r="E14190">
        <v>2019</v>
      </c>
    </row>
    <row r="14191" spans="1:5" x14ac:dyDescent="0.25">
      <c r="A14191" t="s">
        <v>350</v>
      </c>
      <c r="B14191" t="s">
        <v>188</v>
      </c>
      <c r="C14191" t="s">
        <v>450</v>
      </c>
      <c r="D14191">
        <v>0</v>
      </c>
      <c r="E14191">
        <v>2020</v>
      </c>
    </row>
    <row r="14192" spans="1:5" x14ac:dyDescent="0.25">
      <c r="A14192" t="s">
        <v>350</v>
      </c>
      <c r="B14192" t="s">
        <v>188</v>
      </c>
      <c r="C14192" t="s">
        <v>451</v>
      </c>
      <c r="D14192">
        <v>-1130000000</v>
      </c>
      <c r="E14192">
        <v>2018</v>
      </c>
    </row>
    <row r="14193" spans="1:5" x14ac:dyDescent="0.25">
      <c r="A14193" t="s">
        <v>350</v>
      </c>
      <c r="B14193" t="s">
        <v>188</v>
      </c>
      <c r="C14193" t="s">
        <v>451</v>
      </c>
      <c r="D14193">
        <v>-964000000</v>
      </c>
      <c r="E14193">
        <v>2019</v>
      </c>
    </row>
    <row r="14194" spans="1:5" x14ac:dyDescent="0.25">
      <c r="A14194" t="s">
        <v>350</v>
      </c>
      <c r="B14194" t="s">
        <v>188</v>
      </c>
      <c r="C14194" t="s">
        <v>451</v>
      </c>
      <c r="D14194">
        <v>-891000000</v>
      </c>
      <c r="E14194">
        <v>2020</v>
      </c>
    </row>
    <row r="14195" spans="1:5" x14ac:dyDescent="0.25">
      <c r="A14195" t="s">
        <v>350</v>
      </c>
      <c r="B14195" t="s">
        <v>188</v>
      </c>
      <c r="C14195" t="s">
        <v>452</v>
      </c>
      <c r="D14195">
        <v>0</v>
      </c>
      <c r="E14195">
        <v>2018</v>
      </c>
    </row>
    <row r="14196" spans="1:5" x14ac:dyDescent="0.25">
      <c r="A14196" t="s">
        <v>350</v>
      </c>
      <c r="B14196" t="s">
        <v>188</v>
      </c>
      <c r="C14196" t="s">
        <v>452</v>
      </c>
      <c r="D14196">
        <v>0</v>
      </c>
      <c r="E14196">
        <v>2019</v>
      </c>
    </row>
    <row r="14197" spans="1:5" x14ac:dyDescent="0.25">
      <c r="A14197" t="s">
        <v>350</v>
      </c>
      <c r="B14197" t="s">
        <v>188</v>
      </c>
      <c r="C14197" t="s">
        <v>452</v>
      </c>
      <c r="D14197">
        <v>0</v>
      </c>
      <c r="E14197">
        <v>2020</v>
      </c>
    </row>
    <row r="14198" spans="1:5" x14ac:dyDescent="0.25">
      <c r="A14198" t="s">
        <v>350</v>
      </c>
      <c r="B14198" t="s">
        <v>188</v>
      </c>
      <c r="C14198" t="s">
        <v>453</v>
      </c>
      <c r="D14198">
        <v>5000000</v>
      </c>
      <c r="E14198">
        <v>2018</v>
      </c>
    </row>
    <row r="14199" spans="1:5" x14ac:dyDescent="0.25">
      <c r="A14199" t="s">
        <v>350</v>
      </c>
      <c r="B14199" t="s">
        <v>188</v>
      </c>
      <c r="C14199" t="s">
        <v>453</v>
      </c>
      <c r="D14199">
        <v>10000000</v>
      </c>
      <c r="E14199">
        <v>2019</v>
      </c>
    </row>
    <row r="14200" spans="1:5" x14ac:dyDescent="0.25">
      <c r="A14200" t="s">
        <v>350</v>
      </c>
      <c r="B14200" t="s">
        <v>188</v>
      </c>
      <c r="C14200" t="s">
        <v>453</v>
      </c>
      <c r="D14200">
        <v>11000000</v>
      </c>
      <c r="E14200">
        <v>2020</v>
      </c>
    </row>
    <row r="14201" spans="1:5" x14ac:dyDescent="0.25">
      <c r="A14201" t="s">
        <v>350</v>
      </c>
      <c r="B14201" t="s">
        <v>188</v>
      </c>
      <c r="C14201" t="s">
        <v>454</v>
      </c>
      <c r="D14201">
        <v>5123000000</v>
      </c>
      <c r="E14201">
        <v>2018</v>
      </c>
    </row>
    <row r="14202" spans="1:5" x14ac:dyDescent="0.25">
      <c r="A14202" t="s">
        <v>350</v>
      </c>
      <c r="B14202" t="s">
        <v>188</v>
      </c>
      <c r="C14202" t="s">
        <v>454</v>
      </c>
      <c r="D14202">
        <v>5899000000</v>
      </c>
      <c r="E14202">
        <v>2019</v>
      </c>
    </row>
    <row r="14203" spans="1:5" x14ac:dyDescent="0.25">
      <c r="A14203" t="s">
        <v>350</v>
      </c>
      <c r="B14203" t="s">
        <v>188</v>
      </c>
      <c r="C14203" t="s">
        <v>454</v>
      </c>
      <c r="D14203">
        <v>5407000000</v>
      </c>
      <c r="E14203">
        <v>2020</v>
      </c>
    </row>
    <row r="14204" spans="1:5" x14ac:dyDescent="0.25">
      <c r="A14204" t="s">
        <v>350</v>
      </c>
      <c r="B14204" t="s">
        <v>188</v>
      </c>
      <c r="C14204" t="s">
        <v>24</v>
      </c>
      <c r="D14204">
        <v>5128000000</v>
      </c>
      <c r="E14204">
        <v>2018</v>
      </c>
    </row>
    <row r="14205" spans="1:5" x14ac:dyDescent="0.25">
      <c r="A14205" t="s">
        <v>350</v>
      </c>
      <c r="B14205" t="s">
        <v>188</v>
      </c>
      <c r="C14205" t="s">
        <v>24</v>
      </c>
      <c r="D14205">
        <v>5909000000</v>
      </c>
      <c r="E14205">
        <v>2019</v>
      </c>
    </row>
    <row r="14206" spans="1:5" x14ac:dyDescent="0.25">
      <c r="A14206" t="s">
        <v>350</v>
      </c>
      <c r="B14206" t="s">
        <v>188</v>
      </c>
      <c r="C14206" t="s">
        <v>24</v>
      </c>
      <c r="D14206">
        <v>5418000000</v>
      </c>
      <c r="E14206">
        <v>2020</v>
      </c>
    </row>
    <row r="14207" spans="1:5" x14ac:dyDescent="0.25">
      <c r="A14207" t="s">
        <v>350</v>
      </c>
      <c r="B14207" t="s">
        <v>188</v>
      </c>
      <c r="C14207" t="s">
        <v>455</v>
      </c>
      <c r="D14207">
        <v>0</v>
      </c>
      <c r="E14207">
        <v>2018</v>
      </c>
    </row>
    <row r="14208" spans="1:5" x14ac:dyDescent="0.25">
      <c r="A14208" t="s">
        <v>350</v>
      </c>
      <c r="B14208" t="s">
        <v>188</v>
      </c>
      <c r="C14208" t="s">
        <v>455</v>
      </c>
      <c r="D14208">
        <v>0</v>
      </c>
      <c r="E14208">
        <v>2019</v>
      </c>
    </row>
    <row r="14209" spans="1:5" x14ac:dyDescent="0.25">
      <c r="A14209" t="s">
        <v>350</v>
      </c>
      <c r="B14209" t="s">
        <v>188</v>
      </c>
      <c r="C14209" t="s">
        <v>455</v>
      </c>
      <c r="D14209">
        <v>0</v>
      </c>
      <c r="E14209">
        <v>2020</v>
      </c>
    </row>
    <row r="14210" spans="1:5" x14ac:dyDescent="0.25">
      <c r="A14210" t="s">
        <v>350</v>
      </c>
      <c r="B14210" t="s">
        <v>188</v>
      </c>
      <c r="C14210" t="s">
        <v>14</v>
      </c>
      <c r="D14210">
        <v>667780000000</v>
      </c>
      <c r="E14210">
        <v>2018</v>
      </c>
    </row>
    <row r="14211" spans="1:5" x14ac:dyDescent="0.25">
      <c r="A14211" t="s">
        <v>350</v>
      </c>
      <c r="B14211" t="s">
        <v>188</v>
      </c>
      <c r="C14211" t="s">
        <v>14</v>
      </c>
      <c r="D14211">
        <v>720015000000</v>
      </c>
      <c r="E14211">
        <v>2019</v>
      </c>
    </row>
    <row r="14212" spans="1:5" x14ac:dyDescent="0.25">
      <c r="A14212" t="s">
        <v>350</v>
      </c>
      <c r="B14212" t="s">
        <v>188</v>
      </c>
      <c r="C14212" t="s">
        <v>14</v>
      </c>
      <c r="D14212">
        <v>764029000000</v>
      </c>
      <c r="E14212">
        <v>2020</v>
      </c>
    </row>
    <row r="14213" spans="1:5" x14ac:dyDescent="0.25">
      <c r="A14213" t="s">
        <v>350</v>
      </c>
      <c r="B14213" t="s">
        <v>188</v>
      </c>
      <c r="C14213" t="s">
        <v>17</v>
      </c>
      <c r="D14213">
        <v>633871000000</v>
      </c>
      <c r="E14213">
        <v>2018</v>
      </c>
    </row>
    <row r="14214" spans="1:5" x14ac:dyDescent="0.25">
      <c r="A14214" t="s">
        <v>350</v>
      </c>
      <c r="B14214" t="s">
        <v>188</v>
      </c>
      <c r="C14214" t="s">
        <v>17</v>
      </c>
      <c r="D14214">
        <v>673483000000</v>
      </c>
      <c r="E14214">
        <v>2019</v>
      </c>
    </row>
    <row r="14215" spans="1:5" x14ac:dyDescent="0.25">
      <c r="A14215" t="s">
        <v>350</v>
      </c>
      <c r="B14215" t="s">
        <v>188</v>
      </c>
      <c r="C14215" t="s">
        <v>17</v>
      </c>
      <c r="D14215">
        <v>719807000000</v>
      </c>
      <c r="E14215">
        <v>2020</v>
      </c>
    </row>
    <row r="14216" spans="1:5" x14ac:dyDescent="0.25">
      <c r="A14216" t="s">
        <v>350</v>
      </c>
      <c r="B14216" t="s">
        <v>188</v>
      </c>
      <c r="C14216" t="s">
        <v>456</v>
      </c>
      <c r="D14216">
        <v>42656000000</v>
      </c>
      <c r="E14216">
        <v>2018</v>
      </c>
    </row>
    <row r="14217" spans="1:5" x14ac:dyDescent="0.25">
      <c r="A14217" t="s">
        <v>350</v>
      </c>
      <c r="B14217" t="s">
        <v>188</v>
      </c>
      <c r="C14217" t="s">
        <v>456</v>
      </c>
      <c r="D14217">
        <v>41461000000</v>
      </c>
      <c r="E14217">
        <v>2019</v>
      </c>
    </row>
    <row r="14218" spans="1:5" x14ac:dyDescent="0.25">
      <c r="A14218" t="s">
        <v>350</v>
      </c>
      <c r="B14218" t="s">
        <v>188</v>
      </c>
      <c r="C14218" t="s">
        <v>456</v>
      </c>
      <c r="D14218">
        <v>41461000000</v>
      </c>
      <c r="E14218">
        <v>2020</v>
      </c>
    </row>
    <row r="14219" spans="1:5" x14ac:dyDescent="0.25">
      <c r="A14219" t="s">
        <v>350</v>
      </c>
      <c r="B14219" t="s">
        <v>188</v>
      </c>
      <c r="C14219" t="s">
        <v>457</v>
      </c>
      <c r="D14219">
        <v>0</v>
      </c>
      <c r="E14219">
        <v>2018</v>
      </c>
    </row>
    <row r="14220" spans="1:5" x14ac:dyDescent="0.25">
      <c r="A14220" t="s">
        <v>350</v>
      </c>
      <c r="B14220" t="s">
        <v>188</v>
      </c>
      <c r="C14220" t="s">
        <v>457</v>
      </c>
      <c r="D14220">
        <v>0</v>
      </c>
      <c r="E14220">
        <v>2020</v>
      </c>
    </row>
    <row r="14221" spans="1:5" x14ac:dyDescent="0.25">
      <c r="A14221" t="s">
        <v>350</v>
      </c>
      <c r="B14221" t="s">
        <v>188</v>
      </c>
      <c r="C14221" t="s">
        <v>494</v>
      </c>
      <c r="D14221">
        <v>0</v>
      </c>
      <c r="E14221">
        <v>2019</v>
      </c>
    </row>
    <row r="14222" spans="1:5" x14ac:dyDescent="0.25">
      <c r="A14222" t="s">
        <v>350</v>
      </c>
      <c r="B14222" t="s">
        <v>188</v>
      </c>
      <c r="C14222" t="s">
        <v>458</v>
      </c>
      <c r="D14222">
        <v>13714000000</v>
      </c>
      <c r="E14222">
        <v>2018</v>
      </c>
    </row>
    <row r="14223" spans="1:5" x14ac:dyDescent="0.25">
      <c r="A14223" t="s">
        <v>350</v>
      </c>
      <c r="B14223" t="s">
        <v>188</v>
      </c>
      <c r="C14223" t="s">
        <v>458</v>
      </c>
      <c r="D14223">
        <v>13689000000</v>
      </c>
      <c r="E14223">
        <v>2019</v>
      </c>
    </row>
    <row r="14224" spans="1:5" x14ac:dyDescent="0.25">
      <c r="A14224" t="s">
        <v>350</v>
      </c>
      <c r="B14224" t="s">
        <v>188</v>
      </c>
      <c r="C14224" t="s">
        <v>458</v>
      </c>
      <c r="D14224">
        <v>13150000000</v>
      </c>
      <c r="E14224">
        <v>2020</v>
      </c>
    </row>
    <row r="14225" spans="1:5" x14ac:dyDescent="0.25">
      <c r="A14225" t="s">
        <v>350</v>
      </c>
      <c r="B14225" t="s">
        <v>188</v>
      </c>
      <c r="C14225" t="s">
        <v>459</v>
      </c>
      <c r="D14225">
        <v>6307000000</v>
      </c>
      <c r="E14225">
        <v>2018</v>
      </c>
    </row>
    <row r="14226" spans="1:5" x14ac:dyDescent="0.25">
      <c r="A14226" t="s">
        <v>350</v>
      </c>
      <c r="B14226" t="s">
        <v>188</v>
      </c>
      <c r="C14226" t="s">
        <v>459</v>
      </c>
      <c r="D14226">
        <v>6795000000</v>
      </c>
      <c r="E14226">
        <v>2019</v>
      </c>
    </row>
    <row r="14227" spans="1:5" x14ac:dyDescent="0.25">
      <c r="A14227" t="s">
        <v>350</v>
      </c>
      <c r="B14227" t="s">
        <v>188</v>
      </c>
      <c r="C14227" t="s">
        <v>459</v>
      </c>
      <c r="D14227">
        <v>6927000000</v>
      </c>
      <c r="E14227">
        <v>2020</v>
      </c>
    </row>
    <row r="14228" spans="1:5" x14ac:dyDescent="0.25">
      <c r="A14228" t="s">
        <v>350</v>
      </c>
      <c r="B14228" t="s">
        <v>188</v>
      </c>
      <c r="C14228" t="s">
        <v>460</v>
      </c>
      <c r="D14228">
        <v>-12244000000</v>
      </c>
      <c r="E14228">
        <v>2018</v>
      </c>
    </row>
    <row r="14229" spans="1:5" x14ac:dyDescent="0.25">
      <c r="A14229" t="s">
        <v>350</v>
      </c>
      <c r="B14229" t="s">
        <v>188</v>
      </c>
      <c r="C14229" t="s">
        <v>460</v>
      </c>
      <c r="D14229">
        <v>-6471000000</v>
      </c>
      <c r="E14229">
        <v>2019</v>
      </c>
    </row>
    <row r="14230" spans="1:5" x14ac:dyDescent="0.25">
      <c r="A14230" t="s">
        <v>350</v>
      </c>
      <c r="B14230" t="s">
        <v>188</v>
      </c>
      <c r="C14230" t="s">
        <v>460</v>
      </c>
      <c r="D14230">
        <v>-4354000000</v>
      </c>
      <c r="E14230">
        <v>2020</v>
      </c>
    </row>
    <row r="14231" spans="1:5" x14ac:dyDescent="0.25">
      <c r="A14231" t="s">
        <v>350</v>
      </c>
      <c r="B14231" t="s">
        <v>188</v>
      </c>
      <c r="C14231" t="s">
        <v>461</v>
      </c>
      <c r="D14231">
        <v>-12230000000</v>
      </c>
      <c r="E14231">
        <v>2018</v>
      </c>
    </row>
    <row r="14232" spans="1:5" x14ac:dyDescent="0.25">
      <c r="A14232" t="s">
        <v>350</v>
      </c>
      <c r="B14232" t="s">
        <v>188</v>
      </c>
      <c r="C14232" t="s">
        <v>461</v>
      </c>
      <c r="D14232">
        <v>-33089000000</v>
      </c>
      <c r="E14232">
        <v>2019</v>
      </c>
    </row>
    <row r="14233" spans="1:5" x14ac:dyDescent="0.25">
      <c r="A14233" t="s">
        <v>350</v>
      </c>
      <c r="B14233" t="s">
        <v>188</v>
      </c>
      <c r="C14233" t="s">
        <v>461</v>
      </c>
      <c r="D14233">
        <v>-34957000000</v>
      </c>
      <c r="E14233">
        <v>2020</v>
      </c>
    </row>
    <row r="14234" spans="1:5" x14ac:dyDescent="0.25">
      <c r="A14234" t="s">
        <v>350</v>
      </c>
      <c r="B14234" t="s">
        <v>188</v>
      </c>
      <c r="C14234" t="s">
        <v>462</v>
      </c>
      <c r="D14234">
        <v>260000000</v>
      </c>
      <c r="E14234">
        <v>2018</v>
      </c>
    </row>
    <row r="14235" spans="1:5" x14ac:dyDescent="0.25">
      <c r="A14235" t="s">
        <v>350</v>
      </c>
      <c r="B14235" t="s">
        <v>188</v>
      </c>
      <c r="C14235" t="s">
        <v>462</v>
      </c>
      <c r="D14235">
        <v>3571000000</v>
      </c>
      <c r="E14235">
        <v>2019</v>
      </c>
    </row>
    <row r="14236" spans="1:5" x14ac:dyDescent="0.25">
      <c r="A14236" t="s">
        <v>350</v>
      </c>
      <c r="B14236" t="s">
        <v>188</v>
      </c>
      <c r="C14236" t="s">
        <v>462</v>
      </c>
      <c r="D14236">
        <v>6935000000</v>
      </c>
      <c r="E14236">
        <v>2020</v>
      </c>
    </row>
    <row r="14237" spans="1:5" x14ac:dyDescent="0.25">
      <c r="A14237" t="s">
        <v>350</v>
      </c>
      <c r="B14237" t="s">
        <v>188</v>
      </c>
      <c r="C14237" t="s">
        <v>463</v>
      </c>
      <c r="D14237">
        <v>-6615000000</v>
      </c>
      <c r="E14237">
        <v>2018</v>
      </c>
    </row>
    <row r="14238" spans="1:5" x14ac:dyDescent="0.25">
      <c r="A14238" t="s">
        <v>350</v>
      </c>
      <c r="B14238" t="s">
        <v>188</v>
      </c>
      <c r="C14238" t="s">
        <v>463</v>
      </c>
      <c r="D14238">
        <v>11315000000</v>
      </c>
      <c r="E14238">
        <v>2019</v>
      </c>
    </row>
    <row r="14239" spans="1:5" x14ac:dyDescent="0.25">
      <c r="A14239" t="s">
        <v>350</v>
      </c>
      <c r="B14239" t="s">
        <v>188</v>
      </c>
      <c r="C14239" t="s">
        <v>463</v>
      </c>
      <c r="D14239">
        <v>5025000000</v>
      </c>
      <c r="E14239">
        <v>2020</v>
      </c>
    </row>
    <row r="14240" spans="1:5" x14ac:dyDescent="0.25">
      <c r="A14240" t="s">
        <v>350</v>
      </c>
      <c r="B14240" t="s">
        <v>188</v>
      </c>
      <c r="C14240" t="s">
        <v>12</v>
      </c>
      <c r="D14240">
        <v>0</v>
      </c>
      <c r="E14240">
        <v>2018</v>
      </c>
    </row>
    <row r="14241" spans="1:5" x14ac:dyDescent="0.25">
      <c r="A14241" t="s">
        <v>350</v>
      </c>
      <c r="B14241" t="s">
        <v>188</v>
      </c>
      <c r="C14241" t="s">
        <v>12</v>
      </c>
      <c r="D14241">
        <v>3850000000</v>
      </c>
      <c r="E14241">
        <v>2019</v>
      </c>
    </row>
    <row r="14242" spans="1:5" x14ac:dyDescent="0.25">
      <c r="A14242" t="s">
        <v>350</v>
      </c>
      <c r="B14242" t="s">
        <v>188</v>
      </c>
      <c r="C14242" t="s">
        <v>12</v>
      </c>
      <c r="D14242">
        <v>5345000000</v>
      </c>
      <c r="E14242">
        <v>2020</v>
      </c>
    </row>
    <row r="14243" spans="1:5" x14ac:dyDescent="0.25">
      <c r="A14243" t="s">
        <v>350</v>
      </c>
      <c r="B14243" t="s">
        <v>188</v>
      </c>
      <c r="C14243" t="s">
        <v>464</v>
      </c>
      <c r="D14243">
        <v>0</v>
      </c>
      <c r="E14243">
        <v>2018</v>
      </c>
    </row>
    <row r="14244" spans="1:5" x14ac:dyDescent="0.25">
      <c r="A14244" t="s">
        <v>350</v>
      </c>
      <c r="B14244" t="s">
        <v>188</v>
      </c>
      <c r="C14244" t="s">
        <v>464</v>
      </c>
      <c r="D14244">
        <v>0</v>
      </c>
      <c r="E14244">
        <v>2019</v>
      </c>
    </row>
    <row r="14245" spans="1:5" x14ac:dyDescent="0.25">
      <c r="A14245" t="s">
        <v>350</v>
      </c>
      <c r="B14245" t="s">
        <v>188</v>
      </c>
      <c r="C14245" t="s">
        <v>464</v>
      </c>
      <c r="D14245">
        <v>0</v>
      </c>
      <c r="E14245">
        <v>2020</v>
      </c>
    </row>
    <row r="14246" spans="1:5" x14ac:dyDescent="0.25">
      <c r="A14246" t="s">
        <v>350</v>
      </c>
      <c r="B14246" t="s">
        <v>188</v>
      </c>
      <c r="C14246" t="s">
        <v>465</v>
      </c>
      <c r="D14246">
        <v>237857000000</v>
      </c>
      <c r="E14246">
        <v>2018</v>
      </c>
    </row>
    <row r="14247" spans="1:5" x14ac:dyDescent="0.25">
      <c r="A14247" t="s">
        <v>350</v>
      </c>
      <c r="B14247" t="s">
        <v>188</v>
      </c>
      <c r="C14247" t="s">
        <v>465</v>
      </c>
      <c r="D14247">
        <v>236912000000</v>
      </c>
      <c r="E14247">
        <v>2019</v>
      </c>
    </row>
    <row r="14248" spans="1:5" x14ac:dyDescent="0.25">
      <c r="A14248" t="s">
        <v>350</v>
      </c>
      <c r="B14248" t="s">
        <v>188</v>
      </c>
      <c r="C14248" t="s">
        <v>465</v>
      </c>
      <c r="D14248">
        <v>233760000000</v>
      </c>
      <c r="E14248">
        <v>2020</v>
      </c>
    </row>
    <row r="14249" spans="1:5" x14ac:dyDescent="0.25">
      <c r="A14249" t="s">
        <v>350</v>
      </c>
      <c r="B14249" t="s">
        <v>188</v>
      </c>
      <c r="C14249" t="s">
        <v>466</v>
      </c>
      <c r="D14249">
        <v>650715000000</v>
      </c>
      <c r="E14249">
        <v>2018</v>
      </c>
    </row>
    <row r="14250" spans="1:5" x14ac:dyDescent="0.25">
      <c r="A14250" t="s">
        <v>350</v>
      </c>
      <c r="B14250" t="s">
        <v>188</v>
      </c>
      <c r="C14250" t="s">
        <v>466</v>
      </c>
      <c r="D14250">
        <v>672490000000</v>
      </c>
      <c r="E14250">
        <v>2019</v>
      </c>
    </row>
    <row r="14251" spans="1:5" x14ac:dyDescent="0.25">
      <c r="A14251" t="s">
        <v>350</v>
      </c>
      <c r="B14251" t="s">
        <v>188</v>
      </c>
      <c r="C14251" t="s">
        <v>466</v>
      </c>
      <c r="D14251">
        <v>689444000000</v>
      </c>
      <c r="E14251">
        <v>2020</v>
      </c>
    </row>
    <row r="14252" spans="1:5" x14ac:dyDescent="0.25">
      <c r="A14252" t="s">
        <v>350</v>
      </c>
      <c r="B14252" t="s">
        <v>188</v>
      </c>
      <c r="C14252" t="s">
        <v>467</v>
      </c>
      <c r="D14252">
        <v>13714000000</v>
      </c>
      <c r="E14252">
        <v>2018</v>
      </c>
    </row>
    <row r="14253" spans="1:5" x14ac:dyDescent="0.25">
      <c r="A14253" t="s">
        <v>350</v>
      </c>
      <c r="B14253" t="s">
        <v>188</v>
      </c>
      <c r="C14253" t="s">
        <v>467</v>
      </c>
      <c r="D14253">
        <v>13689000000</v>
      </c>
      <c r="E14253">
        <v>2019</v>
      </c>
    </row>
    <row r="14254" spans="1:5" x14ac:dyDescent="0.25">
      <c r="A14254" t="s">
        <v>350</v>
      </c>
      <c r="B14254" t="s">
        <v>188</v>
      </c>
      <c r="C14254" t="s">
        <v>467</v>
      </c>
      <c r="D14254">
        <v>13150000000</v>
      </c>
      <c r="E14254">
        <v>2020</v>
      </c>
    </row>
    <row r="14255" spans="1:5" x14ac:dyDescent="0.25">
      <c r="A14255" t="s">
        <v>350</v>
      </c>
      <c r="B14255" t="s">
        <v>188</v>
      </c>
      <c r="C14255" t="s">
        <v>468</v>
      </c>
      <c r="D14255">
        <v>0</v>
      </c>
      <c r="E14255">
        <v>2018</v>
      </c>
    </row>
    <row r="14256" spans="1:5" x14ac:dyDescent="0.25">
      <c r="A14256" t="s">
        <v>350</v>
      </c>
      <c r="B14256" t="s">
        <v>188</v>
      </c>
      <c r="C14256" t="s">
        <v>468</v>
      </c>
      <c r="D14256">
        <v>0</v>
      </c>
      <c r="E14256">
        <v>2019</v>
      </c>
    </row>
    <row r="14257" spans="1:5" x14ac:dyDescent="0.25">
      <c r="A14257" t="s">
        <v>350</v>
      </c>
      <c r="B14257" t="s">
        <v>188</v>
      </c>
      <c r="C14257" t="s">
        <v>468</v>
      </c>
      <c r="D14257">
        <v>0</v>
      </c>
      <c r="E14257">
        <v>2020</v>
      </c>
    </row>
    <row r="14258" spans="1:5" x14ac:dyDescent="0.25">
      <c r="A14258" t="s">
        <v>350</v>
      </c>
      <c r="B14258" t="s">
        <v>188</v>
      </c>
      <c r="C14258" t="s">
        <v>469</v>
      </c>
      <c r="D14258">
        <v>1819000000</v>
      </c>
      <c r="E14258">
        <v>2018</v>
      </c>
    </row>
    <row r="14259" spans="1:5" x14ac:dyDescent="0.25">
      <c r="A14259" t="s">
        <v>350</v>
      </c>
      <c r="B14259" t="s">
        <v>188</v>
      </c>
      <c r="C14259" t="s">
        <v>469</v>
      </c>
      <c r="D14259">
        <v>1821000000</v>
      </c>
      <c r="E14259">
        <v>2019</v>
      </c>
    </row>
    <row r="14260" spans="1:5" x14ac:dyDescent="0.25">
      <c r="A14260" t="s">
        <v>350</v>
      </c>
      <c r="B14260" t="s">
        <v>188</v>
      </c>
      <c r="C14260" t="s">
        <v>469</v>
      </c>
      <c r="D14260">
        <v>1859000000</v>
      </c>
      <c r="E14260">
        <v>2020</v>
      </c>
    </row>
    <row r="14261" spans="1:5" x14ac:dyDescent="0.25">
      <c r="A14261" t="s">
        <v>350</v>
      </c>
      <c r="B14261" t="s">
        <v>188</v>
      </c>
      <c r="C14261" t="s">
        <v>470</v>
      </c>
      <c r="D14261">
        <v>123866000000</v>
      </c>
      <c r="E14261">
        <v>2018</v>
      </c>
    </row>
    <row r="14262" spans="1:5" x14ac:dyDescent="0.25">
      <c r="A14262" t="s">
        <v>350</v>
      </c>
      <c r="B14262" t="s">
        <v>188</v>
      </c>
      <c r="C14262" t="s">
        <v>470</v>
      </c>
      <c r="D14262">
        <v>106786000000</v>
      </c>
      <c r="E14262">
        <v>2019</v>
      </c>
    </row>
    <row r="14263" spans="1:5" x14ac:dyDescent="0.25">
      <c r="A14263" t="s">
        <v>350</v>
      </c>
      <c r="B14263" t="s">
        <v>188</v>
      </c>
      <c r="C14263" t="s">
        <v>470</v>
      </c>
      <c r="D14263">
        <v>106264000000</v>
      </c>
      <c r="E14263">
        <v>2020</v>
      </c>
    </row>
    <row r="14264" spans="1:5" x14ac:dyDescent="0.25">
      <c r="A14264" t="s">
        <v>350</v>
      </c>
      <c r="B14264" t="s">
        <v>188</v>
      </c>
      <c r="C14264" t="s">
        <v>471</v>
      </c>
      <c r="D14264">
        <v>0</v>
      </c>
      <c r="E14264">
        <v>2018</v>
      </c>
    </row>
    <row r="14265" spans="1:5" x14ac:dyDescent="0.25">
      <c r="A14265" t="s">
        <v>350</v>
      </c>
      <c r="B14265" t="s">
        <v>188</v>
      </c>
      <c r="C14265" t="s">
        <v>471</v>
      </c>
      <c r="D14265">
        <v>0</v>
      </c>
      <c r="E14265">
        <v>2019</v>
      </c>
    </row>
    <row r="14266" spans="1:5" x14ac:dyDescent="0.25">
      <c r="A14266" t="s">
        <v>350</v>
      </c>
      <c r="B14266" t="s">
        <v>188</v>
      </c>
      <c r="C14266" t="s">
        <v>471</v>
      </c>
      <c r="D14266">
        <v>0</v>
      </c>
      <c r="E14266">
        <v>2020</v>
      </c>
    </row>
    <row r="14267" spans="1:5" x14ac:dyDescent="0.25">
      <c r="A14267" t="s">
        <v>350</v>
      </c>
      <c r="B14267" t="s">
        <v>188</v>
      </c>
      <c r="C14267" t="s">
        <v>472</v>
      </c>
      <c r="D14267">
        <v>0</v>
      </c>
      <c r="E14267">
        <v>2018</v>
      </c>
    </row>
    <row r="14268" spans="1:5" x14ac:dyDescent="0.25">
      <c r="A14268" t="s">
        <v>350</v>
      </c>
      <c r="B14268" t="s">
        <v>188</v>
      </c>
      <c r="C14268" t="s">
        <v>472</v>
      </c>
      <c r="D14268">
        <v>0</v>
      </c>
      <c r="E14268">
        <v>2019</v>
      </c>
    </row>
    <row r="14269" spans="1:5" x14ac:dyDescent="0.25">
      <c r="A14269" t="s">
        <v>350</v>
      </c>
      <c r="B14269" t="s">
        <v>188</v>
      </c>
      <c r="C14269" t="s">
        <v>472</v>
      </c>
      <c r="D14269">
        <v>14000000</v>
      </c>
      <c r="E14269">
        <v>2020</v>
      </c>
    </row>
    <row r="14270" spans="1:5" x14ac:dyDescent="0.25">
      <c r="A14270" t="s">
        <v>350</v>
      </c>
      <c r="B14270" t="s">
        <v>188</v>
      </c>
      <c r="C14270" t="s">
        <v>473</v>
      </c>
      <c r="D14270">
        <v>0</v>
      </c>
      <c r="E14270">
        <v>2018</v>
      </c>
    </row>
    <row r="14271" spans="1:5" x14ac:dyDescent="0.25">
      <c r="A14271" t="s">
        <v>350</v>
      </c>
      <c r="B14271" t="s">
        <v>188</v>
      </c>
      <c r="C14271" t="s">
        <v>473</v>
      </c>
      <c r="D14271">
        <v>0</v>
      </c>
      <c r="E14271">
        <v>2019</v>
      </c>
    </row>
    <row r="14272" spans="1:5" x14ac:dyDescent="0.25">
      <c r="A14272" t="s">
        <v>350</v>
      </c>
      <c r="B14272" t="s">
        <v>188</v>
      </c>
      <c r="C14272" t="s">
        <v>473</v>
      </c>
      <c r="D14272">
        <v>0</v>
      </c>
      <c r="E14272">
        <v>2020</v>
      </c>
    </row>
    <row r="14273" spans="1:5" x14ac:dyDescent="0.25">
      <c r="A14273" t="s">
        <v>350</v>
      </c>
      <c r="B14273" t="s">
        <v>188</v>
      </c>
      <c r="C14273" t="s">
        <v>474</v>
      </c>
      <c r="D14273">
        <v>117270000000</v>
      </c>
      <c r="E14273">
        <v>2018</v>
      </c>
    </row>
    <row r="14274" spans="1:5" x14ac:dyDescent="0.25">
      <c r="A14274" t="s">
        <v>350</v>
      </c>
      <c r="B14274" t="s">
        <v>188</v>
      </c>
      <c r="C14274" t="s">
        <v>474</v>
      </c>
      <c r="D14274">
        <v>91283000000</v>
      </c>
      <c r="E14274">
        <v>2019</v>
      </c>
    </row>
    <row r="14275" spans="1:5" x14ac:dyDescent="0.25">
      <c r="A14275" t="s">
        <v>350</v>
      </c>
      <c r="B14275" t="s">
        <v>188</v>
      </c>
      <c r="C14275" t="s">
        <v>474</v>
      </c>
      <c r="D14275">
        <v>89876000000</v>
      </c>
      <c r="E14275">
        <v>2020</v>
      </c>
    </row>
    <row r="14276" spans="1:5" x14ac:dyDescent="0.25">
      <c r="A14276" t="s">
        <v>350</v>
      </c>
      <c r="B14276" t="s">
        <v>188</v>
      </c>
      <c r="C14276" t="s">
        <v>475</v>
      </c>
      <c r="D14276">
        <v>1274000000</v>
      </c>
      <c r="E14276">
        <v>2018</v>
      </c>
    </row>
    <row r="14277" spans="1:5" x14ac:dyDescent="0.25">
      <c r="A14277" t="s">
        <v>350</v>
      </c>
      <c r="B14277" t="s">
        <v>188</v>
      </c>
      <c r="C14277" t="s">
        <v>475</v>
      </c>
      <c r="D14277">
        <v>0</v>
      </c>
      <c r="E14277">
        <v>2019</v>
      </c>
    </row>
    <row r="14278" spans="1:5" x14ac:dyDescent="0.25">
      <c r="A14278" t="s">
        <v>350</v>
      </c>
      <c r="B14278" t="s">
        <v>188</v>
      </c>
      <c r="C14278" t="s">
        <v>475</v>
      </c>
      <c r="D14278">
        <v>1961000000</v>
      </c>
      <c r="E14278">
        <v>2020</v>
      </c>
    </row>
    <row r="14279" spans="1:5" x14ac:dyDescent="0.25">
      <c r="A14279" t="s">
        <v>350</v>
      </c>
      <c r="B14279" t="s">
        <v>188</v>
      </c>
      <c r="C14279" t="s">
        <v>476</v>
      </c>
      <c r="D14279">
        <v>0</v>
      </c>
      <c r="E14279">
        <v>2018</v>
      </c>
    </row>
    <row r="14280" spans="1:5" x14ac:dyDescent="0.25">
      <c r="A14280" t="s">
        <v>350</v>
      </c>
      <c r="B14280" t="s">
        <v>188</v>
      </c>
      <c r="C14280" t="s">
        <v>476</v>
      </c>
      <c r="D14280">
        <v>0</v>
      </c>
      <c r="E14280">
        <v>2019</v>
      </c>
    </row>
    <row r="14281" spans="1:5" x14ac:dyDescent="0.25">
      <c r="A14281" t="s">
        <v>350</v>
      </c>
      <c r="B14281" t="s">
        <v>188</v>
      </c>
      <c r="C14281" t="s">
        <v>476</v>
      </c>
      <c r="D14281">
        <v>0</v>
      </c>
      <c r="E14281">
        <v>2020</v>
      </c>
    </row>
    <row r="14282" spans="1:5" x14ac:dyDescent="0.25">
      <c r="A14282" t="s">
        <v>350</v>
      </c>
      <c r="B14282" t="s">
        <v>188</v>
      </c>
      <c r="C14282" t="s">
        <v>477</v>
      </c>
      <c r="D14282">
        <v>3992000000</v>
      </c>
      <c r="E14282">
        <v>2018</v>
      </c>
    </row>
    <row r="14283" spans="1:5" x14ac:dyDescent="0.25">
      <c r="A14283" t="s">
        <v>350</v>
      </c>
      <c r="B14283" t="s">
        <v>188</v>
      </c>
      <c r="C14283" t="s">
        <v>477</v>
      </c>
      <c r="D14283">
        <v>2285000000</v>
      </c>
      <c r="E14283">
        <v>2019</v>
      </c>
    </row>
    <row r="14284" spans="1:5" x14ac:dyDescent="0.25">
      <c r="A14284" t="s">
        <v>350</v>
      </c>
      <c r="B14284" t="s">
        <v>188</v>
      </c>
      <c r="C14284" t="s">
        <v>477</v>
      </c>
      <c r="D14284">
        <v>2140000000</v>
      </c>
      <c r="E14284">
        <v>2020</v>
      </c>
    </row>
    <row r="14285" spans="1:5" x14ac:dyDescent="0.25">
      <c r="A14285" t="s">
        <v>350</v>
      </c>
      <c r="B14285" t="s">
        <v>188</v>
      </c>
      <c r="C14285" t="s">
        <v>478</v>
      </c>
      <c r="D14285">
        <v>0</v>
      </c>
      <c r="E14285">
        <v>2018</v>
      </c>
    </row>
    <row r="14286" spans="1:5" x14ac:dyDescent="0.25">
      <c r="A14286" t="s">
        <v>350</v>
      </c>
      <c r="B14286" t="s">
        <v>188</v>
      </c>
      <c r="C14286" t="s">
        <v>478</v>
      </c>
      <c r="D14286">
        <v>0</v>
      </c>
      <c r="E14286">
        <v>2019</v>
      </c>
    </row>
    <row r="14287" spans="1:5" x14ac:dyDescent="0.25">
      <c r="A14287" t="s">
        <v>350</v>
      </c>
      <c r="B14287" t="s">
        <v>188</v>
      </c>
      <c r="C14287" t="s">
        <v>478</v>
      </c>
      <c r="D14287">
        <v>0</v>
      </c>
      <c r="E14287">
        <v>2020</v>
      </c>
    </row>
    <row r="14288" spans="1:5" x14ac:dyDescent="0.25">
      <c r="A14288" t="s">
        <v>350</v>
      </c>
      <c r="B14288" t="s">
        <v>188</v>
      </c>
      <c r="C14288" t="s">
        <v>479</v>
      </c>
      <c r="D14288">
        <v>28926000000</v>
      </c>
      <c r="E14288">
        <v>2018</v>
      </c>
    </row>
    <row r="14289" spans="1:5" x14ac:dyDescent="0.25">
      <c r="A14289" t="s">
        <v>350</v>
      </c>
      <c r="B14289" t="s">
        <v>188</v>
      </c>
      <c r="C14289" t="s">
        <v>479</v>
      </c>
      <c r="D14289">
        <v>33078000000</v>
      </c>
      <c r="E14289">
        <v>2019</v>
      </c>
    </row>
    <row r="14290" spans="1:5" x14ac:dyDescent="0.25">
      <c r="A14290" t="s">
        <v>350</v>
      </c>
      <c r="B14290" t="s">
        <v>188</v>
      </c>
      <c r="C14290" t="s">
        <v>479</v>
      </c>
      <c r="D14290">
        <v>36491000000</v>
      </c>
      <c r="E14290">
        <v>2020</v>
      </c>
    </row>
    <row r="14291" spans="1:5" x14ac:dyDescent="0.25">
      <c r="A14291" t="s">
        <v>350</v>
      </c>
      <c r="B14291" t="s">
        <v>188</v>
      </c>
      <c r="C14291" t="s">
        <v>480</v>
      </c>
      <c r="D14291">
        <v>67941000000</v>
      </c>
      <c r="E14291">
        <v>2018</v>
      </c>
    </row>
    <row r="14292" spans="1:5" x14ac:dyDescent="0.25">
      <c r="A14292" t="s">
        <v>350</v>
      </c>
      <c r="B14292" t="s">
        <v>188</v>
      </c>
      <c r="C14292" t="s">
        <v>480</v>
      </c>
      <c r="D14292">
        <v>69620000000</v>
      </c>
      <c r="E14292">
        <v>2019</v>
      </c>
    </row>
    <row r="14293" spans="1:5" x14ac:dyDescent="0.25">
      <c r="A14293" t="s">
        <v>350</v>
      </c>
      <c r="B14293" t="s">
        <v>188</v>
      </c>
      <c r="C14293" t="s">
        <v>480</v>
      </c>
      <c r="D14293">
        <v>67842000000</v>
      </c>
      <c r="E14293">
        <v>2020</v>
      </c>
    </row>
    <row r="14294" spans="1:5" x14ac:dyDescent="0.25">
      <c r="A14294" t="s">
        <v>350</v>
      </c>
      <c r="B14294" t="s">
        <v>188</v>
      </c>
      <c r="C14294" t="s">
        <v>481</v>
      </c>
      <c r="D14294">
        <v>0</v>
      </c>
      <c r="E14294">
        <v>2018</v>
      </c>
    </row>
    <row r="14295" spans="1:5" x14ac:dyDescent="0.25">
      <c r="A14295" t="s">
        <v>350</v>
      </c>
      <c r="B14295" t="s">
        <v>188</v>
      </c>
      <c r="C14295" t="s">
        <v>481</v>
      </c>
      <c r="D14295">
        <v>0</v>
      </c>
      <c r="E14295">
        <v>2019</v>
      </c>
    </row>
    <row r="14296" spans="1:5" x14ac:dyDescent="0.25">
      <c r="A14296" t="s">
        <v>350</v>
      </c>
      <c r="B14296" t="s">
        <v>188</v>
      </c>
      <c r="C14296" t="s">
        <v>481</v>
      </c>
      <c r="D14296">
        <v>0</v>
      </c>
      <c r="E14296">
        <v>2020</v>
      </c>
    </row>
    <row r="14297" spans="1:5" x14ac:dyDescent="0.25">
      <c r="A14297" t="s">
        <v>350</v>
      </c>
      <c r="B14297" t="s">
        <v>188</v>
      </c>
      <c r="C14297" t="s">
        <v>482</v>
      </c>
      <c r="D14297">
        <v>268000000</v>
      </c>
      <c r="E14297">
        <v>2018</v>
      </c>
    </row>
    <row r="14298" spans="1:5" x14ac:dyDescent="0.25">
      <c r="A14298" t="s">
        <v>350</v>
      </c>
      <c r="B14298" t="s">
        <v>188</v>
      </c>
      <c r="C14298" t="s">
        <v>482</v>
      </c>
      <c r="D14298">
        <v>235000000</v>
      </c>
      <c r="E14298">
        <v>2019</v>
      </c>
    </row>
    <row r="14299" spans="1:5" x14ac:dyDescent="0.25">
      <c r="A14299" t="s">
        <v>350</v>
      </c>
      <c r="B14299" t="s">
        <v>188</v>
      </c>
      <c r="C14299" t="s">
        <v>482</v>
      </c>
      <c r="D14299">
        <v>393000000</v>
      </c>
      <c r="E14299">
        <v>2020</v>
      </c>
    </row>
    <row r="14300" spans="1:5" x14ac:dyDescent="0.25">
      <c r="A14300" t="s">
        <v>350</v>
      </c>
      <c r="B14300" t="s">
        <v>188</v>
      </c>
      <c r="C14300" t="s">
        <v>483</v>
      </c>
      <c r="D14300">
        <v>3937000000</v>
      </c>
      <c r="E14300">
        <v>2018</v>
      </c>
    </row>
    <row r="14301" spans="1:5" x14ac:dyDescent="0.25">
      <c r="A14301" t="s">
        <v>350</v>
      </c>
      <c r="B14301" t="s">
        <v>188</v>
      </c>
      <c r="C14301" t="s">
        <v>483</v>
      </c>
      <c r="D14301">
        <v>3850000000</v>
      </c>
      <c r="E14301">
        <v>2019</v>
      </c>
    </row>
    <row r="14302" spans="1:5" x14ac:dyDescent="0.25">
      <c r="A14302" t="s">
        <v>350</v>
      </c>
      <c r="B14302" t="s">
        <v>188</v>
      </c>
      <c r="C14302" t="s">
        <v>483</v>
      </c>
      <c r="D14302">
        <v>3904000000</v>
      </c>
      <c r="E14302">
        <v>2020</v>
      </c>
    </row>
    <row r="14303" spans="1:5" x14ac:dyDescent="0.25">
      <c r="A14303" t="s">
        <v>350</v>
      </c>
      <c r="B14303" t="s">
        <v>188</v>
      </c>
      <c r="C14303" t="s">
        <v>484</v>
      </c>
      <c r="D14303">
        <v>0</v>
      </c>
      <c r="E14303">
        <v>2018</v>
      </c>
    </row>
    <row r="14304" spans="1:5" x14ac:dyDescent="0.25">
      <c r="A14304" t="s">
        <v>350</v>
      </c>
      <c r="B14304" t="s">
        <v>188</v>
      </c>
      <c r="C14304" t="s">
        <v>484</v>
      </c>
      <c r="D14304">
        <v>0</v>
      </c>
      <c r="E14304">
        <v>2019</v>
      </c>
    </row>
    <row r="14305" spans="1:5" x14ac:dyDescent="0.25">
      <c r="A14305" t="s">
        <v>350</v>
      </c>
      <c r="B14305" t="s">
        <v>188</v>
      </c>
      <c r="C14305" t="s">
        <v>484</v>
      </c>
      <c r="D14305">
        <v>0</v>
      </c>
      <c r="E14305">
        <v>2020</v>
      </c>
    </row>
    <row r="14306" spans="1:5" x14ac:dyDescent="0.25">
      <c r="A14306" t="s">
        <v>350</v>
      </c>
      <c r="B14306" t="s">
        <v>188</v>
      </c>
      <c r="C14306" t="s">
        <v>485</v>
      </c>
      <c r="D14306">
        <v>52741000000</v>
      </c>
      <c r="E14306">
        <v>2018</v>
      </c>
    </row>
    <row r="14307" spans="1:5" x14ac:dyDescent="0.25">
      <c r="A14307" t="s">
        <v>350</v>
      </c>
      <c r="B14307" t="s">
        <v>188</v>
      </c>
      <c r="C14307" t="s">
        <v>485</v>
      </c>
      <c r="D14307">
        <v>74558000000</v>
      </c>
      <c r="E14307">
        <v>2020</v>
      </c>
    </row>
    <row r="14308" spans="1:5" x14ac:dyDescent="0.25">
      <c r="A14308" t="s">
        <v>350</v>
      </c>
      <c r="B14308" t="s">
        <v>188</v>
      </c>
      <c r="C14308" t="s">
        <v>495</v>
      </c>
      <c r="D14308">
        <v>0</v>
      </c>
      <c r="E14308">
        <v>2019</v>
      </c>
    </row>
    <row r="14309" spans="1:5" x14ac:dyDescent="0.25">
      <c r="A14309" t="s">
        <v>350</v>
      </c>
      <c r="B14309" t="s">
        <v>188</v>
      </c>
      <c r="C14309" t="s">
        <v>486</v>
      </c>
      <c r="D14309">
        <v>3303000000</v>
      </c>
      <c r="E14309">
        <v>2018</v>
      </c>
    </row>
    <row r="14310" spans="1:5" x14ac:dyDescent="0.25">
      <c r="A14310" t="s">
        <v>350</v>
      </c>
      <c r="B14310" t="s">
        <v>188</v>
      </c>
      <c r="C14310" t="s">
        <v>486</v>
      </c>
      <c r="D14310">
        <v>768000000</v>
      </c>
      <c r="E14310">
        <v>2019</v>
      </c>
    </row>
    <row r="14311" spans="1:5" x14ac:dyDescent="0.25">
      <c r="A14311" t="s">
        <v>350</v>
      </c>
      <c r="B14311" t="s">
        <v>188</v>
      </c>
      <c r="C14311" t="s">
        <v>486</v>
      </c>
      <c r="D14311">
        <v>3799000000</v>
      </c>
      <c r="E14311">
        <v>2020</v>
      </c>
    </row>
    <row r="14312" spans="1:5" x14ac:dyDescent="0.25">
      <c r="A14312" t="s">
        <v>352</v>
      </c>
      <c r="B14312" t="s">
        <v>190</v>
      </c>
      <c r="C14312" t="s">
        <v>411</v>
      </c>
      <c r="D14312">
        <v>3258000000</v>
      </c>
      <c r="E14312">
        <v>2018</v>
      </c>
    </row>
    <row r="14313" spans="1:5" x14ac:dyDescent="0.25">
      <c r="A14313" t="s">
        <v>352</v>
      </c>
      <c r="B14313" t="s">
        <v>190</v>
      </c>
      <c r="C14313" t="s">
        <v>411</v>
      </c>
      <c r="D14313">
        <v>3124000000</v>
      </c>
      <c r="E14313">
        <v>2019</v>
      </c>
    </row>
    <row r="14314" spans="1:5" x14ac:dyDescent="0.25">
      <c r="A14314" t="s">
        <v>352</v>
      </c>
      <c r="B14314" t="s">
        <v>190</v>
      </c>
      <c r="C14314" t="s">
        <v>411</v>
      </c>
      <c r="D14314">
        <v>3608000000</v>
      </c>
      <c r="E14314">
        <v>2020</v>
      </c>
    </row>
    <row r="14315" spans="1:5" x14ac:dyDescent="0.25">
      <c r="A14315" t="s">
        <v>352</v>
      </c>
      <c r="B14315" t="s">
        <v>190</v>
      </c>
      <c r="C14315" t="s">
        <v>10</v>
      </c>
      <c r="D14315">
        <v>5020000000</v>
      </c>
      <c r="E14315">
        <v>2018</v>
      </c>
    </row>
    <row r="14316" spans="1:5" x14ac:dyDescent="0.25">
      <c r="A14316" t="s">
        <v>352</v>
      </c>
      <c r="B14316" t="s">
        <v>190</v>
      </c>
      <c r="C14316" t="s">
        <v>10</v>
      </c>
      <c r="D14316">
        <v>4791000000</v>
      </c>
      <c r="E14316">
        <v>2019</v>
      </c>
    </row>
    <row r="14317" spans="1:5" x14ac:dyDescent="0.25">
      <c r="A14317" t="s">
        <v>352</v>
      </c>
      <c r="B14317" t="s">
        <v>190</v>
      </c>
      <c r="C14317" t="s">
        <v>10</v>
      </c>
      <c r="D14317">
        <v>4705000000</v>
      </c>
      <c r="E14317">
        <v>2020</v>
      </c>
    </row>
    <row r="14318" spans="1:5" x14ac:dyDescent="0.25">
      <c r="A14318" t="s">
        <v>352</v>
      </c>
      <c r="B14318" t="s">
        <v>190</v>
      </c>
      <c r="C14318" t="s">
        <v>412</v>
      </c>
      <c r="D14318">
        <v>0</v>
      </c>
      <c r="E14318">
        <v>2018</v>
      </c>
    </row>
    <row r="14319" spans="1:5" x14ac:dyDescent="0.25">
      <c r="A14319" t="s">
        <v>352</v>
      </c>
      <c r="B14319" t="s">
        <v>190</v>
      </c>
      <c r="C14319" t="s">
        <v>412</v>
      </c>
      <c r="D14319">
        <v>0</v>
      </c>
      <c r="E14319">
        <v>2019</v>
      </c>
    </row>
    <row r="14320" spans="1:5" x14ac:dyDescent="0.25">
      <c r="A14320" t="s">
        <v>352</v>
      </c>
      <c r="B14320" t="s">
        <v>190</v>
      </c>
      <c r="C14320" t="s">
        <v>412</v>
      </c>
      <c r="D14320">
        <v>0</v>
      </c>
      <c r="E14320">
        <v>2020</v>
      </c>
    </row>
    <row r="14321" spans="1:5" x14ac:dyDescent="0.25">
      <c r="A14321" t="s">
        <v>352</v>
      </c>
      <c r="B14321" t="s">
        <v>190</v>
      </c>
      <c r="C14321" t="s">
        <v>413</v>
      </c>
      <c r="D14321">
        <v>2143000000</v>
      </c>
      <c r="E14321">
        <v>2018</v>
      </c>
    </row>
    <row r="14322" spans="1:5" x14ac:dyDescent="0.25">
      <c r="A14322" t="s">
        <v>352</v>
      </c>
      <c r="B14322" t="s">
        <v>190</v>
      </c>
      <c r="C14322" t="s">
        <v>413</v>
      </c>
      <c r="D14322">
        <v>1955000000</v>
      </c>
      <c r="E14322">
        <v>2019</v>
      </c>
    </row>
    <row r="14323" spans="1:5" x14ac:dyDescent="0.25">
      <c r="A14323" t="s">
        <v>352</v>
      </c>
      <c r="B14323" t="s">
        <v>190</v>
      </c>
      <c r="C14323" t="s">
        <v>413</v>
      </c>
      <c r="D14323">
        <v>2414000000</v>
      </c>
      <c r="E14323">
        <v>2020</v>
      </c>
    </row>
    <row r="14324" spans="1:5" x14ac:dyDescent="0.25">
      <c r="A14324" t="s">
        <v>352</v>
      </c>
      <c r="B14324" t="s">
        <v>190</v>
      </c>
      <c r="C14324" t="s">
        <v>15</v>
      </c>
      <c r="D14324">
        <v>36500000000</v>
      </c>
      <c r="E14324">
        <v>2018</v>
      </c>
    </row>
    <row r="14325" spans="1:5" x14ac:dyDescent="0.25">
      <c r="A14325" t="s">
        <v>352</v>
      </c>
      <c r="B14325" t="s">
        <v>190</v>
      </c>
      <c r="C14325" t="s">
        <v>15</v>
      </c>
      <c r="D14325">
        <v>44659000000</v>
      </c>
      <c r="E14325">
        <v>2019</v>
      </c>
    </row>
    <row r="14326" spans="1:5" x14ac:dyDescent="0.25">
      <c r="A14326" t="s">
        <v>352</v>
      </c>
      <c r="B14326" t="s">
        <v>190</v>
      </c>
      <c r="C14326" t="s">
        <v>15</v>
      </c>
      <c r="D14326">
        <v>47344000000</v>
      </c>
      <c r="E14326">
        <v>2020</v>
      </c>
    </row>
    <row r="14327" spans="1:5" x14ac:dyDescent="0.25">
      <c r="A14327" t="s">
        <v>352</v>
      </c>
      <c r="B14327" t="s">
        <v>190</v>
      </c>
      <c r="C14327" t="s">
        <v>414</v>
      </c>
      <c r="D14327">
        <v>-1577000000</v>
      </c>
      <c r="E14327">
        <v>2018</v>
      </c>
    </row>
    <row r="14328" spans="1:5" x14ac:dyDescent="0.25">
      <c r="A14328" t="s">
        <v>352</v>
      </c>
      <c r="B14328" t="s">
        <v>190</v>
      </c>
      <c r="C14328" t="s">
        <v>414</v>
      </c>
      <c r="D14328">
        <v>-1699000000</v>
      </c>
      <c r="E14328">
        <v>2019</v>
      </c>
    </row>
    <row r="14329" spans="1:5" x14ac:dyDescent="0.25">
      <c r="A14329" t="s">
        <v>352</v>
      </c>
      <c r="B14329" t="s">
        <v>190</v>
      </c>
      <c r="C14329" t="s">
        <v>414</v>
      </c>
      <c r="D14329">
        <v>-1501000000</v>
      </c>
      <c r="E14329">
        <v>2020</v>
      </c>
    </row>
    <row r="14330" spans="1:5" x14ac:dyDescent="0.25">
      <c r="A14330" t="s">
        <v>352</v>
      </c>
      <c r="B14330" t="s">
        <v>190</v>
      </c>
      <c r="C14330" t="s">
        <v>415</v>
      </c>
      <c r="D14330">
        <v>-6701000000</v>
      </c>
      <c r="E14330">
        <v>2018</v>
      </c>
    </row>
    <row r="14331" spans="1:5" x14ac:dyDescent="0.25">
      <c r="A14331" t="s">
        <v>352</v>
      </c>
      <c r="B14331" t="s">
        <v>190</v>
      </c>
      <c r="C14331" t="s">
        <v>415</v>
      </c>
      <c r="D14331">
        <v>-1124000000</v>
      </c>
      <c r="E14331">
        <v>2019</v>
      </c>
    </row>
    <row r="14332" spans="1:5" x14ac:dyDescent="0.25">
      <c r="A14332" t="s">
        <v>352</v>
      </c>
      <c r="B14332" t="s">
        <v>190</v>
      </c>
      <c r="C14332" t="s">
        <v>415</v>
      </c>
      <c r="D14332">
        <v>-5300000000</v>
      </c>
      <c r="E14332">
        <v>2020</v>
      </c>
    </row>
    <row r="14333" spans="1:5" x14ac:dyDescent="0.25">
      <c r="A14333" t="s">
        <v>352</v>
      </c>
      <c r="B14333" t="s">
        <v>190</v>
      </c>
      <c r="C14333" t="s">
        <v>416</v>
      </c>
      <c r="D14333">
        <v>222000000</v>
      </c>
      <c r="E14333">
        <v>2018</v>
      </c>
    </row>
    <row r="14334" spans="1:5" x14ac:dyDescent="0.25">
      <c r="A14334" t="s">
        <v>352</v>
      </c>
      <c r="B14334" t="s">
        <v>190</v>
      </c>
      <c r="C14334" t="s">
        <v>416</v>
      </c>
      <c r="D14334">
        <v>-6444000000</v>
      </c>
      <c r="E14334">
        <v>2019</v>
      </c>
    </row>
    <row r="14335" spans="1:5" x14ac:dyDescent="0.25">
      <c r="A14335" t="s">
        <v>352</v>
      </c>
      <c r="B14335" t="s">
        <v>190</v>
      </c>
      <c r="C14335" t="s">
        <v>416</v>
      </c>
      <c r="D14335">
        <v>-580000000</v>
      </c>
      <c r="E14335">
        <v>2020</v>
      </c>
    </row>
    <row r="14336" spans="1:5" x14ac:dyDescent="0.25">
      <c r="A14336" t="s">
        <v>352</v>
      </c>
      <c r="B14336" t="s">
        <v>190</v>
      </c>
      <c r="C14336" t="s">
        <v>417</v>
      </c>
      <c r="D14336">
        <v>6439000000</v>
      </c>
      <c r="E14336">
        <v>2018</v>
      </c>
    </row>
    <row r="14337" spans="1:5" x14ac:dyDescent="0.25">
      <c r="A14337" t="s">
        <v>352</v>
      </c>
      <c r="B14337" t="s">
        <v>190</v>
      </c>
      <c r="C14337" t="s">
        <v>417</v>
      </c>
      <c r="D14337">
        <v>7070000000</v>
      </c>
      <c r="E14337">
        <v>2019</v>
      </c>
    </row>
    <row r="14338" spans="1:5" x14ac:dyDescent="0.25">
      <c r="A14338" t="s">
        <v>352</v>
      </c>
      <c r="B14338" t="s">
        <v>190</v>
      </c>
      <c r="C14338" t="s">
        <v>417</v>
      </c>
      <c r="D14338">
        <v>8113000000</v>
      </c>
      <c r="E14338">
        <v>2020</v>
      </c>
    </row>
    <row r="14339" spans="1:5" x14ac:dyDescent="0.25">
      <c r="A14339" t="s">
        <v>352</v>
      </c>
      <c r="B14339" t="s">
        <v>190</v>
      </c>
      <c r="C14339" t="s">
        <v>418</v>
      </c>
      <c r="D14339">
        <v>0</v>
      </c>
      <c r="E14339">
        <v>2018</v>
      </c>
    </row>
    <row r="14340" spans="1:5" x14ac:dyDescent="0.25">
      <c r="A14340" t="s">
        <v>352</v>
      </c>
      <c r="B14340" t="s">
        <v>190</v>
      </c>
      <c r="C14340" t="s">
        <v>418</v>
      </c>
      <c r="D14340">
        <v>0</v>
      </c>
      <c r="E14340">
        <v>2019</v>
      </c>
    </row>
    <row r="14341" spans="1:5" x14ac:dyDescent="0.25">
      <c r="A14341" t="s">
        <v>352</v>
      </c>
      <c r="B14341" t="s">
        <v>190</v>
      </c>
      <c r="C14341" t="s">
        <v>418</v>
      </c>
      <c r="D14341">
        <v>0</v>
      </c>
      <c r="E14341">
        <v>2020</v>
      </c>
    </row>
    <row r="14342" spans="1:5" x14ac:dyDescent="0.25">
      <c r="A14342" t="s">
        <v>352</v>
      </c>
      <c r="B14342" t="s">
        <v>190</v>
      </c>
      <c r="C14342" t="s">
        <v>419</v>
      </c>
      <c r="D14342">
        <v>305000000</v>
      </c>
      <c r="E14342">
        <v>2018</v>
      </c>
    </row>
    <row r="14343" spans="1:5" x14ac:dyDescent="0.25">
      <c r="A14343" t="s">
        <v>352</v>
      </c>
      <c r="B14343" t="s">
        <v>190</v>
      </c>
      <c r="C14343" t="s">
        <v>419</v>
      </c>
      <c r="D14343">
        <v>-345000000</v>
      </c>
      <c r="E14343">
        <v>2019</v>
      </c>
    </row>
    <row r="14344" spans="1:5" x14ac:dyDescent="0.25">
      <c r="A14344" t="s">
        <v>352</v>
      </c>
      <c r="B14344" t="s">
        <v>190</v>
      </c>
      <c r="C14344" t="s">
        <v>419</v>
      </c>
      <c r="D14344">
        <v>-165000000</v>
      </c>
      <c r="E14344">
        <v>2020</v>
      </c>
    </row>
    <row r="14345" spans="1:5" x14ac:dyDescent="0.25">
      <c r="A14345" t="s">
        <v>352</v>
      </c>
      <c r="B14345" t="s">
        <v>190</v>
      </c>
      <c r="C14345" t="s">
        <v>420</v>
      </c>
      <c r="D14345">
        <v>509000000</v>
      </c>
      <c r="E14345">
        <v>2018</v>
      </c>
    </row>
    <row r="14346" spans="1:5" x14ac:dyDescent="0.25">
      <c r="A14346" t="s">
        <v>352</v>
      </c>
      <c r="B14346" t="s">
        <v>190</v>
      </c>
      <c r="C14346" t="s">
        <v>420</v>
      </c>
      <c r="D14346">
        <v>-370000000</v>
      </c>
      <c r="E14346">
        <v>2019</v>
      </c>
    </row>
    <row r="14347" spans="1:5" x14ac:dyDescent="0.25">
      <c r="A14347" t="s">
        <v>352</v>
      </c>
      <c r="B14347" t="s">
        <v>190</v>
      </c>
      <c r="C14347" t="s">
        <v>420</v>
      </c>
      <c r="D14347">
        <v>91000000</v>
      </c>
      <c r="E14347">
        <v>2020</v>
      </c>
    </row>
    <row r="14348" spans="1:5" x14ac:dyDescent="0.25">
      <c r="A14348" t="s">
        <v>352</v>
      </c>
      <c r="B14348" t="s">
        <v>190</v>
      </c>
      <c r="C14348" t="s">
        <v>421</v>
      </c>
      <c r="D14348">
        <v>542000000</v>
      </c>
      <c r="E14348">
        <v>2018</v>
      </c>
    </row>
    <row r="14349" spans="1:5" x14ac:dyDescent="0.25">
      <c r="A14349" t="s">
        <v>352</v>
      </c>
      <c r="B14349" t="s">
        <v>190</v>
      </c>
      <c r="C14349" t="s">
        <v>421</v>
      </c>
      <c r="D14349">
        <v>88000000</v>
      </c>
      <c r="E14349">
        <v>2019</v>
      </c>
    </row>
    <row r="14350" spans="1:5" x14ac:dyDescent="0.25">
      <c r="A14350" t="s">
        <v>352</v>
      </c>
      <c r="B14350" t="s">
        <v>190</v>
      </c>
      <c r="C14350" t="s">
        <v>421</v>
      </c>
      <c r="D14350">
        <v>384000000</v>
      </c>
      <c r="E14350">
        <v>2020</v>
      </c>
    </row>
    <row r="14351" spans="1:5" x14ac:dyDescent="0.25">
      <c r="A14351" t="s">
        <v>352</v>
      </c>
      <c r="B14351" t="s">
        <v>190</v>
      </c>
      <c r="C14351" t="s">
        <v>422</v>
      </c>
      <c r="D14351">
        <v>152000000</v>
      </c>
      <c r="E14351">
        <v>2018</v>
      </c>
    </row>
    <row r="14352" spans="1:5" x14ac:dyDescent="0.25">
      <c r="A14352" t="s">
        <v>352</v>
      </c>
      <c r="B14352" t="s">
        <v>190</v>
      </c>
      <c r="C14352" t="s">
        <v>422</v>
      </c>
      <c r="D14352">
        <v>-692000000</v>
      </c>
      <c r="E14352">
        <v>2019</v>
      </c>
    </row>
    <row r="14353" spans="1:5" x14ac:dyDescent="0.25">
      <c r="A14353" t="s">
        <v>352</v>
      </c>
      <c r="B14353" t="s">
        <v>190</v>
      </c>
      <c r="C14353" t="s">
        <v>422</v>
      </c>
      <c r="D14353">
        <v>-856000000</v>
      </c>
      <c r="E14353">
        <v>2020</v>
      </c>
    </row>
    <row r="14354" spans="1:5" x14ac:dyDescent="0.25">
      <c r="A14354" t="s">
        <v>352</v>
      </c>
      <c r="B14354" t="s">
        <v>190</v>
      </c>
      <c r="C14354" t="s">
        <v>423</v>
      </c>
      <c r="D14354">
        <v>9000000</v>
      </c>
      <c r="E14354">
        <v>2018</v>
      </c>
    </row>
    <row r="14355" spans="1:5" x14ac:dyDescent="0.25">
      <c r="A14355" t="s">
        <v>352</v>
      </c>
      <c r="B14355" t="s">
        <v>190</v>
      </c>
      <c r="C14355" t="s">
        <v>423</v>
      </c>
      <c r="D14355">
        <v>9000000</v>
      </c>
      <c r="E14355">
        <v>2019</v>
      </c>
    </row>
    <row r="14356" spans="1:5" x14ac:dyDescent="0.25">
      <c r="A14356" t="s">
        <v>352</v>
      </c>
      <c r="B14356" t="s">
        <v>190</v>
      </c>
      <c r="C14356" t="s">
        <v>423</v>
      </c>
      <c r="D14356">
        <v>9000000</v>
      </c>
      <c r="E14356">
        <v>2020</v>
      </c>
    </row>
    <row r="14357" spans="1:5" x14ac:dyDescent="0.25">
      <c r="A14357" t="s">
        <v>352</v>
      </c>
      <c r="B14357" t="s">
        <v>190</v>
      </c>
      <c r="C14357" t="s">
        <v>424</v>
      </c>
      <c r="D14357">
        <v>8000000</v>
      </c>
      <c r="E14357">
        <v>2018</v>
      </c>
    </row>
    <row r="14358" spans="1:5" x14ac:dyDescent="0.25">
      <c r="A14358" t="s">
        <v>352</v>
      </c>
      <c r="B14358" t="s">
        <v>190</v>
      </c>
      <c r="C14358" t="s">
        <v>424</v>
      </c>
      <c r="D14358">
        <v>11000000</v>
      </c>
      <c r="E14358">
        <v>2019</v>
      </c>
    </row>
    <row r="14359" spans="1:5" x14ac:dyDescent="0.25">
      <c r="A14359" t="s">
        <v>352</v>
      </c>
      <c r="B14359" t="s">
        <v>190</v>
      </c>
      <c r="C14359" t="s">
        <v>424</v>
      </c>
      <c r="D14359">
        <v>2000000</v>
      </c>
      <c r="E14359">
        <v>2020</v>
      </c>
    </row>
    <row r="14360" spans="1:5" x14ac:dyDescent="0.25">
      <c r="A14360" t="s">
        <v>352</v>
      </c>
      <c r="B14360" t="s">
        <v>190</v>
      </c>
      <c r="C14360" t="s">
        <v>425</v>
      </c>
      <c r="D14360">
        <v>5508000000</v>
      </c>
      <c r="E14360">
        <v>2018</v>
      </c>
    </row>
    <row r="14361" spans="1:5" x14ac:dyDescent="0.25">
      <c r="A14361" t="s">
        <v>352</v>
      </c>
      <c r="B14361" t="s">
        <v>190</v>
      </c>
      <c r="C14361" t="s">
        <v>425</v>
      </c>
      <c r="D14361">
        <v>4150000000</v>
      </c>
      <c r="E14361">
        <v>2019</v>
      </c>
    </row>
    <row r="14362" spans="1:5" x14ac:dyDescent="0.25">
      <c r="A14362" t="s">
        <v>352</v>
      </c>
      <c r="B14362" t="s">
        <v>190</v>
      </c>
      <c r="C14362" t="s">
        <v>425</v>
      </c>
      <c r="D14362">
        <v>5862000000</v>
      </c>
      <c r="E14362">
        <v>2020</v>
      </c>
    </row>
    <row r="14363" spans="1:5" x14ac:dyDescent="0.25">
      <c r="A14363" t="s">
        <v>352</v>
      </c>
      <c r="B14363" t="s">
        <v>190</v>
      </c>
      <c r="C14363" t="s">
        <v>426</v>
      </c>
      <c r="D14363">
        <v>5516000000</v>
      </c>
      <c r="E14363">
        <v>2018</v>
      </c>
    </row>
    <row r="14364" spans="1:5" x14ac:dyDescent="0.25">
      <c r="A14364" t="s">
        <v>352</v>
      </c>
      <c r="B14364" t="s">
        <v>190</v>
      </c>
      <c r="C14364" t="s">
        <v>426</v>
      </c>
      <c r="D14364">
        <v>4161000000</v>
      </c>
      <c r="E14364">
        <v>2019</v>
      </c>
    </row>
    <row r="14365" spans="1:5" x14ac:dyDescent="0.25">
      <c r="A14365" t="s">
        <v>352</v>
      </c>
      <c r="B14365" t="s">
        <v>190</v>
      </c>
      <c r="C14365" t="s">
        <v>426</v>
      </c>
      <c r="D14365">
        <v>5864000000</v>
      </c>
      <c r="E14365">
        <v>2020</v>
      </c>
    </row>
    <row r="14366" spans="1:5" x14ac:dyDescent="0.25">
      <c r="A14366" t="s">
        <v>352</v>
      </c>
      <c r="B14366" t="s">
        <v>190</v>
      </c>
      <c r="C14366" t="s">
        <v>21</v>
      </c>
      <c r="D14366">
        <v>16682000000</v>
      </c>
      <c r="E14366">
        <v>2018</v>
      </c>
    </row>
    <row r="14367" spans="1:5" x14ac:dyDescent="0.25">
      <c r="A14367" t="s">
        <v>352</v>
      </c>
      <c r="B14367" t="s">
        <v>190</v>
      </c>
      <c r="C14367" t="s">
        <v>21</v>
      </c>
      <c r="D14367">
        <v>17136000000</v>
      </c>
      <c r="E14367">
        <v>2019</v>
      </c>
    </row>
    <row r="14368" spans="1:5" x14ac:dyDescent="0.25">
      <c r="A14368" t="s">
        <v>352</v>
      </c>
      <c r="B14368" t="s">
        <v>190</v>
      </c>
      <c r="C14368" t="s">
        <v>21</v>
      </c>
      <c r="D14368">
        <v>16605000000</v>
      </c>
      <c r="E14368">
        <v>2020</v>
      </c>
    </row>
    <row r="14369" spans="1:5" x14ac:dyDescent="0.25">
      <c r="A14369" t="s">
        <v>352</v>
      </c>
      <c r="B14369" t="s">
        <v>190</v>
      </c>
      <c r="C14369" t="s">
        <v>427</v>
      </c>
      <c r="D14369">
        <v>25558000000</v>
      </c>
      <c r="E14369">
        <v>2018</v>
      </c>
    </row>
    <row r="14370" spans="1:5" x14ac:dyDescent="0.25">
      <c r="A14370" t="s">
        <v>352</v>
      </c>
      <c r="B14370" t="s">
        <v>190</v>
      </c>
      <c r="C14370" t="s">
        <v>427</v>
      </c>
      <c r="D14370">
        <v>25962000000</v>
      </c>
      <c r="E14370">
        <v>2019</v>
      </c>
    </row>
    <row r="14371" spans="1:5" x14ac:dyDescent="0.25">
      <c r="A14371" t="s">
        <v>352</v>
      </c>
      <c r="B14371" t="s">
        <v>190</v>
      </c>
      <c r="C14371" t="s">
        <v>427</v>
      </c>
      <c r="D14371">
        <v>25023000000</v>
      </c>
      <c r="E14371">
        <v>2020</v>
      </c>
    </row>
    <row r="14372" spans="1:5" x14ac:dyDescent="0.25">
      <c r="A14372" t="s">
        <v>352</v>
      </c>
      <c r="B14372" t="s">
        <v>190</v>
      </c>
      <c r="C14372" t="s">
        <v>13</v>
      </c>
      <c r="D14372">
        <v>13709000000</v>
      </c>
      <c r="E14372">
        <v>2018</v>
      </c>
    </row>
    <row r="14373" spans="1:5" x14ac:dyDescent="0.25">
      <c r="A14373" t="s">
        <v>352</v>
      </c>
      <c r="B14373" t="s">
        <v>190</v>
      </c>
      <c r="C14373" t="s">
        <v>13</v>
      </c>
      <c r="D14373">
        <v>12971000000</v>
      </c>
      <c r="E14373">
        <v>2019</v>
      </c>
    </row>
    <row r="14374" spans="1:5" x14ac:dyDescent="0.25">
      <c r="A14374" t="s">
        <v>352</v>
      </c>
      <c r="B14374" t="s">
        <v>190</v>
      </c>
      <c r="C14374" t="s">
        <v>13</v>
      </c>
      <c r="D14374">
        <v>14982000000</v>
      </c>
      <c r="E14374">
        <v>2020</v>
      </c>
    </row>
    <row r="14375" spans="1:5" x14ac:dyDescent="0.25">
      <c r="A14375" t="s">
        <v>352</v>
      </c>
      <c r="B14375" t="s">
        <v>190</v>
      </c>
      <c r="C14375" t="s">
        <v>16</v>
      </c>
      <c r="D14375">
        <v>7244000000</v>
      </c>
      <c r="E14375">
        <v>2018</v>
      </c>
    </row>
    <row r="14376" spans="1:5" x14ac:dyDescent="0.25">
      <c r="A14376" t="s">
        <v>352</v>
      </c>
      <c r="B14376" t="s">
        <v>190</v>
      </c>
      <c r="C14376" t="s">
        <v>16</v>
      </c>
      <c r="D14376">
        <v>9222000000</v>
      </c>
      <c r="E14376">
        <v>2019</v>
      </c>
    </row>
    <row r="14377" spans="1:5" x14ac:dyDescent="0.25">
      <c r="A14377" t="s">
        <v>352</v>
      </c>
      <c r="B14377" t="s">
        <v>190</v>
      </c>
      <c r="C14377" t="s">
        <v>16</v>
      </c>
      <c r="D14377">
        <v>7948000000</v>
      </c>
      <c r="E14377">
        <v>2020</v>
      </c>
    </row>
    <row r="14378" spans="1:5" x14ac:dyDescent="0.25">
      <c r="A14378" t="s">
        <v>352</v>
      </c>
      <c r="B14378" t="s">
        <v>190</v>
      </c>
      <c r="C14378" t="s">
        <v>428</v>
      </c>
      <c r="D14378">
        <v>1488000000</v>
      </c>
      <c r="E14378">
        <v>2018</v>
      </c>
    </row>
    <row r="14379" spans="1:5" x14ac:dyDescent="0.25">
      <c r="A14379" t="s">
        <v>352</v>
      </c>
      <c r="B14379" t="s">
        <v>190</v>
      </c>
      <c r="C14379" t="s">
        <v>428</v>
      </c>
      <c r="D14379">
        <v>1911000000</v>
      </c>
      <c r="E14379">
        <v>2020</v>
      </c>
    </row>
    <row r="14380" spans="1:5" x14ac:dyDescent="0.25">
      <c r="A14380" t="s">
        <v>352</v>
      </c>
      <c r="B14380" t="s">
        <v>190</v>
      </c>
      <c r="C14380" t="s">
        <v>429</v>
      </c>
      <c r="D14380">
        <v>1488000000</v>
      </c>
      <c r="E14380">
        <v>2018</v>
      </c>
    </row>
    <row r="14381" spans="1:5" x14ac:dyDescent="0.25">
      <c r="A14381" t="s">
        <v>352</v>
      </c>
      <c r="B14381" t="s">
        <v>190</v>
      </c>
      <c r="C14381" t="s">
        <v>429</v>
      </c>
      <c r="D14381">
        <v>1593000000</v>
      </c>
      <c r="E14381">
        <v>2019</v>
      </c>
    </row>
    <row r="14382" spans="1:5" x14ac:dyDescent="0.25">
      <c r="A14382" t="s">
        <v>352</v>
      </c>
      <c r="B14382" t="s">
        <v>190</v>
      </c>
      <c r="C14382" t="s">
        <v>429</v>
      </c>
      <c r="D14382">
        <v>1593000000</v>
      </c>
      <c r="E14382">
        <v>2019</v>
      </c>
    </row>
    <row r="14383" spans="1:5" x14ac:dyDescent="0.25">
      <c r="A14383" t="s">
        <v>352</v>
      </c>
      <c r="B14383" t="s">
        <v>190</v>
      </c>
      <c r="C14383" t="s">
        <v>429</v>
      </c>
      <c r="D14383">
        <v>1911000000</v>
      </c>
      <c r="E14383">
        <v>2020</v>
      </c>
    </row>
    <row r="14384" spans="1:5" x14ac:dyDescent="0.25">
      <c r="A14384" t="s">
        <v>352</v>
      </c>
      <c r="B14384" t="s">
        <v>190</v>
      </c>
      <c r="C14384" t="s">
        <v>430</v>
      </c>
      <c r="D14384">
        <v>7000000000</v>
      </c>
      <c r="E14384">
        <v>2018</v>
      </c>
    </row>
    <row r="14385" spans="1:5" x14ac:dyDescent="0.25">
      <c r="A14385" t="s">
        <v>352</v>
      </c>
      <c r="B14385" t="s">
        <v>190</v>
      </c>
      <c r="C14385" t="s">
        <v>430</v>
      </c>
      <c r="D14385">
        <v>5712000000</v>
      </c>
      <c r="E14385">
        <v>2019</v>
      </c>
    </row>
    <row r="14386" spans="1:5" x14ac:dyDescent="0.25">
      <c r="A14386" t="s">
        <v>352</v>
      </c>
      <c r="B14386" t="s">
        <v>190</v>
      </c>
      <c r="C14386" t="s">
        <v>430</v>
      </c>
      <c r="D14386">
        <v>6711000000</v>
      </c>
      <c r="E14386">
        <v>2020</v>
      </c>
    </row>
    <row r="14387" spans="1:5" x14ac:dyDescent="0.25">
      <c r="A14387" t="s">
        <v>352</v>
      </c>
      <c r="B14387" t="s">
        <v>190</v>
      </c>
      <c r="C14387" t="s">
        <v>431</v>
      </c>
      <c r="D14387">
        <v>0</v>
      </c>
      <c r="E14387">
        <v>2018</v>
      </c>
    </row>
    <row r="14388" spans="1:5" x14ac:dyDescent="0.25">
      <c r="A14388" t="s">
        <v>352</v>
      </c>
      <c r="B14388" t="s">
        <v>190</v>
      </c>
      <c r="C14388" t="s">
        <v>431</v>
      </c>
      <c r="D14388">
        <v>0</v>
      </c>
      <c r="E14388">
        <v>2019</v>
      </c>
    </row>
    <row r="14389" spans="1:5" x14ac:dyDescent="0.25">
      <c r="A14389" t="s">
        <v>352</v>
      </c>
      <c r="B14389" t="s">
        <v>190</v>
      </c>
      <c r="C14389" t="s">
        <v>431</v>
      </c>
      <c r="D14389">
        <v>0</v>
      </c>
      <c r="E14389">
        <v>2020</v>
      </c>
    </row>
    <row r="14390" spans="1:5" x14ac:dyDescent="0.25">
      <c r="A14390" t="s">
        <v>352</v>
      </c>
      <c r="B14390" t="s">
        <v>190</v>
      </c>
      <c r="C14390" t="s">
        <v>432</v>
      </c>
      <c r="D14390">
        <v>43465</v>
      </c>
      <c r="E14390">
        <v>2018</v>
      </c>
    </row>
    <row r="14391" spans="1:5" x14ac:dyDescent="0.25">
      <c r="A14391" t="s">
        <v>352</v>
      </c>
      <c r="B14391" t="s">
        <v>190</v>
      </c>
      <c r="C14391" t="s">
        <v>432</v>
      </c>
      <c r="D14391">
        <v>43830</v>
      </c>
      <c r="E14391">
        <v>2019</v>
      </c>
    </row>
    <row r="14392" spans="1:5" x14ac:dyDescent="0.25">
      <c r="A14392" t="s">
        <v>352</v>
      </c>
      <c r="B14392" t="s">
        <v>190</v>
      </c>
      <c r="C14392" t="s">
        <v>432</v>
      </c>
      <c r="D14392">
        <v>44196</v>
      </c>
      <c r="E14392">
        <v>2020</v>
      </c>
    </row>
    <row r="14393" spans="1:5" x14ac:dyDescent="0.25">
      <c r="A14393" t="s">
        <v>352</v>
      </c>
      <c r="B14393" t="s">
        <v>190</v>
      </c>
      <c r="C14393" t="s">
        <v>433</v>
      </c>
      <c r="D14393">
        <v>52000000</v>
      </c>
      <c r="E14393">
        <v>2018</v>
      </c>
    </row>
    <row r="14394" spans="1:5" x14ac:dyDescent="0.25">
      <c r="A14394" t="s">
        <v>352</v>
      </c>
      <c r="B14394" t="s">
        <v>190</v>
      </c>
      <c r="C14394" t="s">
        <v>433</v>
      </c>
      <c r="D14394">
        <v>63000000</v>
      </c>
      <c r="E14394">
        <v>2019</v>
      </c>
    </row>
    <row r="14395" spans="1:5" x14ac:dyDescent="0.25">
      <c r="A14395" t="s">
        <v>352</v>
      </c>
      <c r="B14395" t="s">
        <v>190</v>
      </c>
      <c r="C14395" t="s">
        <v>433</v>
      </c>
      <c r="D14395">
        <v>64000000</v>
      </c>
      <c r="E14395">
        <v>2020</v>
      </c>
    </row>
    <row r="14396" spans="1:5" x14ac:dyDescent="0.25">
      <c r="A14396" t="s">
        <v>352</v>
      </c>
      <c r="B14396" t="s">
        <v>190</v>
      </c>
      <c r="C14396" t="s">
        <v>434</v>
      </c>
      <c r="D14396">
        <v>9796000000</v>
      </c>
      <c r="E14396">
        <v>2018</v>
      </c>
    </row>
    <row r="14397" spans="1:5" x14ac:dyDescent="0.25">
      <c r="A14397" t="s">
        <v>352</v>
      </c>
      <c r="B14397" t="s">
        <v>190</v>
      </c>
      <c r="C14397" t="s">
        <v>434</v>
      </c>
      <c r="D14397">
        <v>10063000000</v>
      </c>
      <c r="E14397">
        <v>2019</v>
      </c>
    </row>
    <row r="14398" spans="1:5" x14ac:dyDescent="0.25">
      <c r="A14398" t="s">
        <v>352</v>
      </c>
      <c r="B14398" t="s">
        <v>190</v>
      </c>
      <c r="C14398" t="s">
        <v>434</v>
      </c>
      <c r="D14398">
        <v>12867000000</v>
      </c>
      <c r="E14398">
        <v>2020</v>
      </c>
    </row>
    <row r="14399" spans="1:5" x14ac:dyDescent="0.25">
      <c r="A14399" t="s">
        <v>352</v>
      </c>
      <c r="B14399" t="s">
        <v>190</v>
      </c>
      <c r="C14399" t="s">
        <v>435</v>
      </c>
      <c r="D14399">
        <v>0</v>
      </c>
      <c r="E14399">
        <v>2018</v>
      </c>
    </row>
    <row r="14400" spans="1:5" x14ac:dyDescent="0.25">
      <c r="A14400" t="s">
        <v>352</v>
      </c>
      <c r="B14400" t="s">
        <v>190</v>
      </c>
      <c r="C14400" t="s">
        <v>435</v>
      </c>
      <c r="D14400">
        <v>0</v>
      </c>
      <c r="E14400">
        <v>2019</v>
      </c>
    </row>
    <row r="14401" spans="1:5" x14ac:dyDescent="0.25">
      <c r="A14401" t="s">
        <v>352</v>
      </c>
      <c r="B14401" t="s">
        <v>190</v>
      </c>
      <c r="C14401" t="s">
        <v>435</v>
      </c>
      <c r="D14401">
        <v>0</v>
      </c>
      <c r="E14401">
        <v>2020</v>
      </c>
    </row>
    <row r="14402" spans="1:5" x14ac:dyDescent="0.25">
      <c r="A14402" t="s">
        <v>352</v>
      </c>
      <c r="B14402" t="s">
        <v>190</v>
      </c>
      <c r="C14402" t="s">
        <v>436</v>
      </c>
      <c r="D14402">
        <v>10051000000</v>
      </c>
      <c r="E14402">
        <v>2018</v>
      </c>
    </row>
    <row r="14403" spans="1:5" x14ac:dyDescent="0.25">
      <c r="A14403" t="s">
        <v>352</v>
      </c>
      <c r="B14403" t="s">
        <v>190</v>
      </c>
      <c r="C14403" t="s">
        <v>436</v>
      </c>
      <c r="D14403">
        <v>13444000000</v>
      </c>
      <c r="E14403">
        <v>2019</v>
      </c>
    </row>
    <row r="14404" spans="1:5" x14ac:dyDescent="0.25">
      <c r="A14404" t="s">
        <v>352</v>
      </c>
      <c r="B14404" t="s">
        <v>190</v>
      </c>
      <c r="C14404" t="s">
        <v>436</v>
      </c>
      <c r="D14404">
        <v>13802000000</v>
      </c>
      <c r="E14404">
        <v>2020</v>
      </c>
    </row>
    <row r="14405" spans="1:5" x14ac:dyDescent="0.25">
      <c r="A14405" t="s">
        <v>352</v>
      </c>
      <c r="B14405" t="s">
        <v>190</v>
      </c>
      <c r="C14405" t="s">
        <v>437</v>
      </c>
      <c r="D14405">
        <v>16083000000</v>
      </c>
      <c r="E14405">
        <v>2018</v>
      </c>
    </row>
    <row r="14406" spans="1:5" x14ac:dyDescent="0.25">
      <c r="A14406" t="s">
        <v>352</v>
      </c>
      <c r="B14406" t="s">
        <v>190</v>
      </c>
      <c r="C14406" t="s">
        <v>437</v>
      </c>
      <c r="D14406">
        <v>15000000000</v>
      </c>
      <c r="E14406">
        <v>2019</v>
      </c>
    </row>
    <row r="14407" spans="1:5" x14ac:dyDescent="0.25">
      <c r="A14407" t="s">
        <v>352</v>
      </c>
      <c r="B14407" t="s">
        <v>190</v>
      </c>
      <c r="C14407" t="s">
        <v>437</v>
      </c>
      <c r="D14407">
        <v>15579000000</v>
      </c>
      <c r="E14407">
        <v>2020</v>
      </c>
    </row>
    <row r="14408" spans="1:5" x14ac:dyDescent="0.25">
      <c r="A14408" t="s">
        <v>352</v>
      </c>
      <c r="B14408" t="s">
        <v>190</v>
      </c>
      <c r="C14408" t="s">
        <v>438</v>
      </c>
      <c r="D14408">
        <v>5363000000</v>
      </c>
      <c r="E14408">
        <v>2018</v>
      </c>
    </row>
    <row r="14409" spans="1:5" x14ac:dyDescent="0.25">
      <c r="A14409" t="s">
        <v>352</v>
      </c>
      <c r="B14409" t="s">
        <v>190</v>
      </c>
      <c r="C14409" t="s">
        <v>438</v>
      </c>
      <c r="D14409">
        <v>4582000000</v>
      </c>
      <c r="E14409">
        <v>2019</v>
      </c>
    </row>
    <row r="14410" spans="1:5" x14ac:dyDescent="0.25">
      <c r="A14410" t="s">
        <v>352</v>
      </c>
      <c r="B14410" t="s">
        <v>190</v>
      </c>
      <c r="C14410" t="s">
        <v>438</v>
      </c>
      <c r="D14410">
        <v>5393000000</v>
      </c>
      <c r="E14410">
        <v>2020</v>
      </c>
    </row>
    <row r="14411" spans="1:5" x14ac:dyDescent="0.25">
      <c r="A14411" t="s">
        <v>352</v>
      </c>
      <c r="B14411" t="s">
        <v>190</v>
      </c>
      <c r="C14411" t="s">
        <v>439</v>
      </c>
      <c r="D14411">
        <v>0</v>
      </c>
      <c r="E14411">
        <v>2018</v>
      </c>
    </row>
    <row r="14412" spans="1:5" x14ac:dyDescent="0.25">
      <c r="A14412" t="s">
        <v>352</v>
      </c>
      <c r="B14412" t="s">
        <v>190</v>
      </c>
      <c r="C14412" t="s">
        <v>439</v>
      </c>
      <c r="D14412">
        <v>0</v>
      </c>
      <c r="E14412">
        <v>2019</v>
      </c>
    </row>
    <row r="14413" spans="1:5" x14ac:dyDescent="0.25">
      <c r="A14413" t="s">
        <v>352</v>
      </c>
      <c r="B14413" t="s">
        <v>190</v>
      </c>
      <c r="C14413" t="s">
        <v>439</v>
      </c>
      <c r="D14413">
        <v>0</v>
      </c>
      <c r="E14413">
        <v>2020</v>
      </c>
    </row>
    <row r="14414" spans="1:5" x14ac:dyDescent="0.25">
      <c r="A14414" t="s">
        <v>352</v>
      </c>
      <c r="B14414" t="s">
        <v>190</v>
      </c>
      <c r="C14414" t="s">
        <v>23</v>
      </c>
      <c r="D14414">
        <v>1637000000</v>
      </c>
      <c r="E14414">
        <v>2018</v>
      </c>
    </row>
    <row r="14415" spans="1:5" x14ac:dyDescent="0.25">
      <c r="A14415" t="s">
        <v>352</v>
      </c>
      <c r="B14415" t="s">
        <v>190</v>
      </c>
      <c r="C14415" t="s">
        <v>23</v>
      </c>
      <c r="D14415">
        <v>1130000000</v>
      </c>
      <c r="E14415">
        <v>2019</v>
      </c>
    </row>
    <row r="14416" spans="1:5" x14ac:dyDescent="0.25">
      <c r="A14416" t="s">
        <v>352</v>
      </c>
      <c r="B14416" t="s">
        <v>190</v>
      </c>
      <c r="C14416" t="s">
        <v>23</v>
      </c>
      <c r="D14416">
        <v>1318000000</v>
      </c>
      <c r="E14416">
        <v>2020</v>
      </c>
    </row>
    <row r="14417" spans="1:5" x14ac:dyDescent="0.25">
      <c r="A14417" t="s">
        <v>352</v>
      </c>
      <c r="B14417" t="s">
        <v>190</v>
      </c>
      <c r="C14417" t="s">
        <v>440</v>
      </c>
      <c r="D14417">
        <v>2657000000</v>
      </c>
      <c r="E14417">
        <v>2018</v>
      </c>
    </row>
    <row r="14418" spans="1:5" x14ac:dyDescent="0.25">
      <c r="A14418" t="s">
        <v>352</v>
      </c>
      <c r="B14418" t="s">
        <v>190</v>
      </c>
      <c r="C14418" t="s">
        <v>440</v>
      </c>
      <c r="D14418">
        <v>6379000000</v>
      </c>
      <c r="E14418">
        <v>2019</v>
      </c>
    </row>
    <row r="14419" spans="1:5" x14ac:dyDescent="0.25">
      <c r="A14419" t="s">
        <v>352</v>
      </c>
      <c r="B14419" t="s">
        <v>190</v>
      </c>
      <c r="C14419" t="s">
        <v>440</v>
      </c>
      <c r="D14419">
        <v>5835000000</v>
      </c>
      <c r="E14419">
        <v>2020</v>
      </c>
    </row>
    <row r="14420" spans="1:5" x14ac:dyDescent="0.25">
      <c r="A14420" t="s">
        <v>352</v>
      </c>
      <c r="B14420" t="s">
        <v>190</v>
      </c>
      <c r="C14420" t="s">
        <v>22</v>
      </c>
      <c r="D14420">
        <v>0</v>
      </c>
      <c r="E14420">
        <v>2018</v>
      </c>
    </row>
    <row r="14421" spans="1:5" x14ac:dyDescent="0.25">
      <c r="A14421" t="s">
        <v>352</v>
      </c>
      <c r="B14421" t="s">
        <v>190</v>
      </c>
      <c r="C14421" t="s">
        <v>22</v>
      </c>
      <c r="D14421">
        <v>0</v>
      </c>
      <c r="E14421">
        <v>2019</v>
      </c>
    </row>
    <row r="14422" spans="1:5" x14ac:dyDescent="0.25">
      <c r="A14422" t="s">
        <v>352</v>
      </c>
      <c r="B14422" t="s">
        <v>190</v>
      </c>
      <c r="C14422" t="s">
        <v>22</v>
      </c>
      <c r="D14422">
        <v>0</v>
      </c>
      <c r="E14422">
        <v>2020</v>
      </c>
    </row>
    <row r="14423" spans="1:5" x14ac:dyDescent="0.25">
      <c r="A14423" t="s">
        <v>352</v>
      </c>
      <c r="B14423" t="s">
        <v>190</v>
      </c>
      <c r="C14423" t="s">
        <v>441</v>
      </c>
      <c r="D14423">
        <v>0</v>
      </c>
      <c r="E14423">
        <v>2018</v>
      </c>
    </row>
    <row r="14424" spans="1:5" x14ac:dyDescent="0.25">
      <c r="A14424" t="s">
        <v>352</v>
      </c>
      <c r="B14424" t="s">
        <v>190</v>
      </c>
      <c r="C14424" t="s">
        <v>441</v>
      </c>
      <c r="D14424">
        <v>0</v>
      </c>
      <c r="E14424">
        <v>2019</v>
      </c>
    </row>
    <row r="14425" spans="1:5" x14ac:dyDescent="0.25">
      <c r="A14425" t="s">
        <v>352</v>
      </c>
      <c r="B14425" t="s">
        <v>190</v>
      </c>
      <c r="C14425" t="s">
        <v>441</v>
      </c>
      <c r="D14425">
        <v>0</v>
      </c>
      <c r="E14425">
        <v>2020</v>
      </c>
    </row>
    <row r="14426" spans="1:5" x14ac:dyDescent="0.25">
      <c r="A14426" t="s">
        <v>352</v>
      </c>
      <c r="B14426" t="s">
        <v>190</v>
      </c>
      <c r="C14426" t="s">
        <v>11</v>
      </c>
      <c r="D14426">
        <v>4366000000</v>
      </c>
      <c r="E14426">
        <v>2018</v>
      </c>
    </row>
    <row r="14427" spans="1:5" x14ac:dyDescent="0.25">
      <c r="A14427" t="s">
        <v>352</v>
      </c>
      <c r="B14427" t="s">
        <v>190</v>
      </c>
      <c r="C14427" t="s">
        <v>11</v>
      </c>
      <c r="D14427">
        <v>4134000000</v>
      </c>
      <c r="E14427">
        <v>2019</v>
      </c>
    </row>
    <row r="14428" spans="1:5" x14ac:dyDescent="0.25">
      <c r="A14428" t="s">
        <v>352</v>
      </c>
      <c r="B14428" t="s">
        <v>190</v>
      </c>
      <c r="C14428" t="s">
        <v>11</v>
      </c>
      <c r="D14428">
        <v>4239000000</v>
      </c>
      <c r="E14428">
        <v>2020</v>
      </c>
    </row>
    <row r="14429" spans="1:5" x14ac:dyDescent="0.25">
      <c r="A14429" t="s">
        <v>352</v>
      </c>
      <c r="B14429" t="s">
        <v>190</v>
      </c>
      <c r="C14429" t="s">
        <v>19</v>
      </c>
      <c r="D14429">
        <v>36500000000</v>
      </c>
      <c r="E14429">
        <v>2018</v>
      </c>
    </row>
    <row r="14430" spans="1:5" x14ac:dyDescent="0.25">
      <c r="A14430" t="s">
        <v>352</v>
      </c>
      <c r="B14430" t="s">
        <v>190</v>
      </c>
      <c r="C14430" t="s">
        <v>19</v>
      </c>
      <c r="D14430">
        <v>44659000000</v>
      </c>
      <c r="E14430">
        <v>2019</v>
      </c>
    </row>
    <row r="14431" spans="1:5" x14ac:dyDescent="0.25">
      <c r="A14431" t="s">
        <v>352</v>
      </c>
      <c r="B14431" t="s">
        <v>190</v>
      </c>
      <c r="C14431" t="s">
        <v>19</v>
      </c>
      <c r="D14431">
        <v>47344000000</v>
      </c>
      <c r="E14431">
        <v>2020</v>
      </c>
    </row>
    <row r="14432" spans="1:5" x14ac:dyDescent="0.25">
      <c r="A14432" t="s">
        <v>352</v>
      </c>
      <c r="B14432" t="s">
        <v>190</v>
      </c>
      <c r="C14432" t="s">
        <v>18</v>
      </c>
      <c r="D14432">
        <v>26652000000</v>
      </c>
      <c r="E14432">
        <v>2018</v>
      </c>
    </row>
    <row r="14433" spans="1:5" x14ac:dyDescent="0.25">
      <c r="A14433" t="s">
        <v>352</v>
      </c>
      <c r="B14433" t="s">
        <v>190</v>
      </c>
      <c r="C14433" t="s">
        <v>18</v>
      </c>
      <c r="D14433">
        <v>34533000000</v>
      </c>
      <c r="E14433">
        <v>2019</v>
      </c>
    </row>
    <row r="14434" spans="1:5" x14ac:dyDescent="0.25">
      <c r="A14434" t="s">
        <v>352</v>
      </c>
      <c r="B14434" t="s">
        <v>190</v>
      </c>
      <c r="C14434" t="s">
        <v>18</v>
      </c>
      <c r="D14434">
        <v>34413000000</v>
      </c>
      <c r="E14434">
        <v>2020</v>
      </c>
    </row>
    <row r="14435" spans="1:5" x14ac:dyDescent="0.25">
      <c r="A14435" t="s">
        <v>352</v>
      </c>
      <c r="B14435" t="s">
        <v>190</v>
      </c>
      <c r="C14435" t="s">
        <v>442</v>
      </c>
      <c r="D14435">
        <v>0</v>
      </c>
      <c r="E14435">
        <v>2018</v>
      </c>
    </row>
    <row r="14436" spans="1:5" x14ac:dyDescent="0.25">
      <c r="A14436" t="s">
        <v>352</v>
      </c>
      <c r="B14436" t="s">
        <v>190</v>
      </c>
      <c r="C14436" t="s">
        <v>442</v>
      </c>
      <c r="D14436">
        <v>247000000</v>
      </c>
      <c r="E14436">
        <v>2019</v>
      </c>
    </row>
    <row r="14437" spans="1:5" x14ac:dyDescent="0.25">
      <c r="A14437" t="s">
        <v>352</v>
      </c>
      <c r="B14437" t="s">
        <v>190</v>
      </c>
      <c r="C14437" t="s">
        <v>442</v>
      </c>
      <c r="D14437">
        <v>248000000</v>
      </c>
      <c r="E14437">
        <v>2020</v>
      </c>
    </row>
    <row r="14438" spans="1:5" x14ac:dyDescent="0.25">
      <c r="A14438" t="s">
        <v>352</v>
      </c>
      <c r="B14438" t="s">
        <v>190</v>
      </c>
      <c r="C14438" t="s">
        <v>443</v>
      </c>
      <c r="D14438">
        <v>0</v>
      </c>
      <c r="E14438">
        <v>2018</v>
      </c>
    </row>
    <row r="14439" spans="1:5" x14ac:dyDescent="0.25">
      <c r="A14439" t="s">
        <v>352</v>
      </c>
      <c r="B14439" t="s">
        <v>190</v>
      </c>
      <c r="C14439" t="s">
        <v>443</v>
      </c>
      <c r="D14439">
        <v>0</v>
      </c>
      <c r="E14439">
        <v>2019</v>
      </c>
    </row>
    <row r="14440" spans="1:5" x14ac:dyDescent="0.25">
      <c r="A14440" t="s">
        <v>352</v>
      </c>
      <c r="B14440" t="s">
        <v>190</v>
      </c>
      <c r="C14440" t="s">
        <v>443</v>
      </c>
      <c r="D14440">
        <v>0</v>
      </c>
      <c r="E14440">
        <v>2020</v>
      </c>
    </row>
    <row r="14441" spans="1:5" x14ac:dyDescent="0.25">
      <c r="A14441" t="s">
        <v>352</v>
      </c>
      <c r="B14441" t="s">
        <v>190</v>
      </c>
      <c r="C14441" t="s">
        <v>444</v>
      </c>
      <c r="D14441">
        <v>-1034000000</v>
      </c>
      <c r="E14441">
        <v>2018</v>
      </c>
    </row>
    <row r="14442" spans="1:5" x14ac:dyDescent="0.25">
      <c r="A14442" t="s">
        <v>352</v>
      </c>
      <c r="B14442" t="s">
        <v>190</v>
      </c>
      <c r="C14442" t="s">
        <v>444</v>
      </c>
      <c r="D14442">
        <v>-2716000000</v>
      </c>
      <c r="E14442">
        <v>2019</v>
      </c>
    </row>
    <row r="14443" spans="1:5" x14ac:dyDescent="0.25">
      <c r="A14443" t="s">
        <v>352</v>
      </c>
      <c r="B14443" t="s">
        <v>190</v>
      </c>
      <c r="C14443" t="s">
        <v>444</v>
      </c>
      <c r="D14443">
        <v>-3482000000</v>
      </c>
      <c r="E14443">
        <v>2020</v>
      </c>
    </row>
    <row r="14444" spans="1:5" x14ac:dyDescent="0.25">
      <c r="A14444" t="s">
        <v>352</v>
      </c>
      <c r="B14444" t="s">
        <v>190</v>
      </c>
      <c r="C14444" t="s">
        <v>445</v>
      </c>
      <c r="D14444">
        <v>0</v>
      </c>
      <c r="E14444">
        <v>2018</v>
      </c>
    </row>
    <row r="14445" spans="1:5" x14ac:dyDescent="0.25">
      <c r="A14445" t="s">
        <v>352</v>
      </c>
      <c r="B14445" t="s">
        <v>190</v>
      </c>
      <c r="C14445" t="s">
        <v>445</v>
      </c>
      <c r="D14445">
        <v>0</v>
      </c>
      <c r="E14445">
        <v>2019</v>
      </c>
    </row>
    <row r="14446" spans="1:5" x14ac:dyDescent="0.25">
      <c r="A14446" t="s">
        <v>352</v>
      </c>
      <c r="B14446" t="s">
        <v>190</v>
      </c>
      <c r="C14446" t="s">
        <v>445</v>
      </c>
      <c r="D14446">
        <v>0</v>
      </c>
      <c r="E14446">
        <v>2020</v>
      </c>
    </row>
    <row r="14447" spans="1:5" x14ac:dyDescent="0.25">
      <c r="A14447" t="s">
        <v>352</v>
      </c>
      <c r="B14447" t="s">
        <v>190</v>
      </c>
      <c r="C14447" t="s">
        <v>446</v>
      </c>
      <c r="D14447">
        <v>0</v>
      </c>
      <c r="E14447">
        <v>2018</v>
      </c>
    </row>
    <row r="14448" spans="1:5" x14ac:dyDescent="0.25">
      <c r="A14448" t="s">
        <v>352</v>
      </c>
      <c r="B14448" t="s">
        <v>190</v>
      </c>
      <c r="C14448" t="s">
        <v>446</v>
      </c>
      <c r="D14448">
        <v>0</v>
      </c>
      <c r="E14448">
        <v>2019</v>
      </c>
    </row>
    <row r="14449" spans="1:5" x14ac:dyDescent="0.25">
      <c r="A14449" t="s">
        <v>352</v>
      </c>
      <c r="B14449" t="s">
        <v>190</v>
      </c>
      <c r="C14449" t="s">
        <v>446</v>
      </c>
      <c r="D14449">
        <v>0</v>
      </c>
      <c r="E14449">
        <v>2020</v>
      </c>
    </row>
    <row r="14450" spans="1:5" x14ac:dyDescent="0.25">
      <c r="A14450" t="s">
        <v>352</v>
      </c>
      <c r="B14450" t="s">
        <v>190</v>
      </c>
      <c r="C14450" t="s">
        <v>447</v>
      </c>
      <c r="D14450">
        <v>-7634000000</v>
      </c>
      <c r="E14450">
        <v>2018</v>
      </c>
    </row>
    <row r="14451" spans="1:5" x14ac:dyDescent="0.25">
      <c r="A14451" t="s">
        <v>352</v>
      </c>
      <c r="B14451" t="s">
        <v>190</v>
      </c>
      <c r="C14451" t="s">
        <v>447</v>
      </c>
      <c r="D14451">
        <v>-4373000000</v>
      </c>
      <c r="E14451">
        <v>2019</v>
      </c>
    </row>
    <row r="14452" spans="1:5" x14ac:dyDescent="0.25">
      <c r="A14452" t="s">
        <v>352</v>
      </c>
      <c r="B14452" t="s">
        <v>190</v>
      </c>
      <c r="C14452" t="s">
        <v>447</v>
      </c>
      <c r="D14452">
        <v>-3425000000</v>
      </c>
      <c r="E14452">
        <v>2020</v>
      </c>
    </row>
    <row r="14453" spans="1:5" x14ac:dyDescent="0.25">
      <c r="A14453" t="s">
        <v>352</v>
      </c>
      <c r="B14453" t="s">
        <v>190</v>
      </c>
      <c r="C14453" t="s">
        <v>448</v>
      </c>
      <c r="D14453">
        <v>0</v>
      </c>
      <c r="E14453">
        <v>2018</v>
      </c>
    </row>
    <row r="14454" spans="1:5" x14ac:dyDescent="0.25">
      <c r="A14454" t="s">
        <v>352</v>
      </c>
      <c r="B14454" t="s">
        <v>190</v>
      </c>
      <c r="C14454" t="s">
        <v>448</v>
      </c>
      <c r="D14454">
        <v>0</v>
      </c>
      <c r="E14454">
        <v>2019</v>
      </c>
    </row>
    <row r="14455" spans="1:5" x14ac:dyDescent="0.25">
      <c r="A14455" t="s">
        <v>352</v>
      </c>
      <c r="B14455" t="s">
        <v>190</v>
      </c>
      <c r="C14455" t="s">
        <v>448</v>
      </c>
      <c r="D14455">
        <v>0</v>
      </c>
      <c r="E14455">
        <v>2020</v>
      </c>
    </row>
    <row r="14456" spans="1:5" x14ac:dyDescent="0.25">
      <c r="A14456" t="s">
        <v>352</v>
      </c>
      <c r="B14456" t="s">
        <v>190</v>
      </c>
      <c r="C14456" t="s">
        <v>449</v>
      </c>
      <c r="D14456">
        <v>222000000</v>
      </c>
      <c r="E14456">
        <v>2018</v>
      </c>
    </row>
    <row r="14457" spans="1:5" x14ac:dyDescent="0.25">
      <c r="A14457" t="s">
        <v>352</v>
      </c>
      <c r="B14457" t="s">
        <v>190</v>
      </c>
      <c r="C14457" t="s">
        <v>449</v>
      </c>
      <c r="D14457">
        <v>-6444000000</v>
      </c>
      <c r="E14457">
        <v>2019</v>
      </c>
    </row>
    <row r="14458" spans="1:5" x14ac:dyDescent="0.25">
      <c r="A14458" t="s">
        <v>352</v>
      </c>
      <c r="B14458" t="s">
        <v>190</v>
      </c>
      <c r="C14458" t="s">
        <v>449</v>
      </c>
      <c r="D14458">
        <v>-580000000</v>
      </c>
      <c r="E14458">
        <v>2020</v>
      </c>
    </row>
    <row r="14459" spans="1:5" x14ac:dyDescent="0.25">
      <c r="A14459" t="s">
        <v>352</v>
      </c>
      <c r="B14459" t="s">
        <v>190</v>
      </c>
      <c r="C14459" t="s">
        <v>450</v>
      </c>
      <c r="D14459">
        <v>0</v>
      </c>
      <c r="E14459">
        <v>2018</v>
      </c>
    </row>
    <row r="14460" spans="1:5" x14ac:dyDescent="0.25">
      <c r="A14460" t="s">
        <v>352</v>
      </c>
      <c r="B14460" t="s">
        <v>190</v>
      </c>
      <c r="C14460" t="s">
        <v>450</v>
      </c>
      <c r="D14460">
        <v>0</v>
      </c>
      <c r="E14460">
        <v>2019</v>
      </c>
    </row>
    <row r="14461" spans="1:5" x14ac:dyDescent="0.25">
      <c r="A14461" t="s">
        <v>352</v>
      </c>
      <c r="B14461" t="s">
        <v>190</v>
      </c>
      <c r="C14461" t="s">
        <v>450</v>
      </c>
      <c r="D14461">
        <v>0</v>
      </c>
      <c r="E14461">
        <v>2020</v>
      </c>
    </row>
    <row r="14462" spans="1:5" x14ac:dyDescent="0.25">
      <c r="A14462" t="s">
        <v>352</v>
      </c>
      <c r="B14462" t="s">
        <v>190</v>
      </c>
      <c r="C14462" t="s">
        <v>451</v>
      </c>
      <c r="D14462">
        <v>0</v>
      </c>
      <c r="E14462">
        <v>2018</v>
      </c>
    </row>
    <row r="14463" spans="1:5" x14ac:dyDescent="0.25">
      <c r="A14463" t="s">
        <v>352</v>
      </c>
      <c r="B14463" t="s">
        <v>190</v>
      </c>
      <c r="C14463" t="s">
        <v>451</v>
      </c>
      <c r="D14463">
        <v>0</v>
      </c>
      <c r="E14463">
        <v>2019</v>
      </c>
    </row>
    <row r="14464" spans="1:5" x14ac:dyDescent="0.25">
      <c r="A14464" t="s">
        <v>352</v>
      </c>
      <c r="B14464" t="s">
        <v>190</v>
      </c>
      <c r="C14464" t="s">
        <v>451</v>
      </c>
      <c r="D14464">
        <v>0</v>
      </c>
      <c r="E14464">
        <v>2020</v>
      </c>
    </row>
    <row r="14465" spans="1:5" x14ac:dyDescent="0.25">
      <c r="A14465" t="s">
        <v>352</v>
      </c>
      <c r="B14465" t="s">
        <v>190</v>
      </c>
      <c r="C14465" t="s">
        <v>452</v>
      </c>
      <c r="D14465">
        <v>0</v>
      </c>
      <c r="E14465">
        <v>2018</v>
      </c>
    </row>
    <row r="14466" spans="1:5" x14ac:dyDescent="0.25">
      <c r="A14466" t="s">
        <v>352</v>
      </c>
      <c r="B14466" t="s">
        <v>190</v>
      </c>
      <c r="C14466" t="s">
        <v>452</v>
      </c>
      <c r="D14466">
        <v>0</v>
      </c>
      <c r="E14466">
        <v>2019</v>
      </c>
    </row>
    <row r="14467" spans="1:5" x14ac:dyDescent="0.25">
      <c r="A14467" t="s">
        <v>352</v>
      </c>
      <c r="B14467" t="s">
        <v>190</v>
      </c>
      <c r="C14467" t="s">
        <v>452</v>
      </c>
      <c r="D14467">
        <v>0</v>
      </c>
      <c r="E14467">
        <v>2020</v>
      </c>
    </row>
    <row r="14468" spans="1:5" x14ac:dyDescent="0.25">
      <c r="A14468" t="s">
        <v>352</v>
      </c>
      <c r="B14468" t="s">
        <v>190</v>
      </c>
      <c r="C14468" t="s">
        <v>453</v>
      </c>
      <c r="D14468">
        <v>14000000</v>
      </c>
      <c r="E14468">
        <v>2018</v>
      </c>
    </row>
    <row r="14469" spans="1:5" x14ac:dyDescent="0.25">
      <c r="A14469" t="s">
        <v>352</v>
      </c>
      <c r="B14469" t="s">
        <v>190</v>
      </c>
      <c r="C14469" t="s">
        <v>453</v>
      </c>
      <c r="D14469">
        <v>12000000</v>
      </c>
      <c r="E14469">
        <v>2019</v>
      </c>
    </row>
    <row r="14470" spans="1:5" x14ac:dyDescent="0.25">
      <c r="A14470" t="s">
        <v>352</v>
      </c>
      <c r="B14470" t="s">
        <v>190</v>
      </c>
      <c r="C14470" t="s">
        <v>453</v>
      </c>
      <c r="D14470">
        <v>4000000</v>
      </c>
      <c r="E14470">
        <v>2020</v>
      </c>
    </row>
    <row r="14471" spans="1:5" x14ac:dyDescent="0.25">
      <c r="A14471" t="s">
        <v>352</v>
      </c>
      <c r="B14471" t="s">
        <v>190</v>
      </c>
      <c r="C14471" t="s">
        <v>454</v>
      </c>
      <c r="D14471">
        <v>5349000000</v>
      </c>
      <c r="E14471">
        <v>2018</v>
      </c>
    </row>
    <row r="14472" spans="1:5" x14ac:dyDescent="0.25">
      <c r="A14472" t="s">
        <v>352</v>
      </c>
      <c r="B14472" t="s">
        <v>190</v>
      </c>
      <c r="C14472" t="s">
        <v>454</v>
      </c>
      <c r="D14472">
        <v>4570000000</v>
      </c>
      <c r="E14472">
        <v>2019</v>
      </c>
    </row>
    <row r="14473" spans="1:5" x14ac:dyDescent="0.25">
      <c r="A14473" t="s">
        <v>352</v>
      </c>
      <c r="B14473" t="s">
        <v>190</v>
      </c>
      <c r="C14473" t="s">
        <v>454</v>
      </c>
      <c r="D14473">
        <v>5384000000</v>
      </c>
      <c r="E14473">
        <v>2020</v>
      </c>
    </row>
    <row r="14474" spans="1:5" x14ac:dyDescent="0.25">
      <c r="A14474" t="s">
        <v>352</v>
      </c>
      <c r="B14474" t="s">
        <v>190</v>
      </c>
      <c r="C14474" t="s">
        <v>24</v>
      </c>
      <c r="D14474">
        <v>5363000000</v>
      </c>
      <c r="E14474">
        <v>2018</v>
      </c>
    </row>
    <row r="14475" spans="1:5" x14ac:dyDescent="0.25">
      <c r="A14475" t="s">
        <v>352</v>
      </c>
      <c r="B14475" t="s">
        <v>190</v>
      </c>
      <c r="C14475" t="s">
        <v>24</v>
      </c>
      <c r="D14475">
        <v>4582000000</v>
      </c>
      <c r="E14475">
        <v>2019</v>
      </c>
    </row>
    <row r="14476" spans="1:5" x14ac:dyDescent="0.25">
      <c r="A14476" t="s">
        <v>352</v>
      </c>
      <c r="B14476" t="s">
        <v>190</v>
      </c>
      <c r="C14476" t="s">
        <v>24</v>
      </c>
      <c r="D14476">
        <v>5388000000</v>
      </c>
      <c r="E14476">
        <v>2020</v>
      </c>
    </row>
    <row r="14477" spans="1:5" x14ac:dyDescent="0.25">
      <c r="A14477" t="s">
        <v>352</v>
      </c>
      <c r="B14477" t="s">
        <v>190</v>
      </c>
      <c r="C14477" t="s">
        <v>455</v>
      </c>
      <c r="D14477">
        <v>8738000000</v>
      </c>
      <c r="E14477">
        <v>2018</v>
      </c>
    </row>
    <row r="14478" spans="1:5" x14ac:dyDescent="0.25">
      <c r="A14478" t="s">
        <v>352</v>
      </c>
      <c r="B14478" t="s">
        <v>190</v>
      </c>
      <c r="C14478" t="s">
        <v>455</v>
      </c>
      <c r="D14478">
        <v>9333000000</v>
      </c>
      <c r="E14478">
        <v>2019</v>
      </c>
    </row>
    <row r="14479" spans="1:5" x14ac:dyDescent="0.25">
      <c r="A14479" t="s">
        <v>352</v>
      </c>
      <c r="B14479" t="s">
        <v>190</v>
      </c>
      <c r="C14479" t="s">
        <v>455</v>
      </c>
      <c r="D14479">
        <v>9421000000</v>
      </c>
      <c r="E14479">
        <v>2020</v>
      </c>
    </row>
    <row r="14480" spans="1:5" x14ac:dyDescent="0.25">
      <c r="A14480" t="s">
        <v>352</v>
      </c>
      <c r="B14480" t="s">
        <v>190</v>
      </c>
      <c r="C14480" t="s">
        <v>14</v>
      </c>
      <c r="D14480">
        <v>22791000000</v>
      </c>
      <c r="E14480">
        <v>2018</v>
      </c>
    </row>
    <row r="14481" spans="1:5" x14ac:dyDescent="0.25">
      <c r="A14481" t="s">
        <v>352</v>
      </c>
      <c r="B14481" t="s">
        <v>190</v>
      </c>
      <c r="C14481" t="s">
        <v>14</v>
      </c>
      <c r="D14481">
        <v>31688000000</v>
      </c>
      <c r="E14481">
        <v>2019</v>
      </c>
    </row>
    <row r="14482" spans="1:5" x14ac:dyDescent="0.25">
      <c r="A14482" t="s">
        <v>352</v>
      </c>
      <c r="B14482" t="s">
        <v>190</v>
      </c>
      <c r="C14482" t="s">
        <v>14</v>
      </c>
      <c r="D14482">
        <v>32362000000</v>
      </c>
      <c r="E14482">
        <v>2020</v>
      </c>
    </row>
    <row r="14483" spans="1:5" x14ac:dyDescent="0.25">
      <c r="A14483" t="s">
        <v>352</v>
      </c>
      <c r="B14483" t="s">
        <v>190</v>
      </c>
      <c r="C14483" t="s">
        <v>17</v>
      </c>
      <c r="D14483">
        <v>19408000000</v>
      </c>
      <c r="E14483">
        <v>2018</v>
      </c>
    </row>
    <row r="14484" spans="1:5" x14ac:dyDescent="0.25">
      <c r="A14484" t="s">
        <v>352</v>
      </c>
      <c r="B14484" t="s">
        <v>190</v>
      </c>
      <c r="C14484" t="s">
        <v>17</v>
      </c>
      <c r="D14484">
        <v>25311000000</v>
      </c>
      <c r="E14484">
        <v>2019</v>
      </c>
    </row>
    <row r="14485" spans="1:5" x14ac:dyDescent="0.25">
      <c r="A14485" t="s">
        <v>352</v>
      </c>
      <c r="B14485" t="s">
        <v>190</v>
      </c>
      <c r="C14485" t="s">
        <v>17</v>
      </c>
      <c r="D14485">
        <v>26465000000</v>
      </c>
      <c r="E14485">
        <v>2020</v>
      </c>
    </row>
    <row r="14486" spans="1:5" x14ac:dyDescent="0.25">
      <c r="A14486" t="s">
        <v>352</v>
      </c>
      <c r="B14486" t="s">
        <v>190</v>
      </c>
      <c r="C14486" t="s">
        <v>456</v>
      </c>
      <c r="D14486">
        <v>7602000000</v>
      </c>
      <c r="E14486">
        <v>2018</v>
      </c>
    </row>
    <row r="14487" spans="1:5" x14ac:dyDescent="0.25">
      <c r="A14487" t="s">
        <v>352</v>
      </c>
      <c r="B14487" t="s">
        <v>190</v>
      </c>
      <c r="C14487" t="s">
        <v>456</v>
      </c>
      <c r="D14487">
        <v>7029000000</v>
      </c>
      <c r="E14487">
        <v>2019</v>
      </c>
    </row>
    <row r="14488" spans="1:5" x14ac:dyDescent="0.25">
      <c r="A14488" t="s">
        <v>352</v>
      </c>
      <c r="B14488" t="s">
        <v>190</v>
      </c>
      <c r="C14488" t="s">
        <v>456</v>
      </c>
      <c r="D14488">
        <v>6929000000</v>
      </c>
      <c r="E14488">
        <v>2020</v>
      </c>
    </row>
    <row r="14489" spans="1:5" x14ac:dyDescent="0.25">
      <c r="A14489" t="s">
        <v>352</v>
      </c>
      <c r="B14489" t="s">
        <v>190</v>
      </c>
      <c r="C14489" t="s">
        <v>457</v>
      </c>
      <c r="D14489">
        <v>-207000000</v>
      </c>
      <c r="E14489">
        <v>2018</v>
      </c>
    </row>
    <row r="14490" spans="1:5" x14ac:dyDescent="0.25">
      <c r="A14490" t="s">
        <v>352</v>
      </c>
      <c r="B14490" t="s">
        <v>190</v>
      </c>
      <c r="C14490" t="s">
        <v>457</v>
      </c>
      <c r="D14490">
        <v>-450000000</v>
      </c>
      <c r="E14490">
        <v>2020</v>
      </c>
    </row>
    <row r="14491" spans="1:5" x14ac:dyDescent="0.25">
      <c r="A14491" t="s">
        <v>352</v>
      </c>
      <c r="B14491" t="s">
        <v>190</v>
      </c>
      <c r="C14491" t="s">
        <v>494</v>
      </c>
      <c r="D14491">
        <v>0</v>
      </c>
      <c r="E14491">
        <v>2019</v>
      </c>
    </row>
    <row r="14492" spans="1:5" x14ac:dyDescent="0.25">
      <c r="A14492" t="s">
        <v>352</v>
      </c>
      <c r="B14492" t="s">
        <v>190</v>
      </c>
      <c r="C14492" t="s">
        <v>458</v>
      </c>
      <c r="D14492">
        <v>25558000000</v>
      </c>
      <c r="E14492">
        <v>2018</v>
      </c>
    </row>
    <row r="14493" spans="1:5" x14ac:dyDescent="0.25">
      <c r="A14493" t="s">
        <v>352</v>
      </c>
      <c r="B14493" t="s">
        <v>190</v>
      </c>
      <c r="C14493" t="s">
        <v>458</v>
      </c>
      <c r="D14493">
        <v>25962000000</v>
      </c>
      <c r="E14493">
        <v>2019</v>
      </c>
    </row>
    <row r="14494" spans="1:5" x14ac:dyDescent="0.25">
      <c r="A14494" t="s">
        <v>352</v>
      </c>
      <c r="B14494" t="s">
        <v>190</v>
      </c>
      <c r="C14494" t="s">
        <v>458</v>
      </c>
      <c r="D14494">
        <v>25023000000</v>
      </c>
      <c r="E14494">
        <v>2020</v>
      </c>
    </row>
    <row r="14495" spans="1:5" x14ac:dyDescent="0.25">
      <c r="A14495" t="s">
        <v>352</v>
      </c>
      <c r="B14495" t="s">
        <v>190</v>
      </c>
      <c r="C14495" t="s">
        <v>459</v>
      </c>
      <c r="D14495">
        <v>7207000000</v>
      </c>
      <c r="E14495">
        <v>2018</v>
      </c>
    </row>
    <row r="14496" spans="1:5" x14ac:dyDescent="0.25">
      <c r="A14496" t="s">
        <v>352</v>
      </c>
      <c r="B14496" t="s">
        <v>190</v>
      </c>
      <c r="C14496" t="s">
        <v>459</v>
      </c>
      <c r="D14496">
        <v>6174000000</v>
      </c>
      <c r="E14496">
        <v>2019</v>
      </c>
    </row>
    <row r="14497" spans="1:5" x14ac:dyDescent="0.25">
      <c r="A14497" t="s">
        <v>352</v>
      </c>
      <c r="B14497" t="s">
        <v>190</v>
      </c>
      <c r="C14497" t="s">
        <v>459</v>
      </c>
      <c r="D14497">
        <v>7161000000</v>
      </c>
      <c r="E14497">
        <v>2020</v>
      </c>
    </row>
    <row r="14498" spans="1:5" x14ac:dyDescent="0.25">
      <c r="A14498" t="s">
        <v>352</v>
      </c>
      <c r="B14498" t="s">
        <v>190</v>
      </c>
      <c r="C14498" t="s">
        <v>460</v>
      </c>
      <c r="D14498">
        <v>-14055000000</v>
      </c>
      <c r="E14498">
        <v>2018</v>
      </c>
    </row>
    <row r="14499" spans="1:5" x14ac:dyDescent="0.25">
      <c r="A14499" t="s">
        <v>352</v>
      </c>
      <c r="B14499" t="s">
        <v>190</v>
      </c>
      <c r="C14499" t="s">
        <v>460</v>
      </c>
      <c r="D14499">
        <v>-3676000000</v>
      </c>
      <c r="E14499">
        <v>2019</v>
      </c>
    </row>
    <row r="14500" spans="1:5" x14ac:dyDescent="0.25">
      <c r="A14500" t="s">
        <v>352</v>
      </c>
      <c r="B14500" t="s">
        <v>190</v>
      </c>
      <c r="C14500" t="s">
        <v>460</v>
      </c>
      <c r="D14500">
        <v>-6051000000</v>
      </c>
      <c r="E14500">
        <v>2020</v>
      </c>
    </row>
    <row r="14501" spans="1:5" x14ac:dyDescent="0.25">
      <c r="A14501" t="s">
        <v>352</v>
      </c>
      <c r="B14501" t="s">
        <v>190</v>
      </c>
      <c r="C14501" t="s">
        <v>461</v>
      </c>
      <c r="D14501">
        <v>2468000000</v>
      </c>
      <c r="E14501">
        <v>2018</v>
      </c>
    </row>
    <row r="14502" spans="1:5" x14ac:dyDescent="0.25">
      <c r="A14502" t="s">
        <v>352</v>
      </c>
      <c r="B14502" t="s">
        <v>190</v>
      </c>
      <c r="C14502" t="s">
        <v>461</v>
      </c>
      <c r="D14502">
        <v>-4937000000</v>
      </c>
      <c r="E14502">
        <v>2019</v>
      </c>
    </row>
    <row r="14503" spans="1:5" x14ac:dyDescent="0.25">
      <c r="A14503" t="s">
        <v>352</v>
      </c>
      <c r="B14503" t="s">
        <v>190</v>
      </c>
      <c r="C14503" t="s">
        <v>461</v>
      </c>
      <c r="D14503">
        <v>1153000000</v>
      </c>
      <c r="E14503">
        <v>2020</v>
      </c>
    </row>
    <row r="14504" spans="1:5" x14ac:dyDescent="0.25">
      <c r="A14504" t="s">
        <v>352</v>
      </c>
      <c r="B14504" t="s">
        <v>190</v>
      </c>
      <c r="C14504" t="s">
        <v>462</v>
      </c>
      <c r="D14504">
        <v>2883000000</v>
      </c>
      <c r="E14504">
        <v>2018</v>
      </c>
    </row>
    <row r="14505" spans="1:5" x14ac:dyDescent="0.25">
      <c r="A14505" t="s">
        <v>352</v>
      </c>
      <c r="B14505" t="s">
        <v>190</v>
      </c>
      <c r="C14505" t="s">
        <v>462</v>
      </c>
      <c r="D14505">
        <v>5469000000</v>
      </c>
      <c r="E14505">
        <v>2019</v>
      </c>
    </row>
    <row r="14506" spans="1:5" x14ac:dyDescent="0.25">
      <c r="A14506" t="s">
        <v>352</v>
      </c>
      <c r="B14506" t="s">
        <v>190</v>
      </c>
      <c r="C14506" t="s">
        <v>462</v>
      </c>
      <c r="D14506">
        <v>5224000000</v>
      </c>
      <c r="E14506">
        <v>2020</v>
      </c>
    </row>
    <row r="14507" spans="1:5" x14ac:dyDescent="0.25">
      <c r="A14507" t="s">
        <v>352</v>
      </c>
      <c r="B14507" t="s">
        <v>190</v>
      </c>
      <c r="C14507" t="s">
        <v>463</v>
      </c>
      <c r="D14507">
        <v>153000000</v>
      </c>
      <c r="E14507">
        <v>2018</v>
      </c>
    </row>
    <row r="14508" spans="1:5" x14ac:dyDescent="0.25">
      <c r="A14508" t="s">
        <v>352</v>
      </c>
      <c r="B14508" t="s">
        <v>190</v>
      </c>
      <c r="C14508" t="s">
        <v>463</v>
      </c>
      <c r="D14508">
        <v>-421000000</v>
      </c>
      <c r="E14508">
        <v>2019</v>
      </c>
    </row>
    <row r="14509" spans="1:5" x14ac:dyDescent="0.25">
      <c r="A14509" t="s">
        <v>352</v>
      </c>
      <c r="B14509" t="s">
        <v>190</v>
      </c>
      <c r="C14509" t="s">
        <v>463</v>
      </c>
      <c r="D14509">
        <v>476000000</v>
      </c>
      <c r="E14509">
        <v>2020</v>
      </c>
    </row>
    <row r="14510" spans="1:5" x14ac:dyDescent="0.25">
      <c r="A14510" t="s">
        <v>352</v>
      </c>
      <c r="B14510" t="s">
        <v>190</v>
      </c>
      <c r="C14510" t="s">
        <v>12</v>
      </c>
      <c r="D14510">
        <v>1470000000</v>
      </c>
      <c r="E14510">
        <v>2018</v>
      </c>
    </row>
    <row r="14511" spans="1:5" x14ac:dyDescent="0.25">
      <c r="A14511" t="s">
        <v>352</v>
      </c>
      <c r="B14511" t="s">
        <v>190</v>
      </c>
      <c r="C14511" t="s">
        <v>12</v>
      </c>
      <c r="D14511">
        <v>1693000000</v>
      </c>
      <c r="E14511">
        <v>2019</v>
      </c>
    </row>
    <row r="14512" spans="1:5" x14ac:dyDescent="0.25">
      <c r="A14512" t="s">
        <v>352</v>
      </c>
      <c r="B14512" t="s">
        <v>190</v>
      </c>
      <c r="C14512" t="s">
        <v>12</v>
      </c>
      <c r="D14512">
        <v>1404000000</v>
      </c>
      <c r="E14512">
        <v>2020</v>
      </c>
    </row>
    <row r="14513" spans="1:5" x14ac:dyDescent="0.25">
      <c r="A14513" t="s">
        <v>352</v>
      </c>
      <c r="B14513" t="s">
        <v>190</v>
      </c>
      <c r="C14513" t="s">
        <v>464</v>
      </c>
      <c r="D14513">
        <v>3986000000</v>
      </c>
      <c r="E14513">
        <v>2018</v>
      </c>
    </row>
    <row r="14514" spans="1:5" x14ac:dyDescent="0.25">
      <c r="A14514" t="s">
        <v>352</v>
      </c>
      <c r="B14514" t="s">
        <v>190</v>
      </c>
      <c r="C14514" t="s">
        <v>464</v>
      </c>
      <c r="D14514">
        <v>6098000000</v>
      </c>
      <c r="E14514">
        <v>2019</v>
      </c>
    </row>
    <row r="14515" spans="1:5" x14ac:dyDescent="0.25">
      <c r="A14515" t="s">
        <v>352</v>
      </c>
      <c r="B14515" t="s">
        <v>190</v>
      </c>
      <c r="C14515" t="s">
        <v>464</v>
      </c>
      <c r="D14515">
        <v>4340000000</v>
      </c>
      <c r="E14515">
        <v>2020</v>
      </c>
    </row>
    <row r="14516" spans="1:5" x14ac:dyDescent="0.25">
      <c r="A14516" t="s">
        <v>352</v>
      </c>
      <c r="B14516" t="s">
        <v>190</v>
      </c>
      <c r="C14516" t="s">
        <v>465</v>
      </c>
      <c r="D14516">
        <v>1345000000</v>
      </c>
      <c r="E14516">
        <v>2018</v>
      </c>
    </row>
    <row r="14517" spans="1:5" x14ac:dyDescent="0.25">
      <c r="A14517" t="s">
        <v>352</v>
      </c>
      <c r="B14517" t="s">
        <v>190</v>
      </c>
      <c r="C14517" t="s">
        <v>465</v>
      </c>
      <c r="D14517">
        <v>2532000000</v>
      </c>
      <c r="E14517">
        <v>2019</v>
      </c>
    </row>
    <row r="14518" spans="1:5" x14ac:dyDescent="0.25">
      <c r="A14518" t="s">
        <v>352</v>
      </c>
      <c r="B14518" t="s">
        <v>190</v>
      </c>
      <c r="C14518" t="s">
        <v>465</v>
      </c>
      <c r="D14518">
        <v>3304000000</v>
      </c>
      <c r="E14518">
        <v>2020</v>
      </c>
    </row>
    <row r="14519" spans="1:5" x14ac:dyDescent="0.25">
      <c r="A14519" t="s">
        <v>352</v>
      </c>
      <c r="B14519" t="s">
        <v>190</v>
      </c>
      <c r="C14519" t="s">
        <v>466</v>
      </c>
      <c r="D14519">
        <v>5997000000</v>
      </c>
      <c r="E14519">
        <v>2018</v>
      </c>
    </row>
    <row r="14520" spans="1:5" x14ac:dyDescent="0.25">
      <c r="A14520" t="s">
        <v>352</v>
      </c>
      <c r="B14520" t="s">
        <v>190</v>
      </c>
      <c r="C14520" t="s">
        <v>466</v>
      </c>
      <c r="D14520">
        <v>7793000000</v>
      </c>
      <c r="E14520">
        <v>2019</v>
      </c>
    </row>
    <row r="14521" spans="1:5" x14ac:dyDescent="0.25">
      <c r="A14521" t="s">
        <v>352</v>
      </c>
      <c r="B14521" t="s">
        <v>190</v>
      </c>
      <c r="C14521" t="s">
        <v>466</v>
      </c>
      <c r="D14521">
        <v>8476000000</v>
      </c>
      <c r="E14521">
        <v>2020</v>
      </c>
    </row>
    <row r="14522" spans="1:5" x14ac:dyDescent="0.25">
      <c r="A14522" t="s">
        <v>352</v>
      </c>
      <c r="B14522" t="s">
        <v>190</v>
      </c>
      <c r="C14522" t="s">
        <v>467</v>
      </c>
      <c r="D14522">
        <v>16135000000</v>
      </c>
      <c r="E14522">
        <v>2018</v>
      </c>
    </row>
    <row r="14523" spans="1:5" x14ac:dyDescent="0.25">
      <c r="A14523" t="s">
        <v>352</v>
      </c>
      <c r="B14523" t="s">
        <v>190</v>
      </c>
      <c r="C14523" t="s">
        <v>467</v>
      </c>
      <c r="D14523">
        <v>17022000000</v>
      </c>
      <c r="E14523">
        <v>2019</v>
      </c>
    </row>
    <row r="14524" spans="1:5" x14ac:dyDescent="0.25">
      <c r="A14524" t="s">
        <v>352</v>
      </c>
      <c r="B14524" t="s">
        <v>190</v>
      </c>
      <c r="C14524" t="s">
        <v>467</v>
      </c>
      <c r="D14524">
        <v>16216000000</v>
      </c>
      <c r="E14524">
        <v>2020</v>
      </c>
    </row>
    <row r="14525" spans="1:5" x14ac:dyDescent="0.25">
      <c r="A14525" t="s">
        <v>352</v>
      </c>
      <c r="B14525" t="s">
        <v>190</v>
      </c>
      <c r="C14525" t="s">
        <v>468</v>
      </c>
      <c r="D14525">
        <v>0</v>
      </c>
      <c r="E14525">
        <v>2018</v>
      </c>
    </row>
    <row r="14526" spans="1:5" x14ac:dyDescent="0.25">
      <c r="A14526" t="s">
        <v>352</v>
      </c>
      <c r="B14526" t="s">
        <v>190</v>
      </c>
      <c r="C14526" t="s">
        <v>468</v>
      </c>
      <c r="D14526">
        <v>0</v>
      </c>
      <c r="E14526">
        <v>2019</v>
      </c>
    </row>
    <row r="14527" spans="1:5" x14ac:dyDescent="0.25">
      <c r="A14527" t="s">
        <v>352</v>
      </c>
      <c r="B14527" t="s">
        <v>190</v>
      </c>
      <c r="C14527" t="s">
        <v>468</v>
      </c>
      <c r="D14527">
        <v>0</v>
      </c>
      <c r="E14527">
        <v>2020</v>
      </c>
    </row>
    <row r="14528" spans="1:5" x14ac:dyDescent="0.25">
      <c r="A14528" t="s">
        <v>352</v>
      </c>
      <c r="B14528" t="s">
        <v>190</v>
      </c>
      <c r="C14528" t="s">
        <v>469</v>
      </c>
      <c r="D14528">
        <v>3193000000</v>
      </c>
      <c r="E14528">
        <v>2018</v>
      </c>
    </row>
    <row r="14529" spans="1:5" x14ac:dyDescent="0.25">
      <c r="A14529" t="s">
        <v>352</v>
      </c>
      <c r="B14529" t="s">
        <v>190</v>
      </c>
      <c r="C14529" t="s">
        <v>469</v>
      </c>
      <c r="D14529">
        <v>3316000000</v>
      </c>
      <c r="E14529">
        <v>2019</v>
      </c>
    </row>
    <row r="14530" spans="1:5" x14ac:dyDescent="0.25">
      <c r="A14530" t="s">
        <v>352</v>
      </c>
      <c r="B14530" t="s">
        <v>190</v>
      </c>
      <c r="C14530" t="s">
        <v>469</v>
      </c>
      <c r="D14530">
        <v>3388000000</v>
      </c>
      <c r="E14530">
        <v>2020</v>
      </c>
    </row>
    <row r="14531" spans="1:5" x14ac:dyDescent="0.25">
      <c r="A14531" t="s">
        <v>352</v>
      </c>
      <c r="B14531" t="s">
        <v>190</v>
      </c>
      <c r="C14531" t="s">
        <v>470</v>
      </c>
      <c r="D14531">
        <v>1828000000</v>
      </c>
      <c r="E14531">
        <v>2018</v>
      </c>
    </row>
    <row r="14532" spans="1:5" x14ac:dyDescent="0.25">
      <c r="A14532" t="s">
        <v>352</v>
      </c>
      <c r="B14532" t="s">
        <v>190</v>
      </c>
      <c r="C14532" t="s">
        <v>470</v>
      </c>
      <c r="D14532">
        <v>1635000000</v>
      </c>
      <c r="E14532">
        <v>2019</v>
      </c>
    </row>
    <row r="14533" spans="1:5" x14ac:dyDescent="0.25">
      <c r="A14533" t="s">
        <v>352</v>
      </c>
      <c r="B14533" t="s">
        <v>190</v>
      </c>
      <c r="C14533" t="s">
        <v>470</v>
      </c>
      <c r="D14533">
        <v>1579000000</v>
      </c>
      <c r="E14533">
        <v>2020</v>
      </c>
    </row>
    <row r="14534" spans="1:5" x14ac:dyDescent="0.25">
      <c r="A14534" t="s">
        <v>352</v>
      </c>
      <c r="B14534" t="s">
        <v>190</v>
      </c>
      <c r="C14534" t="s">
        <v>471</v>
      </c>
      <c r="D14534">
        <v>410000000</v>
      </c>
      <c r="E14534">
        <v>2018</v>
      </c>
    </row>
    <row r="14535" spans="1:5" x14ac:dyDescent="0.25">
      <c r="A14535" t="s">
        <v>352</v>
      </c>
      <c r="B14535" t="s">
        <v>190</v>
      </c>
      <c r="C14535" t="s">
        <v>471</v>
      </c>
      <c r="D14535">
        <v>357000000</v>
      </c>
      <c r="E14535">
        <v>2019</v>
      </c>
    </row>
    <row r="14536" spans="1:5" x14ac:dyDescent="0.25">
      <c r="A14536" t="s">
        <v>352</v>
      </c>
      <c r="B14536" t="s">
        <v>190</v>
      </c>
      <c r="C14536" t="s">
        <v>471</v>
      </c>
      <c r="D14536">
        <v>406000000</v>
      </c>
      <c r="E14536">
        <v>2020</v>
      </c>
    </row>
    <row r="14537" spans="1:5" x14ac:dyDescent="0.25">
      <c r="A14537" t="s">
        <v>352</v>
      </c>
      <c r="B14537" t="s">
        <v>190</v>
      </c>
      <c r="C14537" t="s">
        <v>472</v>
      </c>
      <c r="D14537">
        <v>0</v>
      </c>
      <c r="E14537">
        <v>2018</v>
      </c>
    </row>
    <row r="14538" spans="1:5" x14ac:dyDescent="0.25">
      <c r="A14538" t="s">
        <v>352</v>
      </c>
      <c r="B14538" t="s">
        <v>190</v>
      </c>
      <c r="C14538" t="s">
        <v>472</v>
      </c>
      <c r="D14538">
        <v>0</v>
      </c>
      <c r="E14538">
        <v>2019</v>
      </c>
    </row>
    <row r="14539" spans="1:5" x14ac:dyDescent="0.25">
      <c r="A14539" t="s">
        <v>352</v>
      </c>
      <c r="B14539" t="s">
        <v>190</v>
      </c>
      <c r="C14539" t="s">
        <v>472</v>
      </c>
      <c r="D14539">
        <v>0</v>
      </c>
      <c r="E14539">
        <v>2020</v>
      </c>
    </row>
    <row r="14540" spans="1:5" x14ac:dyDescent="0.25">
      <c r="A14540" t="s">
        <v>352</v>
      </c>
      <c r="B14540" t="s">
        <v>190</v>
      </c>
      <c r="C14540" t="s">
        <v>473</v>
      </c>
      <c r="D14540">
        <v>0</v>
      </c>
      <c r="E14540">
        <v>2018</v>
      </c>
    </row>
    <row r="14541" spans="1:5" x14ac:dyDescent="0.25">
      <c r="A14541" t="s">
        <v>352</v>
      </c>
      <c r="B14541" t="s">
        <v>190</v>
      </c>
      <c r="C14541" t="s">
        <v>473</v>
      </c>
      <c r="D14541">
        <v>0</v>
      </c>
      <c r="E14541">
        <v>2019</v>
      </c>
    </row>
    <row r="14542" spans="1:5" x14ac:dyDescent="0.25">
      <c r="A14542" t="s">
        <v>352</v>
      </c>
      <c r="B14542" t="s">
        <v>190</v>
      </c>
      <c r="C14542" t="s">
        <v>473</v>
      </c>
      <c r="D14542">
        <v>0</v>
      </c>
      <c r="E14542">
        <v>2020</v>
      </c>
    </row>
    <row r="14543" spans="1:5" x14ac:dyDescent="0.25">
      <c r="A14543" t="s">
        <v>352</v>
      </c>
      <c r="B14543" t="s">
        <v>190</v>
      </c>
      <c r="C14543" t="s">
        <v>474</v>
      </c>
      <c r="D14543">
        <v>2497000000</v>
      </c>
      <c r="E14543">
        <v>2018</v>
      </c>
    </row>
    <row r="14544" spans="1:5" x14ac:dyDescent="0.25">
      <c r="A14544" t="s">
        <v>352</v>
      </c>
      <c r="B14544" t="s">
        <v>190</v>
      </c>
      <c r="C14544" t="s">
        <v>474</v>
      </c>
      <c r="D14544">
        <v>1443000000</v>
      </c>
      <c r="E14544">
        <v>2019</v>
      </c>
    </row>
    <row r="14545" spans="1:5" x14ac:dyDescent="0.25">
      <c r="A14545" t="s">
        <v>352</v>
      </c>
      <c r="B14545" t="s">
        <v>190</v>
      </c>
      <c r="C14545" t="s">
        <v>474</v>
      </c>
      <c r="D14545">
        <v>1811000000</v>
      </c>
      <c r="E14545">
        <v>2020</v>
      </c>
    </row>
    <row r="14546" spans="1:5" x14ac:dyDescent="0.25">
      <c r="A14546" t="s">
        <v>352</v>
      </c>
      <c r="B14546" t="s">
        <v>190</v>
      </c>
      <c r="C14546" t="s">
        <v>475</v>
      </c>
      <c r="D14546">
        <v>485000000</v>
      </c>
      <c r="E14546">
        <v>2018</v>
      </c>
    </row>
    <row r="14547" spans="1:5" x14ac:dyDescent="0.25">
      <c r="A14547" t="s">
        <v>352</v>
      </c>
      <c r="B14547" t="s">
        <v>190</v>
      </c>
      <c r="C14547" t="s">
        <v>475</v>
      </c>
      <c r="D14547">
        <v>547000000</v>
      </c>
      <c r="E14547">
        <v>2019</v>
      </c>
    </row>
    <row r="14548" spans="1:5" x14ac:dyDescent="0.25">
      <c r="A14548" t="s">
        <v>352</v>
      </c>
      <c r="B14548" t="s">
        <v>190</v>
      </c>
      <c r="C14548" t="s">
        <v>475</v>
      </c>
      <c r="D14548">
        <v>429000000</v>
      </c>
      <c r="E14548">
        <v>2020</v>
      </c>
    </row>
    <row r="14549" spans="1:5" x14ac:dyDescent="0.25">
      <c r="A14549" t="s">
        <v>352</v>
      </c>
      <c r="B14549" t="s">
        <v>190</v>
      </c>
      <c r="C14549" t="s">
        <v>476</v>
      </c>
      <c r="D14549">
        <v>0</v>
      </c>
      <c r="E14549">
        <v>2018</v>
      </c>
    </row>
    <row r="14550" spans="1:5" x14ac:dyDescent="0.25">
      <c r="A14550" t="s">
        <v>352</v>
      </c>
      <c r="B14550" t="s">
        <v>190</v>
      </c>
      <c r="C14550" t="s">
        <v>476</v>
      </c>
      <c r="D14550">
        <v>0</v>
      </c>
      <c r="E14550">
        <v>2019</v>
      </c>
    </row>
    <row r="14551" spans="1:5" x14ac:dyDescent="0.25">
      <c r="A14551" t="s">
        <v>352</v>
      </c>
      <c r="B14551" t="s">
        <v>190</v>
      </c>
      <c r="C14551" t="s">
        <v>476</v>
      </c>
      <c r="D14551">
        <v>0</v>
      </c>
      <c r="E14551">
        <v>2020</v>
      </c>
    </row>
    <row r="14552" spans="1:5" x14ac:dyDescent="0.25">
      <c r="A14552" t="s">
        <v>352</v>
      </c>
      <c r="B14552" t="s">
        <v>190</v>
      </c>
      <c r="C14552" t="s">
        <v>477</v>
      </c>
      <c r="D14552">
        <v>4870000000</v>
      </c>
      <c r="E14552">
        <v>2018</v>
      </c>
    </row>
    <row r="14553" spans="1:5" x14ac:dyDescent="0.25">
      <c r="A14553" t="s">
        <v>352</v>
      </c>
      <c r="B14553" t="s">
        <v>190</v>
      </c>
      <c r="C14553" t="s">
        <v>477</v>
      </c>
      <c r="D14553">
        <v>1407000000</v>
      </c>
      <c r="E14553">
        <v>2019</v>
      </c>
    </row>
    <row r="14554" spans="1:5" x14ac:dyDescent="0.25">
      <c r="A14554" t="s">
        <v>352</v>
      </c>
      <c r="B14554" t="s">
        <v>190</v>
      </c>
      <c r="C14554" t="s">
        <v>477</v>
      </c>
      <c r="D14554">
        <v>368000000</v>
      </c>
      <c r="E14554">
        <v>2020</v>
      </c>
    </row>
    <row r="14555" spans="1:5" x14ac:dyDescent="0.25">
      <c r="A14555" t="s">
        <v>352</v>
      </c>
      <c r="B14555" t="s">
        <v>190</v>
      </c>
      <c r="C14555" t="s">
        <v>478</v>
      </c>
      <c r="D14555">
        <v>1821000000</v>
      </c>
      <c r="E14555">
        <v>2018</v>
      </c>
    </row>
    <row r="14556" spans="1:5" x14ac:dyDescent="0.25">
      <c r="A14556" t="s">
        <v>352</v>
      </c>
      <c r="B14556" t="s">
        <v>190</v>
      </c>
      <c r="C14556" t="s">
        <v>478</v>
      </c>
      <c r="D14556">
        <v>1911000000</v>
      </c>
      <c r="E14556">
        <v>2019</v>
      </c>
    </row>
    <row r="14557" spans="1:5" x14ac:dyDescent="0.25">
      <c r="A14557" t="s">
        <v>352</v>
      </c>
      <c r="B14557" t="s">
        <v>190</v>
      </c>
      <c r="C14557" t="s">
        <v>478</v>
      </c>
      <c r="D14557">
        <v>1878000000</v>
      </c>
      <c r="E14557">
        <v>2020</v>
      </c>
    </row>
    <row r="14558" spans="1:5" x14ac:dyDescent="0.25">
      <c r="A14558" t="s">
        <v>352</v>
      </c>
      <c r="B14558" t="s">
        <v>190</v>
      </c>
      <c r="C14558" t="s">
        <v>479</v>
      </c>
      <c r="D14558">
        <v>40636000000</v>
      </c>
      <c r="E14558">
        <v>2018</v>
      </c>
    </row>
    <row r="14559" spans="1:5" x14ac:dyDescent="0.25">
      <c r="A14559" t="s">
        <v>352</v>
      </c>
      <c r="B14559" t="s">
        <v>190</v>
      </c>
      <c r="C14559" t="s">
        <v>479</v>
      </c>
      <c r="D14559">
        <v>42135000000</v>
      </c>
      <c r="E14559">
        <v>2019</v>
      </c>
    </row>
    <row r="14560" spans="1:5" x14ac:dyDescent="0.25">
      <c r="A14560" t="s">
        <v>352</v>
      </c>
      <c r="B14560" t="s">
        <v>190</v>
      </c>
      <c r="C14560" t="s">
        <v>479</v>
      </c>
      <c r="D14560">
        <v>43761000000</v>
      </c>
      <c r="E14560">
        <v>2020</v>
      </c>
    </row>
    <row r="14561" spans="1:5" x14ac:dyDescent="0.25">
      <c r="A14561" t="s">
        <v>352</v>
      </c>
      <c r="B14561" t="s">
        <v>190</v>
      </c>
      <c r="C14561" t="s">
        <v>480</v>
      </c>
      <c r="D14561">
        <v>32765000000</v>
      </c>
      <c r="E14561">
        <v>2018</v>
      </c>
    </row>
    <row r="14562" spans="1:5" x14ac:dyDescent="0.25">
      <c r="A14562" t="s">
        <v>352</v>
      </c>
      <c r="B14562" t="s">
        <v>190</v>
      </c>
      <c r="C14562" t="s">
        <v>480</v>
      </c>
      <c r="D14562">
        <v>32136000000</v>
      </c>
      <c r="E14562">
        <v>2019</v>
      </c>
    </row>
    <row r="14563" spans="1:5" x14ac:dyDescent="0.25">
      <c r="A14563" t="s">
        <v>352</v>
      </c>
      <c r="B14563" t="s">
        <v>190</v>
      </c>
      <c r="C14563" t="s">
        <v>480</v>
      </c>
      <c r="D14563">
        <v>32184000000</v>
      </c>
      <c r="E14563">
        <v>2020</v>
      </c>
    </row>
    <row r="14564" spans="1:5" x14ac:dyDescent="0.25">
      <c r="A14564" t="s">
        <v>352</v>
      </c>
      <c r="B14564" t="s">
        <v>190</v>
      </c>
      <c r="C14564" t="s">
        <v>481</v>
      </c>
      <c r="D14564">
        <v>7602000000</v>
      </c>
      <c r="E14564">
        <v>2018</v>
      </c>
    </row>
    <row r="14565" spans="1:5" x14ac:dyDescent="0.25">
      <c r="A14565" t="s">
        <v>352</v>
      </c>
      <c r="B14565" t="s">
        <v>190</v>
      </c>
      <c r="C14565" t="s">
        <v>481</v>
      </c>
      <c r="D14565">
        <v>7029000000</v>
      </c>
      <c r="E14565">
        <v>2019</v>
      </c>
    </row>
    <row r="14566" spans="1:5" x14ac:dyDescent="0.25">
      <c r="A14566" t="s">
        <v>352</v>
      </c>
      <c r="B14566" t="s">
        <v>190</v>
      </c>
      <c r="C14566" t="s">
        <v>481</v>
      </c>
      <c r="D14566">
        <v>6929000000</v>
      </c>
      <c r="E14566">
        <v>2020</v>
      </c>
    </row>
    <row r="14567" spans="1:5" x14ac:dyDescent="0.25">
      <c r="A14567" t="s">
        <v>352</v>
      </c>
      <c r="B14567" t="s">
        <v>190</v>
      </c>
      <c r="C14567" t="s">
        <v>482</v>
      </c>
      <c r="D14567">
        <v>1211000000</v>
      </c>
      <c r="E14567">
        <v>2018</v>
      </c>
    </row>
    <row r="14568" spans="1:5" x14ac:dyDescent="0.25">
      <c r="A14568" t="s">
        <v>352</v>
      </c>
      <c r="B14568" t="s">
        <v>190</v>
      </c>
      <c r="C14568" t="s">
        <v>482</v>
      </c>
      <c r="D14568">
        <v>2795000000</v>
      </c>
      <c r="E14568">
        <v>2019</v>
      </c>
    </row>
    <row r="14569" spans="1:5" x14ac:dyDescent="0.25">
      <c r="A14569" t="s">
        <v>352</v>
      </c>
      <c r="B14569" t="s">
        <v>190</v>
      </c>
      <c r="C14569" t="s">
        <v>482</v>
      </c>
      <c r="D14569">
        <v>806000000</v>
      </c>
      <c r="E14569">
        <v>2020</v>
      </c>
    </row>
    <row r="14570" spans="1:5" x14ac:dyDescent="0.25">
      <c r="A14570" t="s">
        <v>352</v>
      </c>
      <c r="B14570" t="s">
        <v>190</v>
      </c>
      <c r="C14570" t="s">
        <v>483</v>
      </c>
      <c r="D14570">
        <v>380000000</v>
      </c>
      <c r="E14570">
        <v>2018</v>
      </c>
    </row>
    <row r="14571" spans="1:5" x14ac:dyDescent="0.25">
      <c r="A14571" t="s">
        <v>352</v>
      </c>
      <c r="B14571" t="s">
        <v>190</v>
      </c>
      <c r="C14571" t="s">
        <v>483</v>
      </c>
      <c r="D14571">
        <v>98000000</v>
      </c>
      <c r="E14571">
        <v>2019</v>
      </c>
    </row>
    <row r="14572" spans="1:5" x14ac:dyDescent="0.25">
      <c r="A14572" t="s">
        <v>352</v>
      </c>
      <c r="B14572" t="s">
        <v>190</v>
      </c>
      <c r="C14572" t="s">
        <v>483</v>
      </c>
      <c r="D14572">
        <v>404000000</v>
      </c>
      <c r="E14572">
        <v>2020</v>
      </c>
    </row>
    <row r="14573" spans="1:5" x14ac:dyDescent="0.25">
      <c r="A14573" t="s">
        <v>352</v>
      </c>
      <c r="B14573" t="s">
        <v>190</v>
      </c>
      <c r="C14573" t="s">
        <v>484</v>
      </c>
      <c r="D14573">
        <v>302000000</v>
      </c>
      <c r="E14573">
        <v>2018</v>
      </c>
    </row>
    <row r="14574" spans="1:5" x14ac:dyDescent="0.25">
      <c r="A14574" t="s">
        <v>352</v>
      </c>
      <c r="B14574" t="s">
        <v>190</v>
      </c>
      <c r="C14574" t="s">
        <v>484</v>
      </c>
      <c r="D14574">
        <v>278000000</v>
      </c>
      <c r="E14574">
        <v>2019</v>
      </c>
    </row>
    <row r="14575" spans="1:5" x14ac:dyDescent="0.25">
      <c r="A14575" t="s">
        <v>352</v>
      </c>
      <c r="B14575" t="s">
        <v>190</v>
      </c>
      <c r="C14575" t="s">
        <v>484</v>
      </c>
      <c r="D14575">
        <v>262000000</v>
      </c>
      <c r="E14575">
        <v>2020</v>
      </c>
    </row>
    <row r="14576" spans="1:5" x14ac:dyDescent="0.25">
      <c r="A14576" t="s">
        <v>352</v>
      </c>
      <c r="B14576" t="s">
        <v>190</v>
      </c>
      <c r="C14576" t="s">
        <v>485</v>
      </c>
      <c r="D14576">
        <v>9796000000</v>
      </c>
      <c r="E14576">
        <v>2018</v>
      </c>
    </row>
    <row r="14577" spans="1:5" x14ac:dyDescent="0.25">
      <c r="A14577" t="s">
        <v>352</v>
      </c>
      <c r="B14577" t="s">
        <v>190</v>
      </c>
      <c r="C14577" t="s">
        <v>485</v>
      </c>
      <c r="D14577">
        <v>12867000000</v>
      </c>
      <c r="E14577">
        <v>2020</v>
      </c>
    </row>
    <row r="14578" spans="1:5" x14ac:dyDescent="0.25">
      <c r="A14578" t="s">
        <v>352</v>
      </c>
      <c r="B14578" t="s">
        <v>190</v>
      </c>
      <c r="C14578" t="s">
        <v>495</v>
      </c>
      <c r="D14578">
        <v>0</v>
      </c>
      <c r="E14578">
        <v>2019</v>
      </c>
    </row>
    <row r="14579" spans="1:5" x14ac:dyDescent="0.25">
      <c r="A14579" t="s">
        <v>352</v>
      </c>
      <c r="B14579" t="s">
        <v>190</v>
      </c>
      <c r="C14579" t="s">
        <v>486</v>
      </c>
      <c r="D14579">
        <v>-200000000</v>
      </c>
      <c r="E14579">
        <v>2018</v>
      </c>
    </row>
    <row r="14580" spans="1:5" x14ac:dyDescent="0.25">
      <c r="A14580" t="s">
        <v>352</v>
      </c>
      <c r="B14580" t="s">
        <v>190</v>
      </c>
      <c r="C14580" t="s">
        <v>486</v>
      </c>
      <c r="D14580">
        <v>-500000000</v>
      </c>
      <c r="E14580">
        <v>2019</v>
      </c>
    </row>
    <row r="14581" spans="1:5" x14ac:dyDescent="0.25">
      <c r="A14581" t="s">
        <v>352</v>
      </c>
      <c r="B14581" t="s">
        <v>190</v>
      </c>
      <c r="C14581" t="s">
        <v>486</v>
      </c>
      <c r="D14581">
        <v>2281000000</v>
      </c>
      <c r="E14581">
        <v>2020</v>
      </c>
    </row>
    <row r="14582" spans="1:5" x14ac:dyDescent="0.25">
      <c r="A14582" t="s">
        <v>354</v>
      </c>
      <c r="B14582" t="s">
        <v>192</v>
      </c>
      <c r="C14582" t="s">
        <v>411</v>
      </c>
      <c r="D14582">
        <v>5294000000</v>
      </c>
      <c r="E14582">
        <v>2018</v>
      </c>
    </row>
    <row r="14583" spans="1:5" x14ac:dyDescent="0.25">
      <c r="A14583" t="s">
        <v>354</v>
      </c>
      <c r="B14583" t="s">
        <v>192</v>
      </c>
      <c r="C14583" t="s">
        <v>411</v>
      </c>
      <c r="D14583">
        <v>3828000000</v>
      </c>
      <c r="E14583">
        <v>2019</v>
      </c>
    </row>
    <row r="14584" spans="1:5" x14ac:dyDescent="0.25">
      <c r="A14584" t="s">
        <v>354</v>
      </c>
      <c r="B14584" t="s">
        <v>192</v>
      </c>
      <c r="C14584" t="s">
        <v>411</v>
      </c>
      <c r="D14584">
        <v>3999000000</v>
      </c>
      <c r="E14584">
        <v>2020</v>
      </c>
    </row>
    <row r="14585" spans="1:5" x14ac:dyDescent="0.25">
      <c r="A14585" t="s">
        <v>354</v>
      </c>
      <c r="B14585" t="s">
        <v>192</v>
      </c>
      <c r="C14585" t="s">
        <v>10</v>
      </c>
      <c r="D14585">
        <v>142000000</v>
      </c>
      <c r="E14585">
        <v>2018</v>
      </c>
    </row>
    <row r="14586" spans="1:5" x14ac:dyDescent="0.25">
      <c r="A14586" t="s">
        <v>354</v>
      </c>
      <c r="B14586" t="s">
        <v>192</v>
      </c>
      <c r="C14586" t="s">
        <v>10</v>
      </c>
      <c r="D14586">
        <v>152000000</v>
      </c>
      <c r="E14586">
        <v>2019</v>
      </c>
    </row>
    <row r="14587" spans="1:5" x14ac:dyDescent="0.25">
      <c r="A14587" t="s">
        <v>354</v>
      </c>
      <c r="B14587" t="s">
        <v>192</v>
      </c>
      <c r="C14587" t="s">
        <v>10</v>
      </c>
      <c r="D14587">
        <v>137000000</v>
      </c>
      <c r="E14587">
        <v>2020</v>
      </c>
    </row>
    <row r="14588" spans="1:5" x14ac:dyDescent="0.25">
      <c r="A14588" t="s">
        <v>354</v>
      </c>
      <c r="B14588" t="s">
        <v>192</v>
      </c>
      <c r="C14588" t="s">
        <v>412</v>
      </c>
      <c r="D14588">
        <v>0</v>
      </c>
      <c r="E14588">
        <v>2018</v>
      </c>
    </row>
    <row r="14589" spans="1:5" x14ac:dyDescent="0.25">
      <c r="A14589" t="s">
        <v>354</v>
      </c>
      <c r="B14589" t="s">
        <v>192</v>
      </c>
      <c r="C14589" t="s">
        <v>412</v>
      </c>
      <c r="D14589">
        <v>0</v>
      </c>
      <c r="E14589">
        <v>2019</v>
      </c>
    </row>
    <row r="14590" spans="1:5" x14ac:dyDescent="0.25">
      <c r="A14590" t="s">
        <v>354</v>
      </c>
      <c r="B14590" t="s">
        <v>192</v>
      </c>
      <c r="C14590" t="s">
        <v>412</v>
      </c>
      <c r="D14590">
        <v>0</v>
      </c>
      <c r="E14590">
        <v>2020</v>
      </c>
    </row>
    <row r="14591" spans="1:5" x14ac:dyDescent="0.25">
      <c r="A14591" t="s">
        <v>354</v>
      </c>
      <c r="B14591" t="s">
        <v>192</v>
      </c>
      <c r="C14591" t="s">
        <v>413</v>
      </c>
      <c r="D14591">
        <v>1168000000</v>
      </c>
      <c r="E14591">
        <v>2018</v>
      </c>
    </row>
    <row r="14592" spans="1:5" x14ac:dyDescent="0.25">
      <c r="A14592" t="s">
        <v>354</v>
      </c>
      <c r="B14592" t="s">
        <v>192</v>
      </c>
      <c r="C14592" t="s">
        <v>413</v>
      </c>
      <c r="D14592">
        <v>516000000</v>
      </c>
      <c r="E14592">
        <v>2019</v>
      </c>
    </row>
    <row r="14593" spans="1:5" x14ac:dyDescent="0.25">
      <c r="A14593" t="s">
        <v>354</v>
      </c>
      <c r="B14593" t="s">
        <v>192</v>
      </c>
      <c r="C14593" t="s">
        <v>413</v>
      </c>
      <c r="D14593">
        <v>101000000</v>
      </c>
      <c r="E14593">
        <v>2020</v>
      </c>
    </row>
    <row r="14594" spans="1:5" x14ac:dyDescent="0.25">
      <c r="A14594" t="s">
        <v>354</v>
      </c>
      <c r="B14594" t="s">
        <v>192</v>
      </c>
      <c r="C14594" t="s">
        <v>15</v>
      </c>
      <c r="D14594">
        <v>55459000000</v>
      </c>
      <c r="E14594">
        <v>2018</v>
      </c>
    </row>
    <row r="14595" spans="1:5" x14ac:dyDescent="0.25">
      <c r="A14595" t="s">
        <v>354</v>
      </c>
      <c r="B14595" t="s">
        <v>192</v>
      </c>
      <c r="C14595" t="s">
        <v>15</v>
      </c>
      <c r="D14595">
        <v>49271000000</v>
      </c>
      <c r="E14595">
        <v>2019</v>
      </c>
    </row>
    <row r="14596" spans="1:5" x14ac:dyDescent="0.25">
      <c r="A14596" t="s">
        <v>354</v>
      </c>
      <c r="B14596" t="s">
        <v>192</v>
      </c>
      <c r="C14596" t="s">
        <v>15</v>
      </c>
      <c r="D14596">
        <v>47414000000</v>
      </c>
      <c r="E14596">
        <v>2020</v>
      </c>
    </row>
    <row r="14597" spans="1:5" x14ac:dyDescent="0.25">
      <c r="A14597" t="s">
        <v>354</v>
      </c>
      <c r="B14597" t="s">
        <v>192</v>
      </c>
      <c r="C14597" t="s">
        <v>414</v>
      </c>
      <c r="D14597">
        <v>-238000000</v>
      </c>
      <c r="E14597">
        <v>2018</v>
      </c>
    </row>
    <row r="14598" spans="1:5" x14ac:dyDescent="0.25">
      <c r="A14598" t="s">
        <v>354</v>
      </c>
      <c r="B14598" t="s">
        <v>192</v>
      </c>
      <c r="C14598" t="s">
        <v>414</v>
      </c>
      <c r="D14598">
        <v>-246000000</v>
      </c>
      <c r="E14598">
        <v>2019</v>
      </c>
    </row>
    <row r="14599" spans="1:5" x14ac:dyDescent="0.25">
      <c r="A14599" t="s">
        <v>354</v>
      </c>
      <c r="B14599" t="s">
        <v>192</v>
      </c>
      <c r="C14599" t="s">
        <v>414</v>
      </c>
      <c r="D14599">
        <v>-231000000</v>
      </c>
      <c r="E14599">
        <v>2020</v>
      </c>
    </row>
    <row r="14600" spans="1:5" x14ac:dyDescent="0.25">
      <c r="A14600" t="s">
        <v>354</v>
      </c>
      <c r="B14600" t="s">
        <v>192</v>
      </c>
      <c r="C14600" t="s">
        <v>415</v>
      </c>
      <c r="D14600">
        <v>4716000000</v>
      </c>
      <c r="E14600">
        <v>2018</v>
      </c>
    </row>
    <row r="14601" spans="1:5" x14ac:dyDescent="0.25">
      <c r="A14601" t="s">
        <v>354</v>
      </c>
      <c r="B14601" t="s">
        <v>192</v>
      </c>
      <c r="C14601" t="s">
        <v>415</v>
      </c>
      <c r="D14601">
        <v>-4712000000</v>
      </c>
      <c r="E14601">
        <v>2019</v>
      </c>
    </row>
    <row r="14602" spans="1:5" x14ac:dyDescent="0.25">
      <c r="A14602" t="s">
        <v>354</v>
      </c>
      <c r="B14602" t="s">
        <v>192</v>
      </c>
      <c r="C14602" t="s">
        <v>415</v>
      </c>
      <c r="D14602">
        <v>-5396000000</v>
      </c>
      <c r="E14602">
        <v>2020</v>
      </c>
    </row>
    <row r="14603" spans="1:5" x14ac:dyDescent="0.25">
      <c r="A14603" t="s">
        <v>354</v>
      </c>
      <c r="B14603" t="s">
        <v>192</v>
      </c>
      <c r="C14603" t="s">
        <v>416</v>
      </c>
      <c r="D14603">
        <v>-12988000000</v>
      </c>
      <c r="E14603">
        <v>2018</v>
      </c>
    </row>
    <row r="14604" spans="1:5" x14ac:dyDescent="0.25">
      <c r="A14604" t="s">
        <v>354</v>
      </c>
      <c r="B14604" t="s">
        <v>192</v>
      </c>
      <c r="C14604" t="s">
        <v>416</v>
      </c>
      <c r="D14604">
        <v>-2398000000</v>
      </c>
      <c r="E14604">
        <v>2019</v>
      </c>
    </row>
    <row r="14605" spans="1:5" x14ac:dyDescent="0.25">
      <c r="A14605" t="s">
        <v>354</v>
      </c>
      <c r="B14605" t="s">
        <v>192</v>
      </c>
      <c r="C14605" t="s">
        <v>416</v>
      </c>
      <c r="D14605">
        <v>-143000000</v>
      </c>
      <c r="E14605">
        <v>2020</v>
      </c>
    </row>
    <row r="14606" spans="1:5" x14ac:dyDescent="0.25">
      <c r="A14606" t="s">
        <v>354</v>
      </c>
      <c r="B14606" t="s">
        <v>192</v>
      </c>
      <c r="C14606" t="s">
        <v>417</v>
      </c>
      <c r="D14606">
        <v>8391000000</v>
      </c>
      <c r="E14606">
        <v>2018</v>
      </c>
    </row>
    <row r="14607" spans="1:5" x14ac:dyDescent="0.25">
      <c r="A14607" t="s">
        <v>354</v>
      </c>
      <c r="B14607" t="s">
        <v>192</v>
      </c>
      <c r="C14607" t="s">
        <v>417</v>
      </c>
      <c r="D14607">
        <v>7837000000</v>
      </c>
      <c r="E14607">
        <v>2019</v>
      </c>
    </row>
    <row r="14608" spans="1:5" x14ac:dyDescent="0.25">
      <c r="A14608" t="s">
        <v>354</v>
      </c>
      <c r="B14608" t="s">
        <v>192</v>
      </c>
      <c r="C14608" t="s">
        <v>417</v>
      </c>
      <c r="D14608">
        <v>8385000000</v>
      </c>
      <c r="E14608">
        <v>2020</v>
      </c>
    </row>
    <row r="14609" spans="1:5" x14ac:dyDescent="0.25">
      <c r="A14609" t="s">
        <v>354</v>
      </c>
      <c r="B14609" t="s">
        <v>192</v>
      </c>
      <c r="C14609" t="s">
        <v>418</v>
      </c>
      <c r="D14609">
        <v>1333000000</v>
      </c>
      <c r="E14609">
        <v>2018</v>
      </c>
    </row>
    <row r="14610" spans="1:5" x14ac:dyDescent="0.25">
      <c r="A14610" t="s">
        <v>354</v>
      </c>
      <c r="B14610" t="s">
        <v>192</v>
      </c>
      <c r="C14610" t="s">
        <v>418</v>
      </c>
      <c r="D14610">
        <v>2117000000</v>
      </c>
      <c r="E14610">
        <v>2019</v>
      </c>
    </row>
    <row r="14611" spans="1:5" x14ac:dyDescent="0.25">
      <c r="A14611" t="s">
        <v>354</v>
      </c>
      <c r="B14611" t="s">
        <v>192</v>
      </c>
      <c r="C14611" t="s">
        <v>418</v>
      </c>
      <c r="D14611">
        <v>4945000000</v>
      </c>
      <c r="E14611">
        <v>2020</v>
      </c>
    </row>
    <row r="14612" spans="1:5" x14ac:dyDescent="0.25">
      <c r="A14612" t="s">
        <v>354</v>
      </c>
      <c r="B14612" t="s">
        <v>192</v>
      </c>
      <c r="C14612" t="s">
        <v>419</v>
      </c>
      <c r="D14612">
        <v>0</v>
      </c>
      <c r="E14612">
        <v>2018</v>
      </c>
    </row>
    <row r="14613" spans="1:5" x14ac:dyDescent="0.25">
      <c r="A14613" t="s">
        <v>354</v>
      </c>
      <c r="B14613" t="s">
        <v>192</v>
      </c>
      <c r="C14613" t="s">
        <v>419</v>
      </c>
      <c r="D14613">
        <v>8000000</v>
      </c>
      <c r="E14613">
        <v>2019</v>
      </c>
    </row>
    <row r="14614" spans="1:5" x14ac:dyDescent="0.25">
      <c r="A14614" t="s">
        <v>354</v>
      </c>
      <c r="B14614" t="s">
        <v>192</v>
      </c>
      <c r="C14614" t="s">
        <v>419</v>
      </c>
      <c r="D14614">
        <v>-20000000</v>
      </c>
      <c r="E14614">
        <v>2020</v>
      </c>
    </row>
    <row r="14615" spans="1:5" x14ac:dyDescent="0.25">
      <c r="A14615" t="s">
        <v>354</v>
      </c>
      <c r="B14615" t="s">
        <v>192</v>
      </c>
      <c r="C14615" t="s">
        <v>420</v>
      </c>
      <c r="D14615">
        <v>129000000</v>
      </c>
      <c r="E14615">
        <v>2018</v>
      </c>
    </row>
    <row r="14616" spans="1:5" x14ac:dyDescent="0.25">
      <c r="A14616" t="s">
        <v>354</v>
      </c>
      <c r="B14616" t="s">
        <v>192</v>
      </c>
      <c r="C14616" t="s">
        <v>420</v>
      </c>
      <c r="D14616">
        <v>-42000000</v>
      </c>
      <c r="E14616">
        <v>2019</v>
      </c>
    </row>
    <row r="14617" spans="1:5" x14ac:dyDescent="0.25">
      <c r="A14617" t="s">
        <v>354</v>
      </c>
      <c r="B14617" t="s">
        <v>192</v>
      </c>
      <c r="C14617" t="s">
        <v>420</v>
      </c>
      <c r="D14617">
        <v>-2000000</v>
      </c>
      <c r="E14617">
        <v>2020</v>
      </c>
    </row>
    <row r="14618" spans="1:5" x14ac:dyDescent="0.25">
      <c r="A14618" t="s">
        <v>354</v>
      </c>
      <c r="B14618" t="s">
        <v>192</v>
      </c>
      <c r="C14618" t="s">
        <v>421</v>
      </c>
      <c r="D14618">
        <v>245000000</v>
      </c>
      <c r="E14618">
        <v>2018</v>
      </c>
    </row>
    <row r="14619" spans="1:5" x14ac:dyDescent="0.25">
      <c r="A14619" t="s">
        <v>354</v>
      </c>
      <c r="B14619" t="s">
        <v>192</v>
      </c>
      <c r="C14619" t="s">
        <v>421</v>
      </c>
      <c r="D14619">
        <v>10000000</v>
      </c>
      <c r="E14619">
        <v>2019</v>
      </c>
    </row>
    <row r="14620" spans="1:5" x14ac:dyDescent="0.25">
      <c r="A14620" t="s">
        <v>354</v>
      </c>
      <c r="B14620" t="s">
        <v>192</v>
      </c>
      <c r="C14620" t="s">
        <v>421</v>
      </c>
      <c r="D14620">
        <v>24000000</v>
      </c>
      <c r="E14620">
        <v>2020</v>
      </c>
    </row>
    <row r="14621" spans="1:5" x14ac:dyDescent="0.25">
      <c r="A14621" t="s">
        <v>354</v>
      </c>
      <c r="B14621" t="s">
        <v>192</v>
      </c>
      <c r="C14621" t="s">
        <v>422</v>
      </c>
      <c r="D14621">
        <v>-95000000</v>
      </c>
      <c r="E14621">
        <v>2018</v>
      </c>
    </row>
    <row r="14622" spans="1:5" x14ac:dyDescent="0.25">
      <c r="A14622" t="s">
        <v>354</v>
      </c>
      <c r="B14622" t="s">
        <v>192</v>
      </c>
      <c r="C14622" t="s">
        <v>422</v>
      </c>
      <c r="D14622">
        <v>-55000000</v>
      </c>
      <c r="E14622">
        <v>2019</v>
      </c>
    </row>
    <row r="14623" spans="1:5" x14ac:dyDescent="0.25">
      <c r="A14623" t="s">
        <v>354</v>
      </c>
      <c r="B14623" t="s">
        <v>192</v>
      </c>
      <c r="C14623" t="s">
        <v>422</v>
      </c>
      <c r="D14623">
        <v>-31000000</v>
      </c>
      <c r="E14623">
        <v>2020</v>
      </c>
    </row>
    <row r="14624" spans="1:5" x14ac:dyDescent="0.25">
      <c r="A14624" t="s">
        <v>354</v>
      </c>
      <c r="B14624" t="s">
        <v>192</v>
      </c>
      <c r="C14624" t="s">
        <v>423</v>
      </c>
      <c r="D14624">
        <v>935000000</v>
      </c>
      <c r="E14624">
        <v>2018</v>
      </c>
    </row>
    <row r="14625" spans="1:5" x14ac:dyDescent="0.25">
      <c r="A14625" t="s">
        <v>354</v>
      </c>
      <c r="B14625" t="s">
        <v>192</v>
      </c>
      <c r="C14625" t="s">
        <v>423</v>
      </c>
      <c r="D14625">
        <v>935000000</v>
      </c>
      <c r="E14625">
        <v>2019</v>
      </c>
    </row>
    <row r="14626" spans="1:5" x14ac:dyDescent="0.25">
      <c r="A14626" t="s">
        <v>354</v>
      </c>
      <c r="B14626" t="s">
        <v>192</v>
      </c>
      <c r="C14626" t="s">
        <v>423</v>
      </c>
      <c r="D14626">
        <v>935000000</v>
      </c>
      <c r="E14626">
        <v>2020</v>
      </c>
    </row>
    <row r="14627" spans="1:5" x14ac:dyDescent="0.25">
      <c r="A14627" t="s">
        <v>354</v>
      </c>
      <c r="B14627" t="s">
        <v>192</v>
      </c>
      <c r="C14627" t="s">
        <v>424</v>
      </c>
      <c r="D14627">
        <v>4000000</v>
      </c>
      <c r="E14627">
        <v>2018</v>
      </c>
    </row>
    <row r="14628" spans="1:5" x14ac:dyDescent="0.25">
      <c r="A14628" t="s">
        <v>354</v>
      </c>
      <c r="B14628" t="s">
        <v>192</v>
      </c>
      <c r="C14628" t="s">
        <v>424</v>
      </c>
      <c r="D14628">
        <v>-5000000</v>
      </c>
      <c r="E14628">
        <v>2019</v>
      </c>
    </row>
    <row r="14629" spans="1:5" x14ac:dyDescent="0.25">
      <c r="A14629" t="s">
        <v>354</v>
      </c>
      <c r="B14629" t="s">
        <v>192</v>
      </c>
      <c r="C14629" t="s">
        <v>424</v>
      </c>
      <c r="D14629">
        <v>-13000000</v>
      </c>
      <c r="E14629">
        <v>2020</v>
      </c>
    </row>
    <row r="14630" spans="1:5" x14ac:dyDescent="0.25">
      <c r="A14630" t="s">
        <v>354</v>
      </c>
      <c r="B14630" t="s">
        <v>192</v>
      </c>
      <c r="C14630" t="s">
        <v>425</v>
      </c>
      <c r="D14630">
        <v>6721000000</v>
      </c>
      <c r="E14630">
        <v>2018</v>
      </c>
    </row>
    <row r="14631" spans="1:5" x14ac:dyDescent="0.25">
      <c r="A14631" t="s">
        <v>354</v>
      </c>
      <c r="B14631" t="s">
        <v>192</v>
      </c>
      <c r="C14631" t="s">
        <v>425</v>
      </c>
      <c r="D14631">
        <v>-1610000000</v>
      </c>
      <c r="E14631">
        <v>2019</v>
      </c>
    </row>
    <row r="14632" spans="1:5" x14ac:dyDescent="0.25">
      <c r="A14632" t="s">
        <v>354</v>
      </c>
      <c r="B14632" t="s">
        <v>192</v>
      </c>
      <c r="C14632" t="s">
        <v>425</v>
      </c>
      <c r="D14632">
        <v>2990000000</v>
      </c>
      <c r="E14632">
        <v>2020</v>
      </c>
    </row>
    <row r="14633" spans="1:5" x14ac:dyDescent="0.25">
      <c r="A14633" t="s">
        <v>354</v>
      </c>
      <c r="B14633" t="s">
        <v>192</v>
      </c>
      <c r="C14633" t="s">
        <v>426</v>
      </c>
      <c r="D14633">
        <v>6725000000</v>
      </c>
      <c r="E14633">
        <v>2018</v>
      </c>
    </row>
    <row r="14634" spans="1:5" x14ac:dyDescent="0.25">
      <c r="A14634" t="s">
        <v>354</v>
      </c>
      <c r="B14634" t="s">
        <v>192</v>
      </c>
      <c r="C14634" t="s">
        <v>426</v>
      </c>
      <c r="D14634">
        <v>-1615000000</v>
      </c>
      <c r="E14634">
        <v>2019</v>
      </c>
    </row>
    <row r="14635" spans="1:5" x14ac:dyDescent="0.25">
      <c r="A14635" t="s">
        <v>354</v>
      </c>
      <c r="B14635" t="s">
        <v>192</v>
      </c>
      <c r="C14635" t="s">
        <v>426</v>
      </c>
      <c r="D14635">
        <v>2977000000</v>
      </c>
      <c r="E14635">
        <v>2020</v>
      </c>
    </row>
    <row r="14636" spans="1:5" x14ac:dyDescent="0.25">
      <c r="A14636" t="s">
        <v>354</v>
      </c>
      <c r="B14636" t="s">
        <v>192</v>
      </c>
      <c r="C14636" t="s">
        <v>21</v>
      </c>
      <c r="D14636">
        <v>7373000000</v>
      </c>
      <c r="E14636">
        <v>2018</v>
      </c>
    </row>
    <row r="14637" spans="1:5" x14ac:dyDescent="0.25">
      <c r="A14637" t="s">
        <v>354</v>
      </c>
      <c r="B14637" t="s">
        <v>192</v>
      </c>
      <c r="C14637" t="s">
        <v>21</v>
      </c>
      <c r="D14637">
        <v>7085000000</v>
      </c>
      <c r="E14637">
        <v>2019</v>
      </c>
    </row>
    <row r="14638" spans="1:5" x14ac:dyDescent="0.25">
      <c r="A14638" t="s">
        <v>354</v>
      </c>
      <c r="B14638" t="s">
        <v>192</v>
      </c>
      <c r="C14638" t="s">
        <v>21</v>
      </c>
      <c r="D14638">
        <v>7818000000</v>
      </c>
      <c r="E14638">
        <v>2020</v>
      </c>
    </row>
    <row r="14639" spans="1:5" x14ac:dyDescent="0.25">
      <c r="A14639" t="s">
        <v>354</v>
      </c>
      <c r="B14639" t="s">
        <v>192</v>
      </c>
      <c r="C14639" t="s">
        <v>427</v>
      </c>
      <c r="D14639">
        <v>16249000000</v>
      </c>
      <c r="E14639">
        <v>2018</v>
      </c>
    </row>
    <row r="14640" spans="1:5" x14ac:dyDescent="0.25">
      <c r="A14640" t="s">
        <v>354</v>
      </c>
      <c r="B14640" t="s">
        <v>192</v>
      </c>
      <c r="C14640" t="s">
        <v>427</v>
      </c>
      <c r="D14640">
        <v>14784000000</v>
      </c>
      <c r="E14640">
        <v>2019</v>
      </c>
    </row>
    <row r="14641" spans="1:5" x14ac:dyDescent="0.25">
      <c r="A14641" t="s">
        <v>354</v>
      </c>
      <c r="B14641" t="s">
        <v>192</v>
      </c>
      <c r="C14641" t="s">
        <v>427</v>
      </c>
      <c r="D14641">
        <v>15280000000</v>
      </c>
      <c r="E14641">
        <v>2020</v>
      </c>
    </row>
    <row r="14642" spans="1:5" x14ac:dyDescent="0.25">
      <c r="A14642" t="s">
        <v>354</v>
      </c>
      <c r="B14642" t="s">
        <v>192</v>
      </c>
      <c r="C14642" t="s">
        <v>13</v>
      </c>
      <c r="D14642">
        <v>4299000000</v>
      </c>
      <c r="E14642">
        <v>2018</v>
      </c>
    </row>
    <row r="14643" spans="1:5" x14ac:dyDescent="0.25">
      <c r="A14643" t="s">
        <v>354</v>
      </c>
      <c r="B14643" t="s">
        <v>192</v>
      </c>
      <c r="C14643" t="s">
        <v>13</v>
      </c>
      <c r="D14643">
        <v>4824000000</v>
      </c>
      <c r="E14643">
        <v>2019</v>
      </c>
    </row>
    <row r="14644" spans="1:5" x14ac:dyDescent="0.25">
      <c r="A14644" t="s">
        <v>354</v>
      </c>
      <c r="B14644" t="s">
        <v>192</v>
      </c>
      <c r="C14644" t="s">
        <v>13</v>
      </c>
      <c r="D14644">
        <v>7117000000</v>
      </c>
      <c r="E14644">
        <v>2020</v>
      </c>
    </row>
    <row r="14645" spans="1:5" x14ac:dyDescent="0.25">
      <c r="A14645" t="s">
        <v>354</v>
      </c>
      <c r="B14645" t="s">
        <v>192</v>
      </c>
      <c r="C14645" t="s">
        <v>16</v>
      </c>
      <c r="D14645">
        <v>21193000000</v>
      </c>
      <c r="E14645">
        <v>2018</v>
      </c>
    </row>
    <row r="14646" spans="1:5" x14ac:dyDescent="0.25">
      <c r="A14646" t="s">
        <v>354</v>
      </c>
      <c r="B14646" t="s">
        <v>192</v>
      </c>
      <c r="C14646" t="s">
        <v>16</v>
      </c>
      <c r="D14646">
        <v>8174000000</v>
      </c>
      <c r="E14646">
        <v>2019</v>
      </c>
    </row>
    <row r="14647" spans="1:5" x14ac:dyDescent="0.25">
      <c r="A14647" t="s">
        <v>354</v>
      </c>
      <c r="B14647" t="s">
        <v>192</v>
      </c>
      <c r="C14647" t="s">
        <v>16</v>
      </c>
      <c r="D14647">
        <v>9063000000</v>
      </c>
      <c r="E14647">
        <v>2020</v>
      </c>
    </row>
    <row r="14648" spans="1:5" x14ac:dyDescent="0.25">
      <c r="A14648" t="s">
        <v>354</v>
      </c>
      <c r="B14648" t="s">
        <v>192</v>
      </c>
      <c r="C14648" t="s">
        <v>428</v>
      </c>
      <c r="D14648">
        <v>227000000</v>
      </c>
      <c r="E14648">
        <v>2018</v>
      </c>
    </row>
    <row r="14649" spans="1:5" x14ac:dyDescent="0.25">
      <c r="A14649" t="s">
        <v>354</v>
      </c>
      <c r="B14649" t="s">
        <v>192</v>
      </c>
      <c r="C14649" t="s">
        <v>428</v>
      </c>
      <c r="D14649">
        <v>257000000</v>
      </c>
      <c r="E14649">
        <v>2020</v>
      </c>
    </row>
    <row r="14650" spans="1:5" x14ac:dyDescent="0.25">
      <c r="A14650" t="s">
        <v>354</v>
      </c>
      <c r="B14650" t="s">
        <v>192</v>
      </c>
      <c r="C14650" t="s">
        <v>429</v>
      </c>
      <c r="D14650">
        <v>227000000</v>
      </c>
      <c r="E14650">
        <v>2018</v>
      </c>
    </row>
    <row r="14651" spans="1:5" x14ac:dyDescent="0.25">
      <c r="A14651" t="s">
        <v>354</v>
      </c>
      <c r="B14651" t="s">
        <v>192</v>
      </c>
      <c r="C14651" t="s">
        <v>429</v>
      </c>
      <c r="D14651">
        <v>226000000</v>
      </c>
      <c r="E14651">
        <v>2019</v>
      </c>
    </row>
    <row r="14652" spans="1:5" x14ac:dyDescent="0.25">
      <c r="A14652" t="s">
        <v>354</v>
      </c>
      <c r="B14652" t="s">
        <v>192</v>
      </c>
      <c r="C14652" t="s">
        <v>429</v>
      </c>
      <c r="D14652">
        <v>226000000</v>
      </c>
      <c r="E14652">
        <v>2019</v>
      </c>
    </row>
    <row r="14653" spans="1:5" x14ac:dyDescent="0.25">
      <c r="A14653" t="s">
        <v>354</v>
      </c>
      <c r="B14653" t="s">
        <v>192</v>
      </c>
      <c r="C14653" t="s">
        <v>429</v>
      </c>
      <c r="D14653">
        <v>257000000</v>
      </c>
      <c r="E14653">
        <v>2020</v>
      </c>
    </row>
    <row r="14654" spans="1:5" x14ac:dyDescent="0.25">
      <c r="A14654" t="s">
        <v>354</v>
      </c>
      <c r="B14654" t="s">
        <v>192</v>
      </c>
      <c r="C14654" t="s">
        <v>430</v>
      </c>
      <c r="D14654">
        <v>9341000000</v>
      </c>
      <c r="E14654">
        <v>2018</v>
      </c>
    </row>
    <row r="14655" spans="1:5" x14ac:dyDescent="0.25">
      <c r="A14655" t="s">
        <v>354</v>
      </c>
      <c r="B14655" t="s">
        <v>192</v>
      </c>
      <c r="C14655" t="s">
        <v>430</v>
      </c>
      <c r="D14655">
        <v>766000000</v>
      </c>
      <c r="E14655">
        <v>2019</v>
      </c>
    </row>
    <row r="14656" spans="1:5" x14ac:dyDescent="0.25">
      <c r="A14656" t="s">
        <v>354</v>
      </c>
      <c r="B14656" t="s">
        <v>192</v>
      </c>
      <c r="C14656" t="s">
        <v>430</v>
      </c>
      <c r="D14656">
        <v>6890000000</v>
      </c>
      <c r="E14656">
        <v>2020</v>
      </c>
    </row>
    <row r="14657" spans="1:5" x14ac:dyDescent="0.25">
      <c r="A14657" t="s">
        <v>354</v>
      </c>
      <c r="B14657" t="s">
        <v>192</v>
      </c>
      <c r="C14657" t="s">
        <v>431</v>
      </c>
      <c r="D14657">
        <v>0</v>
      </c>
      <c r="E14657">
        <v>2018</v>
      </c>
    </row>
    <row r="14658" spans="1:5" x14ac:dyDescent="0.25">
      <c r="A14658" t="s">
        <v>354</v>
      </c>
      <c r="B14658" t="s">
        <v>192</v>
      </c>
      <c r="C14658" t="s">
        <v>431</v>
      </c>
      <c r="D14658">
        <v>0</v>
      </c>
      <c r="E14658">
        <v>2019</v>
      </c>
    </row>
    <row r="14659" spans="1:5" x14ac:dyDescent="0.25">
      <c r="A14659" t="s">
        <v>354</v>
      </c>
      <c r="B14659" t="s">
        <v>192</v>
      </c>
      <c r="C14659" t="s">
        <v>431</v>
      </c>
      <c r="D14659">
        <v>0</v>
      </c>
      <c r="E14659">
        <v>2020</v>
      </c>
    </row>
    <row r="14660" spans="1:5" x14ac:dyDescent="0.25">
      <c r="A14660" t="s">
        <v>354</v>
      </c>
      <c r="B14660" t="s">
        <v>192</v>
      </c>
      <c r="C14660" t="s">
        <v>432</v>
      </c>
      <c r="D14660">
        <v>43465</v>
      </c>
      <c r="E14660">
        <v>2018</v>
      </c>
    </row>
    <row r="14661" spans="1:5" x14ac:dyDescent="0.25">
      <c r="A14661" t="s">
        <v>354</v>
      </c>
      <c r="B14661" t="s">
        <v>192</v>
      </c>
      <c r="C14661" t="s">
        <v>432</v>
      </c>
      <c r="D14661">
        <v>43830</v>
      </c>
      <c r="E14661">
        <v>2019</v>
      </c>
    </row>
    <row r="14662" spans="1:5" x14ac:dyDescent="0.25">
      <c r="A14662" t="s">
        <v>354</v>
      </c>
      <c r="B14662" t="s">
        <v>192</v>
      </c>
      <c r="C14662" t="s">
        <v>432</v>
      </c>
      <c r="D14662">
        <v>44196</v>
      </c>
      <c r="E14662">
        <v>2020</v>
      </c>
    </row>
    <row r="14663" spans="1:5" x14ac:dyDescent="0.25">
      <c r="A14663" t="s">
        <v>354</v>
      </c>
      <c r="B14663" t="s">
        <v>192</v>
      </c>
      <c r="C14663" t="s">
        <v>433</v>
      </c>
      <c r="D14663">
        <v>2000000</v>
      </c>
      <c r="E14663">
        <v>2018</v>
      </c>
    </row>
    <row r="14664" spans="1:5" x14ac:dyDescent="0.25">
      <c r="A14664" t="s">
        <v>354</v>
      </c>
      <c r="B14664" t="s">
        <v>192</v>
      </c>
      <c r="C14664" t="s">
        <v>433</v>
      </c>
      <c r="D14664">
        <v>97000000</v>
      </c>
      <c r="E14664">
        <v>2019</v>
      </c>
    </row>
    <row r="14665" spans="1:5" x14ac:dyDescent="0.25">
      <c r="A14665" t="s">
        <v>354</v>
      </c>
      <c r="B14665" t="s">
        <v>192</v>
      </c>
      <c r="C14665" t="s">
        <v>433</v>
      </c>
      <c r="D14665">
        <v>86000000</v>
      </c>
      <c r="E14665">
        <v>2020</v>
      </c>
    </row>
    <row r="14666" spans="1:5" x14ac:dyDescent="0.25">
      <c r="A14666" t="s">
        <v>354</v>
      </c>
      <c r="B14666" t="s">
        <v>192</v>
      </c>
      <c r="C14666" t="s">
        <v>434</v>
      </c>
      <c r="D14666">
        <v>14787000000</v>
      </c>
      <c r="E14666">
        <v>2018</v>
      </c>
    </row>
    <row r="14667" spans="1:5" x14ac:dyDescent="0.25">
      <c r="A14667" t="s">
        <v>354</v>
      </c>
      <c r="B14667" t="s">
        <v>192</v>
      </c>
      <c r="C14667" t="s">
        <v>434</v>
      </c>
      <c r="D14667">
        <v>6222000000</v>
      </c>
      <c r="E14667">
        <v>2019</v>
      </c>
    </row>
    <row r="14668" spans="1:5" x14ac:dyDescent="0.25">
      <c r="A14668" t="s">
        <v>354</v>
      </c>
      <c r="B14668" t="s">
        <v>192</v>
      </c>
      <c r="C14668" t="s">
        <v>434</v>
      </c>
      <c r="D14668">
        <v>2839000000</v>
      </c>
      <c r="E14668">
        <v>2020</v>
      </c>
    </row>
    <row r="14669" spans="1:5" x14ac:dyDescent="0.25">
      <c r="A14669" t="s">
        <v>354</v>
      </c>
      <c r="B14669" t="s">
        <v>192</v>
      </c>
      <c r="C14669" t="s">
        <v>435</v>
      </c>
      <c r="D14669">
        <v>0</v>
      </c>
      <c r="E14669">
        <v>2018</v>
      </c>
    </row>
    <row r="14670" spans="1:5" x14ac:dyDescent="0.25">
      <c r="A14670" t="s">
        <v>354</v>
      </c>
      <c r="B14670" t="s">
        <v>192</v>
      </c>
      <c r="C14670" t="s">
        <v>435</v>
      </c>
      <c r="D14670">
        <v>0</v>
      </c>
      <c r="E14670">
        <v>2019</v>
      </c>
    </row>
    <row r="14671" spans="1:5" x14ac:dyDescent="0.25">
      <c r="A14671" t="s">
        <v>354</v>
      </c>
      <c r="B14671" t="s">
        <v>192</v>
      </c>
      <c r="C14671" t="s">
        <v>435</v>
      </c>
      <c r="D14671">
        <v>0</v>
      </c>
      <c r="E14671">
        <v>2020</v>
      </c>
    </row>
    <row r="14672" spans="1:5" x14ac:dyDescent="0.25">
      <c r="A14672" t="s">
        <v>354</v>
      </c>
      <c r="B14672" t="s">
        <v>192</v>
      </c>
      <c r="C14672" t="s">
        <v>436</v>
      </c>
      <c r="D14672">
        <v>5196000000</v>
      </c>
      <c r="E14672">
        <v>2018</v>
      </c>
    </row>
    <row r="14673" spans="1:5" x14ac:dyDescent="0.25">
      <c r="A14673" t="s">
        <v>354</v>
      </c>
      <c r="B14673" t="s">
        <v>192</v>
      </c>
      <c r="C14673" t="s">
        <v>436</v>
      </c>
      <c r="D14673">
        <v>5177000000</v>
      </c>
      <c r="E14673">
        <v>2019</v>
      </c>
    </row>
    <row r="14674" spans="1:5" x14ac:dyDescent="0.25">
      <c r="A14674" t="s">
        <v>354</v>
      </c>
      <c r="B14674" t="s">
        <v>192</v>
      </c>
      <c r="C14674" t="s">
        <v>436</v>
      </c>
      <c r="D14674">
        <v>5177000000</v>
      </c>
      <c r="E14674">
        <v>2020</v>
      </c>
    </row>
    <row r="14675" spans="1:5" x14ac:dyDescent="0.25">
      <c r="A14675" t="s">
        <v>354</v>
      </c>
      <c r="B14675" t="s">
        <v>192</v>
      </c>
      <c r="C14675" t="s">
        <v>437</v>
      </c>
      <c r="D14675">
        <v>17991000000</v>
      </c>
      <c r="E14675">
        <v>2018</v>
      </c>
    </row>
    <row r="14676" spans="1:5" x14ac:dyDescent="0.25">
      <c r="A14676" t="s">
        <v>354</v>
      </c>
      <c r="B14676" t="s">
        <v>192</v>
      </c>
      <c r="C14676" t="s">
        <v>437</v>
      </c>
      <c r="D14676">
        <v>18025000000</v>
      </c>
      <c r="E14676">
        <v>2019</v>
      </c>
    </row>
    <row r="14677" spans="1:5" x14ac:dyDescent="0.25">
      <c r="A14677" t="s">
        <v>354</v>
      </c>
      <c r="B14677" t="s">
        <v>192</v>
      </c>
      <c r="C14677" t="s">
        <v>437</v>
      </c>
      <c r="D14677">
        <v>18335000000</v>
      </c>
      <c r="E14677">
        <v>2020</v>
      </c>
    </row>
    <row r="14678" spans="1:5" x14ac:dyDescent="0.25">
      <c r="A14678" t="s">
        <v>354</v>
      </c>
      <c r="B14678" t="s">
        <v>192</v>
      </c>
      <c r="C14678" t="s">
        <v>438</v>
      </c>
      <c r="D14678">
        <v>6967000000</v>
      </c>
      <c r="E14678">
        <v>2018</v>
      </c>
    </row>
    <row r="14679" spans="1:5" x14ac:dyDescent="0.25">
      <c r="A14679" t="s">
        <v>354</v>
      </c>
      <c r="B14679" t="s">
        <v>192</v>
      </c>
      <c r="C14679" t="s">
        <v>438</v>
      </c>
      <c r="D14679">
        <v>-1298000000</v>
      </c>
      <c r="E14679">
        <v>2019</v>
      </c>
    </row>
    <row r="14680" spans="1:5" x14ac:dyDescent="0.25">
      <c r="A14680" t="s">
        <v>354</v>
      </c>
      <c r="B14680" t="s">
        <v>192</v>
      </c>
      <c r="C14680" t="s">
        <v>438</v>
      </c>
      <c r="D14680">
        <v>4454000000</v>
      </c>
      <c r="E14680">
        <v>2020</v>
      </c>
    </row>
    <row r="14681" spans="1:5" x14ac:dyDescent="0.25">
      <c r="A14681" t="s">
        <v>354</v>
      </c>
      <c r="B14681" t="s">
        <v>192</v>
      </c>
      <c r="C14681" t="s">
        <v>439</v>
      </c>
      <c r="D14681">
        <v>0</v>
      </c>
      <c r="E14681">
        <v>2018</v>
      </c>
    </row>
    <row r="14682" spans="1:5" x14ac:dyDescent="0.25">
      <c r="A14682" t="s">
        <v>354</v>
      </c>
      <c r="B14682" t="s">
        <v>192</v>
      </c>
      <c r="C14682" t="s">
        <v>439</v>
      </c>
      <c r="D14682">
        <v>0</v>
      </c>
      <c r="E14682">
        <v>2019</v>
      </c>
    </row>
    <row r="14683" spans="1:5" x14ac:dyDescent="0.25">
      <c r="A14683" t="s">
        <v>354</v>
      </c>
      <c r="B14683" t="s">
        <v>192</v>
      </c>
      <c r="C14683" t="s">
        <v>439</v>
      </c>
      <c r="D14683">
        <v>0</v>
      </c>
      <c r="E14683">
        <v>2020</v>
      </c>
    </row>
    <row r="14684" spans="1:5" x14ac:dyDescent="0.25">
      <c r="A14684" t="s">
        <v>354</v>
      </c>
      <c r="B14684" t="s">
        <v>192</v>
      </c>
      <c r="C14684" t="s">
        <v>23</v>
      </c>
      <c r="D14684">
        <v>2374000000</v>
      </c>
      <c r="E14684">
        <v>2018</v>
      </c>
    </row>
    <row r="14685" spans="1:5" x14ac:dyDescent="0.25">
      <c r="A14685" t="s">
        <v>354</v>
      </c>
      <c r="B14685" t="s">
        <v>192</v>
      </c>
      <c r="C14685" t="s">
        <v>23</v>
      </c>
      <c r="D14685">
        <v>2064000000</v>
      </c>
      <c r="E14685">
        <v>2019</v>
      </c>
    </row>
    <row r="14686" spans="1:5" x14ac:dyDescent="0.25">
      <c r="A14686" t="s">
        <v>354</v>
      </c>
      <c r="B14686" t="s">
        <v>192</v>
      </c>
      <c r="C14686" t="s">
        <v>23</v>
      </c>
      <c r="D14686">
        <v>2436000000</v>
      </c>
      <c r="E14686">
        <v>2020</v>
      </c>
    </row>
    <row r="14687" spans="1:5" x14ac:dyDescent="0.25">
      <c r="A14687" t="s">
        <v>354</v>
      </c>
      <c r="B14687" t="s">
        <v>192</v>
      </c>
      <c r="C14687" t="s">
        <v>440</v>
      </c>
      <c r="D14687">
        <v>12279000000</v>
      </c>
      <c r="E14687">
        <v>2018</v>
      </c>
    </row>
    <row r="14688" spans="1:5" x14ac:dyDescent="0.25">
      <c r="A14688" t="s">
        <v>354</v>
      </c>
      <c r="B14688" t="s">
        <v>192</v>
      </c>
      <c r="C14688" t="s">
        <v>440</v>
      </c>
      <c r="D14688">
        <v>12687000000</v>
      </c>
      <c r="E14688">
        <v>2019</v>
      </c>
    </row>
    <row r="14689" spans="1:5" x14ac:dyDescent="0.25">
      <c r="A14689" t="s">
        <v>354</v>
      </c>
      <c r="B14689" t="s">
        <v>192</v>
      </c>
      <c r="C14689" t="s">
        <v>440</v>
      </c>
      <c r="D14689">
        <v>12615000000</v>
      </c>
      <c r="E14689">
        <v>2020</v>
      </c>
    </row>
    <row r="14690" spans="1:5" x14ac:dyDescent="0.25">
      <c r="A14690" t="s">
        <v>354</v>
      </c>
      <c r="B14690" t="s">
        <v>192</v>
      </c>
      <c r="C14690" t="s">
        <v>22</v>
      </c>
      <c r="D14690">
        <v>0</v>
      </c>
      <c r="E14690">
        <v>2018</v>
      </c>
    </row>
    <row r="14691" spans="1:5" x14ac:dyDescent="0.25">
      <c r="A14691" t="s">
        <v>354</v>
      </c>
      <c r="B14691" t="s">
        <v>192</v>
      </c>
      <c r="C14691" t="s">
        <v>22</v>
      </c>
      <c r="D14691">
        <v>0</v>
      </c>
      <c r="E14691">
        <v>2019</v>
      </c>
    </row>
    <row r="14692" spans="1:5" x14ac:dyDescent="0.25">
      <c r="A14692" t="s">
        <v>354</v>
      </c>
      <c r="B14692" t="s">
        <v>192</v>
      </c>
      <c r="C14692" t="s">
        <v>22</v>
      </c>
      <c r="D14692">
        <v>0</v>
      </c>
      <c r="E14692">
        <v>2020</v>
      </c>
    </row>
    <row r="14693" spans="1:5" x14ac:dyDescent="0.25">
      <c r="A14693" t="s">
        <v>354</v>
      </c>
      <c r="B14693" t="s">
        <v>192</v>
      </c>
      <c r="C14693" t="s">
        <v>441</v>
      </c>
      <c r="D14693">
        <v>704000000</v>
      </c>
      <c r="E14693">
        <v>2018</v>
      </c>
    </row>
    <row r="14694" spans="1:5" x14ac:dyDescent="0.25">
      <c r="A14694" t="s">
        <v>354</v>
      </c>
      <c r="B14694" t="s">
        <v>192</v>
      </c>
      <c r="C14694" t="s">
        <v>441</v>
      </c>
      <c r="D14694">
        <v>991000000</v>
      </c>
      <c r="E14694">
        <v>2019</v>
      </c>
    </row>
    <row r="14695" spans="1:5" x14ac:dyDescent="0.25">
      <c r="A14695" t="s">
        <v>354</v>
      </c>
      <c r="B14695" t="s">
        <v>192</v>
      </c>
      <c r="C14695" t="s">
        <v>441</v>
      </c>
      <c r="D14695">
        <v>1246000000</v>
      </c>
      <c r="E14695">
        <v>2020</v>
      </c>
    </row>
    <row r="14696" spans="1:5" x14ac:dyDescent="0.25">
      <c r="A14696" t="s">
        <v>354</v>
      </c>
      <c r="B14696" t="s">
        <v>192</v>
      </c>
      <c r="C14696" t="s">
        <v>11</v>
      </c>
      <c r="D14696">
        <v>2331000000</v>
      </c>
      <c r="E14696">
        <v>2018</v>
      </c>
    </row>
    <row r="14697" spans="1:5" x14ac:dyDescent="0.25">
      <c r="A14697" t="s">
        <v>354</v>
      </c>
      <c r="B14697" t="s">
        <v>192</v>
      </c>
      <c r="C14697" t="s">
        <v>11</v>
      </c>
      <c r="D14697">
        <v>2293000000</v>
      </c>
      <c r="E14697">
        <v>2019</v>
      </c>
    </row>
    <row r="14698" spans="1:5" x14ac:dyDescent="0.25">
      <c r="A14698" t="s">
        <v>354</v>
      </c>
      <c r="B14698" t="s">
        <v>192</v>
      </c>
      <c r="C14698" t="s">
        <v>11</v>
      </c>
      <c r="D14698">
        <v>1966000000</v>
      </c>
      <c r="E14698">
        <v>2020</v>
      </c>
    </row>
    <row r="14699" spans="1:5" x14ac:dyDescent="0.25">
      <c r="A14699" t="s">
        <v>354</v>
      </c>
      <c r="B14699" t="s">
        <v>192</v>
      </c>
      <c r="C14699" t="s">
        <v>19</v>
      </c>
      <c r="D14699">
        <v>55459000000</v>
      </c>
      <c r="E14699">
        <v>2018</v>
      </c>
    </row>
    <row r="14700" spans="1:5" x14ac:dyDescent="0.25">
      <c r="A14700" t="s">
        <v>354</v>
      </c>
      <c r="B14700" t="s">
        <v>192</v>
      </c>
      <c r="C14700" t="s">
        <v>19</v>
      </c>
      <c r="D14700">
        <v>49271000000</v>
      </c>
      <c r="E14700">
        <v>2019</v>
      </c>
    </row>
    <row r="14701" spans="1:5" x14ac:dyDescent="0.25">
      <c r="A14701" t="s">
        <v>354</v>
      </c>
      <c r="B14701" t="s">
        <v>192</v>
      </c>
      <c r="C14701" t="s">
        <v>19</v>
      </c>
      <c r="D14701">
        <v>47414000000</v>
      </c>
      <c r="E14701">
        <v>2020</v>
      </c>
    </row>
    <row r="14702" spans="1:5" x14ac:dyDescent="0.25">
      <c r="A14702" t="s">
        <v>354</v>
      </c>
      <c r="B14702" t="s">
        <v>192</v>
      </c>
      <c r="C14702" t="s">
        <v>18</v>
      </c>
      <c r="D14702">
        <v>40631000000</v>
      </c>
      <c r="E14702">
        <v>2018</v>
      </c>
    </row>
    <row r="14703" spans="1:5" x14ac:dyDescent="0.25">
      <c r="A14703" t="s">
        <v>354</v>
      </c>
      <c r="B14703" t="s">
        <v>192</v>
      </c>
      <c r="C14703" t="s">
        <v>18</v>
      </c>
      <c r="D14703">
        <v>42914000000</v>
      </c>
      <c r="E14703">
        <v>2019</v>
      </c>
    </row>
    <row r="14704" spans="1:5" x14ac:dyDescent="0.25">
      <c r="A14704" t="s">
        <v>354</v>
      </c>
      <c r="B14704" t="s">
        <v>192</v>
      </c>
      <c r="C14704" t="s">
        <v>18</v>
      </c>
      <c r="D14704">
        <v>44449000000</v>
      </c>
      <c r="E14704">
        <v>2020</v>
      </c>
    </row>
    <row r="14705" spans="1:5" x14ac:dyDescent="0.25">
      <c r="A14705" t="s">
        <v>354</v>
      </c>
      <c r="B14705" t="s">
        <v>192</v>
      </c>
      <c r="C14705" t="s">
        <v>442</v>
      </c>
      <c r="D14705">
        <v>1144000000</v>
      </c>
      <c r="E14705">
        <v>2018</v>
      </c>
    </row>
    <row r="14706" spans="1:5" x14ac:dyDescent="0.25">
      <c r="A14706" t="s">
        <v>354</v>
      </c>
      <c r="B14706" t="s">
        <v>192</v>
      </c>
      <c r="C14706" t="s">
        <v>442</v>
      </c>
      <c r="D14706">
        <v>1000000000</v>
      </c>
      <c r="E14706">
        <v>2019</v>
      </c>
    </row>
    <row r="14707" spans="1:5" x14ac:dyDescent="0.25">
      <c r="A14707" t="s">
        <v>354</v>
      </c>
      <c r="B14707" t="s">
        <v>192</v>
      </c>
      <c r="C14707" t="s">
        <v>442</v>
      </c>
      <c r="D14707">
        <v>1500000000</v>
      </c>
      <c r="E14707">
        <v>2020</v>
      </c>
    </row>
    <row r="14708" spans="1:5" x14ac:dyDescent="0.25">
      <c r="A14708" t="s">
        <v>354</v>
      </c>
      <c r="B14708" t="s">
        <v>192</v>
      </c>
      <c r="C14708" t="s">
        <v>443</v>
      </c>
      <c r="D14708">
        <v>30496000000</v>
      </c>
      <c r="E14708">
        <v>2018</v>
      </c>
    </row>
    <row r="14709" spans="1:5" x14ac:dyDescent="0.25">
      <c r="A14709" t="s">
        <v>354</v>
      </c>
      <c r="B14709" t="s">
        <v>192</v>
      </c>
      <c r="C14709" t="s">
        <v>443</v>
      </c>
      <c r="D14709">
        <v>23581000000</v>
      </c>
      <c r="E14709">
        <v>2019</v>
      </c>
    </row>
    <row r="14710" spans="1:5" x14ac:dyDescent="0.25">
      <c r="A14710" t="s">
        <v>354</v>
      </c>
      <c r="B14710" t="s">
        <v>192</v>
      </c>
      <c r="C14710" t="s">
        <v>443</v>
      </c>
      <c r="D14710">
        <v>19529000000</v>
      </c>
      <c r="E14710">
        <v>2020</v>
      </c>
    </row>
    <row r="14711" spans="1:5" x14ac:dyDescent="0.25">
      <c r="A14711" t="s">
        <v>354</v>
      </c>
      <c r="B14711" t="s">
        <v>192</v>
      </c>
      <c r="C14711" t="s">
        <v>444</v>
      </c>
      <c r="D14711">
        <v>-864000000</v>
      </c>
      <c r="E14711">
        <v>2018</v>
      </c>
    </row>
    <row r="14712" spans="1:5" x14ac:dyDescent="0.25">
      <c r="A14712" t="s">
        <v>354</v>
      </c>
      <c r="B14712" t="s">
        <v>192</v>
      </c>
      <c r="C14712" t="s">
        <v>444</v>
      </c>
      <c r="D14712">
        <v>15121000000</v>
      </c>
      <c r="E14712">
        <v>2019</v>
      </c>
    </row>
    <row r="14713" spans="1:5" x14ac:dyDescent="0.25">
      <c r="A14713" t="s">
        <v>354</v>
      </c>
      <c r="B14713" t="s">
        <v>192</v>
      </c>
      <c r="C14713" t="s">
        <v>444</v>
      </c>
      <c r="D14713">
        <v>993000000</v>
      </c>
      <c r="E14713">
        <v>2020</v>
      </c>
    </row>
    <row r="14714" spans="1:5" x14ac:dyDescent="0.25">
      <c r="A14714" t="s">
        <v>354</v>
      </c>
      <c r="B14714" t="s">
        <v>192</v>
      </c>
      <c r="C14714" t="s">
        <v>445</v>
      </c>
      <c r="D14714">
        <v>0</v>
      </c>
      <c r="E14714">
        <v>2018</v>
      </c>
    </row>
    <row r="14715" spans="1:5" x14ac:dyDescent="0.25">
      <c r="A14715" t="s">
        <v>354</v>
      </c>
      <c r="B14715" t="s">
        <v>192</v>
      </c>
      <c r="C14715" t="s">
        <v>445</v>
      </c>
      <c r="D14715">
        <v>0</v>
      </c>
      <c r="E14715">
        <v>2019</v>
      </c>
    </row>
    <row r="14716" spans="1:5" x14ac:dyDescent="0.25">
      <c r="A14716" t="s">
        <v>354</v>
      </c>
      <c r="B14716" t="s">
        <v>192</v>
      </c>
      <c r="C14716" t="s">
        <v>445</v>
      </c>
      <c r="D14716">
        <v>0</v>
      </c>
      <c r="E14716">
        <v>2020</v>
      </c>
    </row>
    <row r="14717" spans="1:5" x14ac:dyDescent="0.25">
      <c r="A14717" t="s">
        <v>354</v>
      </c>
      <c r="B14717" t="s">
        <v>192</v>
      </c>
      <c r="C14717" t="s">
        <v>446</v>
      </c>
      <c r="D14717">
        <v>0</v>
      </c>
      <c r="E14717">
        <v>2018</v>
      </c>
    </row>
    <row r="14718" spans="1:5" x14ac:dyDescent="0.25">
      <c r="A14718" t="s">
        <v>354</v>
      </c>
      <c r="B14718" t="s">
        <v>192</v>
      </c>
      <c r="C14718" t="s">
        <v>446</v>
      </c>
      <c r="D14718">
        <v>0</v>
      </c>
      <c r="E14718">
        <v>2019</v>
      </c>
    </row>
    <row r="14719" spans="1:5" x14ac:dyDescent="0.25">
      <c r="A14719" t="s">
        <v>354</v>
      </c>
      <c r="B14719" t="s">
        <v>192</v>
      </c>
      <c r="C14719" t="s">
        <v>446</v>
      </c>
      <c r="D14719">
        <v>0</v>
      </c>
      <c r="E14719">
        <v>2020</v>
      </c>
    </row>
    <row r="14720" spans="1:5" x14ac:dyDescent="0.25">
      <c r="A14720" t="s">
        <v>354</v>
      </c>
      <c r="B14720" t="s">
        <v>192</v>
      </c>
      <c r="C14720" t="s">
        <v>447</v>
      </c>
      <c r="D14720">
        <v>-8084000000</v>
      </c>
      <c r="E14720">
        <v>2018</v>
      </c>
    </row>
    <row r="14721" spans="1:5" x14ac:dyDescent="0.25">
      <c r="A14721" t="s">
        <v>354</v>
      </c>
      <c r="B14721" t="s">
        <v>192</v>
      </c>
      <c r="C14721" t="s">
        <v>447</v>
      </c>
      <c r="D14721">
        <v>8088000000</v>
      </c>
      <c r="E14721">
        <v>2019</v>
      </c>
    </row>
    <row r="14722" spans="1:5" x14ac:dyDescent="0.25">
      <c r="A14722" t="s">
        <v>354</v>
      </c>
      <c r="B14722" t="s">
        <v>192</v>
      </c>
      <c r="C14722" t="s">
        <v>447</v>
      </c>
      <c r="D14722">
        <v>-5396000000</v>
      </c>
      <c r="E14722">
        <v>2020</v>
      </c>
    </row>
    <row r="14723" spans="1:5" x14ac:dyDescent="0.25">
      <c r="A14723" t="s">
        <v>354</v>
      </c>
      <c r="B14723" t="s">
        <v>192</v>
      </c>
      <c r="C14723" t="s">
        <v>448</v>
      </c>
      <c r="D14723">
        <v>0</v>
      </c>
      <c r="E14723">
        <v>2018</v>
      </c>
    </row>
    <row r="14724" spans="1:5" x14ac:dyDescent="0.25">
      <c r="A14724" t="s">
        <v>354</v>
      </c>
      <c r="B14724" t="s">
        <v>192</v>
      </c>
      <c r="C14724" t="s">
        <v>448</v>
      </c>
      <c r="D14724">
        <v>0</v>
      </c>
      <c r="E14724">
        <v>2019</v>
      </c>
    </row>
    <row r="14725" spans="1:5" x14ac:dyDescent="0.25">
      <c r="A14725" t="s">
        <v>354</v>
      </c>
      <c r="B14725" t="s">
        <v>192</v>
      </c>
      <c r="C14725" t="s">
        <v>448</v>
      </c>
      <c r="D14725">
        <v>0</v>
      </c>
      <c r="E14725">
        <v>2020</v>
      </c>
    </row>
    <row r="14726" spans="1:5" x14ac:dyDescent="0.25">
      <c r="A14726" t="s">
        <v>354</v>
      </c>
      <c r="B14726" t="s">
        <v>192</v>
      </c>
      <c r="C14726" t="s">
        <v>449</v>
      </c>
      <c r="D14726">
        <v>-173000000</v>
      </c>
      <c r="E14726">
        <v>2018</v>
      </c>
    </row>
    <row r="14727" spans="1:5" x14ac:dyDescent="0.25">
      <c r="A14727" t="s">
        <v>354</v>
      </c>
      <c r="B14727" t="s">
        <v>192</v>
      </c>
      <c r="C14727" t="s">
        <v>449</v>
      </c>
      <c r="D14727">
        <v>0</v>
      </c>
      <c r="E14727">
        <v>2019</v>
      </c>
    </row>
    <row r="14728" spans="1:5" x14ac:dyDescent="0.25">
      <c r="A14728" t="s">
        <v>354</v>
      </c>
      <c r="B14728" t="s">
        <v>192</v>
      </c>
      <c r="C14728" t="s">
        <v>449</v>
      </c>
      <c r="D14728">
        <v>0</v>
      </c>
      <c r="E14728">
        <v>2020</v>
      </c>
    </row>
    <row r="14729" spans="1:5" x14ac:dyDescent="0.25">
      <c r="A14729" t="s">
        <v>354</v>
      </c>
      <c r="B14729" t="s">
        <v>192</v>
      </c>
      <c r="C14729" t="s">
        <v>450</v>
      </c>
      <c r="D14729">
        <v>0</v>
      </c>
      <c r="E14729">
        <v>2018</v>
      </c>
    </row>
    <row r="14730" spans="1:5" x14ac:dyDescent="0.25">
      <c r="A14730" t="s">
        <v>354</v>
      </c>
      <c r="B14730" t="s">
        <v>192</v>
      </c>
      <c r="C14730" t="s">
        <v>450</v>
      </c>
      <c r="D14730">
        <v>0</v>
      </c>
      <c r="E14730">
        <v>2019</v>
      </c>
    </row>
    <row r="14731" spans="1:5" x14ac:dyDescent="0.25">
      <c r="A14731" t="s">
        <v>354</v>
      </c>
      <c r="B14731" t="s">
        <v>192</v>
      </c>
      <c r="C14731" t="s">
        <v>450</v>
      </c>
      <c r="D14731">
        <v>0</v>
      </c>
      <c r="E14731">
        <v>2020</v>
      </c>
    </row>
    <row r="14732" spans="1:5" x14ac:dyDescent="0.25">
      <c r="A14732" t="s">
        <v>354</v>
      </c>
      <c r="B14732" t="s">
        <v>192</v>
      </c>
      <c r="C14732" t="s">
        <v>451</v>
      </c>
      <c r="D14732">
        <v>-3052000000</v>
      </c>
      <c r="E14732">
        <v>2018</v>
      </c>
    </row>
    <row r="14733" spans="1:5" x14ac:dyDescent="0.25">
      <c r="A14733" t="s">
        <v>354</v>
      </c>
      <c r="B14733" t="s">
        <v>192</v>
      </c>
      <c r="C14733" t="s">
        <v>451</v>
      </c>
      <c r="D14733">
        <v>-3024000000</v>
      </c>
      <c r="E14733">
        <v>2019</v>
      </c>
    </row>
    <row r="14734" spans="1:5" x14ac:dyDescent="0.25">
      <c r="A14734" t="s">
        <v>354</v>
      </c>
      <c r="B14734" t="s">
        <v>192</v>
      </c>
      <c r="C14734" t="s">
        <v>451</v>
      </c>
      <c r="D14734">
        <v>-3895000000</v>
      </c>
      <c r="E14734">
        <v>2020</v>
      </c>
    </row>
    <row r="14735" spans="1:5" x14ac:dyDescent="0.25">
      <c r="A14735" t="s">
        <v>354</v>
      </c>
      <c r="B14735" t="s">
        <v>192</v>
      </c>
      <c r="C14735" t="s">
        <v>452</v>
      </c>
      <c r="D14735">
        <v>0</v>
      </c>
      <c r="E14735">
        <v>2018</v>
      </c>
    </row>
    <row r="14736" spans="1:5" x14ac:dyDescent="0.25">
      <c r="A14736" t="s">
        <v>354</v>
      </c>
      <c r="B14736" t="s">
        <v>192</v>
      </c>
      <c r="C14736" t="s">
        <v>452</v>
      </c>
      <c r="D14736">
        <v>0</v>
      </c>
      <c r="E14736">
        <v>2019</v>
      </c>
    </row>
    <row r="14737" spans="1:5" x14ac:dyDescent="0.25">
      <c r="A14737" t="s">
        <v>354</v>
      </c>
      <c r="B14737" t="s">
        <v>192</v>
      </c>
      <c r="C14737" t="s">
        <v>452</v>
      </c>
      <c r="D14737">
        <v>0</v>
      </c>
      <c r="E14737">
        <v>2020</v>
      </c>
    </row>
    <row r="14738" spans="1:5" x14ac:dyDescent="0.25">
      <c r="A14738" t="s">
        <v>354</v>
      </c>
      <c r="B14738" t="s">
        <v>192</v>
      </c>
      <c r="C14738" t="s">
        <v>453</v>
      </c>
      <c r="D14738">
        <v>4000000</v>
      </c>
      <c r="E14738">
        <v>2018</v>
      </c>
    </row>
    <row r="14739" spans="1:5" x14ac:dyDescent="0.25">
      <c r="A14739" t="s">
        <v>354</v>
      </c>
      <c r="B14739" t="s">
        <v>192</v>
      </c>
      <c r="C14739" t="s">
        <v>453</v>
      </c>
      <c r="D14739">
        <v>-5000000</v>
      </c>
      <c r="E14739">
        <v>2019</v>
      </c>
    </row>
    <row r="14740" spans="1:5" x14ac:dyDescent="0.25">
      <c r="A14740" t="s">
        <v>354</v>
      </c>
      <c r="B14740" t="s">
        <v>192</v>
      </c>
      <c r="C14740" t="s">
        <v>453</v>
      </c>
      <c r="D14740">
        <v>-13000000</v>
      </c>
      <c r="E14740">
        <v>2020</v>
      </c>
    </row>
    <row r="14741" spans="1:5" x14ac:dyDescent="0.25">
      <c r="A14741" t="s">
        <v>354</v>
      </c>
      <c r="B14741" t="s">
        <v>192</v>
      </c>
      <c r="C14741" t="s">
        <v>454</v>
      </c>
      <c r="D14741">
        <v>6963000000</v>
      </c>
      <c r="E14741">
        <v>2018</v>
      </c>
    </row>
    <row r="14742" spans="1:5" x14ac:dyDescent="0.25">
      <c r="A14742" t="s">
        <v>354</v>
      </c>
      <c r="B14742" t="s">
        <v>192</v>
      </c>
      <c r="C14742" t="s">
        <v>454</v>
      </c>
      <c r="D14742">
        <v>-1293000000</v>
      </c>
      <c r="E14742">
        <v>2019</v>
      </c>
    </row>
    <row r="14743" spans="1:5" x14ac:dyDescent="0.25">
      <c r="A14743" t="s">
        <v>354</v>
      </c>
      <c r="B14743" t="s">
        <v>192</v>
      </c>
      <c r="C14743" t="s">
        <v>454</v>
      </c>
      <c r="D14743">
        <v>4467000000</v>
      </c>
      <c r="E14743">
        <v>2020</v>
      </c>
    </row>
    <row r="14744" spans="1:5" x14ac:dyDescent="0.25">
      <c r="A14744" t="s">
        <v>354</v>
      </c>
      <c r="B14744" t="s">
        <v>192</v>
      </c>
      <c r="C14744" t="s">
        <v>24</v>
      </c>
      <c r="D14744">
        <v>6967000000</v>
      </c>
      <c r="E14744">
        <v>2018</v>
      </c>
    </row>
    <row r="14745" spans="1:5" x14ac:dyDescent="0.25">
      <c r="A14745" t="s">
        <v>354</v>
      </c>
      <c r="B14745" t="s">
        <v>192</v>
      </c>
      <c r="C14745" t="s">
        <v>24</v>
      </c>
      <c r="D14745">
        <v>-1298000000</v>
      </c>
      <c r="E14745">
        <v>2019</v>
      </c>
    </row>
    <row r="14746" spans="1:5" x14ac:dyDescent="0.25">
      <c r="A14746" t="s">
        <v>354</v>
      </c>
      <c r="B14746" t="s">
        <v>192</v>
      </c>
      <c r="C14746" t="s">
        <v>24</v>
      </c>
      <c r="D14746">
        <v>4454000000</v>
      </c>
      <c r="E14746">
        <v>2020</v>
      </c>
    </row>
    <row r="14747" spans="1:5" x14ac:dyDescent="0.25">
      <c r="A14747" t="s">
        <v>354</v>
      </c>
      <c r="B14747" t="s">
        <v>192</v>
      </c>
      <c r="C14747" t="s">
        <v>455</v>
      </c>
      <c r="D14747">
        <v>1938000000</v>
      </c>
      <c r="E14747">
        <v>2018</v>
      </c>
    </row>
    <row r="14748" spans="1:5" x14ac:dyDescent="0.25">
      <c r="A14748" t="s">
        <v>354</v>
      </c>
      <c r="B14748" t="s">
        <v>192</v>
      </c>
      <c r="C14748" t="s">
        <v>455</v>
      </c>
      <c r="D14748">
        <v>1999000000</v>
      </c>
      <c r="E14748">
        <v>2019</v>
      </c>
    </row>
    <row r="14749" spans="1:5" x14ac:dyDescent="0.25">
      <c r="A14749" t="s">
        <v>354</v>
      </c>
      <c r="B14749" t="s">
        <v>192</v>
      </c>
      <c r="C14749" t="s">
        <v>455</v>
      </c>
      <c r="D14749">
        <v>2012000000</v>
      </c>
      <c r="E14749">
        <v>2020</v>
      </c>
    </row>
    <row r="14750" spans="1:5" x14ac:dyDescent="0.25">
      <c r="A14750" t="s">
        <v>354</v>
      </c>
      <c r="B14750" t="s">
        <v>192</v>
      </c>
      <c r="C14750" t="s">
        <v>14</v>
      </c>
      <c r="D14750">
        <v>51160000000</v>
      </c>
      <c r="E14750">
        <v>2018</v>
      </c>
    </row>
    <row r="14751" spans="1:5" x14ac:dyDescent="0.25">
      <c r="A14751" t="s">
        <v>354</v>
      </c>
      <c r="B14751" t="s">
        <v>192</v>
      </c>
      <c r="C14751" t="s">
        <v>14</v>
      </c>
      <c r="D14751">
        <v>44447000000</v>
      </c>
      <c r="E14751">
        <v>2019</v>
      </c>
    </row>
    <row r="14752" spans="1:5" x14ac:dyDescent="0.25">
      <c r="A14752" t="s">
        <v>354</v>
      </c>
      <c r="B14752" t="s">
        <v>192</v>
      </c>
      <c r="C14752" t="s">
        <v>14</v>
      </c>
      <c r="D14752">
        <v>40297000000</v>
      </c>
      <c r="E14752">
        <v>2020</v>
      </c>
    </row>
    <row r="14753" spans="1:5" x14ac:dyDescent="0.25">
      <c r="A14753" t="s">
        <v>354</v>
      </c>
      <c r="B14753" t="s">
        <v>192</v>
      </c>
      <c r="C14753" t="s">
        <v>17</v>
      </c>
      <c r="D14753">
        <v>19438000000</v>
      </c>
      <c r="E14753">
        <v>2018</v>
      </c>
    </row>
    <row r="14754" spans="1:5" x14ac:dyDescent="0.25">
      <c r="A14754" t="s">
        <v>354</v>
      </c>
      <c r="B14754" t="s">
        <v>192</v>
      </c>
      <c r="C14754" t="s">
        <v>17</v>
      </c>
      <c r="D14754">
        <v>34740000000</v>
      </c>
      <c r="E14754">
        <v>2019</v>
      </c>
    </row>
    <row r="14755" spans="1:5" x14ac:dyDescent="0.25">
      <c r="A14755" t="s">
        <v>354</v>
      </c>
      <c r="B14755" t="s">
        <v>192</v>
      </c>
      <c r="C14755" t="s">
        <v>17</v>
      </c>
      <c r="D14755">
        <v>35386000000</v>
      </c>
      <c r="E14755">
        <v>2020</v>
      </c>
    </row>
    <row r="14756" spans="1:5" x14ac:dyDescent="0.25">
      <c r="A14756" t="s">
        <v>354</v>
      </c>
      <c r="B14756" t="s">
        <v>192</v>
      </c>
      <c r="C14756" t="s">
        <v>456</v>
      </c>
      <c r="D14756">
        <v>-34000000</v>
      </c>
      <c r="E14756">
        <v>2018</v>
      </c>
    </row>
    <row r="14757" spans="1:5" x14ac:dyDescent="0.25">
      <c r="A14757" t="s">
        <v>354</v>
      </c>
      <c r="B14757" t="s">
        <v>192</v>
      </c>
      <c r="C14757" t="s">
        <v>456</v>
      </c>
      <c r="D14757">
        <v>-37000000</v>
      </c>
      <c r="E14757">
        <v>2019</v>
      </c>
    </row>
    <row r="14758" spans="1:5" x14ac:dyDescent="0.25">
      <c r="A14758" t="s">
        <v>354</v>
      </c>
      <c r="B14758" t="s">
        <v>192</v>
      </c>
      <c r="C14758" t="s">
        <v>456</v>
      </c>
      <c r="D14758">
        <v>-77000000</v>
      </c>
      <c r="E14758">
        <v>2020</v>
      </c>
    </row>
    <row r="14759" spans="1:5" x14ac:dyDescent="0.25">
      <c r="A14759" t="s">
        <v>354</v>
      </c>
      <c r="B14759" t="s">
        <v>192</v>
      </c>
      <c r="C14759" t="s">
        <v>457</v>
      </c>
      <c r="D14759">
        <v>0</v>
      </c>
      <c r="E14759">
        <v>2018</v>
      </c>
    </row>
    <row r="14760" spans="1:5" x14ac:dyDescent="0.25">
      <c r="A14760" t="s">
        <v>354</v>
      </c>
      <c r="B14760" t="s">
        <v>192</v>
      </c>
      <c r="C14760" t="s">
        <v>457</v>
      </c>
      <c r="D14760">
        <v>0</v>
      </c>
      <c r="E14760">
        <v>2020</v>
      </c>
    </row>
    <row r="14761" spans="1:5" x14ac:dyDescent="0.25">
      <c r="A14761" t="s">
        <v>354</v>
      </c>
      <c r="B14761" t="s">
        <v>192</v>
      </c>
      <c r="C14761" t="s">
        <v>494</v>
      </c>
      <c r="D14761">
        <v>0</v>
      </c>
      <c r="E14761">
        <v>2019</v>
      </c>
    </row>
    <row r="14762" spans="1:5" x14ac:dyDescent="0.25">
      <c r="A14762" t="s">
        <v>354</v>
      </c>
      <c r="B14762" t="s">
        <v>192</v>
      </c>
      <c r="C14762" t="s">
        <v>458</v>
      </c>
      <c r="D14762">
        <v>8876000000</v>
      </c>
      <c r="E14762">
        <v>2018</v>
      </c>
    </row>
    <row r="14763" spans="1:5" x14ac:dyDescent="0.25">
      <c r="A14763" t="s">
        <v>354</v>
      </c>
      <c r="B14763" t="s">
        <v>192</v>
      </c>
      <c r="C14763" t="s">
        <v>458</v>
      </c>
      <c r="D14763">
        <v>7699000000</v>
      </c>
      <c r="E14763">
        <v>2019</v>
      </c>
    </row>
    <row r="14764" spans="1:5" x14ac:dyDescent="0.25">
      <c r="A14764" t="s">
        <v>354</v>
      </c>
      <c r="B14764" t="s">
        <v>192</v>
      </c>
      <c r="C14764" t="s">
        <v>458</v>
      </c>
      <c r="D14764">
        <v>7462000000</v>
      </c>
      <c r="E14764">
        <v>2020</v>
      </c>
    </row>
    <row r="14765" spans="1:5" x14ac:dyDescent="0.25">
      <c r="A14765" t="s">
        <v>354</v>
      </c>
      <c r="B14765" t="s">
        <v>192</v>
      </c>
      <c r="C14765" t="s">
        <v>459</v>
      </c>
      <c r="D14765">
        <v>9115000000</v>
      </c>
      <c r="E14765">
        <v>2018</v>
      </c>
    </row>
    <row r="14766" spans="1:5" x14ac:dyDescent="0.25">
      <c r="A14766" t="s">
        <v>354</v>
      </c>
      <c r="B14766" t="s">
        <v>192</v>
      </c>
      <c r="C14766" t="s">
        <v>459</v>
      </c>
      <c r="D14766">
        <v>10326000000</v>
      </c>
      <c r="E14766">
        <v>2019</v>
      </c>
    </row>
    <row r="14767" spans="1:5" x14ac:dyDescent="0.25">
      <c r="A14767" t="s">
        <v>354</v>
      </c>
      <c r="B14767" t="s">
        <v>192</v>
      </c>
      <c r="C14767" t="s">
        <v>459</v>
      </c>
      <c r="D14767">
        <v>10873000000</v>
      </c>
      <c r="E14767">
        <v>2020</v>
      </c>
    </row>
    <row r="14768" spans="1:5" x14ac:dyDescent="0.25">
      <c r="A14768" t="s">
        <v>354</v>
      </c>
      <c r="B14768" t="s">
        <v>192</v>
      </c>
      <c r="C14768" t="s">
        <v>460</v>
      </c>
      <c r="D14768">
        <v>-1508000000</v>
      </c>
      <c r="E14768">
        <v>2018</v>
      </c>
    </row>
    <row r="14769" spans="1:5" x14ac:dyDescent="0.25">
      <c r="A14769" t="s">
        <v>354</v>
      </c>
      <c r="B14769" t="s">
        <v>192</v>
      </c>
      <c r="C14769" t="s">
        <v>460</v>
      </c>
      <c r="D14769">
        <v>-26747000000</v>
      </c>
      <c r="E14769">
        <v>2019</v>
      </c>
    </row>
    <row r="14770" spans="1:5" x14ac:dyDescent="0.25">
      <c r="A14770" t="s">
        <v>354</v>
      </c>
      <c r="B14770" t="s">
        <v>192</v>
      </c>
      <c r="C14770" t="s">
        <v>460</v>
      </c>
      <c r="D14770">
        <v>-12679000000</v>
      </c>
      <c r="E14770">
        <v>2020</v>
      </c>
    </row>
    <row r="14771" spans="1:5" x14ac:dyDescent="0.25">
      <c r="A14771" t="s">
        <v>354</v>
      </c>
      <c r="B14771" t="s">
        <v>192</v>
      </c>
      <c r="C14771" t="s">
        <v>461</v>
      </c>
      <c r="D14771">
        <v>-12750000000</v>
      </c>
      <c r="E14771">
        <v>2018</v>
      </c>
    </row>
    <row r="14772" spans="1:5" x14ac:dyDescent="0.25">
      <c r="A14772" t="s">
        <v>354</v>
      </c>
      <c r="B14772" t="s">
        <v>192</v>
      </c>
      <c r="C14772" t="s">
        <v>461</v>
      </c>
      <c r="D14772">
        <v>-2152000000</v>
      </c>
      <c r="E14772">
        <v>2019</v>
      </c>
    </row>
    <row r="14773" spans="1:5" x14ac:dyDescent="0.25">
      <c r="A14773" t="s">
        <v>354</v>
      </c>
      <c r="B14773" t="s">
        <v>192</v>
      </c>
      <c r="C14773" t="s">
        <v>461</v>
      </c>
      <c r="D14773">
        <v>88000000</v>
      </c>
      <c r="E14773">
        <v>2020</v>
      </c>
    </row>
    <row r="14774" spans="1:5" x14ac:dyDescent="0.25">
      <c r="A14774" t="s">
        <v>354</v>
      </c>
      <c r="B14774" t="s">
        <v>192</v>
      </c>
      <c r="C14774" t="s">
        <v>462</v>
      </c>
      <c r="D14774">
        <v>7086000000</v>
      </c>
      <c r="E14774">
        <v>2018</v>
      </c>
    </row>
    <row r="14775" spans="1:5" x14ac:dyDescent="0.25">
      <c r="A14775" t="s">
        <v>354</v>
      </c>
      <c r="B14775" t="s">
        <v>192</v>
      </c>
      <c r="C14775" t="s">
        <v>462</v>
      </c>
      <c r="D14775">
        <v>6644000000</v>
      </c>
      <c r="E14775">
        <v>2019</v>
      </c>
    </row>
    <row r="14776" spans="1:5" x14ac:dyDescent="0.25">
      <c r="A14776" t="s">
        <v>354</v>
      </c>
      <c r="B14776" t="s">
        <v>192</v>
      </c>
      <c r="C14776" t="s">
        <v>462</v>
      </c>
      <c r="D14776">
        <v>6880000000</v>
      </c>
      <c r="E14776">
        <v>2020</v>
      </c>
    </row>
    <row r="14777" spans="1:5" x14ac:dyDescent="0.25">
      <c r="A14777" t="s">
        <v>354</v>
      </c>
      <c r="B14777" t="s">
        <v>192</v>
      </c>
      <c r="C14777" t="s">
        <v>463</v>
      </c>
      <c r="D14777">
        <v>-242000000</v>
      </c>
      <c r="E14777">
        <v>2018</v>
      </c>
    </row>
    <row r="14778" spans="1:5" x14ac:dyDescent="0.25">
      <c r="A14778" t="s">
        <v>354</v>
      </c>
      <c r="B14778" t="s">
        <v>192</v>
      </c>
      <c r="C14778" t="s">
        <v>463</v>
      </c>
      <c r="D14778">
        <v>-317000000</v>
      </c>
      <c r="E14778">
        <v>2019</v>
      </c>
    </row>
    <row r="14779" spans="1:5" x14ac:dyDescent="0.25">
      <c r="A14779" t="s">
        <v>354</v>
      </c>
      <c r="B14779" t="s">
        <v>192</v>
      </c>
      <c r="C14779" t="s">
        <v>463</v>
      </c>
      <c r="D14779">
        <v>-1477000000</v>
      </c>
      <c r="E14779">
        <v>2020</v>
      </c>
    </row>
    <row r="14780" spans="1:5" x14ac:dyDescent="0.25">
      <c r="A14780" t="s">
        <v>354</v>
      </c>
      <c r="B14780" t="s">
        <v>192</v>
      </c>
      <c r="C14780" t="s">
        <v>12</v>
      </c>
      <c r="D14780">
        <v>493000000</v>
      </c>
      <c r="E14780">
        <v>2018</v>
      </c>
    </row>
    <row r="14781" spans="1:5" x14ac:dyDescent="0.25">
      <c r="A14781" t="s">
        <v>354</v>
      </c>
      <c r="B14781" t="s">
        <v>192</v>
      </c>
      <c r="C14781" t="s">
        <v>12</v>
      </c>
      <c r="D14781">
        <v>262000000</v>
      </c>
      <c r="E14781">
        <v>2019</v>
      </c>
    </row>
    <row r="14782" spans="1:5" x14ac:dyDescent="0.25">
      <c r="A14782" t="s">
        <v>354</v>
      </c>
      <c r="B14782" t="s">
        <v>192</v>
      </c>
      <c r="C14782" t="s">
        <v>12</v>
      </c>
      <c r="D14782">
        <v>69000000</v>
      </c>
      <c r="E14782">
        <v>2020</v>
      </c>
    </row>
    <row r="14783" spans="1:5" x14ac:dyDescent="0.25">
      <c r="A14783" t="s">
        <v>354</v>
      </c>
      <c r="B14783" t="s">
        <v>192</v>
      </c>
      <c r="C14783" t="s">
        <v>464</v>
      </c>
      <c r="D14783">
        <v>2051000000</v>
      </c>
      <c r="E14783">
        <v>2018</v>
      </c>
    </row>
    <row r="14784" spans="1:5" x14ac:dyDescent="0.25">
      <c r="A14784" t="s">
        <v>354</v>
      </c>
      <c r="B14784" t="s">
        <v>192</v>
      </c>
      <c r="C14784" t="s">
        <v>464</v>
      </c>
      <c r="D14784">
        <v>3346000000</v>
      </c>
      <c r="E14784">
        <v>2019</v>
      </c>
    </row>
    <row r="14785" spans="1:5" x14ac:dyDescent="0.25">
      <c r="A14785" t="s">
        <v>354</v>
      </c>
      <c r="B14785" t="s">
        <v>192</v>
      </c>
      <c r="C14785" t="s">
        <v>464</v>
      </c>
      <c r="D14785">
        <v>3564000000</v>
      </c>
      <c r="E14785">
        <v>2020</v>
      </c>
    </row>
    <row r="14786" spans="1:5" x14ac:dyDescent="0.25">
      <c r="A14786" t="s">
        <v>354</v>
      </c>
      <c r="B14786" t="s">
        <v>192</v>
      </c>
      <c r="C14786" t="s">
        <v>465</v>
      </c>
      <c r="D14786">
        <v>31747000000</v>
      </c>
      <c r="E14786">
        <v>2018</v>
      </c>
    </row>
    <row r="14787" spans="1:5" x14ac:dyDescent="0.25">
      <c r="A14787" t="s">
        <v>354</v>
      </c>
      <c r="B14787" t="s">
        <v>192</v>
      </c>
      <c r="C14787" t="s">
        <v>465</v>
      </c>
      <c r="D14787">
        <v>1003000000</v>
      </c>
      <c r="E14787">
        <v>2019</v>
      </c>
    </row>
    <row r="14788" spans="1:5" x14ac:dyDescent="0.25">
      <c r="A14788" t="s">
        <v>354</v>
      </c>
      <c r="B14788" t="s">
        <v>192</v>
      </c>
      <c r="C14788" t="s">
        <v>465</v>
      </c>
      <c r="D14788">
        <v>964000000</v>
      </c>
      <c r="E14788">
        <v>2020</v>
      </c>
    </row>
    <row r="14789" spans="1:5" x14ac:dyDescent="0.25">
      <c r="A14789" t="s">
        <v>354</v>
      </c>
      <c r="B14789" t="s">
        <v>192</v>
      </c>
      <c r="C14789" t="s">
        <v>466</v>
      </c>
      <c r="D14789">
        <v>7540000000</v>
      </c>
      <c r="E14789">
        <v>2018</v>
      </c>
    </row>
    <row r="14790" spans="1:5" x14ac:dyDescent="0.25">
      <c r="A14790" t="s">
        <v>354</v>
      </c>
      <c r="B14790" t="s">
        <v>192</v>
      </c>
      <c r="C14790" t="s">
        <v>466</v>
      </c>
      <c r="D14790">
        <v>7698000000</v>
      </c>
      <c r="E14790">
        <v>2019</v>
      </c>
    </row>
    <row r="14791" spans="1:5" x14ac:dyDescent="0.25">
      <c r="A14791" t="s">
        <v>354</v>
      </c>
      <c r="B14791" t="s">
        <v>192</v>
      </c>
      <c r="C14791" t="s">
        <v>466</v>
      </c>
      <c r="D14791">
        <v>7415000000</v>
      </c>
      <c r="E14791">
        <v>2020</v>
      </c>
    </row>
    <row r="14792" spans="1:5" x14ac:dyDescent="0.25">
      <c r="A14792" t="s">
        <v>354</v>
      </c>
      <c r="B14792" t="s">
        <v>192</v>
      </c>
      <c r="C14792" t="s">
        <v>467</v>
      </c>
      <c r="D14792">
        <v>6120000000</v>
      </c>
      <c r="E14792">
        <v>2018</v>
      </c>
    </row>
    <row r="14793" spans="1:5" x14ac:dyDescent="0.25">
      <c r="A14793" t="s">
        <v>354</v>
      </c>
      <c r="B14793" t="s">
        <v>192</v>
      </c>
      <c r="C14793" t="s">
        <v>467</v>
      </c>
      <c r="D14793">
        <v>5473000000</v>
      </c>
      <c r="E14793">
        <v>2019</v>
      </c>
    </row>
    <row r="14794" spans="1:5" x14ac:dyDescent="0.25">
      <c r="A14794" t="s">
        <v>354</v>
      </c>
      <c r="B14794" t="s">
        <v>192</v>
      </c>
      <c r="C14794" t="s">
        <v>467</v>
      </c>
      <c r="D14794">
        <v>5308000000</v>
      </c>
      <c r="E14794">
        <v>2020</v>
      </c>
    </row>
    <row r="14795" spans="1:5" x14ac:dyDescent="0.25">
      <c r="A14795" t="s">
        <v>354</v>
      </c>
      <c r="B14795" t="s">
        <v>192</v>
      </c>
      <c r="C14795" t="s">
        <v>468</v>
      </c>
      <c r="D14795">
        <v>0</v>
      </c>
      <c r="E14795">
        <v>2018</v>
      </c>
    </row>
    <row r="14796" spans="1:5" x14ac:dyDescent="0.25">
      <c r="A14796" t="s">
        <v>354</v>
      </c>
      <c r="B14796" t="s">
        <v>192</v>
      </c>
      <c r="C14796" t="s">
        <v>468</v>
      </c>
      <c r="D14796">
        <v>0</v>
      </c>
      <c r="E14796">
        <v>2019</v>
      </c>
    </row>
    <row r="14797" spans="1:5" x14ac:dyDescent="0.25">
      <c r="A14797" t="s">
        <v>354</v>
      </c>
      <c r="B14797" t="s">
        <v>192</v>
      </c>
      <c r="C14797" t="s">
        <v>468</v>
      </c>
      <c r="D14797">
        <v>0</v>
      </c>
      <c r="E14797">
        <v>2020</v>
      </c>
    </row>
    <row r="14798" spans="1:5" x14ac:dyDescent="0.25">
      <c r="A14798" t="s">
        <v>354</v>
      </c>
      <c r="B14798" t="s">
        <v>192</v>
      </c>
      <c r="C14798" t="s">
        <v>469</v>
      </c>
      <c r="D14798">
        <v>5415000000</v>
      </c>
      <c r="E14798">
        <v>2018</v>
      </c>
    </row>
    <row r="14799" spans="1:5" x14ac:dyDescent="0.25">
      <c r="A14799" t="s">
        <v>354</v>
      </c>
      <c r="B14799" t="s">
        <v>192</v>
      </c>
      <c r="C14799" t="s">
        <v>469</v>
      </c>
      <c r="D14799">
        <v>6069000000</v>
      </c>
      <c r="E14799">
        <v>2019</v>
      </c>
    </row>
    <row r="14800" spans="1:5" x14ac:dyDescent="0.25">
      <c r="A14800" t="s">
        <v>354</v>
      </c>
      <c r="B14800" t="s">
        <v>192</v>
      </c>
      <c r="C14800" t="s">
        <v>469</v>
      </c>
      <c r="D14800">
        <v>6290000000</v>
      </c>
      <c r="E14800">
        <v>2020</v>
      </c>
    </row>
    <row r="14801" spans="1:5" x14ac:dyDescent="0.25">
      <c r="A14801" t="s">
        <v>354</v>
      </c>
      <c r="B14801" t="s">
        <v>192</v>
      </c>
      <c r="C14801" t="s">
        <v>470</v>
      </c>
      <c r="D14801">
        <v>0</v>
      </c>
      <c r="E14801">
        <v>2018</v>
      </c>
    </row>
    <row r="14802" spans="1:5" x14ac:dyDescent="0.25">
      <c r="A14802" t="s">
        <v>354</v>
      </c>
      <c r="B14802" t="s">
        <v>192</v>
      </c>
      <c r="C14802" t="s">
        <v>470</v>
      </c>
      <c r="D14802">
        <v>0</v>
      </c>
      <c r="E14802">
        <v>2019</v>
      </c>
    </row>
    <row r="14803" spans="1:5" x14ac:dyDescent="0.25">
      <c r="A14803" t="s">
        <v>354</v>
      </c>
      <c r="B14803" t="s">
        <v>192</v>
      </c>
      <c r="C14803" t="s">
        <v>470</v>
      </c>
      <c r="D14803">
        <v>0</v>
      </c>
      <c r="E14803">
        <v>2020</v>
      </c>
    </row>
    <row r="14804" spans="1:5" x14ac:dyDescent="0.25">
      <c r="A14804" t="s">
        <v>354</v>
      </c>
      <c r="B14804" t="s">
        <v>192</v>
      </c>
      <c r="C14804" t="s">
        <v>471</v>
      </c>
      <c r="D14804">
        <v>0</v>
      </c>
      <c r="E14804">
        <v>2018</v>
      </c>
    </row>
    <row r="14805" spans="1:5" x14ac:dyDescent="0.25">
      <c r="A14805" t="s">
        <v>354</v>
      </c>
      <c r="B14805" t="s">
        <v>192</v>
      </c>
      <c r="C14805" t="s">
        <v>471</v>
      </c>
      <c r="D14805">
        <v>0</v>
      </c>
      <c r="E14805">
        <v>2019</v>
      </c>
    </row>
    <row r="14806" spans="1:5" x14ac:dyDescent="0.25">
      <c r="A14806" t="s">
        <v>354</v>
      </c>
      <c r="B14806" t="s">
        <v>192</v>
      </c>
      <c r="C14806" t="s">
        <v>471</v>
      </c>
      <c r="D14806">
        <v>0</v>
      </c>
      <c r="E14806">
        <v>2020</v>
      </c>
    </row>
    <row r="14807" spans="1:5" x14ac:dyDescent="0.25">
      <c r="A14807" t="s">
        <v>354</v>
      </c>
      <c r="B14807" t="s">
        <v>192</v>
      </c>
      <c r="C14807" t="s">
        <v>472</v>
      </c>
      <c r="D14807">
        <v>0</v>
      </c>
      <c r="E14807">
        <v>2018</v>
      </c>
    </row>
    <row r="14808" spans="1:5" x14ac:dyDescent="0.25">
      <c r="A14808" t="s">
        <v>354</v>
      </c>
      <c r="B14808" t="s">
        <v>192</v>
      </c>
      <c r="C14808" t="s">
        <v>472</v>
      </c>
      <c r="D14808">
        <v>0</v>
      </c>
      <c r="E14808">
        <v>2019</v>
      </c>
    </row>
    <row r="14809" spans="1:5" x14ac:dyDescent="0.25">
      <c r="A14809" t="s">
        <v>354</v>
      </c>
      <c r="B14809" t="s">
        <v>192</v>
      </c>
      <c r="C14809" t="s">
        <v>472</v>
      </c>
      <c r="D14809">
        <v>0</v>
      </c>
      <c r="E14809">
        <v>2020</v>
      </c>
    </row>
    <row r="14810" spans="1:5" x14ac:dyDescent="0.25">
      <c r="A14810" t="s">
        <v>354</v>
      </c>
      <c r="B14810" t="s">
        <v>192</v>
      </c>
      <c r="C14810" t="s">
        <v>473</v>
      </c>
      <c r="D14810">
        <v>0</v>
      </c>
      <c r="E14810">
        <v>2018</v>
      </c>
    </row>
    <row r="14811" spans="1:5" x14ac:dyDescent="0.25">
      <c r="A14811" t="s">
        <v>354</v>
      </c>
      <c r="B14811" t="s">
        <v>192</v>
      </c>
      <c r="C14811" t="s">
        <v>473</v>
      </c>
      <c r="D14811">
        <v>0</v>
      </c>
      <c r="E14811">
        <v>2019</v>
      </c>
    </row>
    <row r="14812" spans="1:5" x14ac:dyDescent="0.25">
      <c r="A14812" t="s">
        <v>354</v>
      </c>
      <c r="B14812" t="s">
        <v>192</v>
      </c>
      <c r="C14812" t="s">
        <v>473</v>
      </c>
      <c r="D14812">
        <v>0</v>
      </c>
      <c r="E14812">
        <v>2020</v>
      </c>
    </row>
    <row r="14813" spans="1:5" x14ac:dyDescent="0.25">
      <c r="A14813" t="s">
        <v>354</v>
      </c>
      <c r="B14813" t="s">
        <v>192</v>
      </c>
      <c r="C14813" t="s">
        <v>474</v>
      </c>
      <c r="D14813">
        <v>0</v>
      </c>
      <c r="E14813">
        <v>2018</v>
      </c>
    </row>
    <row r="14814" spans="1:5" x14ac:dyDescent="0.25">
      <c r="A14814" t="s">
        <v>354</v>
      </c>
      <c r="B14814" t="s">
        <v>192</v>
      </c>
      <c r="C14814" t="s">
        <v>474</v>
      </c>
      <c r="D14814">
        <v>0</v>
      </c>
      <c r="E14814">
        <v>2019</v>
      </c>
    </row>
    <row r="14815" spans="1:5" x14ac:dyDescent="0.25">
      <c r="A14815" t="s">
        <v>354</v>
      </c>
      <c r="B14815" t="s">
        <v>192</v>
      </c>
      <c r="C14815" t="s">
        <v>474</v>
      </c>
      <c r="D14815">
        <v>0</v>
      </c>
      <c r="E14815">
        <v>2020</v>
      </c>
    </row>
    <row r="14816" spans="1:5" x14ac:dyDescent="0.25">
      <c r="A14816" t="s">
        <v>354</v>
      </c>
      <c r="B14816" t="s">
        <v>192</v>
      </c>
      <c r="C14816" t="s">
        <v>475</v>
      </c>
      <c r="D14816">
        <v>0</v>
      </c>
      <c r="E14816">
        <v>2018</v>
      </c>
    </row>
    <row r="14817" spans="1:5" x14ac:dyDescent="0.25">
      <c r="A14817" t="s">
        <v>354</v>
      </c>
      <c r="B14817" t="s">
        <v>192</v>
      </c>
      <c r="C14817" t="s">
        <v>475</v>
      </c>
      <c r="D14817">
        <v>0</v>
      </c>
      <c r="E14817">
        <v>2019</v>
      </c>
    </row>
    <row r="14818" spans="1:5" x14ac:dyDescent="0.25">
      <c r="A14818" t="s">
        <v>354</v>
      </c>
      <c r="B14818" t="s">
        <v>192</v>
      </c>
      <c r="C14818" t="s">
        <v>475</v>
      </c>
      <c r="D14818">
        <v>0</v>
      </c>
      <c r="E14818">
        <v>2020</v>
      </c>
    </row>
    <row r="14819" spans="1:5" x14ac:dyDescent="0.25">
      <c r="A14819" t="s">
        <v>354</v>
      </c>
      <c r="B14819" t="s">
        <v>192</v>
      </c>
      <c r="C14819" t="s">
        <v>476</v>
      </c>
      <c r="D14819">
        <v>0</v>
      </c>
      <c r="E14819">
        <v>2018</v>
      </c>
    </row>
    <row r="14820" spans="1:5" x14ac:dyDescent="0.25">
      <c r="A14820" t="s">
        <v>354</v>
      </c>
      <c r="B14820" t="s">
        <v>192</v>
      </c>
      <c r="C14820" t="s">
        <v>476</v>
      </c>
      <c r="D14820">
        <v>0</v>
      </c>
      <c r="E14820">
        <v>2019</v>
      </c>
    </row>
    <row r="14821" spans="1:5" x14ac:dyDescent="0.25">
      <c r="A14821" t="s">
        <v>354</v>
      </c>
      <c r="B14821" t="s">
        <v>192</v>
      </c>
      <c r="C14821" t="s">
        <v>476</v>
      </c>
      <c r="D14821">
        <v>0</v>
      </c>
      <c r="E14821">
        <v>2020</v>
      </c>
    </row>
    <row r="14822" spans="1:5" x14ac:dyDescent="0.25">
      <c r="A14822" t="s">
        <v>354</v>
      </c>
      <c r="B14822" t="s">
        <v>192</v>
      </c>
      <c r="C14822" t="s">
        <v>477</v>
      </c>
      <c r="D14822">
        <v>1673000000</v>
      </c>
      <c r="E14822">
        <v>2018</v>
      </c>
    </row>
    <row r="14823" spans="1:5" x14ac:dyDescent="0.25">
      <c r="A14823" t="s">
        <v>354</v>
      </c>
      <c r="B14823" t="s">
        <v>192</v>
      </c>
      <c r="C14823" t="s">
        <v>477</v>
      </c>
      <c r="D14823">
        <v>845000000</v>
      </c>
      <c r="E14823">
        <v>2019</v>
      </c>
    </row>
    <row r="14824" spans="1:5" x14ac:dyDescent="0.25">
      <c r="A14824" t="s">
        <v>354</v>
      </c>
      <c r="B14824" t="s">
        <v>192</v>
      </c>
      <c r="C14824" t="s">
        <v>477</v>
      </c>
      <c r="D14824">
        <v>0</v>
      </c>
      <c r="E14824">
        <v>2020</v>
      </c>
    </row>
    <row r="14825" spans="1:5" x14ac:dyDescent="0.25">
      <c r="A14825" t="s">
        <v>354</v>
      </c>
      <c r="B14825" t="s">
        <v>192</v>
      </c>
      <c r="C14825" t="s">
        <v>478</v>
      </c>
      <c r="D14825">
        <v>0</v>
      </c>
      <c r="E14825">
        <v>2018</v>
      </c>
    </row>
    <row r="14826" spans="1:5" x14ac:dyDescent="0.25">
      <c r="A14826" t="s">
        <v>354</v>
      </c>
      <c r="B14826" t="s">
        <v>192</v>
      </c>
      <c r="C14826" t="s">
        <v>478</v>
      </c>
      <c r="D14826">
        <v>0</v>
      </c>
      <c r="E14826">
        <v>2019</v>
      </c>
    </row>
    <row r="14827" spans="1:5" x14ac:dyDescent="0.25">
      <c r="A14827" t="s">
        <v>354</v>
      </c>
      <c r="B14827" t="s">
        <v>192</v>
      </c>
      <c r="C14827" t="s">
        <v>478</v>
      </c>
      <c r="D14827">
        <v>0</v>
      </c>
      <c r="E14827">
        <v>2020</v>
      </c>
    </row>
    <row r="14828" spans="1:5" x14ac:dyDescent="0.25">
      <c r="A14828" t="s">
        <v>354</v>
      </c>
      <c r="B14828" t="s">
        <v>192</v>
      </c>
      <c r="C14828" t="s">
        <v>479</v>
      </c>
      <c r="D14828">
        <v>43962000000</v>
      </c>
      <c r="E14828">
        <v>2018</v>
      </c>
    </row>
    <row r="14829" spans="1:5" x14ac:dyDescent="0.25">
      <c r="A14829" t="s">
        <v>354</v>
      </c>
      <c r="B14829" t="s">
        <v>192</v>
      </c>
      <c r="C14829" t="s">
        <v>479</v>
      </c>
      <c r="D14829">
        <v>36539000000</v>
      </c>
      <c r="E14829">
        <v>2019</v>
      </c>
    </row>
    <row r="14830" spans="1:5" x14ac:dyDescent="0.25">
      <c r="A14830" t="s">
        <v>354</v>
      </c>
      <c r="B14830" t="s">
        <v>192</v>
      </c>
      <c r="C14830" t="s">
        <v>479</v>
      </c>
      <c r="D14830">
        <v>34679000000</v>
      </c>
      <c r="E14830">
        <v>2020</v>
      </c>
    </row>
    <row r="14831" spans="1:5" x14ac:dyDescent="0.25">
      <c r="A14831" t="s">
        <v>354</v>
      </c>
      <c r="B14831" t="s">
        <v>192</v>
      </c>
      <c r="C14831" t="s">
        <v>480</v>
      </c>
      <c r="D14831">
        <v>25364000000</v>
      </c>
      <c r="E14831">
        <v>2018</v>
      </c>
    </row>
    <row r="14832" spans="1:5" x14ac:dyDescent="0.25">
      <c r="A14832" t="s">
        <v>354</v>
      </c>
      <c r="B14832" t="s">
        <v>192</v>
      </c>
      <c r="C14832" t="s">
        <v>480</v>
      </c>
      <c r="D14832">
        <v>25110000000</v>
      </c>
      <c r="E14832">
        <v>2019</v>
      </c>
    </row>
    <row r="14833" spans="1:5" x14ac:dyDescent="0.25">
      <c r="A14833" t="s">
        <v>354</v>
      </c>
      <c r="B14833" t="s">
        <v>192</v>
      </c>
      <c r="C14833" t="s">
        <v>480</v>
      </c>
      <c r="D14833">
        <v>26153000000</v>
      </c>
      <c r="E14833">
        <v>2020</v>
      </c>
    </row>
    <row r="14834" spans="1:5" x14ac:dyDescent="0.25">
      <c r="A14834" t="s">
        <v>354</v>
      </c>
      <c r="B14834" t="s">
        <v>192</v>
      </c>
      <c r="C14834" t="s">
        <v>481</v>
      </c>
      <c r="D14834">
        <v>2756000000</v>
      </c>
      <c r="E14834">
        <v>2018</v>
      </c>
    </row>
    <row r="14835" spans="1:5" x14ac:dyDescent="0.25">
      <c r="A14835" t="s">
        <v>354</v>
      </c>
      <c r="B14835" t="s">
        <v>192</v>
      </c>
      <c r="C14835" t="s">
        <v>481</v>
      </c>
      <c r="D14835">
        <v>2226000000</v>
      </c>
      <c r="E14835">
        <v>2019</v>
      </c>
    </row>
    <row r="14836" spans="1:5" x14ac:dyDescent="0.25">
      <c r="A14836" t="s">
        <v>354</v>
      </c>
      <c r="B14836" t="s">
        <v>192</v>
      </c>
      <c r="C14836" t="s">
        <v>481</v>
      </c>
      <c r="D14836">
        <v>2154000000</v>
      </c>
      <c r="E14836">
        <v>2020</v>
      </c>
    </row>
    <row r="14837" spans="1:5" x14ac:dyDescent="0.25">
      <c r="A14837" t="s">
        <v>354</v>
      </c>
      <c r="B14837" t="s">
        <v>192</v>
      </c>
      <c r="C14837" t="s">
        <v>482</v>
      </c>
      <c r="D14837">
        <v>12704000000</v>
      </c>
      <c r="E14837">
        <v>2018</v>
      </c>
    </row>
    <row r="14838" spans="1:5" x14ac:dyDescent="0.25">
      <c r="A14838" t="s">
        <v>354</v>
      </c>
      <c r="B14838" t="s">
        <v>192</v>
      </c>
      <c r="C14838" t="s">
        <v>482</v>
      </c>
      <c r="D14838">
        <v>0</v>
      </c>
      <c r="E14838">
        <v>2019</v>
      </c>
    </row>
    <row r="14839" spans="1:5" x14ac:dyDescent="0.25">
      <c r="A14839" t="s">
        <v>354</v>
      </c>
      <c r="B14839" t="s">
        <v>192</v>
      </c>
      <c r="C14839" t="s">
        <v>482</v>
      </c>
      <c r="D14839">
        <v>3000000000</v>
      </c>
      <c r="E14839">
        <v>2020</v>
      </c>
    </row>
    <row r="14840" spans="1:5" x14ac:dyDescent="0.25">
      <c r="A14840" t="s">
        <v>354</v>
      </c>
      <c r="B14840" t="s">
        <v>192</v>
      </c>
      <c r="C14840" t="s">
        <v>483</v>
      </c>
      <c r="D14840">
        <v>12800000000</v>
      </c>
      <c r="E14840">
        <v>2018</v>
      </c>
    </row>
    <row r="14841" spans="1:5" x14ac:dyDescent="0.25">
      <c r="A14841" t="s">
        <v>354</v>
      </c>
      <c r="B14841" t="s">
        <v>192</v>
      </c>
      <c r="C14841" t="s">
        <v>483</v>
      </c>
      <c r="D14841">
        <v>0</v>
      </c>
      <c r="E14841">
        <v>2019</v>
      </c>
    </row>
    <row r="14842" spans="1:5" x14ac:dyDescent="0.25">
      <c r="A14842" t="s">
        <v>354</v>
      </c>
      <c r="B14842" t="s">
        <v>192</v>
      </c>
      <c r="C14842" t="s">
        <v>483</v>
      </c>
      <c r="D14842">
        <v>0</v>
      </c>
      <c r="E14842">
        <v>2020</v>
      </c>
    </row>
    <row r="14843" spans="1:5" x14ac:dyDescent="0.25">
      <c r="A14843" t="s">
        <v>354</v>
      </c>
      <c r="B14843" t="s">
        <v>192</v>
      </c>
      <c r="C14843" t="s">
        <v>484</v>
      </c>
      <c r="D14843">
        <v>0</v>
      </c>
      <c r="E14843">
        <v>2018</v>
      </c>
    </row>
    <row r="14844" spans="1:5" x14ac:dyDescent="0.25">
      <c r="A14844" t="s">
        <v>354</v>
      </c>
      <c r="B14844" t="s">
        <v>192</v>
      </c>
      <c r="C14844" t="s">
        <v>484</v>
      </c>
      <c r="D14844">
        <v>0</v>
      </c>
      <c r="E14844">
        <v>2019</v>
      </c>
    </row>
    <row r="14845" spans="1:5" x14ac:dyDescent="0.25">
      <c r="A14845" t="s">
        <v>354</v>
      </c>
      <c r="B14845" t="s">
        <v>192</v>
      </c>
      <c r="C14845" t="s">
        <v>484</v>
      </c>
      <c r="D14845">
        <v>0</v>
      </c>
      <c r="E14845">
        <v>2020</v>
      </c>
    </row>
    <row r="14846" spans="1:5" x14ac:dyDescent="0.25">
      <c r="A14846" t="s">
        <v>354</v>
      </c>
      <c r="B14846" t="s">
        <v>192</v>
      </c>
      <c r="C14846" t="s">
        <v>485</v>
      </c>
      <c r="D14846">
        <v>14787000000</v>
      </c>
      <c r="E14846">
        <v>2018</v>
      </c>
    </row>
    <row r="14847" spans="1:5" x14ac:dyDescent="0.25">
      <c r="A14847" t="s">
        <v>354</v>
      </c>
      <c r="B14847" t="s">
        <v>192</v>
      </c>
      <c r="C14847" t="s">
        <v>485</v>
      </c>
      <c r="D14847">
        <v>2839000000</v>
      </c>
      <c r="E14847">
        <v>2020</v>
      </c>
    </row>
    <row r="14848" spans="1:5" x14ac:dyDescent="0.25">
      <c r="A14848" t="s">
        <v>354</v>
      </c>
      <c r="B14848" t="s">
        <v>192</v>
      </c>
      <c r="C14848" t="s">
        <v>495</v>
      </c>
      <c r="D14848">
        <v>0</v>
      </c>
      <c r="E14848">
        <v>2019</v>
      </c>
    </row>
    <row r="14849" spans="1:5" x14ac:dyDescent="0.25">
      <c r="A14849" t="s">
        <v>354</v>
      </c>
      <c r="B14849" t="s">
        <v>192</v>
      </c>
      <c r="C14849" t="s">
        <v>486</v>
      </c>
      <c r="D14849">
        <v>119000000</v>
      </c>
      <c r="E14849">
        <v>2018</v>
      </c>
    </row>
    <row r="14850" spans="1:5" x14ac:dyDescent="0.25">
      <c r="A14850" t="s">
        <v>354</v>
      </c>
      <c r="B14850" t="s">
        <v>192</v>
      </c>
      <c r="C14850" t="s">
        <v>486</v>
      </c>
      <c r="D14850">
        <v>727000000</v>
      </c>
      <c r="E14850">
        <v>2019</v>
      </c>
    </row>
    <row r="14851" spans="1:5" x14ac:dyDescent="0.25">
      <c r="A14851" t="s">
        <v>354</v>
      </c>
      <c r="B14851" t="s">
        <v>192</v>
      </c>
      <c r="C14851" t="s">
        <v>486</v>
      </c>
      <c r="D14851">
        <v>2846000000</v>
      </c>
      <c r="E14851">
        <v>2020</v>
      </c>
    </row>
    <row r="14852" spans="1:5" x14ac:dyDescent="0.25">
      <c r="A14852" t="s">
        <v>356</v>
      </c>
      <c r="B14852" t="s">
        <v>194</v>
      </c>
      <c r="C14852" t="s">
        <v>411</v>
      </c>
      <c r="D14852">
        <v>6747000000</v>
      </c>
      <c r="E14852">
        <v>2018</v>
      </c>
    </row>
    <row r="14853" spans="1:5" x14ac:dyDescent="0.25">
      <c r="A14853" t="s">
        <v>356</v>
      </c>
      <c r="B14853" t="s">
        <v>194</v>
      </c>
      <c r="C14853" t="s">
        <v>411</v>
      </c>
      <c r="D14853">
        <v>6061000000</v>
      </c>
      <c r="E14853">
        <v>2019</v>
      </c>
    </row>
    <row r="14854" spans="1:5" x14ac:dyDescent="0.25">
      <c r="A14854" t="s">
        <v>356</v>
      </c>
      <c r="B14854" t="s">
        <v>194</v>
      </c>
      <c r="C14854" t="s">
        <v>411</v>
      </c>
      <c r="D14854">
        <v>7843000000</v>
      </c>
      <c r="E14854">
        <v>2020</v>
      </c>
    </row>
    <row r="14855" spans="1:5" x14ac:dyDescent="0.25">
      <c r="A14855" t="s">
        <v>356</v>
      </c>
      <c r="B14855" t="s">
        <v>194</v>
      </c>
      <c r="C14855" t="s">
        <v>10</v>
      </c>
      <c r="D14855">
        <v>7071000000</v>
      </c>
      <c r="E14855">
        <v>2018</v>
      </c>
    </row>
    <row r="14856" spans="1:5" x14ac:dyDescent="0.25">
      <c r="A14856" t="s">
        <v>356</v>
      </c>
      <c r="B14856" t="s">
        <v>194</v>
      </c>
      <c r="C14856" t="s">
        <v>10</v>
      </c>
      <c r="D14856">
        <v>6778000000</v>
      </c>
      <c r="E14856">
        <v>2019</v>
      </c>
    </row>
    <row r="14857" spans="1:5" x14ac:dyDescent="0.25">
      <c r="A14857" t="s">
        <v>356</v>
      </c>
      <c r="B14857" t="s">
        <v>194</v>
      </c>
      <c r="C14857" t="s">
        <v>10</v>
      </c>
      <c r="D14857">
        <v>7851000000</v>
      </c>
      <c r="E14857">
        <v>2020</v>
      </c>
    </row>
    <row r="14858" spans="1:5" x14ac:dyDescent="0.25">
      <c r="A14858" t="s">
        <v>356</v>
      </c>
      <c r="B14858" t="s">
        <v>194</v>
      </c>
      <c r="C14858" t="s">
        <v>412</v>
      </c>
      <c r="D14858">
        <v>0</v>
      </c>
      <c r="E14858">
        <v>2018</v>
      </c>
    </row>
    <row r="14859" spans="1:5" x14ac:dyDescent="0.25">
      <c r="A14859" t="s">
        <v>356</v>
      </c>
      <c r="B14859" t="s">
        <v>194</v>
      </c>
      <c r="C14859" t="s">
        <v>412</v>
      </c>
      <c r="D14859">
        <v>0</v>
      </c>
      <c r="E14859">
        <v>2019</v>
      </c>
    </row>
    <row r="14860" spans="1:5" x14ac:dyDescent="0.25">
      <c r="A14860" t="s">
        <v>356</v>
      </c>
      <c r="B14860" t="s">
        <v>194</v>
      </c>
      <c r="C14860" t="s">
        <v>412</v>
      </c>
      <c r="D14860">
        <v>0</v>
      </c>
      <c r="E14860">
        <v>2020</v>
      </c>
    </row>
    <row r="14861" spans="1:5" x14ac:dyDescent="0.25">
      <c r="A14861" t="s">
        <v>356</v>
      </c>
      <c r="B14861" t="s">
        <v>194</v>
      </c>
      <c r="C14861" t="s">
        <v>413</v>
      </c>
      <c r="D14861">
        <v>5336000000</v>
      </c>
      <c r="E14861">
        <v>2018</v>
      </c>
    </row>
    <row r="14862" spans="1:5" x14ac:dyDescent="0.25">
      <c r="A14862" t="s">
        <v>356</v>
      </c>
      <c r="B14862" t="s">
        <v>194</v>
      </c>
      <c r="C14862" t="s">
        <v>413</v>
      </c>
      <c r="D14862">
        <v>4690000000</v>
      </c>
      <c r="E14862">
        <v>2019</v>
      </c>
    </row>
    <row r="14863" spans="1:5" x14ac:dyDescent="0.25">
      <c r="A14863" t="s">
        <v>356</v>
      </c>
      <c r="B14863" t="s">
        <v>194</v>
      </c>
      <c r="C14863" t="s">
        <v>413</v>
      </c>
      <c r="D14863">
        <v>3383000000</v>
      </c>
      <c r="E14863">
        <v>2020</v>
      </c>
    </row>
    <row r="14864" spans="1:5" x14ac:dyDescent="0.25">
      <c r="A14864" t="s">
        <v>356</v>
      </c>
      <c r="B14864" t="s">
        <v>194</v>
      </c>
      <c r="C14864" t="s">
        <v>15</v>
      </c>
      <c r="D14864">
        <v>82637000000</v>
      </c>
      <c r="E14864">
        <v>2018</v>
      </c>
    </row>
    <row r="14865" spans="1:5" x14ac:dyDescent="0.25">
      <c r="A14865" t="s">
        <v>356</v>
      </c>
      <c r="B14865" t="s">
        <v>194</v>
      </c>
      <c r="C14865" t="s">
        <v>15</v>
      </c>
      <c r="D14865">
        <v>84397000000</v>
      </c>
      <c r="E14865">
        <v>2019</v>
      </c>
    </row>
    <row r="14866" spans="1:5" x14ac:dyDescent="0.25">
      <c r="A14866" t="s">
        <v>356</v>
      </c>
      <c r="B14866" t="s">
        <v>194</v>
      </c>
      <c r="C14866" t="s">
        <v>15</v>
      </c>
      <c r="D14866">
        <v>91588000000</v>
      </c>
      <c r="E14866">
        <v>2020</v>
      </c>
    </row>
    <row r="14867" spans="1:5" x14ac:dyDescent="0.25">
      <c r="A14867" t="s">
        <v>356</v>
      </c>
      <c r="B14867" t="s">
        <v>194</v>
      </c>
      <c r="C14867" t="s">
        <v>414</v>
      </c>
      <c r="D14867">
        <v>-2615000000</v>
      </c>
      <c r="E14867">
        <v>2018</v>
      </c>
    </row>
    <row r="14868" spans="1:5" x14ac:dyDescent="0.25">
      <c r="A14868" t="s">
        <v>356</v>
      </c>
      <c r="B14868" t="s">
        <v>194</v>
      </c>
      <c r="C14868" t="s">
        <v>414</v>
      </c>
      <c r="D14868">
        <v>-3473000000</v>
      </c>
      <c r="E14868">
        <v>2019</v>
      </c>
    </row>
    <row r="14869" spans="1:5" x14ac:dyDescent="0.25">
      <c r="A14869" t="s">
        <v>356</v>
      </c>
      <c r="B14869" t="s">
        <v>194</v>
      </c>
      <c r="C14869" t="s">
        <v>414</v>
      </c>
      <c r="D14869">
        <v>-4684000000</v>
      </c>
      <c r="E14869">
        <v>2020</v>
      </c>
    </row>
    <row r="14870" spans="1:5" x14ac:dyDescent="0.25">
      <c r="A14870" t="s">
        <v>356</v>
      </c>
      <c r="B14870" t="s">
        <v>194</v>
      </c>
      <c r="C14870" t="s">
        <v>415</v>
      </c>
      <c r="D14870">
        <v>-13160000000</v>
      </c>
      <c r="E14870">
        <v>2018</v>
      </c>
    </row>
    <row r="14871" spans="1:5" x14ac:dyDescent="0.25">
      <c r="A14871" t="s">
        <v>356</v>
      </c>
      <c r="B14871" t="s">
        <v>194</v>
      </c>
      <c r="C14871" t="s">
        <v>415</v>
      </c>
      <c r="D14871">
        <v>-8861000000</v>
      </c>
      <c r="E14871">
        <v>2019</v>
      </c>
    </row>
    <row r="14872" spans="1:5" x14ac:dyDescent="0.25">
      <c r="A14872" t="s">
        <v>356</v>
      </c>
      <c r="B14872" t="s">
        <v>194</v>
      </c>
      <c r="C14872" t="s">
        <v>415</v>
      </c>
      <c r="D14872">
        <v>-2832000000</v>
      </c>
      <c r="E14872">
        <v>2020</v>
      </c>
    </row>
    <row r="14873" spans="1:5" x14ac:dyDescent="0.25">
      <c r="A14873" t="s">
        <v>356</v>
      </c>
      <c r="B14873" t="s">
        <v>194</v>
      </c>
      <c r="C14873" t="s">
        <v>416</v>
      </c>
      <c r="D14873">
        <v>4314000000</v>
      </c>
      <c r="E14873">
        <v>2018</v>
      </c>
    </row>
    <row r="14874" spans="1:5" x14ac:dyDescent="0.25">
      <c r="A14874" t="s">
        <v>356</v>
      </c>
      <c r="B14874" t="s">
        <v>194</v>
      </c>
      <c r="C14874" t="s">
        <v>416</v>
      </c>
      <c r="D14874">
        <v>-2629000000</v>
      </c>
      <c r="E14874">
        <v>2019</v>
      </c>
    </row>
    <row r="14875" spans="1:5" x14ac:dyDescent="0.25">
      <c r="A14875" t="s">
        <v>356</v>
      </c>
      <c r="B14875" t="s">
        <v>194</v>
      </c>
      <c r="C14875" t="s">
        <v>416</v>
      </c>
      <c r="D14875">
        <v>-9443000000</v>
      </c>
      <c r="E14875">
        <v>2020</v>
      </c>
    </row>
    <row r="14876" spans="1:5" x14ac:dyDescent="0.25">
      <c r="A14876" t="s">
        <v>356</v>
      </c>
      <c r="B14876" t="s">
        <v>194</v>
      </c>
      <c r="C14876" t="s">
        <v>417</v>
      </c>
      <c r="D14876">
        <v>10922000000</v>
      </c>
      <c r="E14876">
        <v>2018</v>
      </c>
    </row>
    <row r="14877" spans="1:5" x14ac:dyDescent="0.25">
      <c r="A14877" t="s">
        <v>356</v>
      </c>
      <c r="B14877" t="s">
        <v>194</v>
      </c>
      <c r="C14877" t="s">
        <v>417</v>
      </c>
      <c r="D14877">
        <v>13440000000</v>
      </c>
      <c r="E14877">
        <v>2019</v>
      </c>
    </row>
    <row r="14878" spans="1:5" x14ac:dyDescent="0.25">
      <c r="A14878" t="s">
        <v>356</v>
      </c>
      <c r="B14878" t="s">
        <v>194</v>
      </c>
      <c r="C14878" t="s">
        <v>417</v>
      </c>
      <c r="D14878">
        <v>10253000000</v>
      </c>
      <c r="E14878">
        <v>2020</v>
      </c>
    </row>
    <row r="14879" spans="1:5" x14ac:dyDescent="0.25">
      <c r="A14879" t="s">
        <v>356</v>
      </c>
      <c r="B14879" t="s">
        <v>194</v>
      </c>
      <c r="C14879" t="s">
        <v>418</v>
      </c>
      <c r="D14879">
        <v>7965000000</v>
      </c>
      <c r="E14879">
        <v>2018</v>
      </c>
    </row>
    <row r="14880" spans="1:5" x14ac:dyDescent="0.25">
      <c r="A14880" t="s">
        <v>356</v>
      </c>
      <c r="B14880" t="s">
        <v>194</v>
      </c>
      <c r="C14880" t="s">
        <v>418</v>
      </c>
      <c r="D14880">
        <v>9676000000</v>
      </c>
      <c r="E14880">
        <v>2019</v>
      </c>
    </row>
    <row r="14881" spans="1:5" x14ac:dyDescent="0.25">
      <c r="A14881" t="s">
        <v>356</v>
      </c>
      <c r="B14881" t="s">
        <v>194</v>
      </c>
      <c r="C14881" t="s">
        <v>418</v>
      </c>
      <c r="D14881">
        <v>8050000000</v>
      </c>
      <c r="E14881">
        <v>2020</v>
      </c>
    </row>
    <row r="14882" spans="1:5" x14ac:dyDescent="0.25">
      <c r="A14882" t="s">
        <v>356</v>
      </c>
      <c r="B14882" t="s">
        <v>194</v>
      </c>
      <c r="C14882" t="s">
        <v>419</v>
      </c>
      <c r="D14882">
        <v>418000000</v>
      </c>
      <c r="E14882">
        <v>2018</v>
      </c>
    </row>
    <row r="14883" spans="1:5" x14ac:dyDescent="0.25">
      <c r="A14883" t="s">
        <v>356</v>
      </c>
      <c r="B14883" t="s">
        <v>194</v>
      </c>
      <c r="C14883" t="s">
        <v>419</v>
      </c>
      <c r="D14883">
        <v>-294000000</v>
      </c>
      <c r="E14883">
        <v>2019</v>
      </c>
    </row>
    <row r="14884" spans="1:5" x14ac:dyDescent="0.25">
      <c r="A14884" t="s">
        <v>356</v>
      </c>
      <c r="B14884" t="s">
        <v>194</v>
      </c>
      <c r="C14884" t="s">
        <v>419</v>
      </c>
      <c r="D14884">
        <v>1002000000</v>
      </c>
      <c r="E14884">
        <v>2020</v>
      </c>
    </row>
    <row r="14885" spans="1:5" x14ac:dyDescent="0.25">
      <c r="A14885" t="s">
        <v>356</v>
      </c>
      <c r="B14885" t="s">
        <v>194</v>
      </c>
      <c r="C14885" t="s">
        <v>420</v>
      </c>
      <c r="D14885">
        <v>911000000</v>
      </c>
      <c r="E14885">
        <v>2018</v>
      </c>
    </row>
    <row r="14886" spans="1:5" x14ac:dyDescent="0.25">
      <c r="A14886" t="s">
        <v>356</v>
      </c>
      <c r="B14886" t="s">
        <v>194</v>
      </c>
      <c r="C14886" t="s">
        <v>420</v>
      </c>
      <c r="D14886">
        <v>508000000</v>
      </c>
      <c r="E14886">
        <v>2019</v>
      </c>
    </row>
    <row r="14887" spans="1:5" x14ac:dyDescent="0.25">
      <c r="A14887" t="s">
        <v>356</v>
      </c>
      <c r="B14887" t="s">
        <v>194</v>
      </c>
      <c r="C14887" t="s">
        <v>420</v>
      </c>
      <c r="D14887">
        <v>855000000</v>
      </c>
      <c r="E14887">
        <v>2020</v>
      </c>
    </row>
    <row r="14888" spans="1:5" x14ac:dyDescent="0.25">
      <c r="A14888" t="s">
        <v>356</v>
      </c>
      <c r="B14888" t="s">
        <v>194</v>
      </c>
      <c r="C14888" t="s">
        <v>421</v>
      </c>
      <c r="D14888">
        <v>450000000</v>
      </c>
      <c r="E14888">
        <v>2018</v>
      </c>
    </row>
    <row r="14889" spans="1:5" x14ac:dyDescent="0.25">
      <c r="A14889" t="s">
        <v>356</v>
      </c>
      <c r="B14889" t="s">
        <v>194</v>
      </c>
      <c r="C14889" t="s">
        <v>421</v>
      </c>
      <c r="D14889">
        <v>-1821000000</v>
      </c>
      <c r="E14889">
        <v>2019</v>
      </c>
    </row>
    <row r="14890" spans="1:5" x14ac:dyDescent="0.25">
      <c r="A14890" t="s">
        <v>356</v>
      </c>
      <c r="B14890" t="s">
        <v>194</v>
      </c>
      <c r="C14890" t="s">
        <v>421</v>
      </c>
      <c r="D14890">
        <v>-307000000</v>
      </c>
      <c r="E14890">
        <v>2020</v>
      </c>
    </row>
    <row r="14891" spans="1:5" x14ac:dyDescent="0.25">
      <c r="A14891" t="s">
        <v>356</v>
      </c>
      <c r="B14891" t="s">
        <v>194</v>
      </c>
      <c r="C14891" t="s">
        <v>422</v>
      </c>
      <c r="D14891">
        <v>1553000000</v>
      </c>
      <c r="E14891">
        <v>2018</v>
      </c>
    </row>
    <row r="14892" spans="1:5" x14ac:dyDescent="0.25">
      <c r="A14892" t="s">
        <v>356</v>
      </c>
      <c r="B14892" t="s">
        <v>194</v>
      </c>
      <c r="C14892" t="s">
        <v>422</v>
      </c>
      <c r="D14892">
        <v>2067000000</v>
      </c>
      <c r="E14892">
        <v>2019</v>
      </c>
    </row>
    <row r="14893" spans="1:5" x14ac:dyDescent="0.25">
      <c r="A14893" t="s">
        <v>356</v>
      </c>
      <c r="B14893" t="s">
        <v>194</v>
      </c>
      <c r="C14893" t="s">
        <v>422</v>
      </c>
      <c r="D14893">
        <v>4590000000</v>
      </c>
      <c r="E14893">
        <v>2020</v>
      </c>
    </row>
    <row r="14894" spans="1:5" x14ac:dyDescent="0.25">
      <c r="A14894" t="s">
        <v>356</v>
      </c>
      <c r="B14894" t="s">
        <v>194</v>
      </c>
      <c r="C14894" t="s">
        <v>423</v>
      </c>
      <c r="D14894">
        <v>1788000000</v>
      </c>
      <c r="E14894">
        <v>2018</v>
      </c>
    </row>
    <row r="14895" spans="1:5" x14ac:dyDescent="0.25">
      <c r="A14895" t="s">
        <v>356</v>
      </c>
      <c r="B14895" t="s">
        <v>194</v>
      </c>
      <c r="C14895" t="s">
        <v>423</v>
      </c>
      <c r="D14895">
        <v>1788000000</v>
      </c>
      <c r="E14895">
        <v>2019</v>
      </c>
    </row>
    <row r="14896" spans="1:5" x14ac:dyDescent="0.25">
      <c r="A14896" t="s">
        <v>356</v>
      </c>
      <c r="B14896" t="s">
        <v>194</v>
      </c>
      <c r="C14896" t="s">
        <v>423</v>
      </c>
      <c r="D14896">
        <v>1788000000</v>
      </c>
      <c r="E14896">
        <v>2020</v>
      </c>
    </row>
    <row r="14897" spans="1:5" x14ac:dyDescent="0.25">
      <c r="A14897" t="s">
        <v>356</v>
      </c>
      <c r="B14897" t="s">
        <v>194</v>
      </c>
      <c r="C14897" t="s">
        <v>424</v>
      </c>
      <c r="D14897">
        <v>-27000000</v>
      </c>
      <c r="E14897">
        <v>2018</v>
      </c>
    </row>
    <row r="14898" spans="1:5" x14ac:dyDescent="0.25">
      <c r="A14898" t="s">
        <v>356</v>
      </c>
      <c r="B14898" t="s">
        <v>194</v>
      </c>
      <c r="C14898" t="s">
        <v>424</v>
      </c>
      <c r="D14898">
        <v>-66000000</v>
      </c>
      <c r="E14898">
        <v>2019</v>
      </c>
    </row>
    <row r="14899" spans="1:5" x14ac:dyDescent="0.25">
      <c r="A14899" t="s">
        <v>356</v>
      </c>
      <c r="B14899" t="s">
        <v>194</v>
      </c>
      <c r="C14899" t="s">
        <v>424</v>
      </c>
      <c r="D14899">
        <v>15000000</v>
      </c>
      <c r="E14899">
        <v>2020</v>
      </c>
    </row>
    <row r="14900" spans="1:5" x14ac:dyDescent="0.25">
      <c r="A14900" t="s">
        <v>356</v>
      </c>
      <c r="B14900" t="s">
        <v>194</v>
      </c>
      <c r="C14900" t="s">
        <v>425</v>
      </c>
      <c r="D14900">
        <v>5859000000</v>
      </c>
      <c r="E14900">
        <v>2018</v>
      </c>
    </row>
    <row r="14901" spans="1:5" x14ac:dyDescent="0.25">
      <c r="A14901" t="s">
        <v>356</v>
      </c>
      <c r="B14901" t="s">
        <v>194</v>
      </c>
      <c r="C14901" t="s">
        <v>425</v>
      </c>
      <c r="D14901">
        <v>9195000000</v>
      </c>
      <c r="E14901">
        <v>2019</v>
      </c>
    </row>
    <row r="14902" spans="1:5" x14ac:dyDescent="0.25">
      <c r="A14902" t="s">
        <v>356</v>
      </c>
      <c r="B14902" t="s">
        <v>194</v>
      </c>
      <c r="C14902" t="s">
        <v>425</v>
      </c>
      <c r="D14902">
        <v>6626000000</v>
      </c>
      <c r="E14902">
        <v>2020</v>
      </c>
    </row>
    <row r="14903" spans="1:5" x14ac:dyDescent="0.25">
      <c r="A14903" t="s">
        <v>356</v>
      </c>
      <c r="B14903" t="s">
        <v>194</v>
      </c>
      <c r="C14903" t="s">
        <v>426</v>
      </c>
      <c r="D14903">
        <v>6193000000</v>
      </c>
      <c r="E14903">
        <v>2018</v>
      </c>
    </row>
    <row r="14904" spans="1:5" x14ac:dyDescent="0.25">
      <c r="A14904" t="s">
        <v>356</v>
      </c>
      <c r="B14904" t="s">
        <v>194</v>
      </c>
      <c r="C14904" t="s">
        <v>426</v>
      </c>
      <c r="D14904">
        <v>9777000000</v>
      </c>
      <c r="E14904">
        <v>2019</v>
      </c>
    </row>
    <row r="14905" spans="1:5" x14ac:dyDescent="0.25">
      <c r="A14905" t="s">
        <v>356</v>
      </c>
      <c r="B14905" t="s">
        <v>194</v>
      </c>
      <c r="C14905" t="s">
        <v>426</v>
      </c>
      <c r="D14905">
        <v>7082000000</v>
      </c>
      <c r="E14905">
        <v>2020</v>
      </c>
    </row>
    <row r="14906" spans="1:5" x14ac:dyDescent="0.25">
      <c r="A14906" t="s">
        <v>356</v>
      </c>
      <c r="B14906" t="s">
        <v>194</v>
      </c>
      <c r="C14906" t="s">
        <v>21</v>
      </c>
      <c r="D14906">
        <v>13509000000</v>
      </c>
      <c r="E14906">
        <v>2018</v>
      </c>
    </row>
    <row r="14907" spans="1:5" x14ac:dyDescent="0.25">
      <c r="A14907" t="s">
        <v>356</v>
      </c>
      <c r="B14907" t="s">
        <v>194</v>
      </c>
      <c r="C14907" t="s">
        <v>21</v>
      </c>
      <c r="D14907">
        <v>14112000000</v>
      </c>
      <c r="E14907">
        <v>2019</v>
      </c>
    </row>
    <row r="14908" spans="1:5" x14ac:dyDescent="0.25">
      <c r="A14908" t="s">
        <v>356</v>
      </c>
      <c r="B14908" t="s">
        <v>194</v>
      </c>
      <c r="C14908" t="s">
        <v>21</v>
      </c>
      <c r="D14908">
        <v>15485000000</v>
      </c>
      <c r="E14908">
        <v>2020</v>
      </c>
    </row>
    <row r="14909" spans="1:5" x14ac:dyDescent="0.25">
      <c r="A14909" t="s">
        <v>356</v>
      </c>
      <c r="B14909" t="s">
        <v>194</v>
      </c>
      <c r="C14909" t="s">
        <v>427</v>
      </c>
      <c r="D14909">
        <v>33593000000</v>
      </c>
      <c r="E14909">
        <v>2018</v>
      </c>
    </row>
    <row r="14910" spans="1:5" x14ac:dyDescent="0.25">
      <c r="A14910" t="s">
        <v>356</v>
      </c>
      <c r="B14910" t="s">
        <v>194</v>
      </c>
      <c r="C14910" t="s">
        <v>427</v>
      </c>
      <c r="D14910">
        <v>35376000000</v>
      </c>
      <c r="E14910">
        <v>2019</v>
      </c>
    </row>
    <row r="14911" spans="1:5" x14ac:dyDescent="0.25">
      <c r="A14911" t="s">
        <v>356</v>
      </c>
      <c r="B14911" t="s">
        <v>194</v>
      </c>
      <c r="C14911" t="s">
        <v>427</v>
      </c>
      <c r="D14911">
        <v>39203000000</v>
      </c>
      <c r="E14911">
        <v>2020</v>
      </c>
    </row>
    <row r="14912" spans="1:5" x14ac:dyDescent="0.25">
      <c r="A14912" t="s">
        <v>356</v>
      </c>
      <c r="B14912" t="s">
        <v>194</v>
      </c>
      <c r="C14912" t="s">
        <v>13</v>
      </c>
      <c r="D14912">
        <v>25875000000</v>
      </c>
      <c r="E14912">
        <v>2018</v>
      </c>
    </row>
    <row r="14913" spans="1:5" x14ac:dyDescent="0.25">
      <c r="A14913" t="s">
        <v>356</v>
      </c>
      <c r="B14913" t="s">
        <v>194</v>
      </c>
      <c r="C14913" t="s">
        <v>13</v>
      </c>
      <c r="D14913">
        <v>27483000000</v>
      </c>
      <c r="E14913">
        <v>2019</v>
      </c>
    </row>
    <row r="14914" spans="1:5" x14ac:dyDescent="0.25">
      <c r="A14914" t="s">
        <v>356</v>
      </c>
      <c r="B14914" t="s">
        <v>194</v>
      </c>
      <c r="C14914" t="s">
        <v>13</v>
      </c>
      <c r="D14914">
        <v>27764000000</v>
      </c>
      <c r="E14914">
        <v>2020</v>
      </c>
    </row>
    <row r="14915" spans="1:5" x14ac:dyDescent="0.25">
      <c r="A14915" t="s">
        <v>356</v>
      </c>
      <c r="B14915" t="s">
        <v>194</v>
      </c>
      <c r="C14915" t="s">
        <v>16</v>
      </c>
      <c r="D14915">
        <v>22206000000</v>
      </c>
      <c r="E14915">
        <v>2018</v>
      </c>
    </row>
    <row r="14916" spans="1:5" x14ac:dyDescent="0.25">
      <c r="A14916" t="s">
        <v>356</v>
      </c>
      <c r="B14916" t="s">
        <v>194</v>
      </c>
      <c r="C14916" t="s">
        <v>16</v>
      </c>
      <c r="D14916">
        <v>22220000000</v>
      </c>
      <c r="E14916">
        <v>2019</v>
      </c>
    </row>
    <row r="14917" spans="1:5" x14ac:dyDescent="0.25">
      <c r="A14917" t="s">
        <v>356</v>
      </c>
      <c r="B14917" t="s">
        <v>194</v>
      </c>
      <c r="C14917" t="s">
        <v>16</v>
      </c>
      <c r="D14917">
        <v>27327000000</v>
      </c>
      <c r="E14917">
        <v>2020</v>
      </c>
    </row>
    <row r="14918" spans="1:5" x14ac:dyDescent="0.25">
      <c r="A14918" t="s">
        <v>356</v>
      </c>
      <c r="B14918" t="s">
        <v>194</v>
      </c>
      <c r="C14918" t="s">
        <v>428</v>
      </c>
      <c r="D14918">
        <v>4519000000</v>
      </c>
      <c r="E14918">
        <v>2018</v>
      </c>
    </row>
    <row r="14919" spans="1:5" x14ac:dyDescent="0.25">
      <c r="A14919" t="s">
        <v>356</v>
      </c>
      <c r="B14919" t="s">
        <v>194</v>
      </c>
      <c r="C14919" t="s">
        <v>428</v>
      </c>
      <c r="D14919">
        <v>0</v>
      </c>
      <c r="E14919">
        <v>2020</v>
      </c>
    </row>
    <row r="14920" spans="1:5" x14ac:dyDescent="0.25">
      <c r="A14920" t="s">
        <v>356</v>
      </c>
      <c r="B14920" t="s">
        <v>194</v>
      </c>
      <c r="C14920" t="s">
        <v>429</v>
      </c>
      <c r="D14920">
        <v>4519000000</v>
      </c>
      <c r="E14920">
        <v>2018</v>
      </c>
    </row>
    <row r="14921" spans="1:5" x14ac:dyDescent="0.25">
      <c r="A14921" t="s">
        <v>356</v>
      </c>
      <c r="B14921" t="s">
        <v>194</v>
      </c>
      <c r="C14921" t="s">
        <v>429</v>
      </c>
      <c r="D14921">
        <v>3652000000</v>
      </c>
      <c r="E14921">
        <v>2019</v>
      </c>
    </row>
    <row r="14922" spans="1:5" x14ac:dyDescent="0.25">
      <c r="A14922" t="s">
        <v>356</v>
      </c>
      <c r="B14922" t="s">
        <v>194</v>
      </c>
      <c r="C14922" t="s">
        <v>429</v>
      </c>
      <c r="D14922">
        <v>3652000000</v>
      </c>
      <c r="E14922">
        <v>2019</v>
      </c>
    </row>
    <row r="14923" spans="1:5" x14ac:dyDescent="0.25">
      <c r="A14923" t="s">
        <v>356</v>
      </c>
      <c r="B14923" t="s">
        <v>194</v>
      </c>
      <c r="C14923" t="s">
        <v>429</v>
      </c>
      <c r="D14923">
        <v>0</v>
      </c>
      <c r="E14923">
        <v>2020</v>
      </c>
    </row>
    <row r="14924" spans="1:5" x14ac:dyDescent="0.25">
      <c r="A14924" t="s">
        <v>356</v>
      </c>
      <c r="B14924" t="s">
        <v>194</v>
      </c>
      <c r="C14924" t="s">
        <v>430</v>
      </c>
      <c r="D14924">
        <v>8701000000</v>
      </c>
      <c r="E14924">
        <v>2018</v>
      </c>
    </row>
    <row r="14925" spans="1:5" x14ac:dyDescent="0.25">
      <c r="A14925" t="s">
        <v>356</v>
      </c>
      <c r="B14925" t="s">
        <v>194</v>
      </c>
      <c r="C14925" t="s">
        <v>430</v>
      </c>
      <c r="D14925">
        <v>11464000000</v>
      </c>
      <c r="E14925">
        <v>2019</v>
      </c>
    </row>
    <row r="14926" spans="1:5" x14ac:dyDescent="0.25">
      <c r="A14926" t="s">
        <v>356</v>
      </c>
      <c r="B14926" t="s">
        <v>194</v>
      </c>
      <c r="C14926" t="s">
        <v>430</v>
      </c>
      <c r="D14926">
        <v>8791000000</v>
      </c>
      <c r="E14926">
        <v>2020</v>
      </c>
    </row>
    <row r="14927" spans="1:5" x14ac:dyDescent="0.25">
      <c r="A14927" t="s">
        <v>356</v>
      </c>
      <c r="B14927" t="s">
        <v>194</v>
      </c>
      <c r="C14927" t="s">
        <v>431</v>
      </c>
      <c r="D14927">
        <v>0</v>
      </c>
      <c r="E14927">
        <v>2018</v>
      </c>
    </row>
    <row r="14928" spans="1:5" x14ac:dyDescent="0.25">
      <c r="A14928" t="s">
        <v>356</v>
      </c>
      <c r="B14928" t="s">
        <v>194</v>
      </c>
      <c r="C14928" t="s">
        <v>431</v>
      </c>
      <c r="D14928">
        <v>0</v>
      </c>
      <c r="E14928">
        <v>2019</v>
      </c>
    </row>
    <row r="14929" spans="1:5" x14ac:dyDescent="0.25">
      <c r="A14929" t="s">
        <v>356</v>
      </c>
      <c r="B14929" t="s">
        <v>194</v>
      </c>
      <c r="C14929" t="s">
        <v>431</v>
      </c>
      <c r="D14929">
        <v>0</v>
      </c>
      <c r="E14929">
        <v>2020</v>
      </c>
    </row>
    <row r="14930" spans="1:5" x14ac:dyDescent="0.25">
      <c r="A14930" t="s">
        <v>356</v>
      </c>
      <c r="B14930" t="s">
        <v>194</v>
      </c>
      <c r="C14930" t="s">
        <v>432</v>
      </c>
      <c r="D14930">
        <v>43465</v>
      </c>
      <c r="E14930">
        <v>2018</v>
      </c>
    </row>
    <row r="14931" spans="1:5" x14ac:dyDescent="0.25">
      <c r="A14931" t="s">
        <v>356</v>
      </c>
      <c r="B14931" t="s">
        <v>194</v>
      </c>
      <c r="C14931" t="s">
        <v>432</v>
      </c>
      <c r="D14931">
        <v>43830</v>
      </c>
      <c r="E14931">
        <v>2019</v>
      </c>
    </row>
    <row r="14932" spans="1:5" x14ac:dyDescent="0.25">
      <c r="A14932" t="s">
        <v>356</v>
      </c>
      <c r="B14932" t="s">
        <v>194</v>
      </c>
      <c r="C14932" t="s">
        <v>432</v>
      </c>
      <c r="D14932">
        <v>44196</v>
      </c>
      <c r="E14932">
        <v>2020</v>
      </c>
    </row>
    <row r="14933" spans="1:5" x14ac:dyDescent="0.25">
      <c r="A14933" t="s">
        <v>356</v>
      </c>
      <c r="B14933" t="s">
        <v>194</v>
      </c>
      <c r="C14933" t="s">
        <v>433</v>
      </c>
      <c r="D14933">
        <v>181000000</v>
      </c>
      <c r="E14933">
        <v>2018</v>
      </c>
    </row>
    <row r="14934" spans="1:5" x14ac:dyDescent="0.25">
      <c r="A14934" t="s">
        <v>356</v>
      </c>
      <c r="B14934" t="s">
        <v>194</v>
      </c>
      <c r="C14934" t="s">
        <v>433</v>
      </c>
      <c r="D14934">
        <v>94000000</v>
      </c>
      <c r="E14934">
        <v>2019</v>
      </c>
    </row>
    <row r="14935" spans="1:5" x14ac:dyDescent="0.25">
      <c r="A14935" t="s">
        <v>356</v>
      </c>
      <c r="B14935" t="s">
        <v>194</v>
      </c>
      <c r="C14935" t="s">
        <v>433</v>
      </c>
      <c r="D14935">
        <v>87000000</v>
      </c>
      <c r="E14935">
        <v>2020</v>
      </c>
    </row>
    <row r="14936" spans="1:5" x14ac:dyDescent="0.25">
      <c r="A14936" t="s">
        <v>356</v>
      </c>
      <c r="B14936" t="s">
        <v>194</v>
      </c>
      <c r="C14936" t="s">
        <v>434</v>
      </c>
      <c r="D14936">
        <v>26701000000</v>
      </c>
      <c r="E14936">
        <v>2018</v>
      </c>
    </row>
    <row r="14937" spans="1:5" x14ac:dyDescent="0.25">
      <c r="A14937" t="s">
        <v>356</v>
      </c>
      <c r="B14937" t="s">
        <v>194</v>
      </c>
      <c r="C14937" t="s">
        <v>434</v>
      </c>
      <c r="D14937">
        <v>25907000000</v>
      </c>
      <c r="E14937">
        <v>2019</v>
      </c>
    </row>
    <row r="14938" spans="1:5" x14ac:dyDescent="0.25">
      <c r="A14938" t="s">
        <v>356</v>
      </c>
      <c r="B14938" t="s">
        <v>194</v>
      </c>
      <c r="C14938" t="s">
        <v>434</v>
      </c>
      <c r="D14938">
        <v>25317000000</v>
      </c>
      <c r="E14938">
        <v>2020</v>
      </c>
    </row>
    <row r="14939" spans="1:5" x14ac:dyDescent="0.25">
      <c r="A14939" t="s">
        <v>356</v>
      </c>
      <c r="B14939" t="s">
        <v>194</v>
      </c>
      <c r="C14939" t="s">
        <v>435</v>
      </c>
      <c r="D14939">
        <v>0</v>
      </c>
      <c r="E14939">
        <v>2018</v>
      </c>
    </row>
    <row r="14940" spans="1:5" x14ac:dyDescent="0.25">
      <c r="A14940" t="s">
        <v>356</v>
      </c>
      <c r="B14940" t="s">
        <v>194</v>
      </c>
      <c r="C14940" t="s">
        <v>435</v>
      </c>
      <c r="D14940">
        <v>0</v>
      </c>
      <c r="E14940">
        <v>2019</v>
      </c>
    </row>
    <row r="14941" spans="1:5" x14ac:dyDescent="0.25">
      <c r="A14941" t="s">
        <v>356</v>
      </c>
      <c r="B14941" t="s">
        <v>194</v>
      </c>
      <c r="C14941" t="s">
        <v>435</v>
      </c>
      <c r="D14941">
        <v>0</v>
      </c>
      <c r="E14941">
        <v>2020</v>
      </c>
    </row>
    <row r="14942" spans="1:5" x14ac:dyDescent="0.25">
      <c r="A14942" t="s">
        <v>356</v>
      </c>
      <c r="B14942" t="s">
        <v>194</v>
      </c>
      <c r="C14942" t="s">
        <v>436</v>
      </c>
      <c r="D14942">
        <v>18253000000</v>
      </c>
      <c r="E14942">
        <v>2018</v>
      </c>
    </row>
    <row r="14943" spans="1:5" x14ac:dyDescent="0.25">
      <c r="A14943" t="s">
        <v>356</v>
      </c>
      <c r="B14943" t="s">
        <v>194</v>
      </c>
      <c r="C14943" t="s">
        <v>436</v>
      </c>
      <c r="D14943">
        <v>19425000000</v>
      </c>
      <c r="E14943">
        <v>2019</v>
      </c>
    </row>
    <row r="14944" spans="1:5" x14ac:dyDescent="0.25">
      <c r="A14944" t="s">
        <v>356</v>
      </c>
      <c r="B14944" t="s">
        <v>194</v>
      </c>
      <c r="C14944" t="s">
        <v>436</v>
      </c>
      <c r="D14944">
        <v>20238000000</v>
      </c>
      <c r="E14944">
        <v>2020</v>
      </c>
    </row>
    <row r="14945" spans="1:5" x14ac:dyDescent="0.25">
      <c r="A14945" t="s">
        <v>356</v>
      </c>
      <c r="B14945" t="s">
        <v>194</v>
      </c>
      <c r="C14945" t="s">
        <v>437</v>
      </c>
      <c r="D14945">
        <v>28785000000</v>
      </c>
      <c r="E14945">
        <v>2018</v>
      </c>
    </row>
    <row r="14946" spans="1:5" x14ac:dyDescent="0.25">
      <c r="A14946" t="s">
        <v>356</v>
      </c>
      <c r="B14946" t="s">
        <v>194</v>
      </c>
      <c r="C14946" t="s">
        <v>437</v>
      </c>
      <c r="D14946">
        <v>32728000000</v>
      </c>
      <c r="E14946">
        <v>2019</v>
      </c>
    </row>
    <row r="14947" spans="1:5" x14ac:dyDescent="0.25">
      <c r="A14947" t="s">
        <v>356</v>
      </c>
      <c r="B14947" t="s">
        <v>194</v>
      </c>
      <c r="C14947" t="s">
        <v>437</v>
      </c>
      <c r="D14947">
        <v>32509000000</v>
      </c>
      <c r="E14947">
        <v>2020</v>
      </c>
    </row>
    <row r="14948" spans="1:5" x14ac:dyDescent="0.25">
      <c r="A14948" t="s">
        <v>356</v>
      </c>
      <c r="B14948" t="s">
        <v>194</v>
      </c>
      <c r="C14948" t="s">
        <v>438</v>
      </c>
      <c r="D14948">
        <v>6193000000</v>
      </c>
      <c r="E14948">
        <v>2018</v>
      </c>
    </row>
    <row r="14949" spans="1:5" x14ac:dyDescent="0.25">
      <c r="A14949" t="s">
        <v>356</v>
      </c>
      <c r="B14949" t="s">
        <v>194</v>
      </c>
      <c r="C14949" t="s">
        <v>438</v>
      </c>
      <c r="D14949">
        <v>9777000000</v>
      </c>
      <c r="E14949">
        <v>2019</v>
      </c>
    </row>
    <row r="14950" spans="1:5" x14ac:dyDescent="0.25">
      <c r="A14950" t="s">
        <v>356</v>
      </c>
      <c r="B14950" t="s">
        <v>194</v>
      </c>
      <c r="C14950" t="s">
        <v>438</v>
      </c>
      <c r="D14950">
        <v>7082000000</v>
      </c>
      <c r="E14950">
        <v>2020</v>
      </c>
    </row>
    <row r="14951" spans="1:5" x14ac:dyDescent="0.25">
      <c r="A14951" t="s">
        <v>356</v>
      </c>
      <c r="B14951" t="s">
        <v>194</v>
      </c>
      <c r="C14951" t="s">
        <v>439</v>
      </c>
      <c r="D14951">
        <v>0</v>
      </c>
      <c r="E14951">
        <v>2018</v>
      </c>
    </row>
    <row r="14952" spans="1:5" x14ac:dyDescent="0.25">
      <c r="A14952" t="s">
        <v>356</v>
      </c>
      <c r="B14952" t="s">
        <v>194</v>
      </c>
      <c r="C14952" t="s">
        <v>439</v>
      </c>
      <c r="D14952">
        <v>0</v>
      </c>
      <c r="E14952">
        <v>2019</v>
      </c>
    </row>
    <row r="14953" spans="1:5" x14ac:dyDescent="0.25">
      <c r="A14953" t="s">
        <v>356</v>
      </c>
      <c r="B14953" t="s">
        <v>194</v>
      </c>
      <c r="C14953" t="s">
        <v>439</v>
      </c>
      <c r="D14953">
        <v>0</v>
      </c>
      <c r="E14953">
        <v>2020</v>
      </c>
    </row>
    <row r="14954" spans="1:5" x14ac:dyDescent="0.25">
      <c r="A14954" t="s">
        <v>356</v>
      </c>
      <c r="B14954" t="s">
        <v>194</v>
      </c>
      <c r="C14954" t="s">
        <v>23</v>
      </c>
      <c r="D14954">
        <v>2508000000</v>
      </c>
      <c r="E14954">
        <v>2018</v>
      </c>
    </row>
    <row r="14955" spans="1:5" x14ac:dyDescent="0.25">
      <c r="A14955" t="s">
        <v>356</v>
      </c>
      <c r="B14955" t="s">
        <v>194</v>
      </c>
      <c r="C14955" t="s">
        <v>23</v>
      </c>
      <c r="D14955">
        <v>1687000000</v>
      </c>
      <c r="E14955">
        <v>2019</v>
      </c>
    </row>
    <row r="14956" spans="1:5" x14ac:dyDescent="0.25">
      <c r="A14956" t="s">
        <v>356</v>
      </c>
      <c r="B14956" t="s">
        <v>194</v>
      </c>
      <c r="C14956" t="s">
        <v>23</v>
      </c>
      <c r="D14956">
        <v>1709000000</v>
      </c>
      <c r="E14956">
        <v>2020</v>
      </c>
    </row>
    <row r="14957" spans="1:5" x14ac:dyDescent="0.25">
      <c r="A14957" t="s">
        <v>356</v>
      </c>
      <c r="B14957" t="s">
        <v>194</v>
      </c>
      <c r="C14957" t="s">
        <v>440</v>
      </c>
      <c r="D14957">
        <v>13104000000</v>
      </c>
      <c r="E14957">
        <v>2018</v>
      </c>
    </row>
    <row r="14958" spans="1:5" x14ac:dyDescent="0.25">
      <c r="A14958" t="s">
        <v>356</v>
      </c>
      <c r="B14958" t="s">
        <v>194</v>
      </c>
      <c r="C14958" t="s">
        <v>440</v>
      </c>
      <c r="D14958">
        <v>14196000000</v>
      </c>
      <c r="E14958">
        <v>2019</v>
      </c>
    </row>
    <row r="14959" spans="1:5" x14ac:dyDescent="0.25">
      <c r="A14959" t="s">
        <v>356</v>
      </c>
      <c r="B14959" t="s">
        <v>194</v>
      </c>
      <c r="C14959" t="s">
        <v>440</v>
      </c>
      <c r="D14959">
        <v>14604000000</v>
      </c>
      <c r="E14959">
        <v>2020</v>
      </c>
    </row>
    <row r="14960" spans="1:5" x14ac:dyDescent="0.25">
      <c r="A14960" t="s">
        <v>356</v>
      </c>
      <c r="B14960" t="s">
        <v>194</v>
      </c>
      <c r="C14960" t="s">
        <v>22</v>
      </c>
      <c r="D14960">
        <v>0</v>
      </c>
      <c r="E14960">
        <v>2018</v>
      </c>
    </row>
    <row r="14961" spans="1:5" x14ac:dyDescent="0.25">
      <c r="A14961" t="s">
        <v>356</v>
      </c>
      <c r="B14961" t="s">
        <v>194</v>
      </c>
      <c r="C14961" t="s">
        <v>22</v>
      </c>
      <c r="D14961">
        <v>0</v>
      </c>
      <c r="E14961">
        <v>2019</v>
      </c>
    </row>
    <row r="14962" spans="1:5" x14ac:dyDescent="0.25">
      <c r="A14962" t="s">
        <v>356</v>
      </c>
      <c r="B14962" t="s">
        <v>194</v>
      </c>
      <c r="C14962" t="s">
        <v>22</v>
      </c>
      <c r="D14962">
        <v>0</v>
      </c>
      <c r="E14962">
        <v>2020</v>
      </c>
    </row>
    <row r="14963" spans="1:5" x14ac:dyDescent="0.25">
      <c r="A14963" t="s">
        <v>356</v>
      </c>
      <c r="B14963" t="s">
        <v>194</v>
      </c>
      <c r="C14963" t="s">
        <v>441</v>
      </c>
      <c r="D14963">
        <v>0</v>
      </c>
      <c r="E14963">
        <v>2018</v>
      </c>
    </row>
    <row r="14964" spans="1:5" x14ac:dyDescent="0.25">
      <c r="A14964" t="s">
        <v>356</v>
      </c>
      <c r="B14964" t="s">
        <v>194</v>
      </c>
      <c r="C14964" t="s">
        <v>441</v>
      </c>
      <c r="D14964">
        <v>0</v>
      </c>
      <c r="E14964">
        <v>2019</v>
      </c>
    </row>
    <row r="14965" spans="1:5" x14ac:dyDescent="0.25">
      <c r="A14965" t="s">
        <v>356</v>
      </c>
      <c r="B14965" t="s">
        <v>194</v>
      </c>
      <c r="C14965" t="s">
        <v>441</v>
      </c>
      <c r="D14965">
        <v>0</v>
      </c>
      <c r="E14965">
        <v>2020</v>
      </c>
    </row>
    <row r="14966" spans="1:5" x14ac:dyDescent="0.25">
      <c r="A14966" t="s">
        <v>356</v>
      </c>
      <c r="B14966" t="s">
        <v>194</v>
      </c>
      <c r="C14966" t="s">
        <v>11</v>
      </c>
      <c r="D14966">
        <v>5440000000</v>
      </c>
      <c r="E14966">
        <v>2018</v>
      </c>
    </row>
    <row r="14967" spans="1:5" x14ac:dyDescent="0.25">
      <c r="A14967" t="s">
        <v>356</v>
      </c>
      <c r="B14967" t="s">
        <v>194</v>
      </c>
      <c r="C14967" t="s">
        <v>11</v>
      </c>
      <c r="D14967">
        <v>5978000000</v>
      </c>
      <c r="E14967">
        <v>2019</v>
      </c>
    </row>
    <row r="14968" spans="1:5" x14ac:dyDescent="0.25">
      <c r="A14968" t="s">
        <v>356</v>
      </c>
      <c r="B14968" t="s">
        <v>194</v>
      </c>
      <c r="C14968" t="s">
        <v>11</v>
      </c>
      <c r="D14968">
        <v>6310000000</v>
      </c>
      <c r="E14968">
        <v>2020</v>
      </c>
    </row>
    <row r="14969" spans="1:5" x14ac:dyDescent="0.25">
      <c r="A14969" t="s">
        <v>356</v>
      </c>
      <c r="B14969" t="s">
        <v>194</v>
      </c>
      <c r="C14969" t="s">
        <v>19</v>
      </c>
      <c r="D14969">
        <v>82637000000</v>
      </c>
      <c r="E14969">
        <v>2018</v>
      </c>
    </row>
    <row r="14970" spans="1:5" x14ac:dyDescent="0.25">
      <c r="A14970" t="s">
        <v>356</v>
      </c>
      <c r="B14970" t="s">
        <v>194</v>
      </c>
      <c r="C14970" t="s">
        <v>19</v>
      </c>
      <c r="D14970">
        <v>84397000000</v>
      </c>
      <c r="E14970">
        <v>2019</v>
      </c>
    </row>
    <row r="14971" spans="1:5" x14ac:dyDescent="0.25">
      <c r="A14971" t="s">
        <v>356</v>
      </c>
      <c r="B14971" t="s">
        <v>194</v>
      </c>
      <c r="C14971" t="s">
        <v>19</v>
      </c>
      <c r="D14971">
        <v>91588000000</v>
      </c>
      <c r="E14971">
        <v>2020</v>
      </c>
    </row>
    <row r="14972" spans="1:5" x14ac:dyDescent="0.25">
      <c r="A14972" t="s">
        <v>356</v>
      </c>
      <c r="B14972" t="s">
        <v>194</v>
      </c>
      <c r="C14972" t="s">
        <v>18</v>
      </c>
      <c r="D14972">
        <v>55755000000</v>
      </c>
      <c r="E14972">
        <v>2018</v>
      </c>
    </row>
    <row r="14973" spans="1:5" x14ac:dyDescent="0.25">
      <c r="A14973" t="s">
        <v>356</v>
      </c>
      <c r="B14973" t="s">
        <v>194</v>
      </c>
      <c r="C14973" t="s">
        <v>18</v>
      </c>
      <c r="D14973">
        <v>58396000000</v>
      </c>
      <c r="E14973">
        <v>2019</v>
      </c>
    </row>
    <row r="14974" spans="1:5" x14ac:dyDescent="0.25">
      <c r="A14974" t="s">
        <v>356</v>
      </c>
      <c r="B14974" t="s">
        <v>194</v>
      </c>
      <c r="C14974" t="s">
        <v>18</v>
      </c>
      <c r="D14974">
        <v>66184000000</v>
      </c>
      <c r="E14974">
        <v>2020</v>
      </c>
    </row>
    <row r="14975" spans="1:5" x14ac:dyDescent="0.25">
      <c r="A14975" t="s">
        <v>356</v>
      </c>
      <c r="B14975" t="s">
        <v>194</v>
      </c>
      <c r="C14975" t="s">
        <v>442</v>
      </c>
      <c r="D14975">
        <v>0</v>
      </c>
      <c r="E14975">
        <v>2018</v>
      </c>
    </row>
    <row r="14976" spans="1:5" x14ac:dyDescent="0.25">
      <c r="A14976" t="s">
        <v>356</v>
      </c>
      <c r="B14976" t="s">
        <v>194</v>
      </c>
      <c r="C14976" t="s">
        <v>442</v>
      </c>
      <c r="D14976">
        <v>0</v>
      </c>
      <c r="E14976">
        <v>2019</v>
      </c>
    </row>
    <row r="14977" spans="1:5" x14ac:dyDescent="0.25">
      <c r="A14977" t="s">
        <v>356</v>
      </c>
      <c r="B14977" t="s">
        <v>194</v>
      </c>
      <c r="C14977" t="s">
        <v>442</v>
      </c>
      <c r="D14977">
        <v>0</v>
      </c>
      <c r="E14977">
        <v>2020</v>
      </c>
    </row>
    <row r="14978" spans="1:5" x14ac:dyDescent="0.25">
      <c r="A14978" t="s">
        <v>356</v>
      </c>
      <c r="B14978" t="s">
        <v>194</v>
      </c>
      <c r="C14978" t="s">
        <v>443</v>
      </c>
      <c r="D14978">
        <v>6233000000</v>
      </c>
      <c r="E14978">
        <v>2018</v>
      </c>
    </row>
    <row r="14979" spans="1:5" x14ac:dyDescent="0.25">
      <c r="A14979" t="s">
        <v>356</v>
      </c>
      <c r="B14979" t="s">
        <v>194</v>
      </c>
      <c r="C14979" t="s">
        <v>443</v>
      </c>
      <c r="D14979">
        <v>1469000000</v>
      </c>
      <c r="E14979">
        <v>2019</v>
      </c>
    </row>
    <row r="14980" spans="1:5" x14ac:dyDescent="0.25">
      <c r="A14980" t="s">
        <v>356</v>
      </c>
      <c r="B14980" t="s">
        <v>194</v>
      </c>
      <c r="C14980" t="s">
        <v>443</v>
      </c>
      <c r="D14980">
        <v>785000000</v>
      </c>
      <c r="E14980">
        <v>2020</v>
      </c>
    </row>
    <row r="14981" spans="1:5" x14ac:dyDescent="0.25">
      <c r="A14981" t="s">
        <v>356</v>
      </c>
      <c r="B14981" t="s">
        <v>194</v>
      </c>
      <c r="C14981" t="s">
        <v>444</v>
      </c>
      <c r="D14981">
        <v>837000000</v>
      </c>
      <c r="E14981">
        <v>2018</v>
      </c>
    </row>
    <row r="14982" spans="1:5" x14ac:dyDescent="0.25">
      <c r="A14982" t="s">
        <v>356</v>
      </c>
      <c r="B14982" t="s">
        <v>194</v>
      </c>
      <c r="C14982" t="s">
        <v>444</v>
      </c>
      <c r="D14982">
        <v>1248000000</v>
      </c>
      <c r="E14982">
        <v>2019</v>
      </c>
    </row>
    <row r="14983" spans="1:5" x14ac:dyDescent="0.25">
      <c r="A14983" t="s">
        <v>356</v>
      </c>
      <c r="B14983" t="s">
        <v>194</v>
      </c>
      <c r="C14983" t="s">
        <v>444</v>
      </c>
      <c r="D14983">
        <v>5011000000</v>
      </c>
      <c r="E14983">
        <v>2020</v>
      </c>
    </row>
    <row r="14984" spans="1:5" x14ac:dyDescent="0.25">
      <c r="A14984" t="s">
        <v>356</v>
      </c>
      <c r="B14984" t="s">
        <v>194</v>
      </c>
      <c r="C14984" t="s">
        <v>445</v>
      </c>
      <c r="D14984">
        <v>0</v>
      </c>
      <c r="E14984">
        <v>2018</v>
      </c>
    </row>
    <row r="14985" spans="1:5" x14ac:dyDescent="0.25">
      <c r="A14985" t="s">
        <v>356</v>
      </c>
      <c r="B14985" t="s">
        <v>194</v>
      </c>
      <c r="C14985" t="s">
        <v>445</v>
      </c>
      <c r="D14985">
        <v>0</v>
      </c>
      <c r="E14985">
        <v>2019</v>
      </c>
    </row>
    <row r="14986" spans="1:5" x14ac:dyDescent="0.25">
      <c r="A14986" t="s">
        <v>356</v>
      </c>
      <c r="B14986" t="s">
        <v>194</v>
      </c>
      <c r="C14986" t="s">
        <v>445</v>
      </c>
      <c r="D14986">
        <v>0</v>
      </c>
      <c r="E14986">
        <v>2020</v>
      </c>
    </row>
    <row r="14987" spans="1:5" x14ac:dyDescent="0.25">
      <c r="A14987" t="s">
        <v>356</v>
      </c>
      <c r="B14987" t="s">
        <v>194</v>
      </c>
      <c r="C14987" t="s">
        <v>446</v>
      </c>
      <c r="D14987">
        <v>0</v>
      </c>
      <c r="E14987">
        <v>2018</v>
      </c>
    </row>
    <row r="14988" spans="1:5" x14ac:dyDescent="0.25">
      <c r="A14988" t="s">
        <v>356</v>
      </c>
      <c r="B14988" t="s">
        <v>194</v>
      </c>
      <c r="C14988" t="s">
        <v>446</v>
      </c>
      <c r="D14988">
        <v>0</v>
      </c>
      <c r="E14988">
        <v>2019</v>
      </c>
    </row>
    <row r="14989" spans="1:5" x14ac:dyDescent="0.25">
      <c r="A14989" t="s">
        <v>356</v>
      </c>
      <c r="B14989" t="s">
        <v>194</v>
      </c>
      <c r="C14989" t="s">
        <v>446</v>
      </c>
      <c r="D14989">
        <v>0</v>
      </c>
      <c r="E14989">
        <v>2020</v>
      </c>
    </row>
    <row r="14990" spans="1:5" x14ac:dyDescent="0.25">
      <c r="A14990" t="s">
        <v>356</v>
      </c>
      <c r="B14990" t="s">
        <v>194</v>
      </c>
      <c r="C14990" t="s">
        <v>447</v>
      </c>
      <c r="D14990">
        <v>-13160000000</v>
      </c>
      <c r="E14990">
        <v>2018</v>
      </c>
    </row>
    <row r="14991" spans="1:5" x14ac:dyDescent="0.25">
      <c r="A14991" t="s">
        <v>356</v>
      </c>
      <c r="B14991" t="s">
        <v>194</v>
      </c>
      <c r="C14991" t="s">
        <v>447</v>
      </c>
      <c r="D14991">
        <v>-8861000000</v>
      </c>
      <c r="E14991">
        <v>2019</v>
      </c>
    </row>
    <row r="14992" spans="1:5" x14ac:dyDescent="0.25">
      <c r="A14992" t="s">
        <v>356</v>
      </c>
      <c r="B14992" t="s">
        <v>194</v>
      </c>
      <c r="C14992" t="s">
        <v>447</v>
      </c>
      <c r="D14992">
        <v>-2832000000</v>
      </c>
      <c r="E14992">
        <v>2020</v>
      </c>
    </row>
    <row r="14993" spans="1:5" x14ac:dyDescent="0.25">
      <c r="A14993" t="s">
        <v>356</v>
      </c>
      <c r="B14993" t="s">
        <v>194</v>
      </c>
      <c r="C14993" t="s">
        <v>448</v>
      </c>
      <c r="D14993">
        <v>0</v>
      </c>
      <c r="E14993">
        <v>2018</v>
      </c>
    </row>
    <row r="14994" spans="1:5" x14ac:dyDescent="0.25">
      <c r="A14994" t="s">
        <v>356</v>
      </c>
      <c r="B14994" t="s">
        <v>194</v>
      </c>
      <c r="C14994" t="s">
        <v>448</v>
      </c>
      <c r="D14994">
        <v>0</v>
      </c>
      <c r="E14994">
        <v>2019</v>
      </c>
    </row>
    <row r="14995" spans="1:5" x14ac:dyDescent="0.25">
      <c r="A14995" t="s">
        <v>356</v>
      </c>
      <c r="B14995" t="s">
        <v>194</v>
      </c>
      <c r="C14995" t="s">
        <v>448</v>
      </c>
      <c r="D14995">
        <v>0</v>
      </c>
      <c r="E14995">
        <v>2020</v>
      </c>
    </row>
    <row r="14996" spans="1:5" x14ac:dyDescent="0.25">
      <c r="A14996" t="s">
        <v>356</v>
      </c>
      <c r="B14996" t="s">
        <v>194</v>
      </c>
      <c r="C14996" t="s">
        <v>449</v>
      </c>
      <c r="D14996">
        <v>4314000000</v>
      </c>
      <c r="E14996">
        <v>2018</v>
      </c>
    </row>
    <row r="14997" spans="1:5" x14ac:dyDescent="0.25">
      <c r="A14997" t="s">
        <v>356</v>
      </c>
      <c r="B14997" t="s">
        <v>194</v>
      </c>
      <c r="C14997" t="s">
        <v>449</v>
      </c>
      <c r="D14997">
        <v>2031000000</v>
      </c>
      <c r="E14997">
        <v>2019</v>
      </c>
    </row>
    <row r="14998" spans="1:5" x14ac:dyDescent="0.25">
      <c r="A14998" t="s">
        <v>356</v>
      </c>
      <c r="B14998" t="s">
        <v>194</v>
      </c>
      <c r="C14998" t="s">
        <v>449</v>
      </c>
      <c r="D14998">
        <v>-3202000000</v>
      </c>
      <c r="E14998">
        <v>2020</v>
      </c>
    </row>
    <row r="14999" spans="1:5" x14ac:dyDescent="0.25">
      <c r="A14999" t="s">
        <v>356</v>
      </c>
      <c r="B14999" t="s">
        <v>194</v>
      </c>
      <c r="C14999" t="s">
        <v>450</v>
      </c>
      <c r="D14999">
        <v>0</v>
      </c>
      <c r="E14999">
        <v>2018</v>
      </c>
    </row>
    <row r="15000" spans="1:5" x14ac:dyDescent="0.25">
      <c r="A15000" t="s">
        <v>356</v>
      </c>
      <c r="B15000" t="s">
        <v>194</v>
      </c>
      <c r="C15000" t="s">
        <v>450</v>
      </c>
      <c r="D15000">
        <v>0</v>
      </c>
      <c r="E15000">
        <v>2019</v>
      </c>
    </row>
    <row r="15001" spans="1:5" x14ac:dyDescent="0.25">
      <c r="A15001" t="s">
        <v>356</v>
      </c>
      <c r="B15001" t="s">
        <v>194</v>
      </c>
      <c r="C15001" t="s">
        <v>450</v>
      </c>
      <c r="D15001">
        <v>0</v>
      </c>
      <c r="E15001">
        <v>2020</v>
      </c>
    </row>
    <row r="15002" spans="1:5" x14ac:dyDescent="0.25">
      <c r="A15002" t="s">
        <v>356</v>
      </c>
      <c r="B15002" t="s">
        <v>194</v>
      </c>
      <c r="C15002" t="s">
        <v>451</v>
      </c>
      <c r="D15002">
        <v>0</v>
      </c>
      <c r="E15002">
        <v>2018</v>
      </c>
    </row>
    <row r="15003" spans="1:5" x14ac:dyDescent="0.25">
      <c r="A15003" t="s">
        <v>356</v>
      </c>
      <c r="B15003" t="s">
        <v>194</v>
      </c>
      <c r="C15003" t="s">
        <v>451</v>
      </c>
      <c r="D15003">
        <v>0</v>
      </c>
      <c r="E15003">
        <v>2019</v>
      </c>
    </row>
    <row r="15004" spans="1:5" x14ac:dyDescent="0.25">
      <c r="A15004" t="s">
        <v>356</v>
      </c>
      <c r="B15004" t="s">
        <v>194</v>
      </c>
      <c r="C15004" t="s">
        <v>451</v>
      </c>
      <c r="D15004">
        <v>0</v>
      </c>
      <c r="E15004">
        <v>2020</v>
      </c>
    </row>
    <row r="15005" spans="1:5" x14ac:dyDescent="0.25">
      <c r="A15005" t="s">
        <v>356</v>
      </c>
      <c r="B15005" t="s">
        <v>194</v>
      </c>
      <c r="C15005" t="s">
        <v>452</v>
      </c>
      <c r="D15005">
        <v>0</v>
      </c>
      <c r="E15005">
        <v>2018</v>
      </c>
    </row>
    <row r="15006" spans="1:5" x14ac:dyDescent="0.25">
      <c r="A15006" t="s">
        <v>356</v>
      </c>
      <c r="B15006" t="s">
        <v>194</v>
      </c>
      <c r="C15006" t="s">
        <v>452</v>
      </c>
      <c r="D15006">
        <v>0</v>
      </c>
      <c r="E15006">
        <v>2019</v>
      </c>
    </row>
    <row r="15007" spans="1:5" x14ac:dyDescent="0.25">
      <c r="A15007" t="s">
        <v>356</v>
      </c>
      <c r="B15007" t="s">
        <v>194</v>
      </c>
      <c r="C15007" t="s">
        <v>452</v>
      </c>
      <c r="D15007">
        <v>0</v>
      </c>
      <c r="E15007">
        <v>2020</v>
      </c>
    </row>
    <row r="15008" spans="1:5" x14ac:dyDescent="0.25">
      <c r="A15008" t="s">
        <v>356</v>
      </c>
      <c r="B15008" t="s">
        <v>194</v>
      </c>
      <c r="C15008" t="s">
        <v>453</v>
      </c>
      <c r="D15008">
        <v>-27000000</v>
      </c>
      <c r="E15008">
        <v>2018</v>
      </c>
    </row>
    <row r="15009" spans="1:5" x14ac:dyDescent="0.25">
      <c r="A15009" t="s">
        <v>356</v>
      </c>
      <c r="B15009" t="s">
        <v>194</v>
      </c>
      <c r="C15009" t="s">
        <v>453</v>
      </c>
      <c r="D15009">
        <v>-66000000</v>
      </c>
      <c r="E15009">
        <v>2019</v>
      </c>
    </row>
    <row r="15010" spans="1:5" x14ac:dyDescent="0.25">
      <c r="A15010" t="s">
        <v>356</v>
      </c>
      <c r="B15010" t="s">
        <v>194</v>
      </c>
      <c r="C15010" t="s">
        <v>453</v>
      </c>
      <c r="D15010">
        <v>15000000</v>
      </c>
      <c r="E15010">
        <v>2020</v>
      </c>
    </row>
    <row r="15011" spans="1:5" x14ac:dyDescent="0.25">
      <c r="A15011" t="s">
        <v>356</v>
      </c>
      <c r="B15011" t="s">
        <v>194</v>
      </c>
      <c r="C15011" t="s">
        <v>454</v>
      </c>
      <c r="D15011">
        <v>6220000000</v>
      </c>
      <c r="E15011">
        <v>2018</v>
      </c>
    </row>
    <row r="15012" spans="1:5" x14ac:dyDescent="0.25">
      <c r="A15012" t="s">
        <v>356</v>
      </c>
      <c r="B15012" t="s">
        <v>194</v>
      </c>
      <c r="C15012" t="s">
        <v>454</v>
      </c>
      <c r="D15012">
        <v>9843000000</v>
      </c>
      <c r="E15012">
        <v>2019</v>
      </c>
    </row>
    <row r="15013" spans="1:5" x14ac:dyDescent="0.25">
      <c r="A15013" t="s">
        <v>356</v>
      </c>
      <c r="B15013" t="s">
        <v>194</v>
      </c>
      <c r="C15013" t="s">
        <v>454</v>
      </c>
      <c r="D15013">
        <v>7067000000</v>
      </c>
      <c r="E15013">
        <v>2020</v>
      </c>
    </row>
    <row r="15014" spans="1:5" x14ac:dyDescent="0.25">
      <c r="A15014" t="s">
        <v>356</v>
      </c>
      <c r="B15014" t="s">
        <v>194</v>
      </c>
      <c r="C15014" t="s">
        <v>24</v>
      </c>
      <c r="D15014">
        <v>6193000000</v>
      </c>
      <c r="E15014">
        <v>2018</v>
      </c>
    </row>
    <row r="15015" spans="1:5" x14ac:dyDescent="0.25">
      <c r="A15015" t="s">
        <v>356</v>
      </c>
      <c r="B15015" t="s">
        <v>194</v>
      </c>
      <c r="C15015" t="s">
        <v>24</v>
      </c>
      <c r="D15015">
        <v>9777000000</v>
      </c>
      <c r="E15015">
        <v>2019</v>
      </c>
    </row>
    <row r="15016" spans="1:5" x14ac:dyDescent="0.25">
      <c r="A15016" t="s">
        <v>356</v>
      </c>
      <c r="B15016" t="s">
        <v>194</v>
      </c>
      <c r="C15016" t="s">
        <v>24</v>
      </c>
      <c r="D15016">
        <v>7082000000</v>
      </c>
      <c r="E15016">
        <v>2020</v>
      </c>
    </row>
    <row r="15017" spans="1:5" x14ac:dyDescent="0.25">
      <c r="A15017" t="s">
        <v>356</v>
      </c>
      <c r="B15017" t="s">
        <v>194</v>
      </c>
      <c r="C15017" t="s">
        <v>455</v>
      </c>
      <c r="D15017">
        <v>13291000000</v>
      </c>
      <c r="E15017">
        <v>2018</v>
      </c>
    </row>
    <row r="15018" spans="1:5" x14ac:dyDescent="0.25">
      <c r="A15018" t="s">
        <v>356</v>
      </c>
      <c r="B15018" t="s">
        <v>194</v>
      </c>
      <c r="C15018" t="s">
        <v>455</v>
      </c>
      <c r="D15018">
        <v>15053000000</v>
      </c>
      <c r="E15018">
        <v>2019</v>
      </c>
    </row>
    <row r="15019" spans="1:5" x14ac:dyDescent="0.25">
      <c r="A15019" t="s">
        <v>356</v>
      </c>
      <c r="B15019" t="s">
        <v>194</v>
      </c>
      <c r="C15019" t="s">
        <v>455</v>
      </c>
      <c r="D15019">
        <v>17986000000</v>
      </c>
      <c r="E15019">
        <v>2020</v>
      </c>
    </row>
    <row r="15020" spans="1:5" x14ac:dyDescent="0.25">
      <c r="A15020" t="s">
        <v>356</v>
      </c>
      <c r="B15020" t="s">
        <v>194</v>
      </c>
      <c r="C15020" t="s">
        <v>14</v>
      </c>
      <c r="D15020">
        <v>56762000000</v>
      </c>
      <c r="E15020">
        <v>2018</v>
      </c>
    </row>
    <row r="15021" spans="1:5" x14ac:dyDescent="0.25">
      <c r="A15021" t="s">
        <v>356</v>
      </c>
      <c r="B15021" t="s">
        <v>194</v>
      </c>
      <c r="C15021" t="s">
        <v>14</v>
      </c>
      <c r="D15021">
        <v>56914000000</v>
      </c>
      <c r="E15021">
        <v>2019</v>
      </c>
    </row>
    <row r="15022" spans="1:5" x14ac:dyDescent="0.25">
      <c r="A15022" t="s">
        <v>356</v>
      </c>
      <c r="B15022" t="s">
        <v>194</v>
      </c>
      <c r="C15022" t="s">
        <v>14</v>
      </c>
      <c r="D15022">
        <v>63824000000</v>
      </c>
      <c r="E15022">
        <v>2020</v>
      </c>
    </row>
    <row r="15023" spans="1:5" x14ac:dyDescent="0.25">
      <c r="A15023" t="s">
        <v>356</v>
      </c>
      <c r="B15023" t="s">
        <v>194</v>
      </c>
      <c r="C15023" t="s">
        <v>17</v>
      </c>
      <c r="D15023">
        <v>33549000000</v>
      </c>
      <c r="E15023">
        <v>2018</v>
      </c>
    </row>
    <row r="15024" spans="1:5" x14ac:dyDescent="0.25">
      <c r="A15024" t="s">
        <v>356</v>
      </c>
      <c r="B15024" t="s">
        <v>194</v>
      </c>
      <c r="C15024" t="s">
        <v>17</v>
      </c>
      <c r="D15024">
        <v>36176000000</v>
      </c>
      <c r="E15024">
        <v>2019</v>
      </c>
    </row>
    <row r="15025" spans="1:5" x14ac:dyDescent="0.25">
      <c r="A15025" t="s">
        <v>356</v>
      </c>
      <c r="B15025" t="s">
        <v>194</v>
      </c>
      <c r="C15025" t="s">
        <v>17</v>
      </c>
      <c r="D15025">
        <v>38857000000</v>
      </c>
      <c r="E15025">
        <v>2020</v>
      </c>
    </row>
    <row r="15026" spans="1:5" x14ac:dyDescent="0.25">
      <c r="A15026" t="s">
        <v>356</v>
      </c>
      <c r="B15026" t="s">
        <v>194</v>
      </c>
      <c r="C15026" t="s">
        <v>456</v>
      </c>
      <c r="D15026">
        <v>10102000000</v>
      </c>
      <c r="E15026">
        <v>2018</v>
      </c>
    </row>
    <row r="15027" spans="1:5" x14ac:dyDescent="0.25">
      <c r="A15027" t="s">
        <v>356</v>
      </c>
      <c r="B15027" t="s">
        <v>194</v>
      </c>
      <c r="C15027" t="s">
        <v>456</v>
      </c>
      <c r="D15027">
        <v>10615000000</v>
      </c>
      <c r="E15027">
        <v>2019</v>
      </c>
    </row>
    <row r="15028" spans="1:5" x14ac:dyDescent="0.25">
      <c r="A15028" t="s">
        <v>356</v>
      </c>
      <c r="B15028" t="s">
        <v>194</v>
      </c>
      <c r="C15028" t="s">
        <v>456</v>
      </c>
      <c r="D15028">
        <v>10468000000</v>
      </c>
      <c r="E15028">
        <v>2020</v>
      </c>
    </row>
    <row r="15029" spans="1:5" x14ac:dyDescent="0.25">
      <c r="A15029" t="s">
        <v>356</v>
      </c>
      <c r="B15029" t="s">
        <v>194</v>
      </c>
      <c r="C15029" t="s">
        <v>457</v>
      </c>
      <c r="D15029">
        <v>0</v>
      </c>
      <c r="E15029">
        <v>2018</v>
      </c>
    </row>
    <row r="15030" spans="1:5" x14ac:dyDescent="0.25">
      <c r="A15030" t="s">
        <v>356</v>
      </c>
      <c r="B15030" t="s">
        <v>194</v>
      </c>
      <c r="C15030" t="s">
        <v>457</v>
      </c>
      <c r="D15030">
        <v>0</v>
      </c>
      <c r="E15030">
        <v>2020</v>
      </c>
    </row>
    <row r="15031" spans="1:5" x14ac:dyDescent="0.25">
      <c r="A15031" t="s">
        <v>356</v>
      </c>
      <c r="B15031" t="s">
        <v>194</v>
      </c>
      <c r="C15031" t="s">
        <v>494</v>
      </c>
      <c r="D15031">
        <v>0</v>
      </c>
      <c r="E15031">
        <v>2019</v>
      </c>
    </row>
    <row r="15032" spans="1:5" x14ac:dyDescent="0.25">
      <c r="A15032" t="s">
        <v>356</v>
      </c>
      <c r="B15032" t="s">
        <v>194</v>
      </c>
      <c r="C15032" t="s">
        <v>458</v>
      </c>
      <c r="D15032">
        <v>20486000000</v>
      </c>
      <c r="E15032">
        <v>2018</v>
      </c>
    </row>
    <row r="15033" spans="1:5" x14ac:dyDescent="0.25">
      <c r="A15033" t="s">
        <v>356</v>
      </c>
      <c r="B15033" t="s">
        <v>194</v>
      </c>
      <c r="C15033" t="s">
        <v>458</v>
      </c>
      <c r="D15033">
        <v>21125000000</v>
      </c>
      <c r="E15033">
        <v>2019</v>
      </c>
    </row>
    <row r="15034" spans="1:5" x14ac:dyDescent="0.25">
      <c r="A15034" t="s">
        <v>356</v>
      </c>
      <c r="B15034" t="s">
        <v>194</v>
      </c>
      <c r="C15034" t="s">
        <v>458</v>
      </c>
      <c r="D15034">
        <v>24604000000</v>
      </c>
      <c r="E15034">
        <v>2020</v>
      </c>
    </row>
    <row r="15035" spans="1:5" x14ac:dyDescent="0.25">
      <c r="A15035" t="s">
        <v>356</v>
      </c>
      <c r="B15035" t="s">
        <v>194</v>
      </c>
      <c r="C15035" t="s">
        <v>459</v>
      </c>
      <c r="D15035">
        <v>8299000000</v>
      </c>
      <c r="E15035">
        <v>2018</v>
      </c>
    </row>
    <row r="15036" spans="1:5" x14ac:dyDescent="0.25">
      <c r="A15036" t="s">
        <v>356</v>
      </c>
      <c r="B15036" t="s">
        <v>194</v>
      </c>
      <c r="C15036" t="s">
        <v>459</v>
      </c>
      <c r="D15036">
        <v>11603000000</v>
      </c>
      <c r="E15036">
        <v>2019</v>
      </c>
    </row>
    <row r="15037" spans="1:5" x14ac:dyDescent="0.25">
      <c r="A15037" t="s">
        <v>356</v>
      </c>
      <c r="B15037" t="s">
        <v>194</v>
      </c>
      <c r="C15037" t="s">
        <v>459</v>
      </c>
      <c r="D15037">
        <v>7905000000</v>
      </c>
      <c r="E15037">
        <v>2020</v>
      </c>
    </row>
    <row r="15038" spans="1:5" x14ac:dyDescent="0.25">
      <c r="A15038" t="s">
        <v>356</v>
      </c>
      <c r="B15038" t="s">
        <v>194</v>
      </c>
      <c r="C15038" t="s">
        <v>460</v>
      </c>
      <c r="D15038">
        <v>-28851000000</v>
      </c>
      <c r="E15038">
        <v>2018</v>
      </c>
    </row>
    <row r="15039" spans="1:5" x14ac:dyDescent="0.25">
      <c r="A15039" t="s">
        <v>356</v>
      </c>
      <c r="B15039" t="s">
        <v>194</v>
      </c>
      <c r="C15039" t="s">
        <v>460</v>
      </c>
      <c r="D15039">
        <v>-20945000000</v>
      </c>
      <c r="E15039">
        <v>2019</v>
      </c>
    </row>
    <row r="15040" spans="1:5" x14ac:dyDescent="0.25">
      <c r="A15040" t="s">
        <v>356</v>
      </c>
      <c r="B15040" t="s">
        <v>194</v>
      </c>
      <c r="C15040" t="s">
        <v>460</v>
      </c>
      <c r="D15040">
        <v>-15428000000</v>
      </c>
      <c r="E15040">
        <v>2020</v>
      </c>
    </row>
    <row r="15041" spans="1:5" x14ac:dyDescent="0.25">
      <c r="A15041" t="s">
        <v>356</v>
      </c>
      <c r="B15041" t="s">
        <v>194</v>
      </c>
      <c r="C15041" t="s">
        <v>461</v>
      </c>
      <c r="D15041">
        <v>14187000000</v>
      </c>
      <c r="E15041">
        <v>2018</v>
      </c>
    </row>
    <row r="15042" spans="1:5" x14ac:dyDescent="0.25">
      <c r="A15042" t="s">
        <v>356</v>
      </c>
      <c r="B15042" t="s">
        <v>194</v>
      </c>
      <c r="C15042" t="s">
        <v>461</v>
      </c>
      <c r="D15042">
        <v>6264000000</v>
      </c>
      <c r="E15042">
        <v>2019</v>
      </c>
    </row>
    <row r="15043" spans="1:5" x14ac:dyDescent="0.25">
      <c r="A15043" t="s">
        <v>356</v>
      </c>
      <c r="B15043" t="s">
        <v>194</v>
      </c>
      <c r="C15043" t="s">
        <v>461</v>
      </c>
      <c r="D15043">
        <v>-2042000000</v>
      </c>
      <c r="E15043">
        <v>2020</v>
      </c>
    </row>
    <row r="15044" spans="1:5" x14ac:dyDescent="0.25">
      <c r="A15044" t="s">
        <v>356</v>
      </c>
      <c r="B15044" t="s">
        <v>194</v>
      </c>
      <c r="C15044" t="s">
        <v>462</v>
      </c>
      <c r="D15044">
        <v>4276000000</v>
      </c>
      <c r="E15044">
        <v>2018</v>
      </c>
    </row>
    <row r="15045" spans="1:5" x14ac:dyDescent="0.25">
      <c r="A15045" t="s">
        <v>356</v>
      </c>
      <c r="B15045" t="s">
        <v>194</v>
      </c>
      <c r="C15045" t="s">
        <v>462</v>
      </c>
      <c r="D15045">
        <v>10978000000</v>
      </c>
      <c r="E15045">
        <v>2019</v>
      </c>
    </row>
    <row r="15046" spans="1:5" x14ac:dyDescent="0.25">
      <c r="A15046" t="s">
        <v>356</v>
      </c>
      <c r="B15046" t="s">
        <v>194</v>
      </c>
      <c r="C15046" t="s">
        <v>462</v>
      </c>
      <c r="D15046">
        <v>4603000000</v>
      </c>
      <c r="E15046">
        <v>2020</v>
      </c>
    </row>
    <row r="15047" spans="1:5" x14ac:dyDescent="0.25">
      <c r="A15047" t="s">
        <v>356</v>
      </c>
      <c r="B15047" t="s">
        <v>194</v>
      </c>
      <c r="C15047" t="s">
        <v>463</v>
      </c>
      <c r="D15047">
        <v>-361000000</v>
      </c>
      <c r="E15047">
        <v>2018</v>
      </c>
    </row>
    <row r="15048" spans="1:5" x14ac:dyDescent="0.25">
      <c r="A15048" t="s">
        <v>356</v>
      </c>
      <c r="B15048" t="s">
        <v>194</v>
      </c>
      <c r="C15048" t="s">
        <v>463</v>
      </c>
      <c r="D15048">
        <v>-648000000</v>
      </c>
      <c r="E15048">
        <v>2019</v>
      </c>
    </row>
    <row r="15049" spans="1:5" x14ac:dyDescent="0.25">
      <c r="A15049" t="s">
        <v>356</v>
      </c>
      <c r="B15049" t="s">
        <v>194</v>
      </c>
      <c r="C15049" t="s">
        <v>463</v>
      </c>
      <c r="D15049">
        <v>-441000000</v>
      </c>
      <c r="E15049">
        <v>2020</v>
      </c>
    </row>
    <row r="15050" spans="1:5" x14ac:dyDescent="0.25">
      <c r="A15050" t="s">
        <v>356</v>
      </c>
      <c r="B15050" t="s">
        <v>194</v>
      </c>
      <c r="C15050" t="s">
        <v>12</v>
      </c>
      <c r="D15050">
        <v>5399000000</v>
      </c>
      <c r="E15050">
        <v>2018</v>
      </c>
    </row>
    <row r="15051" spans="1:5" x14ac:dyDescent="0.25">
      <c r="A15051" t="s">
        <v>356</v>
      </c>
      <c r="B15051" t="s">
        <v>194</v>
      </c>
      <c r="C15051" t="s">
        <v>12</v>
      </c>
      <c r="D15051">
        <v>5051000000</v>
      </c>
      <c r="E15051">
        <v>2019</v>
      </c>
    </row>
    <row r="15052" spans="1:5" x14ac:dyDescent="0.25">
      <c r="A15052" t="s">
        <v>356</v>
      </c>
      <c r="B15052" t="s">
        <v>194</v>
      </c>
      <c r="C15052" t="s">
        <v>12</v>
      </c>
      <c r="D15052">
        <v>5541000000</v>
      </c>
      <c r="E15052">
        <v>2020</v>
      </c>
    </row>
    <row r="15053" spans="1:5" x14ac:dyDescent="0.25">
      <c r="A15053" t="s">
        <v>356</v>
      </c>
      <c r="B15053" t="s">
        <v>194</v>
      </c>
      <c r="C15053" t="s">
        <v>464</v>
      </c>
      <c r="D15053">
        <v>10151000000</v>
      </c>
      <c r="E15053">
        <v>2018</v>
      </c>
    </row>
    <row r="15054" spans="1:5" x14ac:dyDescent="0.25">
      <c r="A15054" t="s">
        <v>356</v>
      </c>
      <c r="B15054" t="s">
        <v>194</v>
      </c>
      <c r="C15054" t="s">
        <v>464</v>
      </c>
      <c r="D15054">
        <v>12549000000</v>
      </c>
      <c r="E15054">
        <v>2019</v>
      </c>
    </row>
    <row r="15055" spans="1:5" x14ac:dyDescent="0.25">
      <c r="A15055" t="s">
        <v>356</v>
      </c>
      <c r="B15055" t="s">
        <v>194</v>
      </c>
      <c r="C15055" t="s">
        <v>464</v>
      </c>
      <c r="D15055">
        <v>13053000000</v>
      </c>
      <c r="E15055">
        <v>2020</v>
      </c>
    </row>
    <row r="15056" spans="1:5" x14ac:dyDescent="0.25">
      <c r="A15056" t="s">
        <v>356</v>
      </c>
      <c r="B15056" t="s">
        <v>194</v>
      </c>
      <c r="C15056" t="s">
        <v>465</v>
      </c>
      <c r="D15056">
        <v>5881000000</v>
      </c>
      <c r="E15056">
        <v>2018</v>
      </c>
    </row>
    <row r="15057" spans="1:5" x14ac:dyDescent="0.25">
      <c r="A15057" t="s">
        <v>356</v>
      </c>
      <c r="B15057" t="s">
        <v>194</v>
      </c>
      <c r="C15057" t="s">
        <v>465</v>
      </c>
      <c r="D15057">
        <v>6771000000</v>
      </c>
      <c r="E15057">
        <v>2019</v>
      </c>
    </row>
    <row r="15058" spans="1:5" x14ac:dyDescent="0.25">
      <c r="A15058" t="s">
        <v>356</v>
      </c>
      <c r="B15058" t="s">
        <v>194</v>
      </c>
      <c r="C15058" t="s">
        <v>465</v>
      </c>
      <c r="D15058">
        <v>10211000000</v>
      </c>
      <c r="E15058">
        <v>2020</v>
      </c>
    </row>
    <row r="15059" spans="1:5" x14ac:dyDescent="0.25">
      <c r="A15059" t="s">
        <v>356</v>
      </c>
      <c r="B15059" t="s">
        <v>194</v>
      </c>
      <c r="C15059" t="s">
        <v>466</v>
      </c>
      <c r="D15059">
        <v>13743000000</v>
      </c>
      <c r="E15059">
        <v>2018</v>
      </c>
    </row>
    <row r="15060" spans="1:5" x14ac:dyDescent="0.25">
      <c r="A15060" t="s">
        <v>356</v>
      </c>
      <c r="B15060" t="s">
        <v>194</v>
      </c>
      <c r="C15060" t="s">
        <v>466</v>
      </c>
      <c r="D15060">
        <v>13440000000</v>
      </c>
      <c r="E15060">
        <v>2019</v>
      </c>
    </row>
    <row r="15061" spans="1:5" x14ac:dyDescent="0.25">
      <c r="A15061" t="s">
        <v>356</v>
      </c>
      <c r="B15061" t="s">
        <v>194</v>
      </c>
      <c r="C15061" t="s">
        <v>466</v>
      </c>
      <c r="D15061">
        <v>13497000000</v>
      </c>
      <c r="E15061">
        <v>2020</v>
      </c>
    </row>
    <row r="15062" spans="1:5" x14ac:dyDescent="0.25">
      <c r="A15062" t="s">
        <v>356</v>
      </c>
      <c r="B15062" t="s">
        <v>194</v>
      </c>
      <c r="C15062" t="s">
        <v>467</v>
      </c>
      <c r="D15062">
        <v>632000000</v>
      </c>
      <c r="E15062">
        <v>2018</v>
      </c>
    </row>
    <row r="15063" spans="1:5" x14ac:dyDescent="0.25">
      <c r="A15063" t="s">
        <v>356</v>
      </c>
      <c r="B15063" t="s">
        <v>194</v>
      </c>
      <c r="C15063" t="s">
        <v>467</v>
      </c>
      <c r="D15063">
        <v>638000000</v>
      </c>
      <c r="E15063">
        <v>2019</v>
      </c>
    </row>
    <row r="15064" spans="1:5" x14ac:dyDescent="0.25">
      <c r="A15064" t="s">
        <v>356</v>
      </c>
      <c r="B15064" t="s">
        <v>194</v>
      </c>
      <c r="C15064" t="s">
        <v>467</v>
      </c>
      <c r="D15064">
        <v>578000000</v>
      </c>
      <c r="E15064">
        <v>2020</v>
      </c>
    </row>
    <row r="15065" spans="1:5" x14ac:dyDescent="0.25">
      <c r="A15065" t="s">
        <v>356</v>
      </c>
      <c r="B15065" t="s">
        <v>194</v>
      </c>
      <c r="C15065" t="s">
        <v>468</v>
      </c>
      <c r="D15065">
        <v>0</v>
      </c>
      <c r="E15065">
        <v>2018</v>
      </c>
    </row>
    <row r="15066" spans="1:5" x14ac:dyDescent="0.25">
      <c r="A15066" t="s">
        <v>356</v>
      </c>
      <c r="B15066" t="s">
        <v>194</v>
      </c>
      <c r="C15066" t="s">
        <v>468</v>
      </c>
      <c r="D15066">
        <v>0</v>
      </c>
      <c r="E15066">
        <v>2019</v>
      </c>
    </row>
    <row r="15067" spans="1:5" x14ac:dyDescent="0.25">
      <c r="A15067" t="s">
        <v>356</v>
      </c>
      <c r="B15067" t="s">
        <v>194</v>
      </c>
      <c r="C15067" t="s">
        <v>468</v>
      </c>
      <c r="D15067">
        <v>0</v>
      </c>
      <c r="E15067">
        <v>2020</v>
      </c>
    </row>
    <row r="15068" spans="1:5" x14ac:dyDescent="0.25">
      <c r="A15068" t="s">
        <v>356</v>
      </c>
      <c r="B15068" t="s">
        <v>194</v>
      </c>
      <c r="C15068" t="s">
        <v>469</v>
      </c>
      <c r="D15068">
        <v>5172000000</v>
      </c>
      <c r="E15068">
        <v>2018</v>
      </c>
    </row>
    <row r="15069" spans="1:5" x14ac:dyDescent="0.25">
      <c r="A15069" t="s">
        <v>356</v>
      </c>
      <c r="B15069" t="s">
        <v>194</v>
      </c>
      <c r="C15069" t="s">
        <v>469</v>
      </c>
      <c r="D15069">
        <v>5695000000</v>
      </c>
      <c r="E15069">
        <v>2019</v>
      </c>
    </row>
    <row r="15070" spans="1:5" x14ac:dyDescent="0.25">
      <c r="A15070" t="s">
        <v>356</v>
      </c>
      <c r="B15070" t="s">
        <v>194</v>
      </c>
      <c r="C15070" t="s">
        <v>469</v>
      </c>
      <c r="D15070">
        <v>6215000000</v>
      </c>
      <c r="E15070">
        <v>2020</v>
      </c>
    </row>
    <row r="15071" spans="1:5" x14ac:dyDescent="0.25">
      <c r="A15071" t="s">
        <v>356</v>
      </c>
      <c r="B15071" t="s">
        <v>194</v>
      </c>
      <c r="C15071" t="s">
        <v>470</v>
      </c>
      <c r="D15071">
        <v>7994000000</v>
      </c>
      <c r="E15071">
        <v>2018</v>
      </c>
    </row>
    <row r="15072" spans="1:5" x14ac:dyDescent="0.25">
      <c r="A15072" t="s">
        <v>356</v>
      </c>
      <c r="B15072" t="s">
        <v>194</v>
      </c>
      <c r="C15072" t="s">
        <v>470</v>
      </c>
      <c r="D15072">
        <v>3202000000</v>
      </c>
      <c r="E15072">
        <v>2019</v>
      </c>
    </row>
    <row r="15073" spans="1:5" x14ac:dyDescent="0.25">
      <c r="A15073" t="s">
        <v>356</v>
      </c>
      <c r="B15073" t="s">
        <v>194</v>
      </c>
      <c r="C15073" t="s">
        <v>470</v>
      </c>
      <c r="D15073">
        <v>95000000</v>
      </c>
      <c r="E15073">
        <v>2020</v>
      </c>
    </row>
    <row r="15074" spans="1:5" x14ac:dyDescent="0.25">
      <c r="A15074" t="s">
        <v>356</v>
      </c>
      <c r="B15074" t="s">
        <v>194</v>
      </c>
      <c r="C15074" t="s">
        <v>471</v>
      </c>
      <c r="D15074">
        <v>0</v>
      </c>
      <c r="E15074">
        <v>2018</v>
      </c>
    </row>
    <row r="15075" spans="1:5" x14ac:dyDescent="0.25">
      <c r="A15075" t="s">
        <v>356</v>
      </c>
      <c r="B15075" t="s">
        <v>194</v>
      </c>
      <c r="C15075" t="s">
        <v>471</v>
      </c>
      <c r="D15075">
        <v>0</v>
      </c>
      <c r="E15075">
        <v>2019</v>
      </c>
    </row>
    <row r="15076" spans="1:5" x14ac:dyDescent="0.25">
      <c r="A15076" t="s">
        <v>356</v>
      </c>
      <c r="B15076" t="s">
        <v>194</v>
      </c>
      <c r="C15076" t="s">
        <v>471</v>
      </c>
      <c r="D15076">
        <v>0</v>
      </c>
      <c r="E15076">
        <v>2020</v>
      </c>
    </row>
    <row r="15077" spans="1:5" x14ac:dyDescent="0.25">
      <c r="A15077" t="s">
        <v>356</v>
      </c>
      <c r="B15077" t="s">
        <v>194</v>
      </c>
      <c r="C15077" t="s">
        <v>472</v>
      </c>
      <c r="D15077">
        <v>0</v>
      </c>
      <c r="E15077">
        <v>2018</v>
      </c>
    </row>
    <row r="15078" spans="1:5" x14ac:dyDescent="0.25">
      <c r="A15078" t="s">
        <v>356</v>
      </c>
      <c r="B15078" t="s">
        <v>194</v>
      </c>
      <c r="C15078" t="s">
        <v>472</v>
      </c>
      <c r="D15078">
        <v>0</v>
      </c>
      <c r="E15078">
        <v>2019</v>
      </c>
    </row>
    <row r="15079" spans="1:5" x14ac:dyDescent="0.25">
      <c r="A15079" t="s">
        <v>356</v>
      </c>
      <c r="B15079" t="s">
        <v>194</v>
      </c>
      <c r="C15079" t="s">
        <v>472</v>
      </c>
      <c r="D15079">
        <v>0</v>
      </c>
      <c r="E15079">
        <v>2020</v>
      </c>
    </row>
    <row r="15080" spans="1:5" x14ac:dyDescent="0.25">
      <c r="A15080" t="s">
        <v>356</v>
      </c>
      <c r="B15080" t="s">
        <v>194</v>
      </c>
      <c r="C15080" t="s">
        <v>473</v>
      </c>
      <c r="D15080">
        <v>0</v>
      </c>
      <c r="E15080">
        <v>2018</v>
      </c>
    </row>
    <row r="15081" spans="1:5" x14ac:dyDescent="0.25">
      <c r="A15081" t="s">
        <v>356</v>
      </c>
      <c r="B15081" t="s">
        <v>194</v>
      </c>
      <c r="C15081" t="s">
        <v>473</v>
      </c>
      <c r="D15081">
        <v>0</v>
      </c>
      <c r="E15081">
        <v>2019</v>
      </c>
    </row>
    <row r="15082" spans="1:5" x14ac:dyDescent="0.25">
      <c r="A15082" t="s">
        <v>356</v>
      </c>
      <c r="B15082" t="s">
        <v>194</v>
      </c>
      <c r="C15082" t="s">
        <v>473</v>
      </c>
      <c r="D15082">
        <v>0</v>
      </c>
      <c r="E15082">
        <v>2020</v>
      </c>
    </row>
    <row r="15083" spans="1:5" x14ac:dyDescent="0.25">
      <c r="A15083" t="s">
        <v>356</v>
      </c>
      <c r="B15083" t="s">
        <v>194</v>
      </c>
      <c r="C15083" t="s">
        <v>474</v>
      </c>
      <c r="D15083">
        <v>15252000000</v>
      </c>
      <c r="E15083">
        <v>2018</v>
      </c>
    </row>
    <row r="15084" spans="1:5" x14ac:dyDescent="0.25">
      <c r="A15084" t="s">
        <v>356</v>
      </c>
      <c r="B15084" t="s">
        <v>194</v>
      </c>
      <c r="C15084" t="s">
        <v>474</v>
      </c>
      <c r="D15084">
        <v>8622000000</v>
      </c>
      <c r="E15084">
        <v>2019</v>
      </c>
    </row>
    <row r="15085" spans="1:5" x14ac:dyDescent="0.25">
      <c r="A15085" t="s">
        <v>356</v>
      </c>
      <c r="B15085" t="s">
        <v>194</v>
      </c>
      <c r="C15085" t="s">
        <v>474</v>
      </c>
      <c r="D15085">
        <v>2812000000</v>
      </c>
      <c r="E15085">
        <v>2020</v>
      </c>
    </row>
    <row r="15086" spans="1:5" x14ac:dyDescent="0.25">
      <c r="A15086" t="s">
        <v>356</v>
      </c>
      <c r="B15086" t="s">
        <v>194</v>
      </c>
      <c r="C15086" t="s">
        <v>475</v>
      </c>
      <c r="D15086">
        <v>591000000</v>
      </c>
      <c r="E15086">
        <v>2018</v>
      </c>
    </row>
    <row r="15087" spans="1:5" x14ac:dyDescent="0.25">
      <c r="A15087" t="s">
        <v>356</v>
      </c>
      <c r="B15087" t="s">
        <v>194</v>
      </c>
      <c r="C15087" t="s">
        <v>475</v>
      </c>
      <c r="D15087">
        <v>361000000</v>
      </c>
      <c r="E15087">
        <v>2019</v>
      </c>
    </row>
    <row r="15088" spans="1:5" x14ac:dyDescent="0.25">
      <c r="A15088" t="s">
        <v>356</v>
      </c>
      <c r="B15088" t="s">
        <v>194</v>
      </c>
      <c r="C15088" t="s">
        <v>475</v>
      </c>
      <c r="D15088">
        <v>89000000</v>
      </c>
      <c r="E15088">
        <v>2020</v>
      </c>
    </row>
    <row r="15089" spans="1:5" x14ac:dyDescent="0.25">
      <c r="A15089" t="s">
        <v>356</v>
      </c>
      <c r="B15089" t="s">
        <v>194</v>
      </c>
      <c r="C15089" t="s">
        <v>476</v>
      </c>
      <c r="D15089">
        <v>0</v>
      </c>
      <c r="E15089">
        <v>2018</v>
      </c>
    </row>
    <row r="15090" spans="1:5" x14ac:dyDescent="0.25">
      <c r="A15090" t="s">
        <v>356</v>
      </c>
      <c r="B15090" t="s">
        <v>194</v>
      </c>
      <c r="C15090" t="s">
        <v>476</v>
      </c>
      <c r="D15090">
        <v>0</v>
      </c>
      <c r="E15090">
        <v>2019</v>
      </c>
    </row>
    <row r="15091" spans="1:5" x14ac:dyDescent="0.25">
      <c r="A15091" t="s">
        <v>356</v>
      </c>
      <c r="B15091" t="s">
        <v>194</v>
      </c>
      <c r="C15091" t="s">
        <v>476</v>
      </c>
      <c r="D15091">
        <v>0</v>
      </c>
      <c r="E15091">
        <v>2020</v>
      </c>
    </row>
    <row r="15092" spans="1:5" x14ac:dyDescent="0.25">
      <c r="A15092" t="s">
        <v>356</v>
      </c>
      <c r="B15092" t="s">
        <v>194</v>
      </c>
      <c r="C15092" t="s">
        <v>477</v>
      </c>
      <c r="D15092">
        <v>9091000000</v>
      </c>
      <c r="E15092">
        <v>2018</v>
      </c>
    </row>
    <row r="15093" spans="1:5" x14ac:dyDescent="0.25">
      <c r="A15093" t="s">
        <v>356</v>
      </c>
      <c r="B15093" t="s">
        <v>194</v>
      </c>
      <c r="C15093" t="s">
        <v>477</v>
      </c>
      <c r="D15093">
        <v>4780000000</v>
      </c>
      <c r="E15093">
        <v>2019</v>
      </c>
    </row>
    <row r="15094" spans="1:5" x14ac:dyDescent="0.25">
      <c r="A15094" t="s">
        <v>356</v>
      </c>
      <c r="B15094" t="s">
        <v>194</v>
      </c>
      <c r="C15094" t="s">
        <v>477</v>
      </c>
      <c r="D15094">
        <v>1281000000</v>
      </c>
      <c r="E15094">
        <v>2020</v>
      </c>
    </row>
    <row r="15095" spans="1:5" x14ac:dyDescent="0.25">
      <c r="A15095" t="s">
        <v>356</v>
      </c>
      <c r="B15095" t="s">
        <v>194</v>
      </c>
      <c r="C15095" t="s">
        <v>478</v>
      </c>
      <c r="D15095">
        <v>9752000000</v>
      </c>
      <c r="E15095">
        <v>2018</v>
      </c>
    </row>
    <row r="15096" spans="1:5" x14ac:dyDescent="0.25">
      <c r="A15096" t="s">
        <v>356</v>
      </c>
      <c r="B15096" t="s">
        <v>194</v>
      </c>
      <c r="C15096" t="s">
        <v>478</v>
      </c>
      <c r="D15096">
        <v>9872000000</v>
      </c>
      <c r="E15096">
        <v>2019</v>
      </c>
    </row>
    <row r="15097" spans="1:5" x14ac:dyDescent="0.25">
      <c r="A15097" t="s">
        <v>356</v>
      </c>
      <c r="B15097" t="s">
        <v>194</v>
      </c>
      <c r="C15097" t="s">
        <v>478</v>
      </c>
      <c r="D15097">
        <v>13558000000</v>
      </c>
      <c r="E15097">
        <v>2020</v>
      </c>
    </row>
    <row r="15098" spans="1:5" x14ac:dyDescent="0.25">
      <c r="A15098" t="s">
        <v>356</v>
      </c>
      <c r="B15098" t="s">
        <v>194</v>
      </c>
      <c r="C15098" t="s">
        <v>479</v>
      </c>
      <c r="D15098">
        <v>42579000000</v>
      </c>
      <c r="E15098">
        <v>2018</v>
      </c>
    </row>
    <row r="15099" spans="1:5" x14ac:dyDescent="0.25">
      <c r="A15099" t="s">
        <v>356</v>
      </c>
      <c r="B15099" t="s">
        <v>194</v>
      </c>
      <c r="C15099" t="s">
        <v>479</v>
      </c>
      <c r="D15099">
        <v>46602000000</v>
      </c>
      <c r="E15099">
        <v>2019</v>
      </c>
    </row>
    <row r="15100" spans="1:5" x14ac:dyDescent="0.25">
      <c r="A15100" t="s">
        <v>356</v>
      </c>
      <c r="B15100" t="s">
        <v>194</v>
      </c>
      <c r="C15100" t="s">
        <v>479</v>
      </c>
      <c r="D15100">
        <v>47362000000</v>
      </c>
      <c r="E15100">
        <v>2020</v>
      </c>
    </row>
    <row r="15101" spans="1:5" x14ac:dyDescent="0.25">
      <c r="A15101" t="s">
        <v>356</v>
      </c>
      <c r="B15101" t="s">
        <v>194</v>
      </c>
      <c r="C15101" t="s">
        <v>480</v>
      </c>
      <c r="D15101">
        <v>42294000000</v>
      </c>
      <c r="E15101">
        <v>2018</v>
      </c>
    </row>
    <row r="15102" spans="1:5" x14ac:dyDescent="0.25">
      <c r="A15102" t="s">
        <v>356</v>
      </c>
      <c r="B15102" t="s">
        <v>194</v>
      </c>
      <c r="C15102" t="s">
        <v>480</v>
      </c>
      <c r="D15102">
        <v>46840000000</v>
      </c>
      <c r="E15102">
        <v>2019</v>
      </c>
    </row>
    <row r="15103" spans="1:5" x14ac:dyDescent="0.25">
      <c r="A15103" t="s">
        <v>356</v>
      </c>
      <c r="B15103" t="s">
        <v>194</v>
      </c>
      <c r="C15103" t="s">
        <v>480</v>
      </c>
      <c r="D15103">
        <v>47994000000</v>
      </c>
      <c r="E15103">
        <v>2020</v>
      </c>
    </row>
    <row r="15104" spans="1:5" x14ac:dyDescent="0.25">
      <c r="A15104" t="s">
        <v>356</v>
      </c>
      <c r="B15104" t="s">
        <v>194</v>
      </c>
      <c r="C15104" t="s">
        <v>481</v>
      </c>
      <c r="D15104">
        <v>10102000000</v>
      </c>
      <c r="E15104">
        <v>2018</v>
      </c>
    </row>
    <row r="15105" spans="1:5" x14ac:dyDescent="0.25">
      <c r="A15105" t="s">
        <v>356</v>
      </c>
      <c r="B15105" t="s">
        <v>194</v>
      </c>
      <c r="C15105" t="s">
        <v>481</v>
      </c>
      <c r="D15105">
        <v>10615000000</v>
      </c>
      <c r="E15105">
        <v>2019</v>
      </c>
    </row>
    <row r="15106" spans="1:5" x14ac:dyDescent="0.25">
      <c r="A15106" t="s">
        <v>356</v>
      </c>
      <c r="B15106" t="s">
        <v>194</v>
      </c>
      <c r="C15106" t="s">
        <v>481</v>
      </c>
      <c r="D15106">
        <v>10468000000</v>
      </c>
      <c r="E15106">
        <v>2020</v>
      </c>
    </row>
    <row r="15107" spans="1:5" x14ac:dyDescent="0.25">
      <c r="A15107" t="s">
        <v>356</v>
      </c>
      <c r="B15107" t="s">
        <v>194</v>
      </c>
      <c r="C15107" t="s">
        <v>482</v>
      </c>
      <c r="D15107">
        <v>0</v>
      </c>
      <c r="E15107">
        <v>2018</v>
      </c>
    </row>
    <row r="15108" spans="1:5" x14ac:dyDescent="0.25">
      <c r="A15108" t="s">
        <v>356</v>
      </c>
      <c r="B15108" t="s">
        <v>194</v>
      </c>
      <c r="C15108" t="s">
        <v>482</v>
      </c>
      <c r="D15108">
        <v>0</v>
      </c>
      <c r="E15108">
        <v>2019</v>
      </c>
    </row>
    <row r="15109" spans="1:5" x14ac:dyDescent="0.25">
      <c r="A15109" t="s">
        <v>356</v>
      </c>
      <c r="B15109" t="s">
        <v>194</v>
      </c>
      <c r="C15109" t="s">
        <v>482</v>
      </c>
      <c r="D15109">
        <v>0</v>
      </c>
      <c r="E15109">
        <v>2020</v>
      </c>
    </row>
    <row r="15110" spans="1:5" x14ac:dyDescent="0.25">
      <c r="A15110" t="s">
        <v>356</v>
      </c>
      <c r="B15110" t="s">
        <v>194</v>
      </c>
      <c r="C15110" t="s">
        <v>483</v>
      </c>
      <c r="D15110">
        <v>456000000</v>
      </c>
      <c r="E15110">
        <v>2018</v>
      </c>
    </row>
    <row r="15111" spans="1:5" x14ac:dyDescent="0.25">
      <c r="A15111" t="s">
        <v>356</v>
      </c>
      <c r="B15111" t="s">
        <v>194</v>
      </c>
      <c r="C15111" t="s">
        <v>483</v>
      </c>
      <c r="D15111">
        <v>838000000</v>
      </c>
      <c r="E15111">
        <v>2019</v>
      </c>
    </row>
    <row r="15112" spans="1:5" x14ac:dyDescent="0.25">
      <c r="A15112" t="s">
        <v>356</v>
      </c>
      <c r="B15112" t="s">
        <v>194</v>
      </c>
      <c r="C15112" t="s">
        <v>483</v>
      </c>
      <c r="D15112">
        <v>1787000000</v>
      </c>
      <c r="E15112">
        <v>2020</v>
      </c>
    </row>
    <row r="15113" spans="1:5" x14ac:dyDescent="0.25">
      <c r="A15113" t="s">
        <v>356</v>
      </c>
      <c r="B15113" t="s">
        <v>194</v>
      </c>
      <c r="C15113" t="s">
        <v>484</v>
      </c>
      <c r="D15113">
        <v>348000000</v>
      </c>
      <c r="E15113">
        <v>2018</v>
      </c>
    </row>
    <row r="15114" spans="1:5" x14ac:dyDescent="0.25">
      <c r="A15114" t="s">
        <v>356</v>
      </c>
      <c r="B15114" t="s">
        <v>194</v>
      </c>
      <c r="C15114" t="s">
        <v>484</v>
      </c>
      <c r="D15114">
        <v>417000000</v>
      </c>
      <c r="E15114">
        <v>2019</v>
      </c>
    </row>
    <row r="15115" spans="1:5" x14ac:dyDescent="0.25">
      <c r="A15115" t="s">
        <v>356</v>
      </c>
      <c r="B15115" t="s">
        <v>194</v>
      </c>
      <c r="C15115" t="s">
        <v>484</v>
      </c>
      <c r="D15115">
        <v>475000000</v>
      </c>
      <c r="E15115">
        <v>2020</v>
      </c>
    </row>
    <row r="15116" spans="1:5" x14ac:dyDescent="0.25">
      <c r="A15116" t="s">
        <v>356</v>
      </c>
      <c r="B15116" t="s">
        <v>194</v>
      </c>
      <c r="C15116" t="s">
        <v>485</v>
      </c>
      <c r="D15116">
        <v>26701000000</v>
      </c>
      <c r="E15116">
        <v>2018</v>
      </c>
    </row>
    <row r="15117" spans="1:5" x14ac:dyDescent="0.25">
      <c r="A15117" t="s">
        <v>356</v>
      </c>
      <c r="B15117" t="s">
        <v>194</v>
      </c>
      <c r="C15117" t="s">
        <v>485</v>
      </c>
      <c r="D15117">
        <v>25317000000</v>
      </c>
      <c r="E15117">
        <v>2020</v>
      </c>
    </row>
    <row r="15118" spans="1:5" x14ac:dyDescent="0.25">
      <c r="A15118" t="s">
        <v>356</v>
      </c>
      <c r="B15118" t="s">
        <v>194</v>
      </c>
      <c r="C15118" t="s">
        <v>495</v>
      </c>
      <c r="D15118">
        <v>0</v>
      </c>
      <c r="E15118">
        <v>2019</v>
      </c>
    </row>
    <row r="15119" spans="1:5" x14ac:dyDescent="0.25">
      <c r="A15119" t="s">
        <v>356</v>
      </c>
      <c r="B15119" t="s">
        <v>194</v>
      </c>
      <c r="C15119" t="s">
        <v>486</v>
      </c>
      <c r="D15119">
        <v>2076000000</v>
      </c>
      <c r="E15119">
        <v>2018</v>
      </c>
    </row>
    <row r="15120" spans="1:5" x14ac:dyDescent="0.25">
      <c r="A15120" t="s">
        <v>356</v>
      </c>
      <c r="B15120" t="s">
        <v>194</v>
      </c>
      <c r="C15120" t="s">
        <v>486</v>
      </c>
      <c r="D15120">
        <v>1950000000</v>
      </c>
      <c r="E15120">
        <v>2019</v>
      </c>
    </row>
    <row r="15121" spans="1:5" x14ac:dyDescent="0.25">
      <c r="A15121" t="s">
        <v>356</v>
      </c>
      <c r="B15121" t="s">
        <v>194</v>
      </c>
      <c r="C15121" t="s">
        <v>486</v>
      </c>
      <c r="D15121">
        <v>-2022000000</v>
      </c>
      <c r="E15121">
        <v>2020</v>
      </c>
    </row>
    <row r="15122" spans="1:5" x14ac:dyDescent="0.25">
      <c r="A15122" t="s">
        <v>358</v>
      </c>
      <c r="B15122" t="s">
        <v>196</v>
      </c>
      <c r="C15122" t="s">
        <v>411</v>
      </c>
      <c r="D15122">
        <v>0</v>
      </c>
      <c r="E15122">
        <v>2018</v>
      </c>
    </row>
    <row r="15123" spans="1:5" x14ac:dyDescent="0.25">
      <c r="A15123" t="s">
        <v>358</v>
      </c>
      <c r="B15123" t="s">
        <v>196</v>
      </c>
      <c r="C15123" t="s">
        <v>411</v>
      </c>
      <c r="D15123">
        <v>0</v>
      </c>
      <c r="E15123">
        <v>2019</v>
      </c>
    </row>
    <row r="15124" spans="1:5" x14ac:dyDescent="0.25">
      <c r="A15124" t="s">
        <v>358</v>
      </c>
      <c r="B15124" t="s">
        <v>196</v>
      </c>
      <c r="C15124" t="s">
        <v>411</v>
      </c>
      <c r="D15124">
        <v>0</v>
      </c>
      <c r="E15124">
        <v>2020</v>
      </c>
    </row>
    <row r="15125" spans="1:5" x14ac:dyDescent="0.25">
      <c r="A15125" t="s">
        <v>358</v>
      </c>
      <c r="B15125" t="s">
        <v>196</v>
      </c>
      <c r="C15125" t="s">
        <v>10</v>
      </c>
      <c r="D15125">
        <v>99815000000</v>
      </c>
      <c r="E15125">
        <v>2018</v>
      </c>
    </row>
    <row r="15126" spans="1:5" x14ac:dyDescent="0.25">
      <c r="A15126" t="s">
        <v>358</v>
      </c>
      <c r="B15126" t="s">
        <v>196</v>
      </c>
      <c r="C15126" t="s">
        <v>10</v>
      </c>
      <c r="D15126">
        <v>118060000000</v>
      </c>
      <c r="E15126">
        <v>2019</v>
      </c>
    </row>
    <row r="15127" spans="1:5" x14ac:dyDescent="0.25">
      <c r="A15127" t="s">
        <v>358</v>
      </c>
      <c r="B15127" t="s">
        <v>196</v>
      </c>
      <c r="C15127" t="s">
        <v>10</v>
      </c>
      <c r="D15127">
        <v>0</v>
      </c>
      <c r="E15127">
        <v>2020</v>
      </c>
    </row>
    <row r="15128" spans="1:5" x14ac:dyDescent="0.25">
      <c r="A15128" t="s">
        <v>358</v>
      </c>
      <c r="B15128" t="s">
        <v>196</v>
      </c>
      <c r="C15128" t="s">
        <v>412</v>
      </c>
      <c r="D15128">
        <v>23794000000</v>
      </c>
      <c r="E15128">
        <v>2018</v>
      </c>
    </row>
    <row r="15129" spans="1:5" x14ac:dyDescent="0.25">
      <c r="A15129" t="s">
        <v>358</v>
      </c>
      <c r="B15129" t="s">
        <v>196</v>
      </c>
      <c r="C15129" t="s">
        <v>412</v>
      </c>
      <c r="D15129">
        <v>23935000000</v>
      </c>
      <c r="E15129">
        <v>2019</v>
      </c>
    </row>
    <row r="15130" spans="1:5" x14ac:dyDescent="0.25">
      <c r="A15130" t="s">
        <v>358</v>
      </c>
      <c r="B15130" t="s">
        <v>196</v>
      </c>
      <c r="C15130" t="s">
        <v>412</v>
      </c>
      <c r="D15130">
        <v>25546000000</v>
      </c>
      <c r="E15130">
        <v>2020</v>
      </c>
    </row>
    <row r="15131" spans="1:5" x14ac:dyDescent="0.25">
      <c r="A15131" t="s">
        <v>358</v>
      </c>
      <c r="B15131" t="s">
        <v>196</v>
      </c>
      <c r="C15131" t="s">
        <v>413</v>
      </c>
      <c r="D15131">
        <v>1568000000</v>
      </c>
      <c r="E15131">
        <v>2018</v>
      </c>
    </row>
    <row r="15132" spans="1:5" x14ac:dyDescent="0.25">
      <c r="A15132" t="s">
        <v>358</v>
      </c>
      <c r="B15132" t="s">
        <v>196</v>
      </c>
      <c r="C15132" t="s">
        <v>413</v>
      </c>
      <c r="D15132">
        <v>1123000000</v>
      </c>
      <c r="E15132">
        <v>2019</v>
      </c>
    </row>
    <row r="15133" spans="1:5" x14ac:dyDescent="0.25">
      <c r="A15133" t="s">
        <v>358</v>
      </c>
      <c r="B15133" t="s">
        <v>196</v>
      </c>
      <c r="C15133" t="s">
        <v>413</v>
      </c>
      <c r="D15133">
        <v>1336000000</v>
      </c>
      <c r="E15133">
        <v>2020</v>
      </c>
    </row>
    <row r="15134" spans="1:5" x14ac:dyDescent="0.25">
      <c r="A15134" t="s">
        <v>358</v>
      </c>
      <c r="B15134" t="s">
        <v>196</v>
      </c>
      <c r="C15134" t="s">
        <v>15</v>
      </c>
      <c r="D15134">
        <v>853531000000</v>
      </c>
      <c r="E15134">
        <v>2018</v>
      </c>
    </row>
    <row r="15135" spans="1:5" x14ac:dyDescent="0.25">
      <c r="A15135" t="s">
        <v>358</v>
      </c>
      <c r="B15135" t="s">
        <v>196</v>
      </c>
      <c r="C15135" t="s">
        <v>15</v>
      </c>
      <c r="D15135">
        <v>895429000000</v>
      </c>
      <c r="E15135">
        <v>2019</v>
      </c>
    </row>
    <row r="15136" spans="1:5" x14ac:dyDescent="0.25">
      <c r="A15136" t="s">
        <v>358</v>
      </c>
      <c r="B15136" t="s">
        <v>196</v>
      </c>
      <c r="C15136" t="s">
        <v>15</v>
      </c>
      <c r="D15136">
        <v>1115862000000</v>
      </c>
      <c r="E15136">
        <v>2020</v>
      </c>
    </row>
    <row r="15137" spans="1:5" x14ac:dyDescent="0.25">
      <c r="A15137" t="s">
        <v>358</v>
      </c>
      <c r="B15137" t="s">
        <v>196</v>
      </c>
      <c r="C15137" t="s">
        <v>414</v>
      </c>
      <c r="D15137">
        <v>-1865000000</v>
      </c>
      <c r="E15137">
        <v>2018</v>
      </c>
    </row>
    <row r="15138" spans="1:5" x14ac:dyDescent="0.25">
      <c r="A15138" t="s">
        <v>358</v>
      </c>
      <c r="B15138" t="s">
        <v>196</v>
      </c>
      <c r="C15138" t="s">
        <v>414</v>
      </c>
      <c r="D15138">
        <v>-1826000000</v>
      </c>
      <c r="E15138">
        <v>2019</v>
      </c>
    </row>
    <row r="15139" spans="1:5" x14ac:dyDescent="0.25">
      <c r="A15139" t="s">
        <v>358</v>
      </c>
      <c r="B15139" t="s">
        <v>196</v>
      </c>
      <c r="C15139" t="s">
        <v>414</v>
      </c>
      <c r="D15139">
        <v>-1444000000</v>
      </c>
      <c r="E15139">
        <v>2020</v>
      </c>
    </row>
    <row r="15140" spans="1:5" x14ac:dyDescent="0.25">
      <c r="A15140" t="s">
        <v>358</v>
      </c>
      <c r="B15140" t="s">
        <v>196</v>
      </c>
      <c r="C15140" t="s">
        <v>415</v>
      </c>
      <c r="D15140">
        <v>24205000000</v>
      </c>
      <c r="E15140">
        <v>2018</v>
      </c>
    </row>
    <row r="15141" spans="1:5" x14ac:dyDescent="0.25">
      <c r="A15141" t="s">
        <v>358</v>
      </c>
      <c r="B15141" t="s">
        <v>196</v>
      </c>
      <c r="C15141" t="s">
        <v>415</v>
      </c>
      <c r="D15141">
        <v>-11966000000</v>
      </c>
      <c r="E15141">
        <v>2019</v>
      </c>
    </row>
    <row r="15142" spans="1:5" x14ac:dyDescent="0.25">
      <c r="A15142" t="s">
        <v>358</v>
      </c>
      <c r="B15142" t="s">
        <v>196</v>
      </c>
      <c r="C15142" t="s">
        <v>415</v>
      </c>
      <c r="D15142">
        <v>83784000000</v>
      </c>
      <c r="E15142">
        <v>2020</v>
      </c>
    </row>
    <row r="15143" spans="1:5" x14ac:dyDescent="0.25">
      <c r="A15143" t="s">
        <v>358</v>
      </c>
      <c r="B15143" t="s">
        <v>196</v>
      </c>
      <c r="C15143" t="s">
        <v>416</v>
      </c>
      <c r="D15143">
        <v>-22881000000</v>
      </c>
      <c r="E15143">
        <v>2018</v>
      </c>
    </row>
    <row r="15144" spans="1:5" x14ac:dyDescent="0.25">
      <c r="A15144" t="s">
        <v>358</v>
      </c>
      <c r="B15144" t="s">
        <v>196</v>
      </c>
      <c r="C15144" t="s">
        <v>416</v>
      </c>
      <c r="D15144">
        <v>-33561000000</v>
      </c>
      <c r="E15144">
        <v>2019</v>
      </c>
    </row>
    <row r="15145" spans="1:5" x14ac:dyDescent="0.25">
      <c r="A15145" t="s">
        <v>358</v>
      </c>
      <c r="B15145" t="s">
        <v>196</v>
      </c>
      <c r="C15145" t="s">
        <v>416</v>
      </c>
      <c r="D15145">
        <v>-37898000000</v>
      </c>
      <c r="E15145">
        <v>2020</v>
      </c>
    </row>
    <row r="15146" spans="1:5" x14ac:dyDescent="0.25">
      <c r="A15146" t="s">
        <v>358</v>
      </c>
      <c r="B15146" t="s">
        <v>196</v>
      </c>
      <c r="C15146" t="s">
        <v>417</v>
      </c>
      <c r="D15146">
        <v>7305000000</v>
      </c>
      <c r="E15146">
        <v>2018</v>
      </c>
    </row>
    <row r="15147" spans="1:5" x14ac:dyDescent="0.25">
      <c r="A15147" t="s">
        <v>358</v>
      </c>
      <c r="B15147" t="s">
        <v>196</v>
      </c>
      <c r="C15147" t="s">
        <v>417</v>
      </c>
      <c r="D15147">
        <v>40773000000</v>
      </c>
      <c r="E15147">
        <v>2019</v>
      </c>
    </row>
    <row r="15148" spans="1:5" x14ac:dyDescent="0.25">
      <c r="A15148" t="s">
        <v>358</v>
      </c>
      <c r="B15148" t="s">
        <v>196</v>
      </c>
      <c r="C15148" t="s">
        <v>417</v>
      </c>
      <c r="D15148">
        <v>-25231000000</v>
      </c>
      <c r="E15148">
        <v>2020</v>
      </c>
    </row>
    <row r="15149" spans="1:5" x14ac:dyDescent="0.25">
      <c r="A15149" t="s">
        <v>358</v>
      </c>
      <c r="B15149" t="s">
        <v>196</v>
      </c>
      <c r="C15149" t="s">
        <v>418</v>
      </c>
      <c r="D15149">
        <v>87196000000</v>
      </c>
      <c r="E15149">
        <v>2018</v>
      </c>
    </row>
    <row r="15150" spans="1:5" x14ac:dyDescent="0.25">
      <c r="A15150" t="s">
        <v>358</v>
      </c>
      <c r="B15150" t="s">
        <v>196</v>
      </c>
      <c r="C15150" t="s">
        <v>418</v>
      </c>
      <c r="D15150">
        <v>82171000000</v>
      </c>
      <c r="E15150">
        <v>2019</v>
      </c>
    </row>
    <row r="15151" spans="1:5" x14ac:dyDescent="0.25">
      <c r="A15151" t="s">
        <v>358</v>
      </c>
      <c r="B15151" t="s">
        <v>196</v>
      </c>
      <c r="C15151" t="s">
        <v>418</v>
      </c>
      <c r="D15151">
        <v>105654000000</v>
      </c>
      <c r="E15151">
        <v>2020</v>
      </c>
    </row>
    <row r="15152" spans="1:5" x14ac:dyDescent="0.25">
      <c r="A15152" t="s">
        <v>358</v>
      </c>
      <c r="B15152" t="s">
        <v>196</v>
      </c>
      <c r="C15152" t="s">
        <v>419</v>
      </c>
      <c r="D15152">
        <v>728000000</v>
      </c>
      <c r="E15152">
        <v>2018</v>
      </c>
    </row>
    <row r="15153" spans="1:5" x14ac:dyDescent="0.25">
      <c r="A15153" t="s">
        <v>358</v>
      </c>
      <c r="B15153" t="s">
        <v>196</v>
      </c>
      <c r="C15153" t="s">
        <v>419</v>
      </c>
      <c r="D15153">
        <v>-233000000</v>
      </c>
      <c r="E15153">
        <v>2019</v>
      </c>
    </row>
    <row r="15154" spans="1:5" x14ac:dyDescent="0.25">
      <c r="A15154" t="s">
        <v>358</v>
      </c>
      <c r="B15154" t="s">
        <v>196</v>
      </c>
      <c r="C15154" t="s">
        <v>419</v>
      </c>
      <c r="D15154">
        <v>29774000000</v>
      </c>
      <c r="E15154">
        <v>2020</v>
      </c>
    </row>
    <row r="15155" spans="1:5" x14ac:dyDescent="0.25">
      <c r="A15155" t="s">
        <v>358</v>
      </c>
      <c r="B15155" t="s">
        <v>196</v>
      </c>
      <c r="C15155" t="s">
        <v>420</v>
      </c>
      <c r="D15155">
        <v>0</v>
      </c>
      <c r="E15155">
        <v>2018</v>
      </c>
    </row>
    <row r="15156" spans="1:5" x14ac:dyDescent="0.25">
      <c r="A15156" t="s">
        <v>358</v>
      </c>
      <c r="B15156" t="s">
        <v>196</v>
      </c>
      <c r="C15156" t="s">
        <v>420</v>
      </c>
      <c r="D15156">
        <v>0</v>
      </c>
      <c r="E15156">
        <v>2019</v>
      </c>
    </row>
    <row r="15157" spans="1:5" x14ac:dyDescent="0.25">
      <c r="A15157" t="s">
        <v>358</v>
      </c>
      <c r="B15157" t="s">
        <v>196</v>
      </c>
      <c r="C15157" t="s">
        <v>420</v>
      </c>
      <c r="D15157">
        <v>0</v>
      </c>
      <c r="E15157">
        <v>2020</v>
      </c>
    </row>
    <row r="15158" spans="1:5" x14ac:dyDescent="0.25">
      <c r="A15158" t="s">
        <v>358</v>
      </c>
      <c r="B15158" t="s">
        <v>196</v>
      </c>
      <c r="C15158" t="s">
        <v>421</v>
      </c>
      <c r="D15158">
        <v>-21412000000</v>
      </c>
      <c r="E15158">
        <v>2018</v>
      </c>
    </row>
    <row r="15159" spans="1:5" x14ac:dyDescent="0.25">
      <c r="A15159" t="s">
        <v>358</v>
      </c>
      <c r="B15159" t="s">
        <v>196</v>
      </c>
      <c r="C15159" t="s">
        <v>421</v>
      </c>
      <c r="D15159">
        <v>20981000000</v>
      </c>
      <c r="E15159">
        <v>2019</v>
      </c>
    </row>
    <row r="15160" spans="1:5" x14ac:dyDescent="0.25">
      <c r="A15160" t="s">
        <v>358</v>
      </c>
      <c r="B15160" t="s">
        <v>196</v>
      </c>
      <c r="C15160" t="s">
        <v>421</v>
      </c>
      <c r="D15160">
        <v>5033000000</v>
      </c>
      <c r="E15160">
        <v>2020</v>
      </c>
    </row>
    <row r="15161" spans="1:5" x14ac:dyDescent="0.25">
      <c r="A15161" t="s">
        <v>358</v>
      </c>
      <c r="B15161" t="s">
        <v>196</v>
      </c>
      <c r="C15161" t="s">
        <v>422</v>
      </c>
      <c r="D15161">
        <v>-9289000000</v>
      </c>
      <c r="E15161">
        <v>2018</v>
      </c>
    </row>
    <row r="15162" spans="1:5" x14ac:dyDescent="0.25">
      <c r="A15162" t="s">
        <v>358</v>
      </c>
      <c r="B15162" t="s">
        <v>196</v>
      </c>
      <c r="C15162" t="s">
        <v>422</v>
      </c>
      <c r="D15162">
        <v>-17310000000</v>
      </c>
      <c r="E15162">
        <v>2019</v>
      </c>
    </row>
    <row r="15163" spans="1:5" x14ac:dyDescent="0.25">
      <c r="A15163" t="s">
        <v>358</v>
      </c>
      <c r="B15163" t="s">
        <v>196</v>
      </c>
      <c r="C15163" t="s">
        <v>422</v>
      </c>
      <c r="D15163">
        <v>14267000000</v>
      </c>
      <c r="E15163">
        <v>2020</v>
      </c>
    </row>
    <row r="15164" spans="1:5" x14ac:dyDescent="0.25">
      <c r="A15164" t="s">
        <v>358</v>
      </c>
      <c r="B15164" t="s">
        <v>196</v>
      </c>
      <c r="C15164" t="s">
        <v>423</v>
      </c>
      <c r="D15164">
        <v>20000000</v>
      </c>
      <c r="E15164">
        <v>2018</v>
      </c>
    </row>
    <row r="15165" spans="1:5" x14ac:dyDescent="0.25">
      <c r="A15165" t="s">
        <v>358</v>
      </c>
      <c r="B15165" t="s">
        <v>196</v>
      </c>
      <c r="C15165" t="s">
        <v>423</v>
      </c>
      <c r="D15165">
        <v>20000000</v>
      </c>
      <c r="E15165">
        <v>2019</v>
      </c>
    </row>
    <row r="15166" spans="1:5" x14ac:dyDescent="0.25">
      <c r="A15166" t="s">
        <v>358</v>
      </c>
      <c r="B15166" t="s">
        <v>196</v>
      </c>
      <c r="C15166" t="s">
        <v>423</v>
      </c>
      <c r="D15166">
        <v>20000000</v>
      </c>
      <c r="E15166">
        <v>2020</v>
      </c>
    </row>
    <row r="15167" spans="1:5" x14ac:dyDescent="0.25">
      <c r="A15167" t="s">
        <v>358</v>
      </c>
      <c r="B15167" t="s">
        <v>196</v>
      </c>
      <c r="C15167" t="s">
        <v>424</v>
      </c>
      <c r="D15167">
        <v>87000000</v>
      </c>
      <c r="E15167">
        <v>2018</v>
      </c>
    </row>
    <row r="15168" spans="1:5" x14ac:dyDescent="0.25">
      <c r="A15168" t="s">
        <v>358</v>
      </c>
      <c r="B15168" t="s">
        <v>196</v>
      </c>
      <c r="C15168" t="s">
        <v>424</v>
      </c>
      <c r="D15168">
        <v>-69000000</v>
      </c>
      <c r="E15168">
        <v>2019</v>
      </c>
    </row>
    <row r="15169" spans="1:5" x14ac:dyDescent="0.25">
      <c r="A15169" t="s">
        <v>358</v>
      </c>
      <c r="B15169" t="s">
        <v>196</v>
      </c>
      <c r="C15169" t="s">
        <v>424</v>
      </c>
      <c r="D15169">
        <v>42000000</v>
      </c>
      <c r="E15169">
        <v>2020</v>
      </c>
    </row>
    <row r="15170" spans="1:5" x14ac:dyDescent="0.25">
      <c r="A15170" t="s">
        <v>358</v>
      </c>
      <c r="B15170" t="s">
        <v>196</v>
      </c>
      <c r="C15170" t="s">
        <v>425</v>
      </c>
      <c r="D15170">
        <v>9953000000</v>
      </c>
      <c r="E15170">
        <v>2018</v>
      </c>
    </row>
    <row r="15171" spans="1:5" x14ac:dyDescent="0.25">
      <c r="A15171" t="s">
        <v>358</v>
      </c>
      <c r="B15171" t="s">
        <v>196</v>
      </c>
      <c r="C15171" t="s">
        <v>425</v>
      </c>
      <c r="D15171">
        <v>8546000000</v>
      </c>
      <c r="E15171">
        <v>2019</v>
      </c>
    </row>
    <row r="15172" spans="1:5" x14ac:dyDescent="0.25">
      <c r="A15172" t="s">
        <v>358</v>
      </c>
      <c r="B15172" t="s">
        <v>196</v>
      </c>
      <c r="C15172" t="s">
        <v>425</v>
      </c>
      <c r="D15172">
        <v>11822000000</v>
      </c>
      <c r="E15172">
        <v>2020</v>
      </c>
    </row>
    <row r="15173" spans="1:5" x14ac:dyDescent="0.25">
      <c r="A15173" t="s">
        <v>358</v>
      </c>
      <c r="B15173" t="s">
        <v>196</v>
      </c>
      <c r="C15173" t="s">
        <v>426</v>
      </c>
      <c r="D15173">
        <v>10175000000</v>
      </c>
      <c r="E15173">
        <v>2018</v>
      </c>
    </row>
    <row r="15174" spans="1:5" x14ac:dyDescent="0.25">
      <c r="A15174" t="s">
        <v>358</v>
      </c>
      <c r="B15174" t="s">
        <v>196</v>
      </c>
      <c r="C15174" t="s">
        <v>426</v>
      </c>
      <c r="D15174">
        <v>8672000000</v>
      </c>
      <c r="E15174">
        <v>2019</v>
      </c>
    </row>
    <row r="15175" spans="1:5" x14ac:dyDescent="0.25">
      <c r="A15175" t="s">
        <v>358</v>
      </c>
      <c r="B15175" t="s">
        <v>196</v>
      </c>
      <c r="C15175" t="s">
        <v>426</v>
      </c>
      <c r="D15175">
        <v>12047000000</v>
      </c>
      <c r="E15175">
        <v>2020</v>
      </c>
    </row>
    <row r="15176" spans="1:5" x14ac:dyDescent="0.25">
      <c r="A15176" t="s">
        <v>358</v>
      </c>
      <c r="B15176" t="s">
        <v>196</v>
      </c>
      <c r="C15176" t="s">
        <v>21</v>
      </c>
      <c r="D15176">
        <v>0</v>
      </c>
      <c r="E15176">
        <v>2018</v>
      </c>
    </row>
    <row r="15177" spans="1:5" x14ac:dyDescent="0.25">
      <c r="A15177" t="s">
        <v>358</v>
      </c>
      <c r="B15177" t="s">
        <v>196</v>
      </c>
      <c r="C15177" t="s">
        <v>21</v>
      </c>
      <c r="D15177">
        <v>0</v>
      </c>
      <c r="E15177">
        <v>2019</v>
      </c>
    </row>
    <row r="15178" spans="1:5" x14ac:dyDescent="0.25">
      <c r="A15178" t="s">
        <v>358</v>
      </c>
      <c r="B15178" t="s">
        <v>196</v>
      </c>
      <c r="C15178" t="s">
        <v>21</v>
      </c>
      <c r="D15178">
        <v>0</v>
      </c>
      <c r="E15178">
        <v>2020</v>
      </c>
    </row>
    <row r="15179" spans="1:5" x14ac:dyDescent="0.25">
      <c r="A15179" t="s">
        <v>358</v>
      </c>
      <c r="B15179" t="s">
        <v>196</v>
      </c>
      <c r="C15179" t="s">
        <v>427</v>
      </c>
      <c r="D15179">
        <v>28870000000</v>
      </c>
      <c r="E15179">
        <v>2018</v>
      </c>
    </row>
    <row r="15180" spans="1:5" x14ac:dyDescent="0.25">
      <c r="A15180" t="s">
        <v>358</v>
      </c>
      <c r="B15180" t="s">
        <v>196</v>
      </c>
      <c r="C15180" t="s">
        <v>427</v>
      </c>
      <c r="D15180">
        <v>30118000000</v>
      </c>
      <c r="E15180">
        <v>2019</v>
      </c>
    </row>
    <row r="15181" spans="1:5" x14ac:dyDescent="0.25">
      <c r="A15181" t="s">
        <v>358</v>
      </c>
      <c r="B15181" t="s">
        <v>196</v>
      </c>
      <c r="C15181" t="s">
        <v>427</v>
      </c>
      <c r="D15181">
        <v>33780000000</v>
      </c>
      <c r="E15181">
        <v>2020</v>
      </c>
    </row>
    <row r="15182" spans="1:5" x14ac:dyDescent="0.25">
      <c r="A15182" t="s">
        <v>358</v>
      </c>
      <c r="B15182" t="s">
        <v>196</v>
      </c>
      <c r="C15182" t="s">
        <v>13</v>
      </c>
      <c r="D15182">
        <v>0</v>
      </c>
      <c r="E15182">
        <v>2018</v>
      </c>
    </row>
    <row r="15183" spans="1:5" x14ac:dyDescent="0.25">
      <c r="A15183" t="s">
        <v>358</v>
      </c>
      <c r="B15183" t="s">
        <v>196</v>
      </c>
      <c r="C15183" t="s">
        <v>13</v>
      </c>
      <c r="D15183">
        <v>0</v>
      </c>
      <c r="E15183">
        <v>2019</v>
      </c>
    </row>
    <row r="15184" spans="1:5" x14ac:dyDescent="0.25">
      <c r="A15184" t="s">
        <v>358</v>
      </c>
      <c r="B15184" t="s">
        <v>196</v>
      </c>
      <c r="C15184" t="s">
        <v>13</v>
      </c>
      <c r="D15184">
        <v>0</v>
      </c>
      <c r="E15184">
        <v>2020</v>
      </c>
    </row>
    <row r="15185" spans="1:5" x14ac:dyDescent="0.25">
      <c r="A15185" t="s">
        <v>358</v>
      </c>
      <c r="B15185" t="s">
        <v>196</v>
      </c>
      <c r="C15185" t="s">
        <v>16</v>
      </c>
      <c r="D15185">
        <v>0</v>
      </c>
      <c r="E15185">
        <v>2018</v>
      </c>
    </row>
    <row r="15186" spans="1:5" x14ac:dyDescent="0.25">
      <c r="A15186" t="s">
        <v>358</v>
      </c>
      <c r="B15186" t="s">
        <v>196</v>
      </c>
      <c r="C15186" t="s">
        <v>16</v>
      </c>
      <c r="D15186">
        <v>0</v>
      </c>
      <c r="E15186">
        <v>2019</v>
      </c>
    </row>
    <row r="15187" spans="1:5" x14ac:dyDescent="0.25">
      <c r="A15187" t="s">
        <v>358</v>
      </c>
      <c r="B15187" t="s">
        <v>196</v>
      </c>
      <c r="C15187" t="s">
        <v>16</v>
      </c>
      <c r="D15187">
        <v>0</v>
      </c>
      <c r="E15187">
        <v>2020</v>
      </c>
    </row>
    <row r="15188" spans="1:5" x14ac:dyDescent="0.25">
      <c r="A15188" t="s">
        <v>358</v>
      </c>
      <c r="B15188" t="s">
        <v>196</v>
      </c>
      <c r="C15188" t="s">
        <v>428</v>
      </c>
      <c r="D15188">
        <v>0</v>
      </c>
      <c r="E15188">
        <v>2018</v>
      </c>
    </row>
    <row r="15189" spans="1:5" x14ac:dyDescent="0.25">
      <c r="A15189" t="s">
        <v>358</v>
      </c>
      <c r="B15189" t="s">
        <v>196</v>
      </c>
      <c r="C15189" t="s">
        <v>428</v>
      </c>
      <c r="D15189">
        <v>0</v>
      </c>
      <c r="E15189">
        <v>2020</v>
      </c>
    </row>
    <row r="15190" spans="1:5" x14ac:dyDescent="0.25">
      <c r="A15190" t="s">
        <v>358</v>
      </c>
      <c r="B15190" t="s">
        <v>196</v>
      </c>
      <c r="C15190" t="s">
        <v>429</v>
      </c>
      <c r="D15190">
        <v>0</v>
      </c>
      <c r="E15190">
        <v>2018</v>
      </c>
    </row>
    <row r="15191" spans="1:5" x14ac:dyDescent="0.25">
      <c r="A15191" t="s">
        <v>358</v>
      </c>
      <c r="B15191" t="s">
        <v>196</v>
      </c>
      <c r="C15191" t="s">
        <v>429</v>
      </c>
      <c r="D15191">
        <v>0</v>
      </c>
      <c r="E15191">
        <v>2019</v>
      </c>
    </row>
    <row r="15192" spans="1:5" x14ac:dyDescent="0.25">
      <c r="A15192" t="s">
        <v>358</v>
      </c>
      <c r="B15192" t="s">
        <v>196</v>
      </c>
      <c r="C15192" t="s">
        <v>429</v>
      </c>
      <c r="D15192">
        <v>0</v>
      </c>
      <c r="E15192">
        <v>2019</v>
      </c>
    </row>
    <row r="15193" spans="1:5" x14ac:dyDescent="0.25">
      <c r="A15193" t="s">
        <v>358</v>
      </c>
      <c r="B15193" t="s">
        <v>196</v>
      </c>
      <c r="C15193" t="s">
        <v>429</v>
      </c>
      <c r="D15193">
        <v>0</v>
      </c>
      <c r="E15193">
        <v>2020</v>
      </c>
    </row>
    <row r="15194" spans="1:5" x14ac:dyDescent="0.25">
      <c r="A15194" t="s">
        <v>358</v>
      </c>
      <c r="B15194" t="s">
        <v>196</v>
      </c>
      <c r="C15194" t="s">
        <v>430</v>
      </c>
      <c r="D15194">
        <v>11237000000</v>
      </c>
      <c r="E15194">
        <v>2018</v>
      </c>
    </row>
    <row r="15195" spans="1:5" x14ac:dyDescent="0.25">
      <c r="A15195" t="s">
        <v>358</v>
      </c>
      <c r="B15195" t="s">
        <v>196</v>
      </c>
      <c r="C15195" t="s">
        <v>430</v>
      </c>
      <c r="D15195">
        <v>11301000000</v>
      </c>
      <c r="E15195">
        <v>2019</v>
      </c>
    </row>
    <row r="15196" spans="1:5" x14ac:dyDescent="0.25">
      <c r="A15196" t="s">
        <v>358</v>
      </c>
      <c r="B15196" t="s">
        <v>196</v>
      </c>
      <c r="C15196" t="s">
        <v>430</v>
      </c>
      <c r="D15196">
        <v>14418000000</v>
      </c>
      <c r="E15196">
        <v>2020</v>
      </c>
    </row>
    <row r="15197" spans="1:5" x14ac:dyDescent="0.25">
      <c r="A15197" t="s">
        <v>358</v>
      </c>
      <c r="B15197" t="s">
        <v>196</v>
      </c>
      <c r="C15197" t="s">
        <v>431</v>
      </c>
      <c r="D15197">
        <v>0</v>
      </c>
      <c r="E15197">
        <v>2018</v>
      </c>
    </row>
    <row r="15198" spans="1:5" x14ac:dyDescent="0.25">
      <c r="A15198" t="s">
        <v>358</v>
      </c>
      <c r="B15198" t="s">
        <v>196</v>
      </c>
      <c r="C15198" t="s">
        <v>431</v>
      </c>
      <c r="D15198">
        <v>0</v>
      </c>
      <c r="E15198">
        <v>2019</v>
      </c>
    </row>
    <row r="15199" spans="1:5" x14ac:dyDescent="0.25">
      <c r="A15199" t="s">
        <v>358</v>
      </c>
      <c r="B15199" t="s">
        <v>196</v>
      </c>
      <c r="C15199" t="s">
        <v>431</v>
      </c>
      <c r="D15199">
        <v>0</v>
      </c>
      <c r="E15199">
        <v>2020</v>
      </c>
    </row>
    <row r="15200" spans="1:5" x14ac:dyDescent="0.25">
      <c r="A15200" t="s">
        <v>358</v>
      </c>
      <c r="B15200" t="s">
        <v>196</v>
      </c>
      <c r="C15200" t="s">
        <v>432</v>
      </c>
      <c r="D15200">
        <v>43465</v>
      </c>
      <c r="E15200">
        <v>2018</v>
      </c>
    </row>
    <row r="15201" spans="1:5" x14ac:dyDescent="0.25">
      <c r="A15201" t="s">
        <v>358</v>
      </c>
      <c r="B15201" t="s">
        <v>196</v>
      </c>
      <c r="C15201" t="s">
        <v>432</v>
      </c>
      <c r="D15201">
        <v>43830</v>
      </c>
      <c r="E15201">
        <v>2019</v>
      </c>
    </row>
    <row r="15202" spans="1:5" x14ac:dyDescent="0.25">
      <c r="A15202" t="s">
        <v>358</v>
      </c>
      <c r="B15202" t="s">
        <v>196</v>
      </c>
      <c r="C15202" t="s">
        <v>432</v>
      </c>
      <c r="D15202">
        <v>44196</v>
      </c>
      <c r="E15202">
        <v>2020</v>
      </c>
    </row>
    <row r="15203" spans="1:5" x14ac:dyDescent="0.25">
      <c r="A15203" t="s">
        <v>358</v>
      </c>
      <c r="B15203" t="s">
        <v>196</v>
      </c>
      <c r="C15203" t="s">
        <v>433</v>
      </c>
      <c r="D15203">
        <v>1160000000</v>
      </c>
      <c r="E15203">
        <v>2018</v>
      </c>
    </row>
    <row r="15204" spans="1:5" x14ac:dyDescent="0.25">
      <c r="A15204" t="s">
        <v>358</v>
      </c>
      <c r="B15204" t="s">
        <v>196</v>
      </c>
      <c r="C15204" t="s">
        <v>433</v>
      </c>
      <c r="D15204">
        <v>1148000000</v>
      </c>
      <c r="E15204">
        <v>2019</v>
      </c>
    </row>
    <row r="15205" spans="1:5" x14ac:dyDescent="0.25">
      <c r="A15205" t="s">
        <v>358</v>
      </c>
      <c r="B15205" t="s">
        <v>196</v>
      </c>
      <c r="C15205" t="s">
        <v>433</v>
      </c>
      <c r="D15205">
        <v>1368000000</v>
      </c>
      <c r="E15205">
        <v>2020</v>
      </c>
    </row>
    <row r="15206" spans="1:5" x14ac:dyDescent="0.25">
      <c r="A15206" t="s">
        <v>358</v>
      </c>
      <c r="B15206" t="s">
        <v>196</v>
      </c>
      <c r="C15206" t="s">
        <v>434</v>
      </c>
      <c r="D15206">
        <v>80246000000</v>
      </c>
      <c r="E15206">
        <v>2018</v>
      </c>
    </row>
    <row r="15207" spans="1:5" x14ac:dyDescent="0.25">
      <c r="A15207" t="s">
        <v>358</v>
      </c>
      <c r="B15207" t="s">
        <v>196</v>
      </c>
      <c r="C15207" t="s">
        <v>434</v>
      </c>
      <c r="D15207">
        <v>81549000000</v>
      </c>
      <c r="E15207">
        <v>2019</v>
      </c>
    </row>
    <row r="15208" spans="1:5" x14ac:dyDescent="0.25">
      <c r="A15208" t="s">
        <v>358</v>
      </c>
      <c r="B15208" t="s">
        <v>196</v>
      </c>
      <c r="C15208" t="s">
        <v>434</v>
      </c>
      <c r="D15208">
        <v>101781000000</v>
      </c>
      <c r="E15208">
        <v>2020</v>
      </c>
    </row>
    <row r="15209" spans="1:5" x14ac:dyDescent="0.25">
      <c r="A15209" t="s">
        <v>358</v>
      </c>
      <c r="B15209" t="s">
        <v>196</v>
      </c>
      <c r="C15209" t="s">
        <v>435</v>
      </c>
      <c r="D15209">
        <v>0</v>
      </c>
      <c r="E15209">
        <v>2018</v>
      </c>
    </row>
    <row r="15210" spans="1:5" x14ac:dyDescent="0.25">
      <c r="A15210" t="s">
        <v>358</v>
      </c>
      <c r="B15210" t="s">
        <v>196</v>
      </c>
      <c r="C15210" t="s">
        <v>435</v>
      </c>
      <c r="D15210">
        <v>0</v>
      </c>
      <c r="E15210">
        <v>2019</v>
      </c>
    </row>
    <row r="15211" spans="1:5" x14ac:dyDescent="0.25">
      <c r="A15211" t="s">
        <v>358</v>
      </c>
      <c r="B15211" t="s">
        <v>196</v>
      </c>
      <c r="C15211" t="s">
        <v>435</v>
      </c>
      <c r="D15211">
        <v>0</v>
      </c>
      <c r="E15211">
        <v>2020</v>
      </c>
    </row>
    <row r="15212" spans="1:5" x14ac:dyDescent="0.25">
      <c r="A15212" t="s">
        <v>358</v>
      </c>
      <c r="B15212" t="s">
        <v>196</v>
      </c>
      <c r="C15212" t="s">
        <v>436</v>
      </c>
      <c r="D15212">
        <v>6688000000</v>
      </c>
      <c r="E15212">
        <v>2018</v>
      </c>
    </row>
    <row r="15213" spans="1:5" x14ac:dyDescent="0.25">
      <c r="A15213" t="s">
        <v>358</v>
      </c>
      <c r="B15213" t="s">
        <v>196</v>
      </c>
      <c r="C15213" t="s">
        <v>436</v>
      </c>
      <c r="D15213">
        <v>7143000000</v>
      </c>
      <c r="E15213">
        <v>2019</v>
      </c>
    </row>
    <row r="15214" spans="1:5" x14ac:dyDescent="0.25">
      <c r="A15214" t="s">
        <v>358</v>
      </c>
      <c r="B15214" t="s">
        <v>196</v>
      </c>
      <c r="C15214" t="s">
        <v>436</v>
      </c>
      <c r="D15214">
        <v>11635000000</v>
      </c>
      <c r="E15214">
        <v>2020</v>
      </c>
    </row>
    <row r="15215" spans="1:5" x14ac:dyDescent="0.25">
      <c r="A15215" t="s">
        <v>358</v>
      </c>
      <c r="B15215" t="s">
        <v>196</v>
      </c>
      <c r="C15215" t="s">
        <v>437</v>
      </c>
      <c r="D15215">
        <v>0</v>
      </c>
      <c r="E15215">
        <v>2018</v>
      </c>
    </row>
    <row r="15216" spans="1:5" x14ac:dyDescent="0.25">
      <c r="A15216" t="s">
        <v>358</v>
      </c>
      <c r="B15216" t="s">
        <v>196</v>
      </c>
      <c r="C15216" t="s">
        <v>437</v>
      </c>
      <c r="D15216">
        <v>0</v>
      </c>
      <c r="E15216">
        <v>2019</v>
      </c>
    </row>
    <row r="15217" spans="1:5" x14ac:dyDescent="0.25">
      <c r="A15217" t="s">
        <v>358</v>
      </c>
      <c r="B15217" t="s">
        <v>196</v>
      </c>
      <c r="C15217" t="s">
        <v>437</v>
      </c>
      <c r="D15217">
        <v>0</v>
      </c>
      <c r="E15217">
        <v>2020</v>
      </c>
    </row>
    <row r="15218" spans="1:5" x14ac:dyDescent="0.25">
      <c r="A15218" t="s">
        <v>358</v>
      </c>
      <c r="B15218" t="s">
        <v>196</v>
      </c>
      <c r="C15218" t="s">
        <v>438</v>
      </c>
      <c r="D15218">
        <v>8887000000</v>
      </c>
      <c r="E15218">
        <v>2018</v>
      </c>
    </row>
    <row r="15219" spans="1:5" x14ac:dyDescent="0.25">
      <c r="A15219" t="s">
        <v>358</v>
      </c>
      <c r="B15219" t="s">
        <v>196</v>
      </c>
      <c r="C15219" t="s">
        <v>438</v>
      </c>
      <c r="D15219">
        <v>9237000000</v>
      </c>
      <c r="E15219">
        <v>2019</v>
      </c>
    </row>
    <row r="15220" spans="1:5" x14ac:dyDescent="0.25">
      <c r="A15220" t="s">
        <v>358</v>
      </c>
      <c r="B15220" t="s">
        <v>196</v>
      </c>
      <c r="C15220" t="s">
        <v>438</v>
      </c>
      <c r="D15220">
        <v>11179000000</v>
      </c>
      <c r="E15220">
        <v>2020</v>
      </c>
    </row>
    <row r="15221" spans="1:5" x14ac:dyDescent="0.25">
      <c r="A15221" t="s">
        <v>358</v>
      </c>
      <c r="B15221" t="s">
        <v>196</v>
      </c>
      <c r="C15221" t="s">
        <v>439</v>
      </c>
      <c r="D15221">
        <v>-4000000</v>
      </c>
      <c r="E15221">
        <v>2018</v>
      </c>
    </row>
    <row r="15222" spans="1:5" x14ac:dyDescent="0.25">
      <c r="A15222" t="s">
        <v>358</v>
      </c>
      <c r="B15222" t="s">
        <v>196</v>
      </c>
      <c r="C15222" t="s">
        <v>439</v>
      </c>
      <c r="D15222">
        <v>0</v>
      </c>
      <c r="E15222">
        <v>2019</v>
      </c>
    </row>
    <row r="15223" spans="1:5" x14ac:dyDescent="0.25">
      <c r="A15223" t="s">
        <v>358</v>
      </c>
      <c r="B15223" t="s">
        <v>196</v>
      </c>
      <c r="C15223" t="s">
        <v>439</v>
      </c>
      <c r="D15223">
        <v>0</v>
      </c>
      <c r="E15223">
        <v>2020</v>
      </c>
    </row>
    <row r="15224" spans="1:5" x14ac:dyDescent="0.25">
      <c r="A15224" t="s">
        <v>358</v>
      </c>
      <c r="B15224" t="s">
        <v>196</v>
      </c>
      <c r="C15224" t="s">
        <v>23</v>
      </c>
      <c r="D15224">
        <v>2350000000</v>
      </c>
      <c r="E15224">
        <v>2018</v>
      </c>
    </row>
    <row r="15225" spans="1:5" x14ac:dyDescent="0.25">
      <c r="A15225" t="s">
        <v>358</v>
      </c>
      <c r="B15225" t="s">
        <v>196</v>
      </c>
      <c r="C15225" t="s">
        <v>23</v>
      </c>
      <c r="D15225">
        <v>2064000000</v>
      </c>
      <c r="E15225">
        <v>2019</v>
      </c>
    </row>
    <row r="15226" spans="1:5" x14ac:dyDescent="0.25">
      <c r="A15226" t="s">
        <v>358</v>
      </c>
      <c r="B15226" t="s">
        <v>196</v>
      </c>
      <c r="C15226" t="s">
        <v>23</v>
      </c>
      <c r="D15226">
        <v>3239000000</v>
      </c>
      <c r="E15226">
        <v>2020</v>
      </c>
    </row>
    <row r="15227" spans="1:5" x14ac:dyDescent="0.25">
      <c r="A15227" t="s">
        <v>358</v>
      </c>
      <c r="B15227" t="s">
        <v>196</v>
      </c>
      <c r="C15227" t="s">
        <v>440</v>
      </c>
      <c r="D15227">
        <v>2163000000</v>
      </c>
      <c r="E15227">
        <v>2018</v>
      </c>
    </row>
    <row r="15228" spans="1:5" x14ac:dyDescent="0.25">
      <c r="A15228" t="s">
        <v>358</v>
      </c>
      <c r="B15228" t="s">
        <v>196</v>
      </c>
      <c r="C15228" t="s">
        <v>440</v>
      </c>
      <c r="D15228">
        <v>2107000000</v>
      </c>
      <c r="E15228">
        <v>2019</v>
      </c>
    </row>
    <row r="15229" spans="1:5" x14ac:dyDescent="0.25">
      <c r="A15229" t="s">
        <v>358</v>
      </c>
      <c r="B15229" t="s">
        <v>196</v>
      </c>
      <c r="C15229" t="s">
        <v>440</v>
      </c>
      <c r="D15229">
        <v>4980000000</v>
      </c>
      <c r="E15229">
        <v>2020</v>
      </c>
    </row>
    <row r="15230" spans="1:5" x14ac:dyDescent="0.25">
      <c r="A15230" t="s">
        <v>358</v>
      </c>
      <c r="B15230" t="s">
        <v>196</v>
      </c>
      <c r="C15230" t="s">
        <v>22</v>
      </c>
      <c r="D15230">
        <v>10086000000</v>
      </c>
      <c r="E15230">
        <v>2018</v>
      </c>
    </row>
    <row r="15231" spans="1:5" x14ac:dyDescent="0.25">
      <c r="A15231" t="s">
        <v>358</v>
      </c>
      <c r="B15231" t="s">
        <v>196</v>
      </c>
      <c r="C15231" t="s">
        <v>22</v>
      </c>
      <c r="D15231">
        <v>12404000000</v>
      </c>
      <c r="E15231">
        <v>2019</v>
      </c>
    </row>
    <row r="15232" spans="1:5" x14ac:dyDescent="0.25">
      <c r="A15232" t="s">
        <v>358</v>
      </c>
      <c r="B15232" t="s">
        <v>196</v>
      </c>
      <c r="C15232" t="s">
        <v>22</v>
      </c>
      <c r="D15232">
        <v>3849000000</v>
      </c>
      <c r="E15232">
        <v>2020</v>
      </c>
    </row>
    <row r="15233" spans="1:5" x14ac:dyDescent="0.25">
      <c r="A15233" t="s">
        <v>358</v>
      </c>
      <c r="B15233" t="s">
        <v>196</v>
      </c>
      <c r="C15233" t="s">
        <v>441</v>
      </c>
      <c r="D15233">
        <v>9977000000</v>
      </c>
      <c r="E15233">
        <v>2018</v>
      </c>
    </row>
    <row r="15234" spans="1:5" x14ac:dyDescent="0.25">
      <c r="A15234" t="s">
        <v>358</v>
      </c>
      <c r="B15234" t="s">
        <v>196</v>
      </c>
      <c r="C15234" t="s">
        <v>441</v>
      </c>
      <c r="D15234">
        <v>12511000000</v>
      </c>
      <c r="E15234">
        <v>2019</v>
      </c>
    </row>
    <row r="15235" spans="1:5" x14ac:dyDescent="0.25">
      <c r="A15235" t="s">
        <v>358</v>
      </c>
      <c r="B15235" t="s">
        <v>196</v>
      </c>
      <c r="C15235" t="s">
        <v>441</v>
      </c>
      <c r="D15235">
        <v>4120000000</v>
      </c>
      <c r="E15235">
        <v>2020</v>
      </c>
    </row>
    <row r="15236" spans="1:5" x14ac:dyDescent="0.25">
      <c r="A15236" t="s">
        <v>358</v>
      </c>
      <c r="B15236" t="s">
        <v>196</v>
      </c>
      <c r="C15236" t="s">
        <v>11</v>
      </c>
      <c r="D15236">
        <v>0</v>
      </c>
      <c r="E15236">
        <v>2018</v>
      </c>
    </row>
    <row r="15237" spans="1:5" x14ac:dyDescent="0.25">
      <c r="A15237" t="s">
        <v>358</v>
      </c>
      <c r="B15237" t="s">
        <v>196</v>
      </c>
      <c r="C15237" t="s">
        <v>11</v>
      </c>
      <c r="D15237">
        <v>0</v>
      </c>
      <c r="E15237">
        <v>2019</v>
      </c>
    </row>
    <row r="15238" spans="1:5" x14ac:dyDescent="0.25">
      <c r="A15238" t="s">
        <v>358</v>
      </c>
      <c r="B15238" t="s">
        <v>196</v>
      </c>
      <c r="C15238" t="s">
        <v>11</v>
      </c>
      <c r="D15238">
        <v>0</v>
      </c>
      <c r="E15238">
        <v>2020</v>
      </c>
    </row>
    <row r="15239" spans="1:5" x14ac:dyDescent="0.25">
      <c r="A15239" t="s">
        <v>358</v>
      </c>
      <c r="B15239" t="s">
        <v>196</v>
      </c>
      <c r="C15239" t="s">
        <v>19</v>
      </c>
      <c r="D15239">
        <v>853531000000</v>
      </c>
      <c r="E15239">
        <v>2018</v>
      </c>
    </row>
    <row r="15240" spans="1:5" x14ac:dyDescent="0.25">
      <c r="A15240" t="s">
        <v>358</v>
      </c>
      <c r="B15240" t="s">
        <v>196</v>
      </c>
      <c r="C15240" t="s">
        <v>19</v>
      </c>
      <c r="D15240">
        <v>895429000000</v>
      </c>
      <c r="E15240">
        <v>2019</v>
      </c>
    </row>
    <row r="15241" spans="1:5" x14ac:dyDescent="0.25">
      <c r="A15241" t="s">
        <v>358</v>
      </c>
      <c r="B15241" t="s">
        <v>196</v>
      </c>
      <c r="C15241" t="s">
        <v>19</v>
      </c>
      <c r="D15241">
        <v>1115862000000</v>
      </c>
      <c r="E15241">
        <v>2020</v>
      </c>
    </row>
    <row r="15242" spans="1:5" x14ac:dyDescent="0.25">
      <c r="A15242" t="s">
        <v>358</v>
      </c>
      <c r="B15242" t="s">
        <v>196</v>
      </c>
      <c r="C15242" t="s">
        <v>18</v>
      </c>
      <c r="D15242">
        <v>772125000000</v>
      </c>
      <c r="E15242">
        <v>2018</v>
      </c>
    </row>
    <row r="15243" spans="1:5" x14ac:dyDescent="0.25">
      <c r="A15243" t="s">
        <v>358</v>
      </c>
      <c r="B15243" t="s">
        <v>196</v>
      </c>
      <c r="C15243" t="s">
        <v>18</v>
      </c>
      <c r="D15243">
        <v>812732000000</v>
      </c>
      <c r="E15243">
        <v>2019</v>
      </c>
    </row>
    <row r="15244" spans="1:5" x14ac:dyDescent="0.25">
      <c r="A15244" t="s">
        <v>358</v>
      </c>
      <c r="B15244" t="s">
        <v>196</v>
      </c>
      <c r="C15244" t="s">
        <v>18</v>
      </c>
      <c r="D15244">
        <v>1012713000000</v>
      </c>
      <c r="E15244">
        <v>2020</v>
      </c>
    </row>
    <row r="15245" spans="1:5" x14ac:dyDescent="0.25">
      <c r="A15245" t="s">
        <v>358</v>
      </c>
      <c r="B15245" t="s">
        <v>196</v>
      </c>
      <c r="C15245" t="s">
        <v>442</v>
      </c>
      <c r="D15245">
        <v>0</v>
      </c>
      <c r="E15245">
        <v>2018</v>
      </c>
    </row>
    <row r="15246" spans="1:5" x14ac:dyDescent="0.25">
      <c r="A15246" t="s">
        <v>358</v>
      </c>
      <c r="B15246" t="s">
        <v>196</v>
      </c>
      <c r="C15246" t="s">
        <v>442</v>
      </c>
      <c r="D15246">
        <v>0</v>
      </c>
      <c r="E15246">
        <v>2019</v>
      </c>
    </row>
    <row r="15247" spans="1:5" x14ac:dyDescent="0.25">
      <c r="A15247" t="s">
        <v>358</v>
      </c>
      <c r="B15247" t="s">
        <v>196</v>
      </c>
      <c r="C15247" t="s">
        <v>442</v>
      </c>
      <c r="D15247">
        <v>0</v>
      </c>
      <c r="E15247">
        <v>2020</v>
      </c>
    </row>
    <row r="15248" spans="1:5" x14ac:dyDescent="0.25">
      <c r="A15248" t="s">
        <v>358</v>
      </c>
      <c r="B15248" t="s">
        <v>196</v>
      </c>
      <c r="C15248" t="s">
        <v>443</v>
      </c>
      <c r="D15248">
        <v>116313000000</v>
      </c>
      <c r="E15248">
        <v>2018</v>
      </c>
    </row>
    <row r="15249" spans="1:5" x14ac:dyDescent="0.25">
      <c r="A15249" t="s">
        <v>358</v>
      </c>
      <c r="B15249" t="s">
        <v>196</v>
      </c>
      <c r="C15249" t="s">
        <v>443</v>
      </c>
      <c r="D15249">
        <v>106549000000</v>
      </c>
      <c r="E15249">
        <v>2019</v>
      </c>
    </row>
    <row r="15250" spans="1:5" x14ac:dyDescent="0.25">
      <c r="A15250" t="s">
        <v>358</v>
      </c>
      <c r="B15250" t="s">
        <v>196</v>
      </c>
      <c r="C15250" t="s">
        <v>443</v>
      </c>
      <c r="D15250">
        <v>112391000000</v>
      </c>
      <c r="E15250">
        <v>2020</v>
      </c>
    </row>
    <row r="15251" spans="1:5" x14ac:dyDescent="0.25">
      <c r="A15251" t="s">
        <v>358</v>
      </c>
      <c r="B15251" t="s">
        <v>196</v>
      </c>
      <c r="C15251" t="s">
        <v>444</v>
      </c>
      <c r="D15251">
        <v>5278000000</v>
      </c>
      <c r="E15251">
        <v>2018</v>
      </c>
    </row>
    <row r="15252" spans="1:5" x14ac:dyDescent="0.25">
      <c r="A15252" t="s">
        <v>358</v>
      </c>
      <c r="B15252" t="s">
        <v>196</v>
      </c>
      <c r="C15252" t="s">
        <v>444</v>
      </c>
      <c r="D15252">
        <v>-9943000000</v>
      </c>
      <c r="E15252">
        <v>2019</v>
      </c>
    </row>
    <row r="15253" spans="1:5" x14ac:dyDescent="0.25">
      <c r="A15253" t="s">
        <v>358</v>
      </c>
      <c r="B15253" t="s">
        <v>196</v>
      </c>
      <c r="C15253" t="s">
        <v>444</v>
      </c>
      <c r="D15253">
        <v>10242000000</v>
      </c>
      <c r="E15253">
        <v>2020</v>
      </c>
    </row>
    <row r="15254" spans="1:5" x14ac:dyDescent="0.25">
      <c r="A15254" t="s">
        <v>358</v>
      </c>
      <c r="B15254" t="s">
        <v>196</v>
      </c>
      <c r="C15254" t="s">
        <v>445</v>
      </c>
      <c r="D15254">
        <v>0</v>
      </c>
      <c r="E15254">
        <v>2018</v>
      </c>
    </row>
    <row r="15255" spans="1:5" x14ac:dyDescent="0.25">
      <c r="A15255" t="s">
        <v>358</v>
      </c>
      <c r="B15255" t="s">
        <v>196</v>
      </c>
      <c r="C15255" t="s">
        <v>445</v>
      </c>
      <c r="D15255">
        <v>0</v>
      </c>
      <c r="E15255">
        <v>2019</v>
      </c>
    </row>
    <row r="15256" spans="1:5" x14ac:dyDescent="0.25">
      <c r="A15256" t="s">
        <v>358</v>
      </c>
      <c r="B15256" t="s">
        <v>196</v>
      </c>
      <c r="C15256" t="s">
        <v>445</v>
      </c>
      <c r="D15256">
        <v>0</v>
      </c>
      <c r="E15256">
        <v>2020</v>
      </c>
    </row>
    <row r="15257" spans="1:5" x14ac:dyDescent="0.25">
      <c r="A15257" t="s">
        <v>358</v>
      </c>
      <c r="B15257" t="s">
        <v>196</v>
      </c>
      <c r="C15257" t="s">
        <v>446</v>
      </c>
      <c r="D15257">
        <v>0</v>
      </c>
      <c r="E15257">
        <v>2018</v>
      </c>
    </row>
    <row r="15258" spans="1:5" x14ac:dyDescent="0.25">
      <c r="A15258" t="s">
        <v>358</v>
      </c>
      <c r="B15258" t="s">
        <v>196</v>
      </c>
      <c r="C15258" t="s">
        <v>446</v>
      </c>
      <c r="D15258">
        <v>0</v>
      </c>
      <c r="E15258">
        <v>2019</v>
      </c>
    </row>
    <row r="15259" spans="1:5" x14ac:dyDescent="0.25">
      <c r="A15259" t="s">
        <v>358</v>
      </c>
      <c r="B15259" t="s">
        <v>196</v>
      </c>
      <c r="C15259" t="s">
        <v>446</v>
      </c>
      <c r="D15259">
        <v>0</v>
      </c>
      <c r="E15259">
        <v>2020</v>
      </c>
    </row>
    <row r="15260" spans="1:5" x14ac:dyDescent="0.25">
      <c r="A15260" t="s">
        <v>358</v>
      </c>
      <c r="B15260" t="s">
        <v>196</v>
      </c>
      <c r="C15260" t="s">
        <v>447</v>
      </c>
      <c r="D15260">
        <v>25719000000</v>
      </c>
      <c r="E15260">
        <v>2018</v>
      </c>
    </row>
    <row r="15261" spans="1:5" x14ac:dyDescent="0.25">
      <c r="A15261" t="s">
        <v>358</v>
      </c>
      <c r="B15261" t="s">
        <v>196</v>
      </c>
      <c r="C15261" t="s">
        <v>447</v>
      </c>
      <c r="D15261">
        <v>236000000</v>
      </c>
      <c r="E15261">
        <v>2019</v>
      </c>
    </row>
    <row r="15262" spans="1:5" x14ac:dyDescent="0.25">
      <c r="A15262" t="s">
        <v>358</v>
      </c>
      <c r="B15262" t="s">
        <v>196</v>
      </c>
      <c r="C15262" t="s">
        <v>447</v>
      </c>
      <c r="D15262">
        <v>72638000000</v>
      </c>
      <c r="E15262">
        <v>2020</v>
      </c>
    </row>
    <row r="15263" spans="1:5" x14ac:dyDescent="0.25">
      <c r="A15263" t="s">
        <v>358</v>
      </c>
      <c r="B15263" t="s">
        <v>196</v>
      </c>
      <c r="C15263" t="s">
        <v>448</v>
      </c>
      <c r="D15263">
        <v>0</v>
      </c>
      <c r="E15263">
        <v>2018</v>
      </c>
    </row>
    <row r="15264" spans="1:5" x14ac:dyDescent="0.25">
      <c r="A15264" t="s">
        <v>358</v>
      </c>
      <c r="B15264" t="s">
        <v>196</v>
      </c>
      <c r="C15264" t="s">
        <v>448</v>
      </c>
      <c r="D15264">
        <v>0</v>
      </c>
      <c r="E15264">
        <v>2019</v>
      </c>
    </row>
    <row r="15265" spans="1:5" x14ac:dyDescent="0.25">
      <c r="A15265" t="s">
        <v>358</v>
      </c>
      <c r="B15265" t="s">
        <v>196</v>
      </c>
      <c r="C15265" t="s">
        <v>448</v>
      </c>
      <c r="D15265">
        <v>0</v>
      </c>
      <c r="E15265">
        <v>2020</v>
      </c>
    </row>
    <row r="15266" spans="1:5" x14ac:dyDescent="0.25">
      <c r="A15266" t="s">
        <v>358</v>
      </c>
      <c r="B15266" t="s">
        <v>196</v>
      </c>
      <c r="C15266" t="s">
        <v>449</v>
      </c>
      <c r="D15266">
        <v>-29963000000</v>
      </c>
      <c r="E15266">
        <v>2018</v>
      </c>
    </row>
    <row r="15267" spans="1:5" x14ac:dyDescent="0.25">
      <c r="A15267" t="s">
        <v>358</v>
      </c>
      <c r="B15267" t="s">
        <v>196</v>
      </c>
      <c r="C15267" t="s">
        <v>449</v>
      </c>
      <c r="D15267">
        <v>-45365000000</v>
      </c>
      <c r="E15267">
        <v>2019</v>
      </c>
    </row>
    <row r="15268" spans="1:5" x14ac:dyDescent="0.25">
      <c r="A15268" t="s">
        <v>358</v>
      </c>
      <c r="B15268" t="s">
        <v>196</v>
      </c>
      <c r="C15268" t="s">
        <v>449</v>
      </c>
      <c r="D15268">
        <v>-58216000000</v>
      </c>
      <c r="E15268">
        <v>2020</v>
      </c>
    </row>
    <row r="15269" spans="1:5" x14ac:dyDescent="0.25">
      <c r="A15269" t="s">
        <v>358</v>
      </c>
      <c r="B15269" t="s">
        <v>196</v>
      </c>
      <c r="C15269" t="s">
        <v>450</v>
      </c>
      <c r="D15269">
        <v>0</v>
      </c>
      <c r="E15269">
        <v>2018</v>
      </c>
    </row>
    <row r="15270" spans="1:5" x14ac:dyDescent="0.25">
      <c r="A15270" t="s">
        <v>358</v>
      </c>
      <c r="B15270" t="s">
        <v>196</v>
      </c>
      <c r="C15270" t="s">
        <v>450</v>
      </c>
      <c r="D15270">
        <v>0</v>
      </c>
      <c r="E15270">
        <v>2019</v>
      </c>
    </row>
    <row r="15271" spans="1:5" x14ac:dyDescent="0.25">
      <c r="A15271" t="s">
        <v>358</v>
      </c>
      <c r="B15271" t="s">
        <v>196</v>
      </c>
      <c r="C15271" t="s">
        <v>450</v>
      </c>
      <c r="D15271">
        <v>0</v>
      </c>
      <c r="E15271">
        <v>2020</v>
      </c>
    </row>
    <row r="15272" spans="1:5" x14ac:dyDescent="0.25">
      <c r="A15272" t="s">
        <v>358</v>
      </c>
      <c r="B15272" t="s">
        <v>196</v>
      </c>
      <c r="C15272" t="s">
        <v>451</v>
      </c>
      <c r="D15272">
        <v>-9977000000</v>
      </c>
      <c r="E15272">
        <v>2018</v>
      </c>
    </row>
    <row r="15273" spans="1:5" x14ac:dyDescent="0.25">
      <c r="A15273" t="s">
        <v>358</v>
      </c>
      <c r="B15273" t="s">
        <v>196</v>
      </c>
      <c r="C15273" t="s">
        <v>451</v>
      </c>
      <c r="D15273">
        <v>-12511000000</v>
      </c>
      <c r="E15273">
        <v>2019</v>
      </c>
    </row>
    <row r="15274" spans="1:5" x14ac:dyDescent="0.25">
      <c r="A15274" t="s">
        <v>358</v>
      </c>
      <c r="B15274" t="s">
        <v>196</v>
      </c>
      <c r="C15274" t="s">
        <v>451</v>
      </c>
      <c r="D15274">
        <v>-4120000000</v>
      </c>
      <c r="E15274">
        <v>2020</v>
      </c>
    </row>
    <row r="15275" spans="1:5" x14ac:dyDescent="0.25">
      <c r="A15275" t="s">
        <v>358</v>
      </c>
      <c r="B15275" t="s">
        <v>196</v>
      </c>
      <c r="C15275" t="s">
        <v>452</v>
      </c>
      <c r="D15275">
        <v>0</v>
      </c>
      <c r="E15275">
        <v>2018</v>
      </c>
    </row>
    <row r="15276" spans="1:5" x14ac:dyDescent="0.25">
      <c r="A15276" t="s">
        <v>358</v>
      </c>
      <c r="B15276" t="s">
        <v>196</v>
      </c>
      <c r="C15276" t="s">
        <v>452</v>
      </c>
      <c r="D15276">
        <v>0</v>
      </c>
      <c r="E15276">
        <v>2019</v>
      </c>
    </row>
    <row r="15277" spans="1:5" x14ac:dyDescent="0.25">
      <c r="A15277" t="s">
        <v>358</v>
      </c>
      <c r="B15277" t="s">
        <v>196</v>
      </c>
      <c r="C15277" t="s">
        <v>452</v>
      </c>
      <c r="D15277">
        <v>0</v>
      </c>
      <c r="E15277">
        <v>2020</v>
      </c>
    </row>
    <row r="15278" spans="1:5" x14ac:dyDescent="0.25">
      <c r="A15278" t="s">
        <v>358</v>
      </c>
      <c r="B15278" t="s">
        <v>196</v>
      </c>
      <c r="C15278" t="s">
        <v>453</v>
      </c>
      <c r="D15278">
        <v>135000000</v>
      </c>
      <c r="E15278">
        <v>2018</v>
      </c>
    </row>
    <row r="15279" spans="1:5" x14ac:dyDescent="0.25">
      <c r="A15279" t="s">
        <v>358</v>
      </c>
      <c r="B15279" t="s">
        <v>196</v>
      </c>
      <c r="C15279" t="s">
        <v>453</v>
      </c>
      <c r="D15279">
        <v>195000000</v>
      </c>
      <c r="E15279">
        <v>2019</v>
      </c>
    </row>
    <row r="15280" spans="1:5" x14ac:dyDescent="0.25">
      <c r="A15280" t="s">
        <v>358</v>
      </c>
      <c r="B15280" t="s">
        <v>196</v>
      </c>
      <c r="C15280" t="s">
        <v>453</v>
      </c>
      <c r="D15280">
        <v>183000000</v>
      </c>
      <c r="E15280">
        <v>2020</v>
      </c>
    </row>
    <row r="15281" spans="1:5" x14ac:dyDescent="0.25">
      <c r="A15281" t="s">
        <v>358</v>
      </c>
      <c r="B15281" t="s">
        <v>196</v>
      </c>
      <c r="C15281" t="s">
        <v>454</v>
      </c>
      <c r="D15281">
        <v>8748000000</v>
      </c>
      <c r="E15281">
        <v>2018</v>
      </c>
    </row>
    <row r="15282" spans="1:5" x14ac:dyDescent="0.25">
      <c r="A15282" t="s">
        <v>358</v>
      </c>
      <c r="B15282" t="s">
        <v>196</v>
      </c>
      <c r="C15282" t="s">
        <v>454</v>
      </c>
      <c r="D15282">
        <v>9042000000</v>
      </c>
      <c r="E15282">
        <v>2019</v>
      </c>
    </row>
    <row r="15283" spans="1:5" x14ac:dyDescent="0.25">
      <c r="A15283" t="s">
        <v>358</v>
      </c>
      <c r="B15283" t="s">
        <v>196</v>
      </c>
      <c r="C15283" t="s">
        <v>454</v>
      </c>
      <c r="D15283">
        <v>10996000000</v>
      </c>
      <c r="E15283">
        <v>2020</v>
      </c>
    </row>
    <row r="15284" spans="1:5" x14ac:dyDescent="0.25">
      <c r="A15284" t="s">
        <v>358</v>
      </c>
      <c r="B15284" t="s">
        <v>196</v>
      </c>
      <c r="C15284" t="s">
        <v>24</v>
      </c>
      <c r="D15284">
        <v>8883000000</v>
      </c>
      <c r="E15284">
        <v>2018</v>
      </c>
    </row>
    <row r="15285" spans="1:5" x14ac:dyDescent="0.25">
      <c r="A15285" t="s">
        <v>358</v>
      </c>
      <c r="B15285" t="s">
        <v>196</v>
      </c>
      <c r="C15285" t="s">
        <v>24</v>
      </c>
      <c r="D15285">
        <v>9237000000</v>
      </c>
      <c r="E15285">
        <v>2019</v>
      </c>
    </row>
    <row r="15286" spans="1:5" x14ac:dyDescent="0.25">
      <c r="A15286" t="s">
        <v>358</v>
      </c>
      <c r="B15286" t="s">
        <v>196</v>
      </c>
      <c r="C15286" t="s">
        <v>24</v>
      </c>
      <c r="D15286">
        <v>11179000000</v>
      </c>
      <c r="E15286">
        <v>2020</v>
      </c>
    </row>
    <row r="15287" spans="1:5" x14ac:dyDescent="0.25">
      <c r="A15287" t="s">
        <v>358</v>
      </c>
      <c r="B15287" t="s">
        <v>196</v>
      </c>
      <c r="C15287" t="s">
        <v>455</v>
      </c>
      <c r="D15287">
        <v>0</v>
      </c>
      <c r="E15287">
        <v>2018</v>
      </c>
    </row>
    <row r="15288" spans="1:5" x14ac:dyDescent="0.25">
      <c r="A15288" t="s">
        <v>358</v>
      </c>
      <c r="B15288" t="s">
        <v>196</v>
      </c>
      <c r="C15288" t="s">
        <v>455</v>
      </c>
      <c r="D15288">
        <v>0</v>
      </c>
      <c r="E15288">
        <v>2019</v>
      </c>
    </row>
    <row r="15289" spans="1:5" x14ac:dyDescent="0.25">
      <c r="A15289" t="s">
        <v>358</v>
      </c>
      <c r="B15289" t="s">
        <v>196</v>
      </c>
      <c r="C15289" t="s">
        <v>455</v>
      </c>
      <c r="D15289">
        <v>0</v>
      </c>
      <c r="E15289">
        <v>2020</v>
      </c>
    </row>
    <row r="15290" spans="1:5" x14ac:dyDescent="0.25">
      <c r="A15290" t="s">
        <v>358</v>
      </c>
      <c r="B15290" t="s">
        <v>196</v>
      </c>
      <c r="C15290" t="s">
        <v>14</v>
      </c>
      <c r="D15290">
        <v>801691000000</v>
      </c>
      <c r="E15290">
        <v>2018</v>
      </c>
    </row>
    <row r="15291" spans="1:5" x14ac:dyDescent="0.25">
      <c r="A15291" t="s">
        <v>358</v>
      </c>
      <c r="B15291" t="s">
        <v>196</v>
      </c>
      <c r="C15291" t="s">
        <v>14</v>
      </c>
      <c r="D15291">
        <v>813258000000</v>
      </c>
      <c r="E15291">
        <v>2019</v>
      </c>
    </row>
    <row r="15292" spans="1:5" x14ac:dyDescent="0.25">
      <c r="A15292" t="s">
        <v>358</v>
      </c>
      <c r="B15292" t="s">
        <v>196</v>
      </c>
      <c r="C15292" t="s">
        <v>14</v>
      </c>
      <c r="D15292">
        <v>1010208000000</v>
      </c>
      <c r="E15292">
        <v>2020</v>
      </c>
    </row>
    <row r="15293" spans="1:5" x14ac:dyDescent="0.25">
      <c r="A15293" t="s">
        <v>358</v>
      </c>
      <c r="B15293" t="s">
        <v>196</v>
      </c>
      <c r="C15293" t="s">
        <v>17</v>
      </c>
      <c r="D15293">
        <v>710458000000</v>
      </c>
      <c r="E15293">
        <v>2018</v>
      </c>
    </row>
    <row r="15294" spans="1:5" x14ac:dyDescent="0.25">
      <c r="A15294" t="s">
        <v>358</v>
      </c>
      <c r="B15294" t="s">
        <v>196</v>
      </c>
      <c r="C15294" t="s">
        <v>17</v>
      </c>
      <c r="D15294">
        <v>750026000000</v>
      </c>
      <c r="E15294">
        <v>2019</v>
      </c>
    </row>
    <row r="15295" spans="1:5" x14ac:dyDescent="0.25">
      <c r="A15295" t="s">
        <v>358</v>
      </c>
      <c r="B15295" t="s">
        <v>196</v>
      </c>
      <c r="C15295" t="s">
        <v>17</v>
      </c>
      <c r="D15295">
        <v>954395000000</v>
      </c>
      <c r="E15295">
        <v>2020</v>
      </c>
    </row>
    <row r="15296" spans="1:5" x14ac:dyDescent="0.25">
      <c r="A15296" t="s">
        <v>358</v>
      </c>
      <c r="B15296" t="s">
        <v>196</v>
      </c>
      <c r="C15296" t="s">
        <v>456</v>
      </c>
      <c r="D15296">
        <v>28870000000</v>
      </c>
      <c r="E15296">
        <v>2018</v>
      </c>
    </row>
    <row r="15297" spans="1:5" x14ac:dyDescent="0.25">
      <c r="A15297" t="s">
        <v>358</v>
      </c>
      <c r="B15297" t="s">
        <v>196</v>
      </c>
      <c r="C15297" t="s">
        <v>456</v>
      </c>
      <c r="D15297">
        <v>30118000000</v>
      </c>
      <c r="E15297">
        <v>2019</v>
      </c>
    </row>
    <row r="15298" spans="1:5" x14ac:dyDescent="0.25">
      <c r="A15298" t="s">
        <v>358</v>
      </c>
      <c r="B15298" t="s">
        <v>196</v>
      </c>
      <c r="C15298" t="s">
        <v>456</v>
      </c>
      <c r="D15298">
        <v>33780000000</v>
      </c>
      <c r="E15298">
        <v>2020</v>
      </c>
    </row>
    <row r="15299" spans="1:5" x14ac:dyDescent="0.25">
      <c r="A15299" t="s">
        <v>358</v>
      </c>
      <c r="B15299" t="s">
        <v>196</v>
      </c>
      <c r="C15299" t="s">
        <v>457</v>
      </c>
      <c r="D15299">
        <v>0</v>
      </c>
      <c r="E15299">
        <v>2018</v>
      </c>
    </row>
    <row r="15300" spans="1:5" x14ac:dyDescent="0.25">
      <c r="A15300" t="s">
        <v>358</v>
      </c>
      <c r="B15300" t="s">
        <v>196</v>
      </c>
      <c r="C15300" t="s">
        <v>457</v>
      </c>
      <c r="D15300">
        <v>0</v>
      </c>
      <c r="E15300">
        <v>2020</v>
      </c>
    </row>
    <row r="15301" spans="1:5" x14ac:dyDescent="0.25">
      <c r="A15301" t="s">
        <v>358</v>
      </c>
      <c r="B15301" t="s">
        <v>196</v>
      </c>
      <c r="C15301" t="s">
        <v>494</v>
      </c>
      <c r="D15301">
        <v>0</v>
      </c>
      <c r="E15301">
        <v>2019</v>
      </c>
    </row>
    <row r="15302" spans="1:5" x14ac:dyDescent="0.25">
      <c r="A15302" t="s">
        <v>358</v>
      </c>
      <c r="B15302" t="s">
        <v>196</v>
      </c>
      <c r="C15302" t="s">
        <v>458</v>
      </c>
      <c r="D15302">
        <v>8756000000</v>
      </c>
      <c r="E15302">
        <v>2018</v>
      </c>
    </row>
    <row r="15303" spans="1:5" x14ac:dyDescent="0.25">
      <c r="A15303" t="s">
        <v>358</v>
      </c>
      <c r="B15303" t="s">
        <v>196</v>
      </c>
      <c r="C15303" t="s">
        <v>458</v>
      </c>
      <c r="D15303">
        <v>8912000000</v>
      </c>
      <c r="E15303">
        <v>2019</v>
      </c>
    </row>
    <row r="15304" spans="1:5" x14ac:dyDescent="0.25">
      <c r="A15304" t="s">
        <v>358</v>
      </c>
      <c r="B15304" t="s">
        <v>196</v>
      </c>
      <c r="C15304" t="s">
        <v>458</v>
      </c>
      <c r="D15304">
        <v>9592000000</v>
      </c>
      <c r="E15304">
        <v>2020</v>
      </c>
    </row>
    <row r="15305" spans="1:5" x14ac:dyDescent="0.25">
      <c r="A15305" t="s">
        <v>358</v>
      </c>
      <c r="B15305" t="s">
        <v>196</v>
      </c>
      <c r="C15305" t="s">
        <v>459</v>
      </c>
      <c r="D15305">
        <v>14647000000</v>
      </c>
      <c r="E15305">
        <v>2018</v>
      </c>
    </row>
    <row r="15306" spans="1:5" x14ac:dyDescent="0.25">
      <c r="A15306" t="s">
        <v>358</v>
      </c>
      <c r="B15306" t="s">
        <v>196</v>
      </c>
      <c r="C15306" t="s">
        <v>459</v>
      </c>
      <c r="D15306">
        <v>14730000000</v>
      </c>
      <c r="E15306">
        <v>2019</v>
      </c>
    </row>
    <row r="15307" spans="1:5" x14ac:dyDescent="0.25">
      <c r="A15307" t="s">
        <v>358</v>
      </c>
      <c r="B15307" t="s">
        <v>196</v>
      </c>
      <c r="C15307" t="s">
        <v>459</v>
      </c>
      <c r="D15307">
        <v>18021000000</v>
      </c>
      <c r="E15307">
        <v>2020</v>
      </c>
    </row>
    <row r="15308" spans="1:5" x14ac:dyDescent="0.25">
      <c r="A15308" t="s">
        <v>358</v>
      </c>
      <c r="B15308" t="s">
        <v>196</v>
      </c>
      <c r="C15308" t="s">
        <v>460</v>
      </c>
      <c r="D15308">
        <v>16552000000</v>
      </c>
      <c r="E15308">
        <v>2018</v>
      </c>
    </row>
    <row r="15309" spans="1:5" x14ac:dyDescent="0.25">
      <c r="A15309" t="s">
        <v>358</v>
      </c>
      <c r="B15309" t="s">
        <v>196</v>
      </c>
      <c r="C15309" t="s">
        <v>460</v>
      </c>
      <c r="D15309">
        <v>-5147000000</v>
      </c>
      <c r="E15309">
        <v>2019</v>
      </c>
    </row>
    <row r="15310" spans="1:5" x14ac:dyDescent="0.25">
      <c r="A15310" t="s">
        <v>358</v>
      </c>
      <c r="B15310" t="s">
        <v>196</v>
      </c>
      <c r="C15310" t="s">
        <v>460</v>
      </c>
      <c r="D15310">
        <v>70803000000</v>
      </c>
      <c r="E15310">
        <v>2020</v>
      </c>
    </row>
    <row r="15311" spans="1:5" x14ac:dyDescent="0.25">
      <c r="A15311" t="s">
        <v>358</v>
      </c>
      <c r="B15311" t="s">
        <v>196</v>
      </c>
      <c r="C15311" t="s">
        <v>461</v>
      </c>
      <c r="D15311">
        <v>-48816000000</v>
      </c>
      <c r="E15311">
        <v>2018</v>
      </c>
    </row>
    <row r="15312" spans="1:5" x14ac:dyDescent="0.25">
      <c r="A15312" t="s">
        <v>358</v>
      </c>
      <c r="B15312" t="s">
        <v>196</v>
      </c>
      <c r="C15312" t="s">
        <v>461</v>
      </c>
      <c r="D15312">
        <v>-74321000000</v>
      </c>
      <c r="E15312">
        <v>2019</v>
      </c>
    </row>
    <row r="15313" spans="1:5" x14ac:dyDescent="0.25">
      <c r="A15313" t="s">
        <v>358</v>
      </c>
      <c r="B15313" t="s">
        <v>196</v>
      </c>
      <c r="C15313" t="s">
        <v>461</v>
      </c>
      <c r="D15313">
        <v>-96231000000</v>
      </c>
      <c r="E15313">
        <v>2020</v>
      </c>
    </row>
    <row r="15314" spans="1:5" x14ac:dyDescent="0.25">
      <c r="A15314" t="s">
        <v>358</v>
      </c>
      <c r="B15314" t="s">
        <v>196</v>
      </c>
      <c r="C15314" t="s">
        <v>462</v>
      </c>
      <c r="D15314">
        <v>15248000000</v>
      </c>
      <c r="E15314">
        <v>2018</v>
      </c>
    </row>
    <row r="15315" spans="1:5" x14ac:dyDescent="0.25">
      <c r="A15315" t="s">
        <v>358</v>
      </c>
      <c r="B15315" t="s">
        <v>196</v>
      </c>
      <c r="C15315" t="s">
        <v>462</v>
      </c>
      <c r="D15315">
        <v>3718000000</v>
      </c>
      <c r="E15315">
        <v>2019</v>
      </c>
    </row>
    <row r="15316" spans="1:5" x14ac:dyDescent="0.25">
      <c r="A15316" t="s">
        <v>358</v>
      </c>
      <c r="B15316" t="s">
        <v>196</v>
      </c>
      <c r="C15316" t="s">
        <v>462</v>
      </c>
      <c r="D15316">
        <v>-69239000000</v>
      </c>
      <c r="E15316">
        <v>2020</v>
      </c>
    </row>
    <row r="15317" spans="1:5" x14ac:dyDescent="0.25">
      <c r="A15317" t="s">
        <v>358</v>
      </c>
      <c r="B15317" t="s">
        <v>196</v>
      </c>
      <c r="C15317" t="s">
        <v>463</v>
      </c>
      <c r="D15317">
        <v>1292000000</v>
      </c>
      <c r="E15317">
        <v>2018</v>
      </c>
    </row>
    <row r="15318" spans="1:5" x14ac:dyDescent="0.25">
      <c r="A15318" t="s">
        <v>358</v>
      </c>
      <c r="B15318" t="s">
        <v>196</v>
      </c>
      <c r="C15318" t="s">
        <v>463</v>
      </c>
      <c r="D15318">
        <v>-565000000</v>
      </c>
      <c r="E15318">
        <v>2019</v>
      </c>
    </row>
    <row r="15319" spans="1:5" x14ac:dyDescent="0.25">
      <c r="A15319" t="s">
        <v>358</v>
      </c>
      <c r="B15319" t="s">
        <v>196</v>
      </c>
      <c r="C15319" t="s">
        <v>463</v>
      </c>
      <c r="D15319">
        <v>868000000</v>
      </c>
      <c r="E15319">
        <v>2020</v>
      </c>
    </row>
    <row r="15320" spans="1:5" x14ac:dyDescent="0.25">
      <c r="A15320" t="s">
        <v>358</v>
      </c>
      <c r="B15320" t="s">
        <v>196</v>
      </c>
      <c r="C15320" t="s">
        <v>12</v>
      </c>
      <c r="D15320">
        <v>0</v>
      </c>
      <c r="E15320">
        <v>2018</v>
      </c>
    </row>
    <row r="15321" spans="1:5" x14ac:dyDescent="0.25">
      <c r="A15321" t="s">
        <v>358</v>
      </c>
      <c r="B15321" t="s">
        <v>196</v>
      </c>
      <c r="C15321" t="s">
        <v>12</v>
      </c>
      <c r="D15321">
        <v>0</v>
      </c>
      <c r="E15321">
        <v>2019</v>
      </c>
    </row>
    <row r="15322" spans="1:5" x14ac:dyDescent="0.25">
      <c r="A15322" t="s">
        <v>358</v>
      </c>
      <c r="B15322" t="s">
        <v>196</v>
      </c>
      <c r="C15322" t="s">
        <v>12</v>
      </c>
      <c r="D15322">
        <v>0</v>
      </c>
      <c r="E15322">
        <v>2020</v>
      </c>
    </row>
    <row r="15323" spans="1:5" x14ac:dyDescent="0.25">
      <c r="A15323" t="s">
        <v>358</v>
      </c>
      <c r="B15323" t="s">
        <v>196</v>
      </c>
      <c r="C15323" t="s">
        <v>464</v>
      </c>
      <c r="D15323">
        <v>187820000000</v>
      </c>
      <c r="E15323">
        <v>2018</v>
      </c>
    </row>
    <row r="15324" spans="1:5" x14ac:dyDescent="0.25">
      <c r="A15324" t="s">
        <v>358</v>
      </c>
      <c r="B15324" t="s">
        <v>196</v>
      </c>
      <c r="C15324" t="s">
        <v>464</v>
      </c>
      <c r="D15324">
        <v>190356000000</v>
      </c>
      <c r="E15324">
        <v>2019</v>
      </c>
    </row>
    <row r="15325" spans="1:5" x14ac:dyDescent="0.25">
      <c r="A15325" t="s">
        <v>358</v>
      </c>
      <c r="B15325" t="s">
        <v>196</v>
      </c>
      <c r="C15325" t="s">
        <v>464</v>
      </c>
      <c r="D15325">
        <v>310782000000</v>
      </c>
      <c r="E15325">
        <v>2020</v>
      </c>
    </row>
    <row r="15326" spans="1:5" x14ac:dyDescent="0.25">
      <c r="A15326" t="s">
        <v>358</v>
      </c>
      <c r="B15326" t="s">
        <v>196</v>
      </c>
      <c r="C15326" t="s">
        <v>465</v>
      </c>
      <c r="D15326">
        <v>0</v>
      </c>
      <c r="E15326">
        <v>2018</v>
      </c>
    </row>
    <row r="15327" spans="1:5" x14ac:dyDescent="0.25">
      <c r="A15327" t="s">
        <v>358</v>
      </c>
      <c r="B15327" t="s">
        <v>196</v>
      </c>
      <c r="C15327" t="s">
        <v>465</v>
      </c>
      <c r="D15327">
        <v>0</v>
      </c>
      <c r="E15327">
        <v>2019</v>
      </c>
    </row>
    <row r="15328" spans="1:5" x14ac:dyDescent="0.25">
      <c r="A15328" t="s">
        <v>358</v>
      </c>
      <c r="B15328" t="s">
        <v>196</v>
      </c>
      <c r="C15328" t="s">
        <v>465</v>
      </c>
      <c r="D15328">
        <v>0</v>
      </c>
      <c r="E15328">
        <v>2020</v>
      </c>
    </row>
    <row r="15329" spans="1:5" x14ac:dyDescent="0.25">
      <c r="A15329" t="s">
        <v>358</v>
      </c>
      <c r="B15329" t="s">
        <v>196</v>
      </c>
      <c r="C15329" t="s">
        <v>466</v>
      </c>
      <c r="D15329">
        <v>0</v>
      </c>
      <c r="E15329">
        <v>2018</v>
      </c>
    </row>
    <row r="15330" spans="1:5" x14ac:dyDescent="0.25">
      <c r="A15330" t="s">
        <v>358</v>
      </c>
      <c r="B15330" t="s">
        <v>196</v>
      </c>
      <c r="C15330" t="s">
        <v>466</v>
      </c>
      <c r="D15330">
        <v>0</v>
      </c>
      <c r="E15330">
        <v>2019</v>
      </c>
    </row>
    <row r="15331" spans="1:5" x14ac:dyDescent="0.25">
      <c r="A15331" t="s">
        <v>358</v>
      </c>
      <c r="B15331" t="s">
        <v>196</v>
      </c>
      <c r="C15331" t="s">
        <v>466</v>
      </c>
      <c r="D15331">
        <v>0</v>
      </c>
      <c r="E15331">
        <v>2020</v>
      </c>
    </row>
    <row r="15332" spans="1:5" x14ac:dyDescent="0.25">
      <c r="A15332" t="s">
        <v>358</v>
      </c>
      <c r="B15332" t="s">
        <v>196</v>
      </c>
      <c r="C15332" t="s">
        <v>467</v>
      </c>
      <c r="D15332">
        <v>2393000000</v>
      </c>
      <c r="E15332">
        <v>2018</v>
      </c>
    </row>
    <row r="15333" spans="1:5" x14ac:dyDescent="0.25">
      <c r="A15333" t="s">
        <v>358</v>
      </c>
      <c r="B15333" t="s">
        <v>196</v>
      </c>
      <c r="C15333" t="s">
        <v>467</v>
      </c>
      <c r="D15333">
        <v>2493000000</v>
      </c>
      <c r="E15333">
        <v>2019</v>
      </c>
    </row>
    <row r="15334" spans="1:5" x14ac:dyDescent="0.25">
      <c r="A15334" t="s">
        <v>358</v>
      </c>
      <c r="B15334" t="s">
        <v>196</v>
      </c>
      <c r="C15334" t="s">
        <v>467</v>
      </c>
      <c r="D15334">
        <v>2929000000</v>
      </c>
      <c r="E15334">
        <v>2020</v>
      </c>
    </row>
    <row r="15335" spans="1:5" x14ac:dyDescent="0.25">
      <c r="A15335" t="s">
        <v>358</v>
      </c>
      <c r="B15335" t="s">
        <v>196</v>
      </c>
      <c r="C15335" t="s">
        <v>468</v>
      </c>
      <c r="D15335">
        <v>743000000</v>
      </c>
      <c r="E15335">
        <v>2018</v>
      </c>
    </row>
    <row r="15336" spans="1:5" x14ac:dyDescent="0.25">
      <c r="A15336" t="s">
        <v>358</v>
      </c>
      <c r="B15336" t="s">
        <v>196</v>
      </c>
      <c r="C15336" t="s">
        <v>468</v>
      </c>
      <c r="D15336">
        <v>925000000</v>
      </c>
      <c r="E15336">
        <v>2019</v>
      </c>
    </row>
    <row r="15337" spans="1:5" x14ac:dyDescent="0.25">
      <c r="A15337" t="s">
        <v>358</v>
      </c>
      <c r="B15337" t="s">
        <v>196</v>
      </c>
      <c r="C15337" t="s">
        <v>468</v>
      </c>
      <c r="D15337">
        <v>110000000</v>
      </c>
      <c r="E15337">
        <v>2020</v>
      </c>
    </row>
    <row r="15338" spans="1:5" x14ac:dyDescent="0.25">
      <c r="A15338" t="s">
        <v>358</v>
      </c>
      <c r="B15338" t="s">
        <v>196</v>
      </c>
      <c r="C15338" t="s">
        <v>469</v>
      </c>
      <c r="D15338">
        <v>2375000000</v>
      </c>
      <c r="E15338">
        <v>2018</v>
      </c>
    </row>
    <row r="15339" spans="1:5" x14ac:dyDescent="0.25">
      <c r="A15339" t="s">
        <v>358</v>
      </c>
      <c r="B15339" t="s">
        <v>196</v>
      </c>
      <c r="C15339" t="s">
        <v>469</v>
      </c>
      <c r="D15339">
        <v>2627000000</v>
      </c>
      <c r="E15339">
        <v>2019</v>
      </c>
    </row>
    <row r="15340" spans="1:5" x14ac:dyDescent="0.25">
      <c r="A15340" t="s">
        <v>358</v>
      </c>
      <c r="B15340" t="s">
        <v>196</v>
      </c>
      <c r="C15340" t="s">
        <v>469</v>
      </c>
      <c r="D15340">
        <v>2739000000</v>
      </c>
      <c r="E15340">
        <v>2020</v>
      </c>
    </row>
    <row r="15341" spans="1:5" x14ac:dyDescent="0.25">
      <c r="A15341" t="s">
        <v>358</v>
      </c>
      <c r="B15341" t="s">
        <v>196</v>
      </c>
      <c r="C15341" t="s">
        <v>470</v>
      </c>
      <c r="D15341">
        <v>27800000000</v>
      </c>
      <c r="E15341">
        <v>2018</v>
      </c>
    </row>
    <row r="15342" spans="1:5" x14ac:dyDescent="0.25">
      <c r="A15342" t="s">
        <v>358</v>
      </c>
      <c r="B15342" t="s">
        <v>196</v>
      </c>
      <c r="C15342" t="s">
        <v>470</v>
      </c>
      <c r="D15342">
        <v>42586000000</v>
      </c>
      <c r="E15342">
        <v>2019</v>
      </c>
    </row>
    <row r="15343" spans="1:5" x14ac:dyDescent="0.25">
      <c r="A15343" t="s">
        <v>358</v>
      </c>
      <c r="B15343" t="s">
        <v>196</v>
      </c>
      <c r="C15343" t="s">
        <v>470</v>
      </c>
      <c r="D15343">
        <v>59777000000</v>
      </c>
      <c r="E15343">
        <v>2020</v>
      </c>
    </row>
    <row r="15344" spans="1:5" x14ac:dyDescent="0.25">
      <c r="A15344" t="s">
        <v>358</v>
      </c>
      <c r="B15344" t="s">
        <v>196</v>
      </c>
      <c r="C15344" t="s">
        <v>471</v>
      </c>
      <c r="D15344">
        <v>0</v>
      </c>
      <c r="E15344">
        <v>2018</v>
      </c>
    </row>
    <row r="15345" spans="1:5" x14ac:dyDescent="0.25">
      <c r="A15345" t="s">
        <v>358</v>
      </c>
      <c r="B15345" t="s">
        <v>196</v>
      </c>
      <c r="C15345" t="s">
        <v>471</v>
      </c>
      <c r="D15345">
        <v>0</v>
      </c>
      <c r="E15345">
        <v>2019</v>
      </c>
    </row>
    <row r="15346" spans="1:5" x14ac:dyDescent="0.25">
      <c r="A15346" t="s">
        <v>358</v>
      </c>
      <c r="B15346" t="s">
        <v>196</v>
      </c>
      <c r="C15346" t="s">
        <v>471</v>
      </c>
      <c r="D15346">
        <v>0</v>
      </c>
      <c r="E15346">
        <v>2020</v>
      </c>
    </row>
    <row r="15347" spans="1:5" x14ac:dyDescent="0.25">
      <c r="A15347" t="s">
        <v>358</v>
      </c>
      <c r="B15347" t="s">
        <v>196</v>
      </c>
      <c r="C15347" t="s">
        <v>472</v>
      </c>
      <c r="D15347">
        <v>526000000</v>
      </c>
      <c r="E15347">
        <v>2018</v>
      </c>
    </row>
    <row r="15348" spans="1:5" x14ac:dyDescent="0.25">
      <c r="A15348" t="s">
        <v>358</v>
      </c>
      <c r="B15348" t="s">
        <v>196</v>
      </c>
      <c r="C15348" t="s">
        <v>472</v>
      </c>
      <c r="D15348">
        <v>530000000</v>
      </c>
      <c r="E15348">
        <v>2019</v>
      </c>
    </row>
    <row r="15349" spans="1:5" x14ac:dyDescent="0.25">
      <c r="A15349" t="s">
        <v>358</v>
      </c>
      <c r="B15349" t="s">
        <v>196</v>
      </c>
      <c r="C15349" t="s">
        <v>472</v>
      </c>
      <c r="D15349">
        <v>496000000</v>
      </c>
      <c r="E15349">
        <v>2020</v>
      </c>
    </row>
    <row r="15350" spans="1:5" x14ac:dyDescent="0.25">
      <c r="A15350" t="s">
        <v>358</v>
      </c>
      <c r="B15350" t="s">
        <v>196</v>
      </c>
      <c r="C15350" t="s">
        <v>473</v>
      </c>
      <c r="D15350">
        <v>8520000000</v>
      </c>
      <c r="E15350">
        <v>2018</v>
      </c>
    </row>
    <row r="15351" spans="1:5" x14ac:dyDescent="0.25">
      <c r="A15351" t="s">
        <v>358</v>
      </c>
      <c r="B15351" t="s">
        <v>196</v>
      </c>
      <c r="C15351" t="s">
        <v>473</v>
      </c>
      <c r="D15351">
        <v>8520000000</v>
      </c>
      <c r="E15351">
        <v>2019</v>
      </c>
    </row>
    <row r="15352" spans="1:5" x14ac:dyDescent="0.25">
      <c r="A15352" t="s">
        <v>358</v>
      </c>
      <c r="B15352" t="s">
        <v>196</v>
      </c>
      <c r="C15352" t="s">
        <v>473</v>
      </c>
      <c r="D15352">
        <v>9250000000</v>
      </c>
      <c r="E15352">
        <v>2020</v>
      </c>
    </row>
    <row r="15353" spans="1:5" x14ac:dyDescent="0.25">
      <c r="A15353" t="s">
        <v>358</v>
      </c>
      <c r="B15353" t="s">
        <v>196</v>
      </c>
      <c r="C15353" t="s">
        <v>474</v>
      </c>
      <c r="D15353">
        <v>0</v>
      </c>
      <c r="E15353">
        <v>2018</v>
      </c>
    </row>
    <row r="15354" spans="1:5" x14ac:dyDescent="0.25">
      <c r="A15354" t="s">
        <v>358</v>
      </c>
      <c r="B15354" t="s">
        <v>196</v>
      </c>
      <c r="C15354" t="s">
        <v>474</v>
      </c>
      <c r="D15354">
        <v>0</v>
      </c>
      <c r="E15354">
        <v>2019</v>
      </c>
    </row>
    <row r="15355" spans="1:5" x14ac:dyDescent="0.25">
      <c r="A15355" t="s">
        <v>358</v>
      </c>
      <c r="B15355" t="s">
        <v>196</v>
      </c>
      <c r="C15355" t="s">
        <v>474</v>
      </c>
      <c r="D15355">
        <v>0</v>
      </c>
      <c r="E15355">
        <v>2020</v>
      </c>
    </row>
    <row r="15356" spans="1:5" x14ac:dyDescent="0.25">
      <c r="A15356" t="s">
        <v>358</v>
      </c>
      <c r="B15356" t="s">
        <v>196</v>
      </c>
      <c r="C15356" t="s">
        <v>475</v>
      </c>
      <c r="D15356">
        <v>0</v>
      </c>
      <c r="E15356">
        <v>2018</v>
      </c>
    </row>
    <row r="15357" spans="1:5" x14ac:dyDescent="0.25">
      <c r="A15357" t="s">
        <v>358</v>
      </c>
      <c r="B15357" t="s">
        <v>196</v>
      </c>
      <c r="C15357" t="s">
        <v>475</v>
      </c>
      <c r="D15357">
        <v>497000000</v>
      </c>
      <c r="E15357">
        <v>2019</v>
      </c>
    </row>
    <row r="15358" spans="1:5" x14ac:dyDescent="0.25">
      <c r="A15358" t="s">
        <v>358</v>
      </c>
      <c r="B15358" t="s">
        <v>196</v>
      </c>
      <c r="C15358" t="s">
        <v>475</v>
      </c>
      <c r="D15358">
        <v>0</v>
      </c>
      <c r="E15358">
        <v>2020</v>
      </c>
    </row>
    <row r="15359" spans="1:5" x14ac:dyDescent="0.25">
      <c r="A15359" t="s">
        <v>358</v>
      </c>
      <c r="B15359" t="s">
        <v>196</v>
      </c>
      <c r="C15359" t="s">
        <v>476</v>
      </c>
      <c r="D15359">
        <v>0</v>
      </c>
      <c r="E15359">
        <v>2018</v>
      </c>
    </row>
    <row r="15360" spans="1:5" x14ac:dyDescent="0.25">
      <c r="A15360" t="s">
        <v>358</v>
      </c>
      <c r="B15360" t="s">
        <v>196</v>
      </c>
      <c r="C15360" t="s">
        <v>476</v>
      </c>
      <c r="D15360">
        <v>0</v>
      </c>
      <c r="E15360">
        <v>2019</v>
      </c>
    </row>
    <row r="15361" spans="1:5" x14ac:dyDescent="0.25">
      <c r="A15361" t="s">
        <v>358</v>
      </c>
      <c r="B15361" t="s">
        <v>196</v>
      </c>
      <c r="C15361" t="s">
        <v>476</v>
      </c>
      <c r="D15361">
        <v>0</v>
      </c>
      <c r="E15361">
        <v>2020</v>
      </c>
    </row>
    <row r="15362" spans="1:5" x14ac:dyDescent="0.25">
      <c r="A15362" t="s">
        <v>358</v>
      </c>
      <c r="B15362" t="s">
        <v>196</v>
      </c>
      <c r="C15362" t="s">
        <v>477</v>
      </c>
      <c r="D15362">
        <v>0</v>
      </c>
      <c r="E15362">
        <v>2018</v>
      </c>
    </row>
    <row r="15363" spans="1:5" x14ac:dyDescent="0.25">
      <c r="A15363" t="s">
        <v>358</v>
      </c>
      <c r="B15363" t="s">
        <v>196</v>
      </c>
      <c r="C15363" t="s">
        <v>477</v>
      </c>
      <c r="D15363">
        <v>0</v>
      </c>
      <c r="E15363">
        <v>2019</v>
      </c>
    </row>
    <row r="15364" spans="1:5" x14ac:dyDescent="0.25">
      <c r="A15364" t="s">
        <v>358</v>
      </c>
      <c r="B15364" t="s">
        <v>196</v>
      </c>
      <c r="C15364" t="s">
        <v>477</v>
      </c>
      <c r="D15364">
        <v>0</v>
      </c>
      <c r="E15364">
        <v>2020</v>
      </c>
    </row>
    <row r="15365" spans="1:5" x14ac:dyDescent="0.25">
      <c r="A15365" t="s">
        <v>358</v>
      </c>
      <c r="B15365" t="s">
        <v>196</v>
      </c>
      <c r="C15365" t="s">
        <v>478</v>
      </c>
      <c r="D15365">
        <v>0</v>
      </c>
      <c r="E15365">
        <v>2018</v>
      </c>
    </row>
    <row r="15366" spans="1:5" x14ac:dyDescent="0.25">
      <c r="A15366" t="s">
        <v>358</v>
      </c>
      <c r="B15366" t="s">
        <v>196</v>
      </c>
      <c r="C15366" t="s">
        <v>478</v>
      </c>
      <c r="D15366">
        <v>0</v>
      </c>
      <c r="E15366">
        <v>2019</v>
      </c>
    </row>
    <row r="15367" spans="1:5" x14ac:dyDescent="0.25">
      <c r="A15367" t="s">
        <v>358</v>
      </c>
      <c r="B15367" t="s">
        <v>196</v>
      </c>
      <c r="C15367" t="s">
        <v>478</v>
      </c>
      <c r="D15367">
        <v>0</v>
      </c>
      <c r="E15367">
        <v>2020</v>
      </c>
    </row>
    <row r="15368" spans="1:5" x14ac:dyDescent="0.25">
      <c r="A15368" t="s">
        <v>358</v>
      </c>
      <c r="B15368" t="s">
        <v>196</v>
      </c>
      <c r="C15368" t="s">
        <v>479</v>
      </c>
      <c r="D15368">
        <v>64175000000</v>
      </c>
      <c r="E15368">
        <v>2018</v>
      </c>
    </row>
    <row r="15369" spans="1:5" x14ac:dyDescent="0.25">
      <c r="A15369" t="s">
        <v>358</v>
      </c>
      <c r="B15369" t="s">
        <v>196</v>
      </c>
      <c r="C15369" t="s">
        <v>479</v>
      </c>
      <c r="D15369">
        <v>70589000000</v>
      </c>
      <c r="E15369">
        <v>2019</v>
      </c>
    </row>
    <row r="15370" spans="1:5" x14ac:dyDescent="0.25">
      <c r="A15370" t="s">
        <v>358</v>
      </c>
      <c r="B15370" t="s">
        <v>196</v>
      </c>
      <c r="C15370" t="s">
        <v>479</v>
      </c>
      <c r="D15370">
        <v>78694000000</v>
      </c>
      <c r="E15370">
        <v>2020</v>
      </c>
    </row>
    <row r="15371" spans="1:5" x14ac:dyDescent="0.25">
      <c r="A15371" t="s">
        <v>358</v>
      </c>
      <c r="B15371" t="s">
        <v>196</v>
      </c>
      <c r="C15371" t="s">
        <v>480</v>
      </c>
      <c r="D15371">
        <v>40107000000</v>
      </c>
      <c r="E15371">
        <v>2018</v>
      </c>
    </row>
    <row r="15372" spans="1:5" x14ac:dyDescent="0.25">
      <c r="A15372" t="s">
        <v>358</v>
      </c>
      <c r="B15372" t="s">
        <v>196</v>
      </c>
      <c r="C15372" t="s">
        <v>480</v>
      </c>
      <c r="D15372">
        <v>41419000000</v>
      </c>
      <c r="E15372">
        <v>2019</v>
      </c>
    </row>
    <row r="15373" spans="1:5" x14ac:dyDescent="0.25">
      <c r="A15373" t="s">
        <v>358</v>
      </c>
      <c r="B15373" t="s">
        <v>196</v>
      </c>
      <c r="C15373" t="s">
        <v>480</v>
      </c>
      <c r="D15373">
        <v>48198000000</v>
      </c>
      <c r="E15373">
        <v>2020</v>
      </c>
    </row>
    <row r="15374" spans="1:5" x14ac:dyDescent="0.25">
      <c r="A15374" t="s">
        <v>358</v>
      </c>
      <c r="B15374" t="s">
        <v>196</v>
      </c>
      <c r="C15374" t="s">
        <v>481</v>
      </c>
      <c r="D15374">
        <v>6363000000</v>
      </c>
      <c r="E15374">
        <v>2018</v>
      </c>
    </row>
    <row r="15375" spans="1:5" x14ac:dyDescent="0.25">
      <c r="A15375" t="s">
        <v>358</v>
      </c>
      <c r="B15375" t="s">
        <v>196</v>
      </c>
      <c r="C15375" t="s">
        <v>481</v>
      </c>
      <c r="D15375">
        <v>6419000000</v>
      </c>
      <c r="E15375">
        <v>2019</v>
      </c>
    </row>
    <row r="15376" spans="1:5" x14ac:dyDescent="0.25">
      <c r="A15376" t="s">
        <v>358</v>
      </c>
      <c r="B15376" t="s">
        <v>196</v>
      </c>
      <c r="C15376" t="s">
        <v>481</v>
      </c>
      <c r="D15376">
        <v>6663000000</v>
      </c>
      <c r="E15376">
        <v>2020</v>
      </c>
    </row>
    <row r="15377" spans="1:5" x14ac:dyDescent="0.25">
      <c r="A15377" t="s">
        <v>358</v>
      </c>
      <c r="B15377" t="s">
        <v>196</v>
      </c>
      <c r="C15377" t="s">
        <v>482</v>
      </c>
      <c r="D15377">
        <v>49759000000</v>
      </c>
      <c r="E15377">
        <v>2018</v>
      </c>
    </row>
    <row r="15378" spans="1:5" x14ac:dyDescent="0.25">
      <c r="A15378" t="s">
        <v>358</v>
      </c>
      <c r="B15378" t="s">
        <v>196</v>
      </c>
      <c r="C15378" t="s">
        <v>482</v>
      </c>
      <c r="D15378">
        <v>54200000000</v>
      </c>
      <c r="E15378">
        <v>2019</v>
      </c>
    </row>
    <row r="15379" spans="1:5" x14ac:dyDescent="0.25">
      <c r="A15379" t="s">
        <v>358</v>
      </c>
      <c r="B15379" t="s">
        <v>196</v>
      </c>
      <c r="C15379" t="s">
        <v>482</v>
      </c>
      <c r="D15379">
        <v>50587000000</v>
      </c>
      <c r="E15379">
        <v>2020</v>
      </c>
    </row>
    <row r="15380" spans="1:5" x14ac:dyDescent="0.25">
      <c r="A15380" t="s">
        <v>358</v>
      </c>
      <c r="B15380" t="s">
        <v>196</v>
      </c>
      <c r="C15380" t="s">
        <v>483</v>
      </c>
      <c r="D15380">
        <v>0</v>
      </c>
      <c r="E15380">
        <v>2018</v>
      </c>
    </row>
    <row r="15381" spans="1:5" x14ac:dyDescent="0.25">
      <c r="A15381" t="s">
        <v>358</v>
      </c>
      <c r="B15381" t="s">
        <v>196</v>
      </c>
      <c r="C15381" t="s">
        <v>483</v>
      </c>
      <c r="D15381">
        <v>0</v>
      </c>
      <c r="E15381">
        <v>2019</v>
      </c>
    </row>
    <row r="15382" spans="1:5" x14ac:dyDescent="0.25">
      <c r="A15382" t="s">
        <v>358</v>
      </c>
      <c r="B15382" t="s">
        <v>196</v>
      </c>
      <c r="C15382" t="s">
        <v>483</v>
      </c>
      <c r="D15382">
        <v>0</v>
      </c>
      <c r="E15382">
        <v>2020</v>
      </c>
    </row>
    <row r="15383" spans="1:5" x14ac:dyDescent="0.25">
      <c r="A15383" t="s">
        <v>358</v>
      </c>
      <c r="B15383" t="s">
        <v>196</v>
      </c>
      <c r="C15383" t="s">
        <v>484</v>
      </c>
      <c r="D15383">
        <v>920000000</v>
      </c>
      <c r="E15383">
        <v>2018</v>
      </c>
    </row>
    <row r="15384" spans="1:5" x14ac:dyDescent="0.25">
      <c r="A15384" t="s">
        <v>358</v>
      </c>
      <c r="B15384" t="s">
        <v>196</v>
      </c>
      <c r="C15384" t="s">
        <v>484</v>
      </c>
      <c r="D15384">
        <v>1153000000</v>
      </c>
      <c r="E15384">
        <v>2019</v>
      </c>
    </row>
    <row r="15385" spans="1:5" x14ac:dyDescent="0.25">
      <c r="A15385" t="s">
        <v>358</v>
      </c>
      <c r="B15385" t="s">
        <v>196</v>
      </c>
      <c r="C15385" t="s">
        <v>484</v>
      </c>
      <c r="D15385">
        <v>1312000000</v>
      </c>
      <c r="E15385">
        <v>2020</v>
      </c>
    </row>
    <row r="15386" spans="1:5" x14ac:dyDescent="0.25">
      <c r="A15386" t="s">
        <v>358</v>
      </c>
      <c r="B15386" t="s">
        <v>196</v>
      </c>
      <c r="C15386" t="s">
        <v>485</v>
      </c>
      <c r="D15386">
        <v>80246000000</v>
      </c>
      <c r="E15386">
        <v>2018</v>
      </c>
    </row>
    <row r="15387" spans="1:5" x14ac:dyDescent="0.25">
      <c r="A15387" t="s">
        <v>358</v>
      </c>
      <c r="B15387" t="s">
        <v>196</v>
      </c>
      <c r="C15387" t="s">
        <v>485</v>
      </c>
      <c r="D15387">
        <v>101781000000</v>
      </c>
      <c r="E15387">
        <v>2020</v>
      </c>
    </row>
    <row r="15388" spans="1:5" x14ac:dyDescent="0.25">
      <c r="A15388" t="s">
        <v>358</v>
      </c>
      <c r="B15388" t="s">
        <v>196</v>
      </c>
      <c r="C15388" t="s">
        <v>495</v>
      </c>
      <c r="D15388">
        <v>0</v>
      </c>
      <c r="E15388">
        <v>2019</v>
      </c>
    </row>
    <row r="15389" spans="1:5" x14ac:dyDescent="0.25">
      <c r="A15389" t="s">
        <v>358</v>
      </c>
      <c r="B15389" t="s">
        <v>196</v>
      </c>
      <c r="C15389" t="s">
        <v>486</v>
      </c>
      <c r="D15389">
        <v>8629000000</v>
      </c>
      <c r="E15389">
        <v>2018</v>
      </c>
    </row>
    <row r="15390" spans="1:5" x14ac:dyDescent="0.25">
      <c r="A15390" t="s">
        <v>358</v>
      </c>
      <c r="B15390" t="s">
        <v>196</v>
      </c>
      <c r="C15390" t="s">
        <v>486</v>
      </c>
      <c r="D15390">
        <v>-4754000000</v>
      </c>
      <c r="E15390">
        <v>2019</v>
      </c>
    </row>
    <row r="15391" spans="1:5" x14ac:dyDescent="0.25">
      <c r="A15391" t="s">
        <v>358</v>
      </c>
      <c r="B15391" t="s">
        <v>196</v>
      </c>
      <c r="C15391" t="s">
        <v>486</v>
      </c>
      <c r="D15391">
        <v>20655000000</v>
      </c>
      <c r="E15391">
        <v>2020</v>
      </c>
    </row>
    <row r="15392" spans="1:5" x14ac:dyDescent="0.25">
      <c r="A15392" t="s">
        <v>360</v>
      </c>
      <c r="B15392" t="s">
        <v>5</v>
      </c>
      <c r="C15392" t="s">
        <v>411</v>
      </c>
      <c r="D15392">
        <v>16841000000</v>
      </c>
      <c r="E15392">
        <v>2018</v>
      </c>
    </row>
    <row r="15393" spans="1:5" x14ac:dyDescent="0.25">
      <c r="A15393" t="s">
        <v>360</v>
      </c>
      <c r="B15393" t="s">
        <v>5</v>
      </c>
      <c r="C15393" t="s">
        <v>411</v>
      </c>
      <c r="D15393">
        <v>21877000000</v>
      </c>
      <c r="E15393">
        <v>2019</v>
      </c>
    </row>
    <row r="15394" spans="1:5" x14ac:dyDescent="0.25">
      <c r="A15394" t="s">
        <v>360</v>
      </c>
      <c r="B15394" t="s">
        <v>5</v>
      </c>
      <c r="C15394" t="s">
        <v>411</v>
      </c>
      <c r="D15394">
        <v>22534000000</v>
      </c>
      <c r="E15394">
        <v>2020</v>
      </c>
    </row>
    <row r="15395" spans="1:5" x14ac:dyDescent="0.25">
      <c r="A15395" t="s">
        <v>360</v>
      </c>
      <c r="B15395" t="s">
        <v>5</v>
      </c>
      <c r="C15395" t="s">
        <v>10</v>
      </c>
      <c r="D15395">
        <v>26481000000</v>
      </c>
      <c r="E15395">
        <v>2018</v>
      </c>
    </row>
    <row r="15396" spans="1:5" x14ac:dyDescent="0.25">
      <c r="A15396" t="s">
        <v>360</v>
      </c>
      <c r="B15396" t="s">
        <v>5</v>
      </c>
      <c r="C15396" t="s">
        <v>10</v>
      </c>
      <c r="D15396">
        <v>29524000000</v>
      </c>
      <c r="E15396">
        <v>2019</v>
      </c>
    </row>
    <row r="15397" spans="1:5" x14ac:dyDescent="0.25">
      <c r="A15397" t="s">
        <v>360</v>
      </c>
      <c r="B15397" t="s">
        <v>5</v>
      </c>
      <c r="C15397" t="s">
        <v>10</v>
      </c>
      <c r="D15397">
        <v>32011000000</v>
      </c>
      <c r="E15397">
        <v>2020</v>
      </c>
    </row>
    <row r="15398" spans="1:5" x14ac:dyDescent="0.25">
      <c r="A15398" t="s">
        <v>360</v>
      </c>
      <c r="B15398" t="s">
        <v>5</v>
      </c>
      <c r="C15398" t="s">
        <v>412</v>
      </c>
      <c r="D15398">
        <v>0</v>
      </c>
      <c r="E15398">
        <v>2018</v>
      </c>
    </row>
    <row r="15399" spans="1:5" x14ac:dyDescent="0.25">
      <c r="A15399" t="s">
        <v>360</v>
      </c>
      <c r="B15399" t="s">
        <v>5</v>
      </c>
      <c r="C15399" t="s">
        <v>412</v>
      </c>
      <c r="D15399">
        <v>0</v>
      </c>
      <c r="E15399">
        <v>2019</v>
      </c>
    </row>
    <row r="15400" spans="1:5" x14ac:dyDescent="0.25">
      <c r="A15400" t="s">
        <v>360</v>
      </c>
      <c r="B15400" t="s">
        <v>5</v>
      </c>
      <c r="C15400" t="s">
        <v>412</v>
      </c>
      <c r="D15400">
        <v>0</v>
      </c>
      <c r="E15400">
        <v>2020</v>
      </c>
    </row>
    <row r="15401" spans="1:5" x14ac:dyDescent="0.25">
      <c r="A15401" t="s">
        <v>360</v>
      </c>
      <c r="B15401" t="s">
        <v>5</v>
      </c>
      <c r="C15401" t="s">
        <v>413</v>
      </c>
      <c r="D15401">
        <v>-1203000000</v>
      </c>
      <c r="E15401">
        <v>2018</v>
      </c>
    </row>
    <row r="15402" spans="1:5" x14ac:dyDescent="0.25">
      <c r="A15402" t="s">
        <v>360</v>
      </c>
      <c r="B15402" t="s">
        <v>5</v>
      </c>
      <c r="C15402" t="s">
        <v>413</v>
      </c>
      <c r="D15402">
        <v>-1811000000</v>
      </c>
      <c r="E15402">
        <v>2019</v>
      </c>
    </row>
    <row r="15403" spans="1:5" x14ac:dyDescent="0.25">
      <c r="A15403" t="s">
        <v>360</v>
      </c>
      <c r="B15403" t="s">
        <v>5</v>
      </c>
      <c r="C15403" t="s">
        <v>413</v>
      </c>
      <c r="D15403">
        <v>5300000000</v>
      </c>
      <c r="E15403">
        <v>2020</v>
      </c>
    </row>
    <row r="15404" spans="1:5" x14ac:dyDescent="0.25">
      <c r="A15404" t="s">
        <v>360</v>
      </c>
      <c r="B15404" t="s">
        <v>5</v>
      </c>
      <c r="C15404" t="s">
        <v>15</v>
      </c>
      <c r="D15404">
        <v>258848000000</v>
      </c>
      <c r="E15404">
        <v>2018</v>
      </c>
    </row>
    <row r="15405" spans="1:5" x14ac:dyDescent="0.25">
      <c r="A15405" t="s">
        <v>360</v>
      </c>
      <c r="B15405" t="s">
        <v>5</v>
      </c>
      <c r="C15405" t="s">
        <v>15</v>
      </c>
      <c r="D15405">
        <v>286556000000</v>
      </c>
      <c r="E15405">
        <v>2019</v>
      </c>
    </row>
    <row r="15406" spans="1:5" x14ac:dyDescent="0.25">
      <c r="A15406" t="s">
        <v>360</v>
      </c>
      <c r="B15406" t="s">
        <v>5</v>
      </c>
      <c r="C15406" t="s">
        <v>15</v>
      </c>
      <c r="D15406">
        <v>301311000000</v>
      </c>
      <c r="E15406">
        <v>2020</v>
      </c>
    </row>
    <row r="15407" spans="1:5" x14ac:dyDescent="0.25">
      <c r="A15407" t="s">
        <v>360</v>
      </c>
      <c r="B15407" t="s">
        <v>5</v>
      </c>
      <c r="C15407" t="s">
        <v>414</v>
      </c>
      <c r="D15407">
        <v>-11632000000</v>
      </c>
      <c r="E15407">
        <v>2018</v>
      </c>
    </row>
    <row r="15408" spans="1:5" x14ac:dyDescent="0.25">
      <c r="A15408" t="s">
        <v>360</v>
      </c>
      <c r="B15408" t="s">
        <v>5</v>
      </c>
      <c r="C15408" t="s">
        <v>414</v>
      </c>
      <c r="D15408">
        <v>-13925000000</v>
      </c>
      <c r="E15408">
        <v>2019</v>
      </c>
    </row>
    <row r="15409" spans="1:5" x14ac:dyDescent="0.25">
      <c r="A15409" t="s">
        <v>360</v>
      </c>
      <c r="B15409" t="s">
        <v>5</v>
      </c>
      <c r="C15409" t="s">
        <v>414</v>
      </c>
      <c r="D15409">
        <v>-15441000000</v>
      </c>
      <c r="E15409">
        <v>2020</v>
      </c>
    </row>
    <row r="15410" spans="1:5" x14ac:dyDescent="0.25">
      <c r="A15410" t="s">
        <v>360</v>
      </c>
      <c r="B15410" t="s">
        <v>5</v>
      </c>
      <c r="C15410" t="s">
        <v>415</v>
      </c>
      <c r="D15410">
        <v>-33590000000</v>
      </c>
      <c r="E15410">
        <v>2018</v>
      </c>
    </row>
    <row r="15411" spans="1:5" x14ac:dyDescent="0.25">
      <c r="A15411" t="s">
        <v>360</v>
      </c>
      <c r="B15411" t="s">
        <v>5</v>
      </c>
      <c r="C15411" t="s">
        <v>415</v>
      </c>
      <c r="D15411">
        <v>-36887000000</v>
      </c>
      <c r="E15411">
        <v>2019</v>
      </c>
    </row>
    <row r="15412" spans="1:5" x14ac:dyDescent="0.25">
      <c r="A15412" t="s">
        <v>360</v>
      </c>
      <c r="B15412" t="s">
        <v>5</v>
      </c>
      <c r="C15412" t="s">
        <v>415</v>
      </c>
      <c r="D15412">
        <v>-46031000000</v>
      </c>
      <c r="E15412">
        <v>2020</v>
      </c>
    </row>
    <row r="15413" spans="1:5" x14ac:dyDescent="0.25">
      <c r="A15413" t="s">
        <v>360</v>
      </c>
      <c r="B15413" t="s">
        <v>5</v>
      </c>
      <c r="C15413" t="s">
        <v>416</v>
      </c>
      <c r="D15413">
        <v>-6061000000</v>
      </c>
      <c r="E15413">
        <v>2018</v>
      </c>
    </row>
    <row r="15414" spans="1:5" x14ac:dyDescent="0.25">
      <c r="A15414" t="s">
        <v>360</v>
      </c>
      <c r="B15414" t="s">
        <v>5</v>
      </c>
      <c r="C15414" t="s">
        <v>416</v>
      </c>
      <c r="D15414">
        <v>-15773000000</v>
      </c>
      <c r="E15414">
        <v>2019</v>
      </c>
    </row>
    <row r="15415" spans="1:5" x14ac:dyDescent="0.25">
      <c r="A15415" t="s">
        <v>360</v>
      </c>
      <c r="B15415" t="s">
        <v>5</v>
      </c>
      <c r="C15415" t="s">
        <v>416</v>
      </c>
      <c r="D15415">
        <v>-12223000000</v>
      </c>
      <c r="E15415">
        <v>2020</v>
      </c>
    </row>
    <row r="15416" spans="1:5" x14ac:dyDescent="0.25">
      <c r="A15416" t="s">
        <v>360</v>
      </c>
      <c r="B15416" t="s">
        <v>5</v>
      </c>
      <c r="C15416" t="s">
        <v>417</v>
      </c>
      <c r="D15416">
        <v>43884000000</v>
      </c>
      <c r="E15416">
        <v>2018</v>
      </c>
    </row>
    <row r="15417" spans="1:5" x14ac:dyDescent="0.25">
      <c r="A15417" t="s">
        <v>360</v>
      </c>
      <c r="B15417" t="s">
        <v>5</v>
      </c>
      <c r="C15417" t="s">
        <v>417</v>
      </c>
      <c r="D15417">
        <v>52185000000</v>
      </c>
      <c r="E15417">
        <v>2019</v>
      </c>
    </row>
    <row r="15418" spans="1:5" x14ac:dyDescent="0.25">
      <c r="A15418" t="s">
        <v>360</v>
      </c>
      <c r="B15418" t="s">
        <v>5</v>
      </c>
      <c r="C15418" t="s">
        <v>417</v>
      </c>
      <c r="D15418">
        <v>60675000000</v>
      </c>
      <c r="E15418">
        <v>2020</v>
      </c>
    </row>
    <row r="15419" spans="1:5" x14ac:dyDescent="0.25">
      <c r="A15419" t="s">
        <v>360</v>
      </c>
      <c r="B15419" t="s">
        <v>5</v>
      </c>
      <c r="C15419" t="s">
        <v>418</v>
      </c>
      <c r="D15419">
        <v>11946000000</v>
      </c>
      <c r="E15419">
        <v>2018</v>
      </c>
    </row>
    <row r="15420" spans="1:5" x14ac:dyDescent="0.25">
      <c r="A15420" t="s">
        <v>360</v>
      </c>
      <c r="B15420" t="s">
        <v>5</v>
      </c>
      <c r="C15420" t="s">
        <v>418</v>
      </c>
      <c r="D15420">
        <v>11356000000</v>
      </c>
      <c r="E15420">
        <v>2019</v>
      </c>
    </row>
    <row r="15421" spans="1:5" x14ac:dyDescent="0.25">
      <c r="A15421" t="s">
        <v>360</v>
      </c>
      <c r="B15421" t="s">
        <v>5</v>
      </c>
      <c r="C15421" t="s">
        <v>418</v>
      </c>
      <c r="D15421">
        <v>13576000000</v>
      </c>
      <c r="E15421">
        <v>2020</v>
      </c>
    </row>
    <row r="15422" spans="1:5" x14ac:dyDescent="0.25">
      <c r="A15422" t="s">
        <v>360</v>
      </c>
      <c r="B15422" t="s">
        <v>5</v>
      </c>
      <c r="C15422" t="s">
        <v>419</v>
      </c>
      <c r="D15422">
        <v>3862000000</v>
      </c>
      <c r="E15422">
        <v>2018</v>
      </c>
    </row>
    <row r="15423" spans="1:5" x14ac:dyDescent="0.25">
      <c r="A15423" t="s">
        <v>360</v>
      </c>
      <c r="B15423" t="s">
        <v>5</v>
      </c>
      <c r="C15423" t="s">
        <v>419</v>
      </c>
      <c r="D15423">
        <v>2812000000</v>
      </c>
      <c r="E15423">
        <v>2019</v>
      </c>
    </row>
    <row r="15424" spans="1:5" x14ac:dyDescent="0.25">
      <c r="A15424" t="s">
        <v>360</v>
      </c>
      <c r="B15424" t="s">
        <v>5</v>
      </c>
      <c r="C15424" t="s">
        <v>419</v>
      </c>
      <c r="D15424">
        <v>2577000000</v>
      </c>
      <c r="E15424">
        <v>2020</v>
      </c>
    </row>
    <row r="15425" spans="1:5" x14ac:dyDescent="0.25">
      <c r="A15425" t="s">
        <v>360</v>
      </c>
      <c r="B15425" t="s">
        <v>5</v>
      </c>
      <c r="C15425" t="s">
        <v>420</v>
      </c>
      <c r="D15425">
        <v>465000000</v>
      </c>
      <c r="E15425">
        <v>2018</v>
      </c>
    </row>
    <row r="15426" spans="1:5" x14ac:dyDescent="0.25">
      <c r="A15426" t="s">
        <v>360</v>
      </c>
      <c r="B15426" t="s">
        <v>5</v>
      </c>
      <c r="C15426" t="s">
        <v>420</v>
      </c>
      <c r="D15426">
        <v>-597000000</v>
      </c>
      <c r="E15426">
        <v>2019</v>
      </c>
    </row>
    <row r="15427" spans="1:5" x14ac:dyDescent="0.25">
      <c r="A15427" t="s">
        <v>360</v>
      </c>
      <c r="B15427" t="s">
        <v>5</v>
      </c>
      <c r="C15427" t="s">
        <v>420</v>
      </c>
      <c r="D15427">
        <v>-168000000</v>
      </c>
      <c r="E15427">
        <v>2020</v>
      </c>
    </row>
    <row r="15428" spans="1:5" x14ac:dyDescent="0.25">
      <c r="A15428" t="s">
        <v>360</v>
      </c>
      <c r="B15428" t="s">
        <v>5</v>
      </c>
      <c r="C15428" t="s">
        <v>421</v>
      </c>
      <c r="D15428">
        <v>26031000000</v>
      </c>
      <c r="E15428">
        <v>2018</v>
      </c>
    </row>
    <row r="15429" spans="1:5" x14ac:dyDescent="0.25">
      <c r="A15429" t="s">
        <v>360</v>
      </c>
      <c r="B15429" t="s">
        <v>5</v>
      </c>
      <c r="C15429" t="s">
        <v>421</v>
      </c>
      <c r="D15429">
        <v>9633000000</v>
      </c>
      <c r="E15429">
        <v>2019</v>
      </c>
    </row>
    <row r="15430" spans="1:5" x14ac:dyDescent="0.25">
      <c r="A15430" t="s">
        <v>360</v>
      </c>
      <c r="B15430" t="s">
        <v>5</v>
      </c>
      <c r="C15430" t="s">
        <v>421</v>
      </c>
      <c r="D15430">
        <v>4293000000</v>
      </c>
      <c r="E15430">
        <v>2020</v>
      </c>
    </row>
    <row r="15431" spans="1:5" x14ac:dyDescent="0.25">
      <c r="A15431" t="s">
        <v>360</v>
      </c>
      <c r="B15431" t="s">
        <v>5</v>
      </c>
      <c r="C15431" t="s">
        <v>422</v>
      </c>
      <c r="D15431">
        <v>-20467000000</v>
      </c>
      <c r="E15431">
        <v>2018</v>
      </c>
    </row>
    <row r="15432" spans="1:5" x14ac:dyDescent="0.25">
      <c r="A15432" t="s">
        <v>360</v>
      </c>
      <c r="B15432" t="s">
        <v>5</v>
      </c>
      <c r="C15432" t="s">
        <v>422</v>
      </c>
      <c r="D15432">
        <v>-3866000000</v>
      </c>
      <c r="E15432">
        <v>2019</v>
      </c>
    </row>
    <row r="15433" spans="1:5" x14ac:dyDescent="0.25">
      <c r="A15433" t="s">
        <v>360</v>
      </c>
      <c r="B15433" t="s">
        <v>5</v>
      </c>
      <c r="C15433" t="s">
        <v>422</v>
      </c>
      <c r="D15433">
        <v>1483000000</v>
      </c>
      <c r="E15433">
        <v>2020</v>
      </c>
    </row>
    <row r="15434" spans="1:5" x14ac:dyDescent="0.25">
      <c r="A15434" t="s">
        <v>360</v>
      </c>
      <c r="B15434" t="s">
        <v>5</v>
      </c>
      <c r="C15434" t="s">
        <v>423</v>
      </c>
      <c r="D15434">
        <v>71223000000</v>
      </c>
      <c r="E15434">
        <v>2018</v>
      </c>
    </row>
    <row r="15435" spans="1:5" x14ac:dyDescent="0.25">
      <c r="A15435" t="s">
        <v>360</v>
      </c>
      <c r="B15435" t="s">
        <v>5</v>
      </c>
      <c r="C15435" t="s">
        <v>423</v>
      </c>
      <c r="D15435">
        <v>78520000000</v>
      </c>
      <c r="E15435">
        <v>2019</v>
      </c>
    </row>
    <row r="15436" spans="1:5" x14ac:dyDescent="0.25">
      <c r="A15436" t="s">
        <v>360</v>
      </c>
      <c r="B15436" t="s">
        <v>5</v>
      </c>
      <c r="C15436" t="s">
        <v>423</v>
      </c>
      <c r="D15436">
        <v>80552000000</v>
      </c>
      <c r="E15436">
        <v>2020</v>
      </c>
    </row>
    <row r="15437" spans="1:5" x14ac:dyDescent="0.25">
      <c r="A15437" t="s">
        <v>360</v>
      </c>
      <c r="B15437" t="s">
        <v>5</v>
      </c>
      <c r="C15437" t="s">
        <v>424</v>
      </c>
      <c r="D15437">
        <v>0</v>
      </c>
      <c r="E15437">
        <v>2018</v>
      </c>
    </row>
    <row r="15438" spans="1:5" x14ac:dyDescent="0.25">
      <c r="A15438" t="s">
        <v>360</v>
      </c>
      <c r="B15438" t="s">
        <v>5</v>
      </c>
      <c r="C15438" t="s">
        <v>424</v>
      </c>
      <c r="D15438">
        <v>0</v>
      </c>
      <c r="E15438">
        <v>2019</v>
      </c>
    </row>
    <row r="15439" spans="1:5" x14ac:dyDescent="0.25">
      <c r="A15439" t="s">
        <v>360</v>
      </c>
      <c r="B15439" t="s">
        <v>5</v>
      </c>
      <c r="C15439" t="s">
        <v>424</v>
      </c>
      <c r="D15439">
        <v>0</v>
      </c>
      <c r="E15439">
        <v>2020</v>
      </c>
    </row>
    <row r="15440" spans="1:5" x14ac:dyDescent="0.25">
      <c r="A15440" t="s">
        <v>360</v>
      </c>
      <c r="B15440" t="s">
        <v>5</v>
      </c>
      <c r="C15440" t="s">
        <v>425</v>
      </c>
      <c r="D15440">
        <v>13715000000</v>
      </c>
      <c r="E15440">
        <v>2018</v>
      </c>
    </row>
    <row r="15441" spans="1:5" x14ac:dyDescent="0.25">
      <c r="A15441" t="s">
        <v>360</v>
      </c>
      <c r="B15441" t="s">
        <v>5</v>
      </c>
      <c r="C15441" t="s">
        <v>425</v>
      </c>
      <c r="D15441">
        <v>41154000000</v>
      </c>
      <c r="E15441">
        <v>2019</v>
      </c>
    </row>
    <row r="15442" spans="1:5" x14ac:dyDescent="0.25">
      <c r="A15442" t="s">
        <v>360</v>
      </c>
      <c r="B15442" t="s">
        <v>5</v>
      </c>
      <c r="C15442" t="s">
        <v>425</v>
      </c>
      <c r="D15442">
        <v>47807000000</v>
      </c>
      <c r="E15442">
        <v>2020</v>
      </c>
    </row>
    <row r="15443" spans="1:5" x14ac:dyDescent="0.25">
      <c r="A15443" t="s">
        <v>360</v>
      </c>
      <c r="B15443" t="s">
        <v>5</v>
      </c>
      <c r="C15443" t="s">
        <v>426</v>
      </c>
      <c r="D15443">
        <v>13715000000</v>
      </c>
      <c r="E15443">
        <v>2018</v>
      </c>
    </row>
    <row r="15444" spans="1:5" x14ac:dyDescent="0.25">
      <c r="A15444" t="s">
        <v>360</v>
      </c>
      <c r="B15444" t="s">
        <v>5</v>
      </c>
      <c r="C15444" t="s">
        <v>426</v>
      </c>
      <c r="D15444">
        <v>41154000000</v>
      </c>
      <c r="E15444">
        <v>2019</v>
      </c>
    </row>
    <row r="15445" spans="1:5" x14ac:dyDescent="0.25">
      <c r="A15445" t="s">
        <v>360</v>
      </c>
      <c r="B15445" t="s">
        <v>5</v>
      </c>
      <c r="C15445" t="s">
        <v>426</v>
      </c>
      <c r="D15445">
        <v>47807000000</v>
      </c>
      <c r="E15445">
        <v>2020</v>
      </c>
    </row>
    <row r="15446" spans="1:5" x14ac:dyDescent="0.25">
      <c r="A15446" t="s">
        <v>360</v>
      </c>
      <c r="B15446" t="s">
        <v>5</v>
      </c>
      <c r="C15446" t="s">
        <v>21</v>
      </c>
      <c r="D15446">
        <v>38353000000</v>
      </c>
      <c r="E15446">
        <v>2018</v>
      </c>
    </row>
    <row r="15447" spans="1:5" x14ac:dyDescent="0.25">
      <c r="A15447" t="s">
        <v>360</v>
      </c>
      <c r="B15447" t="s">
        <v>5</v>
      </c>
      <c r="C15447" t="s">
        <v>21</v>
      </c>
      <c r="D15447">
        <v>42910000000</v>
      </c>
      <c r="E15447">
        <v>2019</v>
      </c>
    </row>
    <row r="15448" spans="1:5" x14ac:dyDescent="0.25">
      <c r="A15448" t="s">
        <v>360</v>
      </c>
      <c r="B15448" t="s">
        <v>5</v>
      </c>
      <c r="C15448" t="s">
        <v>21</v>
      </c>
      <c r="D15448">
        <v>46078000000</v>
      </c>
      <c r="E15448">
        <v>2020</v>
      </c>
    </row>
    <row r="15449" spans="1:5" x14ac:dyDescent="0.25">
      <c r="A15449" t="s">
        <v>360</v>
      </c>
      <c r="B15449" t="s">
        <v>5</v>
      </c>
      <c r="C15449" t="s">
        <v>427</v>
      </c>
      <c r="D15449">
        <v>75302000000</v>
      </c>
      <c r="E15449">
        <v>2018</v>
      </c>
    </row>
    <row r="15450" spans="1:5" x14ac:dyDescent="0.25">
      <c r="A15450" t="s">
        <v>360</v>
      </c>
      <c r="B15450" t="s">
        <v>5</v>
      </c>
      <c r="C15450" t="s">
        <v>427</v>
      </c>
      <c r="D15450">
        <v>82884000000</v>
      </c>
      <c r="E15450">
        <v>2019</v>
      </c>
    </row>
    <row r="15451" spans="1:5" x14ac:dyDescent="0.25">
      <c r="A15451" t="s">
        <v>360</v>
      </c>
      <c r="B15451" t="s">
        <v>5</v>
      </c>
      <c r="C15451" t="s">
        <v>427</v>
      </c>
      <c r="D15451">
        <v>90056000000</v>
      </c>
      <c r="E15451">
        <v>2020</v>
      </c>
    </row>
    <row r="15452" spans="1:5" x14ac:dyDescent="0.25">
      <c r="A15452" t="s">
        <v>360</v>
      </c>
      <c r="B15452" t="s">
        <v>5</v>
      </c>
      <c r="C15452" t="s">
        <v>13</v>
      </c>
      <c r="D15452">
        <v>169662000000</v>
      </c>
      <c r="E15452">
        <v>2018</v>
      </c>
    </row>
    <row r="15453" spans="1:5" x14ac:dyDescent="0.25">
      <c r="A15453" t="s">
        <v>360</v>
      </c>
      <c r="B15453" t="s">
        <v>5</v>
      </c>
      <c r="C15453" t="s">
        <v>13</v>
      </c>
      <c r="D15453">
        <v>175552000000</v>
      </c>
      <c r="E15453">
        <v>2019</v>
      </c>
    </row>
    <row r="15454" spans="1:5" x14ac:dyDescent="0.25">
      <c r="A15454" t="s">
        <v>360</v>
      </c>
      <c r="B15454" t="s">
        <v>5</v>
      </c>
      <c r="C15454" t="s">
        <v>13</v>
      </c>
      <c r="D15454">
        <v>181915000000</v>
      </c>
      <c r="E15454">
        <v>2020</v>
      </c>
    </row>
    <row r="15455" spans="1:5" x14ac:dyDescent="0.25">
      <c r="A15455" t="s">
        <v>360</v>
      </c>
      <c r="B15455" t="s">
        <v>5</v>
      </c>
      <c r="C15455" t="s">
        <v>16</v>
      </c>
      <c r="D15455">
        <v>58488000000</v>
      </c>
      <c r="E15455">
        <v>2018</v>
      </c>
    </row>
    <row r="15456" spans="1:5" x14ac:dyDescent="0.25">
      <c r="A15456" t="s">
        <v>360</v>
      </c>
      <c r="B15456" t="s">
        <v>5</v>
      </c>
      <c r="C15456" t="s">
        <v>16</v>
      </c>
      <c r="D15456">
        <v>69420000000</v>
      </c>
      <c r="E15456">
        <v>2019</v>
      </c>
    </row>
    <row r="15457" spans="1:5" x14ac:dyDescent="0.25">
      <c r="A15457" t="s">
        <v>360</v>
      </c>
      <c r="B15457" t="s">
        <v>5</v>
      </c>
      <c r="C15457" t="s">
        <v>16</v>
      </c>
      <c r="D15457">
        <v>72310000000</v>
      </c>
      <c r="E15457">
        <v>2020</v>
      </c>
    </row>
    <row r="15458" spans="1:5" x14ac:dyDescent="0.25">
      <c r="A15458" t="s">
        <v>360</v>
      </c>
      <c r="B15458" t="s">
        <v>5</v>
      </c>
      <c r="C15458" t="s">
        <v>428</v>
      </c>
      <c r="D15458">
        <v>0</v>
      </c>
      <c r="E15458">
        <v>2018</v>
      </c>
    </row>
    <row r="15459" spans="1:5" x14ac:dyDescent="0.25">
      <c r="A15459" t="s">
        <v>360</v>
      </c>
      <c r="B15459" t="s">
        <v>5</v>
      </c>
      <c r="C15459" t="s">
        <v>428</v>
      </c>
      <c r="D15459">
        <v>0</v>
      </c>
      <c r="E15459">
        <v>2020</v>
      </c>
    </row>
    <row r="15460" spans="1:5" x14ac:dyDescent="0.25">
      <c r="A15460" t="s">
        <v>360</v>
      </c>
      <c r="B15460" t="s">
        <v>5</v>
      </c>
      <c r="C15460" t="s">
        <v>429</v>
      </c>
      <c r="D15460">
        <v>0</v>
      </c>
      <c r="E15460">
        <v>2018</v>
      </c>
    </row>
    <row r="15461" spans="1:5" x14ac:dyDescent="0.25">
      <c r="A15461" t="s">
        <v>360</v>
      </c>
      <c r="B15461" t="s">
        <v>5</v>
      </c>
      <c r="C15461" t="s">
        <v>429</v>
      </c>
      <c r="D15461">
        <v>0</v>
      </c>
      <c r="E15461">
        <v>2019</v>
      </c>
    </row>
    <row r="15462" spans="1:5" x14ac:dyDescent="0.25">
      <c r="A15462" t="s">
        <v>360</v>
      </c>
      <c r="B15462" t="s">
        <v>5</v>
      </c>
      <c r="C15462" t="s">
        <v>429</v>
      </c>
      <c r="D15462">
        <v>0</v>
      </c>
      <c r="E15462">
        <v>2019</v>
      </c>
    </row>
    <row r="15463" spans="1:5" x14ac:dyDescent="0.25">
      <c r="A15463" t="s">
        <v>360</v>
      </c>
      <c r="B15463" t="s">
        <v>5</v>
      </c>
      <c r="C15463" t="s">
        <v>429</v>
      </c>
      <c r="D15463">
        <v>0</v>
      </c>
      <c r="E15463">
        <v>2020</v>
      </c>
    </row>
    <row r="15464" spans="1:5" x14ac:dyDescent="0.25">
      <c r="A15464" t="s">
        <v>360</v>
      </c>
      <c r="B15464" t="s">
        <v>5</v>
      </c>
      <c r="C15464" t="s">
        <v>430</v>
      </c>
      <c r="D15464">
        <v>36474000000</v>
      </c>
      <c r="E15464">
        <v>2018</v>
      </c>
    </row>
    <row r="15465" spans="1:5" x14ac:dyDescent="0.25">
      <c r="A15465" t="s">
        <v>360</v>
      </c>
      <c r="B15465" t="s">
        <v>5</v>
      </c>
      <c r="C15465" t="s">
        <v>430</v>
      </c>
      <c r="D15465">
        <v>43688000000</v>
      </c>
      <c r="E15465">
        <v>2019</v>
      </c>
    </row>
    <row r="15466" spans="1:5" x14ac:dyDescent="0.25">
      <c r="A15466" t="s">
        <v>360</v>
      </c>
      <c r="B15466" t="s">
        <v>5</v>
      </c>
      <c r="C15466" t="s">
        <v>430</v>
      </c>
      <c r="D15466">
        <v>53036000000</v>
      </c>
      <c r="E15466">
        <v>2020</v>
      </c>
    </row>
    <row r="15467" spans="1:5" x14ac:dyDescent="0.25">
      <c r="A15467" t="s">
        <v>360</v>
      </c>
      <c r="B15467" t="s">
        <v>5</v>
      </c>
      <c r="C15467" t="s">
        <v>431</v>
      </c>
      <c r="D15467">
        <v>0</v>
      </c>
      <c r="E15467">
        <v>2018</v>
      </c>
    </row>
    <row r="15468" spans="1:5" x14ac:dyDescent="0.25">
      <c r="A15468" t="s">
        <v>360</v>
      </c>
      <c r="B15468" t="s">
        <v>5</v>
      </c>
      <c r="C15468" t="s">
        <v>431</v>
      </c>
      <c r="D15468">
        <v>0</v>
      </c>
      <c r="E15468">
        <v>2019</v>
      </c>
    </row>
    <row r="15469" spans="1:5" x14ac:dyDescent="0.25">
      <c r="A15469" t="s">
        <v>360</v>
      </c>
      <c r="B15469" t="s">
        <v>5</v>
      </c>
      <c r="C15469" t="s">
        <v>431</v>
      </c>
      <c r="D15469">
        <v>0</v>
      </c>
      <c r="E15469">
        <v>2020</v>
      </c>
    </row>
    <row r="15470" spans="1:5" x14ac:dyDescent="0.25">
      <c r="A15470" t="s">
        <v>360</v>
      </c>
      <c r="B15470" t="s">
        <v>5</v>
      </c>
      <c r="C15470" t="s">
        <v>432</v>
      </c>
      <c r="D15470">
        <v>43281</v>
      </c>
      <c r="E15470">
        <v>2018</v>
      </c>
    </row>
    <row r="15471" spans="1:5" x14ac:dyDescent="0.25">
      <c r="A15471" t="s">
        <v>360</v>
      </c>
      <c r="B15471" t="s">
        <v>5</v>
      </c>
      <c r="C15471" t="s">
        <v>432</v>
      </c>
      <c r="D15471">
        <v>43646</v>
      </c>
      <c r="E15471">
        <v>2019</v>
      </c>
    </row>
    <row r="15472" spans="1:5" x14ac:dyDescent="0.25">
      <c r="A15472" t="s">
        <v>360</v>
      </c>
      <c r="B15472" t="s">
        <v>5</v>
      </c>
      <c r="C15472" t="s">
        <v>432</v>
      </c>
      <c r="D15472">
        <v>44012</v>
      </c>
      <c r="E15472">
        <v>2020</v>
      </c>
    </row>
    <row r="15473" spans="1:5" x14ac:dyDescent="0.25">
      <c r="A15473" t="s">
        <v>360</v>
      </c>
      <c r="B15473" t="s">
        <v>5</v>
      </c>
      <c r="C15473" t="s">
        <v>433</v>
      </c>
      <c r="D15473">
        <v>0</v>
      </c>
      <c r="E15473">
        <v>2018</v>
      </c>
    </row>
    <row r="15474" spans="1:5" x14ac:dyDescent="0.25">
      <c r="A15474" t="s">
        <v>360</v>
      </c>
      <c r="B15474" t="s">
        <v>5</v>
      </c>
      <c r="C15474" t="s">
        <v>433</v>
      </c>
      <c r="D15474">
        <v>0</v>
      </c>
      <c r="E15474">
        <v>2019</v>
      </c>
    </row>
    <row r="15475" spans="1:5" x14ac:dyDescent="0.25">
      <c r="A15475" t="s">
        <v>360</v>
      </c>
      <c r="B15475" t="s">
        <v>5</v>
      </c>
      <c r="C15475" t="s">
        <v>433</v>
      </c>
      <c r="D15475">
        <v>0</v>
      </c>
      <c r="E15475">
        <v>2020</v>
      </c>
    </row>
    <row r="15476" spans="1:5" x14ac:dyDescent="0.25">
      <c r="A15476" t="s">
        <v>360</v>
      </c>
      <c r="B15476" t="s">
        <v>5</v>
      </c>
      <c r="C15476" t="s">
        <v>434</v>
      </c>
      <c r="D15476">
        <v>82718000000</v>
      </c>
      <c r="E15476">
        <v>2018</v>
      </c>
    </row>
    <row r="15477" spans="1:5" x14ac:dyDescent="0.25">
      <c r="A15477" t="s">
        <v>360</v>
      </c>
      <c r="B15477" t="s">
        <v>5</v>
      </c>
      <c r="C15477" t="s">
        <v>434</v>
      </c>
      <c r="D15477">
        <v>102330000000</v>
      </c>
      <c r="E15477">
        <v>2019</v>
      </c>
    </row>
    <row r="15478" spans="1:5" x14ac:dyDescent="0.25">
      <c r="A15478" t="s">
        <v>360</v>
      </c>
      <c r="B15478" t="s">
        <v>5</v>
      </c>
      <c r="C15478" t="s">
        <v>434</v>
      </c>
      <c r="D15478">
        <v>118304000000</v>
      </c>
      <c r="E15478">
        <v>2020</v>
      </c>
    </row>
    <row r="15479" spans="1:5" x14ac:dyDescent="0.25">
      <c r="A15479" t="s">
        <v>360</v>
      </c>
      <c r="B15479" t="s">
        <v>5</v>
      </c>
      <c r="C15479" t="s">
        <v>435</v>
      </c>
      <c r="D15479">
        <v>0</v>
      </c>
      <c r="E15479">
        <v>2018</v>
      </c>
    </row>
    <row r="15480" spans="1:5" x14ac:dyDescent="0.25">
      <c r="A15480" t="s">
        <v>360</v>
      </c>
      <c r="B15480" t="s">
        <v>5</v>
      </c>
      <c r="C15480" t="s">
        <v>435</v>
      </c>
      <c r="D15480">
        <v>0</v>
      </c>
      <c r="E15480">
        <v>2019</v>
      </c>
    </row>
    <row r="15481" spans="1:5" x14ac:dyDescent="0.25">
      <c r="A15481" t="s">
        <v>360</v>
      </c>
      <c r="B15481" t="s">
        <v>5</v>
      </c>
      <c r="C15481" t="s">
        <v>435</v>
      </c>
      <c r="D15481">
        <v>0</v>
      </c>
      <c r="E15481">
        <v>2020</v>
      </c>
    </row>
    <row r="15482" spans="1:5" x14ac:dyDescent="0.25">
      <c r="A15482" t="s">
        <v>360</v>
      </c>
      <c r="B15482" t="s">
        <v>5</v>
      </c>
      <c r="C15482" t="s">
        <v>436</v>
      </c>
      <c r="D15482">
        <v>35683000000</v>
      </c>
      <c r="E15482">
        <v>2018</v>
      </c>
    </row>
    <row r="15483" spans="1:5" x14ac:dyDescent="0.25">
      <c r="A15483" t="s">
        <v>360</v>
      </c>
      <c r="B15483" t="s">
        <v>5</v>
      </c>
      <c r="C15483" t="s">
        <v>436</v>
      </c>
      <c r="D15483">
        <v>42026000000</v>
      </c>
      <c r="E15483">
        <v>2019</v>
      </c>
    </row>
    <row r="15484" spans="1:5" x14ac:dyDescent="0.25">
      <c r="A15484" t="s">
        <v>360</v>
      </c>
      <c r="B15484" t="s">
        <v>5</v>
      </c>
      <c r="C15484" t="s">
        <v>436</v>
      </c>
      <c r="D15484">
        <v>43351000000</v>
      </c>
      <c r="E15484">
        <v>2020</v>
      </c>
    </row>
    <row r="15485" spans="1:5" x14ac:dyDescent="0.25">
      <c r="A15485" t="s">
        <v>360</v>
      </c>
      <c r="B15485" t="s">
        <v>5</v>
      </c>
      <c r="C15485" t="s">
        <v>437</v>
      </c>
      <c r="D15485">
        <v>72007000000</v>
      </c>
      <c r="E15485">
        <v>2018</v>
      </c>
    </row>
    <row r="15486" spans="1:5" x14ac:dyDescent="0.25">
      <c r="A15486" t="s">
        <v>360</v>
      </c>
      <c r="B15486" t="s">
        <v>5</v>
      </c>
      <c r="C15486" t="s">
        <v>437</v>
      </c>
      <c r="D15486">
        <v>82933000000</v>
      </c>
      <c r="E15486">
        <v>2019</v>
      </c>
    </row>
    <row r="15487" spans="1:5" x14ac:dyDescent="0.25">
      <c r="A15487" t="s">
        <v>360</v>
      </c>
      <c r="B15487" t="s">
        <v>5</v>
      </c>
      <c r="C15487" t="s">
        <v>437</v>
      </c>
      <c r="D15487">
        <v>96937000000</v>
      </c>
      <c r="E15487">
        <v>2020</v>
      </c>
    </row>
    <row r="15488" spans="1:5" x14ac:dyDescent="0.25">
      <c r="A15488" t="s">
        <v>360</v>
      </c>
      <c r="B15488" t="s">
        <v>5</v>
      </c>
      <c r="C15488" t="s">
        <v>438</v>
      </c>
      <c r="D15488">
        <v>16571000000</v>
      </c>
      <c r="E15488">
        <v>2018</v>
      </c>
    </row>
    <row r="15489" spans="1:5" x14ac:dyDescent="0.25">
      <c r="A15489" t="s">
        <v>360</v>
      </c>
      <c r="B15489" t="s">
        <v>5</v>
      </c>
      <c r="C15489" t="s">
        <v>438</v>
      </c>
      <c r="D15489">
        <v>39240000000</v>
      </c>
      <c r="E15489">
        <v>2019</v>
      </c>
    </row>
    <row r="15490" spans="1:5" x14ac:dyDescent="0.25">
      <c r="A15490" t="s">
        <v>360</v>
      </c>
      <c r="B15490" t="s">
        <v>5</v>
      </c>
      <c r="C15490" t="s">
        <v>438</v>
      </c>
      <c r="D15490">
        <v>44281000000</v>
      </c>
      <c r="E15490">
        <v>2020</v>
      </c>
    </row>
    <row r="15491" spans="1:5" x14ac:dyDescent="0.25">
      <c r="A15491" t="s">
        <v>360</v>
      </c>
      <c r="B15491" t="s">
        <v>5</v>
      </c>
      <c r="C15491" t="s">
        <v>439</v>
      </c>
      <c r="D15491">
        <v>0</v>
      </c>
      <c r="E15491">
        <v>2018</v>
      </c>
    </row>
    <row r="15492" spans="1:5" x14ac:dyDescent="0.25">
      <c r="A15492" t="s">
        <v>360</v>
      </c>
      <c r="B15492" t="s">
        <v>5</v>
      </c>
      <c r="C15492" t="s">
        <v>439</v>
      </c>
      <c r="D15492">
        <v>0</v>
      </c>
      <c r="E15492">
        <v>2019</v>
      </c>
    </row>
    <row r="15493" spans="1:5" x14ac:dyDescent="0.25">
      <c r="A15493" t="s">
        <v>360</v>
      </c>
      <c r="B15493" t="s">
        <v>5</v>
      </c>
      <c r="C15493" t="s">
        <v>439</v>
      </c>
      <c r="D15493">
        <v>0</v>
      </c>
      <c r="E15493">
        <v>2020</v>
      </c>
    </row>
    <row r="15494" spans="1:5" x14ac:dyDescent="0.25">
      <c r="A15494" t="s">
        <v>360</v>
      </c>
      <c r="B15494" t="s">
        <v>5</v>
      </c>
      <c r="C15494" t="s">
        <v>23</v>
      </c>
      <c r="D15494">
        <v>19903000000</v>
      </c>
      <c r="E15494">
        <v>2018</v>
      </c>
    </row>
    <row r="15495" spans="1:5" x14ac:dyDescent="0.25">
      <c r="A15495" t="s">
        <v>360</v>
      </c>
      <c r="B15495" t="s">
        <v>5</v>
      </c>
      <c r="C15495" t="s">
        <v>23</v>
      </c>
      <c r="D15495">
        <v>4448000000</v>
      </c>
      <c r="E15495">
        <v>2019</v>
      </c>
    </row>
    <row r="15496" spans="1:5" x14ac:dyDescent="0.25">
      <c r="A15496" t="s">
        <v>360</v>
      </c>
      <c r="B15496" t="s">
        <v>5</v>
      </c>
      <c r="C15496" t="s">
        <v>23</v>
      </c>
      <c r="D15496">
        <v>8755000000</v>
      </c>
      <c r="E15496">
        <v>2020</v>
      </c>
    </row>
    <row r="15497" spans="1:5" x14ac:dyDescent="0.25">
      <c r="A15497" t="s">
        <v>360</v>
      </c>
      <c r="B15497" t="s">
        <v>5</v>
      </c>
      <c r="C15497" t="s">
        <v>440</v>
      </c>
      <c r="D15497">
        <v>8053000000</v>
      </c>
      <c r="E15497">
        <v>2018</v>
      </c>
    </row>
    <row r="15498" spans="1:5" x14ac:dyDescent="0.25">
      <c r="A15498" t="s">
        <v>360</v>
      </c>
      <c r="B15498" t="s">
        <v>5</v>
      </c>
      <c r="C15498" t="s">
        <v>440</v>
      </c>
      <c r="D15498">
        <v>7750000000</v>
      </c>
      <c r="E15498">
        <v>2019</v>
      </c>
    </row>
    <row r="15499" spans="1:5" x14ac:dyDescent="0.25">
      <c r="A15499" t="s">
        <v>360</v>
      </c>
      <c r="B15499" t="s">
        <v>5</v>
      </c>
      <c r="C15499" t="s">
        <v>440</v>
      </c>
      <c r="D15499">
        <v>7038000000</v>
      </c>
      <c r="E15499">
        <v>2020</v>
      </c>
    </row>
    <row r="15500" spans="1:5" x14ac:dyDescent="0.25">
      <c r="A15500" t="s">
        <v>360</v>
      </c>
      <c r="B15500" t="s">
        <v>5</v>
      </c>
      <c r="C15500" t="s">
        <v>22</v>
      </c>
      <c r="D15500">
        <v>0</v>
      </c>
      <c r="E15500">
        <v>2018</v>
      </c>
    </row>
    <row r="15501" spans="1:5" x14ac:dyDescent="0.25">
      <c r="A15501" t="s">
        <v>360</v>
      </c>
      <c r="B15501" t="s">
        <v>5</v>
      </c>
      <c r="C15501" t="s">
        <v>22</v>
      </c>
      <c r="D15501">
        <v>0</v>
      </c>
      <c r="E15501">
        <v>2019</v>
      </c>
    </row>
    <row r="15502" spans="1:5" x14ac:dyDescent="0.25">
      <c r="A15502" t="s">
        <v>360</v>
      </c>
      <c r="B15502" t="s">
        <v>5</v>
      </c>
      <c r="C15502" t="s">
        <v>22</v>
      </c>
      <c r="D15502">
        <v>0</v>
      </c>
      <c r="E15502">
        <v>2020</v>
      </c>
    </row>
    <row r="15503" spans="1:5" x14ac:dyDescent="0.25">
      <c r="A15503" t="s">
        <v>360</v>
      </c>
      <c r="B15503" t="s">
        <v>5</v>
      </c>
      <c r="C15503" t="s">
        <v>441</v>
      </c>
      <c r="D15503">
        <v>0</v>
      </c>
      <c r="E15503">
        <v>2018</v>
      </c>
    </row>
    <row r="15504" spans="1:5" x14ac:dyDescent="0.25">
      <c r="A15504" t="s">
        <v>360</v>
      </c>
      <c r="B15504" t="s">
        <v>5</v>
      </c>
      <c r="C15504" t="s">
        <v>441</v>
      </c>
      <c r="D15504">
        <v>0</v>
      </c>
      <c r="E15504">
        <v>2019</v>
      </c>
    </row>
    <row r="15505" spans="1:5" x14ac:dyDescent="0.25">
      <c r="A15505" t="s">
        <v>360</v>
      </c>
      <c r="B15505" t="s">
        <v>5</v>
      </c>
      <c r="C15505" t="s">
        <v>441</v>
      </c>
      <c r="D15505">
        <v>0</v>
      </c>
      <c r="E15505">
        <v>2020</v>
      </c>
    </row>
    <row r="15506" spans="1:5" x14ac:dyDescent="0.25">
      <c r="A15506" t="s">
        <v>360</v>
      </c>
      <c r="B15506" t="s">
        <v>5</v>
      </c>
      <c r="C15506" t="s">
        <v>11</v>
      </c>
      <c r="D15506">
        <v>2662000000</v>
      </c>
      <c r="E15506">
        <v>2018</v>
      </c>
    </row>
    <row r="15507" spans="1:5" x14ac:dyDescent="0.25">
      <c r="A15507" t="s">
        <v>360</v>
      </c>
      <c r="B15507" t="s">
        <v>5</v>
      </c>
      <c r="C15507" t="s">
        <v>11</v>
      </c>
      <c r="D15507">
        <v>2063000000</v>
      </c>
      <c r="E15507">
        <v>2019</v>
      </c>
    </row>
    <row r="15508" spans="1:5" x14ac:dyDescent="0.25">
      <c r="A15508" t="s">
        <v>360</v>
      </c>
      <c r="B15508" t="s">
        <v>5</v>
      </c>
      <c r="C15508" t="s">
        <v>11</v>
      </c>
      <c r="D15508">
        <v>1895000000</v>
      </c>
      <c r="E15508">
        <v>2020</v>
      </c>
    </row>
    <row r="15509" spans="1:5" x14ac:dyDescent="0.25">
      <c r="A15509" t="s">
        <v>360</v>
      </c>
      <c r="B15509" t="s">
        <v>5</v>
      </c>
      <c r="C15509" t="s">
        <v>19</v>
      </c>
      <c r="D15509">
        <v>258848000000</v>
      </c>
      <c r="E15509">
        <v>2018</v>
      </c>
    </row>
    <row r="15510" spans="1:5" x14ac:dyDescent="0.25">
      <c r="A15510" t="s">
        <v>360</v>
      </c>
      <c r="B15510" t="s">
        <v>5</v>
      </c>
      <c r="C15510" t="s">
        <v>19</v>
      </c>
      <c r="D15510">
        <v>286556000000</v>
      </c>
      <c r="E15510">
        <v>2019</v>
      </c>
    </row>
    <row r="15511" spans="1:5" x14ac:dyDescent="0.25">
      <c r="A15511" t="s">
        <v>360</v>
      </c>
      <c r="B15511" t="s">
        <v>5</v>
      </c>
      <c r="C15511" t="s">
        <v>19</v>
      </c>
      <c r="D15511">
        <v>301311000000</v>
      </c>
      <c r="E15511">
        <v>2020</v>
      </c>
    </row>
    <row r="15512" spans="1:5" x14ac:dyDescent="0.25">
      <c r="A15512" t="s">
        <v>360</v>
      </c>
      <c r="B15512" t="s">
        <v>5</v>
      </c>
      <c r="C15512" t="s">
        <v>18</v>
      </c>
      <c r="D15512">
        <v>176130000000</v>
      </c>
      <c r="E15512">
        <v>2018</v>
      </c>
    </row>
    <row r="15513" spans="1:5" x14ac:dyDescent="0.25">
      <c r="A15513" t="s">
        <v>360</v>
      </c>
      <c r="B15513" t="s">
        <v>5</v>
      </c>
      <c r="C15513" t="s">
        <v>18</v>
      </c>
      <c r="D15513">
        <v>184226000000</v>
      </c>
      <c r="E15513">
        <v>2019</v>
      </c>
    </row>
    <row r="15514" spans="1:5" x14ac:dyDescent="0.25">
      <c r="A15514" t="s">
        <v>360</v>
      </c>
      <c r="B15514" t="s">
        <v>5</v>
      </c>
      <c r="C15514" t="s">
        <v>18</v>
      </c>
      <c r="D15514">
        <v>183007000000</v>
      </c>
      <c r="E15514">
        <v>2020</v>
      </c>
    </row>
    <row r="15515" spans="1:5" x14ac:dyDescent="0.25">
      <c r="A15515" t="s">
        <v>360</v>
      </c>
      <c r="B15515" t="s">
        <v>5</v>
      </c>
      <c r="C15515" t="s">
        <v>442</v>
      </c>
      <c r="D15515">
        <v>3998000000</v>
      </c>
      <c r="E15515">
        <v>2018</v>
      </c>
    </row>
    <row r="15516" spans="1:5" x14ac:dyDescent="0.25">
      <c r="A15516" t="s">
        <v>360</v>
      </c>
      <c r="B15516" t="s">
        <v>5</v>
      </c>
      <c r="C15516" t="s">
        <v>442</v>
      </c>
      <c r="D15516">
        <v>5516000000</v>
      </c>
      <c r="E15516">
        <v>2019</v>
      </c>
    </row>
    <row r="15517" spans="1:5" x14ac:dyDescent="0.25">
      <c r="A15517" t="s">
        <v>360</v>
      </c>
      <c r="B15517" t="s">
        <v>5</v>
      </c>
      <c r="C15517" t="s">
        <v>442</v>
      </c>
      <c r="D15517">
        <v>3749000000</v>
      </c>
      <c r="E15517">
        <v>2020</v>
      </c>
    </row>
    <row r="15518" spans="1:5" x14ac:dyDescent="0.25">
      <c r="A15518" t="s">
        <v>360</v>
      </c>
      <c r="B15518" t="s">
        <v>5</v>
      </c>
      <c r="C15518" t="s">
        <v>443</v>
      </c>
      <c r="D15518">
        <v>1862000000</v>
      </c>
      <c r="E15518">
        <v>2018</v>
      </c>
    </row>
    <row r="15519" spans="1:5" x14ac:dyDescent="0.25">
      <c r="A15519" t="s">
        <v>360</v>
      </c>
      <c r="B15519" t="s">
        <v>5</v>
      </c>
      <c r="C15519" t="s">
        <v>443</v>
      </c>
      <c r="D15519">
        <v>2649000000</v>
      </c>
      <c r="E15519">
        <v>2019</v>
      </c>
    </row>
    <row r="15520" spans="1:5" x14ac:dyDescent="0.25">
      <c r="A15520" t="s">
        <v>360</v>
      </c>
      <c r="B15520" t="s">
        <v>5</v>
      </c>
      <c r="C15520" t="s">
        <v>443</v>
      </c>
      <c r="D15520">
        <v>2965000000</v>
      </c>
      <c r="E15520">
        <v>2020</v>
      </c>
    </row>
    <row r="15521" spans="1:5" x14ac:dyDescent="0.25">
      <c r="A15521" t="s">
        <v>360</v>
      </c>
      <c r="B15521" t="s">
        <v>5</v>
      </c>
      <c r="C15521" t="s">
        <v>444</v>
      </c>
      <c r="D15521">
        <v>-10201000000</v>
      </c>
      <c r="E15521">
        <v>2018</v>
      </c>
    </row>
    <row r="15522" spans="1:5" x14ac:dyDescent="0.25">
      <c r="A15522" t="s">
        <v>360</v>
      </c>
      <c r="B15522" t="s">
        <v>5</v>
      </c>
      <c r="C15522" t="s">
        <v>444</v>
      </c>
      <c r="D15522">
        <v>-4000000000</v>
      </c>
      <c r="E15522">
        <v>2019</v>
      </c>
    </row>
    <row r="15523" spans="1:5" x14ac:dyDescent="0.25">
      <c r="A15523" t="s">
        <v>360</v>
      </c>
      <c r="B15523" t="s">
        <v>5</v>
      </c>
      <c r="C15523" t="s">
        <v>444</v>
      </c>
      <c r="D15523">
        <v>-5518000000</v>
      </c>
      <c r="E15523">
        <v>2020</v>
      </c>
    </row>
    <row r="15524" spans="1:5" x14ac:dyDescent="0.25">
      <c r="A15524" t="s">
        <v>360</v>
      </c>
      <c r="B15524" t="s">
        <v>5</v>
      </c>
      <c r="C15524" t="s">
        <v>445</v>
      </c>
      <c r="D15524">
        <v>-805000000</v>
      </c>
      <c r="E15524">
        <v>2018</v>
      </c>
    </row>
    <row r="15525" spans="1:5" x14ac:dyDescent="0.25">
      <c r="A15525" t="s">
        <v>360</v>
      </c>
      <c r="B15525" t="s">
        <v>5</v>
      </c>
      <c r="C15525" t="s">
        <v>445</v>
      </c>
      <c r="D15525">
        <v>0</v>
      </c>
      <c r="E15525">
        <v>2019</v>
      </c>
    </row>
    <row r="15526" spans="1:5" x14ac:dyDescent="0.25">
      <c r="A15526" t="s">
        <v>360</v>
      </c>
      <c r="B15526" t="s">
        <v>5</v>
      </c>
      <c r="C15526" t="s">
        <v>445</v>
      </c>
      <c r="D15526">
        <v>0</v>
      </c>
      <c r="E15526">
        <v>2020</v>
      </c>
    </row>
    <row r="15527" spans="1:5" x14ac:dyDescent="0.25">
      <c r="A15527" t="s">
        <v>360</v>
      </c>
      <c r="B15527" t="s">
        <v>5</v>
      </c>
      <c r="C15527" t="s">
        <v>446</v>
      </c>
      <c r="D15527">
        <v>0</v>
      </c>
      <c r="E15527">
        <v>2018</v>
      </c>
    </row>
    <row r="15528" spans="1:5" x14ac:dyDescent="0.25">
      <c r="A15528" t="s">
        <v>360</v>
      </c>
      <c r="B15528" t="s">
        <v>5</v>
      </c>
      <c r="C15528" t="s">
        <v>446</v>
      </c>
      <c r="D15528">
        <v>0</v>
      </c>
      <c r="E15528">
        <v>2019</v>
      </c>
    </row>
    <row r="15529" spans="1:5" x14ac:dyDescent="0.25">
      <c r="A15529" t="s">
        <v>360</v>
      </c>
      <c r="B15529" t="s">
        <v>5</v>
      </c>
      <c r="C15529" t="s">
        <v>446</v>
      </c>
      <c r="D15529">
        <v>0</v>
      </c>
      <c r="E15529">
        <v>2020</v>
      </c>
    </row>
    <row r="15530" spans="1:5" x14ac:dyDescent="0.25">
      <c r="A15530" t="s">
        <v>360</v>
      </c>
      <c r="B15530" t="s">
        <v>5</v>
      </c>
      <c r="C15530" t="s">
        <v>447</v>
      </c>
      <c r="D15530">
        <v>-23389000000</v>
      </c>
      <c r="E15530">
        <v>2018</v>
      </c>
    </row>
    <row r="15531" spans="1:5" x14ac:dyDescent="0.25">
      <c r="A15531" t="s">
        <v>360</v>
      </c>
      <c r="B15531" t="s">
        <v>5</v>
      </c>
      <c r="C15531" t="s">
        <v>447</v>
      </c>
      <c r="D15531">
        <v>-32887000000</v>
      </c>
      <c r="E15531">
        <v>2019</v>
      </c>
    </row>
    <row r="15532" spans="1:5" x14ac:dyDescent="0.25">
      <c r="A15532" t="s">
        <v>360</v>
      </c>
      <c r="B15532" t="s">
        <v>5</v>
      </c>
      <c r="C15532" t="s">
        <v>447</v>
      </c>
      <c r="D15532">
        <v>-40513000000</v>
      </c>
      <c r="E15532">
        <v>2020</v>
      </c>
    </row>
    <row r="15533" spans="1:5" x14ac:dyDescent="0.25">
      <c r="A15533" t="s">
        <v>360</v>
      </c>
      <c r="B15533" t="s">
        <v>5</v>
      </c>
      <c r="C15533" t="s">
        <v>448</v>
      </c>
      <c r="D15533">
        <v>0</v>
      </c>
      <c r="E15533">
        <v>2018</v>
      </c>
    </row>
    <row r="15534" spans="1:5" x14ac:dyDescent="0.25">
      <c r="A15534" t="s">
        <v>360</v>
      </c>
      <c r="B15534" t="s">
        <v>5</v>
      </c>
      <c r="C15534" t="s">
        <v>448</v>
      </c>
      <c r="D15534">
        <v>0</v>
      </c>
      <c r="E15534">
        <v>2019</v>
      </c>
    </row>
    <row r="15535" spans="1:5" x14ac:dyDescent="0.25">
      <c r="A15535" t="s">
        <v>360</v>
      </c>
      <c r="B15535" t="s">
        <v>5</v>
      </c>
      <c r="C15535" t="s">
        <v>448</v>
      </c>
      <c r="D15535">
        <v>0</v>
      </c>
      <c r="E15535">
        <v>2020</v>
      </c>
    </row>
    <row r="15536" spans="1:5" x14ac:dyDescent="0.25">
      <c r="A15536" t="s">
        <v>360</v>
      </c>
      <c r="B15536" t="s">
        <v>5</v>
      </c>
      <c r="C15536" t="s">
        <v>449</v>
      </c>
      <c r="D15536">
        <v>-122750000000</v>
      </c>
      <c r="E15536">
        <v>2018</v>
      </c>
    </row>
    <row r="15537" spans="1:5" x14ac:dyDescent="0.25">
      <c r="A15537" t="s">
        <v>360</v>
      </c>
      <c r="B15537" t="s">
        <v>5</v>
      </c>
      <c r="C15537" t="s">
        <v>449</v>
      </c>
      <c r="D15537">
        <v>-51579000000</v>
      </c>
      <c r="E15537">
        <v>2019</v>
      </c>
    </row>
    <row r="15538" spans="1:5" x14ac:dyDescent="0.25">
      <c r="A15538" t="s">
        <v>360</v>
      </c>
      <c r="B15538" t="s">
        <v>5</v>
      </c>
      <c r="C15538" t="s">
        <v>449</v>
      </c>
      <c r="D15538">
        <v>-27423000000</v>
      </c>
      <c r="E15538">
        <v>2020</v>
      </c>
    </row>
    <row r="15539" spans="1:5" x14ac:dyDescent="0.25">
      <c r="A15539" t="s">
        <v>360</v>
      </c>
      <c r="B15539" t="s">
        <v>5</v>
      </c>
      <c r="C15539" t="s">
        <v>450</v>
      </c>
      <c r="D15539">
        <v>0</v>
      </c>
      <c r="E15539">
        <v>2018</v>
      </c>
    </row>
    <row r="15540" spans="1:5" x14ac:dyDescent="0.25">
      <c r="A15540" t="s">
        <v>360</v>
      </c>
      <c r="B15540" t="s">
        <v>5</v>
      </c>
      <c r="C15540" t="s">
        <v>450</v>
      </c>
      <c r="D15540">
        <v>0</v>
      </c>
      <c r="E15540">
        <v>2019</v>
      </c>
    </row>
    <row r="15541" spans="1:5" x14ac:dyDescent="0.25">
      <c r="A15541" t="s">
        <v>360</v>
      </c>
      <c r="B15541" t="s">
        <v>5</v>
      </c>
      <c r="C15541" t="s">
        <v>450</v>
      </c>
      <c r="D15541">
        <v>0</v>
      </c>
      <c r="E15541">
        <v>2020</v>
      </c>
    </row>
    <row r="15542" spans="1:5" x14ac:dyDescent="0.25">
      <c r="A15542" t="s">
        <v>360</v>
      </c>
      <c r="B15542" t="s">
        <v>5</v>
      </c>
      <c r="C15542" t="s">
        <v>451</v>
      </c>
      <c r="D15542">
        <v>0</v>
      </c>
      <c r="E15542">
        <v>2018</v>
      </c>
    </row>
    <row r="15543" spans="1:5" x14ac:dyDescent="0.25">
      <c r="A15543" t="s">
        <v>360</v>
      </c>
      <c r="B15543" t="s">
        <v>5</v>
      </c>
      <c r="C15543" t="s">
        <v>451</v>
      </c>
      <c r="D15543">
        <v>0</v>
      </c>
      <c r="E15543">
        <v>2019</v>
      </c>
    </row>
    <row r="15544" spans="1:5" x14ac:dyDescent="0.25">
      <c r="A15544" t="s">
        <v>360</v>
      </c>
      <c r="B15544" t="s">
        <v>5</v>
      </c>
      <c r="C15544" t="s">
        <v>451</v>
      </c>
      <c r="D15544">
        <v>0</v>
      </c>
      <c r="E15544">
        <v>2020</v>
      </c>
    </row>
    <row r="15545" spans="1:5" x14ac:dyDescent="0.25">
      <c r="A15545" t="s">
        <v>360</v>
      </c>
      <c r="B15545" t="s">
        <v>5</v>
      </c>
      <c r="C15545" t="s">
        <v>452</v>
      </c>
      <c r="D15545">
        <v>0</v>
      </c>
      <c r="E15545">
        <v>2018</v>
      </c>
    </row>
    <row r="15546" spans="1:5" x14ac:dyDescent="0.25">
      <c r="A15546" t="s">
        <v>360</v>
      </c>
      <c r="B15546" t="s">
        <v>5</v>
      </c>
      <c r="C15546" t="s">
        <v>452</v>
      </c>
      <c r="D15546">
        <v>0</v>
      </c>
      <c r="E15546">
        <v>2019</v>
      </c>
    </row>
    <row r="15547" spans="1:5" x14ac:dyDescent="0.25">
      <c r="A15547" t="s">
        <v>360</v>
      </c>
      <c r="B15547" t="s">
        <v>5</v>
      </c>
      <c r="C15547" t="s">
        <v>452</v>
      </c>
      <c r="D15547">
        <v>0</v>
      </c>
      <c r="E15547">
        <v>2020</v>
      </c>
    </row>
    <row r="15548" spans="1:5" x14ac:dyDescent="0.25">
      <c r="A15548" t="s">
        <v>360</v>
      </c>
      <c r="B15548" t="s">
        <v>5</v>
      </c>
      <c r="C15548" t="s">
        <v>453</v>
      </c>
      <c r="D15548">
        <v>0</v>
      </c>
      <c r="E15548">
        <v>2018</v>
      </c>
    </row>
    <row r="15549" spans="1:5" x14ac:dyDescent="0.25">
      <c r="A15549" t="s">
        <v>360</v>
      </c>
      <c r="B15549" t="s">
        <v>5</v>
      </c>
      <c r="C15549" t="s">
        <v>453</v>
      </c>
      <c r="D15549">
        <v>0</v>
      </c>
      <c r="E15549">
        <v>2019</v>
      </c>
    </row>
    <row r="15550" spans="1:5" x14ac:dyDescent="0.25">
      <c r="A15550" t="s">
        <v>360</v>
      </c>
      <c r="B15550" t="s">
        <v>5</v>
      </c>
      <c r="C15550" t="s">
        <v>453</v>
      </c>
      <c r="D15550">
        <v>0</v>
      </c>
      <c r="E15550">
        <v>2020</v>
      </c>
    </row>
    <row r="15551" spans="1:5" x14ac:dyDescent="0.25">
      <c r="A15551" t="s">
        <v>360</v>
      </c>
      <c r="B15551" t="s">
        <v>5</v>
      </c>
      <c r="C15551" t="s">
        <v>454</v>
      </c>
      <c r="D15551">
        <v>16571000000</v>
      </c>
      <c r="E15551">
        <v>2018</v>
      </c>
    </row>
    <row r="15552" spans="1:5" x14ac:dyDescent="0.25">
      <c r="A15552" t="s">
        <v>360</v>
      </c>
      <c r="B15552" t="s">
        <v>5</v>
      </c>
      <c r="C15552" t="s">
        <v>454</v>
      </c>
      <c r="D15552">
        <v>39240000000</v>
      </c>
      <c r="E15552">
        <v>2019</v>
      </c>
    </row>
    <row r="15553" spans="1:5" x14ac:dyDescent="0.25">
      <c r="A15553" t="s">
        <v>360</v>
      </c>
      <c r="B15553" t="s">
        <v>5</v>
      </c>
      <c r="C15553" t="s">
        <v>454</v>
      </c>
      <c r="D15553">
        <v>44281000000</v>
      </c>
      <c r="E15553">
        <v>2020</v>
      </c>
    </row>
    <row r="15554" spans="1:5" x14ac:dyDescent="0.25">
      <c r="A15554" t="s">
        <v>360</v>
      </c>
      <c r="B15554" t="s">
        <v>5</v>
      </c>
      <c r="C15554" t="s">
        <v>24</v>
      </c>
      <c r="D15554">
        <v>16571000000</v>
      </c>
      <c r="E15554">
        <v>2018</v>
      </c>
    </row>
    <row r="15555" spans="1:5" x14ac:dyDescent="0.25">
      <c r="A15555" t="s">
        <v>360</v>
      </c>
      <c r="B15555" t="s">
        <v>5</v>
      </c>
      <c r="C15555" t="s">
        <v>24</v>
      </c>
      <c r="D15555">
        <v>39240000000</v>
      </c>
      <c r="E15555">
        <v>2019</v>
      </c>
    </row>
    <row r="15556" spans="1:5" x14ac:dyDescent="0.25">
      <c r="A15556" t="s">
        <v>360</v>
      </c>
      <c r="B15556" t="s">
        <v>5</v>
      </c>
      <c r="C15556" t="s">
        <v>24</v>
      </c>
      <c r="D15556">
        <v>44281000000</v>
      </c>
      <c r="E15556">
        <v>2020</v>
      </c>
    </row>
    <row r="15557" spans="1:5" x14ac:dyDescent="0.25">
      <c r="A15557" t="s">
        <v>360</v>
      </c>
      <c r="B15557" t="s">
        <v>5</v>
      </c>
      <c r="C15557" t="s">
        <v>455</v>
      </c>
      <c r="D15557">
        <v>29460000000</v>
      </c>
      <c r="E15557">
        <v>2018</v>
      </c>
    </row>
    <row r="15558" spans="1:5" x14ac:dyDescent="0.25">
      <c r="A15558" t="s">
        <v>360</v>
      </c>
      <c r="B15558" t="s">
        <v>5</v>
      </c>
      <c r="C15558" t="s">
        <v>455</v>
      </c>
      <c r="D15558">
        <v>36477000000</v>
      </c>
      <c r="E15558">
        <v>2019</v>
      </c>
    </row>
    <row r="15559" spans="1:5" x14ac:dyDescent="0.25">
      <c r="A15559" t="s">
        <v>360</v>
      </c>
      <c r="B15559" t="s">
        <v>5</v>
      </c>
      <c r="C15559" t="s">
        <v>455</v>
      </c>
      <c r="D15559">
        <v>44151000000</v>
      </c>
      <c r="E15559">
        <v>2020</v>
      </c>
    </row>
    <row r="15560" spans="1:5" x14ac:dyDescent="0.25">
      <c r="A15560" t="s">
        <v>360</v>
      </c>
      <c r="B15560" t="s">
        <v>5</v>
      </c>
      <c r="C15560" t="s">
        <v>14</v>
      </c>
      <c r="D15560">
        <v>89186000000</v>
      </c>
      <c r="E15560">
        <v>2018</v>
      </c>
    </row>
    <row r="15561" spans="1:5" x14ac:dyDescent="0.25">
      <c r="A15561" t="s">
        <v>360</v>
      </c>
      <c r="B15561" t="s">
        <v>5</v>
      </c>
      <c r="C15561" t="s">
        <v>14</v>
      </c>
      <c r="D15561">
        <v>111004000000</v>
      </c>
      <c r="E15561">
        <v>2019</v>
      </c>
    </row>
    <row r="15562" spans="1:5" x14ac:dyDescent="0.25">
      <c r="A15562" t="s">
        <v>360</v>
      </c>
      <c r="B15562" t="s">
        <v>5</v>
      </c>
      <c r="C15562" t="s">
        <v>14</v>
      </c>
      <c r="D15562">
        <v>119396000000</v>
      </c>
      <c r="E15562">
        <v>2020</v>
      </c>
    </row>
    <row r="15563" spans="1:5" x14ac:dyDescent="0.25">
      <c r="A15563" t="s">
        <v>360</v>
      </c>
      <c r="B15563" t="s">
        <v>5</v>
      </c>
      <c r="C15563" t="s">
        <v>17</v>
      </c>
      <c r="D15563">
        <v>117642000000</v>
      </c>
      <c r="E15563">
        <v>2018</v>
      </c>
    </row>
    <row r="15564" spans="1:5" x14ac:dyDescent="0.25">
      <c r="A15564" t="s">
        <v>360</v>
      </c>
      <c r="B15564" t="s">
        <v>5</v>
      </c>
      <c r="C15564" t="s">
        <v>17</v>
      </c>
      <c r="D15564">
        <v>114806000000</v>
      </c>
      <c r="E15564">
        <v>2019</v>
      </c>
    </row>
    <row r="15565" spans="1:5" x14ac:dyDescent="0.25">
      <c r="A15565" t="s">
        <v>360</v>
      </c>
      <c r="B15565" t="s">
        <v>5</v>
      </c>
      <c r="C15565" t="s">
        <v>17</v>
      </c>
      <c r="D15565">
        <v>110697000000</v>
      </c>
      <c r="E15565">
        <v>2020</v>
      </c>
    </row>
    <row r="15566" spans="1:5" x14ac:dyDescent="0.25">
      <c r="A15566" t="s">
        <v>360</v>
      </c>
      <c r="B15566" t="s">
        <v>5</v>
      </c>
      <c r="C15566" t="s">
        <v>456</v>
      </c>
      <c r="D15566">
        <v>0</v>
      </c>
      <c r="E15566">
        <v>2018</v>
      </c>
    </row>
    <row r="15567" spans="1:5" x14ac:dyDescent="0.25">
      <c r="A15567" t="s">
        <v>360</v>
      </c>
      <c r="B15567" t="s">
        <v>5</v>
      </c>
      <c r="C15567" t="s">
        <v>456</v>
      </c>
      <c r="D15567">
        <v>0</v>
      </c>
      <c r="E15567">
        <v>2019</v>
      </c>
    </row>
    <row r="15568" spans="1:5" x14ac:dyDescent="0.25">
      <c r="A15568" t="s">
        <v>360</v>
      </c>
      <c r="B15568" t="s">
        <v>5</v>
      </c>
      <c r="C15568" t="s">
        <v>456</v>
      </c>
      <c r="D15568">
        <v>0</v>
      </c>
      <c r="E15568">
        <v>2020</v>
      </c>
    </row>
    <row r="15569" spans="1:5" x14ac:dyDescent="0.25">
      <c r="A15569" t="s">
        <v>360</v>
      </c>
      <c r="B15569" t="s">
        <v>5</v>
      </c>
      <c r="C15569" t="s">
        <v>457</v>
      </c>
      <c r="D15569">
        <v>1416000000</v>
      </c>
      <c r="E15569">
        <v>2018</v>
      </c>
    </row>
    <row r="15570" spans="1:5" x14ac:dyDescent="0.25">
      <c r="A15570" t="s">
        <v>360</v>
      </c>
      <c r="B15570" t="s">
        <v>5</v>
      </c>
      <c r="C15570" t="s">
        <v>457</v>
      </c>
      <c r="D15570">
        <v>77000000</v>
      </c>
      <c r="E15570">
        <v>2020</v>
      </c>
    </row>
    <row r="15571" spans="1:5" x14ac:dyDescent="0.25">
      <c r="A15571" t="s">
        <v>360</v>
      </c>
      <c r="B15571" t="s">
        <v>5</v>
      </c>
      <c r="C15571" t="s">
        <v>494</v>
      </c>
      <c r="D15571">
        <v>0</v>
      </c>
      <c r="E15571">
        <v>2019</v>
      </c>
    </row>
    <row r="15572" spans="1:5" x14ac:dyDescent="0.25">
      <c r="A15572" t="s">
        <v>360</v>
      </c>
      <c r="B15572" t="s">
        <v>5</v>
      </c>
      <c r="C15572" t="s">
        <v>458</v>
      </c>
      <c r="D15572">
        <v>36949000000</v>
      </c>
      <c r="E15572">
        <v>2018</v>
      </c>
    </row>
    <row r="15573" spans="1:5" x14ac:dyDescent="0.25">
      <c r="A15573" t="s">
        <v>360</v>
      </c>
      <c r="B15573" t="s">
        <v>5</v>
      </c>
      <c r="C15573" t="s">
        <v>458</v>
      </c>
      <c r="D15573">
        <v>39974000000</v>
      </c>
      <c r="E15573">
        <v>2019</v>
      </c>
    </row>
    <row r="15574" spans="1:5" x14ac:dyDescent="0.25">
      <c r="A15574" t="s">
        <v>360</v>
      </c>
      <c r="B15574" t="s">
        <v>5</v>
      </c>
      <c r="C15574" t="s">
        <v>458</v>
      </c>
      <c r="D15574">
        <v>43978000000</v>
      </c>
      <c r="E15574">
        <v>2020</v>
      </c>
    </row>
    <row r="15575" spans="1:5" x14ac:dyDescent="0.25">
      <c r="A15575" t="s">
        <v>360</v>
      </c>
      <c r="B15575" t="s">
        <v>5</v>
      </c>
      <c r="C15575" t="s">
        <v>459</v>
      </c>
      <c r="D15575">
        <v>35058000000</v>
      </c>
      <c r="E15575">
        <v>2018</v>
      </c>
    </row>
    <row r="15576" spans="1:5" x14ac:dyDescent="0.25">
      <c r="A15576" t="s">
        <v>360</v>
      </c>
      <c r="B15576" t="s">
        <v>5</v>
      </c>
      <c r="C15576" t="s">
        <v>459</v>
      </c>
      <c r="D15576">
        <v>42959000000</v>
      </c>
      <c r="E15576">
        <v>2019</v>
      </c>
    </row>
    <row r="15577" spans="1:5" x14ac:dyDescent="0.25">
      <c r="A15577" t="s">
        <v>360</v>
      </c>
      <c r="B15577" t="s">
        <v>5</v>
      </c>
      <c r="C15577" t="s">
        <v>459</v>
      </c>
      <c r="D15577">
        <v>52959000000</v>
      </c>
      <c r="E15577">
        <v>2020</v>
      </c>
    </row>
    <row r="15578" spans="1:5" x14ac:dyDescent="0.25">
      <c r="A15578" t="s">
        <v>360</v>
      </c>
      <c r="B15578" t="s">
        <v>5</v>
      </c>
      <c r="C15578" t="s">
        <v>460</v>
      </c>
      <c r="D15578">
        <v>-47861000000</v>
      </c>
      <c r="E15578">
        <v>2018</v>
      </c>
    </row>
    <row r="15579" spans="1:5" x14ac:dyDescent="0.25">
      <c r="A15579" t="s">
        <v>360</v>
      </c>
      <c r="B15579" t="s">
        <v>5</v>
      </c>
      <c r="C15579" t="s">
        <v>460</v>
      </c>
      <c r="D15579">
        <v>-67268000000</v>
      </c>
      <c r="E15579">
        <v>2019</v>
      </c>
    </row>
    <row r="15580" spans="1:5" x14ac:dyDescent="0.25">
      <c r="A15580" t="s">
        <v>360</v>
      </c>
      <c r="B15580" t="s">
        <v>5</v>
      </c>
      <c r="C15580" t="s">
        <v>460</v>
      </c>
      <c r="D15580">
        <v>-79760000000</v>
      </c>
      <c r="E15580">
        <v>2020</v>
      </c>
    </row>
    <row r="15581" spans="1:5" x14ac:dyDescent="0.25">
      <c r="A15581" t="s">
        <v>360</v>
      </c>
      <c r="B15581" t="s">
        <v>5</v>
      </c>
      <c r="C15581" t="s">
        <v>461</v>
      </c>
      <c r="D15581">
        <v>-105449000000</v>
      </c>
      <c r="E15581">
        <v>2018</v>
      </c>
    </row>
    <row r="15582" spans="1:5" x14ac:dyDescent="0.25">
      <c r="A15582" t="s">
        <v>360</v>
      </c>
      <c r="B15582" t="s">
        <v>5</v>
      </c>
      <c r="C15582" t="s">
        <v>461</v>
      </c>
      <c r="D15582">
        <v>-39502000000</v>
      </c>
      <c r="E15582">
        <v>2019</v>
      </c>
    </row>
    <row r="15583" spans="1:5" x14ac:dyDescent="0.25">
      <c r="A15583" t="s">
        <v>360</v>
      </c>
      <c r="B15583" t="s">
        <v>5</v>
      </c>
      <c r="C15583" t="s">
        <v>461</v>
      </c>
      <c r="D15583">
        <v>-7523000000</v>
      </c>
      <c r="E15583">
        <v>2020</v>
      </c>
    </row>
    <row r="15584" spans="1:5" x14ac:dyDescent="0.25">
      <c r="A15584" t="s">
        <v>360</v>
      </c>
      <c r="B15584" t="s">
        <v>5</v>
      </c>
      <c r="C15584" t="s">
        <v>462</v>
      </c>
      <c r="D15584">
        <v>-675000000</v>
      </c>
      <c r="E15584">
        <v>2018</v>
      </c>
    </row>
    <row r="15585" spans="1:5" x14ac:dyDescent="0.25">
      <c r="A15585" t="s">
        <v>360</v>
      </c>
      <c r="B15585" t="s">
        <v>5</v>
      </c>
      <c r="C15585" t="s">
        <v>462</v>
      </c>
      <c r="D15585">
        <v>24003000000</v>
      </c>
      <c r="E15585">
        <v>2019</v>
      </c>
    </row>
    <row r="15586" spans="1:5" x14ac:dyDescent="0.25">
      <c r="A15586" t="s">
        <v>360</v>
      </c>
      <c r="B15586" t="s">
        <v>5</v>
      </c>
      <c r="C15586" t="s">
        <v>462</v>
      </c>
      <c r="D15586">
        <v>35888000000</v>
      </c>
      <c r="E15586">
        <v>2020</v>
      </c>
    </row>
    <row r="15587" spans="1:5" x14ac:dyDescent="0.25">
      <c r="A15587" t="s">
        <v>360</v>
      </c>
      <c r="B15587" t="s">
        <v>5</v>
      </c>
      <c r="C15587" t="s">
        <v>463</v>
      </c>
      <c r="D15587">
        <v>-2856000000</v>
      </c>
      <c r="E15587">
        <v>2018</v>
      </c>
    </row>
    <row r="15588" spans="1:5" x14ac:dyDescent="0.25">
      <c r="A15588" t="s">
        <v>360</v>
      </c>
      <c r="B15588" t="s">
        <v>5</v>
      </c>
      <c r="C15588" t="s">
        <v>463</v>
      </c>
      <c r="D15588">
        <v>1914000000</v>
      </c>
      <c r="E15588">
        <v>2019</v>
      </c>
    </row>
    <row r="15589" spans="1:5" x14ac:dyDescent="0.25">
      <c r="A15589" t="s">
        <v>360</v>
      </c>
      <c r="B15589" t="s">
        <v>5</v>
      </c>
      <c r="C15589" t="s">
        <v>463</v>
      </c>
      <c r="D15589">
        <v>3526000000</v>
      </c>
      <c r="E15589">
        <v>2020</v>
      </c>
    </row>
    <row r="15590" spans="1:5" x14ac:dyDescent="0.25">
      <c r="A15590" t="s">
        <v>360</v>
      </c>
      <c r="B15590" t="s">
        <v>5</v>
      </c>
      <c r="C15590" t="s">
        <v>12</v>
      </c>
      <c r="D15590">
        <v>128573000000</v>
      </c>
      <c r="E15590">
        <v>2018</v>
      </c>
    </row>
    <row r="15591" spans="1:5" x14ac:dyDescent="0.25">
      <c r="A15591" t="s">
        <v>360</v>
      </c>
      <c r="B15591" t="s">
        <v>5</v>
      </c>
      <c r="C15591" t="s">
        <v>12</v>
      </c>
      <c r="D15591">
        <v>132609000000</v>
      </c>
      <c r="E15591">
        <v>2019</v>
      </c>
    </row>
    <row r="15592" spans="1:5" x14ac:dyDescent="0.25">
      <c r="A15592" t="s">
        <v>360</v>
      </c>
      <c r="B15592" t="s">
        <v>5</v>
      </c>
      <c r="C15592" t="s">
        <v>12</v>
      </c>
      <c r="D15592">
        <v>134433000000</v>
      </c>
      <c r="E15592">
        <v>2020</v>
      </c>
    </row>
    <row r="15593" spans="1:5" x14ac:dyDescent="0.25">
      <c r="A15593" t="s">
        <v>360</v>
      </c>
      <c r="B15593" t="s">
        <v>5</v>
      </c>
      <c r="C15593" t="s">
        <v>464</v>
      </c>
      <c r="D15593">
        <v>37649000000</v>
      </c>
      <c r="E15593">
        <v>2018</v>
      </c>
    </row>
    <row r="15594" spans="1:5" x14ac:dyDescent="0.25">
      <c r="A15594" t="s">
        <v>360</v>
      </c>
      <c r="B15594" t="s">
        <v>5</v>
      </c>
      <c r="C15594" t="s">
        <v>464</v>
      </c>
      <c r="D15594">
        <v>42027000000</v>
      </c>
      <c r="E15594">
        <v>2019</v>
      </c>
    </row>
    <row r="15595" spans="1:5" x14ac:dyDescent="0.25">
      <c r="A15595" t="s">
        <v>360</v>
      </c>
      <c r="B15595" t="s">
        <v>5</v>
      </c>
      <c r="C15595" t="s">
        <v>464</v>
      </c>
      <c r="D15595">
        <v>46027000000</v>
      </c>
      <c r="E15595">
        <v>2020</v>
      </c>
    </row>
    <row r="15596" spans="1:5" x14ac:dyDescent="0.25">
      <c r="A15596" t="s">
        <v>360</v>
      </c>
      <c r="B15596" t="s">
        <v>5</v>
      </c>
      <c r="C15596" t="s">
        <v>465</v>
      </c>
      <c r="D15596">
        <v>14128000000</v>
      </c>
      <c r="E15596">
        <v>2018</v>
      </c>
    </row>
    <row r="15597" spans="1:5" x14ac:dyDescent="0.25">
      <c r="A15597" t="s">
        <v>360</v>
      </c>
      <c r="B15597" t="s">
        <v>5</v>
      </c>
      <c r="C15597" t="s">
        <v>465</v>
      </c>
      <c r="D15597">
        <v>22102000000</v>
      </c>
      <c r="E15597">
        <v>2019</v>
      </c>
    </row>
    <row r="15598" spans="1:5" x14ac:dyDescent="0.25">
      <c r="A15598" t="s">
        <v>360</v>
      </c>
      <c r="B15598" t="s">
        <v>5</v>
      </c>
      <c r="C15598" t="s">
        <v>465</v>
      </c>
      <c r="D15598">
        <v>21891000000</v>
      </c>
      <c r="E15598">
        <v>2020</v>
      </c>
    </row>
    <row r="15599" spans="1:5" x14ac:dyDescent="0.25">
      <c r="A15599" t="s">
        <v>360</v>
      </c>
      <c r="B15599" t="s">
        <v>5</v>
      </c>
      <c r="C15599" t="s">
        <v>466</v>
      </c>
      <c r="D15599">
        <v>15135000000</v>
      </c>
      <c r="E15599">
        <v>2018</v>
      </c>
    </row>
    <row r="15600" spans="1:5" x14ac:dyDescent="0.25">
      <c r="A15600" t="s">
        <v>360</v>
      </c>
      <c r="B15600" t="s">
        <v>5</v>
      </c>
      <c r="C15600" t="s">
        <v>466</v>
      </c>
      <c r="D15600">
        <v>18532000000</v>
      </c>
      <c r="E15600">
        <v>2019</v>
      </c>
    </row>
    <row r="15601" spans="1:5" x14ac:dyDescent="0.25">
      <c r="A15601" t="s">
        <v>360</v>
      </c>
      <c r="B15601" t="s">
        <v>5</v>
      </c>
      <c r="C15601" t="s">
        <v>466</v>
      </c>
      <c r="D15601">
        <v>21687000000</v>
      </c>
      <c r="E15601">
        <v>2020</v>
      </c>
    </row>
    <row r="15602" spans="1:5" x14ac:dyDescent="0.25">
      <c r="A15602" t="s">
        <v>360</v>
      </c>
      <c r="B15602" t="s">
        <v>5</v>
      </c>
      <c r="C15602" t="s">
        <v>467</v>
      </c>
      <c r="D15602">
        <v>0</v>
      </c>
      <c r="E15602">
        <v>2018</v>
      </c>
    </row>
    <row r="15603" spans="1:5" x14ac:dyDescent="0.25">
      <c r="A15603" t="s">
        <v>360</v>
      </c>
      <c r="B15603" t="s">
        <v>5</v>
      </c>
      <c r="C15603" t="s">
        <v>467</v>
      </c>
      <c r="D15603">
        <v>0</v>
      </c>
      <c r="E15603">
        <v>2019</v>
      </c>
    </row>
    <row r="15604" spans="1:5" x14ac:dyDescent="0.25">
      <c r="A15604" t="s">
        <v>360</v>
      </c>
      <c r="B15604" t="s">
        <v>5</v>
      </c>
      <c r="C15604" t="s">
        <v>467</v>
      </c>
      <c r="D15604">
        <v>0</v>
      </c>
      <c r="E15604">
        <v>2020</v>
      </c>
    </row>
    <row r="15605" spans="1:5" x14ac:dyDescent="0.25">
      <c r="A15605" t="s">
        <v>360</v>
      </c>
      <c r="B15605" t="s">
        <v>5</v>
      </c>
      <c r="C15605" t="s">
        <v>468</v>
      </c>
      <c r="D15605">
        <v>0</v>
      </c>
      <c r="E15605">
        <v>2018</v>
      </c>
    </row>
    <row r="15606" spans="1:5" x14ac:dyDescent="0.25">
      <c r="A15606" t="s">
        <v>360</v>
      </c>
      <c r="B15606" t="s">
        <v>5</v>
      </c>
      <c r="C15606" t="s">
        <v>468</v>
      </c>
      <c r="D15606">
        <v>0</v>
      </c>
      <c r="E15606">
        <v>2019</v>
      </c>
    </row>
    <row r="15607" spans="1:5" x14ac:dyDescent="0.25">
      <c r="A15607" t="s">
        <v>360</v>
      </c>
      <c r="B15607" t="s">
        <v>5</v>
      </c>
      <c r="C15607" t="s">
        <v>468</v>
      </c>
      <c r="D15607">
        <v>0</v>
      </c>
      <c r="E15607">
        <v>2020</v>
      </c>
    </row>
    <row r="15608" spans="1:5" x14ac:dyDescent="0.25">
      <c r="A15608" t="s">
        <v>360</v>
      </c>
      <c r="B15608" t="s">
        <v>5</v>
      </c>
      <c r="C15608" t="s">
        <v>469</v>
      </c>
      <c r="D15608">
        <v>12699000000</v>
      </c>
      <c r="E15608">
        <v>2018</v>
      </c>
    </row>
    <row r="15609" spans="1:5" x14ac:dyDescent="0.25">
      <c r="A15609" t="s">
        <v>360</v>
      </c>
      <c r="B15609" t="s">
        <v>5</v>
      </c>
      <c r="C15609" t="s">
        <v>469</v>
      </c>
      <c r="D15609">
        <v>13811000000</v>
      </c>
      <c r="E15609">
        <v>2019</v>
      </c>
    </row>
    <row r="15610" spans="1:5" x14ac:dyDescent="0.25">
      <c r="A15610" t="s">
        <v>360</v>
      </c>
      <c r="B15610" t="s">
        <v>5</v>
      </c>
      <c r="C15610" t="s">
        <v>469</v>
      </c>
      <c r="D15610">
        <v>15137000000</v>
      </c>
      <c r="E15610">
        <v>2020</v>
      </c>
    </row>
    <row r="15611" spans="1:5" x14ac:dyDescent="0.25">
      <c r="A15611" t="s">
        <v>360</v>
      </c>
      <c r="B15611" t="s">
        <v>5</v>
      </c>
      <c r="C15611" t="s">
        <v>470</v>
      </c>
      <c r="D15611">
        <v>137380000000</v>
      </c>
      <c r="E15611">
        <v>2018</v>
      </c>
    </row>
    <row r="15612" spans="1:5" x14ac:dyDescent="0.25">
      <c r="A15612" t="s">
        <v>360</v>
      </c>
      <c r="B15612" t="s">
        <v>5</v>
      </c>
      <c r="C15612" t="s">
        <v>470</v>
      </c>
      <c r="D15612">
        <v>57697000000</v>
      </c>
      <c r="E15612">
        <v>2019</v>
      </c>
    </row>
    <row r="15613" spans="1:5" x14ac:dyDescent="0.25">
      <c r="A15613" t="s">
        <v>360</v>
      </c>
      <c r="B15613" t="s">
        <v>5</v>
      </c>
      <c r="C15613" t="s">
        <v>470</v>
      </c>
      <c r="D15613">
        <v>77190000000</v>
      </c>
      <c r="E15613">
        <v>2020</v>
      </c>
    </row>
    <row r="15614" spans="1:5" x14ac:dyDescent="0.25">
      <c r="A15614" t="s">
        <v>360</v>
      </c>
      <c r="B15614" t="s">
        <v>5</v>
      </c>
      <c r="C15614" t="s">
        <v>471</v>
      </c>
      <c r="D15614">
        <v>0</v>
      </c>
      <c r="E15614">
        <v>2018</v>
      </c>
    </row>
    <row r="15615" spans="1:5" x14ac:dyDescent="0.25">
      <c r="A15615" t="s">
        <v>360</v>
      </c>
      <c r="B15615" t="s">
        <v>5</v>
      </c>
      <c r="C15615" t="s">
        <v>471</v>
      </c>
      <c r="D15615">
        <v>0</v>
      </c>
      <c r="E15615">
        <v>2019</v>
      </c>
    </row>
    <row r="15616" spans="1:5" x14ac:dyDescent="0.25">
      <c r="A15616" t="s">
        <v>360</v>
      </c>
      <c r="B15616" t="s">
        <v>5</v>
      </c>
      <c r="C15616" t="s">
        <v>471</v>
      </c>
      <c r="D15616">
        <v>0</v>
      </c>
      <c r="E15616">
        <v>2020</v>
      </c>
    </row>
    <row r="15617" spans="1:5" x14ac:dyDescent="0.25">
      <c r="A15617" t="s">
        <v>360</v>
      </c>
      <c r="B15617" t="s">
        <v>5</v>
      </c>
      <c r="C15617" t="s">
        <v>472</v>
      </c>
      <c r="D15617">
        <v>0</v>
      </c>
      <c r="E15617">
        <v>2018</v>
      </c>
    </row>
    <row r="15618" spans="1:5" x14ac:dyDescent="0.25">
      <c r="A15618" t="s">
        <v>360</v>
      </c>
      <c r="B15618" t="s">
        <v>5</v>
      </c>
      <c r="C15618" t="s">
        <v>472</v>
      </c>
      <c r="D15618">
        <v>0</v>
      </c>
      <c r="E15618">
        <v>2019</v>
      </c>
    </row>
    <row r="15619" spans="1:5" x14ac:dyDescent="0.25">
      <c r="A15619" t="s">
        <v>360</v>
      </c>
      <c r="B15619" t="s">
        <v>5</v>
      </c>
      <c r="C15619" t="s">
        <v>472</v>
      </c>
      <c r="D15619">
        <v>0</v>
      </c>
      <c r="E15619">
        <v>2020</v>
      </c>
    </row>
    <row r="15620" spans="1:5" x14ac:dyDescent="0.25">
      <c r="A15620" t="s">
        <v>360</v>
      </c>
      <c r="B15620" t="s">
        <v>5</v>
      </c>
      <c r="C15620" t="s">
        <v>473</v>
      </c>
      <c r="D15620">
        <v>0</v>
      </c>
      <c r="E15620">
        <v>2018</v>
      </c>
    </row>
    <row r="15621" spans="1:5" x14ac:dyDescent="0.25">
      <c r="A15621" t="s">
        <v>360</v>
      </c>
      <c r="B15621" t="s">
        <v>5</v>
      </c>
      <c r="C15621" t="s">
        <v>473</v>
      </c>
      <c r="D15621">
        <v>0</v>
      </c>
      <c r="E15621">
        <v>2019</v>
      </c>
    </row>
    <row r="15622" spans="1:5" x14ac:dyDescent="0.25">
      <c r="A15622" t="s">
        <v>360</v>
      </c>
      <c r="B15622" t="s">
        <v>5</v>
      </c>
      <c r="C15622" t="s">
        <v>473</v>
      </c>
      <c r="D15622">
        <v>0</v>
      </c>
      <c r="E15622">
        <v>2020</v>
      </c>
    </row>
    <row r="15623" spans="1:5" x14ac:dyDescent="0.25">
      <c r="A15623" t="s">
        <v>360</v>
      </c>
      <c r="B15623" t="s">
        <v>5</v>
      </c>
      <c r="C15623" t="s">
        <v>474</v>
      </c>
      <c r="D15623">
        <v>26360000000</v>
      </c>
      <c r="E15623">
        <v>2018</v>
      </c>
    </row>
    <row r="15624" spans="1:5" x14ac:dyDescent="0.25">
      <c r="A15624" t="s">
        <v>360</v>
      </c>
      <c r="B15624" t="s">
        <v>5</v>
      </c>
      <c r="C15624" t="s">
        <v>474</v>
      </c>
      <c r="D15624">
        <v>20043000000</v>
      </c>
      <c r="E15624">
        <v>2019</v>
      </c>
    </row>
    <row r="15625" spans="1:5" x14ac:dyDescent="0.25">
      <c r="A15625" t="s">
        <v>360</v>
      </c>
      <c r="B15625" t="s">
        <v>5</v>
      </c>
      <c r="C15625" t="s">
        <v>474</v>
      </c>
      <c r="D15625">
        <v>66449000000</v>
      </c>
      <c r="E15625">
        <v>2020</v>
      </c>
    </row>
    <row r="15626" spans="1:5" x14ac:dyDescent="0.25">
      <c r="A15626" t="s">
        <v>360</v>
      </c>
      <c r="B15626" t="s">
        <v>5</v>
      </c>
      <c r="C15626" t="s">
        <v>475</v>
      </c>
      <c r="D15626">
        <v>1002000000</v>
      </c>
      <c r="E15626">
        <v>2018</v>
      </c>
    </row>
    <row r="15627" spans="1:5" x14ac:dyDescent="0.25">
      <c r="A15627" t="s">
        <v>360</v>
      </c>
      <c r="B15627" t="s">
        <v>5</v>
      </c>
      <c r="C15627" t="s">
        <v>475</v>
      </c>
      <c r="D15627">
        <v>1142000000</v>
      </c>
      <c r="E15627">
        <v>2019</v>
      </c>
    </row>
    <row r="15628" spans="1:5" x14ac:dyDescent="0.25">
      <c r="A15628" t="s">
        <v>360</v>
      </c>
      <c r="B15628" t="s">
        <v>5</v>
      </c>
      <c r="C15628" t="s">
        <v>475</v>
      </c>
      <c r="D15628">
        <v>1343000000</v>
      </c>
      <c r="E15628">
        <v>2020</v>
      </c>
    </row>
    <row r="15629" spans="1:5" x14ac:dyDescent="0.25">
      <c r="A15629" t="s">
        <v>360</v>
      </c>
      <c r="B15629" t="s">
        <v>5</v>
      </c>
      <c r="C15629" t="s">
        <v>476</v>
      </c>
      <c r="D15629">
        <v>0</v>
      </c>
      <c r="E15629">
        <v>2018</v>
      </c>
    </row>
    <row r="15630" spans="1:5" x14ac:dyDescent="0.25">
      <c r="A15630" t="s">
        <v>360</v>
      </c>
      <c r="B15630" t="s">
        <v>5</v>
      </c>
      <c r="C15630" t="s">
        <v>476</v>
      </c>
      <c r="D15630">
        <v>0</v>
      </c>
      <c r="E15630">
        <v>2019</v>
      </c>
    </row>
    <row r="15631" spans="1:5" x14ac:dyDescent="0.25">
      <c r="A15631" t="s">
        <v>360</v>
      </c>
      <c r="B15631" t="s">
        <v>5</v>
      </c>
      <c r="C15631" t="s">
        <v>476</v>
      </c>
      <c r="D15631">
        <v>0</v>
      </c>
      <c r="E15631">
        <v>2020</v>
      </c>
    </row>
    <row r="15632" spans="1:5" x14ac:dyDescent="0.25">
      <c r="A15632" t="s">
        <v>360</v>
      </c>
      <c r="B15632" t="s">
        <v>5</v>
      </c>
      <c r="C15632" t="s">
        <v>477</v>
      </c>
      <c r="D15632">
        <v>10721000000</v>
      </c>
      <c r="E15632">
        <v>2018</v>
      </c>
    </row>
    <row r="15633" spans="1:5" x14ac:dyDescent="0.25">
      <c r="A15633" t="s">
        <v>360</v>
      </c>
      <c r="B15633" t="s">
        <v>5</v>
      </c>
      <c r="C15633" t="s">
        <v>477</v>
      </c>
      <c r="D15633">
        <v>19543000000</v>
      </c>
      <c r="E15633">
        <v>2019</v>
      </c>
    </row>
    <row r="15634" spans="1:5" x14ac:dyDescent="0.25">
      <c r="A15634" t="s">
        <v>360</v>
      </c>
      <c r="B15634" t="s">
        <v>5</v>
      </c>
      <c r="C15634" t="s">
        <v>477</v>
      </c>
      <c r="D15634">
        <v>22968000000</v>
      </c>
      <c r="E15634">
        <v>2020</v>
      </c>
    </row>
    <row r="15635" spans="1:5" x14ac:dyDescent="0.25">
      <c r="A15635" t="s">
        <v>360</v>
      </c>
      <c r="B15635" t="s">
        <v>5</v>
      </c>
      <c r="C15635" t="s">
        <v>478</v>
      </c>
      <c r="D15635">
        <v>14726000000</v>
      </c>
      <c r="E15635">
        <v>2018</v>
      </c>
    </row>
    <row r="15636" spans="1:5" x14ac:dyDescent="0.25">
      <c r="A15636" t="s">
        <v>360</v>
      </c>
      <c r="B15636" t="s">
        <v>5</v>
      </c>
      <c r="C15636" t="s">
        <v>478</v>
      </c>
      <c r="D15636">
        <v>16876000000</v>
      </c>
      <c r="E15636">
        <v>2019</v>
      </c>
    </row>
    <row r="15637" spans="1:5" x14ac:dyDescent="0.25">
      <c r="A15637" t="s">
        <v>360</v>
      </c>
      <c r="B15637" t="s">
        <v>5</v>
      </c>
      <c r="C15637" t="s">
        <v>478</v>
      </c>
      <c r="D15637">
        <v>19269000000</v>
      </c>
      <c r="E15637">
        <v>2020</v>
      </c>
    </row>
    <row r="15638" spans="1:5" x14ac:dyDescent="0.25">
      <c r="A15638" t="s">
        <v>360</v>
      </c>
      <c r="B15638" t="s">
        <v>5</v>
      </c>
      <c r="C15638" t="s">
        <v>479</v>
      </c>
      <c r="D15638">
        <v>13682000000</v>
      </c>
      <c r="E15638">
        <v>2018</v>
      </c>
    </row>
    <row r="15639" spans="1:5" x14ac:dyDescent="0.25">
      <c r="A15639" t="s">
        <v>360</v>
      </c>
      <c r="B15639" t="s">
        <v>5</v>
      </c>
      <c r="C15639" t="s">
        <v>479</v>
      </c>
      <c r="D15639">
        <v>24150000000</v>
      </c>
      <c r="E15639">
        <v>2019</v>
      </c>
    </row>
    <row r="15640" spans="1:5" x14ac:dyDescent="0.25">
      <c r="A15640" t="s">
        <v>360</v>
      </c>
      <c r="B15640" t="s">
        <v>5</v>
      </c>
      <c r="C15640" t="s">
        <v>479</v>
      </c>
      <c r="D15640">
        <v>34566000000</v>
      </c>
      <c r="E15640">
        <v>2020</v>
      </c>
    </row>
    <row r="15641" spans="1:5" x14ac:dyDescent="0.25">
      <c r="A15641" t="s">
        <v>360</v>
      </c>
      <c r="B15641" t="s">
        <v>5</v>
      </c>
      <c r="C15641" t="s">
        <v>480</v>
      </c>
      <c r="D15641">
        <v>110360000000</v>
      </c>
      <c r="E15641">
        <v>2018</v>
      </c>
    </row>
    <row r="15642" spans="1:5" x14ac:dyDescent="0.25">
      <c r="A15642" t="s">
        <v>360</v>
      </c>
      <c r="B15642" t="s">
        <v>5</v>
      </c>
      <c r="C15642" t="s">
        <v>480</v>
      </c>
      <c r="D15642">
        <v>125843000000</v>
      </c>
      <c r="E15642">
        <v>2019</v>
      </c>
    </row>
    <row r="15643" spans="1:5" x14ac:dyDescent="0.25">
      <c r="A15643" t="s">
        <v>360</v>
      </c>
      <c r="B15643" t="s">
        <v>5</v>
      </c>
      <c r="C15643" t="s">
        <v>480</v>
      </c>
      <c r="D15643">
        <v>143015000000</v>
      </c>
      <c r="E15643">
        <v>2020</v>
      </c>
    </row>
    <row r="15644" spans="1:5" x14ac:dyDescent="0.25">
      <c r="A15644" t="s">
        <v>360</v>
      </c>
      <c r="B15644" t="s">
        <v>5</v>
      </c>
      <c r="C15644" t="s">
        <v>481</v>
      </c>
      <c r="D15644">
        <v>22223000000</v>
      </c>
      <c r="E15644">
        <v>2018</v>
      </c>
    </row>
    <row r="15645" spans="1:5" x14ac:dyDescent="0.25">
      <c r="A15645" t="s">
        <v>360</v>
      </c>
      <c r="B15645" t="s">
        <v>5</v>
      </c>
      <c r="C15645" t="s">
        <v>481</v>
      </c>
      <c r="D15645">
        <v>23098000000</v>
      </c>
      <c r="E15645">
        <v>2019</v>
      </c>
    </row>
    <row r="15646" spans="1:5" x14ac:dyDescent="0.25">
      <c r="A15646" t="s">
        <v>360</v>
      </c>
      <c r="B15646" t="s">
        <v>5</v>
      </c>
      <c r="C15646" t="s">
        <v>481</v>
      </c>
      <c r="D15646">
        <v>24709000000</v>
      </c>
      <c r="E15646">
        <v>2020</v>
      </c>
    </row>
    <row r="15647" spans="1:5" x14ac:dyDescent="0.25">
      <c r="A15647" t="s">
        <v>360</v>
      </c>
      <c r="B15647" t="s">
        <v>5</v>
      </c>
      <c r="C15647" t="s">
        <v>482</v>
      </c>
      <c r="D15647">
        <v>0</v>
      </c>
      <c r="E15647">
        <v>2018</v>
      </c>
    </row>
    <row r="15648" spans="1:5" x14ac:dyDescent="0.25">
      <c r="A15648" t="s">
        <v>360</v>
      </c>
      <c r="B15648" t="s">
        <v>5</v>
      </c>
      <c r="C15648" t="s">
        <v>482</v>
      </c>
      <c r="D15648">
        <v>0</v>
      </c>
      <c r="E15648">
        <v>2019</v>
      </c>
    </row>
    <row r="15649" spans="1:5" x14ac:dyDescent="0.25">
      <c r="A15649" t="s">
        <v>360</v>
      </c>
      <c r="B15649" t="s">
        <v>5</v>
      </c>
      <c r="C15649" t="s">
        <v>482</v>
      </c>
      <c r="D15649">
        <v>0</v>
      </c>
      <c r="E15649">
        <v>2020</v>
      </c>
    </row>
    <row r="15650" spans="1:5" x14ac:dyDescent="0.25">
      <c r="A15650" t="s">
        <v>360</v>
      </c>
      <c r="B15650" t="s">
        <v>5</v>
      </c>
      <c r="C15650" t="s">
        <v>483</v>
      </c>
      <c r="D15650">
        <v>121822000000</v>
      </c>
      <c r="E15650">
        <v>2018</v>
      </c>
    </row>
    <row r="15651" spans="1:5" x14ac:dyDescent="0.25">
      <c r="A15651" t="s">
        <v>360</v>
      </c>
      <c r="B15651" t="s">
        <v>5</v>
      </c>
      <c r="C15651" t="s">
        <v>483</v>
      </c>
      <c r="D15651">
        <v>122463000000</v>
      </c>
      <c r="E15651">
        <v>2019</v>
      </c>
    </row>
    <row r="15652" spans="1:5" x14ac:dyDescent="0.25">
      <c r="A15652" t="s">
        <v>360</v>
      </c>
      <c r="B15652" t="s">
        <v>5</v>
      </c>
      <c r="C15652" t="s">
        <v>483</v>
      </c>
      <c r="D15652">
        <v>122951000000</v>
      </c>
      <c r="E15652">
        <v>2020</v>
      </c>
    </row>
    <row r="15653" spans="1:5" x14ac:dyDescent="0.25">
      <c r="A15653" t="s">
        <v>360</v>
      </c>
      <c r="B15653" t="s">
        <v>5</v>
      </c>
      <c r="C15653" t="s">
        <v>484</v>
      </c>
      <c r="D15653">
        <v>3940000000</v>
      </c>
      <c r="E15653">
        <v>2018</v>
      </c>
    </row>
    <row r="15654" spans="1:5" x14ac:dyDescent="0.25">
      <c r="A15654" t="s">
        <v>360</v>
      </c>
      <c r="B15654" t="s">
        <v>5</v>
      </c>
      <c r="C15654" t="s">
        <v>484</v>
      </c>
      <c r="D15654">
        <v>4652000000</v>
      </c>
      <c r="E15654">
        <v>2019</v>
      </c>
    </row>
    <row r="15655" spans="1:5" x14ac:dyDescent="0.25">
      <c r="A15655" t="s">
        <v>360</v>
      </c>
      <c r="B15655" t="s">
        <v>5</v>
      </c>
      <c r="C15655" t="s">
        <v>484</v>
      </c>
      <c r="D15655">
        <v>5289000000</v>
      </c>
      <c r="E15655">
        <v>2020</v>
      </c>
    </row>
    <row r="15656" spans="1:5" x14ac:dyDescent="0.25">
      <c r="A15656" t="s">
        <v>360</v>
      </c>
      <c r="B15656" t="s">
        <v>5</v>
      </c>
      <c r="C15656" t="s">
        <v>485</v>
      </c>
      <c r="D15656">
        <v>82718000000</v>
      </c>
      <c r="E15656">
        <v>2018</v>
      </c>
    </row>
    <row r="15657" spans="1:5" x14ac:dyDescent="0.25">
      <c r="A15657" t="s">
        <v>360</v>
      </c>
      <c r="B15657" t="s">
        <v>5</v>
      </c>
      <c r="C15657" t="s">
        <v>485</v>
      </c>
      <c r="D15657">
        <v>118304000000</v>
      </c>
      <c r="E15657">
        <v>2020</v>
      </c>
    </row>
    <row r="15658" spans="1:5" x14ac:dyDescent="0.25">
      <c r="A15658" t="s">
        <v>360</v>
      </c>
      <c r="B15658" t="s">
        <v>5</v>
      </c>
      <c r="C15658" t="s">
        <v>495</v>
      </c>
      <c r="D15658">
        <v>0</v>
      </c>
      <c r="E15658">
        <v>2019</v>
      </c>
    </row>
    <row r="15659" spans="1:5" x14ac:dyDescent="0.25">
      <c r="A15659" t="s">
        <v>360</v>
      </c>
      <c r="B15659" t="s">
        <v>5</v>
      </c>
      <c r="C15659" t="s">
        <v>486</v>
      </c>
      <c r="D15659">
        <v>4283000000</v>
      </c>
      <c r="E15659">
        <v>2018</v>
      </c>
    </row>
    <row r="15660" spans="1:5" x14ac:dyDescent="0.25">
      <c r="A15660" t="s">
        <v>360</v>
      </c>
      <c r="B15660" t="s">
        <v>5</v>
      </c>
      <c r="C15660" t="s">
        <v>486</v>
      </c>
      <c r="D15660">
        <v>-590000000</v>
      </c>
      <c r="E15660">
        <v>2019</v>
      </c>
    </row>
    <row r="15661" spans="1:5" x14ac:dyDescent="0.25">
      <c r="A15661" t="s">
        <v>360</v>
      </c>
      <c r="B15661" t="s">
        <v>5</v>
      </c>
      <c r="C15661" t="s">
        <v>486</v>
      </c>
      <c r="D15661">
        <v>2220000000</v>
      </c>
      <c r="E15661">
        <v>2020</v>
      </c>
    </row>
    <row r="15662" spans="1:5" x14ac:dyDescent="0.25">
      <c r="A15662" t="s">
        <v>362</v>
      </c>
      <c r="B15662" t="s">
        <v>199</v>
      </c>
      <c r="C15662" t="s">
        <v>411</v>
      </c>
      <c r="D15662">
        <v>5698000000</v>
      </c>
      <c r="E15662">
        <v>2018</v>
      </c>
    </row>
    <row r="15663" spans="1:5" x14ac:dyDescent="0.25">
      <c r="A15663" t="s">
        <v>362</v>
      </c>
      <c r="B15663" t="s">
        <v>199</v>
      </c>
      <c r="C15663" t="s">
        <v>411</v>
      </c>
      <c r="D15663">
        <v>7851000000</v>
      </c>
      <c r="E15663">
        <v>2019</v>
      </c>
    </row>
    <row r="15664" spans="1:5" x14ac:dyDescent="0.25">
      <c r="A15664" t="s">
        <v>362</v>
      </c>
      <c r="B15664" t="s">
        <v>199</v>
      </c>
      <c r="C15664" t="s">
        <v>411</v>
      </c>
      <c r="D15664">
        <v>7588000000</v>
      </c>
      <c r="E15664">
        <v>2020</v>
      </c>
    </row>
    <row r="15665" spans="1:5" x14ac:dyDescent="0.25">
      <c r="A15665" t="s">
        <v>362</v>
      </c>
      <c r="B15665" t="s">
        <v>199</v>
      </c>
      <c r="C15665" t="s">
        <v>10</v>
      </c>
      <c r="D15665">
        <v>3498000000</v>
      </c>
      <c r="E15665">
        <v>2018</v>
      </c>
    </row>
    <row r="15666" spans="1:5" x14ac:dyDescent="0.25">
      <c r="A15666" t="s">
        <v>362</v>
      </c>
      <c r="B15666" t="s">
        <v>199</v>
      </c>
      <c r="C15666" t="s">
        <v>10</v>
      </c>
      <c r="D15666">
        <v>4272000000</v>
      </c>
      <c r="E15666">
        <v>2019</v>
      </c>
    </row>
    <row r="15667" spans="1:5" x14ac:dyDescent="0.25">
      <c r="A15667" t="s">
        <v>362</v>
      </c>
      <c r="B15667" t="s">
        <v>199</v>
      </c>
      <c r="C15667" t="s">
        <v>10</v>
      </c>
      <c r="D15667">
        <v>2749000000</v>
      </c>
      <c r="E15667">
        <v>2020</v>
      </c>
    </row>
    <row r="15668" spans="1:5" x14ac:dyDescent="0.25">
      <c r="A15668" t="s">
        <v>362</v>
      </c>
      <c r="B15668" t="s">
        <v>199</v>
      </c>
      <c r="C15668" t="s">
        <v>412</v>
      </c>
      <c r="D15668">
        <v>0</v>
      </c>
      <c r="E15668">
        <v>2018</v>
      </c>
    </row>
    <row r="15669" spans="1:5" x14ac:dyDescent="0.25">
      <c r="A15669" t="s">
        <v>362</v>
      </c>
      <c r="B15669" t="s">
        <v>199</v>
      </c>
      <c r="C15669" t="s">
        <v>412</v>
      </c>
      <c r="D15669">
        <v>0</v>
      </c>
      <c r="E15669">
        <v>2019</v>
      </c>
    </row>
    <row r="15670" spans="1:5" x14ac:dyDescent="0.25">
      <c r="A15670" t="s">
        <v>362</v>
      </c>
      <c r="B15670" t="s">
        <v>199</v>
      </c>
      <c r="C15670" t="s">
        <v>412</v>
      </c>
      <c r="D15670">
        <v>0</v>
      </c>
      <c r="E15670">
        <v>2020</v>
      </c>
    </row>
    <row r="15671" spans="1:5" x14ac:dyDescent="0.25">
      <c r="A15671" t="s">
        <v>362</v>
      </c>
      <c r="B15671" t="s">
        <v>199</v>
      </c>
      <c r="C15671" t="s">
        <v>413</v>
      </c>
      <c r="D15671">
        <v>1513000000</v>
      </c>
      <c r="E15671">
        <v>2018</v>
      </c>
    </row>
    <row r="15672" spans="1:5" x14ac:dyDescent="0.25">
      <c r="A15672" t="s">
        <v>362</v>
      </c>
      <c r="B15672" t="s">
        <v>199</v>
      </c>
      <c r="C15672" t="s">
        <v>413</v>
      </c>
      <c r="D15672">
        <v>1297000000</v>
      </c>
      <c r="E15672">
        <v>2019</v>
      </c>
    </row>
    <row r="15673" spans="1:5" x14ac:dyDescent="0.25">
      <c r="A15673" t="s">
        <v>362</v>
      </c>
      <c r="B15673" t="s">
        <v>199</v>
      </c>
      <c r="C15673" t="s">
        <v>413</v>
      </c>
      <c r="D15673">
        <v>793000000</v>
      </c>
      <c r="E15673">
        <v>2020</v>
      </c>
    </row>
    <row r="15674" spans="1:5" x14ac:dyDescent="0.25">
      <c r="A15674" t="s">
        <v>362</v>
      </c>
      <c r="B15674" t="s">
        <v>199</v>
      </c>
      <c r="C15674" t="s">
        <v>15</v>
      </c>
      <c r="D15674">
        <v>22536000000</v>
      </c>
      <c r="E15674">
        <v>2018</v>
      </c>
    </row>
    <row r="15675" spans="1:5" x14ac:dyDescent="0.25">
      <c r="A15675" t="s">
        <v>362</v>
      </c>
      <c r="B15675" t="s">
        <v>199</v>
      </c>
      <c r="C15675" t="s">
        <v>15</v>
      </c>
      <c r="D15675">
        <v>23717000000</v>
      </c>
      <c r="E15675">
        <v>2019</v>
      </c>
    </row>
    <row r="15676" spans="1:5" x14ac:dyDescent="0.25">
      <c r="A15676" t="s">
        <v>362</v>
      </c>
      <c r="B15676" t="s">
        <v>199</v>
      </c>
      <c r="C15676" t="s">
        <v>15</v>
      </c>
      <c r="D15676">
        <v>31342000000</v>
      </c>
      <c r="E15676">
        <v>2020</v>
      </c>
    </row>
    <row r="15677" spans="1:5" x14ac:dyDescent="0.25">
      <c r="A15677" t="s">
        <v>362</v>
      </c>
      <c r="B15677" t="s">
        <v>199</v>
      </c>
      <c r="C15677" t="s">
        <v>414</v>
      </c>
      <c r="D15677">
        <v>-1028000000</v>
      </c>
      <c r="E15677">
        <v>2018</v>
      </c>
    </row>
    <row r="15678" spans="1:5" x14ac:dyDescent="0.25">
      <c r="A15678" t="s">
        <v>362</v>
      </c>
      <c r="B15678" t="s">
        <v>199</v>
      </c>
      <c r="C15678" t="s">
        <v>414</v>
      </c>
      <c r="D15678">
        <v>-1119000000</v>
      </c>
      <c r="E15678">
        <v>2019</v>
      </c>
    </row>
    <row r="15679" spans="1:5" x14ac:dyDescent="0.25">
      <c r="A15679" t="s">
        <v>362</v>
      </c>
      <c r="B15679" t="s">
        <v>199</v>
      </c>
      <c r="C15679" t="s">
        <v>414</v>
      </c>
      <c r="D15679">
        <v>-1086000000</v>
      </c>
      <c r="E15679">
        <v>2020</v>
      </c>
    </row>
    <row r="15680" spans="1:5" x14ac:dyDescent="0.25">
      <c r="A15680" t="s">
        <v>362</v>
      </c>
      <c r="B15680" t="s">
        <v>199</v>
      </c>
      <c r="C15680" t="s">
        <v>415</v>
      </c>
      <c r="D15680">
        <v>-4835000000</v>
      </c>
      <c r="E15680">
        <v>2018</v>
      </c>
    </row>
    <row r="15681" spans="1:5" x14ac:dyDescent="0.25">
      <c r="A15681" t="s">
        <v>362</v>
      </c>
      <c r="B15681" t="s">
        <v>199</v>
      </c>
      <c r="C15681" t="s">
        <v>415</v>
      </c>
      <c r="D15681">
        <v>-5293000000</v>
      </c>
      <c r="E15681">
        <v>2019</v>
      </c>
    </row>
    <row r="15682" spans="1:5" x14ac:dyDescent="0.25">
      <c r="A15682" t="s">
        <v>362</v>
      </c>
      <c r="B15682" t="s">
        <v>199</v>
      </c>
      <c r="C15682" t="s">
        <v>415</v>
      </c>
      <c r="D15682">
        <v>2491000000</v>
      </c>
      <c r="E15682">
        <v>2020</v>
      </c>
    </row>
    <row r="15683" spans="1:5" x14ac:dyDescent="0.25">
      <c r="A15683" t="s">
        <v>362</v>
      </c>
      <c r="B15683" t="s">
        <v>199</v>
      </c>
      <c r="C15683" t="s">
        <v>416</v>
      </c>
      <c r="D15683">
        <v>276000000</v>
      </c>
      <c r="E15683">
        <v>2018</v>
      </c>
    </row>
    <row r="15684" spans="1:5" x14ac:dyDescent="0.25">
      <c r="A15684" t="s">
        <v>362</v>
      </c>
      <c r="B15684" t="s">
        <v>199</v>
      </c>
      <c r="C15684" t="s">
        <v>416</v>
      </c>
      <c r="D15684">
        <v>-264000000</v>
      </c>
      <c r="E15684">
        <v>2019</v>
      </c>
    </row>
    <row r="15685" spans="1:5" x14ac:dyDescent="0.25">
      <c r="A15685" t="s">
        <v>362</v>
      </c>
      <c r="B15685" t="s">
        <v>199</v>
      </c>
      <c r="C15685" t="s">
        <v>416</v>
      </c>
      <c r="D15685">
        <v>-1028000000</v>
      </c>
      <c r="E15685">
        <v>2020</v>
      </c>
    </row>
    <row r="15686" spans="1:5" x14ac:dyDescent="0.25">
      <c r="A15686" t="s">
        <v>362</v>
      </c>
      <c r="B15686" t="s">
        <v>199</v>
      </c>
      <c r="C15686" t="s">
        <v>417</v>
      </c>
      <c r="D15686">
        <v>4955000000</v>
      </c>
      <c r="E15686">
        <v>2018</v>
      </c>
    </row>
    <row r="15687" spans="1:5" x14ac:dyDescent="0.25">
      <c r="A15687" t="s">
        <v>362</v>
      </c>
      <c r="B15687" t="s">
        <v>199</v>
      </c>
      <c r="C15687" t="s">
        <v>417</v>
      </c>
      <c r="D15687">
        <v>5903000000</v>
      </c>
      <c r="E15687">
        <v>2019</v>
      </c>
    </row>
    <row r="15688" spans="1:5" x14ac:dyDescent="0.25">
      <c r="A15688" t="s">
        <v>362</v>
      </c>
      <c r="B15688" t="s">
        <v>199</v>
      </c>
      <c r="C15688" t="s">
        <v>417</v>
      </c>
      <c r="D15688">
        <v>2485000000</v>
      </c>
      <c r="E15688">
        <v>2020</v>
      </c>
    </row>
    <row r="15689" spans="1:5" x14ac:dyDescent="0.25">
      <c r="A15689" t="s">
        <v>362</v>
      </c>
      <c r="B15689" t="s">
        <v>199</v>
      </c>
      <c r="C15689" t="s">
        <v>418</v>
      </c>
      <c r="D15689">
        <v>4249000000</v>
      </c>
      <c r="E15689">
        <v>2018</v>
      </c>
    </row>
    <row r="15690" spans="1:5" x14ac:dyDescent="0.25">
      <c r="A15690" t="s">
        <v>362</v>
      </c>
      <c r="B15690" t="s">
        <v>199</v>
      </c>
      <c r="C15690" t="s">
        <v>418</v>
      </c>
      <c r="D15690">
        <v>4466000000</v>
      </c>
      <c r="E15690">
        <v>2019</v>
      </c>
    </row>
    <row r="15691" spans="1:5" x14ac:dyDescent="0.25">
      <c r="A15691" t="s">
        <v>362</v>
      </c>
      <c r="B15691" t="s">
        <v>199</v>
      </c>
      <c r="C15691" t="s">
        <v>418</v>
      </c>
      <c r="D15691">
        <v>8348000000</v>
      </c>
      <c r="E15691">
        <v>2020</v>
      </c>
    </row>
    <row r="15692" spans="1:5" x14ac:dyDescent="0.25">
      <c r="A15692" t="s">
        <v>362</v>
      </c>
      <c r="B15692" t="s">
        <v>199</v>
      </c>
      <c r="C15692" t="s">
        <v>419</v>
      </c>
      <c r="D15692">
        <v>-187000000</v>
      </c>
      <c r="E15692">
        <v>2018</v>
      </c>
    </row>
    <row r="15693" spans="1:5" x14ac:dyDescent="0.25">
      <c r="A15693" t="s">
        <v>362</v>
      </c>
      <c r="B15693" t="s">
        <v>199</v>
      </c>
      <c r="C15693" t="s">
        <v>419</v>
      </c>
      <c r="D15693">
        <v>270000000</v>
      </c>
      <c r="E15693">
        <v>2019</v>
      </c>
    </row>
    <row r="15694" spans="1:5" x14ac:dyDescent="0.25">
      <c r="A15694" t="s">
        <v>362</v>
      </c>
      <c r="B15694" t="s">
        <v>199</v>
      </c>
      <c r="C15694" t="s">
        <v>419</v>
      </c>
      <c r="D15694">
        <v>-1239000000</v>
      </c>
      <c r="E15694">
        <v>2020</v>
      </c>
    </row>
    <row r="15695" spans="1:5" x14ac:dyDescent="0.25">
      <c r="A15695" t="s">
        <v>362</v>
      </c>
      <c r="B15695" t="s">
        <v>199</v>
      </c>
      <c r="C15695" t="s">
        <v>420</v>
      </c>
      <c r="D15695">
        <v>255000000</v>
      </c>
      <c r="E15695">
        <v>2018</v>
      </c>
    </row>
    <row r="15696" spans="1:5" x14ac:dyDescent="0.25">
      <c r="A15696" t="s">
        <v>362</v>
      </c>
      <c r="B15696" t="s">
        <v>199</v>
      </c>
      <c r="C15696" t="s">
        <v>420</v>
      </c>
      <c r="D15696">
        <v>490000000</v>
      </c>
      <c r="E15696">
        <v>2019</v>
      </c>
    </row>
    <row r="15697" spans="1:5" x14ac:dyDescent="0.25">
      <c r="A15697" t="s">
        <v>362</v>
      </c>
      <c r="B15697" t="s">
        <v>199</v>
      </c>
      <c r="C15697" t="s">
        <v>420</v>
      </c>
      <c r="D15697">
        <v>1854000000</v>
      </c>
      <c r="E15697">
        <v>2020</v>
      </c>
    </row>
    <row r="15698" spans="1:5" x14ac:dyDescent="0.25">
      <c r="A15698" t="s">
        <v>362</v>
      </c>
      <c r="B15698" t="s">
        <v>199</v>
      </c>
      <c r="C15698" t="s">
        <v>421</v>
      </c>
      <c r="D15698">
        <v>1515000000</v>
      </c>
      <c r="E15698">
        <v>2018</v>
      </c>
    </row>
    <row r="15699" spans="1:5" x14ac:dyDescent="0.25">
      <c r="A15699" t="s">
        <v>362</v>
      </c>
      <c r="B15699" t="s">
        <v>199</v>
      </c>
      <c r="C15699" t="s">
        <v>421</v>
      </c>
      <c r="D15699">
        <v>1525000000</v>
      </c>
      <c r="E15699">
        <v>2019</v>
      </c>
    </row>
    <row r="15700" spans="1:5" x14ac:dyDescent="0.25">
      <c r="A15700" t="s">
        <v>362</v>
      </c>
      <c r="B15700" t="s">
        <v>199</v>
      </c>
      <c r="C15700" t="s">
        <v>421</v>
      </c>
      <c r="D15700">
        <v>24000000</v>
      </c>
      <c r="E15700">
        <v>2020</v>
      </c>
    </row>
    <row r="15701" spans="1:5" x14ac:dyDescent="0.25">
      <c r="A15701" t="s">
        <v>362</v>
      </c>
      <c r="B15701" t="s">
        <v>199</v>
      </c>
      <c r="C15701" t="s">
        <v>422</v>
      </c>
      <c r="D15701">
        <v>-1482000000</v>
      </c>
      <c r="E15701">
        <v>2018</v>
      </c>
    </row>
    <row r="15702" spans="1:5" x14ac:dyDescent="0.25">
      <c r="A15702" t="s">
        <v>362</v>
      </c>
      <c r="B15702" t="s">
        <v>199</v>
      </c>
      <c r="C15702" t="s">
        <v>422</v>
      </c>
      <c r="D15702">
        <v>-562000000</v>
      </c>
      <c r="E15702">
        <v>2019</v>
      </c>
    </row>
    <row r="15703" spans="1:5" x14ac:dyDescent="0.25">
      <c r="A15703" t="s">
        <v>362</v>
      </c>
      <c r="B15703" t="s">
        <v>199</v>
      </c>
      <c r="C15703" t="s">
        <v>422</v>
      </c>
      <c r="D15703">
        <v>1245000000</v>
      </c>
      <c r="E15703">
        <v>2020</v>
      </c>
    </row>
    <row r="15704" spans="1:5" x14ac:dyDescent="0.25">
      <c r="A15704" t="s">
        <v>362</v>
      </c>
      <c r="B15704" t="s">
        <v>199</v>
      </c>
      <c r="C15704" t="s">
        <v>423</v>
      </c>
      <c r="D15704">
        <v>3000000</v>
      </c>
      <c r="E15704">
        <v>2018</v>
      </c>
    </row>
    <row r="15705" spans="1:5" x14ac:dyDescent="0.25">
      <c r="A15705" t="s">
        <v>362</v>
      </c>
      <c r="B15705" t="s">
        <v>199</v>
      </c>
      <c r="C15705" t="s">
        <v>423</v>
      </c>
      <c r="D15705">
        <v>3000000</v>
      </c>
      <c r="E15705">
        <v>2019</v>
      </c>
    </row>
    <row r="15706" spans="1:5" x14ac:dyDescent="0.25">
      <c r="A15706" t="s">
        <v>362</v>
      </c>
      <c r="B15706" t="s">
        <v>199</v>
      </c>
      <c r="C15706" t="s">
        <v>423</v>
      </c>
      <c r="D15706">
        <v>3000000</v>
      </c>
      <c r="E15706">
        <v>2020</v>
      </c>
    </row>
    <row r="15707" spans="1:5" x14ac:dyDescent="0.25">
      <c r="A15707" t="s">
        <v>362</v>
      </c>
      <c r="B15707" t="s">
        <v>199</v>
      </c>
      <c r="C15707" t="s">
        <v>424</v>
      </c>
      <c r="D15707">
        <v>0</v>
      </c>
      <c r="E15707">
        <v>2018</v>
      </c>
    </row>
    <row r="15708" spans="1:5" x14ac:dyDescent="0.25">
      <c r="A15708" t="s">
        <v>362</v>
      </c>
      <c r="B15708" t="s">
        <v>199</v>
      </c>
      <c r="C15708" t="s">
        <v>424</v>
      </c>
      <c r="D15708">
        <v>0</v>
      </c>
      <c r="E15708">
        <v>2019</v>
      </c>
    </row>
    <row r="15709" spans="1:5" x14ac:dyDescent="0.25">
      <c r="A15709" t="s">
        <v>362</v>
      </c>
      <c r="B15709" t="s">
        <v>199</v>
      </c>
      <c r="C15709" t="s">
        <v>424</v>
      </c>
      <c r="D15709">
        <v>0</v>
      </c>
      <c r="E15709">
        <v>2020</v>
      </c>
    </row>
    <row r="15710" spans="1:5" x14ac:dyDescent="0.25">
      <c r="A15710" t="s">
        <v>362</v>
      </c>
      <c r="B15710" t="s">
        <v>199</v>
      </c>
      <c r="C15710" t="s">
        <v>425</v>
      </c>
      <c r="D15710">
        <v>2037000000</v>
      </c>
      <c r="E15710">
        <v>2018</v>
      </c>
    </row>
    <row r="15711" spans="1:5" x14ac:dyDescent="0.25">
      <c r="A15711" t="s">
        <v>362</v>
      </c>
      <c r="B15711" t="s">
        <v>199</v>
      </c>
      <c r="C15711" t="s">
        <v>425</v>
      </c>
      <c r="D15711">
        <v>4352000000</v>
      </c>
      <c r="E15711">
        <v>2019</v>
      </c>
    </row>
    <row r="15712" spans="1:5" x14ac:dyDescent="0.25">
      <c r="A15712" t="s">
        <v>362</v>
      </c>
      <c r="B15712" t="s">
        <v>199</v>
      </c>
      <c r="C15712" t="s">
        <v>425</v>
      </c>
      <c r="D15712">
        <v>2252000000</v>
      </c>
      <c r="E15712">
        <v>2020</v>
      </c>
    </row>
    <row r="15713" spans="1:5" x14ac:dyDescent="0.25">
      <c r="A15713" t="s">
        <v>362</v>
      </c>
      <c r="B15713" t="s">
        <v>199</v>
      </c>
      <c r="C15713" t="s">
        <v>426</v>
      </c>
      <c r="D15713">
        <v>104000000</v>
      </c>
      <c r="E15713">
        <v>2018</v>
      </c>
    </row>
    <row r="15714" spans="1:5" x14ac:dyDescent="0.25">
      <c r="A15714" t="s">
        <v>362</v>
      </c>
      <c r="B15714" t="s">
        <v>199</v>
      </c>
      <c r="C15714" t="s">
        <v>426</v>
      </c>
      <c r="D15714">
        <v>323000000</v>
      </c>
      <c r="E15714">
        <v>2019</v>
      </c>
    </row>
    <row r="15715" spans="1:5" x14ac:dyDescent="0.25">
      <c r="A15715" t="s">
        <v>362</v>
      </c>
      <c r="B15715" t="s">
        <v>199</v>
      </c>
      <c r="C15715" t="s">
        <v>426</v>
      </c>
      <c r="D15715">
        <v>-287000000</v>
      </c>
      <c r="E15715">
        <v>2020</v>
      </c>
    </row>
    <row r="15716" spans="1:5" x14ac:dyDescent="0.25">
      <c r="A15716" t="s">
        <v>362</v>
      </c>
      <c r="B15716" t="s">
        <v>199</v>
      </c>
      <c r="C15716" t="s">
        <v>21</v>
      </c>
      <c r="D15716">
        <v>20441000000</v>
      </c>
      <c r="E15716">
        <v>2018</v>
      </c>
    </row>
    <row r="15717" spans="1:5" x14ac:dyDescent="0.25">
      <c r="A15717" t="s">
        <v>362</v>
      </c>
      <c r="B15717" t="s">
        <v>199</v>
      </c>
      <c r="C15717" t="s">
        <v>21</v>
      </c>
      <c r="D15717">
        <v>21643000000</v>
      </c>
      <c r="E15717">
        <v>2019</v>
      </c>
    </row>
    <row r="15718" spans="1:5" x14ac:dyDescent="0.25">
      <c r="A15718" t="s">
        <v>362</v>
      </c>
      <c r="B15718" t="s">
        <v>199</v>
      </c>
      <c r="C15718" t="s">
        <v>21</v>
      </c>
      <c r="D15718">
        <v>21162000000</v>
      </c>
      <c r="E15718">
        <v>2020</v>
      </c>
    </row>
    <row r="15719" spans="1:5" x14ac:dyDescent="0.25">
      <c r="A15719" t="s">
        <v>362</v>
      </c>
      <c r="B15719" t="s">
        <v>199</v>
      </c>
      <c r="C15719" t="s">
        <v>427</v>
      </c>
      <c r="D15719">
        <v>31952000000</v>
      </c>
      <c r="E15719">
        <v>2018</v>
      </c>
    </row>
    <row r="15720" spans="1:5" x14ac:dyDescent="0.25">
      <c r="A15720" t="s">
        <v>362</v>
      </c>
      <c r="B15720" t="s">
        <v>199</v>
      </c>
      <c r="C15720" t="s">
        <v>427</v>
      </c>
      <c r="D15720">
        <v>34345000000</v>
      </c>
      <c r="E15720">
        <v>2019</v>
      </c>
    </row>
    <row r="15721" spans="1:5" x14ac:dyDescent="0.25">
      <c r="A15721" t="s">
        <v>362</v>
      </c>
      <c r="B15721" t="s">
        <v>199</v>
      </c>
      <c r="C15721" t="s">
        <v>427</v>
      </c>
      <c r="D15721">
        <v>34288000000</v>
      </c>
      <c r="E15721">
        <v>2020</v>
      </c>
    </row>
    <row r="15722" spans="1:5" x14ac:dyDescent="0.25">
      <c r="A15722" t="s">
        <v>362</v>
      </c>
      <c r="B15722" t="s">
        <v>199</v>
      </c>
      <c r="C15722" t="s">
        <v>13</v>
      </c>
      <c r="D15722">
        <v>15134000000</v>
      </c>
      <c r="E15722">
        <v>2018</v>
      </c>
    </row>
    <row r="15723" spans="1:5" x14ac:dyDescent="0.25">
      <c r="A15723" t="s">
        <v>362</v>
      </c>
      <c r="B15723" t="s">
        <v>199</v>
      </c>
      <c r="C15723" t="s">
        <v>13</v>
      </c>
      <c r="D15723">
        <v>16525000000</v>
      </c>
      <c r="E15723">
        <v>2019</v>
      </c>
    </row>
    <row r="15724" spans="1:5" x14ac:dyDescent="0.25">
      <c r="A15724" t="s">
        <v>362</v>
      </c>
      <c r="B15724" t="s">
        <v>199</v>
      </c>
      <c r="C15724" t="s">
        <v>13</v>
      </c>
      <c r="D15724">
        <v>20556000000</v>
      </c>
      <c r="E15724">
        <v>2020</v>
      </c>
    </row>
    <row r="15725" spans="1:5" x14ac:dyDescent="0.25">
      <c r="A15725" t="s">
        <v>362</v>
      </c>
      <c r="B15725" t="s">
        <v>199</v>
      </c>
      <c r="C15725" t="s">
        <v>16</v>
      </c>
      <c r="D15725">
        <v>6040000000</v>
      </c>
      <c r="E15725">
        <v>2018</v>
      </c>
    </row>
    <row r="15726" spans="1:5" x14ac:dyDescent="0.25">
      <c r="A15726" t="s">
        <v>362</v>
      </c>
      <c r="B15726" t="s">
        <v>199</v>
      </c>
      <c r="C15726" t="s">
        <v>16</v>
      </c>
      <c r="D15726">
        <v>7866000000</v>
      </c>
      <c r="E15726">
        <v>2019</v>
      </c>
    </row>
    <row r="15727" spans="1:5" x14ac:dyDescent="0.25">
      <c r="A15727" t="s">
        <v>362</v>
      </c>
      <c r="B15727" t="s">
        <v>199</v>
      </c>
      <c r="C15727" t="s">
        <v>16</v>
      </c>
      <c r="D15727">
        <v>8284000000</v>
      </c>
      <c r="E15727">
        <v>2020</v>
      </c>
    </row>
    <row r="15728" spans="1:5" x14ac:dyDescent="0.25">
      <c r="A15728" t="s">
        <v>362</v>
      </c>
      <c r="B15728" t="s">
        <v>199</v>
      </c>
      <c r="C15728" t="s">
        <v>428</v>
      </c>
      <c r="D15728">
        <v>0</v>
      </c>
      <c r="E15728">
        <v>2018</v>
      </c>
    </row>
    <row r="15729" spans="1:5" x14ac:dyDescent="0.25">
      <c r="A15729" t="s">
        <v>362</v>
      </c>
      <c r="B15729" t="s">
        <v>199</v>
      </c>
      <c r="C15729" t="s">
        <v>428</v>
      </c>
      <c r="D15729">
        <v>0</v>
      </c>
      <c r="E15729">
        <v>2020</v>
      </c>
    </row>
    <row r="15730" spans="1:5" x14ac:dyDescent="0.25">
      <c r="A15730" t="s">
        <v>362</v>
      </c>
      <c r="B15730" t="s">
        <v>199</v>
      </c>
      <c r="C15730" t="s">
        <v>429</v>
      </c>
      <c r="D15730">
        <v>0</v>
      </c>
      <c r="E15730">
        <v>2018</v>
      </c>
    </row>
    <row r="15731" spans="1:5" x14ac:dyDescent="0.25">
      <c r="A15731" t="s">
        <v>362</v>
      </c>
      <c r="B15731" t="s">
        <v>199</v>
      </c>
      <c r="C15731" t="s">
        <v>429</v>
      </c>
      <c r="D15731">
        <v>0</v>
      </c>
      <c r="E15731">
        <v>2019</v>
      </c>
    </row>
    <row r="15732" spans="1:5" x14ac:dyDescent="0.25">
      <c r="A15732" t="s">
        <v>362</v>
      </c>
      <c r="B15732" t="s">
        <v>199</v>
      </c>
      <c r="C15732" t="s">
        <v>429</v>
      </c>
      <c r="D15732">
        <v>0</v>
      </c>
      <c r="E15732">
        <v>2019</v>
      </c>
    </row>
    <row r="15733" spans="1:5" x14ac:dyDescent="0.25">
      <c r="A15733" t="s">
        <v>362</v>
      </c>
      <c r="B15733" t="s">
        <v>199</v>
      </c>
      <c r="C15733" t="s">
        <v>429</v>
      </c>
      <c r="D15733">
        <v>0</v>
      </c>
      <c r="E15733">
        <v>2020</v>
      </c>
    </row>
    <row r="15734" spans="1:5" x14ac:dyDescent="0.25">
      <c r="A15734" t="s">
        <v>362</v>
      </c>
      <c r="B15734" t="s">
        <v>199</v>
      </c>
      <c r="C15734" t="s">
        <v>430</v>
      </c>
      <c r="D15734">
        <v>4325000000</v>
      </c>
      <c r="E15734">
        <v>2018</v>
      </c>
    </row>
    <row r="15735" spans="1:5" x14ac:dyDescent="0.25">
      <c r="A15735" t="s">
        <v>362</v>
      </c>
      <c r="B15735" t="s">
        <v>199</v>
      </c>
      <c r="C15735" t="s">
        <v>430</v>
      </c>
      <c r="D15735">
        <v>4801000000</v>
      </c>
      <c r="E15735">
        <v>2019</v>
      </c>
    </row>
    <row r="15736" spans="1:5" x14ac:dyDescent="0.25">
      <c r="A15736" t="s">
        <v>362</v>
      </c>
      <c r="B15736" t="s">
        <v>199</v>
      </c>
      <c r="C15736" t="s">
        <v>430</v>
      </c>
      <c r="D15736">
        <v>2887000000</v>
      </c>
      <c r="E15736">
        <v>2020</v>
      </c>
    </row>
    <row r="15737" spans="1:5" x14ac:dyDescent="0.25">
      <c r="A15737" t="s">
        <v>362</v>
      </c>
      <c r="B15737" t="s">
        <v>199</v>
      </c>
      <c r="C15737" t="s">
        <v>431</v>
      </c>
      <c r="D15737">
        <v>0</v>
      </c>
      <c r="E15737">
        <v>2018</v>
      </c>
    </row>
    <row r="15738" spans="1:5" x14ac:dyDescent="0.25">
      <c r="A15738" t="s">
        <v>362</v>
      </c>
      <c r="B15738" t="s">
        <v>199</v>
      </c>
      <c r="C15738" t="s">
        <v>431</v>
      </c>
      <c r="D15738">
        <v>0</v>
      </c>
      <c r="E15738">
        <v>2019</v>
      </c>
    </row>
    <row r="15739" spans="1:5" x14ac:dyDescent="0.25">
      <c r="A15739" t="s">
        <v>362</v>
      </c>
      <c r="B15739" t="s">
        <v>199</v>
      </c>
      <c r="C15739" t="s">
        <v>431</v>
      </c>
      <c r="D15739">
        <v>0</v>
      </c>
      <c r="E15739">
        <v>2020</v>
      </c>
    </row>
    <row r="15740" spans="1:5" x14ac:dyDescent="0.25">
      <c r="A15740" t="s">
        <v>362</v>
      </c>
      <c r="B15740" t="s">
        <v>199</v>
      </c>
      <c r="C15740" t="s">
        <v>432</v>
      </c>
      <c r="D15740">
        <v>43251</v>
      </c>
      <c r="E15740">
        <v>2018</v>
      </c>
    </row>
    <row r="15741" spans="1:5" x14ac:dyDescent="0.25">
      <c r="A15741" t="s">
        <v>362</v>
      </c>
      <c r="B15741" t="s">
        <v>199</v>
      </c>
      <c r="C15741" t="s">
        <v>432</v>
      </c>
      <c r="D15741">
        <v>43616</v>
      </c>
      <c r="E15741">
        <v>2019</v>
      </c>
    </row>
    <row r="15742" spans="1:5" x14ac:dyDescent="0.25">
      <c r="A15742" t="s">
        <v>362</v>
      </c>
      <c r="B15742" t="s">
        <v>199</v>
      </c>
      <c r="C15742" t="s">
        <v>432</v>
      </c>
      <c r="D15742">
        <v>43982</v>
      </c>
      <c r="E15742">
        <v>2020</v>
      </c>
    </row>
    <row r="15743" spans="1:5" x14ac:dyDescent="0.25">
      <c r="A15743" t="s">
        <v>362</v>
      </c>
      <c r="B15743" t="s">
        <v>199</v>
      </c>
      <c r="C15743" t="s">
        <v>433</v>
      </c>
      <c r="D15743">
        <v>0</v>
      </c>
      <c r="E15743">
        <v>2018</v>
      </c>
    </row>
    <row r="15744" spans="1:5" x14ac:dyDescent="0.25">
      <c r="A15744" t="s">
        <v>362</v>
      </c>
      <c r="B15744" t="s">
        <v>199</v>
      </c>
      <c r="C15744" t="s">
        <v>433</v>
      </c>
      <c r="D15744">
        <v>0</v>
      </c>
      <c r="E15744">
        <v>2019</v>
      </c>
    </row>
    <row r="15745" spans="1:5" x14ac:dyDescent="0.25">
      <c r="A15745" t="s">
        <v>362</v>
      </c>
      <c r="B15745" t="s">
        <v>199</v>
      </c>
      <c r="C15745" t="s">
        <v>433</v>
      </c>
      <c r="D15745">
        <v>0</v>
      </c>
      <c r="E15745">
        <v>2020</v>
      </c>
    </row>
    <row r="15746" spans="1:5" x14ac:dyDescent="0.25">
      <c r="A15746" t="s">
        <v>362</v>
      </c>
      <c r="B15746" t="s">
        <v>199</v>
      </c>
      <c r="C15746" t="s">
        <v>434</v>
      </c>
      <c r="D15746">
        <v>9812000000</v>
      </c>
      <c r="E15746">
        <v>2018</v>
      </c>
    </row>
    <row r="15747" spans="1:5" x14ac:dyDescent="0.25">
      <c r="A15747" t="s">
        <v>362</v>
      </c>
      <c r="B15747" t="s">
        <v>199</v>
      </c>
      <c r="C15747" t="s">
        <v>434</v>
      </c>
      <c r="D15747">
        <v>9040000000</v>
      </c>
      <c r="E15747">
        <v>2019</v>
      </c>
    </row>
    <row r="15748" spans="1:5" x14ac:dyDescent="0.25">
      <c r="A15748" t="s">
        <v>362</v>
      </c>
      <c r="B15748" t="s">
        <v>199</v>
      </c>
      <c r="C15748" t="s">
        <v>434</v>
      </c>
      <c r="D15748">
        <v>8055000000</v>
      </c>
      <c r="E15748">
        <v>2020</v>
      </c>
    </row>
    <row r="15749" spans="1:5" x14ac:dyDescent="0.25">
      <c r="A15749" t="s">
        <v>362</v>
      </c>
      <c r="B15749" t="s">
        <v>199</v>
      </c>
      <c r="C15749" t="s">
        <v>435</v>
      </c>
      <c r="D15749">
        <v>0</v>
      </c>
      <c r="E15749">
        <v>2018</v>
      </c>
    </row>
    <row r="15750" spans="1:5" x14ac:dyDescent="0.25">
      <c r="A15750" t="s">
        <v>362</v>
      </c>
      <c r="B15750" t="s">
        <v>199</v>
      </c>
      <c r="C15750" t="s">
        <v>435</v>
      </c>
      <c r="D15750">
        <v>0</v>
      </c>
      <c r="E15750">
        <v>2019</v>
      </c>
    </row>
    <row r="15751" spans="1:5" x14ac:dyDescent="0.25">
      <c r="A15751" t="s">
        <v>362</v>
      </c>
      <c r="B15751" t="s">
        <v>199</v>
      </c>
      <c r="C15751" t="s">
        <v>435</v>
      </c>
      <c r="D15751">
        <v>0</v>
      </c>
      <c r="E15751">
        <v>2020</v>
      </c>
    </row>
    <row r="15752" spans="1:5" x14ac:dyDescent="0.25">
      <c r="A15752" t="s">
        <v>362</v>
      </c>
      <c r="B15752" t="s">
        <v>199</v>
      </c>
      <c r="C15752" t="s">
        <v>436</v>
      </c>
      <c r="D15752">
        <v>154000000</v>
      </c>
      <c r="E15752">
        <v>2018</v>
      </c>
    </row>
    <row r="15753" spans="1:5" x14ac:dyDescent="0.25">
      <c r="A15753" t="s">
        <v>362</v>
      </c>
      <c r="B15753" t="s">
        <v>199</v>
      </c>
      <c r="C15753" t="s">
        <v>436</v>
      </c>
      <c r="D15753">
        <v>154000000</v>
      </c>
      <c r="E15753">
        <v>2019</v>
      </c>
    </row>
    <row r="15754" spans="1:5" x14ac:dyDescent="0.25">
      <c r="A15754" t="s">
        <v>362</v>
      </c>
      <c r="B15754" t="s">
        <v>199</v>
      </c>
      <c r="C15754" t="s">
        <v>436</v>
      </c>
      <c r="D15754">
        <v>223000000</v>
      </c>
      <c r="E15754">
        <v>2020</v>
      </c>
    </row>
    <row r="15755" spans="1:5" x14ac:dyDescent="0.25">
      <c r="A15755" t="s">
        <v>362</v>
      </c>
      <c r="B15755" t="s">
        <v>199</v>
      </c>
      <c r="C15755" t="s">
        <v>437</v>
      </c>
      <c r="D15755">
        <v>15956000000</v>
      </c>
      <c r="E15755">
        <v>2018</v>
      </c>
    </row>
    <row r="15756" spans="1:5" x14ac:dyDescent="0.25">
      <c r="A15756" t="s">
        <v>362</v>
      </c>
      <c r="B15756" t="s">
        <v>199</v>
      </c>
      <c r="C15756" t="s">
        <v>437</v>
      </c>
      <c r="D15756">
        <v>17474000000</v>
      </c>
      <c r="E15756">
        <v>2019</v>
      </c>
    </row>
    <row r="15757" spans="1:5" x14ac:dyDescent="0.25">
      <c r="A15757" t="s">
        <v>362</v>
      </c>
      <c r="B15757" t="s">
        <v>199</v>
      </c>
      <c r="C15757" t="s">
        <v>437</v>
      </c>
      <c r="D15757">
        <v>16241000000</v>
      </c>
      <c r="E15757">
        <v>2020</v>
      </c>
    </row>
    <row r="15758" spans="1:5" x14ac:dyDescent="0.25">
      <c r="A15758" t="s">
        <v>362</v>
      </c>
      <c r="B15758" t="s">
        <v>199</v>
      </c>
      <c r="C15758" t="s">
        <v>438</v>
      </c>
      <c r="D15758">
        <v>1933000000</v>
      </c>
      <c r="E15758">
        <v>2018</v>
      </c>
    </row>
    <row r="15759" spans="1:5" x14ac:dyDescent="0.25">
      <c r="A15759" t="s">
        <v>362</v>
      </c>
      <c r="B15759" t="s">
        <v>199</v>
      </c>
      <c r="C15759" t="s">
        <v>438</v>
      </c>
      <c r="D15759">
        <v>4029000000</v>
      </c>
      <c r="E15759">
        <v>2019</v>
      </c>
    </row>
    <row r="15760" spans="1:5" x14ac:dyDescent="0.25">
      <c r="A15760" t="s">
        <v>362</v>
      </c>
      <c r="B15760" t="s">
        <v>199</v>
      </c>
      <c r="C15760" t="s">
        <v>438</v>
      </c>
      <c r="D15760">
        <v>2539000000</v>
      </c>
      <c r="E15760">
        <v>2020</v>
      </c>
    </row>
    <row r="15761" spans="1:5" x14ac:dyDescent="0.25">
      <c r="A15761" t="s">
        <v>362</v>
      </c>
      <c r="B15761" t="s">
        <v>199</v>
      </c>
      <c r="C15761" t="s">
        <v>439</v>
      </c>
      <c r="D15761">
        <v>0</v>
      </c>
      <c r="E15761">
        <v>2018</v>
      </c>
    </row>
    <row r="15762" spans="1:5" x14ac:dyDescent="0.25">
      <c r="A15762" t="s">
        <v>362</v>
      </c>
      <c r="B15762" t="s">
        <v>199</v>
      </c>
      <c r="C15762" t="s">
        <v>439</v>
      </c>
      <c r="D15762">
        <v>0</v>
      </c>
      <c r="E15762">
        <v>2019</v>
      </c>
    </row>
    <row r="15763" spans="1:5" x14ac:dyDescent="0.25">
      <c r="A15763" t="s">
        <v>362</v>
      </c>
      <c r="B15763" t="s">
        <v>199</v>
      </c>
      <c r="C15763" t="s">
        <v>439</v>
      </c>
      <c r="D15763">
        <v>0</v>
      </c>
      <c r="E15763">
        <v>2020</v>
      </c>
    </row>
    <row r="15764" spans="1:5" x14ac:dyDescent="0.25">
      <c r="A15764" t="s">
        <v>362</v>
      </c>
      <c r="B15764" t="s">
        <v>199</v>
      </c>
      <c r="C15764" t="s">
        <v>23</v>
      </c>
      <c r="D15764">
        <v>2392000000</v>
      </c>
      <c r="E15764">
        <v>2018</v>
      </c>
    </row>
    <row r="15765" spans="1:5" x14ac:dyDescent="0.25">
      <c r="A15765" t="s">
        <v>362</v>
      </c>
      <c r="B15765" t="s">
        <v>199</v>
      </c>
      <c r="C15765" t="s">
        <v>23</v>
      </c>
      <c r="D15765">
        <v>772000000</v>
      </c>
      <c r="E15765">
        <v>2019</v>
      </c>
    </row>
    <row r="15766" spans="1:5" x14ac:dyDescent="0.25">
      <c r="A15766" t="s">
        <v>362</v>
      </c>
      <c r="B15766" t="s">
        <v>199</v>
      </c>
      <c r="C15766" t="s">
        <v>23</v>
      </c>
      <c r="D15766">
        <v>348000000</v>
      </c>
      <c r="E15766">
        <v>2020</v>
      </c>
    </row>
    <row r="15767" spans="1:5" x14ac:dyDescent="0.25">
      <c r="A15767" t="s">
        <v>362</v>
      </c>
      <c r="B15767" t="s">
        <v>199</v>
      </c>
      <c r="C15767" t="s">
        <v>440</v>
      </c>
      <c r="D15767">
        <v>285000000</v>
      </c>
      <c r="E15767">
        <v>2018</v>
      </c>
    </row>
    <row r="15768" spans="1:5" x14ac:dyDescent="0.25">
      <c r="A15768" t="s">
        <v>362</v>
      </c>
      <c r="B15768" t="s">
        <v>199</v>
      </c>
      <c r="C15768" t="s">
        <v>440</v>
      </c>
      <c r="D15768">
        <v>283000000</v>
      </c>
      <c r="E15768">
        <v>2019</v>
      </c>
    </row>
    <row r="15769" spans="1:5" x14ac:dyDescent="0.25">
      <c r="A15769" t="s">
        <v>362</v>
      </c>
      <c r="B15769" t="s">
        <v>199</v>
      </c>
      <c r="C15769" t="s">
        <v>440</v>
      </c>
      <c r="D15769">
        <v>274000000</v>
      </c>
      <c r="E15769">
        <v>2020</v>
      </c>
    </row>
    <row r="15770" spans="1:5" x14ac:dyDescent="0.25">
      <c r="A15770" t="s">
        <v>362</v>
      </c>
      <c r="B15770" t="s">
        <v>199</v>
      </c>
      <c r="C15770" t="s">
        <v>22</v>
      </c>
      <c r="D15770">
        <v>0</v>
      </c>
      <c r="E15770">
        <v>2018</v>
      </c>
    </row>
    <row r="15771" spans="1:5" x14ac:dyDescent="0.25">
      <c r="A15771" t="s">
        <v>362</v>
      </c>
      <c r="B15771" t="s">
        <v>199</v>
      </c>
      <c r="C15771" t="s">
        <v>22</v>
      </c>
      <c r="D15771">
        <v>0</v>
      </c>
      <c r="E15771">
        <v>2019</v>
      </c>
    </row>
    <row r="15772" spans="1:5" x14ac:dyDescent="0.25">
      <c r="A15772" t="s">
        <v>362</v>
      </c>
      <c r="B15772" t="s">
        <v>199</v>
      </c>
      <c r="C15772" t="s">
        <v>22</v>
      </c>
      <c r="D15772">
        <v>0</v>
      </c>
      <c r="E15772">
        <v>2020</v>
      </c>
    </row>
    <row r="15773" spans="1:5" x14ac:dyDescent="0.25">
      <c r="A15773" t="s">
        <v>362</v>
      </c>
      <c r="B15773" t="s">
        <v>199</v>
      </c>
      <c r="C15773" t="s">
        <v>441</v>
      </c>
      <c r="D15773">
        <v>125000000</v>
      </c>
      <c r="E15773">
        <v>2018</v>
      </c>
    </row>
    <row r="15774" spans="1:5" x14ac:dyDescent="0.25">
      <c r="A15774" t="s">
        <v>362</v>
      </c>
      <c r="B15774" t="s">
        <v>199</v>
      </c>
      <c r="C15774" t="s">
        <v>441</v>
      </c>
      <c r="D15774">
        <v>153000000</v>
      </c>
      <c r="E15774">
        <v>2019</v>
      </c>
    </row>
    <row r="15775" spans="1:5" x14ac:dyDescent="0.25">
      <c r="A15775" t="s">
        <v>362</v>
      </c>
      <c r="B15775" t="s">
        <v>199</v>
      </c>
      <c r="C15775" t="s">
        <v>441</v>
      </c>
      <c r="D15775">
        <v>140000000</v>
      </c>
      <c r="E15775">
        <v>2020</v>
      </c>
    </row>
    <row r="15776" spans="1:5" x14ac:dyDescent="0.25">
      <c r="A15776" t="s">
        <v>362</v>
      </c>
      <c r="B15776" t="s">
        <v>199</v>
      </c>
      <c r="C15776" t="s">
        <v>11</v>
      </c>
      <c r="D15776">
        <v>5261000000</v>
      </c>
      <c r="E15776">
        <v>2018</v>
      </c>
    </row>
    <row r="15777" spans="1:5" x14ac:dyDescent="0.25">
      <c r="A15777" t="s">
        <v>362</v>
      </c>
      <c r="B15777" t="s">
        <v>199</v>
      </c>
      <c r="C15777" t="s">
        <v>11</v>
      </c>
      <c r="D15777">
        <v>5622000000</v>
      </c>
      <c r="E15777">
        <v>2019</v>
      </c>
    </row>
    <row r="15778" spans="1:5" x14ac:dyDescent="0.25">
      <c r="A15778" t="s">
        <v>362</v>
      </c>
      <c r="B15778" t="s">
        <v>199</v>
      </c>
      <c r="C15778" t="s">
        <v>11</v>
      </c>
      <c r="D15778">
        <v>7367000000</v>
      </c>
      <c r="E15778">
        <v>2020</v>
      </c>
    </row>
    <row r="15779" spans="1:5" x14ac:dyDescent="0.25">
      <c r="A15779" t="s">
        <v>362</v>
      </c>
      <c r="B15779" t="s">
        <v>199</v>
      </c>
      <c r="C15779" t="s">
        <v>19</v>
      </c>
      <c r="D15779">
        <v>22536000000</v>
      </c>
      <c r="E15779">
        <v>2018</v>
      </c>
    </row>
    <row r="15780" spans="1:5" x14ac:dyDescent="0.25">
      <c r="A15780" t="s">
        <v>362</v>
      </c>
      <c r="B15780" t="s">
        <v>199</v>
      </c>
      <c r="C15780" t="s">
        <v>19</v>
      </c>
      <c r="D15780">
        <v>23717000000</v>
      </c>
      <c r="E15780">
        <v>2019</v>
      </c>
    </row>
    <row r="15781" spans="1:5" x14ac:dyDescent="0.25">
      <c r="A15781" t="s">
        <v>362</v>
      </c>
      <c r="B15781" t="s">
        <v>199</v>
      </c>
      <c r="C15781" t="s">
        <v>19</v>
      </c>
      <c r="D15781">
        <v>31342000000</v>
      </c>
      <c r="E15781">
        <v>2020</v>
      </c>
    </row>
    <row r="15782" spans="1:5" x14ac:dyDescent="0.25">
      <c r="A15782" t="s">
        <v>362</v>
      </c>
      <c r="B15782" t="s">
        <v>199</v>
      </c>
      <c r="C15782" t="s">
        <v>18</v>
      </c>
      <c r="D15782">
        <v>12724000000</v>
      </c>
      <c r="E15782">
        <v>2018</v>
      </c>
    </row>
    <row r="15783" spans="1:5" x14ac:dyDescent="0.25">
      <c r="A15783" t="s">
        <v>362</v>
      </c>
      <c r="B15783" t="s">
        <v>199</v>
      </c>
      <c r="C15783" t="s">
        <v>18</v>
      </c>
      <c r="D15783">
        <v>14677000000</v>
      </c>
      <c r="E15783">
        <v>2019</v>
      </c>
    </row>
    <row r="15784" spans="1:5" x14ac:dyDescent="0.25">
      <c r="A15784" t="s">
        <v>362</v>
      </c>
      <c r="B15784" t="s">
        <v>199</v>
      </c>
      <c r="C15784" t="s">
        <v>18</v>
      </c>
      <c r="D15784">
        <v>23287000000</v>
      </c>
      <c r="E15784">
        <v>2020</v>
      </c>
    </row>
    <row r="15785" spans="1:5" x14ac:dyDescent="0.25">
      <c r="A15785" t="s">
        <v>362</v>
      </c>
      <c r="B15785" t="s">
        <v>199</v>
      </c>
      <c r="C15785" t="s">
        <v>442</v>
      </c>
      <c r="D15785">
        <v>6000000</v>
      </c>
      <c r="E15785">
        <v>2018</v>
      </c>
    </row>
    <row r="15786" spans="1:5" x14ac:dyDescent="0.25">
      <c r="A15786" t="s">
        <v>362</v>
      </c>
      <c r="B15786" t="s">
        <v>199</v>
      </c>
      <c r="C15786" t="s">
        <v>442</v>
      </c>
      <c r="D15786">
        <v>6000000</v>
      </c>
      <c r="E15786">
        <v>2019</v>
      </c>
    </row>
    <row r="15787" spans="1:5" x14ac:dyDescent="0.25">
      <c r="A15787" t="s">
        <v>362</v>
      </c>
      <c r="B15787" t="s">
        <v>199</v>
      </c>
      <c r="C15787" t="s">
        <v>442</v>
      </c>
      <c r="D15787">
        <v>3000000</v>
      </c>
      <c r="E15787">
        <v>2020</v>
      </c>
    </row>
    <row r="15788" spans="1:5" x14ac:dyDescent="0.25">
      <c r="A15788" t="s">
        <v>362</v>
      </c>
      <c r="B15788" t="s">
        <v>199</v>
      </c>
      <c r="C15788" t="s">
        <v>443</v>
      </c>
      <c r="D15788">
        <v>996000000</v>
      </c>
      <c r="E15788">
        <v>2018</v>
      </c>
    </row>
    <row r="15789" spans="1:5" x14ac:dyDescent="0.25">
      <c r="A15789" t="s">
        <v>362</v>
      </c>
      <c r="B15789" t="s">
        <v>199</v>
      </c>
      <c r="C15789" t="s">
        <v>443</v>
      </c>
      <c r="D15789">
        <v>197000000</v>
      </c>
      <c r="E15789">
        <v>2019</v>
      </c>
    </row>
    <row r="15790" spans="1:5" x14ac:dyDescent="0.25">
      <c r="A15790" t="s">
        <v>362</v>
      </c>
      <c r="B15790" t="s">
        <v>199</v>
      </c>
      <c r="C15790" t="s">
        <v>443</v>
      </c>
      <c r="D15790">
        <v>439000000</v>
      </c>
      <c r="E15790">
        <v>2020</v>
      </c>
    </row>
    <row r="15791" spans="1:5" x14ac:dyDescent="0.25">
      <c r="A15791" t="s">
        <v>362</v>
      </c>
      <c r="B15791" t="s">
        <v>199</v>
      </c>
      <c r="C15791" t="s">
        <v>444</v>
      </c>
      <c r="D15791">
        <v>0</v>
      </c>
      <c r="E15791">
        <v>2018</v>
      </c>
    </row>
    <row r="15792" spans="1:5" x14ac:dyDescent="0.25">
      <c r="A15792" t="s">
        <v>362</v>
      </c>
      <c r="B15792" t="s">
        <v>199</v>
      </c>
      <c r="C15792" t="s">
        <v>444</v>
      </c>
      <c r="D15792">
        <v>0</v>
      </c>
      <c r="E15792">
        <v>2019</v>
      </c>
    </row>
    <row r="15793" spans="1:5" x14ac:dyDescent="0.25">
      <c r="A15793" t="s">
        <v>362</v>
      </c>
      <c r="B15793" t="s">
        <v>199</v>
      </c>
      <c r="C15793" t="s">
        <v>444</v>
      </c>
      <c r="D15793">
        <v>6134000000</v>
      </c>
      <c r="E15793">
        <v>2020</v>
      </c>
    </row>
    <row r="15794" spans="1:5" x14ac:dyDescent="0.25">
      <c r="A15794" t="s">
        <v>362</v>
      </c>
      <c r="B15794" t="s">
        <v>199</v>
      </c>
      <c r="C15794" t="s">
        <v>445</v>
      </c>
      <c r="D15794">
        <v>0</v>
      </c>
      <c r="E15794">
        <v>2018</v>
      </c>
    </row>
    <row r="15795" spans="1:5" x14ac:dyDescent="0.25">
      <c r="A15795" t="s">
        <v>362</v>
      </c>
      <c r="B15795" t="s">
        <v>199</v>
      </c>
      <c r="C15795" t="s">
        <v>445</v>
      </c>
      <c r="D15795">
        <v>0</v>
      </c>
      <c r="E15795">
        <v>2019</v>
      </c>
    </row>
    <row r="15796" spans="1:5" x14ac:dyDescent="0.25">
      <c r="A15796" t="s">
        <v>362</v>
      </c>
      <c r="B15796" t="s">
        <v>199</v>
      </c>
      <c r="C15796" t="s">
        <v>445</v>
      </c>
      <c r="D15796">
        <v>0</v>
      </c>
      <c r="E15796">
        <v>2020</v>
      </c>
    </row>
    <row r="15797" spans="1:5" x14ac:dyDescent="0.25">
      <c r="A15797" t="s">
        <v>362</v>
      </c>
      <c r="B15797" t="s">
        <v>199</v>
      </c>
      <c r="C15797" t="s">
        <v>446</v>
      </c>
      <c r="D15797">
        <v>0</v>
      </c>
      <c r="E15797">
        <v>2018</v>
      </c>
    </row>
    <row r="15798" spans="1:5" x14ac:dyDescent="0.25">
      <c r="A15798" t="s">
        <v>362</v>
      </c>
      <c r="B15798" t="s">
        <v>199</v>
      </c>
      <c r="C15798" t="s">
        <v>446</v>
      </c>
      <c r="D15798">
        <v>0</v>
      </c>
      <c r="E15798">
        <v>2019</v>
      </c>
    </row>
    <row r="15799" spans="1:5" x14ac:dyDescent="0.25">
      <c r="A15799" t="s">
        <v>362</v>
      </c>
      <c r="B15799" t="s">
        <v>199</v>
      </c>
      <c r="C15799" t="s">
        <v>446</v>
      </c>
      <c r="D15799">
        <v>0</v>
      </c>
      <c r="E15799">
        <v>2020</v>
      </c>
    </row>
    <row r="15800" spans="1:5" x14ac:dyDescent="0.25">
      <c r="A15800" t="s">
        <v>362</v>
      </c>
      <c r="B15800" t="s">
        <v>199</v>
      </c>
      <c r="C15800" t="s">
        <v>447</v>
      </c>
      <c r="D15800">
        <v>-4848000000</v>
      </c>
      <c r="E15800">
        <v>2018</v>
      </c>
    </row>
    <row r="15801" spans="1:5" x14ac:dyDescent="0.25">
      <c r="A15801" t="s">
        <v>362</v>
      </c>
      <c r="B15801" t="s">
        <v>199</v>
      </c>
      <c r="C15801" t="s">
        <v>447</v>
      </c>
      <c r="D15801">
        <v>-4968000000</v>
      </c>
      <c r="E15801">
        <v>2019</v>
      </c>
    </row>
    <row r="15802" spans="1:5" x14ac:dyDescent="0.25">
      <c r="A15802" t="s">
        <v>362</v>
      </c>
      <c r="B15802" t="s">
        <v>199</v>
      </c>
      <c r="C15802" t="s">
        <v>447</v>
      </c>
      <c r="D15802">
        <v>2442000000</v>
      </c>
      <c r="E15802">
        <v>2020</v>
      </c>
    </row>
    <row r="15803" spans="1:5" x14ac:dyDescent="0.25">
      <c r="A15803" t="s">
        <v>362</v>
      </c>
      <c r="B15803" t="s">
        <v>199</v>
      </c>
      <c r="C15803" t="s">
        <v>448</v>
      </c>
      <c r="D15803">
        <v>0</v>
      </c>
      <c r="E15803">
        <v>2018</v>
      </c>
    </row>
    <row r="15804" spans="1:5" x14ac:dyDescent="0.25">
      <c r="A15804" t="s">
        <v>362</v>
      </c>
      <c r="B15804" t="s">
        <v>199</v>
      </c>
      <c r="C15804" t="s">
        <v>448</v>
      </c>
      <c r="D15804">
        <v>0</v>
      </c>
      <c r="E15804">
        <v>2019</v>
      </c>
    </row>
    <row r="15805" spans="1:5" x14ac:dyDescent="0.25">
      <c r="A15805" t="s">
        <v>362</v>
      </c>
      <c r="B15805" t="s">
        <v>199</v>
      </c>
      <c r="C15805" t="s">
        <v>448</v>
      </c>
      <c r="D15805">
        <v>0</v>
      </c>
      <c r="E15805">
        <v>2020</v>
      </c>
    </row>
    <row r="15806" spans="1:5" x14ac:dyDescent="0.25">
      <c r="A15806" t="s">
        <v>362</v>
      </c>
      <c r="B15806" t="s">
        <v>199</v>
      </c>
      <c r="C15806" t="s">
        <v>449</v>
      </c>
      <c r="D15806">
        <v>276000000</v>
      </c>
      <c r="E15806">
        <v>2018</v>
      </c>
    </row>
    <row r="15807" spans="1:5" x14ac:dyDescent="0.25">
      <c r="A15807" t="s">
        <v>362</v>
      </c>
      <c r="B15807" t="s">
        <v>199</v>
      </c>
      <c r="C15807" t="s">
        <v>449</v>
      </c>
      <c r="D15807">
        <v>-264000000</v>
      </c>
      <c r="E15807">
        <v>2019</v>
      </c>
    </row>
    <row r="15808" spans="1:5" x14ac:dyDescent="0.25">
      <c r="A15808" t="s">
        <v>362</v>
      </c>
      <c r="B15808" t="s">
        <v>199</v>
      </c>
      <c r="C15808" t="s">
        <v>449</v>
      </c>
      <c r="D15808">
        <v>-1028000000</v>
      </c>
      <c r="E15808">
        <v>2020</v>
      </c>
    </row>
    <row r="15809" spans="1:5" x14ac:dyDescent="0.25">
      <c r="A15809" t="s">
        <v>362</v>
      </c>
      <c r="B15809" t="s">
        <v>199</v>
      </c>
      <c r="C15809" t="s">
        <v>450</v>
      </c>
      <c r="D15809">
        <v>0</v>
      </c>
      <c r="E15809">
        <v>2018</v>
      </c>
    </row>
    <row r="15810" spans="1:5" x14ac:dyDescent="0.25">
      <c r="A15810" t="s">
        <v>362</v>
      </c>
      <c r="B15810" t="s">
        <v>199</v>
      </c>
      <c r="C15810" t="s">
        <v>450</v>
      </c>
      <c r="D15810">
        <v>0</v>
      </c>
      <c r="E15810">
        <v>2019</v>
      </c>
    </row>
    <row r="15811" spans="1:5" x14ac:dyDescent="0.25">
      <c r="A15811" t="s">
        <v>362</v>
      </c>
      <c r="B15811" t="s">
        <v>199</v>
      </c>
      <c r="C15811" t="s">
        <v>450</v>
      </c>
      <c r="D15811">
        <v>0</v>
      </c>
      <c r="E15811">
        <v>2020</v>
      </c>
    </row>
    <row r="15812" spans="1:5" x14ac:dyDescent="0.25">
      <c r="A15812" t="s">
        <v>362</v>
      </c>
      <c r="B15812" t="s">
        <v>199</v>
      </c>
      <c r="C15812" t="s">
        <v>451</v>
      </c>
      <c r="D15812">
        <v>-654000000</v>
      </c>
      <c r="E15812">
        <v>2018</v>
      </c>
    </row>
    <row r="15813" spans="1:5" x14ac:dyDescent="0.25">
      <c r="A15813" t="s">
        <v>362</v>
      </c>
      <c r="B15813" t="s">
        <v>199</v>
      </c>
      <c r="C15813" t="s">
        <v>451</v>
      </c>
      <c r="D15813">
        <v>-910000000</v>
      </c>
      <c r="E15813">
        <v>2019</v>
      </c>
    </row>
    <row r="15814" spans="1:5" x14ac:dyDescent="0.25">
      <c r="A15814" t="s">
        <v>362</v>
      </c>
      <c r="B15814" t="s">
        <v>199</v>
      </c>
      <c r="C15814" t="s">
        <v>451</v>
      </c>
      <c r="D15814">
        <v>-1168000000</v>
      </c>
      <c r="E15814">
        <v>2020</v>
      </c>
    </row>
    <row r="15815" spans="1:5" x14ac:dyDescent="0.25">
      <c r="A15815" t="s">
        <v>362</v>
      </c>
      <c r="B15815" t="s">
        <v>199</v>
      </c>
      <c r="C15815" t="s">
        <v>452</v>
      </c>
      <c r="D15815">
        <v>0</v>
      </c>
      <c r="E15815">
        <v>2018</v>
      </c>
    </row>
    <row r="15816" spans="1:5" x14ac:dyDescent="0.25">
      <c r="A15816" t="s">
        <v>362</v>
      </c>
      <c r="B15816" t="s">
        <v>199</v>
      </c>
      <c r="C15816" t="s">
        <v>452</v>
      </c>
      <c r="D15816">
        <v>0</v>
      </c>
      <c r="E15816">
        <v>2019</v>
      </c>
    </row>
    <row r="15817" spans="1:5" x14ac:dyDescent="0.25">
      <c r="A15817" t="s">
        <v>362</v>
      </c>
      <c r="B15817" t="s">
        <v>199</v>
      </c>
      <c r="C15817" t="s">
        <v>452</v>
      </c>
      <c r="D15817">
        <v>0</v>
      </c>
      <c r="E15817">
        <v>2020</v>
      </c>
    </row>
    <row r="15818" spans="1:5" x14ac:dyDescent="0.25">
      <c r="A15818" t="s">
        <v>362</v>
      </c>
      <c r="B15818" t="s">
        <v>199</v>
      </c>
      <c r="C15818" t="s">
        <v>453</v>
      </c>
      <c r="D15818">
        <v>0</v>
      </c>
      <c r="E15818">
        <v>2018</v>
      </c>
    </row>
    <row r="15819" spans="1:5" x14ac:dyDescent="0.25">
      <c r="A15819" t="s">
        <v>362</v>
      </c>
      <c r="B15819" t="s">
        <v>199</v>
      </c>
      <c r="C15819" t="s">
        <v>453</v>
      </c>
      <c r="D15819">
        <v>0</v>
      </c>
      <c r="E15819">
        <v>2019</v>
      </c>
    </row>
    <row r="15820" spans="1:5" x14ac:dyDescent="0.25">
      <c r="A15820" t="s">
        <v>362</v>
      </c>
      <c r="B15820" t="s">
        <v>199</v>
      </c>
      <c r="C15820" t="s">
        <v>453</v>
      </c>
      <c r="D15820">
        <v>0</v>
      </c>
      <c r="E15820">
        <v>2020</v>
      </c>
    </row>
    <row r="15821" spans="1:5" x14ac:dyDescent="0.25">
      <c r="A15821" t="s">
        <v>362</v>
      </c>
      <c r="B15821" t="s">
        <v>199</v>
      </c>
      <c r="C15821" t="s">
        <v>454</v>
      </c>
      <c r="D15821">
        <v>1933000000</v>
      </c>
      <c r="E15821">
        <v>2018</v>
      </c>
    </row>
    <row r="15822" spans="1:5" x14ac:dyDescent="0.25">
      <c r="A15822" t="s">
        <v>362</v>
      </c>
      <c r="B15822" t="s">
        <v>199</v>
      </c>
      <c r="C15822" t="s">
        <v>454</v>
      </c>
      <c r="D15822">
        <v>4029000000</v>
      </c>
      <c r="E15822">
        <v>2019</v>
      </c>
    </row>
    <row r="15823" spans="1:5" x14ac:dyDescent="0.25">
      <c r="A15823" t="s">
        <v>362</v>
      </c>
      <c r="B15823" t="s">
        <v>199</v>
      </c>
      <c r="C15823" t="s">
        <v>454</v>
      </c>
      <c r="D15823">
        <v>2539000000</v>
      </c>
      <c r="E15823">
        <v>2020</v>
      </c>
    </row>
    <row r="15824" spans="1:5" x14ac:dyDescent="0.25">
      <c r="A15824" t="s">
        <v>362</v>
      </c>
      <c r="B15824" t="s">
        <v>199</v>
      </c>
      <c r="C15824" t="s">
        <v>24</v>
      </c>
      <c r="D15824">
        <v>1933000000</v>
      </c>
      <c r="E15824">
        <v>2018</v>
      </c>
    </row>
    <row r="15825" spans="1:5" x14ac:dyDescent="0.25">
      <c r="A15825" t="s">
        <v>362</v>
      </c>
      <c r="B15825" t="s">
        <v>199</v>
      </c>
      <c r="C15825" t="s">
        <v>24</v>
      </c>
      <c r="D15825">
        <v>4029000000</v>
      </c>
      <c r="E15825">
        <v>2019</v>
      </c>
    </row>
    <row r="15826" spans="1:5" x14ac:dyDescent="0.25">
      <c r="A15826" t="s">
        <v>362</v>
      </c>
      <c r="B15826" t="s">
        <v>199</v>
      </c>
      <c r="C15826" t="s">
        <v>24</v>
      </c>
      <c r="D15826">
        <v>2539000000</v>
      </c>
      <c r="E15826">
        <v>2020</v>
      </c>
    </row>
    <row r="15827" spans="1:5" x14ac:dyDescent="0.25">
      <c r="A15827" t="s">
        <v>362</v>
      </c>
      <c r="B15827" t="s">
        <v>199</v>
      </c>
      <c r="C15827" t="s">
        <v>455</v>
      </c>
      <c r="D15827">
        <v>4454000000</v>
      </c>
      <c r="E15827">
        <v>2018</v>
      </c>
    </row>
    <row r="15828" spans="1:5" x14ac:dyDescent="0.25">
      <c r="A15828" t="s">
        <v>362</v>
      </c>
      <c r="B15828" t="s">
        <v>199</v>
      </c>
      <c r="C15828" t="s">
        <v>455</v>
      </c>
      <c r="D15828">
        <v>4744000000</v>
      </c>
      <c r="E15828">
        <v>2019</v>
      </c>
    </row>
    <row r="15829" spans="1:5" x14ac:dyDescent="0.25">
      <c r="A15829" t="s">
        <v>362</v>
      </c>
      <c r="B15829" t="s">
        <v>199</v>
      </c>
      <c r="C15829" t="s">
        <v>455</v>
      </c>
      <c r="D15829">
        <v>4866000000</v>
      </c>
      <c r="E15829">
        <v>2020</v>
      </c>
    </row>
    <row r="15830" spans="1:5" x14ac:dyDescent="0.25">
      <c r="A15830" t="s">
        <v>362</v>
      </c>
      <c r="B15830" t="s">
        <v>199</v>
      </c>
      <c r="C15830" t="s">
        <v>14</v>
      </c>
      <c r="D15830">
        <v>7402000000</v>
      </c>
      <c r="E15830">
        <v>2018</v>
      </c>
    </row>
    <row r="15831" spans="1:5" x14ac:dyDescent="0.25">
      <c r="A15831" t="s">
        <v>362</v>
      </c>
      <c r="B15831" t="s">
        <v>199</v>
      </c>
      <c r="C15831" t="s">
        <v>14</v>
      </c>
      <c r="D15831">
        <v>7192000000</v>
      </c>
      <c r="E15831">
        <v>2019</v>
      </c>
    </row>
    <row r="15832" spans="1:5" x14ac:dyDescent="0.25">
      <c r="A15832" t="s">
        <v>362</v>
      </c>
      <c r="B15832" t="s">
        <v>199</v>
      </c>
      <c r="C15832" t="s">
        <v>14</v>
      </c>
      <c r="D15832">
        <v>10786000000</v>
      </c>
      <c r="E15832">
        <v>2020</v>
      </c>
    </row>
    <row r="15833" spans="1:5" x14ac:dyDescent="0.25">
      <c r="A15833" t="s">
        <v>362</v>
      </c>
      <c r="B15833" t="s">
        <v>199</v>
      </c>
      <c r="C15833" t="s">
        <v>17</v>
      </c>
      <c r="D15833">
        <v>3468000000</v>
      </c>
      <c r="E15833">
        <v>2018</v>
      </c>
    </row>
    <row r="15834" spans="1:5" x14ac:dyDescent="0.25">
      <c r="A15834" t="s">
        <v>362</v>
      </c>
      <c r="B15834" t="s">
        <v>199</v>
      </c>
      <c r="C15834" t="s">
        <v>17</v>
      </c>
      <c r="D15834">
        <v>3464000000</v>
      </c>
      <c r="E15834">
        <v>2019</v>
      </c>
    </row>
    <row r="15835" spans="1:5" x14ac:dyDescent="0.25">
      <c r="A15835" t="s">
        <v>362</v>
      </c>
      <c r="B15835" t="s">
        <v>199</v>
      </c>
      <c r="C15835" t="s">
        <v>17</v>
      </c>
      <c r="D15835">
        <v>12319000000</v>
      </c>
      <c r="E15835">
        <v>2020</v>
      </c>
    </row>
    <row r="15836" spans="1:5" x14ac:dyDescent="0.25">
      <c r="A15836" t="s">
        <v>362</v>
      </c>
      <c r="B15836" t="s">
        <v>199</v>
      </c>
      <c r="C15836" t="s">
        <v>456</v>
      </c>
      <c r="D15836">
        <v>15088000000</v>
      </c>
      <c r="E15836">
        <v>2018</v>
      </c>
    </row>
    <row r="15837" spans="1:5" x14ac:dyDescent="0.25">
      <c r="A15837" t="s">
        <v>362</v>
      </c>
      <c r="B15837" t="s">
        <v>199</v>
      </c>
      <c r="C15837" t="s">
        <v>456</v>
      </c>
      <c r="D15837">
        <v>16455000000</v>
      </c>
      <c r="E15837">
        <v>2019</v>
      </c>
    </row>
    <row r="15838" spans="1:5" x14ac:dyDescent="0.25">
      <c r="A15838" t="s">
        <v>362</v>
      </c>
      <c r="B15838" t="s">
        <v>199</v>
      </c>
      <c r="C15838" t="s">
        <v>456</v>
      </c>
      <c r="D15838">
        <v>16718000000</v>
      </c>
      <c r="E15838">
        <v>2020</v>
      </c>
    </row>
    <row r="15839" spans="1:5" x14ac:dyDescent="0.25">
      <c r="A15839" t="s">
        <v>362</v>
      </c>
      <c r="B15839" t="s">
        <v>199</v>
      </c>
      <c r="C15839" t="s">
        <v>457</v>
      </c>
      <c r="D15839">
        <v>0</v>
      </c>
      <c r="E15839">
        <v>2018</v>
      </c>
    </row>
    <row r="15840" spans="1:5" x14ac:dyDescent="0.25">
      <c r="A15840" t="s">
        <v>362</v>
      </c>
      <c r="B15840" t="s">
        <v>199</v>
      </c>
      <c r="C15840" t="s">
        <v>457</v>
      </c>
      <c r="D15840">
        <v>0</v>
      </c>
      <c r="E15840">
        <v>2020</v>
      </c>
    </row>
    <row r="15841" spans="1:5" x14ac:dyDescent="0.25">
      <c r="A15841" t="s">
        <v>362</v>
      </c>
      <c r="B15841" t="s">
        <v>199</v>
      </c>
      <c r="C15841" t="s">
        <v>494</v>
      </c>
      <c r="D15841">
        <v>0</v>
      </c>
      <c r="E15841">
        <v>2019</v>
      </c>
    </row>
    <row r="15842" spans="1:5" x14ac:dyDescent="0.25">
      <c r="A15842" t="s">
        <v>362</v>
      </c>
      <c r="B15842" t="s">
        <v>199</v>
      </c>
      <c r="C15842" t="s">
        <v>458</v>
      </c>
      <c r="D15842">
        <v>11511000000</v>
      </c>
      <c r="E15842">
        <v>2018</v>
      </c>
    </row>
    <row r="15843" spans="1:5" x14ac:dyDescent="0.25">
      <c r="A15843" t="s">
        <v>362</v>
      </c>
      <c r="B15843" t="s">
        <v>199</v>
      </c>
      <c r="C15843" t="s">
        <v>458</v>
      </c>
      <c r="D15843">
        <v>12702000000</v>
      </c>
      <c r="E15843">
        <v>2019</v>
      </c>
    </row>
    <row r="15844" spans="1:5" x14ac:dyDescent="0.25">
      <c r="A15844" t="s">
        <v>362</v>
      </c>
      <c r="B15844" t="s">
        <v>199</v>
      </c>
      <c r="C15844" t="s">
        <v>458</v>
      </c>
      <c r="D15844">
        <v>13126000000</v>
      </c>
      <c r="E15844">
        <v>2020</v>
      </c>
    </row>
    <row r="15845" spans="1:5" x14ac:dyDescent="0.25">
      <c r="A15845" t="s">
        <v>362</v>
      </c>
      <c r="B15845" t="s">
        <v>199</v>
      </c>
      <c r="C15845" t="s">
        <v>459</v>
      </c>
      <c r="D15845">
        <v>4445000000</v>
      </c>
      <c r="E15845">
        <v>2018</v>
      </c>
    </row>
    <row r="15846" spans="1:5" x14ac:dyDescent="0.25">
      <c r="A15846" t="s">
        <v>362</v>
      </c>
      <c r="B15846" t="s">
        <v>199</v>
      </c>
      <c r="C15846" t="s">
        <v>459</v>
      </c>
      <c r="D15846">
        <v>4772000000</v>
      </c>
      <c r="E15846">
        <v>2019</v>
      </c>
    </row>
    <row r="15847" spans="1:5" x14ac:dyDescent="0.25">
      <c r="A15847" t="s">
        <v>362</v>
      </c>
      <c r="B15847" t="s">
        <v>199</v>
      </c>
      <c r="C15847" t="s">
        <v>459</v>
      </c>
      <c r="D15847">
        <v>3115000000</v>
      </c>
      <c r="E15847">
        <v>2020</v>
      </c>
    </row>
    <row r="15848" spans="1:5" x14ac:dyDescent="0.25">
      <c r="A15848" t="s">
        <v>362</v>
      </c>
      <c r="B15848" t="s">
        <v>199</v>
      </c>
      <c r="C15848" t="s">
        <v>460</v>
      </c>
      <c r="D15848">
        <v>-11110000000</v>
      </c>
      <c r="E15848">
        <v>2018</v>
      </c>
    </row>
    <row r="15849" spans="1:5" x14ac:dyDescent="0.25">
      <c r="A15849" t="s">
        <v>362</v>
      </c>
      <c r="B15849" t="s">
        <v>199</v>
      </c>
      <c r="C15849" t="s">
        <v>460</v>
      </c>
      <c r="D15849">
        <v>-11482000000</v>
      </c>
      <c r="E15849">
        <v>2019</v>
      </c>
    </row>
    <row r="15850" spans="1:5" x14ac:dyDescent="0.25">
      <c r="A15850" t="s">
        <v>362</v>
      </c>
      <c r="B15850" t="s">
        <v>199</v>
      </c>
      <c r="C15850" t="s">
        <v>460</v>
      </c>
      <c r="D15850">
        <v>-8981000000</v>
      </c>
      <c r="E15850">
        <v>2020</v>
      </c>
    </row>
    <row r="15851" spans="1:5" x14ac:dyDescent="0.25">
      <c r="A15851" t="s">
        <v>362</v>
      </c>
      <c r="B15851" t="s">
        <v>199</v>
      </c>
      <c r="C15851" t="s">
        <v>461</v>
      </c>
      <c r="D15851">
        <v>2630000000</v>
      </c>
      <c r="E15851">
        <v>2018</v>
      </c>
    </row>
    <row r="15852" spans="1:5" x14ac:dyDescent="0.25">
      <c r="A15852" t="s">
        <v>362</v>
      </c>
      <c r="B15852" t="s">
        <v>199</v>
      </c>
      <c r="C15852" t="s">
        <v>461</v>
      </c>
      <c r="D15852">
        <v>1705000000</v>
      </c>
      <c r="E15852">
        <v>2019</v>
      </c>
    </row>
    <row r="15853" spans="1:5" x14ac:dyDescent="0.25">
      <c r="A15853" t="s">
        <v>362</v>
      </c>
      <c r="B15853" t="s">
        <v>199</v>
      </c>
      <c r="C15853" t="s">
        <v>461</v>
      </c>
      <c r="D15853">
        <v>85000000</v>
      </c>
      <c r="E15853">
        <v>2020</v>
      </c>
    </row>
    <row r="15854" spans="1:5" x14ac:dyDescent="0.25">
      <c r="A15854" t="s">
        <v>362</v>
      </c>
      <c r="B15854" t="s">
        <v>199</v>
      </c>
      <c r="C15854" t="s">
        <v>462</v>
      </c>
      <c r="D15854">
        <v>2282000000</v>
      </c>
      <c r="E15854">
        <v>2018</v>
      </c>
    </row>
    <row r="15855" spans="1:5" x14ac:dyDescent="0.25">
      <c r="A15855" t="s">
        <v>362</v>
      </c>
      <c r="B15855" t="s">
        <v>199</v>
      </c>
      <c r="C15855" t="s">
        <v>462</v>
      </c>
      <c r="D15855">
        <v>2435000000</v>
      </c>
      <c r="E15855">
        <v>2019</v>
      </c>
    </row>
    <row r="15856" spans="1:5" x14ac:dyDescent="0.25">
      <c r="A15856" t="s">
        <v>362</v>
      </c>
      <c r="B15856" t="s">
        <v>199</v>
      </c>
      <c r="C15856" t="s">
        <v>462</v>
      </c>
      <c r="D15856">
        <v>556000000</v>
      </c>
      <c r="E15856">
        <v>2020</v>
      </c>
    </row>
    <row r="15857" spans="1:5" x14ac:dyDescent="0.25">
      <c r="A15857" t="s">
        <v>362</v>
      </c>
      <c r="B15857" t="s">
        <v>199</v>
      </c>
      <c r="C15857" t="s">
        <v>463</v>
      </c>
      <c r="D15857">
        <v>104000000</v>
      </c>
      <c r="E15857">
        <v>2018</v>
      </c>
    </row>
    <row r="15858" spans="1:5" x14ac:dyDescent="0.25">
      <c r="A15858" t="s">
        <v>362</v>
      </c>
      <c r="B15858" t="s">
        <v>199</v>
      </c>
      <c r="C15858" t="s">
        <v>463</v>
      </c>
      <c r="D15858">
        <v>323000000</v>
      </c>
      <c r="E15858">
        <v>2019</v>
      </c>
    </row>
    <row r="15859" spans="1:5" x14ac:dyDescent="0.25">
      <c r="A15859" t="s">
        <v>362</v>
      </c>
      <c r="B15859" t="s">
        <v>199</v>
      </c>
      <c r="C15859" t="s">
        <v>463</v>
      </c>
      <c r="D15859">
        <v>-287000000</v>
      </c>
      <c r="E15859">
        <v>2020</v>
      </c>
    </row>
    <row r="15860" spans="1:5" x14ac:dyDescent="0.25">
      <c r="A15860" t="s">
        <v>362</v>
      </c>
      <c r="B15860" t="s">
        <v>199</v>
      </c>
      <c r="C15860" t="s">
        <v>12</v>
      </c>
      <c r="D15860">
        <v>2126000000</v>
      </c>
      <c r="E15860">
        <v>2018</v>
      </c>
    </row>
    <row r="15861" spans="1:5" x14ac:dyDescent="0.25">
      <c r="A15861" t="s">
        <v>362</v>
      </c>
      <c r="B15861" t="s">
        <v>199</v>
      </c>
      <c r="C15861" t="s">
        <v>12</v>
      </c>
      <c r="D15861">
        <v>2165000000</v>
      </c>
      <c r="E15861">
        <v>2019</v>
      </c>
    </row>
    <row r="15862" spans="1:5" x14ac:dyDescent="0.25">
      <c r="A15862" t="s">
        <v>362</v>
      </c>
      <c r="B15862" t="s">
        <v>199</v>
      </c>
      <c r="C15862" t="s">
        <v>12</v>
      </c>
      <c r="D15862">
        <v>2092000000</v>
      </c>
      <c r="E15862">
        <v>2020</v>
      </c>
    </row>
    <row r="15863" spans="1:5" x14ac:dyDescent="0.25">
      <c r="A15863" t="s">
        <v>362</v>
      </c>
      <c r="B15863" t="s">
        <v>199</v>
      </c>
      <c r="C15863" t="s">
        <v>464</v>
      </c>
      <c r="D15863">
        <v>0</v>
      </c>
      <c r="E15863">
        <v>2018</v>
      </c>
    </row>
    <row r="15864" spans="1:5" x14ac:dyDescent="0.25">
      <c r="A15864" t="s">
        <v>362</v>
      </c>
      <c r="B15864" t="s">
        <v>199</v>
      </c>
      <c r="C15864" t="s">
        <v>464</v>
      </c>
      <c r="D15864">
        <v>0</v>
      </c>
      <c r="E15864">
        <v>2019</v>
      </c>
    </row>
    <row r="15865" spans="1:5" x14ac:dyDescent="0.25">
      <c r="A15865" t="s">
        <v>362</v>
      </c>
      <c r="B15865" t="s">
        <v>199</v>
      </c>
      <c r="C15865" t="s">
        <v>464</v>
      </c>
      <c r="D15865">
        <v>445000000</v>
      </c>
      <c r="E15865">
        <v>2020</v>
      </c>
    </row>
    <row r="15866" spans="1:5" x14ac:dyDescent="0.25">
      <c r="A15866" t="s">
        <v>362</v>
      </c>
      <c r="B15866" t="s">
        <v>199</v>
      </c>
      <c r="C15866" t="s">
        <v>465</v>
      </c>
      <c r="D15866">
        <v>1513000000</v>
      </c>
      <c r="E15866">
        <v>2018</v>
      </c>
    </row>
    <row r="15867" spans="1:5" x14ac:dyDescent="0.25">
      <c r="A15867" t="s">
        <v>362</v>
      </c>
      <c r="B15867" t="s">
        <v>199</v>
      </c>
      <c r="C15867" t="s">
        <v>465</v>
      </c>
      <c r="D15867">
        <v>1814000000</v>
      </c>
      <c r="E15867">
        <v>2019</v>
      </c>
    </row>
    <row r="15868" spans="1:5" x14ac:dyDescent="0.25">
      <c r="A15868" t="s">
        <v>362</v>
      </c>
      <c r="B15868" t="s">
        <v>199</v>
      </c>
      <c r="C15868" t="s">
        <v>465</v>
      </c>
      <c r="D15868">
        <v>4984000000</v>
      </c>
      <c r="E15868">
        <v>2020</v>
      </c>
    </row>
    <row r="15869" spans="1:5" x14ac:dyDescent="0.25">
      <c r="A15869" t="s">
        <v>362</v>
      </c>
      <c r="B15869" t="s">
        <v>199</v>
      </c>
      <c r="C15869" t="s">
        <v>466</v>
      </c>
      <c r="D15869">
        <v>0</v>
      </c>
      <c r="E15869">
        <v>2018</v>
      </c>
    </row>
    <row r="15870" spans="1:5" x14ac:dyDescent="0.25">
      <c r="A15870" t="s">
        <v>362</v>
      </c>
      <c r="B15870" t="s">
        <v>199</v>
      </c>
      <c r="C15870" t="s">
        <v>466</v>
      </c>
      <c r="D15870">
        <v>0</v>
      </c>
      <c r="E15870">
        <v>2019</v>
      </c>
    </row>
    <row r="15871" spans="1:5" x14ac:dyDescent="0.25">
      <c r="A15871" t="s">
        <v>362</v>
      </c>
      <c r="B15871" t="s">
        <v>199</v>
      </c>
      <c r="C15871" t="s">
        <v>466</v>
      </c>
      <c r="D15871">
        <v>2913000000</v>
      </c>
      <c r="E15871">
        <v>2020</v>
      </c>
    </row>
    <row r="15872" spans="1:5" x14ac:dyDescent="0.25">
      <c r="A15872" t="s">
        <v>362</v>
      </c>
      <c r="B15872" t="s">
        <v>199</v>
      </c>
      <c r="C15872" t="s">
        <v>467</v>
      </c>
      <c r="D15872">
        <v>0</v>
      </c>
      <c r="E15872">
        <v>2018</v>
      </c>
    </row>
    <row r="15873" spans="1:5" x14ac:dyDescent="0.25">
      <c r="A15873" t="s">
        <v>362</v>
      </c>
      <c r="B15873" t="s">
        <v>199</v>
      </c>
      <c r="C15873" t="s">
        <v>467</v>
      </c>
      <c r="D15873">
        <v>0</v>
      </c>
      <c r="E15873">
        <v>2019</v>
      </c>
    </row>
    <row r="15874" spans="1:5" x14ac:dyDescent="0.25">
      <c r="A15874" t="s">
        <v>362</v>
      </c>
      <c r="B15874" t="s">
        <v>199</v>
      </c>
      <c r="C15874" t="s">
        <v>467</v>
      </c>
      <c r="D15874">
        <v>0</v>
      </c>
      <c r="E15874">
        <v>2020</v>
      </c>
    </row>
    <row r="15875" spans="1:5" x14ac:dyDescent="0.25">
      <c r="A15875" t="s">
        <v>362</v>
      </c>
      <c r="B15875" t="s">
        <v>199</v>
      </c>
      <c r="C15875" t="s">
        <v>468</v>
      </c>
      <c r="D15875">
        <v>0</v>
      </c>
      <c r="E15875">
        <v>2018</v>
      </c>
    </row>
    <row r="15876" spans="1:5" x14ac:dyDescent="0.25">
      <c r="A15876" t="s">
        <v>362</v>
      </c>
      <c r="B15876" t="s">
        <v>199</v>
      </c>
      <c r="C15876" t="s">
        <v>468</v>
      </c>
      <c r="D15876">
        <v>0</v>
      </c>
      <c r="E15876">
        <v>2019</v>
      </c>
    </row>
    <row r="15877" spans="1:5" x14ac:dyDescent="0.25">
      <c r="A15877" t="s">
        <v>362</v>
      </c>
      <c r="B15877" t="s">
        <v>199</v>
      </c>
      <c r="C15877" t="s">
        <v>468</v>
      </c>
      <c r="D15877">
        <v>0</v>
      </c>
      <c r="E15877">
        <v>2020</v>
      </c>
    </row>
    <row r="15878" spans="1:5" x14ac:dyDescent="0.25">
      <c r="A15878" t="s">
        <v>362</v>
      </c>
      <c r="B15878" t="s">
        <v>199</v>
      </c>
      <c r="C15878" t="s">
        <v>469</v>
      </c>
      <c r="D15878">
        <v>1243000000</v>
      </c>
      <c r="E15878">
        <v>2018</v>
      </c>
    </row>
    <row r="15879" spans="1:5" x14ac:dyDescent="0.25">
      <c r="A15879" t="s">
        <v>362</v>
      </c>
      <c r="B15879" t="s">
        <v>199</v>
      </c>
      <c r="C15879" t="s">
        <v>469</v>
      </c>
      <c r="D15879">
        <v>1332000000</v>
      </c>
      <c r="E15879">
        <v>2019</v>
      </c>
    </row>
    <row r="15880" spans="1:5" x14ac:dyDescent="0.25">
      <c r="A15880" t="s">
        <v>362</v>
      </c>
      <c r="B15880" t="s">
        <v>199</v>
      </c>
      <c r="C15880" t="s">
        <v>469</v>
      </c>
      <c r="D15880">
        <v>1452000000</v>
      </c>
      <c r="E15880">
        <v>2020</v>
      </c>
    </row>
    <row r="15881" spans="1:5" x14ac:dyDescent="0.25">
      <c r="A15881" t="s">
        <v>362</v>
      </c>
      <c r="B15881" t="s">
        <v>199</v>
      </c>
      <c r="C15881" t="s">
        <v>470</v>
      </c>
      <c r="D15881">
        <v>4783000000</v>
      </c>
      <c r="E15881">
        <v>2018</v>
      </c>
    </row>
    <row r="15882" spans="1:5" x14ac:dyDescent="0.25">
      <c r="A15882" t="s">
        <v>362</v>
      </c>
      <c r="B15882" t="s">
        <v>199</v>
      </c>
      <c r="C15882" t="s">
        <v>470</v>
      </c>
      <c r="D15882">
        <v>2937000000</v>
      </c>
      <c r="E15882">
        <v>2019</v>
      </c>
    </row>
    <row r="15883" spans="1:5" x14ac:dyDescent="0.25">
      <c r="A15883" t="s">
        <v>362</v>
      </c>
      <c r="B15883" t="s">
        <v>199</v>
      </c>
      <c r="C15883" t="s">
        <v>470</v>
      </c>
      <c r="D15883">
        <v>2426000000</v>
      </c>
      <c r="E15883">
        <v>2020</v>
      </c>
    </row>
    <row r="15884" spans="1:5" x14ac:dyDescent="0.25">
      <c r="A15884" t="s">
        <v>362</v>
      </c>
      <c r="B15884" t="s">
        <v>199</v>
      </c>
      <c r="C15884" t="s">
        <v>471</v>
      </c>
      <c r="D15884">
        <v>0</v>
      </c>
      <c r="E15884">
        <v>2018</v>
      </c>
    </row>
    <row r="15885" spans="1:5" x14ac:dyDescent="0.25">
      <c r="A15885" t="s">
        <v>362</v>
      </c>
      <c r="B15885" t="s">
        <v>199</v>
      </c>
      <c r="C15885" t="s">
        <v>471</v>
      </c>
      <c r="D15885">
        <v>0</v>
      </c>
      <c r="E15885">
        <v>2019</v>
      </c>
    </row>
    <row r="15886" spans="1:5" x14ac:dyDescent="0.25">
      <c r="A15886" t="s">
        <v>362</v>
      </c>
      <c r="B15886" t="s">
        <v>199</v>
      </c>
      <c r="C15886" t="s">
        <v>471</v>
      </c>
      <c r="D15886">
        <v>0</v>
      </c>
      <c r="E15886">
        <v>2020</v>
      </c>
    </row>
    <row r="15887" spans="1:5" x14ac:dyDescent="0.25">
      <c r="A15887" t="s">
        <v>362</v>
      </c>
      <c r="B15887" t="s">
        <v>199</v>
      </c>
      <c r="C15887" t="s">
        <v>472</v>
      </c>
      <c r="D15887">
        <v>0</v>
      </c>
      <c r="E15887">
        <v>2018</v>
      </c>
    </row>
    <row r="15888" spans="1:5" x14ac:dyDescent="0.25">
      <c r="A15888" t="s">
        <v>362</v>
      </c>
      <c r="B15888" t="s">
        <v>199</v>
      </c>
      <c r="C15888" t="s">
        <v>472</v>
      </c>
      <c r="D15888">
        <v>0</v>
      </c>
      <c r="E15888">
        <v>2019</v>
      </c>
    </row>
    <row r="15889" spans="1:5" x14ac:dyDescent="0.25">
      <c r="A15889" t="s">
        <v>362</v>
      </c>
      <c r="B15889" t="s">
        <v>199</v>
      </c>
      <c r="C15889" t="s">
        <v>472</v>
      </c>
      <c r="D15889">
        <v>0</v>
      </c>
      <c r="E15889">
        <v>2020</v>
      </c>
    </row>
    <row r="15890" spans="1:5" x14ac:dyDescent="0.25">
      <c r="A15890" t="s">
        <v>362</v>
      </c>
      <c r="B15890" t="s">
        <v>199</v>
      </c>
      <c r="C15890" t="s">
        <v>473</v>
      </c>
      <c r="D15890">
        <v>0</v>
      </c>
      <c r="E15890">
        <v>2018</v>
      </c>
    </row>
    <row r="15891" spans="1:5" x14ac:dyDescent="0.25">
      <c r="A15891" t="s">
        <v>362</v>
      </c>
      <c r="B15891" t="s">
        <v>199</v>
      </c>
      <c r="C15891" t="s">
        <v>473</v>
      </c>
      <c r="D15891">
        <v>0</v>
      </c>
      <c r="E15891">
        <v>2019</v>
      </c>
    </row>
    <row r="15892" spans="1:5" x14ac:dyDescent="0.25">
      <c r="A15892" t="s">
        <v>362</v>
      </c>
      <c r="B15892" t="s">
        <v>199</v>
      </c>
      <c r="C15892" t="s">
        <v>473</v>
      </c>
      <c r="D15892">
        <v>0</v>
      </c>
      <c r="E15892">
        <v>2020</v>
      </c>
    </row>
    <row r="15893" spans="1:5" x14ac:dyDescent="0.25">
      <c r="A15893" t="s">
        <v>362</v>
      </c>
      <c r="B15893" t="s">
        <v>199</v>
      </c>
      <c r="C15893" t="s">
        <v>474</v>
      </c>
      <c r="D15893">
        <v>6109000000</v>
      </c>
      <c r="E15893">
        <v>2018</v>
      </c>
    </row>
    <row r="15894" spans="1:5" x14ac:dyDescent="0.25">
      <c r="A15894" t="s">
        <v>362</v>
      </c>
      <c r="B15894" t="s">
        <v>199</v>
      </c>
      <c r="C15894" t="s">
        <v>474</v>
      </c>
      <c r="D15894">
        <v>3787000000</v>
      </c>
      <c r="E15894">
        <v>2019</v>
      </c>
    </row>
    <row r="15895" spans="1:5" x14ac:dyDescent="0.25">
      <c r="A15895" t="s">
        <v>362</v>
      </c>
      <c r="B15895" t="s">
        <v>199</v>
      </c>
      <c r="C15895" t="s">
        <v>474</v>
      </c>
      <c r="D15895">
        <v>2453000000</v>
      </c>
      <c r="E15895">
        <v>2020</v>
      </c>
    </row>
    <row r="15896" spans="1:5" x14ac:dyDescent="0.25">
      <c r="A15896" t="s">
        <v>362</v>
      </c>
      <c r="B15896" t="s">
        <v>199</v>
      </c>
      <c r="C15896" t="s">
        <v>475</v>
      </c>
      <c r="D15896">
        <v>733000000</v>
      </c>
      <c r="E15896">
        <v>2018</v>
      </c>
    </row>
    <row r="15897" spans="1:5" x14ac:dyDescent="0.25">
      <c r="A15897" t="s">
        <v>362</v>
      </c>
      <c r="B15897" t="s">
        <v>199</v>
      </c>
      <c r="C15897" t="s">
        <v>475</v>
      </c>
      <c r="D15897">
        <v>700000000</v>
      </c>
      <c r="E15897">
        <v>2019</v>
      </c>
    </row>
    <row r="15898" spans="1:5" x14ac:dyDescent="0.25">
      <c r="A15898" t="s">
        <v>362</v>
      </c>
      <c r="B15898" t="s">
        <v>199</v>
      </c>
      <c r="C15898" t="s">
        <v>475</v>
      </c>
      <c r="D15898">
        <v>885000000</v>
      </c>
      <c r="E15898">
        <v>2020</v>
      </c>
    </row>
    <row r="15899" spans="1:5" x14ac:dyDescent="0.25">
      <c r="A15899" t="s">
        <v>362</v>
      </c>
      <c r="B15899" t="s">
        <v>199</v>
      </c>
      <c r="C15899" t="s">
        <v>476</v>
      </c>
      <c r="D15899">
        <v>0</v>
      </c>
      <c r="E15899">
        <v>2018</v>
      </c>
    </row>
    <row r="15900" spans="1:5" x14ac:dyDescent="0.25">
      <c r="A15900" t="s">
        <v>362</v>
      </c>
      <c r="B15900" t="s">
        <v>199</v>
      </c>
      <c r="C15900" t="s">
        <v>476</v>
      </c>
      <c r="D15900">
        <v>0</v>
      </c>
      <c r="E15900">
        <v>2019</v>
      </c>
    </row>
    <row r="15901" spans="1:5" x14ac:dyDescent="0.25">
      <c r="A15901" t="s">
        <v>362</v>
      </c>
      <c r="B15901" t="s">
        <v>199</v>
      </c>
      <c r="C15901" t="s">
        <v>476</v>
      </c>
      <c r="D15901">
        <v>0</v>
      </c>
      <c r="E15901">
        <v>2020</v>
      </c>
    </row>
    <row r="15902" spans="1:5" x14ac:dyDescent="0.25">
      <c r="A15902" t="s">
        <v>362</v>
      </c>
      <c r="B15902" t="s">
        <v>199</v>
      </c>
      <c r="C15902" t="s">
        <v>477</v>
      </c>
      <c r="D15902">
        <v>4254000000</v>
      </c>
      <c r="E15902">
        <v>2018</v>
      </c>
    </row>
    <row r="15903" spans="1:5" x14ac:dyDescent="0.25">
      <c r="A15903" t="s">
        <v>362</v>
      </c>
      <c r="B15903" t="s">
        <v>199</v>
      </c>
      <c r="C15903" t="s">
        <v>477</v>
      </c>
      <c r="D15903">
        <v>4286000000</v>
      </c>
      <c r="E15903">
        <v>2019</v>
      </c>
    </row>
    <row r="15904" spans="1:5" x14ac:dyDescent="0.25">
      <c r="A15904" t="s">
        <v>362</v>
      </c>
      <c r="B15904" t="s">
        <v>199</v>
      </c>
      <c r="C15904" t="s">
        <v>477</v>
      </c>
      <c r="D15904">
        <v>3067000000</v>
      </c>
      <c r="E15904">
        <v>2020</v>
      </c>
    </row>
    <row r="15905" spans="1:5" x14ac:dyDescent="0.25">
      <c r="A15905" t="s">
        <v>362</v>
      </c>
      <c r="B15905" t="s">
        <v>199</v>
      </c>
      <c r="C15905" t="s">
        <v>478</v>
      </c>
      <c r="D15905">
        <v>0</v>
      </c>
      <c r="E15905">
        <v>2018</v>
      </c>
    </row>
    <row r="15906" spans="1:5" x14ac:dyDescent="0.25">
      <c r="A15906" t="s">
        <v>362</v>
      </c>
      <c r="B15906" t="s">
        <v>199</v>
      </c>
      <c r="C15906" t="s">
        <v>478</v>
      </c>
      <c r="D15906">
        <v>0</v>
      </c>
      <c r="E15906">
        <v>2019</v>
      </c>
    </row>
    <row r="15907" spans="1:5" x14ac:dyDescent="0.25">
      <c r="A15907" t="s">
        <v>362</v>
      </c>
      <c r="B15907" t="s">
        <v>199</v>
      </c>
      <c r="C15907" t="s">
        <v>478</v>
      </c>
      <c r="D15907">
        <v>0</v>
      </c>
      <c r="E15907">
        <v>2020</v>
      </c>
    </row>
    <row r="15908" spans="1:5" x14ac:dyDescent="0.25">
      <c r="A15908" t="s">
        <v>362</v>
      </c>
      <c r="B15908" t="s">
        <v>199</v>
      </c>
      <c r="C15908" t="s">
        <v>479</v>
      </c>
      <c r="D15908">
        <v>3517000000</v>
      </c>
      <c r="E15908">
        <v>2018</v>
      </c>
    </row>
    <row r="15909" spans="1:5" x14ac:dyDescent="0.25">
      <c r="A15909" t="s">
        <v>362</v>
      </c>
      <c r="B15909" t="s">
        <v>199</v>
      </c>
      <c r="C15909" t="s">
        <v>479</v>
      </c>
      <c r="D15909">
        <v>1643000000</v>
      </c>
      <c r="E15909">
        <v>2019</v>
      </c>
    </row>
    <row r="15910" spans="1:5" x14ac:dyDescent="0.25">
      <c r="A15910" t="s">
        <v>362</v>
      </c>
      <c r="B15910" t="s">
        <v>199</v>
      </c>
      <c r="C15910" t="s">
        <v>479</v>
      </c>
      <c r="D15910">
        <v>-191000000</v>
      </c>
      <c r="E15910">
        <v>2020</v>
      </c>
    </row>
    <row r="15911" spans="1:5" x14ac:dyDescent="0.25">
      <c r="A15911" t="s">
        <v>362</v>
      </c>
      <c r="B15911" t="s">
        <v>199</v>
      </c>
      <c r="C15911" t="s">
        <v>480</v>
      </c>
      <c r="D15911">
        <v>36397000000</v>
      </c>
      <c r="E15911">
        <v>2018</v>
      </c>
    </row>
    <row r="15912" spans="1:5" x14ac:dyDescent="0.25">
      <c r="A15912" t="s">
        <v>362</v>
      </c>
      <c r="B15912" t="s">
        <v>199</v>
      </c>
      <c r="C15912" t="s">
        <v>480</v>
      </c>
      <c r="D15912">
        <v>39117000000</v>
      </c>
      <c r="E15912">
        <v>2019</v>
      </c>
    </row>
    <row r="15913" spans="1:5" x14ac:dyDescent="0.25">
      <c r="A15913" t="s">
        <v>362</v>
      </c>
      <c r="B15913" t="s">
        <v>199</v>
      </c>
      <c r="C15913" t="s">
        <v>480</v>
      </c>
      <c r="D15913">
        <v>37403000000</v>
      </c>
      <c r="E15913">
        <v>2020</v>
      </c>
    </row>
    <row r="15914" spans="1:5" x14ac:dyDescent="0.25">
      <c r="A15914" t="s">
        <v>362</v>
      </c>
      <c r="B15914" t="s">
        <v>199</v>
      </c>
      <c r="C15914" t="s">
        <v>481</v>
      </c>
      <c r="D15914">
        <v>11511000000</v>
      </c>
      <c r="E15914">
        <v>2018</v>
      </c>
    </row>
    <row r="15915" spans="1:5" x14ac:dyDescent="0.25">
      <c r="A15915" t="s">
        <v>362</v>
      </c>
      <c r="B15915" t="s">
        <v>199</v>
      </c>
      <c r="C15915" t="s">
        <v>481</v>
      </c>
      <c r="D15915">
        <v>12702000000</v>
      </c>
      <c r="E15915">
        <v>2019</v>
      </c>
    </row>
    <row r="15916" spans="1:5" x14ac:dyDescent="0.25">
      <c r="A15916" t="s">
        <v>362</v>
      </c>
      <c r="B15916" t="s">
        <v>199</v>
      </c>
      <c r="C15916" t="s">
        <v>481</v>
      </c>
      <c r="D15916">
        <v>13126000000</v>
      </c>
      <c r="E15916">
        <v>2020</v>
      </c>
    </row>
    <row r="15917" spans="1:5" x14ac:dyDescent="0.25">
      <c r="A15917" t="s">
        <v>362</v>
      </c>
      <c r="B15917" t="s">
        <v>199</v>
      </c>
      <c r="C15917" t="s">
        <v>482</v>
      </c>
      <c r="D15917">
        <v>336000000</v>
      </c>
      <c r="E15917">
        <v>2018</v>
      </c>
    </row>
    <row r="15918" spans="1:5" x14ac:dyDescent="0.25">
      <c r="A15918" t="s">
        <v>362</v>
      </c>
      <c r="B15918" t="s">
        <v>199</v>
      </c>
      <c r="C15918" t="s">
        <v>482</v>
      </c>
      <c r="D15918">
        <v>9000000</v>
      </c>
      <c r="E15918">
        <v>2019</v>
      </c>
    </row>
    <row r="15919" spans="1:5" x14ac:dyDescent="0.25">
      <c r="A15919" t="s">
        <v>362</v>
      </c>
      <c r="B15919" t="s">
        <v>199</v>
      </c>
      <c r="C15919" t="s">
        <v>482</v>
      </c>
      <c r="D15919">
        <v>248000000</v>
      </c>
      <c r="E15919">
        <v>2020</v>
      </c>
    </row>
    <row r="15920" spans="1:5" x14ac:dyDescent="0.25">
      <c r="A15920" t="s">
        <v>362</v>
      </c>
      <c r="B15920" t="s">
        <v>199</v>
      </c>
      <c r="C15920" t="s">
        <v>483</v>
      </c>
      <c r="D15920">
        <v>996000000</v>
      </c>
      <c r="E15920">
        <v>2018</v>
      </c>
    </row>
    <row r="15921" spans="1:5" x14ac:dyDescent="0.25">
      <c r="A15921" t="s">
        <v>362</v>
      </c>
      <c r="B15921" t="s">
        <v>199</v>
      </c>
      <c r="C15921" t="s">
        <v>483</v>
      </c>
      <c r="D15921">
        <v>197000000</v>
      </c>
      <c r="E15921">
        <v>2019</v>
      </c>
    </row>
    <row r="15922" spans="1:5" x14ac:dyDescent="0.25">
      <c r="A15922" t="s">
        <v>362</v>
      </c>
      <c r="B15922" t="s">
        <v>199</v>
      </c>
      <c r="C15922" t="s">
        <v>483</v>
      </c>
      <c r="D15922">
        <v>439000000</v>
      </c>
      <c r="E15922">
        <v>2020</v>
      </c>
    </row>
    <row r="15923" spans="1:5" x14ac:dyDescent="0.25">
      <c r="A15923" t="s">
        <v>362</v>
      </c>
      <c r="B15923" t="s">
        <v>199</v>
      </c>
      <c r="C15923" t="s">
        <v>484</v>
      </c>
      <c r="D15923">
        <v>218000000</v>
      </c>
      <c r="E15923">
        <v>2018</v>
      </c>
    </row>
    <row r="15924" spans="1:5" x14ac:dyDescent="0.25">
      <c r="A15924" t="s">
        <v>362</v>
      </c>
      <c r="B15924" t="s">
        <v>199</v>
      </c>
      <c r="C15924" t="s">
        <v>484</v>
      </c>
      <c r="D15924">
        <v>325000000</v>
      </c>
      <c r="E15924">
        <v>2019</v>
      </c>
    </row>
    <row r="15925" spans="1:5" x14ac:dyDescent="0.25">
      <c r="A15925" t="s">
        <v>362</v>
      </c>
      <c r="B15925" t="s">
        <v>199</v>
      </c>
      <c r="C15925" t="s">
        <v>484</v>
      </c>
      <c r="D15925">
        <v>429000000</v>
      </c>
      <c r="E15925">
        <v>2020</v>
      </c>
    </row>
    <row r="15926" spans="1:5" x14ac:dyDescent="0.25">
      <c r="A15926" t="s">
        <v>362</v>
      </c>
      <c r="B15926" t="s">
        <v>199</v>
      </c>
      <c r="C15926" t="s">
        <v>485</v>
      </c>
      <c r="D15926">
        <v>9812000000</v>
      </c>
      <c r="E15926">
        <v>2018</v>
      </c>
    </row>
    <row r="15927" spans="1:5" x14ac:dyDescent="0.25">
      <c r="A15927" t="s">
        <v>362</v>
      </c>
      <c r="B15927" t="s">
        <v>199</v>
      </c>
      <c r="C15927" t="s">
        <v>485</v>
      </c>
      <c r="D15927">
        <v>8055000000</v>
      </c>
      <c r="E15927">
        <v>2020</v>
      </c>
    </row>
    <row r="15928" spans="1:5" x14ac:dyDescent="0.25">
      <c r="A15928" t="s">
        <v>362</v>
      </c>
      <c r="B15928" t="s">
        <v>199</v>
      </c>
      <c r="C15928" t="s">
        <v>495</v>
      </c>
      <c r="D15928">
        <v>0</v>
      </c>
      <c r="E15928">
        <v>2019</v>
      </c>
    </row>
    <row r="15929" spans="1:5" x14ac:dyDescent="0.25">
      <c r="A15929" t="s">
        <v>362</v>
      </c>
      <c r="B15929" t="s">
        <v>199</v>
      </c>
      <c r="C15929" t="s">
        <v>486</v>
      </c>
      <c r="D15929">
        <v>441000000</v>
      </c>
      <c r="E15929">
        <v>2018</v>
      </c>
    </row>
    <row r="15930" spans="1:5" x14ac:dyDescent="0.25">
      <c r="A15930" t="s">
        <v>362</v>
      </c>
      <c r="B15930" t="s">
        <v>199</v>
      </c>
      <c r="C15930" t="s">
        <v>486</v>
      </c>
      <c r="D15930">
        <v>217000000</v>
      </c>
      <c r="E15930">
        <v>2019</v>
      </c>
    </row>
    <row r="15931" spans="1:5" x14ac:dyDescent="0.25">
      <c r="A15931" t="s">
        <v>362</v>
      </c>
      <c r="B15931" t="s">
        <v>199</v>
      </c>
      <c r="C15931" t="s">
        <v>486</v>
      </c>
      <c r="D15931">
        <v>3882000000</v>
      </c>
      <c r="E15931">
        <v>2020</v>
      </c>
    </row>
    <row r="15932" spans="1:5" x14ac:dyDescent="0.25">
      <c r="A15932" t="s">
        <v>364</v>
      </c>
      <c r="B15932" t="s">
        <v>201</v>
      </c>
      <c r="C15932" t="s">
        <v>411</v>
      </c>
      <c r="D15932">
        <v>2335000000</v>
      </c>
      <c r="E15932">
        <v>2018</v>
      </c>
    </row>
    <row r="15933" spans="1:5" x14ac:dyDescent="0.25">
      <c r="A15933" t="s">
        <v>364</v>
      </c>
      <c r="B15933" t="s">
        <v>201</v>
      </c>
      <c r="C15933" t="s">
        <v>411</v>
      </c>
      <c r="D15933">
        <v>8235000000</v>
      </c>
      <c r="E15933">
        <v>2019</v>
      </c>
    </row>
    <row r="15934" spans="1:5" x14ac:dyDescent="0.25">
      <c r="A15934" t="s">
        <v>364</v>
      </c>
      <c r="B15934" t="s">
        <v>201</v>
      </c>
      <c r="C15934" t="s">
        <v>411</v>
      </c>
      <c r="D15934">
        <v>2090000000</v>
      </c>
      <c r="E15934">
        <v>2020</v>
      </c>
    </row>
    <row r="15935" spans="1:5" x14ac:dyDescent="0.25">
      <c r="A15935" t="s">
        <v>364</v>
      </c>
      <c r="B15935" t="s">
        <v>201</v>
      </c>
      <c r="C15935" t="s">
        <v>10</v>
      </c>
      <c r="D15935">
        <v>5136000000</v>
      </c>
      <c r="E15935">
        <v>2018</v>
      </c>
    </row>
    <row r="15936" spans="1:5" x14ac:dyDescent="0.25">
      <c r="A15936" t="s">
        <v>364</v>
      </c>
      <c r="B15936" t="s">
        <v>201</v>
      </c>
      <c r="C15936" t="s">
        <v>10</v>
      </c>
      <c r="D15936">
        <v>5134000000</v>
      </c>
      <c r="E15936">
        <v>2019</v>
      </c>
    </row>
    <row r="15937" spans="1:5" x14ac:dyDescent="0.25">
      <c r="A15937" t="s">
        <v>364</v>
      </c>
      <c r="B15937" t="s">
        <v>201</v>
      </c>
      <c r="C15937" t="s">
        <v>10</v>
      </c>
      <c r="D15937">
        <v>5551000000</v>
      </c>
      <c r="E15937">
        <v>2020</v>
      </c>
    </row>
    <row r="15938" spans="1:5" x14ac:dyDescent="0.25">
      <c r="A15938" t="s">
        <v>364</v>
      </c>
      <c r="B15938" t="s">
        <v>201</v>
      </c>
      <c r="C15938" t="s">
        <v>412</v>
      </c>
      <c r="D15938">
        <v>0</v>
      </c>
      <c r="E15938">
        <v>2018</v>
      </c>
    </row>
    <row r="15939" spans="1:5" x14ac:dyDescent="0.25">
      <c r="A15939" t="s">
        <v>364</v>
      </c>
      <c r="B15939" t="s">
        <v>201</v>
      </c>
      <c r="C15939" t="s">
        <v>412</v>
      </c>
      <c r="D15939">
        <v>0</v>
      </c>
      <c r="E15939">
        <v>2019</v>
      </c>
    </row>
    <row r="15940" spans="1:5" x14ac:dyDescent="0.25">
      <c r="A15940" t="s">
        <v>364</v>
      </c>
      <c r="B15940" t="s">
        <v>201</v>
      </c>
      <c r="C15940" t="s">
        <v>412</v>
      </c>
      <c r="D15940">
        <v>0</v>
      </c>
      <c r="E15940">
        <v>2020</v>
      </c>
    </row>
    <row r="15941" spans="1:5" x14ac:dyDescent="0.25">
      <c r="A15941" t="s">
        <v>364</v>
      </c>
      <c r="B15941" t="s">
        <v>201</v>
      </c>
      <c r="C15941" t="s">
        <v>413</v>
      </c>
      <c r="D15941">
        <v>3664000000</v>
      </c>
      <c r="E15941">
        <v>2018</v>
      </c>
    </row>
    <row r="15942" spans="1:5" x14ac:dyDescent="0.25">
      <c r="A15942" t="s">
        <v>364</v>
      </c>
      <c r="B15942" t="s">
        <v>201</v>
      </c>
      <c r="C15942" t="s">
        <v>413</v>
      </c>
      <c r="D15942">
        <v>3728000000</v>
      </c>
      <c r="E15942">
        <v>2019</v>
      </c>
    </row>
    <row r="15943" spans="1:5" x14ac:dyDescent="0.25">
      <c r="A15943" t="s">
        <v>364</v>
      </c>
      <c r="B15943" t="s">
        <v>201</v>
      </c>
      <c r="C15943" t="s">
        <v>413</v>
      </c>
      <c r="D15943">
        <v>4191000000</v>
      </c>
      <c r="E15943">
        <v>2020</v>
      </c>
    </row>
    <row r="15944" spans="1:5" x14ac:dyDescent="0.25">
      <c r="A15944" t="s">
        <v>364</v>
      </c>
      <c r="B15944" t="s">
        <v>201</v>
      </c>
      <c r="C15944" t="s">
        <v>15</v>
      </c>
      <c r="D15944">
        <v>137851000000</v>
      </c>
      <c r="E15944">
        <v>2018</v>
      </c>
    </row>
    <row r="15945" spans="1:5" x14ac:dyDescent="0.25">
      <c r="A15945" t="s">
        <v>364</v>
      </c>
      <c r="B15945" t="s">
        <v>201</v>
      </c>
      <c r="C15945" t="s">
        <v>15</v>
      </c>
      <c r="D15945">
        <v>108709000000</v>
      </c>
      <c r="E15945">
        <v>2019</v>
      </c>
    </row>
    <row r="15946" spans="1:5" x14ac:dyDescent="0.25">
      <c r="A15946" t="s">
        <v>364</v>
      </c>
      <c r="B15946" t="s">
        <v>201</v>
      </c>
      <c r="C15946" t="s">
        <v>15</v>
      </c>
      <c r="D15946">
        <v>115438000000</v>
      </c>
      <c r="E15946">
        <v>2020</v>
      </c>
    </row>
    <row r="15947" spans="1:5" x14ac:dyDescent="0.25">
      <c r="A15947" t="s">
        <v>364</v>
      </c>
      <c r="B15947" t="s">
        <v>201</v>
      </c>
      <c r="C15947" t="s">
        <v>414</v>
      </c>
      <c r="D15947">
        <v>-1736000000</v>
      </c>
      <c r="E15947">
        <v>2018</v>
      </c>
    </row>
    <row r="15948" spans="1:5" x14ac:dyDescent="0.25">
      <c r="A15948" t="s">
        <v>364</v>
      </c>
      <c r="B15948" t="s">
        <v>201</v>
      </c>
      <c r="C15948" t="s">
        <v>414</v>
      </c>
      <c r="D15948">
        <v>-1660000000</v>
      </c>
      <c r="E15948">
        <v>2019</v>
      </c>
    </row>
    <row r="15949" spans="1:5" x14ac:dyDescent="0.25">
      <c r="A15949" t="s">
        <v>364</v>
      </c>
      <c r="B15949" t="s">
        <v>201</v>
      </c>
      <c r="C15949" t="s">
        <v>414</v>
      </c>
      <c r="D15949">
        <v>-1564000000</v>
      </c>
      <c r="E15949">
        <v>2020</v>
      </c>
    </row>
    <row r="15950" spans="1:5" x14ac:dyDescent="0.25">
      <c r="A15950" t="s">
        <v>364</v>
      </c>
      <c r="B15950" t="s">
        <v>201</v>
      </c>
      <c r="C15950" t="s">
        <v>415</v>
      </c>
      <c r="D15950">
        <v>-9982000000</v>
      </c>
      <c r="E15950">
        <v>2018</v>
      </c>
    </row>
    <row r="15951" spans="1:5" x14ac:dyDescent="0.25">
      <c r="A15951" t="s">
        <v>364</v>
      </c>
      <c r="B15951" t="s">
        <v>201</v>
      </c>
      <c r="C15951" t="s">
        <v>415</v>
      </c>
      <c r="D15951">
        <v>-42056000000</v>
      </c>
      <c r="E15951">
        <v>2019</v>
      </c>
    </row>
    <row r="15952" spans="1:5" x14ac:dyDescent="0.25">
      <c r="A15952" t="s">
        <v>364</v>
      </c>
      <c r="B15952" t="s">
        <v>201</v>
      </c>
      <c r="C15952" t="s">
        <v>415</v>
      </c>
      <c r="D15952">
        <v>-6132000000</v>
      </c>
      <c r="E15952">
        <v>2020</v>
      </c>
    </row>
    <row r="15953" spans="1:5" x14ac:dyDescent="0.25">
      <c r="A15953" t="s">
        <v>364</v>
      </c>
      <c r="B15953" t="s">
        <v>201</v>
      </c>
      <c r="C15953" t="s">
        <v>416</v>
      </c>
      <c r="D15953">
        <v>-5625000000</v>
      </c>
      <c r="E15953">
        <v>2018</v>
      </c>
    </row>
    <row r="15954" spans="1:5" x14ac:dyDescent="0.25">
      <c r="A15954" t="s">
        <v>364</v>
      </c>
      <c r="B15954" t="s">
        <v>201</v>
      </c>
      <c r="C15954" t="s">
        <v>416</v>
      </c>
      <c r="D15954">
        <v>26557000000</v>
      </c>
      <c r="E15954">
        <v>2019</v>
      </c>
    </row>
    <row r="15955" spans="1:5" x14ac:dyDescent="0.25">
      <c r="A15955" t="s">
        <v>364</v>
      </c>
      <c r="B15955" t="s">
        <v>201</v>
      </c>
      <c r="C15955" t="s">
        <v>416</v>
      </c>
      <c r="D15955">
        <v>9843000000</v>
      </c>
      <c r="E15955">
        <v>2020</v>
      </c>
    </row>
    <row r="15956" spans="1:5" x14ac:dyDescent="0.25">
      <c r="A15956" t="s">
        <v>364</v>
      </c>
      <c r="B15956" t="s">
        <v>201</v>
      </c>
      <c r="C15956" t="s">
        <v>417</v>
      </c>
      <c r="D15956">
        <v>15386000000</v>
      </c>
      <c r="E15956">
        <v>2018</v>
      </c>
    </row>
    <row r="15957" spans="1:5" x14ac:dyDescent="0.25">
      <c r="A15957" t="s">
        <v>364</v>
      </c>
      <c r="B15957" t="s">
        <v>201</v>
      </c>
      <c r="C15957" t="s">
        <v>417</v>
      </c>
      <c r="D15957">
        <v>14551000000</v>
      </c>
      <c r="E15957">
        <v>2019</v>
      </c>
    </row>
    <row r="15958" spans="1:5" x14ac:dyDescent="0.25">
      <c r="A15958" t="s">
        <v>364</v>
      </c>
      <c r="B15958" t="s">
        <v>201</v>
      </c>
      <c r="C15958" t="s">
        <v>417</v>
      </c>
      <c r="D15958">
        <v>13139000000</v>
      </c>
      <c r="E15958">
        <v>2020</v>
      </c>
    </row>
    <row r="15959" spans="1:5" x14ac:dyDescent="0.25">
      <c r="A15959" t="s">
        <v>364</v>
      </c>
      <c r="B15959" t="s">
        <v>201</v>
      </c>
      <c r="C15959" t="s">
        <v>418</v>
      </c>
      <c r="D15959">
        <v>21620000000</v>
      </c>
      <c r="E15959">
        <v>2018</v>
      </c>
    </row>
    <row r="15960" spans="1:5" x14ac:dyDescent="0.25">
      <c r="A15960" t="s">
        <v>364</v>
      </c>
      <c r="B15960" t="s">
        <v>201</v>
      </c>
      <c r="C15960" t="s">
        <v>418</v>
      </c>
      <c r="D15960">
        <v>20514000000</v>
      </c>
      <c r="E15960">
        <v>2019</v>
      </c>
    </row>
    <row r="15961" spans="1:5" x14ac:dyDescent="0.25">
      <c r="A15961" t="s">
        <v>364</v>
      </c>
      <c r="B15961" t="s">
        <v>201</v>
      </c>
      <c r="C15961" t="s">
        <v>418</v>
      </c>
      <c r="D15961">
        <v>37239000000</v>
      </c>
      <c r="E15961">
        <v>2020</v>
      </c>
    </row>
    <row r="15962" spans="1:5" x14ac:dyDescent="0.25">
      <c r="A15962" t="s">
        <v>364</v>
      </c>
      <c r="B15962" t="s">
        <v>201</v>
      </c>
      <c r="C15962" t="s">
        <v>419</v>
      </c>
      <c r="D15962">
        <v>-267000000</v>
      </c>
      <c r="E15962">
        <v>2018</v>
      </c>
    </row>
    <row r="15963" spans="1:5" x14ac:dyDescent="0.25">
      <c r="A15963" t="s">
        <v>364</v>
      </c>
      <c r="B15963" t="s">
        <v>201</v>
      </c>
      <c r="C15963" t="s">
        <v>419</v>
      </c>
      <c r="D15963">
        <v>272000000</v>
      </c>
      <c r="E15963">
        <v>2019</v>
      </c>
    </row>
    <row r="15964" spans="1:5" x14ac:dyDescent="0.25">
      <c r="A15964" t="s">
        <v>364</v>
      </c>
      <c r="B15964" t="s">
        <v>201</v>
      </c>
      <c r="C15964" t="s">
        <v>419</v>
      </c>
      <c r="D15964">
        <v>690000000</v>
      </c>
      <c r="E15964">
        <v>2020</v>
      </c>
    </row>
    <row r="15965" spans="1:5" x14ac:dyDescent="0.25">
      <c r="A15965" t="s">
        <v>364</v>
      </c>
      <c r="B15965" t="s">
        <v>201</v>
      </c>
      <c r="C15965" t="s">
        <v>420</v>
      </c>
      <c r="D15965">
        <v>60000000</v>
      </c>
      <c r="E15965">
        <v>2018</v>
      </c>
    </row>
    <row r="15966" spans="1:5" x14ac:dyDescent="0.25">
      <c r="A15966" t="s">
        <v>364</v>
      </c>
      <c r="B15966" t="s">
        <v>201</v>
      </c>
      <c r="C15966" t="s">
        <v>420</v>
      </c>
      <c r="D15966">
        <v>0</v>
      </c>
      <c r="E15966">
        <v>2019</v>
      </c>
    </row>
    <row r="15967" spans="1:5" x14ac:dyDescent="0.25">
      <c r="A15967" t="s">
        <v>364</v>
      </c>
      <c r="B15967" t="s">
        <v>201</v>
      </c>
      <c r="C15967" t="s">
        <v>420</v>
      </c>
      <c r="D15967">
        <v>0</v>
      </c>
      <c r="E15967">
        <v>2020</v>
      </c>
    </row>
    <row r="15968" spans="1:5" x14ac:dyDescent="0.25">
      <c r="A15968" t="s">
        <v>364</v>
      </c>
      <c r="B15968" t="s">
        <v>201</v>
      </c>
      <c r="C15968" t="s">
        <v>421</v>
      </c>
      <c r="D15968">
        <v>8126000000</v>
      </c>
      <c r="E15968">
        <v>2018</v>
      </c>
    </row>
    <row r="15969" spans="1:5" x14ac:dyDescent="0.25">
      <c r="A15969" t="s">
        <v>364</v>
      </c>
      <c r="B15969" t="s">
        <v>201</v>
      </c>
      <c r="C15969" t="s">
        <v>421</v>
      </c>
      <c r="D15969">
        <v>-249000000</v>
      </c>
      <c r="E15969">
        <v>2019</v>
      </c>
    </row>
    <row r="15970" spans="1:5" x14ac:dyDescent="0.25">
      <c r="A15970" t="s">
        <v>364</v>
      </c>
      <c r="B15970" t="s">
        <v>201</v>
      </c>
      <c r="C15970" t="s">
        <v>421</v>
      </c>
      <c r="D15970">
        <v>-1162000000</v>
      </c>
      <c r="E15970">
        <v>2020</v>
      </c>
    </row>
    <row r="15971" spans="1:5" x14ac:dyDescent="0.25">
      <c r="A15971" t="s">
        <v>364</v>
      </c>
      <c r="B15971" t="s">
        <v>201</v>
      </c>
      <c r="C15971" t="s">
        <v>422</v>
      </c>
      <c r="D15971">
        <v>-8135000000</v>
      </c>
      <c r="E15971">
        <v>2018</v>
      </c>
    </row>
    <row r="15972" spans="1:5" x14ac:dyDescent="0.25">
      <c r="A15972" t="s">
        <v>364</v>
      </c>
      <c r="B15972" t="s">
        <v>201</v>
      </c>
      <c r="C15972" t="s">
        <v>422</v>
      </c>
      <c r="D15972">
        <v>260000000</v>
      </c>
      <c r="E15972">
        <v>2019</v>
      </c>
    </row>
    <row r="15973" spans="1:5" x14ac:dyDescent="0.25">
      <c r="A15973" t="s">
        <v>364</v>
      </c>
      <c r="B15973" t="s">
        <v>201</v>
      </c>
      <c r="C15973" t="s">
        <v>422</v>
      </c>
      <c r="D15973">
        <v>1187000000</v>
      </c>
      <c r="E15973">
        <v>2020</v>
      </c>
    </row>
    <row r="15974" spans="1:5" x14ac:dyDescent="0.25">
      <c r="A15974" t="s">
        <v>364</v>
      </c>
      <c r="B15974" t="s">
        <v>201</v>
      </c>
      <c r="C15974" t="s">
        <v>423</v>
      </c>
      <c r="D15974">
        <v>28950000000</v>
      </c>
      <c r="E15974">
        <v>2018</v>
      </c>
    </row>
    <row r="15975" spans="1:5" x14ac:dyDescent="0.25">
      <c r="A15975" t="s">
        <v>364</v>
      </c>
      <c r="B15975" t="s">
        <v>201</v>
      </c>
      <c r="C15975" t="s">
        <v>423</v>
      </c>
      <c r="D15975">
        <v>26909000000</v>
      </c>
      <c r="E15975">
        <v>2019</v>
      </c>
    </row>
    <row r="15976" spans="1:5" x14ac:dyDescent="0.25">
      <c r="A15976" t="s">
        <v>364</v>
      </c>
      <c r="B15976" t="s">
        <v>201</v>
      </c>
      <c r="C15976" t="s">
        <v>423</v>
      </c>
      <c r="D15976">
        <v>26486000000</v>
      </c>
      <c r="E15976">
        <v>2020</v>
      </c>
    </row>
    <row r="15977" spans="1:5" x14ac:dyDescent="0.25">
      <c r="A15977" t="s">
        <v>364</v>
      </c>
      <c r="B15977" t="s">
        <v>201</v>
      </c>
      <c r="C15977" t="s">
        <v>424</v>
      </c>
      <c r="D15977">
        <v>0</v>
      </c>
      <c r="E15977">
        <v>2018</v>
      </c>
    </row>
    <row r="15978" spans="1:5" x14ac:dyDescent="0.25">
      <c r="A15978" t="s">
        <v>364</v>
      </c>
      <c r="B15978" t="s">
        <v>201</v>
      </c>
      <c r="C15978" t="s">
        <v>424</v>
      </c>
      <c r="D15978">
        <v>0</v>
      </c>
      <c r="E15978">
        <v>2019</v>
      </c>
    </row>
    <row r="15979" spans="1:5" x14ac:dyDescent="0.25">
      <c r="A15979" t="s">
        <v>364</v>
      </c>
      <c r="B15979" t="s">
        <v>201</v>
      </c>
      <c r="C15979" t="s">
        <v>424</v>
      </c>
      <c r="D15979">
        <v>0</v>
      </c>
      <c r="E15979">
        <v>2020</v>
      </c>
    </row>
    <row r="15980" spans="1:5" x14ac:dyDescent="0.25">
      <c r="A15980" t="s">
        <v>364</v>
      </c>
      <c r="B15980" t="s">
        <v>201</v>
      </c>
      <c r="C15980" t="s">
        <v>425</v>
      </c>
      <c r="D15980">
        <v>2758000000</v>
      </c>
      <c r="E15980">
        <v>2018</v>
      </c>
    </row>
    <row r="15981" spans="1:5" x14ac:dyDescent="0.25">
      <c r="A15981" t="s">
        <v>364</v>
      </c>
      <c r="B15981" t="s">
        <v>201</v>
      </c>
      <c r="C15981" t="s">
        <v>425</v>
      </c>
      <c r="D15981">
        <v>11144000000</v>
      </c>
      <c r="E15981">
        <v>2019</v>
      </c>
    </row>
    <row r="15982" spans="1:5" x14ac:dyDescent="0.25">
      <c r="A15982" t="s">
        <v>364</v>
      </c>
      <c r="B15982" t="s">
        <v>201</v>
      </c>
      <c r="C15982" t="s">
        <v>425</v>
      </c>
      <c r="D15982">
        <v>10047000000</v>
      </c>
      <c r="E15982">
        <v>2020</v>
      </c>
    </row>
    <row r="15983" spans="1:5" x14ac:dyDescent="0.25">
      <c r="A15983" t="s">
        <v>364</v>
      </c>
      <c r="B15983" t="s">
        <v>201</v>
      </c>
      <c r="C15983" t="s">
        <v>426</v>
      </c>
      <c r="D15983">
        <v>2758000000</v>
      </c>
      <c r="E15983">
        <v>2018</v>
      </c>
    </row>
    <row r="15984" spans="1:5" x14ac:dyDescent="0.25">
      <c r="A15984" t="s">
        <v>364</v>
      </c>
      <c r="B15984" t="s">
        <v>201</v>
      </c>
      <c r="C15984" t="s">
        <v>426</v>
      </c>
      <c r="D15984">
        <v>11144000000</v>
      </c>
      <c r="E15984">
        <v>2019</v>
      </c>
    </row>
    <row r="15985" spans="1:5" x14ac:dyDescent="0.25">
      <c r="A15985" t="s">
        <v>364</v>
      </c>
      <c r="B15985" t="s">
        <v>201</v>
      </c>
      <c r="C15985" t="s">
        <v>426</v>
      </c>
      <c r="D15985">
        <v>10047000000</v>
      </c>
      <c r="E15985">
        <v>2020</v>
      </c>
    </row>
    <row r="15986" spans="1:5" x14ac:dyDescent="0.25">
      <c r="A15986" t="s">
        <v>364</v>
      </c>
      <c r="B15986" t="s">
        <v>201</v>
      </c>
      <c r="C15986" t="s">
        <v>21</v>
      </c>
      <c r="D15986">
        <v>8060000000</v>
      </c>
      <c r="E15986">
        <v>2018</v>
      </c>
    </row>
    <row r="15987" spans="1:5" x14ac:dyDescent="0.25">
      <c r="A15987" t="s">
        <v>364</v>
      </c>
      <c r="B15987" t="s">
        <v>201</v>
      </c>
      <c r="C15987" t="s">
        <v>21</v>
      </c>
      <c r="D15987">
        <v>7995000000</v>
      </c>
      <c r="E15987">
        <v>2019</v>
      </c>
    </row>
    <row r="15988" spans="1:5" x14ac:dyDescent="0.25">
      <c r="A15988" t="s">
        <v>364</v>
      </c>
      <c r="B15988" t="s">
        <v>201</v>
      </c>
      <c r="C15988" t="s">
        <v>21</v>
      </c>
      <c r="D15988">
        <v>7938000000</v>
      </c>
      <c r="E15988">
        <v>2020</v>
      </c>
    </row>
    <row r="15989" spans="1:5" x14ac:dyDescent="0.25">
      <c r="A15989" t="s">
        <v>364</v>
      </c>
      <c r="B15989" t="s">
        <v>201</v>
      </c>
      <c r="C15989" t="s">
        <v>427</v>
      </c>
      <c r="D15989">
        <v>26119000000</v>
      </c>
      <c r="E15989">
        <v>2018</v>
      </c>
    </row>
    <row r="15990" spans="1:5" x14ac:dyDescent="0.25">
      <c r="A15990" t="s">
        <v>364</v>
      </c>
      <c r="B15990" t="s">
        <v>201</v>
      </c>
      <c r="C15990" t="s">
        <v>427</v>
      </c>
      <c r="D15990">
        <v>25971000000</v>
      </c>
      <c r="E15990">
        <v>2019</v>
      </c>
    </row>
    <row r="15991" spans="1:5" x14ac:dyDescent="0.25">
      <c r="A15991" t="s">
        <v>364</v>
      </c>
      <c r="B15991" t="s">
        <v>201</v>
      </c>
      <c r="C15991" t="s">
        <v>427</v>
      </c>
      <c r="D15991">
        <v>25172000000</v>
      </c>
      <c r="E15991">
        <v>2020</v>
      </c>
    </row>
    <row r="15992" spans="1:5" x14ac:dyDescent="0.25">
      <c r="A15992" t="s">
        <v>364</v>
      </c>
      <c r="B15992" t="s">
        <v>201</v>
      </c>
      <c r="C15992" t="s">
        <v>13</v>
      </c>
      <c r="D15992">
        <v>76159000000</v>
      </c>
      <c r="E15992">
        <v>2018</v>
      </c>
    </row>
    <row r="15993" spans="1:5" x14ac:dyDescent="0.25">
      <c r="A15993" t="s">
        <v>364</v>
      </c>
      <c r="B15993" t="s">
        <v>201</v>
      </c>
      <c r="C15993" t="s">
        <v>13</v>
      </c>
      <c r="D15993">
        <v>46386000000</v>
      </c>
      <c r="E15993">
        <v>2019</v>
      </c>
    </row>
    <row r="15994" spans="1:5" x14ac:dyDescent="0.25">
      <c r="A15994" t="s">
        <v>364</v>
      </c>
      <c r="B15994" t="s">
        <v>201</v>
      </c>
      <c r="C15994" t="s">
        <v>13</v>
      </c>
      <c r="D15994">
        <v>52140000000</v>
      </c>
      <c r="E15994">
        <v>2020</v>
      </c>
    </row>
    <row r="15995" spans="1:5" x14ac:dyDescent="0.25">
      <c r="A15995" t="s">
        <v>364</v>
      </c>
      <c r="B15995" t="s">
        <v>201</v>
      </c>
      <c r="C15995" t="s">
        <v>16</v>
      </c>
      <c r="D15995">
        <v>19124000000</v>
      </c>
      <c r="E15995">
        <v>2018</v>
      </c>
    </row>
    <row r="15996" spans="1:5" x14ac:dyDescent="0.25">
      <c r="A15996" t="s">
        <v>364</v>
      </c>
      <c r="B15996" t="s">
        <v>201</v>
      </c>
      <c r="C15996" t="s">
        <v>16</v>
      </c>
      <c r="D15996">
        <v>18630000000</v>
      </c>
      <c r="E15996">
        <v>2019</v>
      </c>
    </row>
    <row r="15997" spans="1:5" x14ac:dyDescent="0.25">
      <c r="A15997" t="s">
        <v>364</v>
      </c>
      <c r="B15997" t="s">
        <v>201</v>
      </c>
      <c r="C15997" t="s">
        <v>16</v>
      </c>
      <c r="D15997">
        <v>17200000000</v>
      </c>
      <c r="E15997">
        <v>2020</v>
      </c>
    </row>
    <row r="15998" spans="1:5" x14ac:dyDescent="0.25">
      <c r="A15998" t="s">
        <v>364</v>
      </c>
      <c r="B15998" t="s">
        <v>201</v>
      </c>
      <c r="C15998" t="s">
        <v>428</v>
      </c>
      <c r="D15998">
        <v>0</v>
      </c>
      <c r="E15998">
        <v>2018</v>
      </c>
    </row>
    <row r="15999" spans="1:5" x14ac:dyDescent="0.25">
      <c r="A15999" t="s">
        <v>364</v>
      </c>
      <c r="B15999" t="s">
        <v>201</v>
      </c>
      <c r="C15999" t="s">
        <v>428</v>
      </c>
      <c r="D15999">
        <v>0</v>
      </c>
      <c r="E15999">
        <v>2020</v>
      </c>
    </row>
    <row r="16000" spans="1:5" x14ac:dyDescent="0.25">
      <c r="A16000" t="s">
        <v>364</v>
      </c>
      <c r="B16000" t="s">
        <v>201</v>
      </c>
      <c r="C16000" t="s">
        <v>429</v>
      </c>
      <c r="D16000">
        <v>0</v>
      </c>
      <c r="E16000">
        <v>2018</v>
      </c>
    </row>
    <row r="16001" spans="1:5" x14ac:dyDescent="0.25">
      <c r="A16001" t="s">
        <v>364</v>
      </c>
      <c r="B16001" t="s">
        <v>201</v>
      </c>
      <c r="C16001" t="s">
        <v>429</v>
      </c>
      <c r="D16001">
        <v>0</v>
      </c>
      <c r="E16001">
        <v>2019</v>
      </c>
    </row>
    <row r="16002" spans="1:5" x14ac:dyDescent="0.25">
      <c r="A16002" t="s">
        <v>364</v>
      </c>
      <c r="B16002" t="s">
        <v>201</v>
      </c>
      <c r="C16002" t="s">
        <v>429</v>
      </c>
      <c r="D16002">
        <v>0</v>
      </c>
      <c r="E16002">
        <v>2019</v>
      </c>
    </row>
    <row r="16003" spans="1:5" x14ac:dyDescent="0.25">
      <c r="A16003" t="s">
        <v>364</v>
      </c>
      <c r="B16003" t="s">
        <v>201</v>
      </c>
      <c r="C16003" t="s">
        <v>429</v>
      </c>
      <c r="D16003">
        <v>0</v>
      </c>
      <c r="E16003">
        <v>2020</v>
      </c>
    </row>
    <row r="16004" spans="1:5" x14ac:dyDescent="0.25">
      <c r="A16004" t="s">
        <v>364</v>
      </c>
      <c r="B16004" t="s">
        <v>201</v>
      </c>
      <c r="C16004" t="s">
        <v>430</v>
      </c>
      <c r="D16004">
        <v>12424000000</v>
      </c>
      <c r="E16004">
        <v>2018</v>
      </c>
    </row>
    <row r="16005" spans="1:5" x14ac:dyDescent="0.25">
      <c r="A16005" t="s">
        <v>364</v>
      </c>
      <c r="B16005" t="s">
        <v>201</v>
      </c>
      <c r="C16005" t="s">
        <v>430</v>
      </c>
      <c r="D16005">
        <v>12268000000</v>
      </c>
      <c r="E16005">
        <v>2019</v>
      </c>
    </row>
    <row r="16006" spans="1:5" x14ac:dyDescent="0.25">
      <c r="A16006" t="s">
        <v>364</v>
      </c>
      <c r="B16006" t="s">
        <v>201</v>
      </c>
      <c r="C16006" t="s">
        <v>430</v>
      </c>
      <c r="D16006">
        <v>12063000000</v>
      </c>
      <c r="E16006">
        <v>2020</v>
      </c>
    </row>
    <row r="16007" spans="1:5" x14ac:dyDescent="0.25">
      <c r="A16007" t="s">
        <v>364</v>
      </c>
      <c r="B16007" t="s">
        <v>201</v>
      </c>
      <c r="C16007" t="s">
        <v>431</v>
      </c>
      <c r="D16007">
        <v>0</v>
      </c>
      <c r="E16007">
        <v>2018</v>
      </c>
    </row>
    <row r="16008" spans="1:5" x14ac:dyDescent="0.25">
      <c r="A16008" t="s">
        <v>364</v>
      </c>
      <c r="B16008" t="s">
        <v>201</v>
      </c>
      <c r="C16008" t="s">
        <v>431</v>
      </c>
      <c r="D16008">
        <v>0</v>
      </c>
      <c r="E16008">
        <v>2019</v>
      </c>
    </row>
    <row r="16009" spans="1:5" x14ac:dyDescent="0.25">
      <c r="A16009" t="s">
        <v>364</v>
      </c>
      <c r="B16009" t="s">
        <v>201</v>
      </c>
      <c r="C16009" t="s">
        <v>431</v>
      </c>
      <c r="D16009">
        <v>0</v>
      </c>
      <c r="E16009">
        <v>2020</v>
      </c>
    </row>
    <row r="16010" spans="1:5" x14ac:dyDescent="0.25">
      <c r="A16010" t="s">
        <v>364</v>
      </c>
      <c r="B16010" t="s">
        <v>201</v>
      </c>
      <c r="C16010" t="s">
        <v>432</v>
      </c>
      <c r="D16010">
        <v>43251</v>
      </c>
      <c r="E16010">
        <v>2018</v>
      </c>
    </row>
    <row r="16011" spans="1:5" x14ac:dyDescent="0.25">
      <c r="A16011" t="s">
        <v>364</v>
      </c>
      <c r="B16011" t="s">
        <v>201</v>
      </c>
      <c r="C16011" t="s">
        <v>432</v>
      </c>
      <c r="D16011">
        <v>43616</v>
      </c>
      <c r="E16011">
        <v>2019</v>
      </c>
    </row>
    <row r="16012" spans="1:5" x14ac:dyDescent="0.25">
      <c r="A16012" t="s">
        <v>364</v>
      </c>
      <c r="B16012" t="s">
        <v>201</v>
      </c>
      <c r="C16012" t="s">
        <v>432</v>
      </c>
      <c r="D16012">
        <v>43982</v>
      </c>
      <c r="E16012">
        <v>2020</v>
      </c>
    </row>
    <row r="16013" spans="1:5" x14ac:dyDescent="0.25">
      <c r="A16013" t="s">
        <v>364</v>
      </c>
      <c r="B16013" t="s">
        <v>201</v>
      </c>
      <c r="C16013" t="s">
        <v>433</v>
      </c>
      <c r="D16013">
        <v>501000000</v>
      </c>
      <c r="E16013">
        <v>2018</v>
      </c>
    </row>
    <row r="16014" spans="1:5" x14ac:dyDescent="0.25">
      <c r="A16014" t="s">
        <v>364</v>
      </c>
      <c r="B16014" t="s">
        <v>201</v>
      </c>
      <c r="C16014" t="s">
        <v>433</v>
      </c>
      <c r="D16014">
        <v>578000000</v>
      </c>
      <c r="E16014">
        <v>2019</v>
      </c>
    </row>
    <row r="16015" spans="1:5" x14ac:dyDescent="0.25">
      <c r="A16015" t="s">
        <v>364</v>
      </c>
      <c r="B16015" t="s">
        <v>201</v>
      </c>
      <c r="C16015" t="s">
        <v>433</v>
      </c>
      <c r="D16015">
        <v>643000000</v>
      </c>
      <c r="E16015">
        <v>2020</v>
      </c>
    </row>
    <row r="16016" spans="1:5" x14ac:dyDescent="0.25">
      <c r="A16016" t="s">
        <v>364</v>
      </c>
      <c r="B16016" t="s">
        <v>201</v>
      </c>
      <c r="C16016" t="s">
        <v>434</v>
      </c>
      <c r="D16016">
        <v>46372000000</v>
      </c>
      <c r="E16016">
        <v>2018</v>
      </c>
    </row>
    <row r="16017" spans="1:5" x14ac:dyDescent="0.25">
      <c r="A16017" t="s">
        <v>364</v>
      </c>
      <c r="B16017" t="s">
        <v>201</v>
      </c>
      <c r="C16017" t="s">
        <v>434</v>
      </c>
      <c r="D16017">
        <v>21785000000</v>
      </c>
      <c r="E16017">
        <v>2019</v>
      </c>
    </row>
    <row r="16018" spans="1:5" x14ac:dyDescent="0.25">
      <c r="A16018" t="s">
        <v>364</v>
      </c>
      <c r="B16018" t="s">
        <v>201</v>
      </c>
      <c r="C16018" t="s">
        <v>434</v>
      </c>
      <c r="D16018">
        <v>12074000000</v>
      </c>
      <c r="E16018">
        <v>2020</v>
      </c>
    </row>
    <row r="16019" spans="1:5" x14ac:dyDescent="0.25">
      <c r="A16019" t="s">
        <v>364</v>
      </c>
      <c r="B16019" t="s">
        <v>201</v>
      </c>
      <c r="C16019" t="s">
        <v>435</v>
      </c>
      <c r="D16019">
        <v>0</v>
      </c>
      <c r="E16019">
        <v>2018</v>
      </c>
    </row>
    <row r="16020" spans="1:5" x14ac:dyDescent="0.25">
      <c r="A16020" t="s">
        <v>364</v>
      </c>
      <c r="B16020" t="s">
        <v>201</v>
      </c>
      <c r="C16020" t="s">
        <v>435</v>
      </c>
      <c r="D16020">
        <v>0</v>
      </c>
      <c r="E16020">
        <v>2019</v>
      </c>
    </row>
    <row r="16021" spans="1:5" x14ac:dyDescent="0.25">
      <c r="A16021" t="s">
        <v>364</v>
      </c>
      <c r="B16021" t="s">
        <v>201</v>
      </c>
      <c r="C16021" t="s">
        <v>435</v>
      </c>
      <c r="D16021">
        <v>0</v>
      </c>
      <c r="E16021">
        <v>2020</v>
      </c>
    </row>
    <row r="16022" spans="1:5" x14ac:dyDescent="0.25">
      <c r="A16022" t="s">
        <v>364</v>
      </c>
      <c r="B16022" t="s">
        <v>201</v>
      </c>
      <c r="C16022" t="s">
        <v>436</v>
      </c>
      <c r="D16022">
        <v>43755000000</v>
      </c>
      <c r="E16022">
        <v>2018</v>
      </c>
    </row>
    <row r="16023" spans="1:5" x14ac:dyDescent="0.25">
      <c r="A16023" t="s">
        <v>364</v>
      </c>
      <c r="B16023" t="s">
        <v>201</v>
      </c>
      <c r="C16023" t="s">
        <v>436</v>
      </c>
      <c r="D16023">
        <v>43779000000</v>
      </c>
      <c r="E16023">
        <v>2019</v>
      </c>
    </row>
    <row r="16024" spans="1:5" x14ac:dyDescent="0.25">
      <c r="A16024" t="s">
        <v>364</v>
      </c>
      <c r="B16024" t="s">
        <v>201</v>
      </c>
      <c r="C16024" t="s">
        <v>436</v>
      </c>
      <c r="D16024">
        <v>43769000000</v>
      </c>
      <c r="E16024">
        <v>2020</v>
      </c>
    </row>
    <row r="16025" spans="1:5" x14ac:dyDescent="0.25">
      <c r="A16025" t="s">
        <v>364</v>
      </c>
      <c r="B16025" t="s">
        <v>201</v>
      </c>
      <c r="C16025" t="s">
        <v>437</v>
      </c>
      <c r="D16025">
        <v>31323000000</v>
      </c>
      <c r="E16025">
        <v>2018</v>
      </c>
    </row>
    <row r="16026" spans="1:5" x14ac:dyDescent="0.25">
      <c r="A16026" t="s">
        <v>364</v>
      </c>
      <c r="B16026" t="s">
        <v>201</v>
      </c>
      <c r="C16026" t="s">
        <v>437</v>
      </c>
      <c r="D16026">
        <v>31511000000</v>
      </c>
      <c r="E16026">
        <v>2019</v>
      </c>
    </row>
    <row r="16027" spans="1:5" x14ac:dyDescent="0.25">
      <c r="A16027" t="s">
        <v>364</v>
      </c>
      <c r="B16027" t="s">
        <v>201</v>
      </c>
      <c r="C16027" t="s">
        <v>437</v>
      </c>
      <c r="D16027">
        <v>31130000000</v>
      </c>
      <c r="E16027">
        <v>2020</v>
      </c>
    </row>
    <row r="16028" spans="1:5" x14ac:dyDescent="0.25">
      <c r="A16028" t="s">
        <v>364</v>
      </c>
      <c r="B16028" t="s">
        <v>201</v>
      </c>
      <c r="C16028" t="s">
        <v>438</v>
      </c>
      <c r="D16028">
        <v>3587000000</v>
      </c>
      <c r="E16028">
        <v>2018</v>
      </c>
    </row>
    <row r="16029" spans="1:5" x14ac:dyDescent="0.25">
      <c r="A16029" t="s">
        <v>364</v>
      </c>
      <c r="B16029" t="s">
        <v>201</v>
      </c>
      <c r="C16029" t="s">
        <v>438</v>
      </c>
      <c r="D16029">
        <v>11083000000</v>
      </c>
      <c r="E16029">
        <v>2019</v>
      </c>
    </row>
    <row r="16030" spans="1:5" x14ac:dyDescent="0.25">
      <c r="A16030" t="s">
        <v>364</v>
      </c>
      <c r="B16030" t="s">
        <v>201</v>
      </c>
      <c r="C16030" t="s">
        <v>438</v>
      </c>
      <c r="D16030">
        <v>10135000000</v>
      </c>
      <c r="E16030">
        <v>2020</v>
      </c>
    </row>
    <row r="16031" spans="1:5" x14ac:dyDescent="0.25">
      <c r="A16031" t="s">
        <v>364</v>
      </c>
      <c r="B16031" t="s">
        <v>201</v>
      </c>
      <c r="C16031" t="s">
        <v>439</v>
      </c>
      <c r="D16031">
        <v>0</v>
      </c>
      <c r="E16031">
        <v>2018</v>
      </c>
    </row>
    <row r="16032" spans="1:5" x14ac:dyDescent="0.25">
      <c r="A16032" t="s">
        <v>364</v>
      </c>
      <c r="B16032" t="s">
        <v>201</v>
      </c>
      <c r="C16032" t="s">
        <v>439</v>
      </c>
      <c r="D16032">
        <v>0</v>
      </c>
      <c r="E16032">
        <v>2019</v>
      </c>
    </row>
    <row r="16033" spans="1:5" x14ac:dyDescent="0.25">
      <c r="A16033" t="s">
        <v>364</v>
      </c>
      <c r="B16033" t="s">
        <v>201</v>
      </c>
      <c r="C16033" t="s">
        <v>439</v>
      </c>
      <c r="D16033">
        <v>0</v>
      </c>
      <c r="E16033">
        <v>2020</v>
      </c>
    </row>
    <row r="16034" spans="1:5" x14ac:dyDescent="0.25">
      <c r="A16034" t="s">
        <v>364</v>
      </c>
      <c r="B16034" t="s">
        <v>201</v>
      </c>
      <c r="C16034" t="s">
        <v>23</v>
      </c>
      <c r="D16034">
        <v>8837000000</v>
      </c>
      <c r="E16034">
        <v>2018</v>
      </c>
    </row>
    <row r="16035" spans="1:5" x14ac:dyDescent="0.25">
      <c r="A16035" t="s">
        <v>364</v>
      </c>
      <c r="B16035" t="s">
        <v>201</v>
      </c>
      <c r="C16035" t="s">
        <v>23</v>
      </c>
      <c r="D16035">
        <v>1185000000</v>
      </c>
      <c r="E16035">
        <v>2019</v>
      </c>
    </row>
    <row r="16036" spans="1:5" x14ac:dyDescent="0.25">
      <c r="A16036" t="s">
        <v>364</v>
      </c>
      <c r="B16036" t="s">
        <v>201</v>
      </c>
      <c r="C16036" t="s">
        <v>23</v>
      </c>
      <c r="D16036">
        <v>1928000000</v>
      </c>
      <c r="E16036">
        <v>2020</v>
      </c>
    </row>
    <row r="16037" spans="1:5" x14ac:dyDescent="0.25">
      <c r="A16037" t="s">
        <v>364</v>
      </c>
      <c r="B16037" t="s">
        <v>201</v>
      </c>
      <c r="C16037" t="s">
        <v>440</v>
      </c>
      <c r="D16037">
        <v>6670000000</v>
      </c>
      <c r="E16037">
        <v>2018</v>
      </c>
    </row>
    <row r="16038" spans="1:5" x14ac:dyDescent="0.25">
      <c r="A16038" t="s">
        <v>364</v>
      </c>
      <c r="B16038" t="s">
        <v>201</v>
      </c>
      <c r="C16038" t="s">
        <v>440</v>
      </c>
      <c r="D16038">
        <v>5279000000</v>
      </c>
      <c r="E16038">
        <v>2019</v>
      </c>
    </row>
    <row r="16039" spans="1:5" x14ac:dyDescent="0.25">
      <c r="A16039" t="s">
        <v>364</v>
      </c>
      <c r="B16039" t="s">
        <v>201</v>
      </c>
      <c r="C16039" t="s">
        <v>440</v>
      </c>
      <c r="D16039">
        <v>3738000000</v>
      </c>
      <c r="E16039">
        <v>2020</v>
      </c>
    </row>
    <row r="16040" spans="1:5" x14ac:dyDescent="0.25">
      <c r="A16040" t="s">
        <v>364</v>
      </c>
      <c r="B16040" t="s">
        <v>201</v>
      </c>
      <c r="C16040" t="s">
        <v>22</v>
      </c>
      <c r="D16040">
        <v>2025000000</v>
      </c>
      <c r="E16040">
        <v>2018</v>
      </c>
    </row>
    <row r="16041" spans="1:5" x14ac:dyDescent="0.25">
      <c r="A16041" t="s">
        <v>364</v>
      </c>
      <c r="B16041" t="s">
        <v>201</v>
      </c>
      <c r="C16041" t="s">
        <v>22</v>
      </c>
      <c r="D16041">
        <v>2082000000</v>
      </c>
      <c r="E16041">
        <v>2019</v>
      </c>
    </row>
    <row r="16042" spans="1:5" x14ac:dyDescent="0.25">
      <c r="A16042" t="s">
        <v>364</v>
      </c>
      <c r="B16042" t="s">
        <v>201</v>
      </c>
      <c r="C16042" t="s">
        <v>22</v>
      </c>
      <c r="D16042">
        <v>1995000000</v>
      </c>
      <c r="E16042">
        <v>2020</v>
      </c>
    </row>
    <row r="16043" spans="1:5" x14ac:dyDescent="0.25">
      <c r="A16043" t="s">
        <v>364</v>
      </c>
      <c r="B16043" t="s">
        <v>201</v>
      </c>
      <c r="C16043" t="s">
        <v>441</v>
      </c>
      <c r="D16043">
        <v>1910000000</v>
      </c>
      <c r="E16043">
        <v>2018</v>
      </c>
    </row>
    <row r="16044" spans="1:5" x14ac:dyDescent="0.25">
      <c r="A16044" t="s">
        <v>364</v>
      </c>
      <c r="B16044" t="s">
        <v>201</v>
      </c>
      <c r="C16044" t="s">
        <v>441</v>
      </c>
      <c r="D16044">
        <v>2059000000</v>
      </c>
      <c r="E16044">
        <v>2019</v>
      </c>
    </row>
    <row r="16045" spans="1:5" x14ac:dyDescent="0.25">
      <c r="A16045" t="s">
        <v>364</v>
      </c>
      <c r="B16045" t="s">
        <v>201</v>
      </c>
      <c r="C16045" t="s">
        <v>441</v>
      </c>
      <c r="D16045">
        <v>1972000000</v>
      </c>
      <c r="E16045">
        <v>2020</v>
      </c>
    </row>
    <row r="16046" spans="1:5" x14ac:dyDescent="0.25">
      <c r="A16046" t="s">
        <v>364</v>
      </c>
      <c r="B16046" t="s">
        <v>201</v>
      </c>
      <c r="C16046" t="s">
        <v>11</v>
      </c>
      <c r="D16046">
        <v>496000000</v>
      </c>
      <c r="E16046">
        <v>2018</v>
      </c>
    </row>
    <row r="16047" spans="1:5" x14ac:dyDescent="0.25">
      <c r="A16047" t="s">
        <v>364</v>
      </c>
      <c r="B16047" t="s">
        <v>201</v>
      </c>
      <c r="C16047" t="s">
        <v>11</v>
      </c>
      <c r="D16047">
        <v>0</v>
      </c>
      <c r="E16047">
        <v>2019</v>
      </c>
    </row>
    <row r="16048" spans="1:5" x14ac:dyDescent="0.25">
      <c r="A16048" t="s">
        <v>364</v>
      </c>
      <c r="B16048" t="s">
        <v>201</v>
      </c>
      <c r="C16048" t="s">
        <v>11</v>
      </c>
      <c r="D16048">
        <v>0</v>
      </c>
      <c r="E16048">
        <v>2020</v>
      </c>
    </row>
    <row r="16049" spans="1:5" x14ac:dyDescent="0.25">
      <c r="A16049" t="s">
        <v>364</v>
      </c>
      <c r="B16049" t="s">
        <v>201</v>
      </c>
      <c r="C16049" t="s">
        <v>19</v>
      </c>
      <c r="D16049">
        <v>137851000000</v>
      </c>
      <c r="E16049">
        <v>2018</v>
      </c>
    </row>
    <row r="16050" spans="1:5" x14ac:dyDescent="0.25">
      <c r="A16050" t="s">
        <v>364</v>
      </c>
      <c r="B16050" t="s">
        <v>201</v>
      </c>
      <c r="C16050" t="s">
        <v>19</v>
      </c>
      <c r="D16050">
        <v>108709000000</v>
      </c>
      <c r="E16050">
        <v>2019</v>
      </c>
    </row>
    <row r="16051" spans="1:5" x14ac:dyDescent="0.25">
      <c r="A16051" t="s">
        <v>364</v>
      </c>
      <c r="B16051" t="s">
        <v>201</v>
      </c>
      <c r="C16051" t="s">
        <v>19</v>
      </c>
      <c r="D16051">
        <v>115438000000</v>
      </c>
      <c r="E16051">
        <v>2020</v>
      </c>
    </row>
    <row r="16052" spans="1:5" x14ac:dyDescent="0.25">
      <c r="A16052" t="s">
        <v>364</v>
      </c>
      <c r="B16052" t="s">
        <v>201</v>
      </c>
      <c r="C16052" t="s">
        <v>18</v>
      </c>
      <c r="D16052">
        <v>90978000000</v>
      </c>
      <c r="E16052">
        <v>2018</v>
      </c>
    </row>
    <row r="16053" spans="1:5" x14ac:dyDescent="0.25">
      <c r="A16053" t="s">
        <v>364</v>
      </c>
      <c r="B16053" t="s">
        <v>201</v>
      </c>
      <c r="C16053" t="s">
        <v>18</v>
      </c>
      <c r="D16053">
        <v>86346000000</v>
      </c>
      <c r="E16053">
        <v>2019</v>
      </c>
    </row>
    <row r="16054" spans="1:5" x14ac:dyDescent="0.25">
      <c r="A16054" t="s">
        <v>364</v>
      </c>
      <c r="B16054" t="s">
        <v>201</v>
      </c>
      <c r="C16054" t="s">
        <v>18</v>
      </c>
      <c r="D16054">
        <v>102721000000</v>
      </c>
      <c r="E16054">
        <v>2020</v>
      </c>
    </row>
    <row r="16055" spans="1:5" x14ac:dyDescent="0.25">
      <c r="A16055" t="s">
        <v>364</v>
      </c>
      <c r="B16055" t="s">
        <v>201</v>
      </c>
      <c r="C16055" t="s">
        <v>442</v>
      </c>
      <c r="D16055">
        <v>0</v>
      </c>
      <c r="E16055">
        <v>2018</v>
      </c>
    </row>
    <row r="16056" spans="1:5" x14ac:dyDescent="0.25">
      <c r="A16056" t="s">
        <v>364</v>
      </c>
      <c r="B16056" t="s">
        <v>201</v>
      </c>
      <c r="C16056" t="s">
        <v>442</v>
      </c>
      <c r="D16056">
        <v>4494000000</v>
      </c>
      <c r="E16056">
        <v>2019</v>
      </c>
    </row>
    <row r="16057" spans="1:5" x14ac:dyDescent="0.25">
      <c r="A16057" t="s">
        <v>364</v>
      </c>
      <c r="B16057" t="s">
        <v>201</v>
      </c>
      <c r="C16057" t="s">
        <v>442</v>
      </c>
      <c r="D16057">
        <v>2371000000</v>
      </c>
      <c r="E16057">
        <v>2020</v>
      </c>
    </row>
    <row r="16058" spans="1:5" x14ac:dyDescent="0.25">
      <c r="A16058" t="s">
        <v>364</v>
      </c>
      <c r="B16058" t="s">
        <v>201</v>
      </c>
      <c r="C16058" t="s">
        <v>443</v>
      </c>
      <c r="D16058">
        <v>0</v>
      </c>
      <c r="E16058">
        <v>2018</v>
      </c>
    </row>
    <row r="16059" spans="1:5" x14ac:dyDescent="0.25">
      <c r="A16059" t="s">
        <v>364</v>
      </c>
      <c r="B16059" t="s">
        <v>201</v>
      </c>
      <c r="C16059" t="s">
        <v>443</v>
      </c>
      <c r="D16059">
        <v>0</v>
      </c>
      <c r="E16059">
        <v>2019</v>
      </c>
    </row>
    <row r="16060" spans="1:5" x14ac:dyDescent="0.25">
      <c r="A16060" t="s">
        <v>364</v>
      </c>
      <c r="B16060" t="s">
        <v>201</v>
      </c>
      <c r="C16060" t="s">
        <v>443</v>
      </c>
      <c r="D16060">
        <v>0</v>
      </c>
      <c r="E16060">
        <v>2020</v>
      </c>
    </row>
    <row r="16061" spans="1:5" x14ac:dyDescent="0.25">
      <c r="A16061" t="s">
        <v>364</v>
      </c>
      <c r="B16061" t="s">
        <v>201</v>
      </c>
      <c r="C16061" t="s">
        <v>444</v>
      </c>
      <c r="D16061">
        <v>-9800000000</v>
      </c>
      <c r="E16061">
        <v>2018</v>
      </c>
    </row>
    <row r="16062" spans="1:5" x14ac:dyDescent="0.25">
      <c r="A16062" t="s">
        <v>364</v>
      </c>
      <c r="B16062" t="s">
        <v>201</v>
      </c>
      <c r="C16062" t="s">
        <v>444</v>
      </c>
      <c r="D16062">
        <v>-4500000000</v>
      </c>
      <c r="E16062">
        <v>2019</v>
      </c>
    </row>
    <row r="16063" spans="1:5" x14ac:dyDescent="0.25">
      <c r="A16063" t="s">
        <v>364</v>
      </c>
      <c r="B16063" t="s">
        <v>201</v>
      </c>
      <c r="C16063" t="s">
        <v>444</v>
      </c>
      <c r="D16063">
        <v>-4500000000</v>
      </c>
      <c r="E16063">
        <v>2020</v>
      </c>
    </row>
    <row r="16064" spans="1:5" x14ac:dyDescent="0.25">
      <c r="A16064" t="s">
        <v>364</v>
      </c>
      <c r="B16064" t="s">
        <v>201</v>
      </c>
      <c r="C16064" t="s">
        <v>445</v>
      </c>
      <c r="D16064">
        <v>0</v>
      </c>
      <c r="E16064">
        <v>2018</v>
      </c>
    </row>
    <row r="16065" spans="1:5" x14ac:dyDescent="0.25">
      <c r="A16065" t="s">
        <v>364</v>
      </c>
      <c r="B16065" t="s">
        <v>201</v>
      </c>
      <c r="C16065" t="s">
        <v>445</v>
      </c>
      <c r="D16065">
        <v>0</v>
      </c>
      <c r="E16065">
        <v>2019</v>
      </c>
    </row>
    <row r="16066" spans="1:5" x14ac:dyDescent="0.25">
      <c r="A16066" t="s">
        <v>364</v>
      </c>
      <c r="B16066" t="s">
        <v>201</v>
      </c>
      <c r="C16066" t="s">
        <v>445</v>
      </c>
      <c r="D16066">
        <v>0</v>
      </c>
      <c r="E16066">
        <v>2020</v>
      </c>
    </row>
    <row r="16067" spans="1:5" x14ac:dyDescent="0.25">
      <c r="A16067" t="s">
        <v>364</v>
      </c>
      <c r="B16067" t="s">
        <v>201</v>
      </c>
      <c r="C16067" t="s">
        <v>446</v>
      </c>
      <c r="D16067">
        <v>0</v>
      </c>
      <c r="E16067">
        <v>2018</v>
      </c>
    </row>
    <row r="16068" spans="1:5" x14ac:dyDescent="0.25">
      <c r="A16068" t="s">
        <v>364</v>
      </c>
      <c r="B16068" t="s">
        <v>201</v>
      </c>
      <c r="C16068" t="s">
        <v>446</v>
      </c>
      <c r="D16068">
        <v>0</v>
      </c>
      <c r="E16068">
        <v>2019</v>
      </c>
    </row>
    <row r="16069" spans="1:5" x14ac:dyDescent="0.25">
      <c r="A16069" t="s">
        <v>364</v>
      </c>
      <c r="B16069" t="s">
        <v>201</v>
      </c>
      <c r="C16069" t="s">
        <v>446</v>
      </c>
      <c r="D16069">
        <v>0</v>
      </c>
      <c r="E16069">
        <v>2020</v>
      </c>
    </row>
    <row r="16070" spans="1:5" x14ac:dyDescent="0.25">
      <c r="A16070" t="s">
        <v>364</v>
      </c>
      <c r="B16070" t="s">
        <v>201</v>
      </c>
      <c r="C16070" t="s">
        <v>447</v>
      </c>
      <c r="D16070">
        <v>-12625000000</v>
      </c>
      <c r="E16070">
        <v>2018</v>
      </c>
    </row>
    <row r="16071" spans="1:5" x14ac:dyDescent="0.25">
      <c r="A16071" t="s">
        <v>364</v>
      </c>
      <c r="B16071" t="s">
        <v>201</v>
      </c>
      <c r="C16071" t="s">
        <v>447</v>
      </c>
      <c r="D16071">
        <v>-37556000000</v>
      </c>
      <c r="E16071">
        <v>2019</v>
      </c>
    </row>
    <row r="16072" spans="1:5" x14ac:dyDescent="0.25">
      <c r="A16072" t="s">
        <v>364</v>
      </c>
      <c r="B16072" t="s">
        <v>201</v>
      </c>
      <c r="C16072" t="s">
        <v>447</v>
      </c>
      <c r="D16072">
        <v>-21520000000</v>
      </c>
      <c r="E16072">
        <v>2020</v>
      </c>
    </row>
    <row r="16073" spans="1:5" x14ac:dyDescent="0.25">
      <c r="A16073" t="s">
        <v>364</v>
      </c>
      <c r="B16073" t="s">
        <v>201</v>
      </c>
      <c r="C16073" t="s">
        <v>448</v>
      </c>
      <c r="D16073">
        <v>0</v>
      </c>
      <c r="E16073">
        <v>2018</v>
      </c>
    </row>
    <row r="16074" spans="1:5" x14ac:dyDescent="0.25">
      <c r="A16074" t="s">
        <v>364</v>
      </c>
      <c r="B16074" t="s">
        <v>201</v>
      </c>
      <c r="C16074" t="s">
        <v>448</v>
      </c>
      <c r="D16074">
        <v>0</v>
      </c>
      <c r="E16074">
        <v>2019</v>
      </c>
    </row>
    <row r="16075" spans="1:5" x14ac:dyDescent="0.25">
      <c r="A16075" t="s">
        <v>364</v>
      </c>
      <c r="B16075" t="s">
        <v>201</v>
      </c>
      <c r="C16075" t="s">
        <v>448</v>
      </c>
      <c r="D16075">
        <v>0</v>
      </c>
      <c r="E16075">
        <v>2020</v>
      </c>
    </row>
    <row r="16076" spans="1:5" x14ac:dyDescent="0.25">
      <c r="A16076" t="s">
        <v>364</v>
      </c>
      <c r="B16076" t="s">
        <v>201</v>
      </c>
      <c r="C16076" t="s">
        <v>449</v>
      </c>
      <c r="D16076">
        <v>-5625000000</v>
      </c>
      <c r="E16076">
        <v>2018</v>
      </c>
    </row>
    <row r="16077" spans="1:5" x14ac:dyDescent="0.25">
      <c r="A16077" t="s">
        <v>364</v>
      </c>
      <c r="B16077" t="s">
        <v>201</v>
      </c>
      <c r="C16077" t="s">
        <v>449</v>
      </c>
      <c r="D16077">
        <v>26557000000</v>
      </c>
      <c r="E16077">
        <v>2019</v>
      </c>
    </row>
    <row r="16078" spans="1:5" x14ac:dyDescent="0.25">
      <c r="A16078" t="s">
        <v>364</v>
      </c>
      <c r="B16078" t="s">
        <v>201</v>
      </c>
      <c r="C16078" t="s">
        <v>449</v>
      </c>
      <c r="D16078">
        <v>9843000000</v>
      </c>
      <c r="E16078">
        <v>2020</v>
      </c>
    </row>
    <row r="16079" spans="1:5" x14ac:dyDescent="0.25">
      <c r="A16079" t="s">
        <v>364</v>
      </c>
      <c r="B16079" t="s">
        <v>201</v>
      </c>
      <c r="C16079" t="s">
        <v>450</v>
      </c>
      <c r="D16079">
        <v>0</v>
      </c>
      <c r="E16079">
        <v>2018</v>
      </c>
    </row>
    <row r="16080" spans="1:5" x14ac:dyDescent="0.25">
      <c r="A16080" t="s">
        <v>364</v>
      </c>
      <c r="B16080" t="s">
        <v>201</v>
      </c>
      <c r="C16080" t="s">
        <v>450</v>
      </c>
      <c r="D16080">
        <v>0</v>
      </c>
      <c r="E16080">
        <v>2019</v>
      </c>
    </row>
    <row r="16081" spans="1:5" x14ac:dyDescent="0.25">
      <c r="A16081" t="s">
        <v>364</v>
      </c>
      <c r="B16081" t="s">
        <v>201</v>
      </c>
      <c r="C16081" t="s">
        <v>450</v>
      </c>
      <c r="D16081">
        <v>0</v>
      </c>
      <c r="E16081">
        <v>2020</v>
      </c>
    </row>
    <row r="16082" spans="1:5" x14ac:dyDescent="0.25">
      <c r="A16082" t="s">
        <v>364</v>
      </c>
      <c r="B16082" t="s">
        <v>201</v>
      </c>
      <c r="C16082" t="s">
        <v>451</v>
      </c>
      <c r="D16082">
        <v>-3472000000</v>
      </c>
      <c r="E16082">
        <v>2018</v>
      </c>
    </row>
    <row r="16083" spans="1:5" x14ac:dyDescent="0.25">
      <c r="A16083" t="s">
        <v>364</v>
      </c>
      <c r="B16083" t="s">
        <v>201</v>
      </c>
      <c r="C16083" t="s">
        <v>451</v>
      </c>
      <c r="D16083">
        <v>-4960000000</v>
      </c>
      <c r="E16083">
        <v>2019</v>
      </c>
    </row>
    <row r="16084" spans="1:5" x14ac:dyDescent="0.25">
      <c r="A16084" t="s">
        <v>364</v>
      </c>
      <c r="B16084" t="s">
        <v>201</v>
      </c>
      <c r="C16084" t="s">
        <v>451</v>
      </c>
      <c r="D16084">
        <v>-5190000000</v>
      </c>
      <c r="E16084">
        <v>2020</v>
      </c>
    </row>
    <row r="16085" spans="1:5" x14ac:dyDescent="0.25">
      <c r="A16085" t="s">
        <v>364</v>
      </c>
      <c r="B16085" t="s">
        <v>201</v>
      </c>
      <c r="C16085" t="s">
        <v>452</v>
      </c>
      <c r="D16085">
        <v>0</v>
      </c>
      <c r="E16085">
        <v>2018</v>
      </c>
    </row>
    <row r="16086" spans="1:5" x14ac:dyDescent="0.25">
      <c r="A16086" t="s">
        <v>364</v>
      </c>
      <c r="B16086" t="s">
        <v>201</v>
      </c>
      <c r="C16086" t="s">
        <v>452</v>
      </c>
      <c r="D16086">
        <v>0</v>
      </c>
      <c r="E16086">
        <v>2019</v>
      </c>
    </row>
    <row r="16087" spans="1:5" x14ac:dyDescent="0.25">
      <c r="A16087" t="s">
        <v>364</v>
      </c>
      <c r="B16087" t="s">
        <v>201</v>
      </c>
      <c r="C16087" t="s">
        <v>452</v>
      </c>
      <c r="D16087">
        <v>0</v>
      </c>
      <c r="E16087">
        <v>2020</v>
      </c>
    </row>
    <row r="16088" spans="1:5" x14ac:dyDescent="0.25">
      <c r="A16088" t="s">
        <v>364</v>
      </c>
      <c r="B16088" t="s">
        <v>201</v>
      </c>
      <c r="C16088" t="s">
        <v>453</v>
      </c>
      <c r="D16088">
        <v>0</v>
      </c>
      <c r="E16088">
        <v>2018</v>
      </c>
    </row>
    <row r="16089" spans="1:5" x14ac:dyDescent="0.25">
      <c r="A16089" t="s">
        <v>364</v>
      </c>
      <c r="B16089" t="s">
        <v>201</v>
      </c>
      <c r="C16089" t="s">
        <v>453</v>
      </c>
      <c r="D16089">
        <v>0</v>
      </c>
      <c r="E16089">
        <v>2019</v>
      </c>
    </row>
    <row r="16090" spans="1:5" x14ac:dyDescent="0.25">
      <c r="A16090" t="s">
        <v>364</v>
      </c>
      <c r="B16090" t="s">
        <v>201</v>
      </c>
      <c r="C16090" t="s">
        <v>453</v>
      </c>
      <c r="D16090">
        <v>0</v>
      </c>
      <c r="E16090">
        <v>2020</v>
      </c>
    </row>
    <row r="16091" spans="1:5" x14ac:dyDescent="0.25">
      <c r="A16091" t="s">
        <v>364</v>
      </c>
      <c r="B16091" t="s">
        <v>201</v>
      </c>
      <c r="C16091" t="s">
        <v>454</v>
      </c>
      <c r="D16091">
        <v>3587000000</v>
      </c>
      <c r="E16091">
        <v>2018</v>
      </c>
    </row>
    <row r="16092" spans="1:5" x14ac:dyDescent="0.25">
      <c r="A16092" t="s">
        <v>364</v>
      </c>
      <c r="B16092" t="s">
        <v>201</v>
      </c>
      <c r="C16092" t="s">
        <v>454</v>
      </c>
      <c r="D16092">
        <v>11083000000</v>
      </c>
      <c r="E16092">
        <v>2019</v>
      </c>
    </row>
    <row r="16093" spans="1:5" x14ac:dyDescent="0.25">
      <c r="A16093" t="s">
        <v>364</v>
      </c>
      <c r="B16093" t="s">
        <v>201</v>
      </c>
      <c r="C16093" t="s">
        <v>454</v>
      </c>
      <c r="D16093">
        <v>10135000000</v>
      </c>
      <c r="E16093">
        <v>2020</v>
      </c>
    </row>
    <row r="16094" spans="1:5" x14ac:dyDescent="0.25">
      <c r="A16094" t="s">
        <v>364</v>
      </c>
      <c r="B16094" t="s">
        <v>201</v>
      </c>
      <c r="C16094" t="s">
        <v>24</v>
      </c>
      <c r="D16094">
        <v>3587000000</v>
      </c>
      <c r="E16094">
        <v>2018</v>
      </c>
    </row>
    <row r="16095" spans="1:5" x14ac:dyDescent="0.25">
      <c r="A16095" t="s">
        <v>364</v>
      </c>
      <c r="B16095" t="s">
        <v>201</v>
      </c>
      <c r="C16095" t="s">
        <v>24</v>
      </c>
      <c r="D16095">
        <v>11083000000</v>
      </c>
      <c r="E16095">
        <v>2019</v>
      </c>
    </row>
    <row r="16096" spans="1:5" x14ac:dyDescent="0.25">
      <c r="A16096" t="s">
        <v>364</v>
      </c>
      <c r="B16096" t="s">
        <v>201</v>
      </c>
      <c r="C16096" t="s">
        <v>24</v>
      </c>
      <c r="D16096">
        <v>10135000000</v>
      </c>
      <c r="E16096">
        <v>2020</v>
      </c>
    </row>
    <row r="16097" spans="1:5" x14ac:dyDescent="0.25">
      <c r="A16097" t="s">
        <v>364</v>
      </c>
      <c r="B16097" t="s">
        <v>201</v>
      </c>
      <c r="C16097" t="s">
        <v>455</v>
      </c>
      <c r="D16097">
        <v>5897000000</v>
      </c>
      <c r="E16097">
        <v>2018</v>
      </c>
    </row>
    <row r="16098" spans="1:5" x14ac:dyDescent="0.25">
      <c r="A16098" t="s">
        <v>364</v>
      </c>
      <c r="B16098" t="s">
        <v>201</v>
      </c>
      <c r="C16098" t="s">
        <v>455</v>
      </c>
      <c r="D16098">
        <v>6252000000</v>
      </c>
      <c r="E16098">
        <v>2019</v>
      </c>
    </row>
    <row r="16099" spans="1:5" x14ac:dyDescent="0.25">
      <c r="A16099" t="s">
        <v>364</v>
      </c>
      <c r="B16099" t="s">
        <v>201</v>
      </c>
      <c r="C16099" t="s">
        <v>455</v>
      </c>
      <c r="D16099">
        <v>6244000000</v>
      </c>
      <c r="E16099">
        <v>2020</v>
      </c>
    </row>
    <row r="16100" spans="1:5" x14ac:dyDescent="0.25">
      <c r="A16100" t="s">
        <v>364</v>
      </c>
      <c r="B16100" t="s">
        <v>201</v>
      </c>
      <c r="C16100" t="s">
        <v>14</v>
      </c>
      <c r="D16100">
        <v>61692000000</v>
      </c>
      <c r="E16100">
        <v>2018</v>
      </c>
    </row>
    <row r="16101" spans="1:5" x14ac:dyDescent="0.25">
      <c r="A16101" t="s">
        <v>364</v>
      </c>
      <c r="B16101" t="s">
        <v>201</v>
      </c>
      <c r="C16101" t="s">
        <v>14</v>
      </c>
      <c r="D16101">
        <v>62323000000</v>
      </c>
      <c r="E16101">
        <v>2019</v>
      </c>
    </row>
    <row r="16102" spans="1:5" x14ac:dyDescent="0.25">
      <c r="A16102" t="s">
        <v>364</v>
      </c>
      <c r="B16102" t="s">
        <v>201</v>
      </c>
      <c r="C16102" t="s">
        <v>14</v>
      </c>
      <c r="D16102">
        <v>63298000000</v>
      </c>
      <c r="E16102">
        <v>2020</v>
      </c>
    </row>
    <row r="16103" spans="1:5" x14ac:dyDescent="0.25">
      <c r="A16103" t="s">
        <v>364</v>
      </c>
      <c r="B16103" t="s">
        <v>201</v>
      </c>
      <c r="C16103" t="s">
        <v>17</v>
      </c>
      <c r="D16103">
        <v>71854000000</v>
      </c>
      <c r="E16103">
        <v>2018</v>
      </c>
    </row>
    <row r="16104" spans="1:5" x14ac:dyDescent="0.25">
      <c r="A16104" t="s">
        <v>364</v>
      </c>
      <c r="B16104" t="s">
        <v>201</v>
      </c>
      <c r="C16104" t="s">
        <v>17</v>
      </c>
      <c r="D16104">
        <v>67716000000</v>
      </c>
      <c r="E16104">
        <v>2019</v>
      </c>
    </row>
    <row r="16105" spans="1:5" x14ac:dyDescent="0.25">
      <c r="A16105" t="s">
        <v>364</v>
      </c>
      <c r="B16105" t="s">
        <v>201</v>
      </c>
      <c r="C16105" t="s">
        <v>17</v>
      </c>
      <c r="D16105">
        <v>85521000000</v>
      </c>
      <c r="E16105">
        <v>2020</v>
      </c>
    </row>
    <row r="16106" spans="1:5" x14ac:dyDescent="0.25">
      <c r="A16106" t="s">
        <v>364</v>
      </c>
      <c r="B16106" t="s">
        <v>201</v>
      </c>
      <c r="C16106" t="s">
        <v>456</v>
      </c>
      <c r="D16106">
        <v>0</v>
      </c>
      <c r="E16106">
        <v>2018</v>
      </c>
    </row>
    <row r="16107" spans="1:5" x14ac:dyDescent="0.25">
      <c r="A16107" t="s">
        <v>364</v>
      </c>
      <c r="B16107" t="s">
        <v>201</v>
      </c>
      <c r="C16107" t="s">
        <v>456</v>
      </c>
      <c r="D16107">
        <v>0</v>
      </c>
      <c r="E16107">
        <v>2019</v>
      </c>
    </row>
    <row r="16108" spans="1:5" x14ac:dyDescent="0.25">
      <c r="A16108" t="s">
        <v>364</v>
      </c>
      <c r="B16108" t="s">
        <v>201</v>
      </c>
      <c r="C16108" t="s">
        <v>456</v>
      </c>
      <c r="D16108">
        <v>0</v>
      </c>
      <c r="E16108">
        <v>2020</v>
      </c>
    </row>
    <row r="16109" spans="1:5" x14ac:dyDescent="0.25">
      <c r="A16109" t="s">
        <v>364</v>
      </c>
      <c r="B16109" t="s">
        <v>201</v>
      </c>
      <c r="C16109" t="s">
        <v>457</v>
      </c>
      <c r="D16109">
        <v>1237000000</v>
      </c>
      <c r="E16109">
        <v>2018</v>
      </c>
    </row>
    <row r="16110" spans="1:5" x14ac:dyDescent="0.25">
      <c r="A16110" t="s">
        <v>364</v>
      </c>
      <c r="B16110" t="s">
        <v>201</v>
      </c>
      <c r="C16110" t="s">
        <v>457</v>
      </c>
      <c r="D16110">
        <v>0</v>
      </c>
      <c r="E16110">
        <v>2020</v>
      </c>
    </row>
    <row r="16111" spans="1:5" x14ac:dyDescent="0.25">
      <c r="A16111" t="s">
        <v>364</v>
      </c>
      <c r="B16111" t="s">
        <v>201</v>
      </c>
      <c r="C16111" t="s">
        <v>494</v>
      </c>
      <c r="D16111">
        <v>0</v>
      </c>
      <c r="E16111">
        <v>2019</v>
      </c>
    </row>
    <row r="16112" spans="1:5" x14ac:dyDescent="0.25">
      <c r="A16112" t="s">
        <v>364</v>
      </c>
      <c r="B16112" t="s">
        <v>201</v>
      </c>
      <c r="C16112" t="s">
        <v>458</v>
      </c>
      <c r="D16112">
        <v>26119000000</v>
      </c>
      <c r="E16112">
        <v>2018</v>
      </c>
    </row>
    <row r="16113" spans="1:5" x14ac:dyDescent="0.25">
      <c r="A16113" t="s">
        <v>364</v>
      </c>
      <c r="B16113" t="s">
        <v>201</v>
      </c>
      <c r="C16113" t="s">
        <v>458</v>
      </c>
      <c r="D16113">
        <v>25971000000</v>
      </c>
      <c r="E16113">
        <v>2019</v>
      </c>
    </row>
    <row r="16114" spans="1:5" x14ac:dyDescent="0.25">
      <c r="A16114" t="s">
        <v>364</v>
      </c>
      <c r="B16114" t="s">
        <v>201</v>
      </c>
      <c r="C16114" t="s">
        <v>458</v>
      </c>
      <c r="D16114">
        <v>25172000000</v>
      </c>
      <c r="E16114">
        <v>2020</v>
      </c>
    </row>
    <row r="16115" spans="1:5" x14ac:dyDescent="0.25">
      <c r="A16115" t="s">
        <v>364</v>
      </c>
      <c r="B16115" t="s">
        <v>201</v>
      </c>
      <c r="C16115" t="s">
        <v>459</v>
      </c>
      <c r="D16115">
        <v>13264000000</v>
      </c>
      <c r="E16115">
        <v>2018</v>
      </c>
    </row>
    <row r="16116" spans="1:5" x14ac:dyDescent="0.25">
      <c r="A16116" t="s">
        <v>364</v>
      </c>
      <c r="B16116" t="s">
        <v>201</v>
      </c>
      <c r="C16116" t="s">
        <v>459</v>
      </c>
      <c r="D16116">
        <v>13535000000</v>
      </c>
      <c r="E16116">
        <v>2019</v>
      </c>
    </row>
    <row r="16117" spans="1:5" x14ac:dyDescent="0.25">
      <c r="A16117" t="s">
        <v>364</v>
      </c>
      <c r="B16117" t="s">
        <v>201</v>
      </c>
      <c r="C16117" t="s">
        <v>459</v>
      </c>
      <c r="D16117">
        <v>13896000000</v>
      </c>
      <c r="E16117">
        <v>2020</v>
      </c>
    </row>
    <row r="16118" spans="1:5" x14ac:dyDescent="0.25">
      <c r="A16118" t="s">
        <v>364</v>
      </c>
      <c r="B16118" t="s">
        <v>201</v>
      </c>
      <c r="C16118" t="s">
        <v>460</v>
      </c>
      <c r="D16118">
        <v>-17071000000</v>
      </c>
      <c r="E16118">
        <v>2018</v>
      </c>
    </row>
    <row r="16119" spans="1:5" x14ac:dyDescent="0.25">
      <c r="A16119" t="s">
        <v>364</v>
      </c>
      <c r="B16119" t="s">
        <v>201</v>
      </c>
      <c r="C16119" t="s">
        <v>460</v>
      </c>
      <c r="D16119">
        <v>-78783000000</v>
      </c>
      <c r="E16119">
        <v>2019</v>
      </c>
    </row>
    <row r="16120" spans="1:5" x14ac:dyDescent="0.25">
      <c r="A16120" t="s">
        <v>364</v>
      </c>
      <c r="B16120" t="s">
        <v>201</v>
      </c>
      <c r="C16120" t="s">
        <v>460</v>
      </c>
      <c r="D16120">
        <v>-25530000000</v>
      </c>
      <c r="E16120">
        <v>2020</v>
      </c>
    </row>
    <row r="16121" spans="1:5" x14ac:dyDescent="0.25">
      <c r="A16121" t="s">
        <v>364</v>
      </c>
      <c r="B16121" t="s">
        <v>201</v>
      </c>
      <c r="C16121" t="s">
        <v>461</v>
      </c>
      <c r="D16121">
        <v>-6054000000</v>
      </c>
      <c r="E16121">
        <v>2018</v>
      </c>
    </row>
    <row r="16122" spans="1:5" x14ac:dyDescent="0.25">
      <c r="A16122" t="s">
        <v>364</v>
      </c>
      <c r="B16122" t="s">
        <v>201</v>
      </c>
      <c r="C16122" t="s">
        <v>461</v>
      </c>
      <c r="D16122">
        <v>56797000000</v>
      </c>
      <c r="E16122">
        <v>2019</v>
      </c>
    </row>
    <row r="16123" spans="1:5" x14ac:dyDescent="0.25">
      <c r="A16123" t="s">
        <v>364</v>
      </c>
      <c r="B16123" t="s">
        <v>201</v>
      </c>
      <c r="C16123" t="s">
        <v>461</v>
      </c>
      <c r="D16123">
        <v>22938000000</v>
      </c>
      <c r="E16123">
        <v>2020</v>
      </c>
    </row>
    <row r="16124" spans="1:5" x14ac:dyDescent="0.25">
      <c r="A16124" t="s">
        <v>364</v>
      </c>
      <c r="B16124" t="s">
        <v>201</v>
      </c>
      <c r="C16124" t="s">
        <v>462</v>
      </c>
      <c r="D16124">
        <v>1079000000</v>
      </c>
      <c r="E16124">
        <v>2018</v>
      </c>
    </row>
    <row r="16125" spans="1:5" x14ac:dyDescent="0.25">
      <c r="A16125" t="s">
        <v>364</v>
      </c>
      <c r="B16125" t="s">
        <v>201</v>
      </c>
      <c r="C16125" t="s">
        <v>462</v>
      </c>
      <c r="D16125">
        <v>7707000000</v>
      </c>
      <c r="E16125">
        <v>2019</v>
      </c>
    </row>
    <row r="16126" spans="1:5" x14ac:dyDescent="0.25">
      <c r="A16126" t="s">
        <v>364</v>
      </c>
      <c r="B16126" t="s">
        <v>201</v>
      </c>
      <c r="C16126" t="s">
        <v>462</v>
      </c>
      <c r="D16126">
        <v>6836000000</v>
      </c>
      <c r="E16126">
        <v>2020</v>
      </c>
    </row>
    <row r="16127" spans="1:5" x14ac:dyDescent="0.25">
      <c r="A16127" t="s">
        <v>364</v>
      </c>
      <c r="B16127" t="s">
        <v>201</v>
      </c>
      <c r="C16127" t="s">
        <v>463</v>
      </c>
      <c r="D16127">
        <v>0</v>
      </c>
      <c r="E16127">
        <v>2018</v>
      </c>
    </row>
    <row r="16128" spans="1:5" x14ac:dyDescent="0.25">
      <c r="A16128" t="s">
        <v>364</v>
      </c>
      <c r="B16128" t="s">
        <v>201</v>
      </c>
      <c r="C16128" t="s">
        <v>463</v>
      </c>
      <c r="D16128">
        <v>0</v>
      </c>
      <c r="E16128">
        <v>2019</v>
      </c>
    </row>
    <row r="16129" spans="1:5" x14ac:dyDescent="0.25">
      <c r="A16129" t="s">
        <v>364</v>
      </c>
      <c r="B16129" t="s">
        <v>201</v>
      </c>
      <c r="C16129" t="s">
        <v>463</v>
      </c>
      <c r="D16129">
        <v>0</v>
      </c>
      <c r="E16129">
        <v>2020</v>
      </c>
    </row>
    <row r="16130" spans="1:5" x14ac:dyDescent="0.25">
      <c r="A16130" t="s">
        <v>364</v>
      </c>
      <c r="B16130" t="s">
        <v>201</v>
      </c>
      <c r="C16130" t="s">
        <v>12</v>
      </c>
      <c r="D16130">
        <v>49403000000</v>
      </c>
      <c r="E16130">
        <v>2018</v>
      </c>
    </row>
    <row r="16131" spans="1:5" x14ac:dyDescent="0.25">
      <c r="A16131" t="s">
        <v>364</v>
      </c>
      <c r="B16131" t="s">
        <v>201</v>
      </c>
      <c r="C16131" t="s">
        <v>12</v>
      </c>
      <c r="D16131">
        <v>20738000000</v>
      </c>
      <c r="E16131">
        <v>2019</v>
      </c>
    </row>
    <row r="16132" spans="1:5" x14ac:dyDescent="0.25">
      <c r="A16132" t="s">
        <v>364</v>
      </c>
      <c r="B16132" t="s">
        <v>201</v>
      </c>
      <c r="C16132" t="s">
        <v>12</v>
      </c>
      <c r="D16132">
        <v>9350000000</v>
      </c>
      <c r="E16132">
        <v>2020</v>
      </c>
    </row>
    <row r="16133" spans="1:5" x14ac:dyDescent="0.25">
      <c r="A16133" t="s">
        <v>364</v>
      </c>
      <c r="B16133" t="s">
        <v>201</v>
      </c>
      <c r="C16133" t="s">
        <v>464</v>
      </c>
      <c r="D16133">
        <v>12298000000</v>
      </c>
      <c r="E16133">
        <v>2018</v>
      </c>
    </row>
    <row r="16134" spans="1:5" x14ac:dyDescent="0.25">
      <c r="A16134" t="s">
        <v>364</v>
      </c>
      <c r="B16134" t="s">
        <v>201</v>
      </c>
      <c r="C16134" t="s">
        <v>464</v>
      </c>
      <c r="D16134">
        <v>11928000000</v>
      </c>
      <c r="E16134">
        <v>2019</v>
      </c>
    </row>
    <row r="16135" spans="1:5" x14ac:dyDescent="0.25">
      <c r="A16135" t="s">
        <v>364</v>
      </c>
      <c r="B16135" t="s">
        <v>201</v>
      </c>
      <c r="C16135" t="s">
        <v>464</v>
      </c>
      <c r="D16135">
        <v>12739000000</v>
      </c>
      <c r="E16135">
        <v>2020</v>
      </c>
    </row>
    <row r="16136" spans="1:5" x14ac:dyDescent="0.25">
      <c r="A16136" t="s">
        <v>364</v>
      </c>
      <c r="B16136" t="s">
        <v>201</v>
      </c>
      <c r="C16136" t="s">
        <v>465</v>
      </c>
      <c r="D16136">
        <v>5370000000</v>
      </c>
      <c r="E16136">
        <v>2018</v>
      </c>
    </row>
    <row r="16137" spans="1:5" x14ac:dyDescent="0.25">
      <c r="A16137" t="s">
        <v>364</v>
      </c>
      <c r="B16137" t="s">
        <v>201</v>
      </c>
      <c r="C16137" t="s">
        <v>465</v>
      </c>
      <c r="D16137">
        <v>7013000000</v>
      </c>
      <c r="E16137">
        <v>2019</v>
      </c>
    </row>
    <row r="16138" spans="1:5" x14ac:dyDescent="0.25">
      <c r="A16138" t="s">
        <v>364</v>
      </c>
      <c r="B16138" t="s">
        <v>201</v>
      </c>
      <c r="C16138" t="s">
        <v>465</v>
      </c>
      <c r="D16138">
        <v>9547000000</v>
      </c>
      <c r="E16138">
        <v>2020</v>
      </c>
    </row>
    <row r="16139" spans="1:5" x14ac:dyDescent="0.25">
      <c r="A16139" t="s">
        <v>364</v>
      </c>
      <c r="B16139" t="s">
        <v>201</v>
      </c>
      <c r="C16139" t="s">
        <v>466</v>
      </c>
      <c r="D16139">
        <v>2297000000</v>
      </c>
      <c r="E16139">
        <v>2018</v>
      </c>
    </row>
    <row r="16140" spans="1:5" x14ac:dyDescent="0.25">
      <c r="A16140" t="s">
        <v>364</v>
      </c>
      <c r="B16140" t="s">
        <v>201</v>
      </c>
      <c r="C16140" t="s">
        <v>466</v>
      </c>
      <c r="D16140">
        <v>2748000000</v>
      </c>
      <c r="E16140">
        <v>2019</v>
      </c>
    </row>
    <row r="16141" spans="1:5" x14ac:dyDescent="0.25">
      <c r="A16141" t="s">
        <v>364</v>
      </c>
      <c r="B16141" t="s">
        <v>201</v>
      </c>
      <c r="C16141" t="s">
        <v>466</v>
      </c>
      <c r="D16141">
        <v>3832000000</v>
      </c>
      <c r="E16141">
        <v>2020</v>
      </c>
    </row>
    <row r="16142" spans="1:5" x14ac:dyDescent="0.25">
      <c r="A16142" t="s">
        <v>364</v>
      </c>
      <c r="B16142" t="s">
        <v>201</v>
      </c>
      <c r="C16142" t="s">
        <v>467</v>
      </c>
      <c r="D16142">
        <v>8700000000</v>
      </c>
      <c r="E16142">
        <v>2018</v>
      </c>
    </row>
    <row r="16143" spans="1:5" x14ac:dyDescent="0.25">
      <c r="A16143" t="s">
        <v>364</v>
      </c>
      <c r="B16143" t="s">
        <v>201</v>
      </c>
      <c r="C16143" t="s">
        <v>467</v>
      </c>
      <c r="D16143">
        <v>8482000000</v>
      </c>
      <c r="E16143">
        <v>2019</v>
      </c>
    </row>
    <row r="16144" spans="1:5" x14ac:dyDescent="0.25">
      <c r="A16144" t="s">
        <v>364</v>
      </c>
      <c r="B16144" t="s">
        <v>201</v>
      </c>
      <c r="C16144" t="s">
        <v>467</v>
      </c>
      <c r="D16144">
        <v>8244000000</v>
      </c>
      <c r="E16144">
        <v>2020</v>
      </c>
    </row>
    <row r="16145" spans="1:5" x14ac:dyDescent="0.25">
      <c r="A16145" t="s">
        <v>364</v>
      </c>
      <c r="B16145" t="s">
        <v>201</v>
      </c>
      <c r="C16145" t="s">
        <v>468</v>
      </c>
      <c r="D16145">
        <v>0</v>
      </c>
      <c r="E16145">
        <v>2018</v>
      </c>
    </row>
    <row r="16146" spans="1:5" x14ac:dyDescent="0.25">
      <c r="A16146" t="s">
        <v>364</v>
      </c>
      <c r="B16146" t="s">
        <v>201</v>
      </c>
      <c r="C16146" t="s">
        <v>468</v>
      </c>
      <c r="D16146">
        <v>0</v>
      </c>
      <c r="E16146">
        <v>2019</v>
      </c>
    </row>
    <row r="16147" spans="1:5" x14ac:dyDescent="0.25">
      <c r="A16147" t="s">
        <v>364</v>
      </c>
      <c r="B16147" t="s">
        <v>201</v>
      </c>
      <c r="C16147" t="s">
        <v>468</v>
      </c>
      <c r="D16147">
        <v>0</v>
      </c>
      <c r="E16147">
        <v>2020</v>
      </c>
    </row>
    <row r="16148" spans="1:5" x14ac:dyDescent="0.25">
      <c r="A16148" t="s">
        <v>364</v>
      </c>
      <c r="B16148" t="s">
        <v>201</v>
      </c>
      <c r="C16148" t="s">
        <v>469</v>
      </c>
      <c r="D16148">
        <v>3140000000</v>
      </c>
      <c r="E16148">
        <v>2018</v>
      </c>
    </row>
    <row r="16149" spans="1:5" x14ac:dyDescent="0.25">
      <c r="A16149" t="s">
        <v>364</v>
      </c>
      <c r="B16149" t="s">
        <v>201</v>
      </c>
      <c r="C16149" t="s">
        <v>469</v>
      </c>
      <c r="D16149">
        <v>2932000000</v>
      </c>
      <c r="E16149">
        <v>2019</v>
      </c>
    </row>
    <row r="16150" spans="1:5" x14ac:dyDescent="0.25">
      <c r="A16150" t="s">
        <v>364</v>
      </c>
      <c r="B16150" t="s">
        <v>201</v>
      </c>
      <c r="C16150" t="s">
        <v>469</v>
      </c>
      <c r="D16150">
        <v>3070000000</v>
      </c>
      <c r="E16150">
        <v>2020</v>
      </c>
    </row>
    <row r="16151" spans="1:5" x14ac:dyDescent="0.25">
      <c r="A16151" t="s">
        <v>364</v>
      </c>
      <c r="B16151" t="s">
        <v>201</v>
      </c>
      <c r="C16151" t="s">
        <v>470</v>
      </c>
      <c r="D16151">
        <v>25282000000</v>
      </c>
      <c r="E16151">
        <v>2018</v>
      </c>
    </row>
    <row r="16152" spans="1:5" x14ac:dyDescent="0.25">
      <c r="A16152" t="s">
        <v>364</v>
      </c>
      <c r="B16152" t="s">
        <v>201</v>
      </c>
      <c r="C16152" t="s">
        <v>470</v>
      </c>
      <c r="D16152">
        <v>1400000000</v>
      </c>
      <c r="E16152">
        <v>2019</v>
      </c>
    </row>
    <row r="16153" spans="1:5" x14ac:dyDescent="0.25">
      <c r="A16153" t="s">
        <v>364</v>
      </c>
      <c r="B16153" t="s">
        <v>201</v>
      </c>
      <c r="C16153" t="s">
        <v>470</v>
      </c>
      <c r="D16153">
        <v>5731000000</v>
      </c>
      <c r="E16153">
        <v>2020</v>
      </c>
    </row>
    <row r="16154" spans="1:5" x14ac:dyDescent="0.25">
      <c r="A16154" t="s">
        <v>364</v>
      </c>
      <c r="B16154" t="s">
        <v>201</v>
      </c>
      <c r="C16154" t="s">
        <v>471</v>
      </c>
      <c r="D16154">
        <v>0</v>
      </c>
      <c r="E16154">
        <v>2018</v>
      </c>
    </row>
    <row r="16155" spans="1:5" x14ac:dyDescent="0.25">
      <c r="A16155" t="s">
        <v>364</v>
      </c>
      <c r="B16155" t="s">
        <v>201</v>
      </c>
      <c r="C16155" t="s">
        <v>471</v>
      </c>
      <c r="D16155">
        <v>0</v>
      </c>
      <c r="E16155">
        <v>2019</v>
      </c>
    </row>
    <row r="16156" spans="1:5" x14ac:dyDescent="0.25">
      <c r="A16156" t="s">
        <v>364</v>
      </c>
      <c r="B16156" t="s">
        <v>201</v>
      </c>
      <c r="C16156" t="s">
        <v>471</v>
      </c>
      <c r="D16156">
        <v>0</v>
      </c>
      <c r="E16156">
        <v>2020</v>
      </c>
    </row>
    <row r="16157" spans="1:5" x14ac:dyDescent="0.25">
      <c r="A16157" t="s">
        <v>364</v>
      </c>
      <c r="B16157" t="s">
        <v>201</v>
      </c>
      <c r="C16157" t="s">
        <v>472</v>
      </c>
      <c r="D16157">
        <v>0</v>
      </c>
      <c r="E16157">
        <v>2018</v>
      </c>
    </row>
    <row r="16158" spans="1:5" x14ac:dyDescent="0.25">
      <c r="A16158" t="s">
        <v>364</v>
      </c>
      <c r="B16158" t="s">
        <v>201</v>
      </c>
      <c r="C16158" t="s">
        <v>472</v>
      </c>
      <c r="D16158">
        <v>0</v>
      </c>
      <c r="E16158">
        <v>2019</v>
      </c>
    </row>
    <row r="16159" spans="1:5" x14ac:dyDescent="0.25">
      <c r="A16159" t="s">
        <v>364</v>
      </c>
      <c r="B16159" t="s">
        <v>201</v>
      </c>
      <c r="C16159" t="s">
        <v>472</v>
      </c>
      <c r="D16159">
        <v>0</v>
      </c>
      <c r="E16159">
        <v>2020</v>
      </c>
    </row>
    <row r="16160" spans="1:5" x14ac:dyDescent="0.25">
      <c r="A16160" t="s">
        <v>364</v>
      </c>
      <c r="B16160" t="s">
        <v>201</v>
      </c>
      <c r="C16160" t="s">
        <v>473</v>
      </c>
      <c r="D16160">
        <v>0</v>
      </c>
      <c r="E16160">
        <v>2018</v>
      </c>
    </row>
    <row r="16161" spans="1:5" x14ac:dyDescent="0.25">
      <c r="A16161" t="s">
        <v>364</v>
      </c>
      <c r="B16161" t="s">
        <v>201</v>
      </c>
      <c r="C16161" t="s">
        <v>473</v>
      </c>
      <c r="D16161">
        <v>0</v>
      </c>
      <c r="E16161">
        <v>2019</v>
      </c>
    </row>
    <row r="16162" spans="1:5" x14ac:dyDescent="0.25">
      <c r="A16162" t="s">
        <v>364</v>
      </c>
      <c r="B16162" t="s">
        <v>201</v>
      </c>
      <c r="C16162" t="s">
        <v>473</v>
      </c>
      <c r="D16162">
        <v>0</v>
      </c>
      <c r="E16162">
        <v>2020</v>
      </c>
    </row>
    <row r="16163" spans="1:5" x14ac:dyDescent="0.25">
      <c r="A16163" t="s">
        <v>364</v>
      </c>
      <c r="B16163" t="s">
        <v>201</v>
      </c>
      <c r="C16163" t="s">
        <v>474</v>
      </c>
      <c r="D16163">
        <v>23117000000</v>
      </c>
      <c r="E16163">
        <v>2018</v>
      </c>
    </row>
    <row r="16164" spans="1:5" x14ac:dyDescent="0.25">
      <c r="A16164" t="s">
        <v>364</v>
      </c>
      <c r="B16164" t="s">
        <v>201</v>
      </c>
      <c r="C16164" t="s">
        <v>474</v>
      </c>
      <c r="D16164">
        <v>29980000000</v>
      </c>
      <c r="E16164">
        <v>2019</v>
      </c>
    </row>
    <row r="16165" spans="1:5" x14ac:dyDescent="0.25">
      <c r="A16165" t="s">
        <v>364</v>
      </c>
      <c r="B16165" t="s">
        <v>201</v>
      </c>
      <c r="C16165" t="s">
        <v>474</v>
      </c>
      <c r="D16165">
        <v>17262000000</v>
      </c>
      <c r="E16165">
        <v>2020</v>
      </c>
    </row>
    <row r="16166" spans="1:5" x14ac:dyDescent="0.25">
      <c r="A16166" t="s">
        <v>364</v>
      </c>
      <c r="B16166" t="s">
        <v>201</v>
      </c>
      <c r="C16166" t="s">
        <v>475</v>
      </c>
      <c r="D16166">
        <v>2402000000</v>
      </c>
      <c r="E16166">
        <v>2018</v>
      </c>
    </row>
    <row r="16167" spans="1:5" x14ac:dyDescent="0.25">
      <c r="A16167" t="s">
        <v>364</v>
      </c>
      <c r="B16167" t="s">
        <v>201</v>
      </c>
      <c r="C16167" t="s">
        <v>475</v>
      </c>
      <c r="D16167">
        <v>2155000000</v>
      </c>
      <c r="E16167">
        <v>2019</v>
      </c>
    </row>
    <row r="16168" spans="1:5" x14ac:dyDescent="0.25">
      <c r="A16168" t="s">
        <v>364</v>
      </c>
      <c r="B16168" t="s">
        <v>201</v>
      </c>
      <c r="C16168" t="s">
        <v>475</v>
      </c>
      <c r="D16168">
        <v>1588000000</v>
      </c>
      <c r="E16168">
        <v>2020</v>
      </c>
    </row>
    <row r="16169" spans="1:5" x14ac:dyDescent="0.25">
      <c r="A16169" t="s">
        <v>364</v>
      </c>
      <c r="B16169" t="s">
        <v>201</v>
      </c>
      <c r="C16169" t="s">
        <v>476</v>
      </c>
      <c r="D16169">
        <v>146000000</v>
      </c>
      <c r="E16169">
        <v>2018</v>
      </c>
    </row>
    <row r="16170" spans="1:5" x14ac:dyDescent="0.25">
      <c r="A16170" t="s">
        <v>364</v>
      </c>
      <c r="B16170" t="s">
        <v>201</v>
      </c>
      <c r="C16170" t="s">
        <v>476</v>
      </c>
      <c r="D16170">
        <v>190000000</v>
      </c>
      <c r="E16170">
        <v>2019</v>
      </c>
    </row>
    <row r="16171" spans="1:5" x14ac:dyDescent="0.25">
      <c r="A16171" t="s">
        <v>364</v>
      </c>
      <c r="B16171" t="s">
        <v>201</v>
      </c>
      <c r="C16171" t="s">
        <v>476</v>
      </c>
      <c r="D16171">
        <v>245000000</v>
      </c>
      <c r="E16171">
        <v>2020</v>
      </c>
    </row>
    <row r="16172" spans="1:5" x14ac:dyDescent="0.25">
      <c r="A16172" t="s">
        <v>364</v>
      </c>
      <c r="B16172" t="s">
        <v>201</v>
      </c>
      <c r="C16172" t="s">
        <v>477</v>
      </c>
      <c r="D16172">
        <v>11347000000</v>
      </c>
      <c r="E16172">
        <v>2018</v>
      </c>
    </row>
    <row r="16173" spans="1:5" x14ac:dyDescent="0.25">
      <c r="A16173" t="s">
        <v>364</v>
      </c>
      <c r="B16173" t="s">
        <v>201</v>
      </c>
      <c r="C16173" t="s">
        <v>477</v>
      </c>
      <c r="D16173">
        <v>36140000000</v>
      </c>
      <c r="E16173">
        <v>2019</v>
      </c>
    </row>
    <row r="16174" spans="1:5" x14ac:dyDescent="0.25">
      <c r="A16174" t="s">
        <v>364</v>
      </c>
      <c r="B16174" t="s">
        <v>201</v>
      </c>
      <c r="C16174" t="s">
        <v>477</v>
      </c>
      <c r="D16174">
        <v>19240000000</v>
      </c>
      <c r="E16174">
        <v>2020</v>
      </c>
    </row>
    <row r="16175" spans="1:5" x14ac:dyDescent="0.25">
      <c r="A16175" t="s">
        <v>364</v>
      </c>
      <c r="B16175" t="s">
        <v>201</v>
      </c>
      <c r="C16175" t="s">
        <v>478</v>
      </c>
      <c r="D16175">
        <v>6084000000</v>
      </c>
      <c r="E16175">
        <v>2018</v>
      </c>
    </row>
    <row r="16176" spans="1:5" x14ac:dyDescent="0.25">
      <c r="A16176" t="s">
        <v>364</v>
      </c>
      <c r="B16176" t="s">
        <v>201</v>
      </c>
      <c r="C16176" t="s">
        <v>478</v>
      </c>
      <c r="D16176">
        <v>6026000000</v>
      </c>
      <c r="E16176">
        <v>2019</v>
      </c>
    </row>
    <row r="16177" spans="1:5" x14ac:dyDescent="0.25">
      <c r="A16177" t="s">
        <v>364</v>
      </c>
      <c r="B16177" t="s">
        <v>201</v>
      </c>
      <c r="C16177" t="s">
        <v>478</v>
      </c>
      <c r="D16177">
        <v>6067000000</v>
      </c>
      <c r="E16177">
        <v>2020</v>
      </c>
    </row>
    <row r="16178" spans="1:5" x14ac:dyDescent="0.25">
      <c r="A16178" t="s">
        <v>364</v>
      </c>
      <c r="B16178" t="s">
        <v>201</v>
      </c>
      <c r="C16178" t="s">
        <v>479</v>
      </c>
      <c r="D16178">
        <v>19111000000</v>
      </c>
      <c r="E16178">
        <v>2018</v>
      </c>
    </row>
    <row r="16179" spans="1:5" x14ac:dyDescent="0.25">
      <c r="A16179" t="s">
        <v>364</v>
      </c>
      <c r="B16179" t="s">
        <v>201</v>
      </c>
      <c r="C16179" t="s">
        <v>479</v>
      </c>
      <c r="D16179">
        <v>-3496000000</v>
      </c>
      <c r="E16179">
        <v>2019</v>
      </c>
    </row>
    <row r="16180" spans="1:5" x14ac:dyDescent="0.25">
      <c r="A16180" t="s">
        <v>364</v>
      </c>
      <c r="B16180" t="s">
        <v>201</v>
      </c>
      <c r="C16180" t="s">
        <v>479</v>
      </c>
      <c r="D16180">
        <v>-12696000000</v>
      </c>
      <c r="E16180">
        <v>2020</v>
      </c>
    </row>
    <row r="16181" spans="1:5" x14ac:dyDescent="0.25">
      <c r="A16181" t="s">
        <v>364</v>
      </c>
      <c r="B16181" t="s">
        <v>201</v>
      </c>
      <c r="C16181" t="s">
        <v>480</v>
      </c>
      <c r="D16181">
        <v>39383000000</v>
      </c>
      <c r="E16181">
        <v>2018</v>
      </c>
    </row>
    <row r="16182" spans="1:5" x14ac:dyDescent="0.25">
      <c r="A16182" t="s">
        <v>364</v>
      </c>
      <c r="B16182" t="s">
        <v>201</v>
      </c>
      <c r="C16182" t="s">
        <v>480</v>
      </c>
      <c r="D16182">
        <v>39506000000</v>
      </c>
      <c r="E16182">
        <v>2019</v>
      </c>
    </row>
    <row r="16183" spans="1:5" x14ac:dyDescent="0.25">
      <c r="A16183" t="s">
        <v>364</v>
      </c>
      <c r="B16183" t="s">
        <v>201</v>
      </c>
      <c r="C16183" t="s">
        <v>480</v>
      </c>
      <c r="D16183">
        <v>39068000000</v>
      </c>
      <c r="E16183">
        <v>2020</v>
      </c>
    </row>
    <row r="16184" spans="1:5" x14ac:dyDescent="0.25">
      <c r="A16184" t="s">
        <v>364</v>
      </c>
      <c r="B16184" t="s">
        <v>201</v>
      </c>
      <c r="C16184" t="s">
        <v>481</v>
      </c>
      <c r="D16184">
        <v>9715000000</v>
      </c>
      <c r="E16184">
        <v>2018</v>
      </c>
    </row>
    <row r="16185" spans="1:5" x14ac:dyDescent="0.25">
      <c r="A16185" t="s">
        <v>364</v>
      </c>
      <c r="B16185" t="s">
        <v>201</v>
      </c>
      <c r="C16185" t="s">
        <v>481</v>
      </c>
      <c r="D16185">
        <v>9774000000</v>
      </c>
      <c r="E16185">
        <v>2019</v>
      </c>
    </row>
    <row r="16186" spans="1:5" x14ac:dyDescent="0.25">
      <c r="A16186" t="s">
        <v>364</v>
      </c>
      <c r="B16186" t="s">
        <v>201</v>
      </c>
      <c r="C16186" t="s">
        <v>481</v>
      </c>
      <c r="D16186">
        <v>9275000000</v>
      </c>
      <c r="E16186">
        <v>2020</v>
      </c>
    </row>
    <row r="16187" spans="1:5" x14ac:dyDescent="0.25">
      <c r="A16187" t="s">
        <v>364</v>
      </c>
      <c r="B16187" t="s">
        <v>201</v>
      </c>
      <c r="C16187" t="s">
        <v>482</v>
      </c>
      <c r="D16187">
        <v>0</v>
      </c>
      <c r="E16187">
        <v>2018</v>
      </c>
    </row>
    <row r="16188" spans="1:5" x14ac:dyDescent="0.25">
      <c r="A16188" t="s">
        <v>364</v>
      </c>
      <c r="B16188" t="s">
        <v>201</v>
      </c>
      <c r="C16188" t="s">
        <v>482</v>
      </c>
      <c r="D16188">
        <v>0</v>
      </c>
      <c r="E16188">
        <v>2019</v>
      </c>
    </row>
    <row r="16189" spans="1:5" x14ac:dyDescent="0.25">
      <c r="A16189" t="s">
        <v>364</v>
      </c>
      <c r="B16189" t="s">
        <v>201</v>
      </c>
      <c r="C16189" t="s">
        <v>482</v>
      </c>
      <c r="D16189">
        <v>0</v>
      </c>
      <c r="E16189">
        <v>2020</v>
      </c>
    </row>
    <row r="16190" spans="1:5" x14ac:dyDescent="0.25">
      <c r="A16190" t="s">
        <v>364</v>
      </c>
      <c r="B16190" t="s">
        <v>201</v>
      </c>
      <c r="C16190" t="s">
        <v>483</v>
      </c>
      <c r="D16190">
        <v>45641000000</v>
      </c>
      <c r="E16190">
        <v>2018</v>
      </c>
    </row>
    <row r="16191" spans="1:5" x14ac:dyDescent="0.25">
      <c r="A16191" t="s">
        <v>364</v>
      </c>
      <c r="B16191" t="s">
        <v>201</v>
      </c>
      <c r="C16191" t="s">
        <v>483</v>
      </c>
      <c r="D16191">
        <v>17313000000</v>
      </c>
      <c r="E16191">
        <v>2019</v>
      </c>
    </row>
    <row r="16192" spans="1:5" x14ac:dyDescent="0.25">
      <c r="A16192" t="s">
        <v>364</v>
      </c>
      <c r="B16192" t="s">
        <v>201</v>
      </c>
      <c r="C16192" t="s">
        <v>483</v>
      </c>
      <c r="D16192">
        <v>5818000000</v>
      </c>
      <c r="E16192">
        <v>2020</v>
      </c>
    </row>
    <row r="16193" spans="1:5" x14ac:dyDescent="0.25">
      <c r="A16193" t="s">
        <v>364</v>
      </c>
      <c r="B16193" t="s">
        <v>201</v>
      </c>
      <c r="C16193" t="s">
        <v>484</v>
      </c>
      <c r="D16193">
        <v>1607000000</v>
      </c>
      <c r="E16193">
        <v>2018</v>
      </c>
    </row>
    <row r="16194" spans="1:5" x14ac:dyDescent="0.25">
      <c r="A16194" t="s">
        <v>364</v>
      </c>
      <c r="B16194" t="s">
        <v>201</v>
      </c>
      <c r="C16194" t="s">
        <v>484</v>
      </c>
      <c r="D16194">
        <v>1653000000</v>
      </c>
      <c r="E16194">
        <v>2019</v>
      </c>
    </row>
    <row r="16195" spans="1:5" x14ac:dyDescent="0.25">
      <c r="A16195" t="s">
        <v>364</v>
      </c>
      <c r="B16195" t="s">
        <v>201</v>
      </c>
      <c r="C16195" t="s">
        <v>484</v>
      </c>
      <c r="D16195">
        <v>1590000000</v>
      </c>
      <c r="E16195">
        <v>2020</v>
      </c>
    </row>
    <row r="16196" spans="1:5" x14ac:dyDescent="0.25">
      <c r="A16196" t="s">
        <v>364</v>
      </c>
      <c r="B16196" t="s">
        <v>201</v>
      </c>
      <c r="C16196" t="s">
        <v>485</v>
      </c>
      <c r="D16196">
        <v>46372000000</v>
      </c>
      <c r="E16196">
        <v>2018</v>
      </c>
    </row>
    <row r="16197" spans="1:5" x14ac:dyDescent="0.25">
      <c r="A16197" t="s">
        <v>364</v>
      </c>
      <c r="B16197" t="s">
        <v>201</v>
      </c>
      <c r="C16197" t="s">
        <v>485</v>
      </c>
      <c r="D16197">
        <v>12074000000</v>
      </c>
      <c r="E16197">
        <v>2020</v>
      </c>
    </row>
    <row r="16198" spans="1:5" x14ac:dyDescent="0.25">
      <c r="A16198" t="s">
        <v>364</v>
      </c>
      <c r="B16198" t="s">
        <v>201</v>
      </c>
      <c r="C16198" t="s">
        <v>495</v>
      </c>
      <c r="D16198">
        <v>0</v>
      </c>
      <c r="E16198">
        <v>2019</v>
      </c>
    </row>
    <row r="16199" spans="1:5" x14ac:dyDescent="0.25">
      <c r="A16199" t="s">
        <v>364</v>
      </c>
      <c r="B16199" t="s">
        <v>201</v>
      </c>
      <c r="C16199" t="s">
        <v>486</v>
      </c>
      <c r="D16199">
        <v>-221000000</v>
      </c>
      <c r="E16199">
        <v>2018</v>
      </c>
    </row>
    <row r="16200" spans="1:5" x14ac:dyDescent="0.25">
      <c r="A16200" t="s">
        <v>364</v>
      </c>
      <c r="B16200" t="s">
        <v>201</v>
      </c>
      <c r="C16200" t="s">
        <v>486</v>
      </c>
      <c r="D16200">
        <v>-948000000</v>
      </c>
      <c r="E16200">
        <v>2019</v>
      </c>
    </row>
    <row r="16201" spans="1:5" x14ac:dyDescent="0.25">
      <c r="A16201" t="s">
        <v>364</v>
      </c>
      <c r="B16201" t="s">
        <v>201</v>
      </c>
      <c r="C16201" t="s">
        <v>486</v>
      </c>
      <c r="D16201">
        <v>16850000000</v>
      </c>
      <c r="E16201">
        <v>2020</v>
      </c>
    </row>
    <row r="16202" spans="1:5" x14ac:dyDescent="0.25">
      <c r="A16202" t="s">
        <v>366</v>
      </c>
      <c r="B16202" t="s">
        <v>203</v>
      </c>
      <c r="C16202" t="s">
        <v>411</v>
      </c>
      <c r="D16202">
        <v>18112000000</v>
      </c>
      <c r="E16202">
        <v>2018</v>
      </c>
    </row>
    <row r="16203" spans="1:5" x14ac:dyDescent="0.25">
      <c r="A16203" t="s">
        <v>366</v>
      </c>
      <c r="B16203" t="s">
        <v>203</v>
      </c>
      <c r="C16203" t="s">
        <v>411</v>
      </c>
      <c r="D16203">
        <v>17541000000</v>
      </c>
      <c r="E16203">
        <v>2019</v>
      </c>
    </row>
    <row r="16204" spans="1:5" x14ac:dyDescent="0.25">
      <c r="A16204" t="s">
        <v>366</v>
      </c>
      <c r="B16204" t="s">
        <v>203</v>
      </c>
      <c r="C16204" t="s">
        <v>411</v>
      </c>
      <c r="D16204">
        <v>19592000000</v>
      </c>
      <c r="E16204">
        <v>2020</v>
      </c>
    </row>
    <row r="16205" spans="1:5" x14ac:dyDescent="0.25">
      <c r="A16205" t="s">
        <v>366</v>
      </c>
      <c r="B16205" t="s">
        <v>203</v>
      </c>
      <c r="C16205" t="s">
        <v>10</v>
      </c>
      <c r="D16205">
        <v>7142000000</v>
      </c>
      <c r="E16205">
        <v>2018</v>
      </c>
    </row>
    <row r="16206" spans="1:5" x14ac:dyDescent="0.25">
      <c r="A16206" t="s">
        <v>366</v>
      </c>
      <c r="B16206" t="s">
        <v>203</v>
      </c>
      <c r="C16206" t="s">
        <v>10</v>
      </c>
      <c r="D16206">
        <v>7822000000</v>
      </c>
      <c r="E16206">
        <v>2019</v>
      </c>
    </row>
    <row r="16207" spans="1:5" x14ac:dyDescent="0.25">
      <c r="A16207" t="s">
        <v>366</v>
      </c>
      <c r="B16207" t="s">
        <v>203</v>
      </c>
      <c r="C16207" t="s">
        <v>10</v>
      </c>
      <c r="D16207">
        <v>8404000000</v>
      </c>
      <c r="E16207">
        <v>2020</v>
      </c>
    </row>
    <row r="16208" spans="1:5" x14ac:dyDescent="0.25">
      <c r="A16208" t="s">
        <v>366</v>
      </c>
      <c r="B16208" t="s">
        <v>203</v>
      </c>
      <c r="C16208" t="s">
        <v>412</v>
      </c>
      <c r="D16208">
        <v>0</v>
      </c>
      <c r="E16208">
        <v>2018</v>
      </c>
    </row>
    <row r="16209" spans="1:5" x14ac:dyDescent="0.25">
      <c r="A16209" t="s">
        <v>366</v>
      </c>
      <c r="B16209" t="s">
        <v>203</v>
      </c>
      <c r="C16209" t="s">
        <v>412</v>
      </c>
      <c r="D16209">
        <v>0</v>
      </c>
      <c r="E16209">
        <v>2019</v>
      </c>
    </row>
    <row r="16210" spans="1:5" x14ac:dyDescent="0.25">
      <c r="A16210" t="s">
        <v>366</v>
      </c>
      <c r="B16210" t="s">
        <v>203</v>
      </c>
      <c r="C16210" t="s">
        <v>412</v>
      </c>
      <c r="D16210">
        <v>0</v>
      </c>
      <c r="E16210">
        <v>2020</v>
      </c>
    </row>
    <row r="16211" spans="1:5" x14ac:dyDescent="0.25">
      <c r="A16211" t="s">
        <v>366</v>
      </c>
      <c r="B16211" t="s">
        <v>203</v>
      </c>
      <c r="C16211" t="s">
        <v>413</v>
      </c>
      <c r="D16211">
        <v>2432000000</v>
      </c>
      <c r="E16211">
        <v>2018</v>
      </c>
    </row>
    <row r="16212" spans="1:5" x14ac:dyDescent="0.25">
      <c r="A16212" t="s">
        <v>366</v>
      </c>
      <c r="B16212" t="s">
        <v>203</v>
      </c>
      <c r="C16212" t="s">
        <v>413</v>
      </c>
      <c r="D16212">
        <v>3492000000</v>
      </c>
      <c r="E16212">
        <v>2019</v>
      </c>
    </row>
    <row r="16213" spans="1:5" x14ac:dyDescent="0.25">
      <c r="A16213" t="s">
        <v>366</v>
      </c>
      <c r="B16213" t="s">
        <v>203</v>
      </c>
      <c r="C16213" t="s">
        <v>413</v>
      </c>
      <c r="D16213">
        <v>3462000000</v>
      </c>
      <c r="E16213">
        <v>2020</v>
      </c>
    </row>
    <row r="16214" spans="1:5" x14ac:dyDescent="0.25">
      <c r="A16214" t="s">
        <v>366</v>
      </c>
      <c r="B16214" t="s">
        <v>203</v>
      </c>
      <c r="C16214" t="s">
        <v>15</v>
      </c>
      <c r="D16214">
        <v>77648000000</v>
      </c>
      <c r="E16214">
        <v>2018</v>
      </c>
    </row>
    <row r="16215" spans="1:5" x14ac:dyDescent="0.25">
      <c r="A16215" t="s">
        <v>366</v>
      </c>
      <c r="B16215" t="s">
        <v>203</v>
      </c>
      <c r="C16215" t="s">
        <v>15</v>
      </c>
      <c r="D16215">
        <v>78547000000</v>
      </c>
      <c r="E16215">
        <v>2019</v>
      </c>
    </row>
    <row r="16216" spans="1:5" x14ac:dyDescent="0.25">
      <c r="A16216" t="s">
        <v>366</v>
      </c>
      <c r="B16216" t="s">
        <v>203</v>
      </c>
      <c r="C16216" t="s">
        <v>15</v>
      </c>
      <c r="D16216">
        <v>92918000000</v>
      </c>
      <c r="E16216">
        <v>2020</v>
      </c>
    </row>
    <row r="16217" spans="1:5" x14ac:dyDescent="0.25">
      <c r="A16217" t="s">
        <v>366</v>
      </c>
      <c r="B16217" t="s">
        <v>203</v>
      </c>
      <c r="C16217" t="s">
        <v>414</v>
      </c>
      <c r="D16217">
        <v>-3148000000</v>
      </c>
      <c r="E16217">
        <v>2018</v>
      </c>
    </row>
    <row r="16218" spans="1:5" x14ac:dyDescent="0.25">
      <c r="A16218" t="s">
        <v>366</v>
      </c>
      <c r="B16218" t="s">
        <v>203</v>
      </c>
      <c r="C16218" t="s">
        <v>414</v>
      </c>
      <c r="D16218">
        <v>-4062000000</v>
      </c>
      <c r="E16218">
        <v>2019</v>
      </c>
    </row>
    <row r="16219" spans="1:5" x14ac:dyDescent="0.25">
      <c r="A16219" t="s">
        <v>366</v>
      </c>
      <c r="B16219" t="s">
        <v>203</v>
      </c>
      <c r="C16219" t="s">
        <v>414</v>
      </c>
      <c r="D16219">
        <v>-4185000000</v>
      </c>
      <c r="E16219">
        <v>2020</v>
      </c>
    </row>
    <row r="16220" spans="1:5" x14ac:dyDescent="0.25">
      <c r="A16220" t="s">
        <v>366</v>
      </c>
      <c r="B16220" t="s">
        <v>203</v>
      </c>
      <c r="C16220" t="s">
        <v>415</v>
      </c>
      <c r="D16220">
        <v>-13769000000</v>
      </c>
      <c r="E16220">
        <v>2018</v>
      </c>
    </row>
    <row r="16221" spans="1:5" x14ac:dyDescent="0.25">
      <c r="A16221" t="s">
        <v>366</v>
      </c>
      <c r="B16221" t="s">
        <v>203</v>
      </c>
      <c r="C16221" t="s">
        <v>415</v>
      </c>
      <c r="D16221">
        <v>-8489000000</v>
      </c>
      <c r="E16221">
        <v>2019</v>
      </c>
    </row>
    <row r="16222" spans="1:5" x14ac:dyDescent="0.25">
      <c r="A16222" t="s">
        <v>366</v>
      </c>
      <c r="B16222" t="s">
        <v>203</v>
      </c>
      <c r="C16222" t="s">
        <v>415</v>
      </c>
      <c r="D16222">
        <v>3819000000</v>
      </c>
      <c r="E16222">
        <v>2020</v>
      </c>
    </row>
    <row r="16223" spans="1:5" x14ac:dyDescent="0.25">
      <c r="A16223" t="s">
        <v>366</v>
      </c>
      <c r="B16223" t="s">
        <v>203</v>
      </c>
      <c r="C16223" t="s">
        <v>416</v>
      </c>
      <c r="D16223">
        <v>4564000000</v>
      </c>
      <c r="E16223">
        <v>2018</v>
      </c>
    </row>
    <row r="16224" spans="1:5" x14ac:dyDescent="0.25">
      <c r="A16224" t="s">
        <v>366</v>
      </c>
      <c r="B16224" t="s">
        <v>203</v>
      </c>
      <c r="C16224" t="s">
        <v>416</v>
      </c>
      <c r="D16224">
        <v>-6437000000</v>
      </c>
      <c r="E16224">
        <v>2019</v>
      </c>
    </row>
    <row r="16225" spans="1:5" x14ac:dyDescent="0.25">
      <c r="A16225" t="s">
        <v>366</v>
      </c>
      <c r="B16225" t="s">
        <v>203</v>
      </c>
      <c r="C16225" t="s">
        <v>416</v>
      </c>
      <c r="D16225">
        <v>-11619000000</v>
      </c>
      <c r="E16225">
        <v>2020</v>
      </c>
    </row>
    <row r="16226" spans="1:5" x14ac:dyDescent="0.25">
      <c r="A16226" t="s">
        <v>366</v>
      </c>
      <c r="B16226" t="s">
        <v>203</v>
      </c>
      <c r="C16226" t="s">
        <v>417</v>
      </c>
      <c r="D16226">
        <v>9415000000</v>
      </c>
      <c r="E16226">
        <v>2018</v>
      </c>
    </row>
    <row r="16227" spans="1:5" x14ac:dyDescent="0.25">
      <c r="A16227" t="s">
        <v>366</v>
      </c>
      <c r="B16227" t="s">
        <v>203</v>
      </c>
      <c r="C16227" t="s">
        <v>417</v>
      </c>
      <c r="D16227">
        <v>9649000000</v>
      </c>
      <c r="E16227">
        <v>2019</v>
      </c>
    </row>
    <row r="16228" spans="1:5" x14ac:dyDescent="0.25">
      <c r="A16228" t="s">
        <v>366</v>
      </c>
      <c r="B16228" t="s">
        <v>203</v>
      </c>
      <c r="C16228" t="s">
        <v>417</v>
      </c>
      <c r="D16228">
        <v>10613000000</v>
      </c>
      <c r="E16228">
        <v>2020</v>
      </c>
    </row>
    <row r="16229" spans="1:5" x14ac:dyDescent="0.25">
      <c r="A16229" t="s">
        <v>366</v>
      </c>
      <c r="B16229" t="s">
        <v>203</v>
      </c>
      <c r="C16229" t="s">
        <v>418</v>
      </c>
      <c r="D16229">
        <v>8721000000</v>
      </c>
      <c r="E16229">
        <v>2018</v>
      </c>
    </row>
    <row r="16230" spans="1:5" x14ac:dyDescent="0.25">
      <c r="A16230" t="s">
        <v>366</v>
      </c>
      <c r="B16230" t="s">
        <v>203</v>
      </c>
      <c r="C16230" t="s">
        <v>418</v>
      </c>
      <c r="D16230">
        <v>5509000000</v>
      </c>
      <c r="E16230">
        <v>2019</v>
      </c>
    </row>
    <row r="16231" spans="1:5" x14ac:dyDescent="0.25">
      <c r="A16231" t="s">
        <v>366</v>
      </c>
      <c r="B16231" t="s">
        <v>203</v>
      </c>
      <c r="C16231" t="s">
        <v>418</v>
      </c>
      <c r="D16231">
        <v>8185000000</v>
      </c>
      <c r="E16231">
        <v>2020</v>
      </c>
    </row>
    <row r="16232" spans="1:5" x14ac:dyDescent="0.25">
      <c r="A16232" t="s">
        <v>366</v>
      </c>
      <c r="B16232" t="s">
        <v>203</v>
      </c>
      <c r="C16232" t="s">
        <v>419</v>
      </c>
      <c r="D16232">
        <v>253000000</v>
      </c>
      <c r="E16232">
        <v>2018</v>
      </c>
    </row>
    <row r="16233" spans="1:5" x14ac:dyDescent="0.25">
      <c r="A16233" t="s">
        <v>366</v>
      </c>
      <c r="B16233" t="s">
        <v>203</v>
      </c>
      <c r="C16233" t="s">
        <v>419</v>
      </c>
      <c r="D16233">
        <v>650000000</v>
      </c>
      <c r="E16233">
        <v>2019</v>
      </c>
    </row>
    <row r="16234" spans="1:5" x14ac:dyDescent="0.25">
      <c r="A16234" t="s">
        <v>366</v>
      </c>
      <c r="B16234" t="s">
        <v>203</v>
      </c>
      <c r="C16234" t="s">
        <v>419</v>
      </c>
      <c r="D16234">
        <v>420000000</v>
      </c>
      <c r="E16234">
        <v>2020</v>
      </c>
    </row>
    <row r="16235" spans="1:5" x14ac:dyDescent="0.25">
      <c r="A16235" t="s">
        <v>366</v>
      </c>
      <c r="B16235" t="s">
        <v>203</v>
      </c>
      <c r="C16235" t="s">
        <v>420</v>
      </c>
      <c r="D16235">
        <v>174000000</v>
      </c>
      <c r="E16235">
        <v>2018</v>
      </c>
    </row>
    <row r="16236" spans="1:5" x14ac:dyDescent="0.25">
      <c r="A16236" t="s">
        <v>366</v>
      </c>
      <c r="B16236" t="s">
        <v>203</v>
      </c>
      <c r="C16236" t="s">
        <v>420</v>
      </c>
      <c r="D16236">
        <v>190000000</v>
      </c>
      <c r="E16236">
        <v>2019</v>
      </c>
    </row>
    <row r="16237" spans="1:5" x14ac:dyDescent="0.25">
      <c r="A16237" t="s">
        <v>366</v>
      </c>
      <c r="B16237" t="s">
        <v>203</v>
      </c>
      <c r="C16237" t="s">
        <v>420</v>
      </c>
      <c r="D16237">
        <v>516000000</v>
      </c>
      <c r="E16237">
        <v>2020</v>
      </c>
    </row>
    <row r="16238" spans="1:5" x14ac:dyDescent="0.25">
      <c r="A16238" t="s">
        <v>366</v>
      </c>
      <c r="B16238" t="s">
        <v>203</v>
      </c>
      <c r="C16238" t="s">
        <v>421</v>
      </c>
      <c r="D16238">
        <v>1330000000</v>
      </c>
      <c r="E16238">
        <v>2018</v>
      </c>
    </row>
    <row r="16239" spans="1:5" x14ac:dyDescent="0.25">
      <c r="A16239" t="s">
        <v>366</v>
      </c>
      <c r="B16239" t="s">
        <v>203</v>
      </c>
      <c r="C16239" t="s">
        <v>421</v>
      </c>
      <c r="D16239">
        <v>448000000</v>
      </c>
      <c r="E16239">
        <v>2019</v>
      </c>
    </row>
    <row r="16240" spans="1:5" x14ac:dyDescent="0.25">
      <c r="A16240" t="s">
        <v>366</v>
      </c>
      <c r="B16240" t="s">
        <v>203</v>
      </c>
      <c r="C16240" t="s">
        <v>421</v>
      </c>
      <c r="D16240">
        <v>607000000</v>
      </c>
      <c r="E16240">
        <v>2020</v>
      </c>
    </row>
    <row r="16241" spans="1:5" x14ac:dyDescent="0.25">
      <c r="A16241" t="s">
        <v>366</v>
      </c>
      <c r="B16241" t="s">
        <v>203</v>
      </c>
      <c r="C16241" t="s">
        <v>422</v>
      </c>
      <c r="D16241">
        <v>-912000000</v>
      </c>
      <c r="E16241">
        <v>2018</v>
      </c>
    </row>
    <row r="16242" spans="1:5" x14ac:dyDescent="0.25">
      <c r="A16242" t="s">
        <v>366</v>
      </c>
      <c r="B16242" t="s">
        <v>203</v>
      </c>
      <c r="C16242" t="s">
        <v>422</v>
      </c>
      <c r="D16242">
        <v>479000000</v>
      </c>
      <c r="E16242">
        <v>2019</v>
      </c>
    </row>
    <row r="16243" spans="1:5" x14ac:dyDescent="0.25">
      <c r="A16243" t="s">
        <v>366</v>
      </c>
      <c r="B16243" t="s">
        <v>203</v>
      </c>
      <c r="C16243" t="s">
        <v>422</v>
      </c>
      <c r="D16243">
        <v>303000000</v>
      </c>
      <c r="E16243">
        <v>2020</v>
      </c>
    </row>
    <row r="16244" spans="1:5" x14ac:dyDescent="0.25">
      <c r="A16244" t="s">
        <v>366</v>
      </c>
      <c r="B16244" t="s">
        <v>203</v>
      </c>
      <c r="C16244" t="s">
        <v>423</v>
      </c>
      <c r="D16244">
        <v>23000000</v>
      </c>
      <c r="E16244">
        <v>2018</v>
      </c>
    </row>
    <row r="16245" spans="1:5" x14ac:dyDescent="0.25">
      <c r="A16245" t="s">
        <v>366</v>
      </c>
      <c r="B16245" t="s">
        <v>203</v>
      </c>
      <c r="C16245" t="s">
        <v>423</v>
      </c>
      <c r="D16245">
        <v>23000000</v>
      </c>
      <c r="E16245">
        <v>2019</v>
      </c>
    </row>
    <row r="16246" spans="1:5" x14ac:dyDescent="0.25">
      <c r="A16246" t="s">
        <v>366</v>
      </c>
      <c r="B16246" t="s">
        <v>203</v>
      </c>
      <c r="C16246" t="s">
        <v>423</v>
      </c>
      <c r="D16246">
        <v>23000000</v>
      </c>
      <c r="E16246">
        <v>2020</v>
      </c>
    </row>
    <row r="16247" spans="1:5" x14ac:dyDescent="0.25">
      <c r="A16247" t="s">
        <v>366</v>
      </c>
      <c r="B16247" t="s">
        <v>203</v>
      </c>
      <c r="C16247" t="s">
        <v>424</v>
      </c>
      <c r="D16247">
        <v>44000000</v>
      </c>
      <c r="E16247">
        <v>2018</v>
      </c>
    </row>
    <row r="16248" spans="1:5" x14ac:dyDescent="0.25">
      <c r="A16248" t="s">
        <v>366</v>
      </c>
      <c r="B16248" t="s">
        <v>203</v>
      </c>
      <c r="C16248" t="s">
        <v>424</v>
      </c>
      <c r="D16248">
        <v>39000000</v>
      </c>
      <c r="E16248">
        <v>2019</v>
      </c>
    </row>
    <row r="16249" spans="1:5" x14ac:dyDescent="0.25">
      <c r="A16249" t="s">
        <v>366</v>
      </c>
      <c r="B16249" t="s">
        <v>203</v>
      </c>
      <c r="C16249" t="s">
        <v>424</v>
      </c>
      <c r="D16249">
        <v>55000000</v>
      </c>
      <c r="E16249">
        <v>2020</v>
      </c>
    </row>
    <row r="16250" spans="1:5" x14ac:dyDescent="0.25">
      <c r="A16250" t="s">
        <v>366</v>
      </c>
      <c r="B16250" t="s">
        <v>203</v>
      </c>
      <c r="C16250" t="s">
        <v>425</v>
      </c>
      <c r="D16250">
        <v>10453000000</v>
      </c>
      <c r="E16250">
        <v>2018</v>
      </c>
    </row>
    <row r="16251" spans="1:5" x14ac:dyDescent="0.25">
      <c r="A16251" t="s">
        <v>366</v>
      </c>
      <c r="B16251" t="s">
        <v>203</v>
      </c>
      <c r="C16251" t="s">
        <v>425</v>
      </c>
      <c r="D16251">
        <v>8133000000</v>
      </c>
      <c r="E16251">
        <v>2019</v>
      </c>
    </row>
    <row r="16252" spans="1:5" x14ac:dyDescent="0.25">
      <c r="A16252" t="s">
        <v>366</v>
      </c>
      <c r="B16252" t="s">
        <v>203</v>
      </c>
      <c r="C16252" t="s">
        <v>425</v>
      </c>
      <c r="D16252">
        <v>5944000000</v>
      </c>
      <c r="E16252">
        <v>2020</v>
      </c>
    </row>
    <row r="16253" spans="1:5" x14ac:dyDescent="0.25">
      <c r="A16253" t="s">
        <v>366</v>
      </c>
      <c r="B16253" t="s">
        <v>203</v>
      </c>
      <c r="C16253" t="s">
        <v>426</v>
      </c>
      <c r="D16253">
        <v>10497000000</v>
      </c>
      <c r="E16253">
        <v>2018</v>
      </c>
    </row>
    <row r="16254" spans="1:5" x14ac:dyDescent="0.25">
      <c r="A16254" t="s">
        <v>366</v>
      </c>
      <c r="B16254" t="s">
        <v>203</v>
      </c>
      <c r="C16254" t="s">
        <v>426</v>
      </c>
      <c r="D16254">
        <v>8172000000</v>
      </c>
      <c r="E16254">
        <v>2019</v>
      </c>
    </row>
    <row r="16255" spans="1:5" x14ac:dyDescent="0.25">
      <c r="A16255" t="s">
        <v>366</v>
      </c>
      <c r="B16255" t="s">
        <v>203</v>
      </c>
      <c r="C16255" t="s">
        <v>426</v>
      </c>
      <c r="D16255">
        <v>5999000000</v>
      </c>
      <c r="E16255">
        <v>2020</v>
      </c>
    </row>
    <row r="16256" spans="1:5" x14ac:dyDescent="0.25">
      <c r="A16256" t="s">
        <v>366</v>
      </c>
      <c r="B16256" t="s">
        <v>203</v>
      </c>
      <c r="C16256" t="s">
        <v>21</v>
      </c>
      <c r="D16256">
        <v>29381000000</v>
      </c>
      <c r="E16256">
        <v>2018</v>
      </c>
    </row>
    <row r="16257" spans="1:5" x14ac:dyDescent="0.25">
      <c r="A16257" t="s">
        <v>366</v>
      </c>
      <c r="B16257" t="s">
        <v>203</v>
      </c>
      <c r="C16257" t="s">
        <v>21</v>
      </c>
      <c r="D16257">
        <v>30132000000</v>
      </c>
      <c r="E16257">
        <v>2019</v>
      </c>
    </row>
    <row r="16258" spans="1:5" x14ac:dyDescent="0.25">
      <c r="A16258" t="s">
        <v>366</v>
      </c>
      <c r="B16258" t="s">
        <v>203</v>
      </c>
      <c r="C16258" t="s">
        <v>21</v>
      </c>
      <c r="D16258">
        <v>31797000000</v>
      </c>
      <c r="E16258">
        <v>2020</v>
      </c>
    </row>
    <row r="16259" spans="1:5" x14ac:dyDescent="0.25">
      <c r="A16259" t="s">
        <v>366</v>
      </c>
      <c r="B16259" t="s">
        <v>203</v>
      </c>
      <c r="C16259" t="s">
        <v>427</v>
      </c>
      <c r="D16259">
        <v>54551000000</v>
      </c>
      <c r="E16259">
        <v>2018</v>
      </c>
    </row>
    <row r="16260" spans="1:5" x14ac:dyDescent="0.25">
      <c r="A16260" t="s">
        <v>366</v>
      </c>
      <c r="B16260" t="s">
        <v>203</v>
      </c>
      <c r="C16260" t="s">
        <v>427</v>
      </c>
      <c r="D16260">
        <v>56870000000</v>
      </c>
      <c r="E16260">
        <v>2019</v>
      </c>
    </row>
    <row r="16261" spans="1:5" x14ac:dyDescent="0.25">
      <c r="A16261" t="s">
        <v>366</v>
      </c>
      <c r="B16261" t="s">
        <v>203</v>
      </c>
      <c r="C16261" t="s">
        <v>427</v>
      </c>
      <c r="D16261">
        <v>60292000000</v>
      </c>
      <c r="E16261">
        <v>2020</v>
      </c>
    </row>
    <row r="16262" spans="1:5" x14ac:dyDescent="0.25">
      <c r="A16262" t="s">
        <v>366</v>
      </c>
      <c r="B16262" t="s">
        <v>203</v>
      </c>
      <c r="C16262" t="s">
        <v>13</v>
      </c>
      <c r="D16262">
        <v>21893000000</v>
      </c>
      <c r="E16262">
        <v>2018</v>
      </c>
    </row>
    <row r="16263" spans="1:5" x14ac:dyDescent="0.25">
      <c r="A16263" t="s">
        <v>366</v>
      </c>
      <c r="B16263" t="s">
        <v>203</v>
      </c>
      <c r="C16263" t="s">
        <v>13</v>
      </c>
      <c r="D16263">
        <v>17645000000</v>
      </c>
      <c r="E16263">
        <v>2019</v>
      </c>
    </row>
    <row r="16264" spans="1:5" x14ac:dyDescent="0.25">
      <c r="A16264" t="s">
        <v>366</v>
      </c>
      <c r="B16264" t="s">
        <v>203</v>
      </c>
      <c r="C16264" t="s">
        <v>13</v>
      </c>
      <c r="D16264">
        <v>23001000000</v>
      </c>
      <c r="E16264">
        <v>2020</v>
      </c>
    </row>
    <row r="16265" spans="1:5" x14ac:dyDescent="0.25">
      <c r="A16265" t="s">
        <v>366</v>
      </c>
      <c r="B16265" t="s">
        <v>203</v>
      </c>
      <c r="C16265" t="s">
        <v>16</v>
      </c>
      <c r="D16265">
        <v>22138000000</v>
      </c>
      <c r="E16265">
        <v>2018</v>
      </c>
    </row>
    <row r="16266" spans="1:5" x14ac:dyDescent="0.25">
      <c r="A16266" t="s">
        <v>366</v>
      </c>
      <c r="B16266" t="s">
        <v>203</v>
      </c>
      <c r="C16266" t="s">
        <v>16</v>
      </c>
      <c r="D16266">
        <v>20461000000</v>
      </c>
      <c r="E16266">
        <v>2019</v>
      </c>
    </row>
    <row r="16267" spans="1:5" x14ac:dyDescent="0.25">
      <c r="A16267" t="s">
        <v>366</v>
      </c>
      <c r="B16267" t="s">
        <v>203</v>
      </c>
      <c r="C16267" t="s">
        <v>16</v>
      </c>
      <c r="D16267">
        <v>23372000000</v>
      </c>
      <c r="E16267">
        <v>2020</v>
      </c>
    </row>
    <row r="16268" spans="1:5" x14ac:dyDescent="0.25">
      <c r="A16268" t="s">
        <v>366</v>
      </c>
      <c r="B16268" t="s">
        <v>203</v>
      </c>
      <c r="C16268" t="s">
        <v>428</v>
      </c>
      <c r="D16268">
        <v>2399000000</v>
      </c>
      <c r="E16268">
        <v>2018</v>
      </c>
    </row>
    <row r="16269" spans="1:5" x14ac:dyDescent="0.25">
      <c r="A16269" t="s">
        <v>366</v>
      </c>
      <c r="B16269" t="s">
        <v>203</v>
      </c>
      <c r="C16269" t="s">
        <v>428</v>
      </c>
      <c r="D16269">
        <v>2548000000</v>
      </c>
      <c r="E16269">
        <v>2020</v>
      </c>
    </row>
    <row r="16270" spans="1:5" x14ac:dyDescent="0.25">
      <c r="A16270" t="s">
        <v>366</v>
      </c>
      <c r="B16270" t="s">
        <v>203</v>
      </c>
      <c r="C16270" t="s">
        <v>429</v>
      </c>
      <c r="D16270">
        <v>2399000000</v>
      </c>
      <c r="E16270">
        <v>2018</v>
      </c>
    </row>
    <row r="16271" spans="1:5" x14ac:dyDescent="0.25">
      <c r="A16271" t="s">
        <v>366</v>
      </c>
      <c r="B16271" t="s">
        <v>203</v>
      </c>
      <c r="C16271" t="s">
        <v>429</v>
      </c>
      <c r="D16271">
        <v>2432000000</v>
      </c>
      <c r="E16271">
        <v>2019</v>
      </c>
    </row>
    <row r="16272" spans="1:5" x14ac:dyDescent="0.25">
      <c r="A16272" t="s">
        <v>366</v>
      </c>
      <c r="B16272" t="s">
        <v>203</v>
      </c>
      <c r="C16272" t="s">
        <v>429</v>
      </c>
      <c r="D16272">
        <v>2432000000</v>
      </c>
      <c r="E16272">
        <v>2019</v>
      </c>
    </row>
    <row r="16273" spans="1:5" x14ac:dyDescent="0.25">
      <c r="A16273" t="s">
        <v>366</v>
      </c>
      <c r="B16273" t="s">
        <v>203</v>
      </c>
      <c r="C16273" t="s">
        <v>429</v>
      </c>
      <c r="D16273">
        <v>2548000000</v>
      </c>
      <c r="E16273">
        <v>2020</v>
      </c>
    </row>
    <row r="16274" spans="1:5" x14ac:dyDescent="0.25">
      <c r="A16274" t="s">
        <v>366</v>
      </c>
      <c r="B16274" t="s">
        <v>203</v>
      </c>
      <c r="C16274" t="s">
        <v>430</v>
      </c>
      <c r="D16274">
        <v>9189000000</v>
      </c>
      <c r="E16274">
        <v>2018</v>
      </c>
    </row>
    <row r="16275" spans="1:5" x14ac:dyDescent="0.25">
      <c r="A16275" t="s">
        <v>366</v>
      </c>
      <c r="B16275" t="s">
        <v>203</v>
      </c>
      <c r="C16275" t="s">
        <v>430</v>
      </c>
      <c r="D16275">
        <v>9312000000</v>
      </c>
      <c r="E16275">
        <v>2019</v>
      </c>
    </row>
    <row r="16276" spans="1:5" x14ac:dyDescent="0.25">
      <c r="A16276" t="s">
        <v>366</v>
      </c>
      <c r="B16276" t="s">
        <v>203</v>
      </c>
      <c r="C16276" t="s">
        <v>430</v>
      </c>
      <c r="D16276">
        <v>9069000000</v>
      </c>
      <c r="E16276">
        <v>2020</v>
      </c>
    </row>
    <row r="16277" spans="1:5" x14ac:dyDescent="0.25">
      <c r="A16277" t="s">
        <v>366</v>
      </c>
      <c r="B16277" t="s">
        <v>203</v>
      </c>
      <c r="C16277" t="s">
        <v>431</v>
      </c>
      <c r="D16277">
        <v>0</v>
      </c>
      <c r="E16277">
        <v>2018</v>
      </c>
    </row>
    <row r="16278" spans="1:5" x14ac:dyDescent="0.25">
      <c r="A16278" t="s">
        <v>366</v>
      </c>
      <c r="B16278" t="s">
        <v>203</v>
      </c>
      <c r="C16278" t="s">
        <v>431</v>
      </c>
      <c r="D16278">
        <v>0</v>
      </c>
      <c r="E16278">
        <v>2019</v>
      </c>
    </row>
    <row r="16279" spans="1:5" x14ac:dyDescent="0.25">
      <c r="A16279" t="s">
        <v>366</v>
      </c>
      <c r="B16279" t="s">
        <v>203</v>
      </c>
      <c r="C16279" t="s">
        <v>431</v>
      </c>
      <c r="D16279">
        <v>0</v>
      </c>
      <c r="E16279">
        <v>2020</v>
      </c>
    </row>
    <row r="16280" spans="1:5" x14ac:dyDescent="0.25">
      <c r="A16280" t="s">
        <v>366</v>
      </c>
      <c r="B16280" t="s">
        <v>203</v>
      </c>
      <c r="C16280" t="s">
        <v>432</v>
      </c>
      <c r="D16280">
        <v>43463</v>
      </c>
      <c r="E16280">
        <v>2018</v>
      </c>
    </row>
    <row r="16281" spans="1:5" x14ac:dyDescent="0.25">
      <c r="A16281" t="s">
        <v>366</v>
      </c>
      <c r="B16281" t="s">
        <v>203</v>
      </c>
      <c r="C16281" t="s">
        <v>432</v>
      </c>
      <c r="D16281">
        <v>43827</v>
      </c>
      <c r="E16281">
        <v>2019</v>
      </c>
    </row>
    <row r="16282" spans="1:5" x14ac:dyDescent="0.25">
      <c r="A16282" t="s">
        <v>366</v>
      </c>
      <c r="B16282" t="s">
        <v>203</v>
      </c>
      <c r="C16282" t="s">
        <v>432</v>
      </c>
      <c r="D16282">
        <v>44191</v>
      </c>
      <c r="E16282">
        <v>2020</v>
      </c>
    </row>
    <row r="16283" spans="1:5" x14ac:dyDescent="0.25">
      <c r="A16283" t="s">
        <v>366</v>
      </c>
      <c r="B16283" t="s">
        <v>203</v>
      </c>
      <c r="C16283" t="s">
        <v>433</v>
      </c>
      <c r="D16283">
        <v>84000000</v>
      </c>
      <c r="E16283">
        <v>2018</v>
      </c>
    </row>
    <row r="16284" spans="1:5" x14ac:dyDescent="0.25">
      <c r="A16284" t="s">
        <v>366</v>
      </c>
      <c r="B16284" t="s">
        <v>203</v>
      </c>
      <c r="C16284" t="s">
        <v>433</v>
      </c>
      <c r="D16284">
        <v>82000000</v>
      </c>
      <c r="E16284">
        <v>2019</v>
      </c>
    </row>
    <row r="16285" spans="1:5" x14ac:dyDescent="0.25">
      <c r="A16285" t="s">
        <v>366</v>
      </c>
      <c r="B16285" t="s">
        <v>203</v>
      </c>
      <c r="C16285" t="s">
        <v>433</v>
      </c>
      <c r="D16285">
        <v>98000000</v>
      </c>
      <c r="E16285">
        <v>2020</v>
      </c>
    </row>
    <row r="16286" spans="1:5" x14ac:dyDescent="0.25">
      <c r="A16286" t="s">
        <v>366</v>
      </c>
      <c r="B16286" t="s">
        <v>203</v>
      </c>
      <c r="C16286" t="s">
        <v>434</v>
      </c>
      <c r="D16286">
        <v>14518000000</v>
      </c>
      <c r="E16286">
        <v>2018</v>
      </c>
    </row>
    <row r="16287" spans="1:5" x14ac:dyDescent="0.25">
      <c r="A16287" t="s">
        <v>366</v>
      </c>
      <c r="B16287" t="s">
        <v>203</v>
      </c>
      <c r="C16287" t="s">
        <v>434</v>
      </c>
      <c r="D16287">
        <v>14786000000</v>
      </c>
      <c r="E16287">
        <v>2019</v>
      </c>
    </row>
    <row r="16288" spans="1:5" x14ac:dyDescent="0.25">
      <c r="A16288" t="s">
        <v>366</v>
      </c>
      <c r="B16288" t="s">
        <v>203</v>
      </c>
      <c r="C16288" t="s">
        <v>434</v>
      </c>
      <c r="D16288">
        <v>13454000000</v>
      </c>
      <c r="E16288">
        <v>2020</v>
      </c>
    </row>
    <row r="16289" spans="1:5" x14ac:dyDescent="0.25">
      <c r="A16289" t="s">
        <v>366</v>
      </c>
      <c r="B16289" t="s">
        <v>203</v>
      </c>
      <c r="C16289" t="s">
        <v>435</v>
      </c>
      <c r="D16289">
        <v>0</v>
      </c>
      <c r="E16289">
        <v>2018</v>
      </c>
    </row>
    <row r="16290" spans="1:5" x14ac:dyDescent="0.25">
      <c r="A16290" t="s">
        <v>366</v>
      </c>
      <c r="B16290" t="s">
        <v>203</v>
      </c>
      <c r="C16290" t="s">
        <v>435</v>
      </c>
      <c r="D16290">
        <v>0</v>
      </c>
      <c r="E16290">
        <v>2019</v>
      </c>
    </row>
    <row r="16291" spans="1:5" x14ac:dyDescent="0.25">
      <c r="A16291" t="s">
        <v>366</v>
      </c>
      <c r="B16291" t="s">
        <v>203</v>
      </c>
      <c r="C16291" t="s">
        <v>435</v>
      </c>
      <c r="D16291">
        <v>0</v>
      </c>
      <c r="E16291">
        <v>2020</v>
      </c>
    </row>
    <row r="16292" spans="1:5" x14ac:dyDescent="0.25">
      <c r="A16292" t="s">
        <v>366</v>
      </c>
      <c r="B16292" t="s">
        <v>203</v>
      </c>
      <c r="C16292" t="s">
        <v>436</v>
      </c>
      <c r="D16292">
        <v>14808000000</v>
      </c>
      <c r="E16292">
        <v>2018</v>
      </c>
    </row>
    <row r="16293" spans="1:5" x14ac:dyDescent="0.25">
      <c r="A16293" t="s">
        <v>366</v>
      </c>
      <c r="B16293" t="s">
        <v>203</v>
      </c>
      <c r="C16293" t="s">
        <v>436</v>
      </c>
      <c r="D16293">
        <v>15501000000</v>
      </c>
      <c r="E16293">
        <v>2019</v>
      </c>
    </row>
    <row r="16294" spans="1:5" x14ac:dyDescent="0.25">
      <c r="A16294" t="s">
        <v>366</v>
      </c>
      <c r="B16294" t="s">
        <v>203</v>
      </c>
      <c r="C16294" t="s">
        <v>436</v>
      </c>
      <c r="D16294">
        <v>18757000000</v>
      </c>
      <c r="E16294">
        <v>2020</v>
      </c>
    </row>
    <row r="16295" spans="1:5" x14ac:dyDescent="0.25">
      <c r="A16295" t="s">
        <v>366</v>
      </c>
      <c r="B16295" t="s">
        <v>203</v>
      </c>
      <c r="C16295" t="s">
        <v>437</v>
      </c>
      <c r="D16295">
        <v>35280000000</v>
      </c>
      <c r="E16295">
        <v>2018</v>
      </c>
    </row>
    <row r="16296" spans="1:5" x14ac:dyDescent="0.25">
      <c r="A16296" t="s">
        <v>366</v>
      </c>
      <c r="B16296" t="s">
        <v>203</v>
      </c>
      <c r="C16296" t="s">
        <v>437</v>
      </c>
      <c r="D16296">
        <v>37029000000</v>
      </c>
      <c r="E16296">
        <v>2019</v>
      </c>
    </row>
    <row r="16297" spans="1:5" x14ac:dyDescent="0.25">
      <c r="A16297" t="s">
        <v>366</v>
      </c>
      <c r="B16297" t="s">
        <v>203</v>
      </c>
      <c r="C16297" t="s">
        <v>437</v>
      </c>
      <c r="D16297">
        <v>38575000000</v>
      </c>
      <c r="E16297">
        <v>2020</v>
      </c>
    </row>
    <row r="16298" spans="1:5" x14ac:dyDescent="0.25">
      <c r="A16298" t="s">
        <v>366</v>
      </c>
      <c r="B16298" t="s">
        <v>203</v>
      </c>
      <c r="C16298" t="s">
        <v>438</v>
      </c>
      <c r="D16298">
        <v>12559000000</v>
      </c>
      <c r="E16298">
        <v>2018</v>
      </c>
    </row>
    <row r="16299" spans="1:5" x14ac:dyDescent="0.25">
      <c r="A16299" t="s">
        <v>366</v>
      </c>
      <c r="B16299" t="s">
        <v>203</v>
      </c>
      <c r="C16299" t="s">
        <v>438</v>
      </c>
      <c r="D16299">
        <v>7353000000</v>
      </c>
      <c r="E16299">
        <v>2019</v>
      </c>
    </row>
    <row r="16300" spans="1:5" x14ac:dyDescent="0.25">
      <c r="A16300" t="s">
        <v>366</v>
      </c>
      <c r="B16300" t="s">
        <v>203</v>
      </c>
      <c r="C16300" t="s">
        <v>438</v>
      </c>
      <c r="D16300">
        <v>7175000000</v>
      </c>
      <c r="E16300">
        <v>2020</v>
      </c>
    </row>
    <row r="16301" spans="1:5" x14ac:dyDescent="0.25">
      <c r="A16301" t="s">
        <v>366</v>
      </c>
      <c r="B16301" t="s">
        <v>203</v>
      </c>
      <c r="C16301" t="s">
        <v>439</v>
      </c>
      <c r="D16301">
        <v>0</v>
      </c>
      <c r="E16301">
        <v>2018</v>
      </c>
    </row>
    <row r="16302" spans="1:5" x14ac:dyDescent="0.25">
      <c r="A16302" t="s">
        <v>366</v>
      </c>
      <c r="B16302" t="s">
        <v>203</v>
      </c>
      <c r="C16302" t="s">
        <v>439</v>
      </c>
      <c r="D16302">
        <v>0</v>
      </c>
      <c r="E16302">
        <v>2019</v>
      </c>
    </row>
    <row r="16303" spans="1:5" x14ac:dyDescent="0.25">
      <c r="A16303" t="s">
        <v>366</v>
      </c>
      <c r="B16303" t="s">
        <v>203</v>
      </c>
      <c r="C16303" t="s">
        <v>439</v>
      </c>
      <c r="D16303">
        <v>0</v>
      </c>
      <c r="E16303">
        <v>2020</v>
      </c>
    </row>
    <row r="16304" spans="1:5" x14ac:dyDescent="0.25">
      <c r="A16304" t="s">
        <v>366</v>
      </c>
      <c r="B16304" t="s">
        <v>203</v>
      </c>
      <c r="C16304" t="s">
        <v>23</v>
      </c>
      <c r="D16304">
        <v>-3370000000</v>
      </c>
      <c r="E16304">
        <v>2018</v>
      </c>
    </row>
    <row r="16305" spans="1:5" x14ac:dyDescent="0.25">
      <c r="A16305" t="s">
        <v>366</v>
      </c>
      <c r="B16305" t="s">
        <v>203</v>
      </c>
      <c r="C16305" t="s">
        <v>23</v>
      </c>
      <c r="D16305">
        <v>1959000000</v>
      </c>
      <c r="E16305">
        <v>2019</v>
      </c>
    </row>
    <row r="16306" spans="1:5" x14ac:dyDescent="0.25">
      <c r="A16306" t="s">
        <v>366</v>
      </c>
      <c r="B16306" t="s">
        <v>203</v>
      </c>
      <c r="C16306" t="s">
        <v>23</v>
      </c>
      <c r="D16306">
        <v>1894000000</v>
      </c>
      <c r="E16306">
        <v>2020</v>
      </c>
    </row>
    <row r="16307" spans="1:5" x14ac:dyDescent="0.25">
      <c r="A16307" t="s">
        <v>366</v>
      </c>
      <c r="B16307" t="s">
        <v>203</v>
      </c>
      <c r="C16307" t="s">
        <v>440</v>
      </c>
      <c r="D16307">
        <v>15825000000</v>
      </c>
      <c r="E16307">
        <v>2018</v>
      </c>
    </row>
    <row r="16308" spans="1:5" x14ac:dyDescent="0.25">
      <c r="A16308" t="s">
        <v>366</v>
      </c>
      <c r="B16308" t="s">
        <v>203</v>
      </c>
      <c r="C16308" t="s">
        <v>440</v>
      </c>
      <c r="D16308">
        <v>16043000000</v>
      </c>
      <c r="E16308">
        <v>2019</v>
      </c>
    </row>
    <row r="16309" spans="1:5" x14ac:dyDescent="0.25">
      <c r="A16309" t="s">
        <v>366</v>
      </c>
      <c r="B16309" t="s">
        <v>203</v>
      </c>
      <c r="C16309" t="s">
        <v>440</v>
      </c>
      <c r="D16309">
        <v>19315000000</v>
      </c>
      <c r="E16309">
        <v>2020</v>
      </c>
    </row>
    <row r="16310" spans="1:5" x14ac:dyDescent="0.25">
      <c r="A16310" t="s">
        <v>366</v>
      </c>
      <c r="B16310" t="s">
        <v>203</v>
      </c>
      <c r="C16310" t="s">
        <v>22</v>
      </c>
      <c r="D16310">
        <v>1219000000</v>
      </c>
      <c r="E16310">
        <v>2018</v>
      </c>
    </row>
    <row r="16311" spans="1:5" x14ac:dyDescent="0.25">
      <c r="A16311" t="s">
        <v>366</v>
      </c>
      <c r="B16311" t="s">
        <v>203</v>
      </c>
      <c r="C16311" t="s">
        <v>22</v>
      </c>
      <c r="D16311">
        <v>935000000</v>
      </c>
      <c r="E16311">
        <v>2019</v>
      </c>
    </row>
    <row r="16312" spans="1:5" x14ac:dyDescent="0.25">
      <c r="A16312" t="s">
        <v>366</v>
      </c>
      <c r="B16312" t="s">
        <v>203</v>
      </c>
      <c r="C16312" t="s">
        <v>22</v>
      </c>
      <c r="D16312">
        <v>1128000000</v>
      </c>
      <c r="E16312">
        <v>2020</v>
      </c>
    </row>
    <row r="16313" spans="1:5" x14ac:dyDescent="0.25">
      <c r="A16313" t="s">
        <v>366</v>
      </c>
      <c r="B16313" t="s">
        <v>203</v>
      </c>
      <c r="C16313" t="s">
        <v>441</v>
      </c>
      <c r="D16313">
        <v>0</v>
      </c>
      <c r="E16313">
        <v>2018</v>
      </c>
    </row>
    <row r="16314" spans="1:5" x14ac:dyDescent="0.25">
      <c r="A16314" t="s">
        <v>366</v>
      </c>
      <c r="B16314" t="s">
        <v>203</v>
      </c>
      <c r="C16314" t="s">
        <v>441</v>
      </c>
      <c r="D16314">
        <v>0</v>
      </c>
      <c r="E16314">
        <v>2019</v>
      </c>
    </row>
    <row r="16315" spans="1:5" x14ac:dyDescent="0.25">
      <c r="A16315" t="s">
        <v>366</v>
      </c>
      <c r="B16315" t="s">
        <v>203</v>
      </c>
      <c r="C16315" t="s">
        <v>441</v>
      </c>
      <c r="D16315">
        <v>0</v>
      </c>
      <c r="E16315">
        <v>2020</v>
      </c>
    </row>
    <row r="16316" spans="1:5" x14ac:dyDescent="0.25">
      <c r="A16316" t="s">
        <v>366</v>
      </c>
      <c r="B16316" t="s">
        <v>203</v>
      </c>
      <c r="C16316" t="s">
        <v>11</v>
      </c>
      <c r="D16316">
        <v>3128000000</v>
      </c>
      <c r="E16316">
        <v>2018</v>
      </c>
    </row>
    <row r="16317" spans="1:5" x14ac:dyDescent="0.25">
      <c r="A16317" t="s">
        <v>366</v>
      </c>
      <c r="B16317" t="s">
        <v>203</v>
      </c>
      <c r="C16317" t="s">
        <v>11</v>
      </c>
      <c r="D16317">
        <v>3338000000</v>
      </c>
      <c r="E16317">
        <v>2019</v>
      </c>
    </row>
    <row r="16318" spans="1:5" x14ac:dyDescent="0.25">
      <c r="A16318" t="s">
        <v>366</v>
      </c>
      <c r="B16318" t="s">
        <v>203</v>
      </c>
      <c r="C16318" t="s">
        <v>11</v>
      </c>
      <c r="D16318">
        <v>4172000000</v>
      </c>
      <c r="E16318">
        <v>2020</v>
      </c>
    </row>
    <row r="16319" spans="1:5" x14ac:dyDescent="0.25">
      <c r="A16319" t="s">
        <v>366</v>
      </c>
      <c r="B16319" t="s">
        <v>203</v>
      </c>
      <c r="C16319" t="s">
        <v>19</v>
      </c>
      <c r="D16319">
        <v>77648000000</v>
      </c>
      <c r="E16319">
        <v>2018</v>
      </c>
    </row>
    <row r="16320" spans="1:5" x14ac:dyDescent="0.25">
      <c r="A16320" t="s">
        <v>366</v>
      </c>
      <c r="B16320" t="s">
        <v>203</v>
      </c>
      <c r="C16320" t="s">
        <v>19</v>
      </c>
      <c r="D16320">
        <v>78547000000</v>
      </c>
      <c r="E16320">
        <v>2019</v>
      </c>
    </row>
    <row r="16321" spans="1:5" x14ac:dyDescent="0.25">
      <c r="A16321" t="s">
        <v>366</v>
      </c>
      <c r="B16321" t="s">
        <v>203</v>
      </c>
      <c r="C16321" t="s">
        <v>19</v>
      </c>
      <c r="D16321">
        <v>92918000000</v>
      </c>
      <c r="E16321">
        <v>2020</v>
      </c>
    </row>
    <row r="16322" spans="1:5" x14ac:dyDescent="0.25">
      <c r="A16322" t="s">
        <v>366</v>
      </c>
      <c r="B16322" t="s">
        <v>203</v>
      </c>
      <c r="C16322" t="s">
        <v>18</v>
      </c>
      <c r="D16322">
        <v>63046000000</v>
      </c>
      <c r="E16322">
        <v>2018</v>
      </c>
    </row>
    <row r="16323" spans="1:5" x14ac:dyDescent="0.25">
      <c r="A16323" t="s">
        <v>366</v>
      </c>
      <c r="B16323" t="s">
        <v>203</v>
      </c>
      <c r="C16323" t="s">
        <v>18</v>
      </c>
      <c r="D16323">
        <v>63679000000</v>
      </c>
      <c r="E16323">
        <v>2019</v>
      </c>
    </row>
    <row r="16324" spans="1:5" x14ac:dyDescent="0.25">
      <c r="A16324" t="s">
        <v>366</v>
      </c>
      <c r="B16324" t="s">
        <v>203</v>
      </c>
      <c r="C16324" t="s">
        <v>18</v>
      </c>
      <c r="D16324">
        <v>79366000000</v>
      </c>
      <c r="E16324">
        <v>2020</v>
      </c>
    </row>
    <row r="16325" spans="1:5" x14ac:dyDescent="0.25">
      <c r="A16325" t="s">
        <v>366</v>
      </c>
      <c r="B16325" t="s">
        <v>203</v>
      </c>
      <c r="C16325" t="s">
        <v>442</v>
      </c>
      <c r="D16325">
        <v>0</v>
      </c>
      <c r="E16325">
        <v>2018</v>
      </c>
    </row>
    <row r="16326" spans="1:5" x14ac:dyDescent="0.25">
      <c r="A16326" t="s">
        <v>366</v>
      </c>
      <c r="B16326" t="s">
        <v>203</v>
      </c>
      <c r="C16326" t="s">
        <v>442</v>
      </c>
      <c r="D16326">
        <v>0</v>
      </c>
      <c r="E16326">
        <v>2019</v>
      </c>
    </row>
    <row r="16327" spans="1:5" x14ac:dyDescent="0.25">
      <c r="A16327" t="s">
        <v>366</v>
      </c>
      <c r="B16327" t="s">
        <v>203</v>
      </c>
      <c r="C16327" t="s">
        <v>442</v>
      </c>
      <c r="D16327">
        <v>0</v>
      </c>
      <c r="E16327">
        <v>2020</v>
      </c>
    </row>
    <row r="16328" spans="1:5" x14ac:dyDescent="0.25">
      <c r="A16328" t="s">
        <v>366</v>
      </c>
      <c r="B16328" t="s">
        <v>203</v>
      </c>
      <c r="C16328" t="s">
        <v>443</v>
      </c>
      <c r="D16328">
        <v>2409000000</v>
      </c>
      <c r="E16328">
        <v>2018</v>
      </c>
    </row>
    <row r="16329" spans="1:5" x14ac:dyDescent="0.25">
      <c r="A16329" t="s">
        <v>366</v>
      </c>
      <c r="B16329" t="s">
        <v>203</v>
      </c>
      <c r="C16329" t="s">
        <v>443</v>
      </c>
      <c r="D16329">
        <v>2683000000</v>
      </c>
      <c r="E16329">
        <v>2019</v>
      </c>
    </row>
    <row r="16330" spans="1:5" x14ac:dyDescent="0.25">
      <c r="A16330" t="s">
        <v>366</v>
      </c>
      <c r="B16330" t="s">
        <v>203</v>
      </c>
      <c r="C16330" t="s">
        <v>443</v>
      </c>
      <c r="D16330">
        <v>2792000000</v>
      </c>
      <c r="E16330">
        <v>2020</v>
      </c>
    </row>
    <row r="16331" spans="1:5" x14ac:dyDescent="0.25">
      <c r="A16331" t="s">
        <v>366</v>
      </c>
      <c r="B16331" t="s">
        <v>203</v>
      </c>
      <c r="C16331" t="s">
        <v>444</v>
      </c>
      <c r="D16331">
        <v>-4007000000</v>
      </c>
      <c r="E16331">
        <v>2018</v>
      </c>
    </row>
    <row r="16332" spans="1:5" x14ac:dyDescent="0.25">
      <c r="A16332" t="s">
        <v>366</v>
      </c>
      <c r="B16332" t="s">
        <v>203</v>
      </c>
      <c r="C16332" t="s">
        <v>444</v>
      </c>
      <c r="D16332">
        <v>651000000</v>
      </c>
      <c r="E16332">
        <v>2019</v>
      </c>
    </row>
    <row r="16333" spans="1:5" x14ac:dyDescent="0.25">
      <c r="A16333" t="s">
        <v>366</v>
      </c>
      <c r="B16333" t="s">
        <v>203</v>
      </c>
      <c r="C16333" t="s">
        <v>444</v>
      </c>
      <c r="D16333">
        <v>11979000000</v>
      </c>
      <c r="E16333">
        <v>2020</v>
      </c>
    </row>
    <row r="16334" spans="1:5" x14ac:dyDescent="0.25">
      <c r="A16334" t="s">
        <v>366</v>
      </c>
      <c r="B16334" t="s">
        <v>203</v>
      </c>
      <c r="C16334" t="s">
        <v>445</v>
      </c>
      <c r="D16334">
        <v>0</v>
      </c>
      <c r="E16334">
        <v>2018</v>
      </c>
    </row>
    <row r="16335" spans="1:5" x14ac:dyDescent="0.25">
      <c r="A16335" t="s">
        <v>366</v>
      </c>
      <c r="B16335" t="s">
        <v>203</v>
      </c>
      <c r="C16335" t="s">
        <v>445</v>
      </c>
      <c r="D16335">
        <v>0</v>
      </c>
      <c r="E16335">
        <v>2019</v>
      </c>
    </row>
    <row r="16336" spans="1:5" x14ac:dyDescent="0.25">
      <c r="A16336" t="s">
        <v>366</v>
      </c>
      <c r="B16336" t="s">
        <v>203</v>
      </c>
      <c r="C16336" t="s">
        <v>445</v>
      </c>
      <c r="D16336">
        <v>0</v>
      </c>
      <c r="E16336">
        <v>2020</v>
      </c>
    </row>
    <row r="16337" spans="1:5" x14ac:dyDescent="0.25">
      <c r="A16337" t="s">
        <v>366</v>
      </c>
      <c r="B16337" t="s">
        <v>203</v>
      </c>
      <c r="C16337" t="s">
        <v>446</v>
      </c>
      <c r="D16337">
        <v>0</v>
      </c>
      <c r="E16337">
        <v>2018</v>
      </c>
    </row>
    <row r="16338" spans="1:5" x14ac:dyDescent="0.25">
      <c r="A16338" t="s">
        <v>366</v>
      </c>
      <c r="B16338" t="s">
        <v>203</v>
      </c>
      <c r="C16338" t="s">
        <v>446</v>
      </c>
      <c r="D16338">
        <v>0</v>
      </c>
      <c r="E16338">
        <v>2019</v>
      </c>
    </row>
    <row r="16339" spans="1:5" x14ac:dyDescent="0.25">
      <c r="A16339" t="s">
        <v>366</v>
      </c>
      <c r="B16339" t="s">
        <v>203</v>
      </c>
      <c r="C16339" t="s">
        <v>446</v>
      </c>
      <c r="D16339">
        <v>0</v>
      </c>
      <c r="E16339">
        <v>2020</v>
      </c>
    </row>
    <row r="16340" spans="1:5" x14ac:dyDescent="0.25">
      <c r="A16340" t="s">
        <v>366</v>
      </c>
      <c r="B16340" t="s">
        <v>203</v>
      </c>
      <c r="C16340" t="s">
        <v>447</v>
      </c>
      <c r="D16340">
        <v>-10814000000</v>
      </c>
      <c r="E16340">
        <v>2018</v>
      </c>
    </row>
    <row r="16341" spans="1:5" x14ac:dyDescent="0.25">
      <c r="A16341" t="s">
        <v>366</v>
      </c>
      <c r="B16341" t="s">
        <v>203</v>
      </c>
      <c r="C16341" t="s">
        <v>447</v>
      </c>
      <c r="D16341">
        <v>-7483000000</v>
      </c>
      <c r="E16341">
        <v>2019</v>
      </c>
    </row>
    <row r="16342" spans="1:5" x14ac:dyDescent="0.25">
      <c r="A16342" t="s">
        <v>366</v>
      </c>
      <c r="B16342" t="s">
        <v>203</v>
      </c>
      <c r="C16342" t="s">
        <v>447</v>
      </c>
      <c r="D16342">
        <v>4505000000</v>
      </c>
      <c r="E16342">
        <v>2020</v>
      </c>
    </row>
    <row r="16343" spans="1:5" x14ac:dyDescent="0.25">
      <c r="A16343" t="s">
        <v>366</v>
      </c>
      <c r="B16343" t="s">
        <v>203</v>
      </c>
      <c r="C16343" t="s">
        <v>448</v>
      </c>
      <c r="D16343">
        <v>0</v>
      </c>
      <c r="E16343">
        <v>2018</v>
      </c>
    </row>
    <row r="16344" spans="1:5" x14ac:dyDescent="0.25">
      <c r="A16344" t="s">
        <v>366</v>
      </c>
      <c r="B16344" t="s">
        <v>203</v>
      </c>
      <c r="C16344" t="s">
        <v>448</v>
      </c>
      <c r="D16344">
        <v>0</v>
      </c>
      <c r="E16344">
        <v>2019</v>
      </c>
    </row>
    <row r="16345" spans="1:5" x14ac:dyDescent="0.25">
      <c r="A16345" t="s">
        <v>366</v>
      </c>
      <c r="B16345" t="s">
        <v>203</v>
      </c>
      <c r="C16345" t="s">
        <v>448</v>
      </c>
      <c r="D16345">
        <v>0</v>
      </c>
      <c r="E16345">
        <v>2020</v>
      </c>
    </row>
    <row r="16346" spans="1:5" x14ac:dyDescent="0.25">
      <c r="A16346" t="s">
        <v>366</v>
      </c>
      <c r="B16346" t="s">
        <v>203</v>
      </c>
      <c r="C16346" t="s">
        <v>449</v>
      </c>
      <c r="D16346">
        <v>8687000000</v>
      </c>
      <c r="E16346">
        <v>2018</v>
      </c>
    </row>
    <row r="16347" spans="1:5" x14ac:dyDescent="0.25">
      <c r="A16347" t="s">
        <v>366</v>
      </c>
      <c r="B16347" t="s">
        <v>203</v>
      </c>
      <c r="C16347" t="s">
        <v>449</v>
      </c>
      <c r="D16347">
        <v>-6518000000</v>
      </c>
      <c r="E16347">
        <v>2019</v>
      </c>
    </row>
    <row r="16348" spans="1:5" x14ac:dyDescent="0.25">
      <c r="A16348" t="s">
        <v>366</v>
      </c>
      <c r="B16348" t="s">
        <v>203</v>
      </c>
      <c r="C16348" t="s">
        <v>449</v>
      </c>
      <c r="D16348">
        <v>-10511000000</v>
      </c>
      <c r="E16348">
        <v>2020</v>
      </c>
    </row>
    <row r="16349" spans="1:5" x14ac:dyDescent="0.25">
      <c r="A16349" t="s">
        <v>366</v>
      </c>
      <c r="B16349" t="s">
        <v>203</v>
      </c>
      <c r="C16349" t="s">
        <v>450</v>
      </c>
      <c r="D16349">
        <v>0</v>
      </c>
      <c r="E16349">
        <v>2018</v>
      </c>
    </row>
    <row r="16350" spans="1:5" x14ac:dyDescent="0.25">
      <c r="A16350" t="s">
        <v>366</v>
      </c>
      <c r="B16350" t="s">
        <v>203</v>
      </c>
      <c r="C16350" t="s">
        <v>450</v>
      </c>
      <c r="D16350">
        <v>0</v>
      </c>
      <c r="E16350">
        <v>2019</v>
      </c>
    </row>
    <row r="16351" spans="1:5" x14ac:dyDescent="0.25">
      <c r="A16351" t="s">
        <v>366</v>
      </c>
      <c r="B16351" t="s">
        <v>203</v>
      </c>
      <c r="C16351" t="s">
        <v>450</v>
      </c>
      <c r="D16351">
        <v>0</v>
      </c>
      <c r="E16351">
        <v>2020</v>
      </c>
    </row>
    <row r="16352" spans="1:5" x14ac:dyDescent="0.25">
      <c r="A16352" t="s">
        <v>366</v>
      </c>
      <c r="B16352" t="s">
        <v>203</v>
      </c>
      <c r="C16352" t="s">
        <v>451</v>
      </c>
      <c r="D16352">
        <v>-2036000000</v>
      </c>
      <c r="E16352">
        <v>2018</v>
      </c>
    </row>
    <row r="16353" spans="1:5" x14ac:dyDescent="0.25">
      <c r="A16353" t="s">
        <v>366</v>
      </c>
      <c r="B16353" t="s">
        <v>203</v>
      </c>
      <c r="C16353" t="s">
        <v>451</v>
      </c>
      <c r="D16353">
        <v>-1076000000</v>
      </c>
      <c r="E16353">
        <v>2019</v>
      </c>
    </row>
    <row r="16354" spans="1:5" x14ac:dyDescent="0.25">
      <c r="A16354" t="s">
        <v>366</v>
      </c>
      <c r="B16354" t="s">
        <v>203</v>
      </c>
      <c r="C16354" t="s">
        <v>451</v>
      </c>
      <c r="D16354">
        <v>-948000000</v>
      </c>
      <c r="E16354">
        <v>2020</v>
      </c>
    </row>
    <row r="16355" spans="1:5" x14ac:dyDescent="0.25">
      <c r="A16355" t="s">
        <v>366</v>
      </c>
      <c r="B16355" t="s">
        <v>203</v>
      </c>
      <c r="C16355" t="s">
        <v>452</v>
      </c>
      <c r="D16355">
        <v>0</v>
      </c>
      <c r="E16355">
        <v>2018</v>
      </c>
    </row>
    <row r="16356" spans="1:5" x14ac:dyDescent="0.25">
      <c r="A16356" t="s">
        <v>366</v>
      </c>
      <c r="B16356" t="s">
        <v>203</v>
      </c>
      <c r="C16356" t="s">
        <v>452</v>
      </c>
      <c r="D16356">
        <v>0</v>
      </c>
      <c r="E16356">
        <v>2019</v>
      </c>
    </row>
    <row r="16357" spans="1:5" x14ac:dyDescent="0.25">
      <c r="A16357" t="s">
        <v>366</v>
      </c>
      <c r="B16357" t="s">
        <v>203</v>
      </c>
      <c r="C16357" t="s">
        <v>452</v>
      </c>
      <c r="D16357">
        <v>0</v>
      </c>
      <c r="E16357">
        <v>2020</v>
      </c>
    </row>
    <row r="16358" spans="1:5" x14ac:dyDescent="0.25">
      <c r="A16358" t="s">
        <v>366</v>
      </c>
      <c r="B16358" t="s">
        <v>203</v>
      </c>
      <c r="C16358" t="s">
        <v>453</v>
      </c>
      <c r="D16358">
        <v>44000000</v>
      </c>
      <c r="E16358">
        <v>2018</v>
      </c>
    </row>
    <row r="16359" spans="1:5" x14ac:dyDescent="0.25">
      <c r="A16359" t="s">
        <v>366</v>
      </c>
      <c r="B16359" t="s">
        <v>203</v>
      </c>
      <c r="C16359" t="s">
        <v>453</v>
      </c>
      <c r="D16359">
        <v>39000000</v>
      </c>
      <c r="E16359">
        <v>2019</v>
      </c>
    </row>
    <row r="16360" spans="1:5" x14ac:dyDescent="0.25">
      <c r="A16360" t="s">
        <v>366</v>
      </c>
      <c r="B16360" t="s">
        <v>203</v>
      </c>
      <c r="C16360" t="s">
        <v>453</v>
      </c>
      <c r="D16360">
        <v>55000000</v>
      </c>
      <c r="E16360">
        <v>2020</v>
      </c>
    </row>
    <row r="16361" spans="1:5" x14ac:dyDescent="0.25">
      <c r="A16361" t="s">
        <v>366</v>
      </c>
      <c r="B16361" t="s">
        <v>203</v>
      </c>
      <c r="C16361" t="s">
        <v>454</v>
      </c>
      <c r="D16361">
        <v>12515000000</v>
      </c>
      <c r="E16361">
        <v>2018</v>
      </c>
    </row>
    <row r="16362" spans="1:5" x14ac:dyDescent="0.25">
      <c r="A16362" t="s">
        <v>366</v>
      </c>
      <c r="B16362" t="s">
        <v>203</v>
      </c>
      <c r="C16362" t="s">
        <v>454</v>
      </c>
      <c r="D16362">
        <v>7314000000</v>
      </c>
      <c r="E16362">
        <v>2019</v>
      </c>
    </row>
    <row r="16363" spans="1:5" x14ac:dyDescent="0.25">
      <c r="A16363" t="s">
        <v>366</v>
      </c>
      <c r="B16363" t="s">
        <v>203</v>
      </c>
      <c r="C16363" t="s">
        <v>454</v>
      </c>
      <c r="D16363">
        <v>7120000000</v>
      </c>
      <c r="E16363">
        <v>2020</v>
      </c>
    </row>
    <row r="16364" spans="1:5" x14ac:dyDescent="0.25">
      <c r="A16364" t="s">
        <v>366</v>
      </c>
      <c r="B16364" t="s">
        <v>203</v>
      </c>
      <c r="C16364" t="s">
        <v>24</v>
      </c>
      <c r="D16364">
        <v>12559000000</v>
      </c>
      <c r="E16364">
        <v>2018</v>
      </c>
    </row>
    <row r="16365" spans="1:5" x14ac:dyDescent="0.25">
      <c r="A16365" t="s">
        <v>366</v>
      </c>
      <c r="B16365" t="s">
        <v>203</v>
      </c>
      <c r="C16365" t="s">
        <v>24</v>
      </c>
      <c r="D16365">
        <v>7353000000</v>
      </c>
      <c r="E16365">
        <v>2019</v>
      </c>
    </row>
    <row r="16366" spans="1:5" x14ac:dyDescent="0.25">
      <c r="A16366" t="s">
        <v>366</v>
      </c>
      <c r="B16366" t="s">
        <v>203</v>
      </c>
      <c r="C16366" t="s">
        <v>24</v>
      </c>
      <c r="D16366">
        <v>7175000000</v>
      </c>
      <c r="E16366">
        <v>2020</v>
      </c>
    </row>
    <row r="16367" spans="1:5" x14ac:dyDescent="0.25">
      <c r="A16367" t="s">
        <v>366</v>
      </c>
      <c r="B16367" t="s">
        <v>203</v>
      </c>
      <c r="C16367" t="s">
        <v>455</v>
      </c>
      <c r="D16367">
        <v>17589000000</v>
      </c>
      <c r="E16367">
        <v>2018</v>
      </c>
    </row>
    <row r="16368" spans="1:5" x14ac:dyDescent="0.25">
      <c r="A16368" t="s">
        <v>366</v>
      </c>
      <c r="B16368" t="s">
        <v>203</v>
      </c>
      <c r="C16368" t="s">
        <v>455</v>
      </c>
      <c r="D16368">
        <v>19305000000</v>
      </c>
      <c r="E16368">
        <v>2019</v>
      </c>
    </row>
    <row r="16369" spans="1:5" x14ac:dyDescent="0.25">
      <c r="A16369" t="s">
        <v>366</v>
      </c>
      <c r="B16369" t="s">
        <v>203</v>
      </c>
      <c r="C16369" t="s">
        <v>455</v>
      </c>
      <c r="D16369">
        <v>21369000000</v>
      </c>
      <c r="E16369">
        <v>2020</v>
      </c>
    </row>
    <row r="16370" spans="1:5" x14ac:dyDescent="0.25">
      <c r="A16370" t="s">
        <v>366</v>
      </c>
      <c r="B16370" t="s">
        <v>203</v>
      </c>
      <c r="C16370" t="s">
        <v>14</v>
      </c>
      <c r="D16370">
        <v>55755000000</v>
      </c>
      <c r="E16370">
        <v>2018</v>
      </c>
    </row>
    <row r="16371" spans="1:5" x14ac:dyDescent="0.25">
      <c r="A16371" t="s">
        <v>366</v>
      </c>
      <c r="B16371" t="s">
        <v>203</v>
      </c>
      <c r="C16371" t="s">
        <v>14</v>
      </c>
      <c r="D16371">
        <v>60902000000</v>
      </c>
      <c r="E16371">
        <v>2019</v>
      </c>
    </row>
    <row r="16372" spans="1:5" x14ac:dyDescent="0.25">
      <c r="A16372" t="s">
        <v>366</v>
      </c>
      <c r="B16372" t="s">
        <v>203</v>
      </c>
      <c r="C16372" t="s">
        <v>14</v>
      </c>
      <c r="D16372">
        <v>69917000000</v>
      </c>
      <c r="E16372">
        <v>2020</v>
      </c>
    </row>
    <row r="16373" spans="1:5" x14ac:dyDescent="0.25">
      <c r="A16373" t="s">
        <v>366</v>
      </c>
      <c r="B16373" t="s">
        <v>203</v>
      </c>
      <c r="C16373" t="s">
        <v>17</v>
      </c>
      <c r="D16373">
        <v>40908000000</v>
      </c>
      <c r="E16373">
        <v>2018</v>
      </c>
    </row>
    <row r="16374" spans="1:5" x14ac:dyDescent="0.25">
      <c r="A16374" t="s">
        <v>366</v>
      </c>
      <c r="B16374" t="s">
        <v>203</v>
      </c>
      <c r="C16374" t="s">
        <v>17</v>
      </c>
      <c r="D16374">
        <v>43218000000</v>
      </c>
      <c r="E16374">
        <v>2019</v>
      </c>
    </row>
    <row r="16375" spans="1:5" x14ac:dyDescent="0.25">
      <c r="A16375" t="s">
        <v>366</v>
      </c>
      <c r="B16375" t="s">
        <v>203</v>
      </c>
      <c r="C16375" t="s">
        <v>17</v>
      </c>
      <c r="D16375">
        <v>55994000000</v>
      </c>
      <c r="E16375">
        <v>2020</v>
      </c>
    </row>
    <row r="16376" spans="1:5" x14ac:dyDescent="0.25">
      <c r="A16376" t="s">
        <v>366</v>
      </c>
      <c r="B16376" t="s">
        <v>203</v>
      </c>
      <c r="C16376" t="s">
        <v>456</v>
      </c>
      <c r="D16376">
        <v>24872000000</v>
      </c>
      <c r="E16376">
        <v>2018</v>
      </c>
    </row>
    <row r="16377" spans="1:5" x14ac:dyDescent="0.25">
      <c r="A16377" t="s">
        <v>366</v>
      </c>
      <c r="B16377" t="s">
        <v>203</v>
      </c>
      <c r="C16377" t="s">
        <v>456</v>
      </c>
      <c r="D16377">
        <v>26782000000</v>
      </c>
      <c r="E16377">
        <v>2019</v>
      </c>
    </row>
    <row r="16378" spans="1:5" x14ac:dyDescent="0.25">
      <c r="A16378" t="s">
        <v>366</v>
      </c>
      <c r="B16378" t="s">
        <v>203</v>
      </c>
      <c r="C16378" t="s">
        <v>456</v>
      </c>
      <c r="D16378">
        <v>28378000000</v>
      </c>
      <c r="E16378">
        <v>2020</v>
      </c>
    </row>
    <row r="16379" spans="1:5" x14ac:dyDescent="0.25">
      <c r="A16379" t="s">
        <v>366</v>
      </c>
      <c r="B16379" t="s">
        <v>203</v>
      </c>
      <c r="C16379" t="s">
        <v>457</v>
      </c>
      <c r="D16379">
        <v>0</v>
      </c>
      <c r="E16379">
        <v>2018</v>
      </c>
    </row>
    <row r="16380" spans="1:5" x14ac:dyDescent="0.25">
      <c r="A16380" t="s">
        <v>366</v>
      </c>
      <c r="B16380" t="s">
        <v>203</v>
      </c>
      <c r="C16380" t="s">
        <v>457</v>
      </c>
      <c r="D16380">
        <v>0</v>
      </c>
      <c r="E16380">
        <v>2020</v>
      </c>
    </row>
    <row r="16381" spans="1:5" x14ac:dyDescent="0.25">
      <c r="A16381" t="s">
        <v>366</v>
      </c>
      <c r="B16381" t="s">
        <v>203</v>
      </c>
      <c r="C16381" t="s">
        <v>494</v>
      </c>
      <c r="D16381">
        <v>0</v>
      </c>
      <c r="E16381">
        <v>2019</v>
      </c>
    </row>
    <row r="16382" spans="1:5" x14ac:dyDescent="0.25">
      <c r="A16382" t="s">
        <v>366</v>
      </c>
      <c r="B16382" t="s">
        <v>203</v>
      </c>
      <c r="C16382" t="s">
        <v>458</v>
      </c>
      <c r="D16382">
        <v>25170000000</v>
      </c>
      <c r="E16382">
        <v>2018</v>
      </c>
    </row>
    <row r="16383" spans="1:5" x14ac:dyDescent="0.25">
      <c r="A16383" t="s">
        <v>366</v>
      </c>
      <c r="B16383" t="s">
        <v>203</v>
      </c>
      <c r="C16383" t="s">
        <v>458</v>
      </c>
      <c r="D16383">
        <v>26738000000</v>
      </c>
      <c r="E16383">
        <v>2019</v>
      </c>
    </row>
    <row r="16384" spans="1:5" x14ac:dyDescent="0.25">
      <c r="A16384" t="s">
        <v>366</v>
      </c>
      <c r="B16384" t="s">
        <v>203</v>
      </c>
      <c r="C16384" t="s">
        <v>458</v>
      </c>
      <c r="D16384">
        <v>28495000000</v>
      </c>
      <c r="E16384">
        <v>2020</v>
      </c>
    </row>
    <row r="16385" spans="1:5" x14ac:dyDescent="0.25">
      <c r="A16385" t="s">
        <v>366</v>
      </c>
      <c r="B16385" t="s">
        <v>203</v>
      </c>
      <c r="C16385" t="s">
        <v>459</v>
      </c>
      <c r="D16385">
        <v>10110000000</v>
      </c>
      <c r="E16385">
        <v>2018</v>
      </c>
    </row>
    <row r="16386" spans="1:5" x14ac:dyDescent="0.25">
      <c r="A16386" t="s">
        <v>366</v>
      </c>
      <c r="B16386" t="s">
        <v>203</v>
      </c>
      <c r="C16386" t="s">
        <v>459</v>
      </c>
      <c r="D16386">
        <v>10291000000</v>
      </c>
      <c r="E16386">
        <v>2019</v>
      </c>
    </row>
    <row r="16387" spans="1:5" x14ac:dyDescent="0.25">
      <c r="A16387" t="s">
        <v>366</v>
      </c>
      <c r="B16387" t="s">
        <v>203</v>
      </c>
      <c r="C16387" t="s">
        <v>459</v>
      </c>
      <c r="D16387">
        <v>10080000000</v>
      </c>
      <c r="E16387">
        <v>2020</v>
      </c>
    </row>
    <row r="16388" spans="1:5" x14ac:dyDescent="0.25">
      <c r="A16388" t="s">
        <v>366</v>
      </c>
      <c r="B16388" t="s">
        <v>203</v>
      </c>
      <c r="C16388" t="s">
        <v>460</v>
      </c>
      <c r="D16388">
        <v>-16875000000</v>
      </c>
      <c r="E16388">
        <v>2018</v>
      </c>
    </row>
    <row r="16389" spans="1:5" x14ac:dyDescent="0.25">
      <c r="A16389" t="s">
        <v>366</v>
      </c>
      <c r="B16389" t="s">
        <v>203</v>
      </c>
      <c r="C16389" t="s">
        <v>460</v>
      </c>
      <c r="D16389">
        <v>-17851000000</v>
      </c>
      <c r="E16389">
        <v>2019</v>
      </c>
    </row>
    <row r="16390" spans="1:5" x14ac:dyDescent="0.25">
      <c r="A16390" t="s">
        <v>366</v>
      </c>
      <c r="B16390" t="s">
        <v>203</v>
      </c>
      <c r="C16390" t="s">
        <v>460</v>
      </c>
      <c r="D16390">
        <v>-15719000000</v>
      </c>
      <c r="E16390">
        <v>2020</v>
      </c>
    </row>
    <row r="16391" spans="1:5" x14ac:dyDescent="0.25">
      <c r="A16391" t="s">
        <v>366</v>
      </c>
      <c r="B16391" t="s">
        <v>203</v>
      </c>
      <c r="C16391" t="s">
        <v>461</v>
      </c>
      <c r="D16391">
        <v>20536000000</v>
      </c>
      <c r="E16391">
        <v>2018</v>
      </c>
    </row>
    <row r="16392" spans="1:5" x14ac:dyDescent="0.25">
      <c r="A16392" t="s">
        <v>366</v>
      </c>
      <c r="B16392" t="s">
        <v>203</v>
      </c>
      <c r="C16392" t="s">
        <v>461</v>
      </c>
      <c r="D16392">
        <v>-2359000000</v>
      </c>
      <c r="E16392">
        <v>2019</v>
      </c>
    </row>
    <row r="16393" spans="1:5" x14ac:dyDescent="0.25">
      <c r="A16393" t="s">
        <v>366</v>
      </c>
      <c r="B16393" t="s">
        <v>203</v>
      </c>
      <c r="C16393" t="s">
        <v>461</v>
      </c>
      <c r="D16393">
        <v>-7434000000</v>
      </c>
      <c r="E16393">
        <v>2020</v>
      </c>
    </row>
    <row r="16394" spans="1:5" x14ac:dyDescent="0.25">
      <c r="A16394" t="s">
        <v>366</v>
      </c>
      <c r="B16394" t="s">
        <v>203</v>
      </c>
      <c r="C16394" t="s">
        <v>462</v>
      </c>
      <c r="D16394">
        <v>4782000000</v>
      </c>
      <c r="E16394">
        <v>2018</v>
      </c>
    </row>
    <row r="16395" spans="1:5" x14ac:dyDescent="0.25">
      <c r="A16395" t="s">
        <v>366</v>
      </c>
      <c r="B16395" t="s">
        <v>203</v>
      </c>
      <c r="C16395" t="s">
        <v>462</v>
      </c>
      <c r="D16395">
        <v>5173000000</v>
      </c>
      <c r="E16395">
        <v>2019</v>
      </c>
    </row>
    <row r="16396" spans="1:5" x14ac:dyDescent="0.25">
      <c r="A16396" t="s">
        <v>366</v>
      </c>
      <c r="B16396" t="s">
        <v>203</v>
      </c>
      <c r="C16396" t="s">
        <v>462</v>
      </c>
      <c r="D16396">
        <v>5850000000</v>
      </c>
      <c r="E16396">
        <v>2020</v>
      </c>
    </row>
    <row r="16397" spans="1:5" x14ac:dyDescent="0.25">
      <c r="A16397" t="s">
        <v>366</v>
      </c>
      <c r="B16397" t="s">
        <v>203</v>
      </c>
      <c r="C16397" t="s">
        <v>463</v>
      </c>
      <c r="D16397">
        <v>-2062000000</v>
      </c>
      <c r="E16397">
        <v>2018</v>
      </c>
    </row>
    <row r="16398" spans="1:5" x14ac:dyDescent="0.25">
      <c r="A16398" t="s">
        <v>366</v>
      </c>
      <c r="B16398" t="s">
        <v>203</v>
      </c>
      <c r="C16398" t="s">
        <v>463</v>
      </c>
      <c r="D16398">
        <v>819000000</v>
      </c>
      <c r="E16398">
        <v>2019</v>
      </c>
    </row>
    <row r="16399" spans="1:5" x14ac:dyDescent="0.25">
      <c r="A16399" t="s">
        <v>366</v>
      </c>
      <c r="B16399" t="s">
        <v>203</v>
      </c>
      <c r="C16399" t="s">
        <v>463</v>
      </c>
      <c r="D16399">
        <v>-1176000000</v>
      </c>
      <c r="E16399">
        <v>2020</v>
      </c>
    </row>
    <row r="16400" spans="1:5" x14ac:dyDescent="0.25">
      <c r="A16400" t="s">
        <v>366</v>
      </c>
      <c r="B16400" t="s">
        <v>203</v>
      </c>
      <c r="C16400" t="s">
        <v>12</v>
      </c>
      <c r="D16400">
        <v>2902000000</v>
      </c>
      <c r="E16400">
        <v>2018</v>
      </c>
    </row>
    <row r="16401" spans="1:5" x14ac:dyDescent="0.25">
      <c r="A16401" t="s">
        <v>366</v>
      </c>
      <c r="B16401" t="s">
        <v>203</v>
      </c>
      <c r="C16401" t="s">
        <v>12</v>
      </c>
      <c r="D16401">
        <v>976000000</v>
      </c>
      <c r="E16401">
        <v>2019</v>
      </c>
    </row>
    <row r="16402" spans="1:5" x14ac:dyDescent="0.25">
      <c r="A16402" t="s">
        <v>366</v>
      </c>
      <c r="B16402" t="s">
        <v>203</v>
      </c>
      <c r="C16402" t="s">
        <v>12</v>
      </c>
      <c r="D16402">
        <v>2240000000</v>
      </c>
      <c r="E16402">
        <v>2020</v>
      </c>
    </row>
    <row r="16403" spans="1:5" x14ac:dyDescent="0.25">
      <c r="A16403" t="s">
        <v>366</v>
      </c>
      <c r="B16403" t="s">
        <v>203</v>
      </c>
      <c r="C16403" t="s">
        <v>464</v>
      </c>
      <c r="D16403">
        <v>0</v>
      </c>
      <c r="E16403">
        <v>2018</v>
      </c>
    </row>
    <row r="16404" spans="1:5" x14ac:dyDescent="0.25">
      <c r="A16404" t="s">
        <v>366</v>
      </c>
      <c r="B16404" t="s">
        <v>203</v>
      </c>
      <c r="C16404" t="s">
        <v>464</v>
      </c>
      <c r="D16404">
        <v>0</v>
      </c>
      <c r="E16404">
        <v>2019</v>
      </c>
    </row>
    <row r="16405" spans="1:5" x14ac:dyDescent="0.25">
      <c r="A16405" t="s">
        <v>366</v>
      </c>
      <c r="B16405" t="s">
        <v>203</v>
      </c>
      <c r="C16405" t="s">
        <v>464</v>
      </c>
      <c r="D16405">
        <v>0</v>
      </c>
      <c r="E16405">
        <v>2020</v>
      </c>
    </row>
    <row r="16406" spans="1:5" x14ac:dyDescent="0.25">
      <c r="A16406" t="s">
        <v>366</v>
      </c>
      <c r="B16406" t="s">
        <v>203</v>
      </c>
      <c r="C16406" t="s">
        <v>465</v>
      </c>
      <c r="D16406">
        <v>5124000000</v>
      </c>
      <c r="E16406">
        <v>2018</v>
      </c>
    </row>
    <row r="16407" spans="1:5" x14ac:dyDescent="0.25">
      <c r="A16407" t="s">
        <v>366</v>
      </c>
      <c r="B16407" t="s">
        <v>203</v>
      </c>
      <c r="C16407" t="s">
        <v>465</v>
      </c>
      <c r="D16407">
        <v>7370000000</v>
      </c>
      <c r="E16407">
        <v>2019</v>
      </c>
    </row>
    <row r="16408" spans="1:5" x14ac:dyDescent="0.25">
      <c r="A16408" t="s">
        <v>366</v>
      </c>
      <c r="B16408" t="s">
        <v>203</v>
      </c>
      <c r="C16408" t="s">
        <v>465</v>
      </c>
      <c r="D16408">
        <v>7684000000</v>
      </c>
      <c r="E16408">
        <v>2020</v>
      </c>
    </row>
    <row r="16409" spans="1:5" x14ac:dyDescent="0.25">
      <c r="A16409" t="s">
        <v>366</v>
      </c>
      <c r="B16409" t="s">
        <v>203</v>
      </c>
      <c r="C16409" t="s">
        <v>466</v>
      </c>
      <c r="D16409">
        <v>12613000000</v>
      </c>
      <c r="E16409">
        <v>2018</v>
      </c>
    </row>
    <row r="16410" spans="1:5" x14ac:dyDescent="0.25">
      <c r="A16410" t="s">
        <v>366</v>
      </c>
      <c r="B16410" t="s">
        <v>203</v>
      </c>
      <c r="C16410" t="s">
        <v>466</v>
      </c>
      <c r="D16410">
        <v>14070000000</v>
      </c>
      <c r="E16410">
        <v>2019</v>
      </c>
    </row>
    <row r="16411" spans="1:5" x14ac:dyDescent="0.25">
      <c r="A16411" t="s">
        <v>366</v>
      </c>
      <c r="B16411" t="s">
        <v>203</v>
      </c>
      <c r="C16411" t="s">
        <v>466</v>
      </c>
      <c r="D16411">
        <v>15624000000</v>
      </c>
      <c r="E16411">
        <v>2020</v>
      </c>
    </row>
    <row r="16412" spans="1:5" x14ac:dyDescent="0.25">
      <c r="A16412" t="s">
        <v>366</v>
      </c>
      <c r="B16412" t="s">
        <v>203</v>
      </c>
      <c r="C16412" t="s">
        <v>467</v>
      </c>
      <c r="D16412">
        <v>69000000</v>
      </c>
      <c r="E16412">
        <v>2018</v>
      </c>
    </row>
    <row r="16413" spans="1:5" x14ac:dyDescent="0.25">
      <c r="A16413" t="s">
        <v>366</v>
      </c>
      <c r="B16413" t="s">
        <v>203</v>
      </c>
      <c r="C16413" t="s">
        <v>467</v>
      </c>
      <c r="D16413">
        <v>81000000</v>
      </c>
      <c r="E16413">
        <v>2019</v>
      </c>
    </row>
    <row r="16414" spans="1:5" x14ac:dyDescent="0.25">
      <c r="A16414" t="s">
        <v>366</v>
      </c>
      <c r="B16414" t="s">
        <v>203</v>
      </c>
      <c r="C16414" t="s">
        <v>467</v>
      </c>
      <c r="D16414">
        <v>90000000</v>
      </c>
      <c r="E16414">
        <v>2020</v>
      </c>
    </row>
    <row r="16415" spans="1:5" x14ac:dyDescent="0.25">
      <c r="A16415" t="s">
        <v>366</v>
      </c>
      <c r="B16415" t="s">
        <v>203</v>
      </c>
      <c r="C16415" t="s">
        <v>468</v>
      </c>
      <c r="D16415">
        <v>0</v>
      </c>
      <c r="E16415">
        <v>2018</v>
      </c>
    </row>
    <row r="16416" spans="1:5" x14ac:dyDescent="0.25">
      <c r="A16416" t="s">
        <v>366</v>
      </c>
      <c r="B16416" t="s">
        <v>203</v>
      </c>
      <c r="C16416" t="s">
        <v>468</v>
      </c>
      <c r="D16416">
        <v>0</v>
      </c>
      <c r="E16416">
        <v>2019</v>
      </c>
    </row>
    <row r="16417" spans="1:5" x14ac:dyDescent="0.25">
      <c r="A16417" t="s">
        <v>366</v>
      </c>
      <c r="B16417" t="s">
        <v>203</v>
      </c>
      <c r="C16417" t="s">
        <v>468</v>
      </c>
      <c r="D16417">
        <v>0</v>
      </c>
      <c r="E16417">
        <v>2020</v>
      </c>
    </row>
    <row r="16418" spans="1:5" x14ac:dyDescent="0.25">
      <c r="A16418" t="s">
        <v>366</v>
      </c>
      <c r="B16418" t="s">
        <v>203</v>
      </c>
      <c r="C16418" t="s">
        <v>469</v>
      </c>
      <c r="D16418">
        <v>4930000000</v>
      </c>
      <c r="E16418">
        <v>2018</v>
      </c>
    </row>
    <row r="16419" spans="1:5" x14ac:dyDescent="0.25">
      <c r="A16419" t="s">
        <v>366</v>
      </c>
      <c r="B16419" t="s">
        <v>203</v>
      </c>
      <c r="C16419" t="s">
        <v>469</v>
      </c>
      <c r="D16419">
        <v>5304000000</v>
      </c>
      <c r="E16419">
        <v>2019</v>
      </c>
    </row>
    <row r="16420" spans="1:5" x14ac:dyDescent="0.25">
      <c r="A16420" t="s">
        <v>366</v>
      </c>
      <c r="B16420" t="s">
        <v>203</v>
      </c>
      <c r="C16420" t="s">
        <v>469</v>
      </c>
      <c r="D16420">
        <v>5509000000</v>
      </c>
      <c r="E16420">
        <v>2020</v>
      </c>
    </row>
    <row r="16421" spans="1:5" x14ac:dyDescent="0.25">
      <c r="A16421" t="s">
        <v>366</v>
      </c>
      <c r="B16421" t="s">
        <v>203</v>
      </c>
      <c r="C16421" t="s">
        <v>470</v>
      </c>
      <c r="D16421">
        <v>65000000</v>
      </c>
      <c r="E16421">
        <v>2018</v>
      </c>
    </row>
    <row r="16422" spans="1:5" x14ac:dyDescent="0.25">
      <c r="A16422" t="s">
        <v>366</v>
      </c>
      <c r="B16422" t="s">
        <v>203</v>
      </c>
      <c r="C16422" t="s">
        <v>470</v>
      </c>
      <c r="D16422">
        <v>179000000</v>
      </c>
      <c r="E16422">
        <v>2019</v>
      </c>
    </row>
    <row r="16423" spans="1:5" x14ac:dyDescent="0.25">
      <c r="A16423" t="s">
        <v>366</v>
      </c>
      <c r="B16423" t="s">
        <v>203</v>
      </c>
      <c r="C16423" t="s">
        <v>470</v>
      </c>
      <c r="D16423">
        <v>445000000</v>
      </c>
      <c r="E16423">
        <v>2020</v>
      </c>
    </row>
    <row r="16424" spans="1:5" x14ac:dyDescent="0.25">
      <c r="A16424" t="s">
        <v>366</v>
      </c>
      <c r="B16424" t="s">
        <v>203</v>
      </c>
      <c r="C16424" t="s">
        <v>471</v>
      </c>
      <c r="D16424">
        <v>221000000</v>
      </c>
      <c r="E16424">
        <v>2018</v>
      </c>
    </row>
    <row r="16425" spans="1:5" x14ac:dyDescent="0.25">
      <c r="A16425" t="s">
        <v>366</v>
      </c>
      <c r="B16425" t="s">
        <v>203</v>
      </c>
      <c r="C16425" t="s">
        <v>471</v>
      </c>
      <c r="D16425">
        <v>519000000</v>
      </c>
      <c r="E16425">
        <v>2019</v>
      </c>
    </row>
    <row r="16426" spans="1:5" x14ac:dyDescent="0.25">
      <c r="A16426" t="s">
        <v>366</v>
      </c>
      <c r="B16426" t="s">
        <v>203</v>
      </c>
      <c r="C16426" t="s">
        <v>471</v>
      </c>
      <c r="D16426">
        <v>408000000</v>
      </c>
      <c r="E16426">
        <v>2020</v>
      </c>
    </row>
    <row r="16427" spans="1:5" x14ac:dyDescent="0.25">
      <c r="A16427" t="s">
        <v>366</v>
      </c>
      <c r="B16427" t="s">
        <v>203</v>
      </c>
      <c r="C16427" t="s">
        <v>472</v>
      </c>
      <c r="D16427">
        <v>0</v>
      </c>
      <c r="E16427">
        <v>2018</v>
      </c>
    </row>
    <row r="16428" spans="1:5" x14ac:dyDescent="0.25">
      <c r="A16428" t="s">
        <v>366</v>
      </c>
      <c r="B16428" t="s">
        <v>203</v>
      </c>
      <c r="C16428" t="s">
        <v>472</v>
      </c>
      <c r="D16428">
        <v>0</v>
      </c>
      <c r="E16428">
        <v>2019</v>
      </c>
    </row>
    <row r="16429" spans="1:5" x14ac:dyDescent="0.25">
      <c r="A16429" t="s">
        <v>366</v>
      </c>
      <c r="B16429" t="s">
        <v>203</v>
      </c>
      <c r="C16429" t="s">
        <v>472</v>
      </c>
      <c r="D16429">
        <v>0</v>
      </c>
      <c r="E16429">
        <v>2020</v>
      </c>
    </row>
    <row r="16430" spans="1:5" x14ac:dyDescent="0.25">
      <c r="A16430" t="s">
        <v>366</v>
      </c>
      <c r="B16430" t="s">
        <v>203</v>
      </c>
      <c r="C16430" t="s">
        <v>473</v>
      </c>
      <c r="D16430">
        <v>0</v>
      </c>
      <c r="E16430">
        <v>2018</v>
      </c>
    </row>
    <row r="16431" spans="1:5" x14ac:dyDescent="0.25">
      <c r="A16431" t="s">
        <v>366</v>
      </c>
      <c r="B16431" t="s">
        <v>203</v>
      </c>
      <c r="C16431" t="s">
        <v>473</v>
      </c>
      <c r="D16431">
        <v>0</v>
      </c>
      <c r="E16431">
        <v>2019</v>
      </c>
    </row>
    <row r="16432" spans="1:5" x14ac:dyDescent="0.25">
      <c r="A16432" t="s">
        <v>366</v>
      </c>
      <c r="B16432" t="s">
        <v>203</v>
      </c>
      <c r="C16432" t="s">
        <v>473</v>
      </c>
      <c r="D16432">
        <v>0</v>
      </c>
      <c r="E16432">
        <v>2020</v>
      </c>
    </row>
    <row r="16433" spans="1:5" x14ac:dyDescent="0.25">
      <c r="A16433" t="s">
        <v>366</v>
      </c>
      <c r="B16433" t="s">
        <v>203</v>
      </c>
      <c r="C16433" t="s">
        <v>474</v>
      </c>
      <c r="D16433">
        <v>12824000000</v>
      </c>
      <c r="E16433">
        <v>2018</v>
      </c>
    </row>
    <row r="16434" spans="1:5" x14ac:dyDescent="0.25">
      <c r="A16434" t="s">
        <v>366</v>
      </c>
      <c r="B16434" t="s">
        <v>203</v>
      </c>
      <c r="C16434" t="s">
        <v>474</v>
      </c>
      <c r="D16434">
        <v>16000000</v>
      </c>
      <c r="E16434">
        <v>2019</v>
      </c>
    </row>
    <row r="16435" spans="1:5" x14ac:dyDescent="0.25">
      <c r="A16435" t="s">
        <v>366</v>
      </c>
      <c r="B16435" t="s">
        <v>203</v>
      </c>
      <c r="C16435" t="s">
        <v>474</v>
      </c>
      <c r="D16435">
        <v>0</v>
      </c>
      <c r="E16435">
        <v>2020</v>
      </c>
    </row>
    <row r="16436" spans="1:5" x14ac:dyDescent="0.25">
      <c r="A16436" t="s">
        <v>366</v>
      </c>
      <c r="B16436" t="s">
        <v>203</v>
      </c>
      <c r="C16436" t="s">
        <v>475</v>
      </c>
      <c r="D16436">
        <v>281000000</v>
      </c>
      <c r="E16436">
        <v>2018</v>
      </c>
    </row>
    <row r="16437" spans="1:5" x14ac:dyDescent="0.25">
      <c r="A16437" t="s">
        <v>366</v>
      </c>
      <c r="B16437" t="s">
        <v>203</v>
      </c>
      <c r="C16437" t="s">
        <v>475</v>
      </c>
      <c r="D16437">
        <v>329000000</v>
      </c>
      <c r="E16437">
        <v>2019</v>
      </c>
    </row>
    <row r="16438" spans="1:5" x14ac:dyDescent="0.25">
      <c r="A16438" t="s">
        <v>366</v>
      </c>
      <c r="B16438" t="s">
        <v>203</v>
      </c>
      <c r="C16438" t="s">
        <v>475</v>
      </c>
      <c r="D16438">
        <v>179000000</v>
      </c>
      <c r="E16438">
        <v>2020</v>
      </c>
    </row>
    <row r="16439" spans="1:5" x14ac:dyDescent="0.25">
      <c r="A16439" t="s">
        <v>366</v>
      </c>
      <c r="B16439" t="s">
        <v>203</v>
      </c>
      <c r="C16439" t="s">
        <v>476</v>
      </c>
      <c r="D16439">
        <v>0</v>
      </c>
      <c r="E16439">
        <v>2018</v>
      </c>
    </row>
    <row r="16440" spans="1:5" x14ac:dyDescent="0.25">
      <c r="A16440" t="s">
        <v>366</v>
      </c>
      <c r="B16440" t="s">
        <v>203</v>
      </c>
      <c r="C16440" t="s">
        <v>476</v>
      </c>
      <c r="D16440">
        <v>0</v>
      </c>
      <c r="E16440">
        <v>2019</v>
      </c>
    </row>
    <row r="16441" spans="1:5" x14ac:dyDescent="0.25">
      <c r="A16441" t="s">
        <v>366</v>
      </c>
      <c r="B16441" t="s">
        <v>203</v>
      </c>
      <c r="C16441" t="s">
        <v>476</v>
      </c>
      <c r="D16441">
        <v>0</v>
      </c>
      <c r="E16441">
        <v>2020</v>
      </c>
    </row>
    <row r="16442" spans="1:5" x14ac:dyDescent="0.25">
      <c r="A16442" t="s">
        <v>366</v>
      </c>
      <c r="B16442" t="s">
        <v>203</v>
      </c>
      <c r="C16442" t="s">
        <v>477</v>
      </c>
      <c r="D16442">
        <v>2000000000</v>
      </c>
      <c r="E16442">
        <v>2018</v>
      </c>
    </row>
    <row r="16443" spans="1:5" x14ac:dyDescent="0.25">
      <c r="A16443" t="s">
        <v>366</v>
      </c>
      <c r="B16443" t="s">
        <v>203</v>
      </c>
      <c r="C16443" t="s">
        <v>477</v>
      </c>
      <c r="D16443">
        <v>3000000000</v>
      </c>
      <c r="E16443">
        <v>2019</v>
      </c>
    </row>
    <row r="16444" spans="1:5" x14ac:dyDescent="0.25">
      <c r="A16444" t="s">
        <v>366</v>
      </c>
      <c r="B16444" t="s">
        <v>203</v>
      </c>
      <c r="C16444" t="s">
        <v>477</v>
      </c>
      <c r="D16444">
        <v>2000000000</v>
      </c>
      <c r="E16444">
        <v>2020</v>
      </c>
    </row>
    <row r="16445" spans="1:5" x14ac:dyDescent="0.25">
      <c r="A16445" t="s">
        <v>366</v>
      </c>
      <c r="B16445" t="s">
        <v>203</v>
      </c>
      <c r="C16445" t="s">
        <v>478</v>
      </c>
      <c r="D16445">
        <v>0</v>
      </c>
      <c r="E16445">
        <v>2018</v>
      </c>
    </row>
    <row r="16446" spans="1:5" x14ac:dyDescent="0.25">
      <c r="A16446" t="s">
        <v>366</v>
      </c>
      <c r="B16446" t="s">
        <v>203</v>
      </c>
      <c r="C16446" t="s">
        <v>478</v>
      </c>
      <c r="D16446">
        <v>0</v>
      </c>
      <c r="E16446">
        <v>2019</v>
      </c>
    </row>
    <row r="16447" spans="1:5" x14ac:dyDescent="0.25">
      <c r="A16447" t="s">
        <v>366</v>
      </c>
      <c r="B16447" t="s">
        <v>203</v>
      </c>
      <c r="C16447" t="s">
        <v>478</v>
      </c>
      <c r="D16447">
        <v>0</v>
      </c>
      <c r="E16447">
        <v>2020</v>
      </c>
    </row>
    <row r="16448" spans="1:5" x14ac:dyDescent="0.25">
      <c r="A16448" t="s">
        <v>366</v>
      </c>
      <c r="B16448" t="s">
        <v>203</v>
      </c>
      <c r="C16448" t="s">
        <v>479</v>
      </c>
      <c r="D16448">
        <v>59947000000</v>
      </c>
      <c r="E16448">
        <v>2018</v>
      </c>
    </row>
    <row r="16449" spans="1:5" x14ac:dyDescent="0.25">
      <c r="A16449" t="s">
        <v>366</v>
      </c>
      <c r="B16449" t="s">
        <v>203</v>
      </c>
      <c r="C16449" t="s">
        <v>479</v>
      </c>
      <c r="D16449">
        <v>61946000000</v>
      </c>
      <c r="E16449">
        <v>2019</v>
      </c>
    </row>
    <row r="16450" spans="1:5" x14ac:dyDescent="0.25">
      <c r="A16450" t="s">
        <v>366</v>
      </c>
      <c r="B16450" t="s">
        <v>203</v>
      </c>
      <c r="C16450" t="s">
        <v>479</v>
      </c>
      <c r="D16450">
        <v>63443000000</v>
      </c>
      <c r="E16450">
        <v>2020</v>
      </c>
    </row>
    <row r="16451" spans="1:5" x14ac:dyDescent="0.25">
      <c r="A16451" t="s">
        <v>366</v>
      </c>
      <c r="B16451" t="s">
        <v>203</v>
      </c>
      <c r="C16451" t="s">
        <v>480</v>
      </c>
      <c r="D16451">
        <v>64661000000</v>
      </c>
      <c r="E16451">
        <v>2018</v>
      </c>
    </row>
    <row r="16452" spans="1:5" x14ac:dyDescent="0.25">
      <c r="A16452" t="s">
        <v>366</v>
      </c>
      <c r="B16452" t="s">
        <v>203</v>
      </c>
      <c r="C16452" t="s">
        <v>480</v>
      </c>
      <c r="D16452">
        <v>67161000000</v>
      </c>
      <c r="E16452">
        <v>2019</v>
      </c>
    </row>
    <row r="16453" spans="1:5" x14ac:dyDescent="0.25">
      <c r="A16453" t="s">
        <v>366</v>
      </c>
      <c r="B16453" t="s">
        <v>203</v>
      </c>
      <c r="C16453" t="s">
        <v>480</v>
      </c>
      <c r="D16453">
        <v>70372000000</v>
      </c>
      <c r="E16453">
        <v>2020</v>
      </c>
    </row>
    <row r="16454" spans="1:5" x14ac:dyDescent="0.25">
      <c r="A16454" t="s">
        <v>366</v>
      </c>
      <c r="B16454" t="s">
        <v>203</v>
      </c>
      <c r="C16454" t="s">
        <v>481</v>
      </c>
      <c r="D16454">
        <v>25170000000</v>
      </c>
      <c r="E16454">
        <v>2018</v>
      </c>
    </row>
    <row r="16455" spans="1:5" x14ac:dyDescent="0.25">
      <c r="A16455" t="s">
        <v>366</v>
      </c>
      <c r="B16455" t="s">
        <v>203</v>
      </c>
      <c r="C16455" t="s">
        <v>481</v>
      </c>
      <c r="D16455">
        <v>26738000000</v>
      </c>
      <c r="E16455">
        <v>2019</v>
      </c>
    </row>
    <row r="16456" spans="1:5" x14ac:dyDescent="0.25">
      <c r="A16456" t="s">
        <v>366</v>
      </c>
      <c r="B16456" t="s">
        <v>203</v>
      </c>
      <c r="C16456" t="s">
        <v>481</v>
      </c>
      <c r="D16456">
        <v>28495000000</v>
      </c>
      <c r="E16456">
        <v>2020</v>
      </c>
    </row>
    <row r="16457" spans="1:5" x14ac:dyDescent="0.25">
      <c r="A16457" t="s">
        <v>366</v>
      </c>
      <c r="B16457" t="s">
        <v>203</v>
      </c>
      <c r="C16457" t="s">
        <v>482</v>
      </c>
      <c r="D16457">
        <v>4026000000</v>
      </c>
      <c r="E16457">
        <v>2018</v>
      </c>
    </row>
    <row r="16458" spans="1:5" x14ac:dyDescent="0.25">
      <c r="A16458" t="s">
        <v>366</v>
      </c>
      <c r="B16458" t="s">
        <v>203</v>
      </c>
      <c r="C16458" t="s">
        <v>482</v>
      </c>
      <c r="D16458">
        <v>2920000000</v>
      </c>
      <c r="E16458">
        <v>2019</v>
      </c>
    </row>
    <row r="16459" spans="1:5" x14ac:dyDescent="0.25">
      <c r="A16459" t="s">
        <v>366</v>
      </c>
      <c r="B16459" t="s">
        <v>203</v>
      </c>
      <c r="C16459" t="s">
        <v>482</v>
      </c>
      <c r="D16459">
        <v>6692000000</v>
      </c>
      <c r="E16459">
        <v>2020</v>
      </c>
    </row>
    <row r="16460" spans="1:5" x14ac:dyDescent="0.25">
      <c r="A16460" t="s">
        <v>366</v>
      </c>
      <c r="B16460" t="s">
        <v>203</v>
      </c>
      <c r="C16460" t="s">
        <v>483</v>
      </c>
      <c r="D16460">
        <v>272000000</v>
      </c>
      <c r="E16460">
        <v>2018</v>
      </c>
    </row>
    <row r="16461" spans="1:5" x14ac:dyDescent="0.25">
      <c r="A16461" t="s">
        <v>366</v>
      </c>
      <c r="B16461" t="s">
        <v>203</v>
      </c>
      <c r="C16461" t="s">
        <v>483</v>
      </c>
      <c r="D16461">
        <v>229000000</v>
      </c>
      <c r="E16461">
        <v>2019</v>
      </c>
    </row>
    <row r="16462" spans="1:5" x14ac:dyDescent="0.25">
      <c r="A16462" t="s">
        <v>366</v>
      </c>
      <c r="B16462" t="s">
        <v>203</v>
      </c>
      <c r="C16462" t="s">
        <v>483</v>
      </c>
      <c r="D16462">
        <v>1366000000</v>
      </c>
      <c r="E16462">
        <v>2020</v>
      </c>
    </row>
    <row r="16463" spans="1:5" x14ac:dyDescent="0.25">
      <c r="A16463" t="s">
        <v>366</v>
      </c>
      <c r="B16463" t="s">
        <v>203</v>
      </c>
      <c r="C16463" t="s">
        <v>484</v>
      </c>
      <c r="D16463">
        <v>256000000</v>
      </c>
      <c r="E16463">
        <v>2018</v>
      </c>
    </row>
    <row r="16464" spans="1:5" x14ac:dyDescent="0.25">
      <c r="A16464" t="s">
        <v>366</v>
      </c>
      <c r="B16464" t="s">
        <v>203</v>
      </c>
      <c r="C16464" t="s">
        <v>484</v>
      </c>
      <c r="D16464">
        <v>237000000</v>
      </c>
      <c r="E16464">
        <v>2019</v>
      </c>
    </row>
    <row r="16465" spans="1:5" x14ac:dyDescent="0.25">
      <c r="A16465" t="s">
        <v>366</v>
      </c>
      <c r="B16465" t="s">
        <v>203</v>
      </c>
      <c r="C16465" t="s">
        <v>484</v>
      </c>
      <c r="D16465">
        <v>264000000</v>
      </c>
      <c r="E16465">
        <v>2020</v>
      </c>
    </row>
    <row r="16466" spans="1:5" x14ac:dyDescent="0.25">
      <c r="A16466" t="s">
        <v>366</v>
      </c>
      <c r="B16466" t="s">
        <v>203</v>
      </c>
      <c r="C16466" t="s">
        <v>485</v>
      </c>
      <c r="D16466">
        <v>14518000000</v>
      </c>
      <c r="E16466">
        <v>2018</v>
      </c>
    </row>
    <row r="16467" spans="1:5" x14ac:dyDescent="0.25">
      <c r="A16467" t="s">
        <v>366</v>
      </c>
      <c r="B16467" t="s">
        <v>203</v>
      </c>
      <c r="C16467" t="s">
        <v>485</v>
      </c>
      <c r="D16467">
        <v>13454000000</v>
      </c>
      <c r="E16467">
        <v>2020</v>
      </c>
    </row>
    <row r="16468" spans="1:5" x14ac:dyDescent="0.25">
      <c r="A16468" t="s">
        <v>366</v>
      </c>
      <c r="B16468" t="s">
        <v>203</v>
      </c>
      <c r="C16468" t="s">
        <v>495</v>
      </c>
      <c r="D16468">
        <v>0</v>
      </c>
      <c r="E16468">
        <v>2019</v>
      </c>
    </row>
    <row r="16469" spans="1:5" x14ac:dyDescent="0.25">
      <c r="A16469" t="s">
        <v>366</v>
      </c>
      <c r="B16469" t="s">
        <v>203</v>
      </c>
      <c r="C16469" t="s">
        <v>486</v>
      </c>
      <c r="D16469">
        <v>112000000</v>
      </c>
      <c r="E16469">
        <v>2018</v>
      </c>
    </row>
    <row r="16470" spans="1:5" x14ac:dyDescent="0.25">
      <c r="A16470" t="s">
        <v>366</v>
      </c>
      <c r="B16470" t="s">
        <v>203</v>
      </c>
      <c r="C16470" t="s">
        <v>486</v>
      </c>
      <c r="D16470">
        <v>-5199000000</v>
      </c>
      <c r="E16470">
        <v>2019</v>
      </c>
    </row>
    <row r="16471" spans="1:5" x14ac:dyDescent="0.25">
      <c r="A16471" t="s">
        <v>366</v>
      </c>
      <c r="B16471" t="s">
        <v>203</v>
      </c>
      <c r="C16471" t="s">
        <v>486</v>
      </c>
      <c r="D16471">
        <v>2684000000</v>
      </c>
      <c r="E16471">
        <v>2020</v>
      </c>
    </row>
    <row r="16472" spans="1:5" x14ac:dyDescent="0.25">
      <c r="A16472" t="s">
        <v>368</v>
      </c>
      <c r="B16472" t="s">
        <v>205</v>
      </c>
      <c r="C16472" t="s">
        <v>411</v>
      </c>
      <c r="D16472">
        <v>10383000000</v>
      </c>
      <c r="E16472">
        <v>2018</v>
      </c>
    </row>
    <row r="16473" spans="1:5" x14ac:dyDescent="0.25">
      <c r="A16473" t="s">
        <v>368</v>
      </c>
      <c r="B16473" t="s">
        <v>205</v>
      </c>
      <c r="C16473" t="s">
        <v>411</v>
      </c>
      <c r="D16473">
        <v>9361000000</v>
      </c>
      <c r="E16473">
        <v>2019</v>
      </c>
    </row>
    <row r="16474" spans="1:5" x14ac:dyDescent="0.25">
      <c r="A16474" t="s">
        <v>368</v>
      </c>
      <c r="B16474" t="s">
        <v>205</v>
      </c>
      <c r="C16474" t="s">
        <v>411</v>
      </c>
      <c r="D16474">
        <v>10578000000</v>
      </c>
      <c r="E16474">
        <v>2020</v>
      </c>
    </row>
    <row r="16475" spans="1:5" x14ac:dyDescent="0.25">
      <c r="A16475" t="s">
        <v>368</v>
      </c>
      <c r="B16475" t="s">
        <v>205</v>
      </c>
      <c r="C16475" t="s">
        <v>10</v>
      </c>
      <c r="D16475">
        <v>8025000000</v>
      </c>
      <c r="E16475">
        <v>2018</v>
      </c>
    </row>
    <row r="16476" spans="1:5" x14ac:dyDescent="0.25">
      <c r="A16476" t="s">
        <v>368</v>
      </c>
      <c r="B16476" t="s">
        <v>205</v>
      </c>
      <c r="C16476" t="s">
        <v>10</v>
      </c>
      <c r="D16476">
        <v>6772000000</v>
      </c>
      <c r="E16476">
        <v>2019</v>
      </c>
    </row>
    <row r="16477" spans="1:5" x14ac:dyDescent="0.25">
      <c r="A16477" t="s">
        <v>368</v>
      </c>
      <c r="B16477" t="s">
        <v>205</v>
      </c>
      <c r="C16477" t="s">
        <v>10</v>
      </c>
      <c r="D16477">
        <v>7930000000</v>
      </c>
      <c r="E16477">
        <v>2020</v>
      </c>
    </row>
    <row r="16478" spans="1:5" x14ac:dyDescent="0.25">
      <c r="A16478" t="s">
        <v>368</v>
      </c>
      <c r="B16478" t="s">
        <v>205</v>
      </c>
      <c r="C16478" t="s">
        <v>412</v>
      </c>
      <c r="D16478">
        <v>86253000000</v>
      </c>
      <c r="E16478">
        <v>2018</v>
      </c>
    </row>
    <row r="16479" spans="1:5" x14ac:dyDescent="0.25">
      <c r="A16479" t="s">
        <v>368</v>
      </c>
      <c r="B16479" t="s">
        <v>205</v>
      </c>
      <c r="C16479" t="s">
        <v>412</v>
      </c>
      <c r="D16479">
        <v>87428000000</v>
      </c>
      <c r="E16479">
        <v>2019</v>
      </c>
    </row>
    <row r="16480" spans="1:5" x14ac:dyDescent="0.25">
      <c r="A16480" t="s">
        <v>368</v>
      </c>
      <c r="B16480" t="s">
        <v>205</v>
      </c>
      <c r="C16480" t="s">
        <v>412</v>
      </c>
      <c r="D16480">
        <v>88674000000</v>
      </c>
      <c r="E16480">
        <v>2020</v>
      </c>
    </row>
    <row r="16481" spans="1:5" x14ac:dyDescent="0.25">
      <c r="A16481" t="s">
        <v>368</v>
      </c>
      <c r="B16481" t="s">
        <v>205</v>
      </c>
      <c r="C16481" t="s">
        <v>413</v>
      </c>
      <c r="D16481">
        <v>-2547000000</v>
      </c>
      <c r="E16481">
        <v>2018</v>
      </c>
    </row>
    <row r="16482" spans="1:5" x14ac:dyDescent="0.25">
      <c r="A16482" t="s">
        <v>368</v>
      </c>
      <c r="B16482" t="s">
        <v>205</v>
      </c>
      <c r="C16482" t="s">
        <v>413</v>
      </c>
      <c r="D16482">
        <v>204000000</v>
      </c>
      <c r="E16482">
        <v>2019</v>
      </c>
    </row>
    <row r="16483" spans="1:5" x14ac:dyDescent="0.25">
      <c r="A16483" t="s">
        <v>368</v>
      </c>
      <c r="B16483" t="s">
        <v>205</v>
      </c>
      <c r="C16483" t="s">
        <v>413</v>
      </c>
      <c r="D16483">
        <v>-1190000000</v>
      </c>
      <c r="E16483">
        <v>2020</v>
      </c>
    </row>
    <row r="16484" spans="1:5" x14ac:dyDescent="0.25">
      <c r="A16484" t="s">
        <v>368</v>
      </c>
      <c r="B16484" t="s">
        <v>205</v>
      </c>
      <c r="C16484" t="s">
        <v>15</v>
      </c>
      <c r="D16484">
        <v>159422000000</v>
      </c>
      <c r="E16484">
        <v>2018</v>
      </c>
    </row>
    <row r="16485" spans="1:5" x14ac:dyDescent="0.25">
      <c r="A16485" t="s">
        <v>368</v>
      </c>
      <c r="B16485" t="s">
        <v>205</v>
      </c>
      <c r="C16485" t="s">
        <v>15</v>
      </c>
      <c r="D16485">
        <v>167594000000</v>
      </c>
      <c r="E16485">
        <v>2019</v>
      </c>
    </row>
    <row r="16486" spans="1:5" x14ac:dyDescent="0.25">
      <c r="A16486" t="s">
        <v>368</v>
      </c>
      <c r="B16486" t="s">
        <v>205</v>
      </c>
      <c r="C16486" t="s">
        <v>15</v>
      </c>
      <c r="D16486">
        <v>154229000000</v>
      </c>
      <c r="E16486">
        <v>2020</v>
      </c>
    </row>
    <row r="16487" spans="1:5" x14ac:dyDescent="0.25">
      <c r="A16487" t="s">
        <v>368</v>
      </c>
      <c r="B16487" t="s">
        <v>205</v>
      </c>
      <c r="C16487" t="s">
        <v>414</v>
      </c>
      <c r="D16487">
        <v>-1984000000</v>
      </c>
      <c r="E16487">
        <v>2018</v>
      </c>
    </row>
    <row r="16488" spans="1:5" x14ac:dyDescent="0.25">
      <c r="A16488" t="s">
        <v>368</v>
      </c>
      <c r="B16488" t="s">
        <v>205</v>
      </c>
      <c r="C16488" t="s">
        <v>414</v>
      </c>
      <c r="D16488">
        <v>-2072000000</v>
      </c>
      <c r="E16488">
        <v>2019</v>
      </c>
    </row>
    <row r="16489" spans="1:5" x14ac:dyDescent="0.25">
      <c r="A16489" t="s">
        <v>368</v>
      </c>
      <c r="B16489" t="s">
        <v>205</v>
      </c>
      <c r="C16489" t="s">
        <v>414</v>
      </c>
      <c r="D16489">
        <v>-2252000000</v>
      </c>
      <c r="E16489">
        <v>2020</v>
      </c>
    </row>
    <row r="16490" spans="1:5" x14ac:dyDescent="0.25">
      <c r="A16490" t="s">
        <v>368</v>
      </c>
      <c r="B16490" t="s">
        <v>205</v>
      </c>
      <c r="C16490" t="s">
        <v>415</v>
      </c>
      <c r="D16490">
        <v>-20441000000</v>
      </c>
      <c r="E16490">
        <v>2018</v>
      </c>
    </row>
    <row r="16491" spans="1:5" x14ac:dyDescent="0.25">
      <c r="A16491" t="s">
        <v>368</v>
      </c>
      <c r="B16491" t="s">
        <v>205</v>
      </c>
      <c r="C16491" t="s">
        <v>415</v>
      </c>
      <c r="D16491">
        <v>-8485000000</v>
      </c>
      <c r="E16491">
        <v>2019</v>
      </c>
    </row>
    <row r="16492" spans="1:5" x14ac:dyDescent="0.25">
      <c r="A16492" t="s">
        <v>368</v>
      </c>
      <c r="B16492" t="s">
        <v>205</v>
      </c>
      <c r="C16492" t="s">
        <v>415</v>
      </c>
      <c r="D16492">
        <v>-9649000000</v>
      </c>
      <c r="E16492">
        <v>2020</v>
      </c>
    </row>
    <row r="16493" spans="1:5" x14ac:dyDescent="0.25">
      <c r="A16493" t="s">
        <v>368</v>
      </c>
      <c r="B16493" t="s">
        <v>205</v>
      </c>
      <c r="C16493" t="s">
        <v>416</v>
      </c>
      <c r="D16493">
        <v>4525000000</v>
      </c>
      <c r="E16493">
        <v>2018</v>
      </c>
    </row>
    <row r="16494" spans="1:5" x14ac:dyDescent="0.25">
      <c r="A16494" t="s">
        <v>368</v>
      </c>
      <c r="B16494" t="s">
        <v>205</v>
      </c>
      <c r="C16494" t="s">
        <v>416</v>
      </c>
      <c r="D16494">
        <v>-3945000000</v>
      </c>
      <c r="E16494">
        <v>2019</v>
      </c>
    </row>
    <row r="16495" spans="1:5" x14ac:dyDescent="0.25">
      <c r="A16495" t="s">
        <v>368</v>
      </c>
      <c r="B16495" t="s">
        <v>205</v>
      </c>
      <c r="C16495" t="s">
        <v>416</v>
      </c>
      <c r="D16495">
        <v>-4271000000</v>
      </c>
      <c r="E16495">
        <v>2020</v>
      </c>
    </row>
    <row r="16496" spans="1:5" x14ac:dyDescent="0.25">
      <c r="A16496" t="s">
        <v>368</v>
      </c>
      <c r="B16496" t="s">
        <v>205</v>
      </c>
      <c r="C16496" t="s">
        <v>417</v>
      </c>
      <c r="D16496">
        <v>15827000000</v>
      </c>
      <c r="E16496">
        <v>2018</v>
      </c>
    </row>
    <row r="16497" spans="1:5" x14ac:dyDescent="0.25">
      <c r="A16497" t="s">
        <v>368</v>
      </c>
      <c r="B16497" t="s">
        <v>205</v>
      </c>
      <c r="C16497" t="s">
        <v>417</v>
      </c>
      <c r="D16497">
        <v>12588000000</v>
      </c>
      <c r="E16497">
        <v>2019</v>
      </c>
    </row>
    <row r="16498" spans="1:5" x14ac:dyDescent="0.25">
      <c r="A16498" t="s">
        <v>368</v>
      </c>
      <c r="B16498" t="s">
        <v>205</v>
      </c>
      <c r="C16498" t="s">
        <v>417</v>
      </c>
      <c r="D16498">
        <v>14403000000</v>
      </c>
      <c r="E16498">
        <v>2020</v>
      </c>
    </row>
    <row r="16499" spans="1:5" x14ac:dyDescent="0.25">
      <c r="A16499" t="s">
        <v>368</v>
      </c>
      <c r="B16499" t="s">
        <v>205</v>
      </c>
      <c r="C16499" t="s">
        <v>418</v>
      </c>
      <c r="D16499">
        <v>1139000000</v>
      </c>
      <c r="E16499">
        <v>2018</v>
      </c>
    </row>
    <row r="16500" spans="1:5" x14ac:dyDescent="0.25">
      <c r="A16500" t="s">
        <v>368</v>
      </c>
      <c r="B16500" t="s">
        <v>205</v>
      </c>
      <c r="C16500" t="s">
        <v>418</v>
      </c>
      <c r="D16500">
        <v>1121000000</v>
      </c>
      <c r="E16500">
        <v>2019</v>
      </c>
    </row>
    <row r="16501" spans="1:5" x14ac:dyDescent="0.25">
      <c r="A16501" t="s">
        <v>368</v>
      </c>
      <c r="B16501" t="s">
        <v>205</v>
      </c>
      <c r="C16501" t="s">
        <v>418</v>
      </c>
      <c r="D16501">
        <v>1784000000</v>
      </c>
      <c r="E16501">
        <v>2020</v>
      </c>
    </row>
    <row r="16502" spans="1:5" x14ac:dyDescent="0.25">
      <c r="A16502" t="s">
        <v>368</v>
      </c>
      <c r="B16502" t="s">
        <v>205</v>
      </c>
      <c r="C16502" t="s">
        <v>419</v>
      </c>
      <c r="D16502">
        <v>458000000</v>
      </c>
      <c r="E16502">
        <v>2018</v>
      </c>
    </row>
    <row r="16503" spans="1:5" x14ac:dyDescent="0.25">
      <c r="A16503" t="s">
        <v>368</v>
      </c>
      <c r="B16503" t="s">
        <v>205</v>
      </c>
      <c r="C16503" t="s">
        <v>419</v>
      </c>
      <c r="D16503">
        <v>1140000000</v>
      </c>
      <c r="E16503">
        <v>2019</v>
      </c>
    </row>
    <row r="16504" spans="1:5" x14ac:dyDescent="0.25">
      <c r="A16504" t="s">
        <v>368</v>
      </c>
      <c r="B16504" t="s">
        <v>205</v>
      </c>
      <c r="C16504" t="s">
        <v>419</v>
      </c>
      <c r="D16504">
        <v>1249000000</v>
      </c>
      <c r="E16504">
        <v>2020</v>
      </c>
    </row>
    <row r="16505" spans="1:5" x14ac:dyDescent="0.25">
      <c r="A16505" t="s">
        <v>368</v>
      </c>
      <c r="B16505" t="s">
        <v>205</v>
      </c>
      <c r="C16505" t="s">
        <v>420</v>
      </c>
      <c r="D16505">
        <v>432000000</v>
      </c>
      <c r="E16505">
        <v>2018</v>
      </c>
    </row>
    <row r="16506" spans="1:5" x14ac:dyDescent="0.25">
      <c r="A16506" t="s">
        <v>368</v>
      </c>
      <c r="B16506" t="s">
        <v>205</v>
      </c>
      <c r="C16506" t="s">
        <v>420</v>
      </c>
      <c r="D16506">
        <v>1080000000</v>
      </c>
      <c r="E16506">
        <v>2019</v>
      </c>
    </row>
    <row r="16507" spans="1:5" x14ac:dyDescent="0.25">
      <c r="A16507" t="s">
        <v>368</v>
      </c>
      <c r="B16507" t="s">
        <v>205</v>
      </c>
      <c r="C16507" t="s">
        <v>420</v>
      </c>
      <c r="D16507">
        <v>736000000</v>
      </c>
      <c r="E16507">
        <v>2020</v>
      </c>
    </row>
    <row r="16508" spans="1:5" x14ac:dyDescent="0.25">
      <c r="A16508" t="s">
        <v>368</v>
      </c>
      <c r="B16508" t="s">
        <v>205</v>
      </c>
      <c r="C16508" t="s">
        <v>421</v>
      </c>
      <c r="D16508">
        <v>608000000</v>
      </c>
      <c r="E16508">
        <v>2018</v>
      </c>
    </row>
    <row r="16509" spans="1:5" x14ac:dyDescent="0.25">
      <c r="A16509" t="s">
        <v>368</v>
      </c>
      <c r="B16509" t="s">
        <v>205</v>
      </c>
      <c r="C16509" t="s">
        <v>421</v>
      </c>
      <c r="D16509">
        <v>-2573000000</v>
      </c>
      <c r="E16509">
        <v>2019</v>
      </c>
    </row>
    <row r="16510" spans="1:5" x14ac:dyDescent="0.25">
      <c r="A16510" t="s">
        <v>368</v>
      </c>
      <c r="B16510" t="s">
        <v>205</v>
      </c>
      <c r="C16510" t="s">
        <v>421</v>
      </c>
      <c r="D16510">
        <v>1856000000</v>
      </c>
      <c r="E16510">
        <v>2020</v>
      </c>
    </row>
    <row r="16511" spans="1:5" x14ac:dyDescent="0.25">
      <c r="A16511" t="s">
        <v>368</v>
      </c>
      <c r="B16511" t="s">
        <v>205</v>
      </c>
      <c r="C16511" t="s">
        <v>422</v>
      </c>
      <c r="D16511">
        <v>334000000</v>
      </c>
      <c r="E16511">
        <v>2018</v>
      </c>
    </row>
    <row r="16512" spans="1:5" x14ac:dyDescent="0.25">
      <c r="A16512" t="s">
        <v>368</v>
      </c>
      <c r="B16512" t="s">
        <v>205</v>
      </c>
      <c r="C16512" t="s">
        <v>422</v>
      </c>
      <c r="D16512">
        <v>3953000000</v>
      </c>
      <c r="E16512">
        <v>2019</v>
      </c>
    </row>
    <row r="16513" spans="1:5" x14ac:dyDescent="0.25">
      <c r="A16513" t="s">
        <v>368</v>
      </c>
      <c r="B16513" t="s">
        <v>205</v>
      </c>
      <c r="C16513" t="s">
        <v>422</v>
      </c>
      <c r="D16513">
        <v>275000000</v>
      </c>
      <c r="E16513">
        <v>2020</v>
      </c>
    </row>
    <row r="16514" spans="1:5" x14ac:dyDescent="0.25">
      <c r="A16514" t="s">
        <v>368</v>
      </c>
      <c r="B16514" t="s">
        <v>205</v>
      </c>
      <c r="C16514" t="s">
        <v>423</v>
      </c>
      <c r="D16514">
        <v>467000000</v>
      </c>
      <c r="E16514">
        <v>2018</v>
      </c>
    </row>
    <row r="16515" spans="1:5" x14ac:dyDescent="0.25">
      <c r="A16515" t="s">
        <v>368</v>
      </c>
      <c r="B16515" t="s">
        <v>205</v>
      </c>
      <c r="C16515" t="s">
        <v>423</v>
      </c>
      <c r="D16515">
        <v>468000000</v>
      </c>
      <c r="E16515">
        <v>2019</v>
      </c>
    </row>
    <row r="16516" spans="1:5" x14ac:dyDescent="0.25">
      <c r="A16516" t="s">
        <v>368</v>
      </c>
      <c r="B16516" t="s">
        <v>205</v>
      </c>
      <c r="C16516" t="s">
        <v>423</v>
      </c>
      <c r="D16516">
        <v>470000000</v>
      </c>
      <c r="E16516">
        <v>2020</v>
      </c>
    </row>
    <row r="16517" spans="1:5" x14ac:dyDescent="0.25">
      <c r="A16517" t="s">
        <v>368</v>
      </c>
      <c r="B16517" t="s">
        <v>205</v>
      </c>
      <c r="C16517" t="s">
        <v>424</v>
      </c>
      <c r="D16517">
        <v>16000000</v>
      </c>
      <c r="E16517">
        <v>2018</v>
      </c>
    </row>
    <row r="16518" spans="1:5" x14ac:dyDescent="0.25">
      <c r="A16518" t="s">
        <v>368</v>
      </c>
      <c r="B16518" t="s">
        <v>205</v>
      </c>
      <c r="C16518" t="s">
        <v>424</v>
      </c>
      <c r="D16518">
        <v>18000000</v>
      </c>
      <c r="E16518">
        <v>2019</v>
      </c>
    </row>
    <row r="16519" spans="1:5" x14ac:dyDescent="0.25">
      <c r="A16519" t="s">
        <v>368</v>
      </c>
      <c r="B16519" t="s">
        <v>205</v>
      </c>
      <c r="C16519" t="s">
        <v>424</v>
      </c>
      <c r="D16519">
        <v>27000000</v>
      </c>
      <c r="E16519">
        <v>2020</v>
      </c>
    </row>
    <row r="16520" spans="1:5" x14ac:dyDescent="0.25">
      <c r="A16520" t="s">
        <v>368</v>
      </c>
      <c r="B16520" t="s">
        <v>205</v>
      </c>
      <c r="C16520" t="s">
        <v>425</v>
      </c>
      <c r="D16520">
        <v>9198000000</v>
      </c>
      <c r="E16520">
        <v>2018</v>
      </c>
    </row>
    <row r="16521" spans="1:5" x14ac:dyDescent="0.25">
      <c r="A16521" t="s">
        <v>368</v>
      </c>
      <c r="B16521" t="s">
        <v>205</v>
      </c>
      <c r="C16521" t="s">
        <v>425</v>
      </c>
      <c r="D16521">
        <v>15908000000</v>
      </c>
      <c r="E16521">
        <v>2019</v>
      </c>
    </row>
    <row r="16522" spans="1:5" x14ac:dyDescent="0.25">
      <c r="A16522" t="s">
        <v>368</v>
      </c>
      <c r="B16522" t="s">
        <v>205</v>
      </c>
      <c r="C16522" t="s">
        <v>425</v>
      </c>
      <c r="D16522">
        <v>9639000000</v>
      </c>
      <c r="E16522">
        <v>2020</v>
      </c>
    </row>
    <row r="16523" spans="1:5" x14ac:dyDescent="0.25">
      <c r="A16523" t="s">
        <v>368</v>
      </c>
      <c r="B16523" t="s">
        <v>205</v>
      </c>
      <c r="C16523" t="s">
        <v>426</v>
      </c>
      <c r="D16523">
        <v>9214000000</v>
      </c>
      <c r="E16523">
        <v>2018</v>
      </c>
    </row>
    <row r="16524" spans="1:5" x14ac:dyDescent="0.25">
      <c r="A16524" t="s">
        <v>368</v>
      </c>
      <c r="B16524" t="s">
        <v>205</v>
      </c>
      <c r="C16524" t="s">
        <v>426</v>
      </c>
      <c r="D16524">
        <v>15926000000</v>
      </c>
      <c r="E16524">
        <v>2019</v>
      </c>
    </row>
    <row r="16525" spans="1:5" x14ac:dyDescent="0.25">
      <c r="A16525" t="s">
        <v>368</v>
      </c>
      <c r="B16525" t="s">
        <v>205</v>
      </c>
      <c r="C16525" t="s">
        <v>426</v>
      </c>
      <c r="D16525">
        <v>9666000000</v>
      </c>
      <c r="E16525">
        <v>2020</v>
      </c>
    </row>
    <row r="16526" spans="1:5" x14ac:dyDescent="0.25">
      <c r="A16526" t="s">
        <v>368</v>
      </c>
      <c r="B16526" t="s">
        <v>205</v>
      </c>
      <c r="C16526" t="s">
        <v>21</v>
      </c>
      <c r="D16526">
        <v>8987000000</v>
      </c>
      <c r="E16526">
        <v>2018</v>
      </c>
    </row>
    <row r="16527" spans="1:5" x14ac:dyDescent="0.25">
      <c r="A16527" t="s">
        <v>368</v>
      </c>
      <c r="B16527" t="s">
        <v>205</v>
      </c>
      <c r="C16527" t="s">
        <v>21</v>
      </c>
      <c r="D16527">
        <v>8251000000</v>
      </c>
      <c r="E16527">
        <v>2019</v>
      </c>
    </row>
    <row r="16528" spans="1:5" x14ac:dyDescent="0.25">
      <c r="A16528" t="s">
        <v>368</v>
      </c>
      <c r="B16528" t="s">
        <v>205</v>
      </c>
      <c r="C16528" t="s">
        <v>21</v>
      </c>
      <c r="D16528">
        <v>8692000000</v>
      </c>
      <c r="E16528">
        <v>2020</v>
      </c>
    </row>
    <row r="16529" spans="1:5" x14ac:dyDescent="0.25">
      <c r="A16529" t="s">
        <v>368</v>
      </c>
      <c r="B16529" t="s">
        <v>205</v>
      </c>
      <c r="C16529" t="s">
        <v>427</v>
      </c>
      <c r="D16529">
        <v>34095000000</v>
      </c>
      <c r="E16529">
        <v>2018</v>
      </c>
    </row>
    <row r="16530" spans="1:5" x14ac:dyDescent="0.25">
      <c r="A16530" t="s">
        <v>368</v>
      </c>
      <c r="B16530" t="s">
        <v>205</v>
      </c>
      <c r="C16530" t="s">
        <v>427</v>
      </c>
      <c r="D16530">
        <v>33857000000</v>
      </c>
      <c r="E16530">
        <v>2019</v>
      </c>
    </row>
    <row r="16531" spans="1:5" x14ac:dyDescent="0.25">
      <c r="A16531" t="s">
        <v>368</v>
      </c>
      <c r="B16531" t="s">
        <v>205</v>
      </c>
      <c r="C16531" t="s">
        <v>427</v>
      </c>
      <c r="D16531">
        <v>33148000000</v>
      </c>
      <c r="E16531">
        <v>2020</v>
      </c>
    </row>
    <row r="16532" spans="1:5" x14ac:dyDescent="0.25">
      <c r="A16532" t="s">
        <v>368</v>
      </c>
      <c r="B16532" t="s">
        <v>205</v>
      </c>
      <c r="C16532" t="s">
        <v>13</v>
      </c>
      <c r="D16532">
        <v>49926000000</v>
      </c>
      <c r="E16532">
        <v>2018</v>
      </c>
    </row>
    <row r="16533" spans="1:5" x14ac:dyDescent="0.25">
      <c r="A16533" t="s">
        <v>368</v>
      </c>
      <c r="B16533" t="s">
        <v>205</v>
      </c>
      <c r="C16533" t="s">
        <v>13</v>
      </c>
      <c r="D16533">
        <v>32803000000</v>
      </c>
      <c r="E16533">
        <v>2019</v>
      </c>
    </row>
    <row r="16534" spans="1:5" x14ac:dyDescent="0.25">
      <c r="A16534" t="s">
        <v>368</v>
      </c>
      <c r="B16534" t="s">
        <v>205</v>
      </c>
      <c r="C16534" t="s">
        <v>13</v>
      </c>
      <c r="D16534">
        <v>35067000000</v>
      </c>
      <c r="E16534">
        <v>2020</v>
      </c>
    </row>
    <row r="16535" spans="1:5" x14ac:dyDescent="0.25">
      <c r="A16535" t="s">
        <v>368</v>
      </c>
      <c r="B16535" t="s">
        <v>205</v>
      </c>
      <c r="C16535" t="s">
        <v>16</v>
      </c>
      <c r="D16535">
        <v>31858000000</v>
      </c>
      <c r="E16535">
        <v>2018</v>
      </c>
    </row>
    <row r="16536" spans="1:5" x14ac:dyDescent="0.25">
      <c r="A16536" t="s">
        <v>368</v>
      </c>
      <c r="B16536" t="s">
        <v>205</v>
      </c>
      <c r="C16536" t="s">
        <v>16</v>
      </c>
      <c r="D16536">
        <v>37304000000</v>
      </c>
      <c r="E16536">
        <v>2019</v>
      </c>
    </row>
    <row r="16537" spans="1:5" x14ac:dyDescent="0.25">
      <c r="A16537" t="s">
        <v>368</v>
      </c>
      <c r="B16537" t="s">
        <v>205</v>
      </c>
      <c r="C16537" t="s">
        <v>16</v>
      </c>
      <c r="D16537">
        <v>25920000000</v>
      </c>
      <c r="E16537">
        <v>2020</v>
      </c>
    </row>
    <row r="16538" spans="1:5" x14ac:dyDescent="0.25">
      <c r="A16538" t="s">
        <v>368</v>
      </c>
      <c r="B16538" t="s">
        <v>205</v>
      </c>
      <c r="C16538" t="s">
        <v>428</v>
      </c>
      <c r="D16538">
        <v>6384000000</v>
      </c>
      <c r="E16538">
        <v>2018</v>
      </c>
    </row>
    <row r="16539" spans="1:5" x14ac:dyDescent="0.25">
      <c r="A16539" t="s">
        <v>368</v>
      </c>
      <c r="B16539" t="s">
        <v>205</v>
      </c>
      <c r="C16539" t="s">
        <v>428</v>
      </c>
      <c r="D16539">
        <v>0</v>
      </c>
      <c r="E16539">
        <v>2020</v>
      </c>
    </row>
    <row r="16540" spans="1:5" x14ac:dyDescent="0.25">
      <c r="A16540" t="s">
        <v>368</v>
      </c>
      <c r="B16540" t="s">
        <v>205</v>
      </c>
      <c r="C16540" t="s">
        <v>429</v>
      </c>
      <c r="D16540">
        <v>6384000000</v>
      </c>
      <c r="E16540">
        <v>2018</v>
      </c>
    </row>
    <row r="16541" spans="1:5" x14ac:dyDescent="0.25">
      <c r="A16541" t="s">
        <v>368</v>
      </c>
      <c r="B16541" t="s">
        <v>205</v>
      </c>
      <c r="C16541" t="s">
        <v>429</v>
      </c>
      <c r="D16541">
        <v>6010000000</v>
      </c>
      <c r="E16541">
        <v>2019</v>
      </c>
    </row>
    <row r="16542" spans="1:5" x14ac:dyDescent="0.25">
      <c r="A16542" t="s">
        <v>368</v>
      </c>
      <c r="B16542" t="s">
        <v>205</v>
      </c>
      <c r="C16542" t="s">
        <v>429</v>
      </c>
      <c r="D16542">
        <v>6010000000</v>
      </c>
      <c r="E16542">
        <v>2019</v>
      </c>
    </row>
    <row r="16543" spans="1:5" x14ac:dyDescent="0.25">
      <c r="A16543" t="s">
        <v>368</v>
      </c>
      <c r="B16543" t="s">
        <v>205</v>
      </c>
      <c r="C16543" t="s">
        <v>429</v>
      </c>
      <c r="D16543">
        <v>0</v>
      </c>
      <c r="E16543">
        <v>2020</v>
      </c>
    </row>
    <row r="16544" spans="1:5" x14ac:dyDescent="0.25">
      <c r="A16544" t="s">
        <v>368</v>
      </c>
      <c r="B16544" t="s">
        <v>205</v>
      </c>
      <c r="C16544" t="s">
        <v>430</v>
      </c>
      <c r="D16544">
        <v>3594000000</v>
      </c>
      <c r="E16544">
        <v>2018</v>
      </c>
    </row>
    <row r="16545" spans="1:5" x14ac:dyDescent="0.25">
      <c r="A16545" t="s">
        <v>368</v>
      </c>
      <c r="B16545" t="s">
        <v>205</v>
      </c>
      <c r="C16545" t="s">
        <v>430</v>
      </c>
      <c r="D16545">
        <v>11485000000</v>
      </c>
      <c r="E16545">
        <v>2019</v>
      </c>
    </row>
    <row r="16546" spans="1:5" x14ac:dyDescent="0.25">
      <c r="A16546" t="s">
        <v>368</v>
      </c>
      <c r="B16546" t="s">
        <v>205</v>
      </c>
      <c r="C16546" t="s">
        <v>430</v>
      </c>
      <c r="D16546">
        <v>7497000000</v>
      </c>
      <c r="E16546">
        <v>2020</v>
      </c>
    </row>
    <row r="16547" spans="1:5" x14ac:dyDescent="0.25">
      <c r="A16547" t="s">
        <v>368</v>
      </c>
      <c r="B16547" t="s">
        <v>205</v>
      </c>
      <c r="C16547" t="s">
        <v>431</v>
      </c>
      <c r="D16547">
        <v>0</v>
      </c>
      <c r="E16547">
        <v>2018</v>
      </c>
    </row>
    <row r="16548" spans="1:5" x14ac:dyDescent="0.25">
      <c r="A16548" t="s">
        <v>368</v>
      </c>
      <c r="B16548" t="s">
        <v>205</v>
      </c>
      <c r="C16548" t="s">
        <v>431</v>
      </c>
      <c r="D16548">
        <v>0</v>
      </c>
      <c r="E16548">
        <v>2019</v>
      </c>
    </row>
    <row r="16549" spans="1:5" x14ac:dyDescent="0.25">
      <c r="A16549" t="s">
        <v>368</v>
      </c>
      <c r="B16549" t="s">
        <v>205</v>
      </c>
      <c r="C16549" t="s">
        <v>431</v>
      </c>
      <c r="D16549">
        <v>0</v>
      </c>
      <c r="E16549">
        <v>2020</v>
      </c>
    </row>
    <row r="16550" spans="1:5" x14ac:dyDescent="0.25">
      <c r="A16550" t="s">
        <v>368</v>
      </c>
      <c r="B16550" t="s">
        <v>205</v>
      </c>
      <c r="C16550" t="s">
        <v>432</v>
      </c>
      <c r="D16550">
        <v>43465</v>
      </c>
      <c r="E16550">
        <v>2018</v>
      </c>
    </row>
    <row r="16551" spans="1:5" x14ac:dyDescent="0.25">
      <c r="A16551" t="s">
        <v>368</v>
      </c>
      <c r="B16551" t="s">
        <v>205</v>
      </c>
      <c r="C16551" t="s">
        <v>432</v>
      </c>
      <c r="D16551">
        <v>43830</v>
      </c>
      <c r="E16551">
        <v>2019</v>
      </c>
    </row>
    <row r="16552" spans="1:5" x14ac:dyDescent="0.25">
      <c r="A16552" t="s">
        <v>368</v>
      </c>
      <c r="B16552" t="s">
        <v>205</v>
      </c>
      <c r="C16552" t="s">
        <v>432</v>
      </c>
      <c r="D16552">
        <v>44196</v>
      </c>
      <c r="E16552">
        <v>2020</v>
      </c>
    </row>
    <row r="16553" spans="1:5" x14ac:dyDescent="0.25">
      <c r="A16553" t="s">
        <v>368</v>
      </c>
      <c r="B16553" t="s">
        <v>205</v>
      </c>
      <c r="C16553" t="s">
        <v>433</v>
      </c>
      <c r="D16553">
        <v>351000000</v>
      </c>
      <c r="E16553">
        <v>2018</v>
      </c>
    </row>
    <row r="16554" spans="1:5" x14ac:dyDescent="0.25">
      <c r="A16554" t="s">
        <v>368</v>
      </c>
      <c r="B16554" t="s">
        <v>205</v>
      </c>
      <c r="C16554" t="s">
        <v>433</v>
      </c>
      <c r="D16554">
        <v>303000000</v>
      </c>
      <c r="E16554">
        <v>2019</v>
      </c>
    </row>
    <row r="16555" spans="1:5" x14ac:dyDescent="0.25">
      <c r="A16555" t="s">
        <v>368</v>
      </c>
      <c r="B16555" t="s">
        <v>205</v>
      </c>
      <c r="C16555" t="s">
        <v>433</v>
      </c>
      <c r="D16555">
        <v>235000000</v>
      </c>
      <c r="E16555">
        <v>2020</v>
      </c>
    </row>
    <row r="16556" spans="1:5" x14ac:dyDescent="0.25">
      <c r="A16556" t="s">
        <v>368</v>
      </c>
      <c r="B16556" t="s">
        <v>205</v>
      </c>
      <c r="C16556" t="s">
        <v>434</v>
      </c>
      <c r="D16556">
        <v>63407000000</v>
      </c>
      <c r="E16556">
        <v>2018</v>
      </c>
    </row>
    <row r="16557" spans="1:5" x14ac:dyDescent="0.25">
      <c r="A16557" t="s">
        <v>368</v>
      </c>
      <c r="B16557" t="s">
        <v>205</v>
      </c>
      <c r="C16557" t="s">
        <v>434</v>
      </c>
      <c r="D16557">
        <v>63143000000</v>
      </c>
      <c r="E16557">
        <v>2019</v>
      </c>
    </row>
    <row r="16558" spans="1:5" x14ac:dyDescent="0.25">
      <c r="A16558" t="s">
        <v>368</v>
      </c>
      <c r="B16558" t="s">
        <v>205</v>
      </c>
      <c r="C16558" t="s">
        <v>434</v>
      </c>
      <c r="D16558">
        <v>63238000000</v>
      </c>
      <c r="E16558">
        <v>2020</v>
      </c>
    </row>
    <row r="16559" spans="1:5" x14ac:dyDescent="0.25">
      <c r="A16559" t="s">
        <v>368</v>
      </c>
      <c r="B16559" t="s">
        <v>205</v>
      </c>
      <c r="C16559" t="s">
        <v>435</v>
      </c>
      <c r="D16559">
        <v>0</v>
      </c>
      <c r="E16559">
        <v>2018</v>
      </c>
    </row>
    <row r="16560" spans="1:5" x14ac:dyDescent="0.25">
      <c r="A16560" t="s">
        <v>368</v>
      </c>
      <c r="B16560" t="s">
        <v>205</v>
      </c>
      <c r="C16560" t="s">
        <v>435</v>
      </c>
      <c r="D16560">
        <v>0</v>
      </c>
      <c r="E16560">
        <v>2019</v>
      </c>
    </row>
    <row r="16561" spans="1:5" x14ac:dyDescent="0.25">
      <c r="A16561" t="s">
        <v>368</v>
      </c>
      <c r="B16561" t="s">
        <v>205</v>
      </c>
      <c r="C16561" t="s">
        <v>435</v>
      </c>
      <c r="D16561">
        <v>0</v>
      </c>
      <c r="E16561">
        <v>2020</v>
      </c>
    </row>
    <row r="16562" spans="1:5" x14ac:dyDescent="0.25">
      <c r="A16562" t="s">
        <v>368</v>
      </c>
      <c r="B16562" t="s">
        <v>205</v>
      </c>
      <c r="C16562" t="s">
        <v>436</v>
      </c>
      <c r="D16562">
        <v>42927000000</v>
      </c>
      <c r="E16562">
        <v>2018</v>
      </c>
    </row>
    <row r="16563" spans="1:5" x14ac:dyDescent="0.25">
      <c r="A16563" t="s">
        <v>368</v>
      </c>
      <c r="B16563" t="s">
        <v>205</v>
      </c>
      <c r="C16563" t="s">
        <v>436</v>
      </c>
      <c r="D16563">
        <v>48202000000</v>
      </c>
      <c r="E16563">
        <v>2019</v>
      </c>
    </row>
    <row r="16564" spans="1:5" x14ac:dyDescent="0.25">
      <c r="A16564" t="s">
        <v>368</v>
      </c>
      <c r="B16564" t="s">
        <v>205</v>
      </c>
      <c r="C16564" t="s">
        <v>436</v>
      </c>
      <c r="D16564">
        <v>49577000000</v>
      </c>
      <c r="E16564">
        <v>2020</v>
      </c>
    </row>
    <row r="16565" spans="1:5" x14ac:dyDescent="0.25">
      <c r="A16565" t="s">
        <v>368</v>
      </c>
      <c r="B16565" t="s">
        <v>205</v>
      </c>
      <c r="C16565" t="s">
        <v>437</v>
      </c>
      <c r="D16565">
        <v>31838000000</v>
      </c>
      <c r="E16565">
        <v>2018</v>
      </c>
    </row>
    <row r="16566" spans="1:5" x14ac:dyDescent="0.25">
      <c r="A16566" t="s">
        <v>368</v>
      </c>
      <c r="B16566" t="s">
        <v>205</v>
      </c>
      <c r="C16566" t="s">
        <v>437</v>
      </c>
      <c r="D16566">
        <v>32921000000</v>
      </c>
      <c r="E16566">
        <v>2019</v>
      </c>
    </row>
    <row r="16567" spans="1:5" x14ac:dyDescent="0.25">
      <c r="A16567" t="s">
        <v>368</v>
      </c>
      <c r="B16567" t="s">
        <v>205</v>
      </c>
      <c r="C16567" t="s">
        <v>437</v>
      </c>
      <c r="D16567">
        <v>33216000000</v>
      </c>
      <c r="E16567">
        <v>2020</v>
      </c>
    </row>
    <row r="16568" spans="1:5" x14ac:dyDescent="0.25">
      <c r="A16568" t="s">
        <v>368</v>
      </c>
      <c r="B16568" t="s">
        <v>205</v>
      </c>
      <c r="C16568" t="s">
        <v>438</v>
      </c>
      <c r="D16568">
        <v>3860000000</v>
      </c>
      <c r="E16568">
        <v>2018</v>
      </c>
    </row>
    <row r="16569" spans="1:5" x14ac:dyDescent="0.25">
      <c r="A16569" t="s">
        <v>368</v>
      </c>
      <c r="B16569" t="s">
        <v>205</v>
      </c>
      <c r="C16569" t="s">
        <v>438</v>
      </c>
      <c r="D16569">
        <v>10867000000</v>
      </c>
      <c r="E16569">
        <v>2019</v>
      </c>
    </row>
    <row r="16570" spans="1:5" x14ac:dyDescent="0.25">
      <c r="A16570" t="s">
        <v>368</v>
      </c>
      <c r="B16570" t="s">
        <v>205</v>
      </c>
      <c r="C16570" t="s">
        <v>438</v>
      </c>
      <c r="D16570">
        <v>7020000000</v>
      </c>
      <c r="E16570">
        <v>2020</v>
      </c>
    </row>
    <row r="16571" spans="1:5" x14ac:dyDescent="0.25">
      <c r="A16571" t="s">
        <v>368</v>
      </c>
      <c r="B16571" t="s">
        <v>205</v>
      </c>
      <c r="C16571" t="s">
        <v>439</v>
      </c>
      <c r="D16571">
        <v>7328000000</v>
      </c>
      <c r="E16571">
        <v>2018</v>
      </c>
    </row>
    <row r="16572" spans="1:5" x14ac:dyDescent="0.25">
      <c r="A16572" t="s">
        <v>368</v>
      </c>
      <c r="B16572" t="s">
        <v>205</v>
      </c>
      <c r="C16572" t="s">
        <v>439</v>
      </c>
      <c r="D16572">
        <v>5435000000</v>
      </c>
      <c r="E16572">
        <v>2019</v>
      </c>
    </row>
    <row r="16573" spans="1:5" x14ac:dyDescent="0.25">
      <c r="A16573" t="s">
        <v>368</v>
      </c>
      <c r="B16573" t="s">
        <v>205</v>
      </c>
      <c r="C16573" t="s">
        <v>439</v>
      </c>
      <c r="D16573">
        <v>2631000000</v>
      </c>
      <c r="E16573">
        <v>2020</v>
      </c>
    </row>
    <row r="16574" spans="1:5" x14ac:dyDescent="0.25">
      <c r="A16574" t="s">
        <v>368</v>
      </c>
      <c r="B16574" t="s">
        <v>205</v>
      </c>
      <c r="C16574" t="s">
        <v>23</v>
      </c>
      <c r="D16574">
        <v>-266000000</v>
      </c>
      <c r="E16574">
        <v>2018</v>
      </c>
    </row>
    <row r="16575" spans="1:5" x14ac:dyDescent="0.25">
      <c r="A16575" t="s">
        <v>368</v>
      </c>
      <c r="B16575" t="s">
        <v>205</v>
      </c>
      <c r="C16575" t="s">
        <v>23</v>
      </c>
      <c r="D16575">
        <v>618000000</v>
      </c>
      <c r="E16575">
        <v>2019</v>
      </c>
    </row>
    <row r="16576" spans="1:5" x14ac:dyDescent="0.25">
      <c r="A16576" t="s">
        <v>368</v>
      </c>
      <c r="B16576" t="s">
        <v>205</v>
      </c>
      <c r="C16576" t="s">
        <v>23</v>
      </c>
      <c r="D16576">
        <v>477000000</v>
      </c>
      <c r="E16576">
        <v>2020</v>
      </c>
    </row>
    <row r="16577" spans="1:5" x14ac:dyDescent="0.25">
      <c r="A16577" t="s">
        <v>368</v>
      </c>
      <c r="B16577" t="s">
        <v>205</v>
      </c>
      <c r="C16577" t="s">
        <v>440</v>
      </c>
      <c r="D16577">
        <v>35211000000</v>
      </c>
      <c r="E16577">
        <v>2018</v>
      </c>
    </row>
    <row r="16578" spans="1:5" x14ac:dyDescent="0.25">
      <c r="A16578" t="s">
        <v>368</v>
      </c>
      <c r="B16578" t="s">
        <v>205</v>
      </c>
      <c r="C16578" t="s">
        <v>440</v>
      </c>
      <c r="D16578">
        <v>33936000000</v>
      </c>
      <c r="E16578">
        <v>2019</v>
      </c>
    </row>
    <row r="16579" spans="1:5" x14ac:dyDescent="0.25">
      <c r="A16579" t="s">
        <v>368</v>
      </c>
      <c r="B16579" t="s">
        <v>205</v>
      </c>
      <c r="C16579" t="s">
        <v>440</v>
      </c>
      <c r="D16579">
        <v>28471000000</v>
      </c>
      <c r="E16579">
        <v>2020</v>
      </c>
    </row>
    <row r="16580" spans="1:5" x14ac:dyDescent="0.25">
      <c r="A16580" t="s">
        <v>368</v>
      </c>
      <c r="B16580" t="s">
        <v>205</v>
      </c>
      <c r="C16580" t="s">
        <v>22</v>
      </c>
      <c r="D16580">
        <v>0</v>
      </c>
      <c r="E16580">
        <v>2018</v>
      </c>
    </row>
    <row r="16581" spans="1:5" x14ac:dyDescent="0.25">
      <c r="A16581" t="s">
        <v>368</v>
      </c>
      <c r="B16581" t="s">
        <v>205</v>
      </c>
      <c r="C16581" t="s">
        <v>22</v>
      </c>
      <c r="D16581">
        <v>0</v>
      </c>
      <c r="E16581">
        <v>2019</v>
      </c>
    </row>
    <row r="16582" spans="1:5" x14ac:dyDescent="0.25">
      <c r="A16582" t="s">
        <v>368</v>
      </c>
      <c r="B16582" t="s">
        <v>205</v>
      </c>
      <c r="C16582" t="s">
        <v>22</v>
      </c>
      <c r="D16582">
        <v>0</v>
      </c>
      <c r="E16582">
        <v>2020</v>
      </c>
    </row>
    <row r="16583" spans="1:5" x14ac:dyDescent="0.25">
      <c r="A16583" t="s">
        <v>368</v>
      </c>
      <c r="B16583" t="s">
        <v>205</v>
      </c>
      <c r="C16583" t="s">
        <v>441</v>
      </c>
      <c r="D16583">
        <v>1311000000</v>
      </c>
      <c r="E16583">
        <v>2018</v>
      </c>
    </row>
    <row r="16584" spans="1:5" x14ac:dyDescent="0.25">
      <c r="A16584" t="s">
        <v>368</v>
      </c>
      <c r="B16584" t="s">
        <v>205</v>
      </c>
      <c r="C16584" t="s">
        <v>441</v>
      </c>
      <c r="D16584">
        <v>1587000000</v>
      </c>
      <c r="E16584">
        <v>2019</v>
      </c>
    </row>
    <row r="16585" spans="1:5" x14ac:dyDescent="0.25">
      <c r="A16585" t="s">
        <v>368</v>
      </c>
      <c r="B16585" t="s">
        <v>205</v>
      </c>
      <c r="C16585" t="s">
        <v>441</v>
      </c>
      <c r="D16585">
        <v>1641000000</v>
      </c>
      <c r="E16585">
        <v>2020</v>
      </c>
    </row>
    <row r="16586" spans="1:5" x14ac:dyDescent="0.25">
      <c r="A16586" t="s">
        <v>368</v>
      </c>
      <c r="B16586" t="s">
        <v>205</v>
      </c>
      <c r="C16586" t="s">
        <v>11</v>
      </c>
      <c r="D16586">
        <v>7508000000</v>
      </c>
      <c r="E16586">
        <v>2018</v>
      </c>
    </row>
    <row r="16587" spans="1:5" x14ac:dyDescent="0.25">
      <c r="A16587" t="s">
        <v>368</v>
      </c>
      <c r="B16587" t="s">
        <v>205</v>
      </c>
      <c r="C16587" t="s">
        <v>11</v>
      </c>
      <c r="D16587">
        <v>7068000000</v>
      </c>
      <c r="E16587">
        <v>2019</v>
      </c>
    </row>
    <row r="16588" spans="1:5" x14ac:dyDescent="0.25">
      <c r="A16588" t="s">
        <v>368</v>
      </c>
      <c r="B16588" t="s">
        <v>205</v>
      </c>
      <c r="C16588" t="s">
        <v>11</v>
      </c>
      <c r="D16588">
        <v>8046000000</v>
      </c>
      <c r="E16588">
        <v>2020</v>
      </c>
    </row>
    <row r="16589" spans="1:5" x14ac:dyDescent="0.25">
      <c r="A16589" t="s">
        <v>368</v>
      </c>
      <c r="B16589" t="s">
        <v>205</v>
      </c>
      <c r="C16589" t="s">
        <v>19</v>
      </c>
      <c r="D16589">
        <v>159422000000</v>
      </c>
      <c r="E16589">
        <v>2018</v>
      </c>
    </row>
    <row r="16590" spans="1:5" x14ac:dyDescent="0.25">
      <c r="A16590" t="s">
        <v>368</v>
      </c>
      <c r="B16590" t="s">
        <v>205</v>
      </c>
      <c r="C16590" t="s">
        <v>19</v>
      </c>
      <c r="D16590">
        <v>167594000000</v>
      </c>
      <c r="E16590">
        <v>2019</v>
      </c>
    </row>
    <row r="16591" spans="1:5" x14ac:dyDescent="0.25">
      <c r="A16591" t="s">
        <v>368</v>
      </c>
      <c r="B16591" t="s">
        <v>205</v>
      </c>
      <c r="C16591" t="s">
        <v>19</v>
      </c>
      <c r="D16591">
        <v>154229000000</v>
      </c>
      <c r="E16591">
        <v>2020</v>
      </c>
    </row>
    <row r="16592" spans="1:5" x14ac:dyDescent="0.25">
      <c r="A16592" t="s">
        <v>368</v>
      </c>
      <c r="B16592" t="s">
        <v>205</v>
      </c>
      <c r="C16592" t="s">
        <v>18</v>
      </c>
      <c r="D16592">
        <v>95664000000</v>
      </c>
      <c r="E16592">
        <v>2018</v>
      </c>
    </row>
    <row r="16593" spans="1:5" x14ac:dyDescent="0.25">
      <c r="A16593" t="s">
        <v>368</v>
      </c>
      <c r="B16593" t="s">
        <v>205</v>
      </c>
      <c r="C16593" t="s">
        <v>18</v>
      </c>
      <c r="D16593">
        <v>104148000000</v>
      </c>
      <c r="E16593">
        <v>2019</v>
      </c>
    </row>
    <row r="16594" spans="1:5" x14ac:dyDescent="0.25">
      <c r="A16594" t="s">
        <v>368</v>
      </c>
      <c r="B16594" t="s">
        <v>205</v>
      </c>
      <c r="C16594" t="s">
        <v>18</v>
      </c>
      <c r="D16594">
        <v>90756000000</v>
      </c>
      <c r="E16594">
        <v>2020</v>
      </c>
    </row>
    <row r="16595" spans="1:5" x14ac:dyDescent="0.25">
      <c r="A16595" t="s">
        <v>368</v>
      </c>
      <c r="B16595" t="s">
        <v>205</v>
      </c>
      <c r="C16595" t="s">
        <v>442</v>
      </c>
      <c r="D16595">
        <v>4776000000</v>
      </c>
      <c r="E16595">
        <v>2018</v>
      </c>
    </row>
    <row r="16596" spans="1:5" x14ac:dyDescent="0.25">
      <c r="A16596" t="s">
        <v>368</v>
      </c>
      <c r="B16596" t="s">
        <v>205</v>
      </c>
      <c r="C16596" t="s">
        <v>442</v>
      </c>
      <c r="D16596">
        <v>1462000000</v>
      </c>
      <c r="E16596">
        <v>2019</v>
      </c>
    </row>
    <row r="16597" spans="1:5" x14ac:dyDescent="0.25">
      <c r="A16597" t="s">
        <v>368</v>
      </c>
      <c r="B16597" t="s">
        <v>205</v>
      </c>
      <c r="C16597" t="s">
        <v>442</v>
      </c>
      <c r="D16597">
        <v>2002000000</v>
      </c>
      <c r="E16597">
        <v>2020</v>
      </c>
    </row>
    <row r="16598" spans="1:5" x14ac:dyDescent="0.25">
      <c r="A16598" t="s">
        <v>368</v>
      </c>
      <c r="B16598" t="s">
        <v>205</v>
      </c>
      <c r="C16598" t="s">
        <v>443</v>
      </c>
      <c r="D16598">
        <v>2586000000</v>
      </c>
      <c r="E16598">
        <v>2018</v>
      </c>
    </row>
    <row r="16599" spans="1:5" x14ac:dyDescent="0.25">
      <c r="A16599" t="s">
        <v>368</v>
      </c>
      <c r="B16599" t="s">
        <v>205</v>
      </c>
      <c r="C16599" t="s">
        <v>443</v>
      </c>
      <c r="D16599">
        <v>3014000000</v>
      </c>
      <c r="E16599">
        <v>2019</v>
      </c>
    </row>
    <row r="16600" spans="1:5" x14ac:dyDescent="0.25">
      <c r="A16600" t="s">
        <v>368</v>
      </c>
      <c r="B16600" t="s">
        <v>205</v>
      </c>
      <c r="C16600" t="s">
        <v>443</v>
      </c>
      <c r="D16600">
        <v>3406000000</v>
      </c>
      <c r="E16600">
        <v>2020</v>
      </c>
    </row>
    <row r="16601" spans="1:5" x14ac:dyDescent="0.25">
      <c r="A16601" t="s">
        <v>368</v>
      </c>
      <c r="B16601" t="s">
        <v>205</v>
      </c>
      <c r="C16601" t="s">
        <v>444</v>
      </c>
      <c r="D16601">
        <v>1408000000</v>
      </c>
      <c r="E16601">
        <v>2018</v>
      </c>
    </row>
    <row r="16602" spans="1:5" x14ac:dyDescent="0.25">
      <c r="A16602" t="s">
        <v>368</v>
      </c>
      <c r="B16602" t="s">
        <v>205</v>
      </c>
      <c r="C16602" t="s">
        <v>444</v>
      </c>
      <c r="D16602">
        <v>-1864000000</v>
      </c>
      <c r="E16602">
        <v>2019</v>
      </c>
    </row>
    <row r="16603" spans="1:5" x14ac:dyDescent="0.25">
      <c r="A16603" t="s">
        <v>368</v>
      </c>
      <c r="B16603" t="s">
        <v>205</v>
      </c>
      <c r="C16603" t="s">
        <v>444</v>
      </c>
      <c r="D16603">
        <v>1219000000</v>
      </c>
      <c r="E16603">
        <v>2020</v>
      </c>
    </row>
    <row r="16604" spans="1:5" x14ac:dyDescent="0.25">
      <c r="A16604" t="s">
        <v>368</v>
      </c>
      <c r="B16604" t="s">
        <v>205</v>
      </c>
      <c r="C16604" t="s">
        <v>445</v>
      </c>
      <c r="D16604">
        <v>-6982000000</v>
      </c>
      <c r="E16604">
        <v>2018</v>
      </c>
    </row>
    <row r="16605" spans="1:5" x14ac:dyDescent="0.25">
      <c r="A16605" t="s">
        <v>368</v>
      </c>
      <c r="B16605" t="s">
        <v>205</v>
      </c>
      <c r="C16605" t="s">
        <v>445</v>
      </c>
      <c r="D16605">
        <v>-5326000000</v>
      </c>
      <c r="E16605">
        <v>2019</v>
      </c>
    </row>
    <row r="16606" spans="1:5" x14ac:dyDescent="0.25">
      <c r="A16606" t="s">
        <v>368</v>
      </c>
      <c r="B16606" t="s">
        <v>205</v>
      </c>
      <c r="C16606" t="s">
        <v>445</v>
      </c>
      <c r="D16606">
        <v>-15242000000</v>
      </c>
      <c r="E16606">
        <v>2020</v>
      </c>
    </row>
    <row r="16607" spans="1:5" x14ac:dyDescent="0.25">
      <c r="A16607" t="s">
        <v>368</v>
      </c>
      <c r="B16607" t="s">
        <v>205</v>
      </c>
      <c r="C16607" t="s">
        <v>446</v>
      </c>
      <c r="D16607">
        <v>6892000000</v>
      </c>
      <c r="E16607">
        <v>2018</v>
      </c>
    </row>
    <row r="16608" spans="1:5" x14ac:dyDescent="0.25">
      <c r="A16608" t="s">
        <v>368</v>
      </c>
      <c r="B16608" t="s">
        <v>205</v>
      </c>
      <c r="C16608" t="s">
        <v>446</v>
      </c>
      <c r="D16608">
        <v>5482000000</v>
      </c>
      <c r="E16608">
        <v>2019</v>
      </c>
    </row>
    <row r="16609" spans="1:5" x14ac:dyDescent="0.25">
      <c r="A16609" t="s">
        <v>368</v>
      </c>
      <c r="B16609" t="s">
        <v>205</v>
      </c>
      <c r="C16609" t="s">
        <v>446</v>
      </c>
      <c r="D16609">
        <v>15726000000</v>
      </c>
      <c r="E16609">
        <v>2020</v>
      </c>
    </row>
    <row r="16610" spans="1:5" x14ac:dyDescent="0.25">
      <c r="A16610" t="s">
        <v>368</v>
      </c>
      <c r="B16610" t="s">
        <v>205</v>
      </c>
      <c r="C16610" t="s">
        <v>447</v>
      </c>
      <c r="D16610">
        <v>-20441000000</v>
      </c>
      <c r="E16610">
        <v>2018</v>
      </c>
    </row>
    <row r="16611" spans="1:5" x14ac:dyDescent="0.25">
      <c r="A16611" t="s">
        <v>368</v>
      </c>
      <c r="B16611" t="s">
        <v>205</v>
      </c>
      <c r="C16611" t="s">
        <v>447</v>
      </c>
      <c r="D16611">
        <v>-8485000000</v>
      </c>
      <c r="E16611">
        <v>2019</v>
      </c>
    </row>
    <row r="16612" spans="1:5" x14ac:dyDescent="0.25">
      <c r="A16612" t="s">
        <v>368</v>
      </c>
      <c r="B16612" t="s">
        <v>205</v>
      </c>
      <c r="C16612" t="s">
        <v>447</v>
      </c>
      <c r="D16612">
        <v>-21640000000</v>
      </c>
      <c r="E16612">
        <v>2020</v>
      </c>
    </row>
    <row r="16613" spans="1:5" x14ac:dyDescent="0.25">
      <c r="A16613" t="s">
        <v>368</v>
      </c>
      <c r="B16613" t="s">
        <v>205</v>
      </c>
      <c r="C16613" t="s">
        <v>448</v>
      </c>
      <c r="D16613">
        <v>0</v>
      </c>
      <c r="E16613">
        <v>2018</v>
      </c>
    </row>
    <row r="16614" spans="1:5" x14ac:dyDescent="0.25">
      <c r="A16614" t="s">
        <v>368</v>
      </c>
      <c r="B16614" t="s">
        <v>205</v>
      </c>
      <c r="C16614" t="s">
        <v>448</v>
      </c>
      <c r="D16614">
        <v>0</v>
      </c>
      <c r="E16614">
        <v>2019</v>
      </c>
    </row>
    <row r="16615" spans="1:5" x14ac:dyDescent="0.25">
      <c r="A16615" t="s">
        <v>368</v>
      </c>
      <c r="B16615" t="s">
        <v>205</v>
      </c>
      <c r="C16615" t="s">
        <v>448</v>
      </c>
      <c r="D16615">
        <v>11991000000</v>
      </c>
      <c r="E16615">
        <v>2020</v>
      </c>
    </row>
    <row r="16616" spans="1:5" x14ac:dyDescent="0.25">
      <c r="A16616" t="s">
        <v>368</v>
      </c>
      <c r="B16616" t="s">
        <v>205</v>
      </c>
      <c r="C16616" t="s">
        <v>449</v>
      </c>
      <c r="D16616">
        <v>4584000000</v>
      </c>
      <c r="E16616">
        <v>2018</v>
      </c>
    </row>
    <row r="16617" spans="1:5" x14ac:dyDescent="0.25">
      <c r="A16617" t="s">
        <v>368</v>
      </c>
      <c r="B16617" t="s">
        <v>205</v>
      </c>
      <c r="C16617" t="s">
        <v>449</v>
      </c>
      <c r="D16617">
        <v>-3852000000</v>
      </c>
      <c r="E16617">
        <v>2019</v>
      </c>
    </row>
    <row r="16618" spans="1:5" x14ac:dyDescent="0.25">
      <c r="A16618" t="s">
        <v>368</v>
      </c>
      <c r="B16618" t="s">
        <v>205</v>
      </c>
      <c r="C16618" t="s">
        <v>449</v>
      </c>
      <c r="D16618">
        <v>-4188000000</v>
      </c>
      <c r="E16618">
        <v>2020</v>
      </c>
    </row>
    <row r="16619" spans="1:5" x14ac:dyDescent="0.25">
      <c r="A16619" t="s">
        <v>368</v>
      </c>
      <c r="B16619" t="s">
        <v>205</v>
      </c>
      <c r="C16619" t="s">
        <v>450</v>
      </c>
      <c r="D16619">
        <v>-60000000</v>
      </c>
      <c r="E16619">
        <v>2018</v>
      </c>
    </row>
    <row r="16620" spans="1:5" x14ac:dyDescent="0.25">
      <c r="A16620" t="s">
        <v>368</v>
      </c>
      <c r="B16620" t="s">
        <v>205</v>
      </c>
      <c r="C16620" t="s">
        <v>450</v>
      </c>
      <c r="D16620">
        <v>-94000000</v>
      </c>
      <c r="E16620">
        <v>2019</v>
      </c>
    </row>
    <row r="16621" spans="1:5" x14ac:dyDescent="0.25">
      <c r="A16621" t="s">
        <v>368</v>
      </c>
      <c r="B16621" t="s">
        <v>205</v>
      </c>
      <c r="C16621" t="s">
        <v>450</v>
      </c>
      <c r="D16621">
        <v>-82000000</v>
      </c>
      <c r="E16621">
        <v>2020</v>
      </c>
    </row>
    <row r="16622" spans="1:5" x14ac:dyDescent="0.25">
      <c r="A16622" t="s">
        <v>368</v>
      </c>
      <c r="B16622" t="s">
        <v>205</v>
      </c>
      <c r="C16622" t="s">
        <v>451</v>
      </c>
      <c r="D16622">
        <v>8875000000</v>
      </c>
      <c r="E16622">
        <v>2018</v>
      </c>
    </row>
    <row r="16623" spans="1:5" x14ac:dyDescent="0.25">
      <c r="A16623" t="s">
        <v>368</v>
      </c>
      <c r="B16623" t="s">
        <v>205</v>
      </c>
      <c r="C16623" t="s">
        <v>451</v>
      </c>
      <c r="D16623">
        <v>7011000000</v>
      </c>
      <c r="E16623">
        <v>2019</v>
      </c>
    </row>
    <row r="16624" spans="1:5" x14ac:dyDescent="0.25">
      <c r="A16624" t="s">
        <v>368</v>
      </c>
      <c r="B16624" t="s">
        <v>205</v>
      </c>
      <c r="C16624" t="s">
        <v>451</v>
      </c>
      <c r="D16624">
        <v>10586000000</v>
      </c>
      <c r="E16624">
        <v>2020</v>
      </c>
    </row>
    <row r="16625" spans="1:5" x14ac:dyDescent="0.25">
      <c r="A16625" t="s">
        <v>368</v>
      </c>
      <c r="B16625" t="s">
        <v>205</v>
      </c>
      <c r="C16625" t="s">
        <v>452</v>
      </c>
      <c r="D16625">
        <v>6952000000</v>
      </c>
      <c r="E16625">
        <v>2018</v>
      </c>
    </row>
    <row r="16626" spans="1:5" x14ac:dyDescent="0.25">
      <c r="A16626" t="s">
        <v>368</v>
      </c>
      <c r="B16626" t="s">
        <v>205</v>
      </c>
      <c r="C16626" t="s">
        <v>452</v>
      </c>
      <c r="D16626">
        <v>5576000000</v>
      </c>
      <c r="E16626">
        <v>2019</v>
      </c>
    </row>
    <row r="16627" spans="1:5" x14ac:dyDescent="0.25">
      <c r="A16627" t="s">
        <v>368</v>
      </c>
      <c r="B16627" t="s">
        <v>205</v>
      </c>
      <c r="C16627" t="s">
        <v>452</v>
      </c>
      <c r="D16627">
        <v>3817000000</v>
      </c>
      <c r="E16627">
        <v>2020</v>
      </c>
    </row>
    <row r="16628" spans="1:5" x14ac:dyDescent="0.25">
      <c r="A16628" t="s">
        <v>368</v>
      </c>
      <c r="B16628" t="s">
        <v>205</v>
      </c>
      <c r="C16628" t="s">
        <v>453</v>
      </c>
      <c r="D16628">
        <v>35000000</v>
      </c>
      <c r="E16628">
        <v>2018</v>
      </c>
    </row>
    <row r="16629" spans="1:5" x14ac:dyDescent="0.25">
      <c r="A16629" t="s">
        <v>368</v>
      </c>
      <c r="B16629" t="s">
        <v>205</v>
      </c>
      <c r="C16629" t="s">
        <v>453</v>
      </c>
      <c r="D16629">
        <v>29000000</v>
      </c>
      <c r="E16629">
        <v>2019</v>
      </c>
    </row>
    <row r="16630" spans="1:5" x14ac:dyDescent="0.25">
      <c r="A16630" t="s">
        <v>368</v>
      </c>
      <c r="B16630" t="s">
        <v>205</v>
      </c>
      <c r="C16630" t="s">
        <v>453</v>
      </c>
      <c r="D16630">
        <v>36000000</v>
      </c>
      <c r="E16630">
        <v>2020</v>
      </c>
    </row>
    <row r="16631" spans="1:5" x14ac:dyDescent="0.25">
      <c r="A16631" t="s">
        <v>368</v>
      </c>
      <c r="B16631" t="s">
        <v>205</v>
      </c>
      <c r="C16631" t="s">
        <v>454</v>
      </c>
      <c r="D16631">
        <v>11153000000</v>
      </c>
      <c r="E16631">
        <v>2018</v>
      </c>
    </row>
    <row r="16632" spans="1:5" x14ac:dyDescent="0.25">
      <c r="A16632" t="s">
        <v>368</v>
      </c>
      <c r="B16632" t="s">
        <v>205</v>
      </c>
      <c r="C16632" t="s">
        <v>454</v>
      </c>
      <c r="D16632">
        <v>16273000000</v>
      </c>
      <c r="E16632">
        <v>2019</v>
      </c>
    </row>
    <row r="16633" spans="1:5" x14ac:dyDescent="0.25">
      <c r="A16633" t="s">
        <v>368</v>
      </c>
      <c r="B16633" t="s">
        <v>205</v>
      </c>
      <c r="C16633" t="s">
        <v>454</v>
      </c>
      <c r="D16633">
        <v>9616000000</v>
      </c>
      <c r="E16633">
        <v>2020</v>
      </c>
    </row>
    <row r="16634" spans="1:5" x14ac:dyDescent="0.25">
      <c r="A16634" t="s">
        <v>368</v>
      </c>
      <c r="B16634" t="s">
        <v>205</v>
      </c>
      <c r="C16634" t="s">
        <v>24</v>
      </c>
      <c r="D16634">
        <v>11188000000</v>
      </c>
      <c r="E16634">
        <v>2018</v>
      </c>
    </row>
    <row r="16635" spans="1:5" x14ac:dyDescent="0.25">
      <c r="A16635" t="s">
        <v>368</v>
      </c>
      <c r="B16635" t="s">
        <v>205</v>
      </c>
      <c r="C16635" t="s">
        <v>24</v>
      </c>
      <c r="D16635">
        <v>16302000000</v>
      </c>
      <c r="E16635">
        <v>2019</v>
      </c>
    </row>
    <row r="16636" spans="1:5" x14ac:dyDescent="0.25">
      <c r="A16636" t="s">
        <v>368</v>
      </c>
      <c r="B16636" t="s">
        <v>205</v>
      </c>
      <c r="C16636" t="s">
        <v>24</v>
      </c>
      <c r="D16636">
        <v>9652000000</v>
      </c>
      <c r="E16636">
        <v>2020</v>
      </c>
    </row>
    <row r="16637" spans="1:5" x14ac:dyDescent="0.25">
      <c r="A16637" t="s">
        <v>368</v>
      </c>
      <c r="B16637" t="s">
        <v>205</v>
      </c>
      <c r="C16637" t="s">
        <v>455</v>
      </c>
      <c r="D16637">
        <v>13385000000</v>
      </c>
      <c r="E16637">
        <v>2018</v>
      </c>
    </row>
    <row r="16638" spans="1:5" x14ac:dyDescent="0.25">
      <c r="A16638" t="s">
        <v>368</v>
      </c>
      <c r="B16638" t="s">
        <v>205</v>
      </c>
      <c r="C16638" t="s">
        <v>455</v>
      </c>
      <c r="D16638">
        <v>12969000000</v>
      </c>
      <c r="E16638">
        <v>2019</v>
      </c>
    </row>
    <row r="16639" spans="1:5" x14ac:dyDescent="0.25">
      <c r="A16639" t="s">
        <v>368</v>
      </c>
      <c r="B16639" t="s">
        <v>205</v>
      </c>
      <c r="C16639" t="s">
        <v>455</v>
      </c>
      <c r="D16639">
        <v>13900000000</v>
      </c>
      <c r="E16639">
        <v>2020</v>
      </c>
    </row>
    <row r="16640" spans="1:5" x14ac:dyDescent="0.25">
      <c r="A16640" t="s">
        <v>368</v>
      </c>
      <c r="B16640" t="s">
        <v>205</v>
      </c>
      <c r="C16640" t="s">
        <v>14</v>
      </c>
      <c r="D16640">
        <v>109496000000</v>
      </c>
      <c r="E16640">
        <v>2018</v>
      </c>
    </row>
    <row r="16641" spans="1:5" x14ac:dyDescent="0.25">
      <c r="A16641" t="s">
        <v>368</v>
      </c>
      <c r="B16641" t="s">
        <v>205</v>
      </c>
      <c r="C16641" t="s">
        <v>14</v>
      </c>
      <c r="D16641">
        <v>134791000000</v>
      </c>
      <c r="E16641">
        <v>2019</v>
      </c>
    </row>
    <row r="16642" spans="1:5" x14ac:dyDescent="0.25">
      <c r="A16642" t="s">
        <v>368</v>
      </c>
      <c r="B16642" t="s">
        <v>205</v>
      </c>
      <c r="C16642" t="s">
        <v>14</v>
      </c>
      <c r="D16642">
        <v>119162000000</v>
      </c>
      <c r="E16642">
        <v>2020</v>
      </c>
    </row>
    <row r="16643" spans="1:5" x14ac:dyDescent="0.25">
      <c r="A16643" t="s">
        <v>368</v>
      </c>
      <c r="B16643" t="s">
        <v>205</v>
      </c>
      <c r="C16643" t="s">
        <v>17</v>
      </c>
      <c r="D16643">
        <v>63806000000</v>
      </c>
      <c r="E16643">
        <v>2018</v>
      </c>
    </row>
    <row r="16644" spans="1:5" x14ac:dyDescent="0.25">
      <c r="A16644" t="s">
        <v>368</v>
      </c>
      <c r="B16644" t="s">
        <v>205</v>
      </c>
      <c r="C16644" t="s">
        <v>17</v>
      </c>
      <c r="D16644">
        <v>66844000000</v>
      </c>
      <c r="E16644">
        <v>2019</v>
      </c>
    </row>
    <row r="16645" spans="1:5" x14ac:dyDescent="0.25">
      <c r="A16645" t="s">
        <v>368</v>
      </c>
      <c r="B16645" t="s">
        <v>205</v>
      </c>
      <c r="C16645" t="s">
        <v>17</v>
      </c>
      <c r="D16645">
        <v>64836000000</v>
      </c>
      <c r="E16645">
        <v>2020</v>
      </c>
    </row>
    <row r="16646" spans="1:5" x14ac:dyDescent="0.25">
      <c r="A16646" t="s">
        <v>368</v>
      </c>
      <c r="B16646" t="s">
        <v>205</v>
      </c>
      <c r="C16646" t="s">
        <v>456</v>
      </c>
      <c r="D16646">
        <v>12612000000</v>
      </c>
      <c r="E16646">
        <v>2018</v>
      </c>
    </row>
    <row r="16647" spans="1:5" x14ac:dyDescent="0.25">
      <c r="A16647" t="s">
        <v>368</v>
      </c>
      <c r="B16647" t="s">
        <v>205</v>
      </c>
      <c r="C16647" t="s">
        <v>456</v>
      </c>
      <c r="D16647">
        <v>12750000000</v>
      </c>
      <c r="E16647">
        <v>2019</v>
      </c>
    </row>
    <row r="16648" spans="1:5" x14ac:dyDescent="0.25">
      <c r="A16648" t="s">
        <v>368</v>
      </c>
      <c r="B16648" t="s">
        <v>205</v>
      </c>
      <c r="C16648" t="s">
        <v>456</v>
      </c>
      <c r="D16648">
        <v>11615000000</v>
      </c>
      <c r="E16648">
        <v>2020</v>
      </c>
    </row>
    <row r="16649" spans="1:5" x14ac:dyDescent="0.25">
      <c r="A16649" t="s">
        <v>368</v>
      </c>
      <c r="B16649" t="s">
        <v>205</v>
      </c>
      <c r="C16649" t="s">
        <v>457</v>
      </c>
      <c r="D16649">
        <v>0</v>
      </c>
      <c r="E16649">
        <v>2018</v>
      </c>
    </row>
    <row r="16650" spans="1:5" x14ac:dyDescent="0.25">
      <c r="A16650" t="s">
        <v>368</v>
      </c>
      <c r="B16650" t="s">
        <v>205</v>
      </c>
      <c r="C16650" t="s">
        <v>457</v>
      </c>
      <c r="D16650">
        <v>0</v>
      </c>
      <c r="E16650">
        <v>2020</v>
      </c>
    </row>
    <row r="16651" spans="1:5" x14ac:dyDescent="0.25">
      <c r="A16651" t="s">
        <v>368</v>
      </c>
      <c r="B16651" t="s">
        <v>205</v>
      </c>
      <c r="C16651" t="s">
        <v>494</v>
      </c>
      <c r="D16651">
        <v>0</v>
      </c>
      <c r="E16651">
        <v>2019</v>
      </c>
    </row>
    <row r="16652" spans="1:5" x14ac:dyDescent="0.25">
      <c r="A16652" t="s">
        <v>368</v>
      </c>
      <c r="B16652" t="s">
        <v>205</v>
      </c>
      <c r="C16652" t="s">
        <v>458</v>
      </c>
      <c r="D16652">
        <v>25108000000</v>
      </c>
      <c r="E16652">
        <v>2018</v>
      </c>
    </row>
    <row r="16653" spans="1:5" x14ac:dyDescent="0.25">
      <c r="A16653" t="s">
        <v>368</v>
      </c>
      <c r="B16653" t="s">
        <v>205</v>
      </c>
      <c r="C16653" t="s">
        <v>458</v>
      </c>
      <c r="D16653">
        <v>25606000000</v>
      </c>
      <c r="E16653">
        <v>2019</v>
      </c>
    </row>
    <row r="16654" spans="1:5" x14ac:dyDescent="0.25">
      <c r="A16654" t="s">
        <v>368</v>
      </c>
      <c r="B16654" t="s">
        <v>205</v>
      </c>
      <c r="C16654" t="s">
        <v>458</v>
      </c>
      <c r="D16654">
        <v>24456000000</v>
      </c>
      <c r="E16654">
        <v>2020</v>
      </c>
    </row>
    <row r="16655" spans="1:5" x14ac:dyDescent="0.25">
      <c r="A16655" t="s">
        <v>368</v>
      </c>
      <c r="B16655" t="s">
        <v>205</v>
      </c>
      <c r="C16655" t="s">
        <v>459</v>
      </c>
      <c r="D16655">
        <v>3594000000</v>
      </c>
      <c r="E16655">
        <v>2018</v>
      </c>
    </row>
    <row r="16656" spans="1:5" x14ac:dyDescent="0.25">
      <c r="A16656" t="s">
        <v>368</v>
      </c>
      <c r="B16656" t="s">
        <v>205</v>
      </c>
      <c r="C16656" t="s">
        <v>459</v>
      </c>
      <c r="D16656">
        <v>11485000000</v>
      </c>
      <c r="E16656">
        <v>2019</v>
      </c>
    </row>
    <row r="16657" spans="1:5" x14ac:dyDescent="0.25">
      <c r="A16657" t="s">
        <v>368</v>
      </c>
      <c r="B16657" t="s">
        <v>205</v>
      </c>
      <c r="C16657" t="s">
        <v>459</v>
      </c>
      <c r="D16657">
        <v>7497000000</v>
      </c>
      <c r="E16657">
        <v>2020</v>
      </c>
    </row>
    <row r="16658" spans="1:5" x14ac:dyDescent="0.25">
      <c r="A16658" t="s">
        <v>368</v>
      </c>
      <c r="B16658" t="s">
        <v>205</v>
      </c>
      <c r="C16658" t="s">
        <v>460</v>
      </c>
      <c r="D16658">
        <v>-43284000000</v>
      </c>
      <c r="E16658">
        <v>2018</v>
      </c>
    </row>
    <row r="16659" spans="1:5" x14ac:dyDescent="0.25">
      <c r="A16659" t="s">
        <v>368</v>
      </c>
      <c r="B16659" t="s">
        <v>205</v>
      </c>
      <c r="C16659" t="s">
        <v>460</v>
      </c>
      <c r="D16659">
        <v>-23923000000</v>
      </c>
      <c r="E16659">
        <v>2019</v>
      </c>
    </row>
    <row r="16660" spans="1:5" x14ac:dyDescent="0.25">
      <c r="A16660" t="s">
        <v>368</v>
      </c>
      <c r="B16660" t="s">
        <v>205</v>
      </c>
      <c r="C16660" t="s">
        <v>460</v>
      </c>
      <c r="D16660">
        <v>-19733000000</v>
      </c>
      <c r="E16660">
        <v>2020</v>
      </c>
    </row>
    <row r="16661" spans="1:5" x14ac:dyDescent="0.25">
      <c r="A16661" t="s">
        <v>368</v>
      </c>
      <c r="B16661" t="s">
        <v>205</v>
      </c>
      <c r="C16661" t="s">
        <v>461</v>
      </c>
      <c r="D16661">
        <v>4712000000</v>
      </c>
      <c r="E16661">
        <v>2018</v>
      </c>
    </row>
    <row r="16662" spans="1:5" x14ac:dyDescent="0.25">
      <c r="A16662" t="s">
        <v>368</v>
      </c>
      <c r="B16662" t="s">
        <v>205</v>
      </c>
      <c r="C16662" t="s">
        <v>461</v>
      </c>
      <c r="D16662">
        <v>-2074000000</v>
      </c>
      <c r="E16662">
        <v>2019</v>
      </c>
    </row>
    <row r="16663" spans="1:5" x14ac:dyDescent="0.25">
      <c r="A16663" t="s">
        <v>368</v>
      </c>
      <c r="B16663" t="s">
        <v>205</v>
      </c>
      <c r="C16663" t="s">
        <v>461</v>
      </c>
      <c r="D16663">
        <v>-2616000000</v>
      </c>
      <c r="E16663">
        <v>2020</v>
      </c>
    </row>
    <row r="16664" spans="1:5" x14ac:dyDescent="0.25">
      <c r="A16664" t="s">
        <v>368</v>
      </c>
      <c r="B16664" t="s">
        <v>205</v>
      </c>
      <c r="C16664" t="s">
        <v>462</v>
      </c>
      <c r="D16664">
        <v>5945000000</v>
      </c>
      <c r="E16664">
        <v>2018</v>
      </c>
    </row>
    <row r="16665" spans="1:5" x14ac:dyDescent="0.25">
      <c r="A16665" t="s">
        <v>368</v>
      </c>
      <c r="B16665" t="s">
        <v>205</v>
      </c>
      <c r="C16665" t="s">
        <v>462</v>
      </c>
      <c r="D16665">
        <v>4871000000</v>
      </c>
      <c r="E16665">
        <v>2019</v>
      </c>
    </row>
    <row r="16666" spans="1:5" x14ac:dyDescent="0.25">
      <c r="A16666" t="s">
        <v>368</v>
      </c>
      <c r="B16666" t="s">
        <v>205</v>
      </c>
      <c r="C16666" t="s">
        <v>462</v>
      </c>
      <c r="D16666">
        <v>3388000000</v>
      </c>
      <c r="E16666">
        <v>2020</v>
      </c>
    </row>
    <row r="16667" spans="1:5" x14ac:dyDescent="0.25">
      <c r="A16667" t="s">
        <v>368</v>
      </c>
      <c r="B16667" t="s">
        <v>205</v>
      </c>
      <c r="C16667" t="s">
        <v>463</v>
      </c>
      <c r="D16667">
        <v>-1975000000</v>
      </c>
      <c r="E16667">
        <v>2018</v>
      </c>
    </row>
    <row r="16668" spans="1:5" x14ac:dyDescent="0.25">
      <c r="A16668" t="s">
        <v>368</v>
      </c>
      <c r="B16668" t="s">
        <v>205</v>
      </c>
      <c r="C16668" t="s">
        <v>463</v>
      </c>
      <c r="D16668">
        <v>-376000000</v>
      </c>
      <c r="E16668">
        <v>2019</v>
      </c>
    </row>
    <row r="16669" spans="1:5" x14ac:dyDescent="0.25">
      <c r="A16669" t="s">
        <v>368</v>
      </c>
      <c r="B16669" t="s">
        <v>205</v>
      </c>
      <c r="C16669" t="s">
        <v>463</v>
      </c>
      <c r="D16669">
        <v>14000000</v>
      </c>
      <c r="E16669">
        <v>2020</v>
      </c>
    </row>
    <row r="16670" spans="1:5" x14ac:dyDescent="0.25">
      <c r="A16670" t="s">
        <v>368</v>
      </c>
      <c r="B16670" t="s">
        <v>205</v>
      </c>
      <c r="C16670" t="s">
        <v>12</v>
      </c>
      <c r="D16670">
        <v>33254000000</v>
      </c>
      <c r="E16670">
        <v>2018</v>
      </c>
    </row>
    <row r="16671" spans="1:5" x14ac:dyDescent="0.25">
      <c r="A16671" t="s">
        <v>368</v>
      </c>
      <c r="B16671" t="s">
        <v>205</v>
      </c>
      <c r="C16671" t="s">
        <v>12</v>
      </c>
      <c r="D16671">
        <v>17842000000</v>
      </c>
      <c r="E16671">
        <v>2019</v>
      </c>
    </row>
    <row r="16672" spans="1:5" x14ac:dyDescent="0.25">
      <c r="A16672" t="s">
        <v>368</v>
      </c>
      <c r="B16672" t="s">
        <v>205</v>
      </c>
      <c r="C16672" t="s">
        <v>12</v>
      </c>
      <c r="D16672">
        <v>17307000000</v>
      </c>
      <c r="E16672">
        <v>2020</v>
      </c>
    </row>
    <row r="16673" spans="1:5" x14ac:dyDescent="0.25">
      <c r="A16673" t="s">
        <v>368</v>
      </c>
      <c r="B16673" t="s">
        <v>205</v>
      </c>
      <c r="C16673" t="s">
        <v>464</v>
      </c>
      <c r="D16673">
        <v>12644000000</v>
      </c>
      <c r="E16673">
        <v>2018</v>
      </c>
    </row>
    <row r="16674" spans="1:5" x14ac:dyDescent="0.25">
      <c r="A16674" t="s">
        <v>368</v>
      </c>
      <c r="B16674" t="s">
        <v>205</v>
      </c>
      <c r="C16674" t="s">
        <v>464</v>
      </c>
      <c r="D16674">
        <v>11748000000</v>
      </c>
      <c r="E16674">
        <v>2019</v>
      </c>
    </row>
    <row r="16675" spans="1:5" x14ac:dyDescent="0.25">
      <c r="A16675" t="s">
        <v>368</v>
      </c>
      <c r="B16675" t="s">
        <v>205</v>
      </c>
      <c r="C16675" t="s">
        <v>464</v>
      </c>
      <c r="D16675">
        <v>12639000000</v>
      </c>
      <c r="E16675">
        <v>2020</v>
      </c>
    </row>
    <row r="16676" spans="1:5" x14ac:dyDescent="0.25">
      <c r="A16676" t="s">
        <v>368</v>
      </c>
      <c r="B16676" t="s">
        <v>205</v>
      </c>
      <c r="C16676" t="s">
        <v>465</v>
      </c>
      <c r="D16676">
        <v>4903000000</v>
      </c>
      <c r="E16676">
        <v>2018</v>
      </c>
    </row>
    <row r="16677" spans="1:5" x14ac:dyDescent="0.25">
      <c r="A16677" t="s">
        <v>368</v>
      </c>
      <c r="B16677" t="s">
        <v>205</v>
      </c>
      <c r="C16677" t="s">
        <v>465</v>
      </c>
      <c r="D16677">
        <v>36670000000</v>
      </c>
      <c r="E16677">
        <v>2019</v>
      </c>
    </row>
    <row r="16678" spans="1:5" x14ac:dyDescent="0.25">
      <c r="A16678" t="s">
        <v>368</v>
      </c>
      <c r="B16678" t="s">
        <v>205</v>
      </c>
      <c r="C16678" t="s">
        <v>465</v>
      </c>
      <c r="D16678">
        <v>23808000000</v>
      </c>
      <c r="E16678">
        <v>2020</v>
      </c>
    </row>
    <row r="16679" spans="1:5" x14ac:dyDescent="0.25">
      <c r="A16679" t="s">
        <v>368</v>
      </c>
      <c r="B16679" t="s">
        <v>205</v>
      </c>
      <c r="C16679" t="s">
        <v>466</v>
      </c>
      <c r="D16679">
        <v>30897000000</v>
      </c>
      <c r="E16679">
        <v>2018</v>
      </c>
    </row>
    <row r="16680" spans="1:5" x14ac:dyDescent="0.25">
      <c r="A16680" t="s">
        <v>368</v>
      </c>
      <c r="B16680" t="s">
        <v>205</v>
      </c>
      <c r="C16680" t="s">
        <v>466</v>
      </c>
      <c r="D16680">
        <v>30889000000</v>
      </c>
      <c r="E16680">
        <v>2019</v>
      </c>
    </row>
    <row r="16681" spans="1:5" x14ac:dyDescent="0.25">
      <c r="A16681" t="s">
        <v>368</v>
      </c>
      <c r="B16681" t="s">
        <v>205</v>
      </c>
      <c r="C16681" t="s">
        <v>466</v>
      </c>
      <c r="D16681">
        <v>27703000000</v>
      </c>
      <c r="E16681">
        <v>2020</v>
      </c>
    </row>
    <row r="16682" spans="1:5" x14ac:dyDescent="0.25">
      <c r="A16682" t="s">
        <v>368</v>
      </c>
      <c r="B16682" t="s">
        <v>205</v>
      </c>
      <c r="C16682" t="s">
        <v>467</v>
      </c>
      <c r="D16682">
        <v>4736000000</v>
      </c>
      <c r="E16682">
        <v>2018</v>
      </c>
    </row>
    <row r="16683" spans="1:5" x14ac:dyDescent="0.25">
      <c r="A16683" t="s">
        <v>368</v>
      </c>
      <c r="B16683" t="s">
        <v>205</v>
      </c>
      <c r="C16683" t="s">
        <v>467</v>
      </c>
      <c r="D16683">
        <v>4462000000</v>
      </c>
      <c r="E16683">
        <v>2019</v>
      </c>
    </row>
    <row r="16684" spans="1:5" x14ac:dyDescent="0.25">
      <c r="A16684" t="s">
        <v>368</v>
      </c>
      <c r="B16684" t="s">
        <v>205</v>
      </c>
      <c r="C16684" t="s">
        <v>467</v>
      </c>
      <c r="D16684">
        <v>3436000000</v>
      </c>
      <c r="E16684">
        <v>2020</v>
      </c>
    </row>
    <row r="16685" spans="1:5" x14ac:dyDescent="0.25">
      <c r="A16685" t="s">
        <v>368</v>
      </c>
      <c r="B16685" t="s">
        <v>205</v>
      </c>
      <c r="C16685" t="s">
        <v>468</v>
      </c>
      <c r="D16685">
        <v>0</v>
      </c>
      <c r="E16685">
        <v>2018</v>
      </c>
    </row>
    <row r="16686" spans="1:5" x14ac:dyDescent="0.25">
      <c r="A16686" t="s">
        <v>368</v>
      </c>
      <c r="B16686" t="s">
        <v>205</v>
      </c>
      <c r="C16686" t="s">
        <v>468</v>
      </c>
      <c r="D16686">
        <v>0</v>
      </c>
      <c r="E16686">
        <v>2019</v>
      </c>
    </row>
    <row r="16687" spans="1:5" x14ac:dyDescent="0.25">
      <c r="A16687" t="s">
        <v>368</v>
      </c>
      <c r="B16687" t="s">
        <v>205</v>
      </c>
      <c r="C16687" t="s">
        <v>468</v>
      </c>
      <c r="D16687">
        <v>0</v>
      </c>
      <c r="E16687">
        <v>2020</v>
      </c>
    </row>
    <row r="16688" spans="1:5" x14ac:dyDescent="0.25">
      <c r="A16688" t="s">
        <v>368</v>
      </c>
      <c r="B16688" t="s">
        <v>205</v>
      </c>
      <c r="C16688" t="s">
        <v>469</v>
      </c>
      <c r="D16688">
        <v>7978000000</v>
      </c>
      <c r="E16688">
        <v>2018</v>
      </c>
    </row>
    <row r="16689" spans="1:5" x14ac:dyDescent="0.25">
      <c r="A16689" t="s">
        <v>368</v>
      </c>
      <c r="B16689" t="s">
        <v>205</v>
      </c>
      <c r="C16689" t="s">
        <v>469</v>
      </c>
      <c r="D16689">
        <v>8043000000</v>
      </c>
      <c r="E16689">
        <v>2019</v>
      </c>
    </row>
    <row r="16690" spans="1:5" x14ac:dyDescent="0.25">
      <c r="A16690" t="s">
        <v>368</v>
      </c>
      <c r="B16690" t="s">
        <v>205</v>
      </c>
      <c r="C16690" t="s">
        <v>469</v>
      </c>
      <c r="D16690">
        <v>8440000000</v>
      </c>
      <c r="E16690">
        <v>2020</v>
      </c>
    </row>
    <row r="16691" spans="1:5" x14ac:dyDescent="0.25">
      <c r="A16691" t="s">
        <v>368</v>
      </c>
      <c r="B16691" t="s">
        <v>205</v>
      </c>
      <c r="C16691" t="s">
        <v>470</v>
      </c>
      <c r="D16691">
        <v>1797000000</v>
      </c>
      <c r="E16691">
        <v>2018</v>
      </c>
    </row>
    <row r="16692" spans="1:5" x14ac:dyDescent="0.25">
      <c r="A16692" t="s">
        <v>368</v>
      </c>
      <c r="B16692" t="s">
        <v>205</v>
      </c>
      <c r="C16692" t="s">
        <v>470</v>
      </c>
      <c r="D16692">
        <v>201000000</v>
      </c>
      <c r="E16692">
        <v>2019</v>
      </c>
    </row>
    <row r="16693" spans="1:5" x14ac:dyDescent="0.25">
      <c r="A16693" t="s">
        <v>368</v>
      </c>
      <c r="B16693" t="s">
        <v>205</v>
      </c>
      <c r="C16693" t="s">
        <v>470</v>
      </c>
      <c r="D16693">
        <v>597000000</v>
      </c>
      <c r="E16693">
        <v>2020</v>
      </c>
    </row>
    <row r="16694" spans="1:5" x14ac:dyDescent="0.25">
      <c r="A16694" t="s">
        <v>368</v>
      </c>
      <c r="B16694" t="s">
        <v>205</v>
      </c>
      <c r="C16694" t="s">
        <v>471</v>
      </c>
      <c r="D16694">
        <v>0</v>
      </c>
      <c r="E16694">
        <v>2018</v>
      </c>
    </row>
    <row r="16695" spans="1:5" x14ac:dyDescent="0.25">
      <c r="A16695" t="s">
        <v>368</v>
      </c>
      <c r="B16695" t="s">
        <v>205</v>
      </c>
      <c r="C16695" t="s">
        <v>471</v>
      </c>
      <c r="D16695">
        <v>0</v>
      </c>
      <c r="E16695">
        <v>2019</v>
      </c>
    </row>
    <row r="16696" spans="1:5" x14ac:dyDescent="0.25">
      <c r="A16696" t="s">
        <v>368</v>
      </c>
      <c r="B16696" t="s">
        <v>205</v>
      </c>
      <c r="C16696" t="s">
        <v>471</v>
      </c>
      <c r="D16696">
        <v>0</v>
      </c>
      <c r="E16696">
        <v>2020</v>
      </c>
    </row>
    <row r="16697" spans="1:5" x14ac:dyDescent="0.25">
      <c r="A16697" t="s">
        <v>368</v>
      </c>
      <c r="B16697" t="s">
        <v>205</v>
      </c>
      <c r="C16697" t="s">
        <v>472</v>
      </c>
      <c r="D16697">
        <v>0</v>
      </c>
      <c r="E16697">
        <v>2018</v>
      </c>
    </row>
    <row r="16698" spans="1:5" x14ac:dyDescent="0.25">
      <c r="A16698" t="s">
        <v>368</v>
      </c>
      <c r="B16698" t="s">
        <v>205</v>
      </c>
      <c r="C16698" t="s">
        <v>472</v>
      </c>
      <c r="D16698">
        <v>0</v>
      </c>
      <c r="E16698">
        <v>2019</v>
      </c>
    </row>
    <row r="16699" spans="1:5" x14ac:dyDescent="0.25">
      <c r="A16699" t="s">
        <v>368</v>
      </c>
      <c r="B16699" t="s">
        <v>205</v>
      </c>
      <c r="C16699" t="s">
        <v>472</v>
      </c>
      <c r="D16699">
        <v>0</v>
      </c>
      <c r="E16699">
        <v>2020</v>
      </c>
    </row>
    <row r="16700" spans="1:5" x14ac:dyDescent="0.25">
      <c r="A16700" t="s">
        <v>368</v>
      </c>
      <c r="B16700" t="s">
        <v>205</v>
      </c>
      <c r="C16700" t="s">
        <v>473</v>
      </c>
      <c r="D16700">
        <v>19000000</v>
      </c>
      <c r="E16700">
        <v>2018</v>
      </c>
    </row>
    <row r="16701" spans="1:5" x14ac:dyDescent="0.25">
      <c r="A16701" t="s">
        <v>368</v>
      </c>
      <c r="B16701" t="s">
        <v>205</v>
      </c>
      <c r="C16701" t="s">
        <v>473</v>
      </c>
      <c r="D16701">
        <v>17000000</v>
      </c>
      <c r="E16701">
        <v>2019</v>
      </c>
    </row>
    <row r="16702" spans="1:5" x14ac:dyDescent="0.25">
      <c r="A16702" t="s">
        <v>368</v>
      </c>
      <c r="B16702" t="s">
        <v>205</v>
      </c>
      <c r="C16702" t="s">
        <v>473</v>
      </c>
      <c r="D16702">
        <v>0</v>
      </c>
      <c r="E16702">
        <v>2020</v>
      </c>
    </row>
    <row r="16703" spans="1:5" x14ac:dyDescent="0.25">
      <c r="A16703" t="s">
        <v>368</v>
      </c>
      <c r="B16703" t="s">
        <v>205</v>
      </c>
      <c r="C16703" t="s">
        <v>474</v>
      </c>
      <c r="D16703">
        <v>0</v>
      </c>
      <c r="E16703">
        <v>2018</v>
      </c>
    </row>
    <row r="16704" spans="1:5" x14ac:dyDescent="0.25">
      <c r="A16704" t="s">
        <v>368</v>
      </c>
      <c r="B16704" t="s">
        <v>205</v>
      </c>
      <c r="C16704" t="s">
        <v>474</v>
      </c>
      <c r="D16704">
        <v>0</v>
      </c>
      <c r="E16704">
        <v>2019</v>
      </c>
    </row>
    <row r="16705" spans="1:5" x14ac:dyDescent="0.25">
      <c r="A16705" t="s">
        <v>368</v>
      </c>
      <c r="B16705" t="s">
        <v>205</v>
      </c>
      <c r="C16705" t="s">
        <v>474</v>
      </c>
      <c r="D16705">
        <v>0</v>
      </c>
      <c r="E16705">
        <v>2020</v>
      </c>
    </row>
    <row r="16706" spans="1:5" x14ac:dyDescent="0.25">
      <c r="A16706" t="s">
        <v>368</v>
      </c>
      <c r="B16706" t="s">
        <v>205</v>
      </c>
      <c r="C16706" t="s">
        <v>475</v>
      </c>
      <c r="D16706">
        <v>1259000000</v>
      </c>
      <c r="E16706">
        <v>2018</v>
      </c>
    </row>
    <row r="16707" spans="1:5" x14ac:dyDescent="0.25">
      <c r="A16707" t="s">
        <v>368</v>
      </c>
      <c r="B16707" t="s">
        <v>205</v>
      </c>
      <c r="C16707" t="s">
        <v>475</v>
      </c>
      <c r="D16707">
        <v>394000000</v>
      </c>
      <c r="E16707">
        <v>2019</v>
      </c>
    </row>
    <row r="16708" spans="1:5" x14ac:dyDescent="0.25">
      <c r="A16708" t="s">
        <v>368</v>
      </c>
      <c r="B16708" t="s">
        <v>205</v>
      </c>
      <c r="C16708" t="s">
        <v>475</v>
      </c>
      <c r="D16708">
        <v>425000000</v>
      </c>
      <c r="E16708">
        <v>2020</v>
      </c>
    </row>
    <row r="16709" spans="1:5" x14ac:dyDescent="0.25">
      <c r="A16709" t="s">
        <v>368</v>
      </c>
      <c r="B16709" t="s">
        <v>205</v>
      </c>
      <c r="C16709" t="s">
        <v>476</v>
      </c>
      <c r="D16709">
        <v>0</v>
      </c>
      <c r="E16709">
        <v>2018</v>
      </c>
    </row>
    <row r="16710" spans="1:5" x14ac:dyDescent="0.25">
      <c r="A16710" t="s">
        <v>368</v>
      </c>
      <c r="B16710" t="s">
        <v>205</v>
      </c>
      <c r="C16710" t="s">
        <v>476</v>
      </c>
      <c r="D16710">
        <v>0</v>
      </c>
      <c r="E16710">
        <v>2019</v>
      </c>
    </row>
    <row r="16711" spans="1:5" x14ac:dyDescent="0.25">
      <c r="A16711" t="s">
        <v>368</v>
      </c>
      <c r="B16711" t="s">
        <v>205</v>
      </c>
      <c r="C16711" t="s">
        <v>476</v>
      </c>
      <c r="D16711">
        <v>0</v>
      </c>
      <c r="E16711">
        <v>2020</v>
      </c>
    </row>
    <row r="16712" spans="1:5" x14ac:dyDescent="0.25">
      <c r="A16712" t="s">
        <v>368</v>
      </c>
      <c r="B16712" t="s">
        <v>205</v>
      </c>
      <c r="C16712" t="s">
        <v>477</v>
      </c>
      <c r="D16712">
        <v>12198000000</v>
      </c>
      <c r="E16712">
        <v>2018</v>
      </c>
    </row>
    <row r="16713" spans="1:5" x14ac:dyDescent="0.25">
      <c r="A16713" t="s">
        <v>368</v>
      </c>
      <c r="B16713" t="s">
        <v>205</v>
      </c>
      <c r="C16713" t="s">
        <v>477</v>
      </c>
      <c r="D16713">
        <v>8865000000</v>
      </c>
      <c r="E16713">
        <v>2019</v>
      </c>
    </row>
    <row r="16714" spans="1:5" x14ac:dyDescent="0.25">
      <c r="A16714" t="s">
        <v>368</v>
      </c>
      <c r="B16714" t="s">
        <v>205</v>
      </c>
      <c r="C16714" t="s">
        <v>477</v>
      </c>
      <c r="D16714">
        <v>0</v>
      </c>
      <c r="E16714">
        <v>2020</v>
      </c>
    </row>
    <row r="16715" spans="1:5" x14ac:dyDescent="0.25">
      <c r="A16715" t="s">
        <v>368</v>
      </c>
      <c r="B16715" t="s">
        <v>205</v>
      </c>
      <c r="C16715" t="s">
        <v>478</v>
      </c>
      <c r="D16715">
        <v>7760000000</v>
      </c>
      <c r="E16715">
        <v>2018</v>
      </c>
    </row>
    <row r="16716" spans="1:5" x14ac:dyDescent="0.25">
      <c r="A16716" t="s">
        <v>368</v>
      </c>
      <c r="B16716" t="s">
        <v>205</v>
      </c>
      <c r="C16716" t="s">
        <v>478</v>
      </c>
      <c r="D16716">
        <v>8394000000</v>
      </c>
      <c r="E16716">
        <v>2019</v>
      </c>
    </row>
    <row r="16717" spans="1:5" x14ac:dyDescent="0.25">
      <c r="A16717" t="s">
        <v>368</v>
      </c>
      <c r="B16717" t="s">
        <v>205</v>
      </c>
      <c r="C16717" t="s">
        <v>478</v>
      </c>
      <c r="D16717">
        <v>9405000000</v>
      </c>
      <c r="E16717">
        <v>2020</v>
      </c>
    </row>
    <row r="16718" spans="1:5" x14ac:dyDescent="0.25">
      <c r="A16718" t="s">
        <v>368</v>
      </c>
      <c r="B16718" t="s">
        <v>205</v>
      </c>
      <c r="C16718" t="s">
        <v>479</v>
      </c>
      <c r="D16718">
        <v>89574000000</v>
      </c>
      <c r="E16718">
        <v>2018</v>
      </c>
    </row>
    <row r="16719" spans="1:5" x14ac:dyDescent="0.25">
      <c r="A16719" t="s">
        <v>368</v>
      </c>
      <c r="B16719" t="s">
        <v>205</v>
      </c>
      <c r="C16719" t="s">
        <v>479</v>
      </c>
      <c r="D16719">
        <v>97670000000</v>
      </c>
      <c r="E16719">
        <v>2019</v>
      </c>
    </row>
    <row r="16720" spans="1:5" x14ac:dyDescent="0.25">
      <c r="A16720" t="s">
        <v>368</v>
      </c>
      <c r="B16720" t="s">
        <v>205</v>
      </c>
      <c r="C16720" t="s">
        <v>479</v>
      </c>
      <c r="D16720">
        <v>96770000000</v>
      </c>
      <c r="E16720">
        <v>2020</v>
      </c>
    </row>
    <row r="16721" spans="1:5" x14ac:dyDescent="0.25">
      <c r="A16721" t="s">
        <v>368</v>
      </c>
      <c r="B16721" t="s">
        <v>205</v>
      </c>
      <c r="C16721" t="s">
        <v>480</v>
      </c>
      <c r="D16721">
        <v>40825000000</v>
      </c>
      <c r="E16721">
        <v>2018</v>
      </c>
    </row>
    <row r="16722" spans="1:5" x14ac:dyDescent="0.25">
      <c r="A16722" t="s">
        <v>368</v>
      </c>
      <c r="B16722" t="s">
        <v>205</v>
      </c>
      <c r="C16722" t="s">
        <v>480</v>
      </c>
      <c r="D16722">
        <v>41172000000</v>
      </c>
      <c r="E16722">
        <v>2019</v>
      </c>
    </row>
    <row r="16723" spans="1:5" x14ac:dyDescent="0.25">
      <c r="A16723" t="s">
        <v>368</v>
      </c>
      <c r="B16723" t="s">
        <v>205</v>
      </c>
      <c r="C16723" t="s">
        <v>480</v>
      </c>
      <c r="D16723">
        <v>41908000000</v>
      </c>
      <c r="E16723">
        <v>2020</v>
      </c>
    </row>
    <row r="16724" spans="1:5" x14ac:dyDescent="0.25">
      <c r="A16724" t="s">
        <v>368</v>
      </c>
      <c r="B16724" t="s">
        <v>205</v>
      </c>
      <c r="C16724" t="s">
        <v>481</v>
      </c>
      <c r="D16724">
        <v>12612000000</v>
      </c>
      <c r="E16724">
        <v>2018</v>
      </c>
    </row>
    <row r="16725" spans="1:5" x14ac:dyDescent="0.25">
      <c r="A16725" t="s">
        <v>368</v>
      </c>
      <c r="B16725" t="s">
        <v>205</v>
      </c>
      <c r="C16725" t="s">
        <v>481</v>
      </c>
      <c r="D16725">
        <v>12750000000</v>
      </c>
      <c r="E16725">
        <v>2019</v>
      </c>
    </row>
    <row r="16726" spans="1:5" x14ac:dyDescent="0.25">
      <c r="A16726" t="s">
        <v>368</v>
      </c>
      <c r="B16726" t="s">
        <v>205</v>
      </c>
      <c r="C16726" t="s">
        <v>481</v>
      </c>
      <c r="D16726">
        <v>11615000000</v>
      </c>
      <c r="E16726">
        <v>2020</v>
      </c>
    </row>
    <row r="16727" spans="1:5" x14ac:dyDescent="0.25">
      <c r="A16727" t="s">
        <v>368</v>
      </c>
      <c r="B16727" t="s">
        <v>205</v>
      </c>
      <c r="C16727" t="s">
        <v>482</v>
      </c>
      <c r="D16727">
        <v>0</v>
      </c>
      <c r="E16727">
        <v>2018</v>
      </c>
    </row>
    <row r="16728" spans="1:5" x14ac:dyDescent="0.25">
      <c r="A16728" t="s">
        <v>368</v>
      </c>
      <c r="B16728" t="s">
        <v>205</v>
      </c>
      <c r="C16728" t="s">
        <v>482</v>
      </c>
      <c r="D16728">
        <v>0</v>
      </c>
      <c r="E16728">
        <v>2019</v>
      </c>
    </row>
    <row r="16729" spans="1:5" x14ac:dyDescent="0.25">
      <c r="A16729" t="s">
        <v>368</v>
      </c>
      <c r="B16729" t="s">
        <v>205</v>
      </c>
      <c r="C16729" t="s">
        <v>482</v>
      </c>
      <c r="D16729">
        <v>0</v>
      </c>
      <c r="E16729">
        <v>2020</v>
      </c>
    </row>
    <row r="16730" spans="1:5" x14ac:dyDescent="0.25">
      <c r="A16730" t="s">
        <v>368</v>
      </c>
      <c r="B16730" t="s">
        <v>205</v>
      </c>
      <c r="C16730" t="s">
        <v>483</v>
      </c>
      <c r="D16730">
        <v>17694000000</v>
      </c>
      <c r="E16730">
        <v>2018</v>
      </c>
    </row>
    <row r="16731" spans="1:5" x14ac:dyDescent="0.25">
      <c r="A16731" t="s">
        <v>368</v>
      </c>
      <c r="B16731" t="s">
        <v>205</v>
      </c>
      <c r="C16731" t="s">
        <v>483</v>
      </c>
      <c r="D16731">
        <v>17050000000</v>
      </c>
      <c r="E16731">
        <v>2019</v>
      </c>
    </row>
    <row r="16732" spans="1:5" x14ac:dyDescent="0.25">
      <c r="A16732" t="s">
        <v>368</v>
      </c>
      <c r="B16732" t="s">
        <v>205</v>
      </c>
      <c r="C16732" t="s">
        <v>483</v>
      </c>
      <c r="D16732">
        <v>20874000000</v>
      </c>
      <c r="E16732">
        <v>2020</v>
      </c>
    </row>
    <row r="16733" spans="1:5" x14ac:dyDescent="0.25">
      <c r="A16733" t="s">
        <v>368</v>
      </c>
      <c r="B16733" t="s">
        <v>205</v>
      </c>
      <c r="C16733" t="s">
        <v>484</v>
      </c>
      <c r="D16733">
        <v>923000000</v>
      </c>
      <c r="E16733">
        <v>2018</v>
      </c>
    </row>
    <row r="16734" spans="1:5" x14ac:dyDescent="0.25">
      <c r="A16734" t="s">
        <v>368</v>
      </c>
      <c r="B16734" t="s">
        <v>205</v>
      </c>
      <c r="C16734" t="s">
        <v>484</v>
      </c>
      <c r="D16734">
        <v>688000000</v>
      </c>
      <c r="E16734">
        <v>2019</v>
      </c>
    </row>
    <row r="16735" spans="1:5" x14ac:dyDescent="0.25">
      <c r="A16735" t="s">
        <v>368</v>
      </c>
      <c r="B16735" t="s">
        <v>205</v>
      </c>
      <c r="C16735" t="s">
        <v>484</v>
      </c>
      <c r="D16735">
        <v>756000000</v>
      </c>
      <c r="E16735">
        <v>2020</v>
      </c>
    </row>
    <row r="16736" spans="1:5" x14ac:dyDescent="0.25">
      <c r="A16736" t="s">
        <v>368</v>
      </c>
      <c r="B16736" t="s">
        <v>205</v>
      </c>
      <c r="C16736" t="s">
        <v>485</v>
      </c>
      <c r="D16736">
        <v>63407000000</v>
      </c>
      <c r="E16736">
        <v>2018</v>
      </c>
    </row>
    <row r="16737" spans="1:5" x14ac:dyDescent="0.25">
      <c r="A16737" t="s">
        <v>368</v>
      </c>
      <c r="B16737" t="s">
        <v>205</v>
      </c>
      <c r="C16737" t="s">
        <v>485</v>
      </c>
      <c r="D16737">
        <v>63238000000</v>
      </c>
      <c r="E16737">
        <v>2020</v>
      </c>
    </row>
    <row r="16738" spans="1:5" x14ac:dyDescent="0.25">
      <c r="A16738" t="s">
        <v>368</v>
      </c>
      <c r="B16738" t="s">
        <v>205</v>
      </c>
      <c r="C16738" t="s">
        <v>495</v>
      </c>
      <c r="D16738">
        <v>0</v>
      </c>
      <c r="E16738">
        <v>2019</v>
      </c>
    </row>
    <row r="16739" spans="1:5" x14ac:dyDescent="0.25">
      <c r="A16739" t="s">
        <v>368</v>
      </c>
      <c r="B16739" t="s">
        <v>205</v>
      </c>
      <c r="C16739" t="s">
        <v>486</v>
      </c>
      <c r="D16739">
        <v>-89000000</v>
      </c>
      <c r="E16739">
        <v>2018</v>
      </c>
    </row>
    <row r="16740" spans="1:5" x14ac:dyDescent="0.25">
      <c r="A16740" t="s">
        <v>368</v>
      </c>
      <c r="B16740" t="s">
        <v>205</v>
      </c>
      <c r="C16740" t="s">
        <v>486</v>
      </c>
      <c r="D16740">
        <v>158000000</v>
      </c>
      <c r="E16740">
        <v>2019</v>
      </c>
    </row>
    <row r="16741" spans="1:5" x14ac:dyDescent="0.25">
      <c r="A16741" t="s">
        <v>368</v>
      </c>
      <c r="B16741" t="s">
        <v>205</v>
      </c>
      <c r="C16741" t="s">
        <v>486</v>
      </c>
      <c r="D16741">
        <v>483000000</v>
      </c>
      <c r="E16741">
        <v>2020</v>
      </c>
    </row>
    <row r="16742" spans="1:5" x14ac:dyDescent="0.25">
      <c r="A16742" t="s">
        <v>370</v>
      </c>
      <c r="B16742" t="s">
        <v>207</v>
      </c>
      <c r="C16742" t="s">
        <v>411</v>
      </c>
      <c r="D16742">
        <v>17814000000</v>
      </c>
      <c r="E16742">
        <v>2018</v>
      </c>
    </row>
    <row r="16743" spans="1:5" x14ac:dyDescent="0.25">
      <c r="A16743" t="s">
        <v>370</v>
      </c>
      <c r="B16743" t="s">
        <v>207</v>
      </c>
      <c r="C16743" t="s">
        <v>411</v>
      </c>
      <c r="D16743">
        <v>20314000000</v>
      </c>
      <c r="E16743">
        <v>2019</v>
      </c>
    </row>
    <row r="16744" spans="1:5" x14ac:dyDescent="0.25">
      <c r="A16744" t="s">
        <v>370</v>
      </c>
      <c r="B16744" t="s">
        <v>207</v>
      </c>
      <c r="C16744" t="s">
        <v>411</v>
      </c>
      <c r="D16744">
        <v>21793000000</v>
      </c>
      <c r="E16744">
        <v>2020</v>
      </c>
    </row>
    <row r="16745" spans="1:5" x14ac:dyDescent="0.25">
      <c r="A16745" t="s">
        <v>370</v>
      </c>
      <c r="B16745" t="s">
        <v>207</v>
      </c>
      <c r="C16745" t="s">
        <v>10</v>
      </c>
      <c r="D16745">
        <v>4686000000</v>
      </c>
      <c r="E16745">
        <v>2018</v>
      </c>
    </row>
    <row r="16746" spans="1:5" x14ac:dyDescent="0.25">
      <c r="A16746" t="s">
        <v>370</v>
      </c>
      <c r="B16746" t="s">
        <v>207</v>
      </c>
      <c r="C16746" t="s">
        <v>10</v>
      </c>
      <c r="D16746">
        <v>4951000000</v>
      </c>
      <c r="E16746">
        <v>2019</v>
      </c>
    </row>
    <row r="16747" spans="1:5" x14ac:dyDescent="0.25">
      <c r="A16747" t="s">
        <v>370</v>
      </c>
      <c r="B16747" t="s">
        <v>207</v>
      </c>
      <c r="C16747" t="s">
        <v>10</v>
      </c>
      <c r="D16747">
        <v>4178000000</v>
      </c>
      <c r="E16747">
        <v>2020</v>
      </c>
    </row>
    <row r="16748" spans="1:5" x14ac:dyDescent="0.25">
      <c r="A16748" t="s">
        <v>370</v>
      </c>
      <c r="B16748" t="s">
        <v>207</v>
      </c>
      <c r="C16748" t="s">
        <v>412</v>
      </c>
      <c r="D16748">
        <v>63846000000</v>
      </c>
      <c r="E16748">
        <v>2018</v>
      </c>
    </row>
    <row r="16749" spans="1:5" x14ac:dyDescent="0.25">
      <c r="A16749" t="s">
        <v>370</v>
      </c>
      <c r="B16749" t="s">
        <v>207</v>
      </c>
      <c r="C16749" t="s">
        <v>412</v>
      </c>
      <c r="D16749">
        <v>63827000000</v>
      </c>
      <c r="E16749">
        <v>2019</v>
      </c>
    </row>
    <row r="16750" spans="1:5" x14ac:dyDescent="0.25">
      <c r="A16750" t="s">
        <v>370</v>
      </c>
      <c r="B16750" t="s">
        <v>207</v>
      </c>
      <c r="C16750" t="s">
        <v>412</v>
      </c>
      <c r="D16750">
        <v>64194000000</v>
      </c>
      <c r="E16750">
        <v>2020</v>
      </c>
    </row>
    <row r="16751" spans="1:5" x14ac:dyDescent="0.25">
      <c r="A16751" t="s">
        <v>370</v>
      </c>
      <c r="B16751" t="s">
        <v>207</v>
      </c>
      <c r="C16751" t="s">
        <v>413</v>
      </c>
      <c r="D16751">
        <v>2162000000</v>
      </c>
      <c r="E16751">
        <v>2018</v>
      </c>
    </row>
    <row r="16752" spans="1:5" x14ac:dyDescent="0.25">
      <c r="A16752" t="s">
        <v>370</v>
      </c>
      <c r="B16752" t="s">
        <v>207</v>
      </c>
      <c r="C16752" t="s">
        <v>413</v>
      </c>
      <c r="D16752">
        <v>3241000000</v>
      </c>
      <c r="E16752">
        <v>2019</v>
      </c>
    </row>
    <row r="16753" spans="1:5" x14ac:dyDescent="0.25">
      <c r="A16753" t="s">
        <v>370</v>
      </c>
      <c r="B16753" t="s">
        <v>207</v>
      </c>
      <c r="C16753" t="s">
        <v>413</v>
      </c>
      <c r="D16753">
        <v>3083000000</v>
      </c>
      <c r="E16753">
        <v>2020</v>
      </c>
    </row>
    <row r="16754" spans="1:5" x14ac:dyDescent="0.25">
      <c r="A16754" t="s">
        <v>370</v>
      </c>
      <c r="B16754" t="s">
        <v>207</v>
      </c>
      <c r="C16754" t="s">
        <v>15</v>
      </c>
      <c r="D16754">
        <v>118310000000</v>
      </c>
      <c r="E16754">
        <v>2018</v>
      </c>
    </row>
    <row r="16755" spans="1:5" x14ac:dyDescent="0.25">
      <c r="A16755" t="s">
        <v>370</v>
      </c>
      <c r="B16755" t="s">
        <v>207</v>
      </c>
      <c r="C16755" t="s">
        <v>15</v>
      </c>
      <c r="D16755">
        <v>115095000000</v>
      </c>
      <c r="E16755">
        <v>2019</v>
      </c>
    </row>
    <row r="16756" spans="1:5" x14ac:dyDescent="0.25">
      <c r="A16756" t="s">
        <v>370</v>
      </c>
      <c r="B16756" t="s">
        <v>207</v>
      </c>
      <c r="C16756" t="s">
        <v>15</v>
      </c>
      <c r="D16756">
        <v>120700000000</v>
      </c>
      <c r="E16756">
        <v>2020</v>
      </c>
    </row>
    <row r="16757" spans="1:5" x14ac:dyDescent="0.25">
      <c r="A16757" t="s">
        <v>370</v>
      </c>
      <c r="B16757" t="s">
        <v>207</v>
      </c>
      <c r="C16757" t="s">
        <v>414</v>
      </c>
      <c r="D16757">
        <v>-3717000000</v>
      </c>
      <c r="E16757">
        <v>2018</v>
      </c>
    </row>
    <row r="16758" spans="1:5" x14ac:dyDescent="0.25">
      <c r="A16758" t="s">
        <v>370</v>
      </c>
      <c r="B16758" t="s">
        <v>207</v>
      </c>
      <c r="C16758" t="s">
        <v>414</v>
      </c>
      <c r="D16758">
        <v>-3347000000</v>
      </c>
      <c r="E16758">
        <v>2019</v>
      </c>
    </row>
    <row r="16759" spans="1:5" x14ac:dyDescent="0.25">
      <c r="A16759" t="s">
        <v>370</v>
      </c>
      <c r="B16759" t="s">
        <v>207</v>
      </c>
      <c r="C16759" t="s">
        <v>414</v>
      </c>
      <c r="D16759">
        <v>-3073000000</v>
      </c>
      <c r="E16759">
        <v>2020</v>
      </c>
    </row>
    <row r="16760" spans="1:5" x14ac:dyDescent="0.25">
      <c r="A16760" t="s">
        <v>370</v>
      </c>
      <c r="B16760" t="s">
        <v>207</v>
      </c>
      <c r="C16760" t="s">
        <v>415</v>
      </c>
      <c r="D16760">
        <v>-14375000000</v>
      </c>
      <c r="E16760">
        <v>2018</v>
      </c>
    </row>
    <row r="16761" spans="1:5" x14ac:dyDescent="0.25">
      <c r="A16761" t="s">
        <v>370</v>
      </c>
      <c r="B16761" t="s">
        <v>207</v>
      </c>
      <c r="C16761" t="s">
        <v>415</v>
      </c>
      <c r="D16761">
        <v>-9994000000</v>
      </c>
      <c r="E16761">
        <v>2019</v>
      </c>
    </row>
    <row r="16762" spans="1:5" x14ac:dyDescent="0.25">
      <c r="A16762" t="s">
        <v>370</v>
      </c>
      <c r="B16762" t="s">
        <v>207</v>
      </c>
      <c r="C16762" t="s">
        <v>415</v>
      </c>
      <c r="D16762">
        <v>-8367000000</v>
      </c>
      <c r="E16762">
        <v>2020</v>
      </c>
    </row>
    <row r="16763" spans="1:5" x14ac:dyDescent="0.25">
      <c r="A16763" t="s">
        <v>370</v>
      </c>
      <c r="B16763" t="s">
        <v>207</v>
      </c>
      <c r="C16763" t="s">
        <v>416</v>
      </c>
      <c r="D16763">
        <v>-3511000000</v>
      </c>
      <c r="E16763">
        <v>2018</v>
      </c>
    </row>
    <row r="16764" spans="1:5" x14ac:dyDescent="0.25">
      <c r="A16764" t="s">
        <v>370</v>
      </c>
      <c r="B16764" t="s">
        <v>207</v>
      </c>
      <c r="C16764" t="s">
        <v>416</v>
      </c>
      <c r="D16764">
        <v>-3490000000</v>
      </c>
      <c r="E16764">
        <v>2019</v>
      </c>
    </row>
    <row r="16765" spans="1:5" x14ac:dyDescent="0.25">
      <c r="A16765" t="s">
        <v>370</v>
      </c>
      <c r="B16765" t="s">
        <v>207</v>
      </c>
      <c r="C16765" t="s">
        <v>416</v>
      </c>
      <c r="D16765">
        <v>3045000000</v>
      </c>
      <c r="E16765">
        <v>2020</v>
      </c>
    </row>
    <row r="16766" spans="1:5" x14ac:dyDescent="0.25">
      <c r="A16766" t="s">
        <v>370</v>
      </c>
      <c r="B16766" t="s">
        <v>207</v>
      </c>
      <c r="C16766" t="s">
        <v>417</v>
      </c>
      <c r="D16766">
        <v>14867000000</v>
      </c>
      <c r="E16766">
        <v>2018</v>
      </c>
    </row>
    <row r="16767" spans="1:5" x14ac:dyDescent="0.25">
      <c r="A16767" t="s">
        <v>370</v>
      </c>
      <c r="B16767" t="s">
        <v>207</v>
      </c>
      <c r="C16767" t="s">
        <v>417</v>
      </c>
      <c r="D16767">
        <v>15242000000</v>
      </c>
      <c r="E16767">
        <v>2019</v>
      </c>
    </row>
    <row r="16768" spans="1:5" x14ac:dyDescent="0.25">
      <c r="A16768" t="s">
        <v>370</v>
      </c>
      <c r="B16768" t="s">
        <v>207</v>
      </c>
      <c r="C16768" t="s">
        <v>417</v>
      </c>
      <c r="D16768">
        <v>17403000000</v>
      </c>
      <c r="E16768">
        <v>2020</v>
      </c>
    </row>
    <row r="16769" spans="1:5" x14ac:dyDescent="0.25">
      <c r="A16769" t="s">
        <v>370</v>
      </c>
      <c r="B16769" t="s">
        <v>207</v>
      </c>
      <c r="C16769" t="s">
        <v>418</v>
      </c>
      <c r="D16769">
        <v>2569000000</v>
      </c>
      <c r="E16769">
        <v>2018</v>
      </c>
    </row>
    <row r="16770" spans="1:5" x14ac:dyDescent="0.25">
      <c r="A16770" t="s">
        <v>370</v>
      </c>
      <c r="B16770" t="s">
        <v>207</v>
      </c>
      <c r="C16770" t="s">
        <v>418</v>
      </c>
      <c r="D16770">
        <v>4239000000</v>
      </c>
      <c r="E16770">
        <v>2019</v>
      </c>
    </row>
    <row r="16771" spans="1:5" x14ac:dyDescent="0.25">
      <c r="A16771" t="s">
        <v>370</v>
      </c>
      <c r="B16771" t="s">
        <v>207</v>
      </c>
      <c r="C16771" t="s">
        <v>418</v>
      </c>
      <c r="D16771">
        <v>0</v>
      </c>
      <c r="E16771">
        <v>2020</v>
      </c>
    </row>
    <row r="16772" spans="1:5" x14ac:dyDescent="0.25">
      <c r="A16772" t="s">
        <v>370</v>
      </c>
      <c r="B16772" t="s">
        <v>207</v>
      </c>
      <c r="C16772" t="s">
        <v>419</v>
      </c>
      <c r="D16772">
        <v>177000000</v>
      </c>
      <c r="E16772">
        <v>2018</v>
      </c>
    </row>
    <row r="16773" spans="1:5" x14ac:dyDescent="0.25">
      <c r="A16773" t="s">
        <v>370</v>
      </c>
      <c r="B16773" t="s">
        <v>207</v>
      </c>
      <c r="C16773" t="s">
        <v>419</v>
      </c>
      <c r="D16773">
        <v>276000000</v>
      </c>
      <c r="E16773">
        <v>2019</v>
      </c>
    </row>
    <row r="16774" spans="1:5" x14ac:dyDescent="0.25">
      <c r="A16774" t="s">
        <v>370</v>
      </c>
      <c r="B16774" t="s">
        <v>207</v>
      </c>
      <c r="C16774" t="s">
        <v>419</v>
      </c>
      <c r="D16774">
        <v>-634000000</v>
      </c>
      <c r="E16774">
        <v>2020</v>
      </c>
    </row>
    <row r="16775" spans="1:5" x14ac:dyDescent="0.25">
      <c r="A16775" t="s">
        <v>370</v>
      </c>
      <c r="B16775" t="s">
        <v>207</v>
      </c>
      <c r="C16775" t="s">
        <v>420</v>
      </c>
      <c r="D16775">
        <v>188000000</v>
      </c>
      <c r="E16775">
        <v>2018</v>
      </c>
    </row>
    <row r="16776" spans="1:5" x14ac:dyDescent="0.25">
      <c r="A16776" t="s">
        <v>370</v>
      </c>
      <c r="B16776" t="s">
        <v>207</v>
      </c>
      <c r="C16776" t="s">
        <v>420</v>
      </c>
      <c r="D16776">
        <v>239000000</v>
      </c>
      <c r="E16776">
        <v>2019</v>
      </c>
    </row>
    <row r="16777" spans="1:5" x14ac:dyDescent="0.25">
      <c r="A16777" t="s">
        <v>370</v>
      </c>
      <c r="B16777" t="s">
        <v>207</v>
      </c>
      <c r="C16777" t="s">
        <v>420</v>
      </c>
      <c r="D16777">
        <v>637000000</v>
      </c>
      <c r="E16777">
        <v>2020</v>
      </c>
    </row>
    <row r="16778" spans="1:5" x14ac:dyDescent="0.25">
      <c r="A16778" t="s">
        <v>370</v>
      </c>
      <c r="B16778" t="s">
        <v>207</v>
      </c>
      <c r="C16778" t="s">
        <v>421</v>
      </c>
      <c r="D16778">
        <v>1385000000</v>
      </c>
      <c r="E16778">
        <v>2018</v>
      </c>
    </row>
    <row r="16779" spans="1:5" x14ac:dyDescent="0.25">
      <c r="A16779" t="s">
        <v>370</v>
      </c>
      <c r="B16779" t="s">
        <v>207</v>
      </c>
      <c r="C16779" t="s">
        <v>421</v>
      </c>
      <c r="D16779">
        <v>1856000000</v>
      </c>
      <c r="E16779">
        <v>2019</v>
      </c>
    </row>
    <row r="16780" spans="1:5" x14ac:dyDescent="0.25">
      <c r="A16780" t="s">
        <v>370</v>
      </c>
      <c r="B16780" t="s">
        <v>207</v>
      </c>
      <c r="C16780" t="s">
        <v>421</v>
      </c>
      <c r="D16780">
        <v>1923000000</v>
      </c>
      <c r="E16780">
        <v>2020</v>
      </c>
    </row>
    <row r="16781" spans="1:5" x14ac:dyDescent="0.25">
      <c r="A16781" t="s">
        <v>370</v>
      </c>
      <c r="B16781" t="s">
        <v>207</v>
      </c>
      <c r="C16781" t="s">
        <v>422</v>
      </c>
      <c r="D16781">
        <v>-3020000000</v>
      </c>
      <c r="E16781">
        <v>2018</v>
      </c>
    </row>
    <row r="16782" spans="1:5" x14ac:dyDescent="0.25">
      <c r="A16782" t="s">
        <v>370</v>
      </c>
      <c r="B16782" t="s">
        <v>207</v>
      </c>
      <c r="C16782" t="s">
        <v>422</v>
      </c>
      <c r="D16782">
        <v>-368000000</v>
      </c>
      <c r="E16782">
        <v>2019</v>
      </c>
    </row>
    <row r="16783" spans="1:5" x14ac:dyDescent="0.25">
      <c r="A16783" t="s">
        <v>370</v>
      </c>
      <c r="B16783" t="s">
        <v>207</v>
      </c>
      <c r="C16783" t="s">
        <v>422</v>
      </c>
      <c r="D16783">
        <v>-1210000000</v>
      </c>
      <c r="E16783">
        <v>2020</v>
      </c>
    </row>
    <row r="16784" spans="1:5" x14ac:dyDescent="0.25">
      <c r="A16784" t="s">
        <v>370</v>
      </c>
      <c r="B16784" t="s">
        <v>207</v>
      </c>
      <c r="C16784" t="s">
        <v>423</v>
      </c>
      <c r="D16784">
        <v>4009000000</v>
      </c>
      <c r="E16784">
        <v>2018</v>
      </c>
    </row>
    <row r="16785" spans="1:5" x14ac:dyDescent="0.25">
      <c r="A16785" t="s">
        <v>370</v>
      </c>
      <c r="B16785" t="s">
        <v>207</v>
      </c>
      <c r="C16785" t="s">
        <v>423</v>
      </c>
      <c r="D16785">
        <v>4009000000</v>
      </c>
      <c r="E16785">
        <v>2019</v>
      </c>
    </row>
    <row r="16786" spans="1:5" x14ac:dyDescent="0.25">
      <c r="A16786" t="s">
        <v>370</v>
      </c>
      <c r="B16786" t="s">
        <v>207</v>
      </c>
      <c r="C16786" t="s">
        <v>423</v>
      </c>
      <c r="D16786">
        <v>4009000000</v>
      </c>
      <c r="E16786">
        <v>2020</v>
      </c>
    </row>
    <row r="16787" spans="1:5" x14ac:dyDescent="0.25">
      <c r="A16787" t="s">
        <v>370</v>
      </c>
      <c r="B16787" t="s">
        <v>207</v>
      </c>
      <c r="C16787" t="s">
        <v>424</v>
      </c>
      <c r="D16787">
        <v>109000000</v>
      </c>
      <c r="E16787">
        <v>2018</v>
      </c>
    </row>
    <row r="16788" spans="1:5" x14ac:dyDescent="0.25">
      <c r="A16788" t="s">
        <v>370</v>
      </c>
      <c r="B16788" t="s">
        <v>207</v>
      </c>
      <c r="C16788" t="s">
        <v>424</v>
      </c>
      <c r="D16788">
        <v>70000000</v>
      </c>
      <c r="E16788">
        <v>2019</v>
      </c>
    </row>
    <row r="16789" spans="1:5" x14ac:dyDescent="0.25">
      <c r="A16789" t="s">
        <v>370</v>
      </c>
      <c r="B16789" t="s">
        <v>207</v>
      </c>
      <c r="C16789" t="s">
        <v>424</v>
      </c>
      <c r="D16789">
        <v>60000000</v>
      </c>
      <c r="E16789">
        <v>2020</v>
      </c>
    </row>
    <row r="16790" spans="1:5" x14ac:dyDescent="0.25">
      <c r="A16790" t="s">
        <v>370</v>
      </c>
      <c r="B16790" t="s">
        <v>207</v>
      </c>
      <c r="C16790" t="s">
        <v>425</v>
      </c>
      <c r="D16790">
        <v>9633000000</v>
      </c>
      <c r="E16790">
        <v>2018</v>
      </c>
    </row>
    <row r="16791" spans="1:5" x14ac:dyDescent="0.25">
      <c r="A16791" t="s">
        <v>370</v>
      </c>
      <c r="B16791" t="s">
        <v>207</v>
      </c>
      <c r="C16791" t="s">
        <v>425</v>
      </c>
      <c r="D16791">
        <v>4036000000</v>
      </c>
      <c r="E16791">
        <v>2019</v>
      </c>
    </row>
    <row r="16792" spans="1:5" x14ac:dyDescent="0.25">
      <c r="A16792" t="s">
        <v>370</v>
      </c>
      <c r="B16792" t="s">
        <v>207</v>
      </c>
      <c r="C16792" t="s">
        <v>425</v>
      </c>
      <c r="D16792">
        <v>11798000000</v>
      </c>
      <c r="E16792">
        <v>2020</v>
      </c>
    </row>
    <row r="16793" spans="1:5" x14ac:dyDescent="0.25">
      <c r="A16793" t="s">
        <v>370</v>
      </c>
      <c r="B16793" t="s">
        <v>207</v>
      </c>
      <c r="C16793" t="s">
        <v>426</v>
      </c>
      <c r="D16793">
        <v>9742000000</v>
      </c>
      <c r="E16793">
        <v>2018</v>
      </c>
    </row>
    <row r="16794" spans="1:5" x14ac:dyDescent="0.25">
      <c r="A16794" t="s">
        <v>370</v>
      </c>
      <c r="B16794" t="s">
        <v>207</v>
      </c>
      <c r="C16794" t="s">
        <v>426</v>
      </c>
      <c r="D16794">
        <v>4106000000</v>
      </c>
      <c r="E16794">
        <v>2019</v>
      </c>
    </row>
    <row r="16795" spans="1:5" x14ac:dyDescent="0.25">
      <c r="A16795" t="s">
        <v>370</v>
      </c>
      <c r="B16795" t="s">
        <v>207</v>
      </c>
      <c r="C16795" t="s">
        <v>426</v>
      </c>
      <c r="D16795">
        <v>11858000000</v>
      </c>
      <c r="E16795">
        <v>2020</v>
      </c>
    </row>
    <row r="16796" spans="1:5" x14ac:dyDescent="0.25">
      <c r="A16796" t="s">
        <v>370</v>
      </c>
      <c r="B16796" t="s">
        <v>207</v>
      </c>
      <c r="C16796" t="s">
        <v>21</v>
      </c>
      <c r="D16796">
        <v>34432000000</v>
      </c>
      <c r="E16796">
        <v>2018</v>
      </c>
    </row>
    <row r="16797" spans="1:5" x14ac:dyDescent="0.25">
      <c r="A16797" t="s">
        <v>370</v>
      </c>
      <c r="B16797" t="s">
        <v>207</v>
      </c>
      <c r="C16797" t="s">
        <v>21</v>
      </c>
      <c r="D16797">
        <v>34768000000</v>
      </c>
      <c r="E16797">
        <v>2019</v>
      </c>
    </row>
    <row r="16798" spans="1:5" x14ac:dyDescent="0.25">
      <c r="A16798" t="s">
        <v>370</v>
      </c>
      <c r="B16798" t="s">
        <v>207</v>
      </c>
      <c r="C16798" t="s">
        <v>21</v>
      </c>
      <c r="D16798">
        <v>35250000000</v>
      </c>
      <c r="E16798">
        <v>2020</v>
      </c>
    </row>
    <row r="16799" spans="1:5" x14ac:dyDescent="0.25">
      <c r="A16799" t="s">
        <v>370</v>
      </c>
      <c r="B16799" t="s">
        <v>207</v>
      </c>
      <c r="C16799" t="s">
        <v>427</v>
      </c>
      <c r="D16799">
        <v>53469000000</v>
      </c>
      <c r="E16799">
        <v>2018</v>
      </c>
    </row>
    <row r="16800" spans="1:5" x14ac:dyDescent="0.25">
      <c r="A16800" t="s">
        <v>370</v>
      </c>
      <c r="B16800" t="s">
        <v>207</v>
      </c>
      <c r="C16800" t="s">
        <v>427</v>
      </c>
      <c r="D16800">
        <v>62197000000</v>
      </c>
      <c r="E16800">
        <v>2019</v>
      </c>
    </row>
    <row r="16801" spans="1:5" x14ac:dyDescent="0.25">
      <c r="A16801" t="s">
        <v>370</v>
      </c>
      <c r="B16801" t="s">
        <v>207</v>
      </c>
      <c r="C16801" t="s">
        <v>427</v>
      </c>
      <c r="D16801">
        <v>55244000000</v>
      </c>
      <c r="E16801">
        <v>2020</v>
      </c>
    </row>
    <row r="16802" spans="1:5" x14ac:dyDescent="0.25">
      <c r="A16802" t="s">
        <v>370</v>
      </c>
      <c r="B16802" t="s">
        <v>207</v>
      </c>
      <c r="C16802" t="s">
        <v>13</v>
      </c>
      <c r="D16802">
        <v>23320000000</v>
      </c>
      <c r="E16802">
        <v>2018</v>
      </c>
    </row>
    <row r="16803" spans="1:5" x14ac:dyDescent="0.25">
      <c r="A16803" t="s">
        <v>370</v>
      </c>
      <c r="B16803" t="s">
        <v>207</v>
      </c>
      <c r="C16803" t="s">
        <v>13</v>
      </c>
      <c r="D16803">
        <v>22473000000</v>
      </c>
      <c r="E16803">
        <v>2019</v>
      </c>
    </row>
    <row r="16804" spans="1:5" x14ac:dyDescent="0.25">
      <c r="A16804" t="s">
        <v>370</v>
      </c>
      <c r="B16804" t="s">
        <v>207</v>
      </c>
      <c r="C16804" t="s">
        <v>13</v>
      </c>
      <c r="D16804">
        <v>27987000000</v>
      </c>
      <c r="E16804">
        <v>2020</v>
      </c>
    </row>
    <row r="16805" spans="1:5" x14ac:dyDescent="0.25">
      <c r="A16805" t="s">
        <v>370</v>
      </c>
      <c r="B16805" t="s">
        <v>207</v>
      </c>
      <c r="C16805" t="s">
        <v>16</v>
      </c>
      <c r="D16805">
        <v>28237000000</v>
      </c>
      <c r="E16805">
        <v>2018</v>
      </c>
    </row>
    <row r="16806" spans="1:5" x14ac:dyDescent="0.25">
      <c r="A16806" t="s">
        <v>370</v>
      </c>
      <c r="B16806" t="s">
        <v>207</v>
      </c>
      <c r="C16806" t="s">
        <v>16</v>
      </c>
      <c r="D16806">
        <v>30011000000</v>
      </c>
      <c r="E16806">
        <v>2019</v>
      </c>
    </row>
    <row r="16807" spans="1:5" x14ac:dyDescent="0.25">
      <c r="A16807" t="s">
        <v>370</v>
      </c>
      <c r="B16807" t="s">
        <v>207</v>
      </c>
      <c r="C16807" t="s">
        <v>16</v>
      </c>
      <c r="D16807">
        <v>32976000000</v>
      </c>
      <c r="E16807">
        <v>2020</v>
      </c>
    </row>
    <row r="16808" spans="1:5" x14ac:dyDescent="0.25">
      <c r="A16808" t="s">
        <v>370</v>
      </c>
      <c r="B16808" t="s">
        <v>207</v>
      </c>
      <c r="C16808" t="s">
        <v>428</v>
      </c>
      <c r="D16808">
        <v>2834000000</v>
      </c>
      <c r="E16808">
        <v>2018</v>
      </c>
    </row>
    <row r="16809" spans="1:5" x14ac:dyDescent="0.25">
      <c r="A16809" t="s">
        <v>370</v>
      </c>
      <c r="B16809" t="s">
        <v>207</v>
      </c>
      <c r="C16809" t="s">
        <v>428</v>
      </c>
      <c r="D16809">
        <v>3013000000</v>
      </c>
      <c r="E16809">
        <v>2020</v>
      </c>
    </row>
    <row r="16810" spans="1:5" x14ac:dyDescent="0.25">
      <c r="A16810" t="s">
        <v>370</v>
      </c>
      <c r="B16810" t="s">
        <v>207</v>
      </c>
      <c r="C16810" t="s">
        <v>429</v>
      </c>
      <c r="D16810">
        <v>2834000000</v>
      </c>
      <c r="E16810">
        <v>2018</v>
      </c>
    </row>
    <row r="16811" spans="1:5" x14ac:dyDescent="0.25">
      <c r="A16811" t="s">
        <v>370</v>
      </c>
      <c r="B16811" t="s">
        <v>207</v>
      </c>
      <c r="C16811" t="s">
        <v>429</v>
      </c>
      <c r="D16811">
        <v>2824000000</v>
      </c>
      <c r="E16811">
        <v>2019</v>
      </c>
    </row>
    <row r="16812" spans="1:5" x14ac:dyDescent="0.25">
      <c r="A16812" t="s">
        <v>370</v>
      </c>
      <c r="B16812" t="s">
        <v>207</v>
      </c>
      <c r="C16812" t="s">
        <v>429</v>
      </c>
      <c r="D16812">
        <v>2824000000</v>
      </c>
      <c r="E16812">
        <v>2019</v>
      </c>
    </row>
    <row r="16813" spans="1:5" x14ac:dyDescent="0.25">
      <c r="A16813" t="s">
        <v>370</v>
      </c>
      <c r="B16813" t="s">
        <v>207</v>
      </c>
      <c r="C16813" t="s">
        <v>429</v>
      </c>
      <c r="D16813">
        <v>3013000000</v>
      </c>
      <c r="E16813">
        <v>2020</v>
      </c>
    </row>
    <row r="16814" spans="1:5" x14ac:dyDescent="0.25">
      <c r="A16814" t="s">
        <v>370</v>
      </c>
      <c r="B16814" t="s">
        <v>207</v>
      </c>
      <c r="C16814" t="s">
        <v>430</v>
      </c>
      <c r="D16814">
        <v>13326000000</v>
      </c>
      <c r="E16814">
        <v>2018</v>
      </c>
    </row>
    <row r="16815" spans="1:5" x14ac:dyDescent="0.25">
      <c r="A16815" t="s">
        <v>370</v>
      </c>
      <c r="B16815" t="s">
        <v>207</v>
      </c>
      <c r="C16815" t="s">
        <v>430</v>
      </c>
      <c r="D16815">
        <v>6069000000</v>
      </c>
      <c r="E16815">
        <v>2019</v>
      </c>
    </row>
    <row r="16816" spans="1:5" x14ac:dyDescent="0.25">
      <c r="A16816" t="s">
        <v>370</v>
      </c>
      <c r="B16816" t="s">
        <v>207</v>
      </c>
      <c r="C16816" t="s">
        <v>430</v>
      </c>
      <c r="D16816">
        <v>15834000000</v>
      </c>
      <c r="E16816">
        <v>2020</v>
      </c>
    </row>
    <row r="16817" spans="1:5" x14ac:dyDescent="0.25">
      <c r="A16817" t="s">
        <v>370</v>
      </c>
      <c r="B16817" t="s">
        <v>207</v>
      </c>
      <c r="C16817" t="s">
        <v>431</v>
      </c>
      <c r="D16817">
        <v>0</v>
      </c>
      <c r="E16817">
        <v>2018</v>
      </c>
    </row>
    <row r="16818" spans="1:5" x14ac:dyDescent="0.25">
      <c r="A16818" t="s">
        <v>370</v>
      </c>
      <c r="B16818" t="s">
        <v>207</v>
      </c>
      <c r="C16818" t="s">
        <v>431</v>
      </c>
      <c r="D16818">
        <v>0</v>
      </c>
      <c r="E16818">
        <v>2019</v>
      </c>
    </row>
    <row r="16819" spans="1:5" x14ac:dyDescent="0.25">
      <c r="A16819" t="s">
        <v>370</v>
      </c>
      <c r="B16819" t="s">
        <v>207</v>
      </c>
      <c r="C16819" t="s">
        <v>431</v>
      </c>
      <c r="D16819">
        <v>0</v>
      </c>
      <c r="E16819">
        <v>2020</v>
      </c>
    </row>
    <row r="16820" spans="1:5" x14ac:dyDescent="0.25">
      <c r="A16820" t="s">
        <v>370</v>
      </c>
      <c r="B16820" t="s">
        <v>207</v>
      </c>
      <c r="C16820" t="s">
        <v>432</v>
      </c>
      <c r="D16820">
        <v>43281</v>
      </c>
      <c r="E16820">
        <v>2018</v>
      </c>
    </row>
    <row r="16821" spans="1:5" x14ac:dyDescent="0.25">
      <c r="A16821" t="s">
        <v>370</v>
      </c>
      <c r="B16821" t="s">
        <v>207</v>
      </c>
      <c r="C16821" t="s">
        <v>432</v>
      </c>
      <c r="D16821">
        <v>43646</v>
      </c>
      <c r="E16821">
        <v>2019</v>
      </c>
    </row>
    <row r="16822" spans="1:5" x14ac:dyDescent="0.25">
      <c r="A16822" t="s">
        <v>370</v>
      </c>
      <c r="B16822" t="s">
        <v>207</v>
      </c>
      <c r="C16822" t="s">
        <v>432</v>
      </c>
      <c r="D16822">
        <v>44012</v>
      </c>
      <c r="E16822">
        <v>2020</v>
      </c>
    </row>
    <row r="16823" spans="1:5" x14ac:dyDescent="0.25">
      <c r="A16823" t="s">
        <v>370</v>
      </c>
      <c r="B16823" t="s">
        <v>207</v>
      </c>
      <c r="C16823" t="s">
        <v>433</v>
      </c>
      <c r="D16823">
        <v>590000000</v>
      </c>
      <c r="E16823">
        <v>2018</v>
      </c>
    </row>
    <row r="16824" spans="1:5" x14ac:dyDescent="0.25">
      <c r="A16824" t="s">
        <v>370</v>
      </c>
      <c r="B16824" t="s">
        <v>207</v>
      </c>
      <c r="C16824" t="s">
        <v>433</v>
      </c>
      <c r="D16824">
        <v>385000000</v>
      </c>
      <c r="E16824">
        <v>2019</v>
      </c>
    </row>
    <row r="16825" spans="1:5" x14ac:dyDescent="0.25">
      <c r="A16825" t="s">
        <v>370</v>
      </c>
      <c r="B16825" t="s">
        <v>207</v>
      </c>
      <c r="C16825" t="s">
        <v>433</v>
      </c>
      <c r="D16825">
        <v>357000000</v>
      </c>
      <c r="E16825">
        <v>2020</v>
      </c>
    </row>
    <row r="16826" spans="1:5" x14ac:dyDescent="0.25">
      <c r="A16826" t="s">
        <v>370</v>
      </c>
      <c r="B16826" t="s">
        <v>207</v>
      </c>
      <c r="C16826" t="s">
        <v>434</v>
      </c>
      <c r="D16826">
        <v>52293000000</v>
      </c>
      <c r="E16826">
        <v>2018</v>
      </c>
    </row>
    <row r="16827" spans="1:5" x14ac:dyDescent="0.25">
      <c r="A16827" t="s">
        <v>370</v>
      </c>
      <c r="B16827" t="s">
        <v>207</v>
      </c>
      <c r="C16827" t="s">
        <v>434</v>
      </c>
      <c r="D16827">
        <v>47194000000</v>
      </c>
      <c r="E16827">
        <v>2019</v>
      </c>
    </row>
    <row r="16828" spans="1:5" x14ac:dyDescent="0.25">
      <c r="A16828" t="s">
        <v>370</v>
      </c>
      <c r="B16828" t="s">
        <v>207</v>
      </c>
      <c r="C16828" t="s">
        <v>434</v>
      </c>
      <c r="D16828">
        <v>46521000000</v>
      </c>
      <c r="E16828">
        <v>2020</v>
      </c>
    </row>
    <row r="16829" spans="1:5" x14ac:dyDescent="0.25">
      <c r="A16829" t="s">
        <v>370</v>
      </c>
      <c r="B16829" t="s">
        <v>207</v>
      </c>
      <c r="C16829" t="s">
        <v>435</v>
      </c>
      <c r="D16829">
        <v>0</v>
      </c>
      <c r="E16829">
        <v>2018</v>
      </c>
    </row>
    <row r="16830" spans="1:5" x14ac:dyDescent="0.25">
      <c r="A16830" t="s">
        <v>370</v>
      </c>
      <c r="B16830" t="s">
        <v>207</v>
      </c>
      <c r="C16830" t="s">
        <v>435</v>
      </c>
      <c r="D16830">
        <v>0</v>
      </c>
      <c r="E16830">
        <v>2019</v>
      </c>
    </row>
    <row r="16831" spans="1:5" x14ac:dyDescent="0.25">
      <c r="A16831" t="s">
        <v>370</v>
      </c>
      <c r="B16831" t="s">
        <v>207</v>
      </c>
      <c r="C16831" t="s">
        <v>435</v>
      </c>
      <c r="D16831">
        <v>0</v>
      </c>
      <c r="E16831">
        <v>2020</v>
      </c>
    </row>
    <row r="16832" spans="1:5" x14ac:dyDescent="0.25">
      <c r="A16832" t="s">
        <v>370</v>
      </c>
      <c r="B16832" t="s">
        <v>207</v>
      </c>
      <c r="C16832" t="s">
        <v>436</v>
      </c>
      <c r="D16832">
        <v>45175000000</v>
      </c>
      <c r="E16832">
        <v>2018</v>
      </c>
    </row>
    <row r="16833" spans="1:5" x14ac:dyDescent="0.25">
      <c r="A16833" t="s">
        <v>370</v>
      </c>
      <c r="B16833" t="s">
        <v>207</v>
      </c>
      <c r="C16833" t="s">
        <v>436</v>
      </c>
      <c r="D16833">
        <v>40273000000</v>
      </c>
      <c r="E16833">
        <v>2019</v>
      </c>
    </row>
    <row r="16834" spans="1:5" x14ac:dyDescent="0.25">
      <c r="A16834" t="s">
        <v>370</v>
      </c>
      <c r="B16834" t="s">
        <v>207</v>
      </c>
      <c r="C16834" t="s">
        <v>436</v>
      </c>
      <c r="D16834">
        <v>39901000000</v>
      </c>
      <c r="E16834">
        <v>2020</v>
      </c>
    </row>
    <row r="16835" spans="1:5" x14ac:dyDescent="0.25">
      <c r="A16835" t="s">
        <v>370</v>
      </c>
      <c r="B16835" t="s">
        <v>207</v>
      </c>
      <c r="C16835" t="s">
        <v>437</v>
      </c>
      <c r="D16835">
        <v>32400000000</v>
      </c>
      <c r="E16835">
        <v>2018</v>
      </c>
    </row>
    <row r="16836" spans="1:5" x14ac:dyDescent="0.25">
      <c r="A16836" t="s">
        <v>370</v>
      </c>
      <c r="B16836" t="s">
        <v>207</v>
      </c>
      <c r="C16836" t="s">
        <v>437</v>
      </c>
      <c r="D16836">
        <v>32916000000</v>
      </c>
      <c r="E16836">
        <v>2019</v>
      </c>
    </row>
    <row r="16837" spans="1:5" x14ac:dyDescent="0.25">
      <c r="A16837" t="s">
        <v>370</v>
      </c>
      <c r="B16837" t="s">
        <v>207</v>
      </c>
      <c r="C16837" t="s">
        <v>437</v>
      </c>
      <c r="D16837">
        <v>35700000000</v>
      </c>
      <c r="E16837">
        <v>2020</v>
      </c>
    </row>
    <row r="16838" spans="1:5" x14ac:dyDescent="0.25">
      <c r="A16838" t="s">
        <v>370</v>
      </c>
      <c r="B16838" t="s">
        <v>207</v>
      </c>
      <c r="C16838" t="s">
        <v>438</v>
      </c>
      <c r="D16838">
        <v>9861000000</v>
      </c>
      <c r="E16838">
        <v>2018</v>
      </c>
    </row>
    <row r="16839" spans="1:5" x14ac:dyDescent="0.25">
      <c r="A16839" t="s">
        <v>370</v>
      </c>
      <c r="B16839" t="s">
        <v>207</v>
      </c>
      <c r="C16839" t="s">
        <v>438</v>
      </c>
      <c r="D16839">
        <v>3966000000</v>
      </c>
      <c r="E16839">
        <v>2019</v>
      </c>
    </row>
    <row r="16840" spans="1:5" x14ac:dyDescent="0.25">
      <c r="A16840" t="s">
        <v>370</v>
      </c>
      <c r="B16840" t="s">
        <v>207</v>
      </c>
      <c r="C16840" t="s">
        <v>438</v>
      </c>
      <c r="D16840">
        <v>13103000000</v>
      </c>
      <c r="E16840">
        <v>2020</v>
      </c>
    </row>
    <row r="16841" spans="1:5" x14ac:dyDescent="0.25">
      <c r="A16841" t="s">
        <v>370</v>
      </c>
      <c r="B16841" t="s">
        <v>207</v>
      </c>
      <c r="C16841" t="s">
        <v>439</v>
      </c>
      <c r="D16841">
        <v>0</v>
      </c>
      <c r="E16841">
        <v>2018</v>
      </c>
    </row>
    <row r="16842" spans="1:5" x14ac:dyDescent="0.25">
      <c r="A16842" t="s">
        <v>370</v>
      </c>
      <c r="B16842" t="s">
        <v>207</v>
      </c>
      <c r="C16842" t="s">
        <v>439</v>
      </c>
      <c r="D16842">
        <v>0</v>
      </c>
      <c r="E16842">
        <v>2019</v>
      </c>
    </row>
    <row r="16843" spans="1:5" x14ac:dyDescent="0.25">
      <c r="A16843" t="s">
        <v>370</v>
      </c>
      <c r="B16843" t="s">
        <v>207</v>
      </c>
      <c r="C16843" t="s">
        <v>439</v>
      </c>
      <c r="D16843">
        <v>0</v>
      </c>
      <c r="E16843">
        <v>2020</v>
      </c>
    </row>
    <row r="16844" spans="1:5" x14ac:dyDescent="0.25">
      <c r="A16844" t="s">
        <v>370</v>
      </c>
      <c r="B16844" t="s">
        <v>207</v>
      </c>
      <c r="C16844" t="s">
        <v>23</v>
      </c>
      <c r="D16844">
        <v>3465000000</v>
      </c>
      <c r="E16844">
        <v>2018</v>
      </c>
    </row>
    <row r="16845" spans="1:5" x14ac:dyDescent="0.25">
      <c r="A16845" t="s">
        <v>370</v>
      </c>
      <c r="B16845" t="s">
        <v>207</v>
      </c>
      <c r="C16845" t="s">
        <v>23</v>
      </c>
      <c r="D16845">
        <v>2103000000</v>
      </c>
      <c r="E16845">
        <v>2019</v>
      </c>
    </row>
    <row r="16846" spans="1:5" x14ac:dyDescent="0.25">
      <c r="A16846" t="s">
        <v>370</v>
      </c>
      <c r="B16846" t="s">
        <v>207</v>
      </c>
      <c r="C16846" t="s">
        <v>23</v>
      </c>
      <c r="D16846">
        <v>2731000000</v>
      </c>
      <c r="E16846">
        <v>2020</v>
      </c>
    </row>
    <row r="16847" spans="1:5" x14ac:dyDescent="0.25">
      <c r="A16847" t="s">
        <v>370</v>
      </c>
      <c r="B16847" t="s">
        <v>207</v>
      </c>
      <c r="C16847" t="s">
        <v>440</v>
      </c>
      <c r="D16847">
        <v>23902000000</v>
      </c>
      <c r="E16847">
        <v>2018</v>
      </c>
    </row>
    <row r="16848" spans="1:5" x14ac:dyDescent="0.25">
      <c r="A16848" t="s">
        <v>370</v>
      </c>
      <c r="B16848" t="s">
        <v>207</v>
      </c>
      <c r="C16848" t="s">
        <v>440</v>
      </c>
      <c r="D16848">
        <v>24215000000</v>
      </c>
      <c r="E16848">
        <v>2019</v>
      </c>
    </row>
    <row r="16849" spans="1:5" x14ac:dyDescent="0.25">
      <c r="A16849" t="s">
        <v>370</v>
      </c>
      <c r="B16849" t="s">
        <v>207</v>
      </c>
      <c r="C16849" t="s">
        <v>440</v>
      </c>
      <c r="D16849">
        <v>23792000000</v>
      </c>
      <c r="E16849">
        <v>2020</v>
      </c>
    </row>
    <row r="16850" spans="1:5" x14ac:dyDescent="0.25">
      <c r="A16850" t="s">
        <v>370</v>
      </c>
      <c r="B16850" t="s">
        <v>207</v>
      </c>
      <c r="C16850" t="s">
        <v>22</v>
      </c>
      <c r="D16850">
        <v>506000000</v>
      </c>
      <c r="E16850">
        <v>2018</v>
      </c>
    </row>
    <row r="16851" spans="1:5" x14ac:dyDescent="0.25">
      <c r="A16851" t="s">
        <v>370</v>
      </c>
      <c r="B16851" t="s">
        <v>207</v>
      </c>
      <c r="C16851" t="s">
        <v>22</v>
      </c>
      <c r="D16851">
        <v>509000000</v>
      </c>
      <c r="E16851">
        <v>2019</v>
      </c>
    </row>
    <row r="16852" spans="1:5" x14ac:dyDescent="0.25">
      <c r="A16852" t="s">
        <v>370</v>
      </c>
      <c r="B16852" t="s">
        <v>207</v>
      </c>
      <c r="C16852" t="s">
        <v>22</v>
      </c>
      <c r="D16852">
        <v>465000000</v>
      </c>
      <c r="E16852">
        <v>2020</v>
      </c>
    </row>
    <row r="16853" spans="1:5" x14ac:dyDescent="0.25">
      <c r="A16853" t="s">
        <v>370</v>
      </c>
      <c r="B16853" t="s">
        <v>207</v>
      </c>
      <c r="C16853" t="s">
        <v>441</v>
      </c>
      <c r="D16853">
        <v>529000000</v>
      </c>
      <c r="E16853">
        <v>2018</v>
      </c>
    </row>
    <row r="16854" spans="1:5" x14ac:dyDescent="0.25">
      <c r="A16854" t="s">
        <v>370</v>
      </c>
      <c r="B16854" t="s">
        <v>207</v>
      </c>
      <c r="C16854" t="s">
        <v>441</v>
      </c>
      <c r="D16854">
        <v>497000000</v>
      </c>
      <c r="E16854">
        <v>2019</v>
      </c>
    </row>
    <row r="16855" spans="1:5" x14ac:dyDescent="0.25">
      <c r="A16855" t="s">
        <v>370</v>
      </c>
      <c r="B16855" t="s">
        <v>207</v>
      </c>
      <c r="C16855" t="s">
        <v>441</v>
      </c>
      <c r="D16855">
        <v>434000000</v>
      </c>
      <c r="E16855">
        <v>2020</v>
      </c>
    </row>
    <row r="16856" spans="1:5" x14ac:dyDescent="0.25">
      <c r="A16856" t="s">
        <v>370</v>
      </c>
      <c r="B16856" t="s">
        <v>207</v>
      </c>
      <c r="C16856" t="s">
        <v>11</v>
      </c>
      <c r="D16856">
        <v>4738000000</v>
      </c>
      <c r="E16856">
        <v>2018</v>
      </c>
    </row>
    <row r="16857" spans="1:5" x14ac:dyDescent="0.25">
      <c r="A16857" t="s">
        <v>370</v>
      </c>
      <c r="B16857" t="s">
        <v>207</v>
      </c>
      <c r="C16857" t="s">
        <v>11</v>
      </c>
      <c r="D16857">
        <v>5017000000</v>
      </c>
      <c r="E16857">
        <v>2019</v>
      </c>
    </row>
    <row r="16858" spans="1:5" x14ac:dyDescent="0.25">
      <c r="A16858" t="s">
        <v>370</v>
      </c>
      <c r="B16858" t="s">
        <v>207</v>
      </c>
      <c r="C16858" t="s">
        <v>11</v>
      </c>
      <c r="D16858">
        <v>5498000000</v>
      </c>
      <c r="E16858">
        <v>2020</v>
      </c>
    </row>
    <row r="16859" spans="1:5" x14ac:dyDescent="0.25">
      <c r="A16859" t="s">
        <v>370</v>
      </c>
      <c r="B16859" t="s">
        <v>207</v>
      </c>
      <c r="C16859" t="s">
        <v>19</v>
      </c>
      <c r="D16859">
        <v>118310000000</v>
      </c>
      <c r="E16859">
        <v>2018</v>
      </c>
    </row>
    <row r="16860" spans="1:5" x14ac:dyDescent="0.25">
      <c r="A16860" t="s">
        <v>370</v>
      </c>
      <c r="B16860" t="s">
        <v>207</v>
      </c>
      <c r="C16860" t="s">
        <v>19</v>
      </c>
      <c r="D16860">
        <v>115095000000</v>
      </c>
      <c r="E16860">
        <v>2019</v>
      </c>
    </row>
    <row r="16861" spans="1:5" x14ac:dyDescent="0.25">
      <c r="A16861" t="s">
        <v>370</v>
      </c>
      <c r="B16861" t="s">
        <v>207</v>
      </c>
      <c r="C16861" t="s">
        <v>19</v>
      </c>
      <c r="D16861">
        <v>120700000000</v>
      </c>
      <c r="E16861">
        <v>2020</v>
      </c>
    </row>
    <row r="16862" spans="1:5" x14ac:dyDescent="0.25">
      <c r="A16862" t="s">
        <v>370</v>
      </c>
      <c r="B16862" t="s">
        <v>207</v>
      </c>
      <c r="C16862" t="s">
        <v>18</v>
      </c>
      <c r="D16862">
        <v>65427000000</v>
      </c>
      <c r="E16862">
        <v>2018</v>
      </c>
    </row>
    <row r="16863" spans="1:5" x14ac:dyDescent="0.25">
      <c r="A16863" t="s">
        <v>370</v>
      </c>
      <c r="B16863" t="s">
        <v>207</v>
      </c>
      <c r="C16863" t="s">
        <v>18</v>
      </c>
      <c r="D16863">
        <v>67516000000</v>
      </c>
      <c r="E16863">
        <v>2019</v>
      </c>
    </row>
    <row r="16864" spans="1:5" x14ac:dyDescent="0.25">
      <c r="A16864" t="s">
        <v>370</v>
      </c>
      <c r="B16864" t="s">
        <v>207</v>
      </c>
      <c r="C16864" t="s">
        <v>18</v>
      </c>
      <c r="D16864">
        <v>73822000000</v>
      </c>
      <c r="E16864">
        <v>2020</v>
      </c>
    </row>
    <row r="16865" spans="1:5" x14ac:dyDescent="0.25">
      <c r="A16865" t="s">
        <v>370</v>
      </c>
      <c r="B16865" t="s">
        <v>207</v>
      </c>
      <c r="C16865" t="s">
        <v>442</v>
      </c>
      <c r="D16865">
        <v>0</v>
      </c>
      <c r="E16865">
        <v>2018</v>
      </c>
    </row>
    <row r="16866" spans="1:5" x14ac:dyDescent="0.25">
      <c r="A16866" t="s">
        <v>370</v>
      </c>
      <c r="B16866" t="s">
        <v>207</v>
      </c>
      <c r="C16866" t="s">
        <v>442</v>
      </c>
      <c r="D16866">
        <v>0</v>
      </c>
      <c r="E16866">
        <v>2019</v>
      </c>
    </row>
    <row r="16867" spans="1:5" x14ac:dyDescent="0.25">
      <c r="A16867" t="s">
        <v>370</v>
      </c>
      <c r="B16867" t="s">
        <v>207</v>
      </c>
      <c r="C16867" t="s">
        <v>442</v>
      </c>
      <c r="D16867">
        <v>0</v>
      </c>
      <c r="E16867">
        <v>2020</v>
      </c>
    </row>
    <row r="16868" spans="1:5" x14ac:dyDescent="0.25">
      <c r="A16868" t="s">
        <v>370</v>
      </c>
      <c r="B16868" t="s">
        <v>207</v>
      </c>
      <c r="C16868" t="s">
        <v>443</v>
      </c>
      <c r="D16868">
        <v>0</v>
      </c>
      <c r="E16868">
        <v>2018</v>
      </c>
    </row>
    <row r="16869" spans="1:5" x14ac:dyDescent="0.25">
      <c r="A16869" t="s">
        <v>370</v>
      </c>
      <c r="B16869" t="s">
        <v>207</v>
      </c>
      <c r="C16869" t="s">
        <v>443</v>
      </c>
      <c r="D16869">
        <v>0</v>
      </c>
      <c r="E16869">
        <v>2019</v>
      </c>
    </row>
    <row r="16870" spans="1:5" x14ac:dyDescent="0.25">
      <c r="A16870" t="s">
        <v>370</v>
      </c>
      <c r="B16870" t="s">
        <v>207</v>
      </c>
      <c r="C16870" t="s">
        <v>443</v>
      </c>
      <c r="D16870">
        <v>0</v>
      </c>
      <c r="E16870">
        <v>2020</v>
      </c>
    </row>
    <row r="16871" spans="1:5" x14ac:dyDescent="0.25">
      <c r="A16871" t="s">
        <v>370</v>
      </c>
      <c r="B16871" t="s">
        <v>207</v>
      </c>
      <c r="C16871" t="s">
        <v>444</v>
      </c>
      <c r="D16871">
        <v>-1238000000</v>
      </c>
      <c r="E16871">
        <v>2018</v>
      </c>
    </row>
    <row r="16872" spans="1:5" x14ac:dyDescent="0.25">
      <c r="A16872" t="s">
        <v>370</v>
      </c>
      <c r="B16872" t="s">
        <v>207</v>
      </c>
      <c r="C16872" t="s">
        <v>444</v>
      </c>
      <c r="D16872">
        <v>-817000000</v>
      </c>
      <c r="E16872">
        <v>2019</v>
      </c>
    </row>
    <row r="16873" spans="1:5" x14ac:dyDescent="0.25">
      <c r="A16873" t="s">
        <v>370</v>
      </c>
      <c r="B16873" t="s">
        <v>207</v>
      </c>
      <c r="C16873" t="s">
        <v>444</v>
      </c>
      <c r="D16873">
        <v>4849000000</v>
      </c>
      <c r="E16873">
        <v>2020</v>
      </c>
    </row>
    <row r="16874" spans="1:5" x14ac:dyDescent="0.25">
      <c r="A16874" t="s">
        <v>370</v>
      </c>
      <c r="B16874" t="s">
        <v>207</v>
      </c>
      <c r="C16874" t="s">
        <v>445</v>
      </c>
      <c r="D16874">
        <v>0</v>
      </c>
      <c r="E16874">
        <v>2018</v>
      </c>
    </row>
    <row r="16875" spans="1:5" x14ac:dyDescent="0.25">
      <c r="A16875" t="s">
        <v>370</v>
      </c>
      <c r="B16875" t="s">
        <v>207</v>
      </c>
      <c r="C16875" t="s">
        <v>445</v>
      </c>
      <c r="D16875">
        <v>0</v>
      </c>
      <c r="E16875">
        <v>2019</v>
      </c>
    </row>
    <row r="16876" spans="1:5" x14ac:dyDescent="0.25">
      <c r="A16876" t="s">
        <v>370</v>
      </c>
      <c r="B16876" t="s">
        <v>207</v>
      </c>
      <c r="C16876" t="s">
        <v>445</v>
      </c>
      <c r="D16876">
        <v>0</v>
      </c>
      <c r="E16876">
        <v>2020</v>
      </c>
    </row>
    <row r="16877" spans="1:5" x14ac:dyDescent="0.25">
      <c r="A16877" t="s">
        <v>370</v>
      </c>
      <c r="B16877" t="s">
        <v>207</v>
      </c>
      <c r="C16877" t="s">
        <v>446</v>
      </c>
      <c r="D16877">
        <v>0</v>
      </c>
      <c r="E16877">
        <v>2018</v>
      </c>
    </row>
    <row r="16878" spans="1:5" x14ac:dyDescent="0.25">
      <c r="A16878" t="s">
        <v>370</v>
      </c>
      <c r="B16878" t="s">
        <v>207</v>
      </c>
      <c r="C16878" t="s">
        <v>446</v>
      </c>
      <c r="D16878">
        <v>0</v>
      </c>
      <c r="E16878">
        <v>2019</v>
      </c>
    </row>
    <row r="16879" spans="1:5" x14ac:dyDescent="0.25">
      <c r="A16879" t="s">
        <v>370</v>
      </c>
      <c r="B16879" t="s">
        <v>207</v>
      </c>
      <c r="C16879" t="s">
        <v>446</v>
      </c>
      <c r="D16879">
        <v>0</v>
      </c>
      <c r="E16879">
        <v>2020</v>
      </c>
    </row>
    <row r="16880" spans="1:5" x14ac:dyDescent="0.25">
      <c r="A16880" t="s">
        <v>370</v>
      </c>
      <c r="B16880" t="s">
        <v>207</v>
      </c>
      <c r="C16880" t="s">
        <v>447</v>
      </c>
      <c r="D16880">
        <v>-15552000000</v>
      </c>
      <c r="E16880">
        <v>2018</v>
      </c>
    </row>
    <row r="16881" spans="1:5" x14ac:dyDescent="0.25">
      <c r="A16881" t="s">
        <v>370</v>
      </c>
      <c r="B16881" t="s">
        <v>207</v>
      </c>
      <c r="C16881" t="s">
        <v>447</v>
      </c>
      <c r="D16881">
        <v>-13318000000</v>
      </c>
      <c r="E16881">
        <v>2019</v>
      </c>
    </row>
    <row r="16882" spans="1:5" x14ac:dyDescent="0.25">
      <c r="A16882" t="s">
        <v>370</v>
      </c>
      <c r="B16882" t="s">
        <v>207</v>
      </c>
      <c r="C16882" t="s">
        <v>447</v>
      </c>
      <c r="D16882">
        <v>-10345000000</v>
      </c>
      <c r="E16882">
        <v>2020</v>
      </c>
    </row>
    <row r="16883" spans="1:5" x14ac:dyDescent="0.25">
      <c r="A16883" t="s">
        <v>370</v>
      </c>
      <c r="B16883" t="s">
        <v>207</v>
      </c>
      <c r="C16883" t="s">
        <v>448</v>
      </c>
      <c r="D16883">
        <v>0</v>
      </c>
      <c r="E16883">
        <v>2018</v>
      </c>
    </row>
    <row r="16884" spans="1:5" x14ac:dyDescent="0.25">
      <c r="A16884" t="s">
        <v>370</v>
      </c>
      <c r="B16884" t="s">
        <v>207</v>
      </c>
      <c r="C16884" t="s">
        <v>448</v>
      </c>
      <c r="D16884">
        <v>0</v>
      </c>
      <c r="E16884">
        <v>2019</v>
      </c>
    </row>
    <row r="16885" spans="1:5" x14ac:dyDescent="0.25">
      <c r="A16885" t="s">
        <v>370</v>
      </c>
      <c r="B16885" t="s">
        <v>207</v>
      </c>
      <c r="C16885" t="s">
        <v>448</v>
      </c>
      <c r="D16885">
        <v>0</v>
      </c>
      <c r="E16885">
        <v>2020</v>
      </c>
    </row>
    <row r="16886" spans="1:5" x14ac:dyDescent="0.25">
      <c r="A16886" t="s">
        <v>370</v>
      </c>
      <c r="B16886" t="s">
        <v>207</v>
      </c>
      <c r="C16886" t="s">
        <v>449</v>
      </c>
      <c r="D16886">
        <v>-3530000000</v>
      </c>
      <c r="E16886">
        <v>2018</v>
      </c>
    </row>
    <row r="16887" spans="1:5" x14ac:dyDescent="0.25">
      <c r="A16887" t="s">
        <v>370</v>
      </c>
      <c r="B16887" t="s">
        <v>207</v>
      </c>
      <c r="C16887" t="s">
        <v>449</v>
      </c>
      <c r="D16887">
        <v>-6960000000</v>
      </c>
      <c r="E16887">
        <v>2019</v>
      </c>
    </row>
    <row r="16888" spans="1:5" x14ac:dyDescent="0.25">
      <c r="A16888" t="s">
        <v>370</v>
      </c>
      <c r="B16888" t="s">
        <v>207</v>
      </c>
      <c r="C16888" t="s">
        <v>449</v>
      </c>
      <c r="D16888">
        <v>-3106000000</v>
      </c>
      <c r="E16888">
        <v>2020</v>
      </c>
    </row>
    <row r="16889" spans="1:5" x14ac:dyDescent="0.25">
      <c r="A16889" t="s">
        <v>370</v>
      </c>
      <c r="B16889" t="s">
        <v>207</v>
      </c>
      <c r="C16889" t="s">
        <v>450</v>
      </c>
      <c r="D16889">
        <v>0</v>
      </c>
      <c r="E16889">
        <v>2018</v>
      </c>
    </row>
    <row r="16890" spans="1:5" x14ac:dyDescent="0.25">
      <c r="A16890" t="s">
        <v>370</v>
      </c>
      <c r="B16890" t="s">
        <v>207</v>
      </c>
      <c r="C16890" t="s">
        <v>450</v>
      </c>
      <c r="D16890">
        <v>0</v>
      </c>
      <c r="E16890">
        <v>2019</v>
      </c>
    </row>
    <row r="16891" spans="1:5" x14ac:dyDescent="0.25">
      <c r="A16891" t="s">
        <v>370</v>
      </c>
      <c r="B16891" t="s">
        <v>207</v>
      </c>
      <c r="C16891" t="s">
        <v>450</v>
      </c>
      <c r="D16891">
        <v>0</v>
      </c>
      <c r="E16891">
        <v>2020</v>
      </c>
    </row>
    <row r="16892" spans="1:5" x14ac:dyDescent="0.25">
      <c r="A16892" t="s">
        <v>370</v>
      </c>
      <c r="B16892" t="s">
        <v>207</v>
      </c>
      <c r="C16892" t="s">
        <v>451</v>
      </c>
      <c r="D16892">
        <v>-2830000000</v>
      </c>
      <c r="E16892">
        <v>2018</v>
      </c>
    </row>
    <row r="16893" spans="1:5" x14ac:dyDescent="0.25">
      <c r="A16893" t="s">
        <v>370</v>
      </c>
      <c r="B16893" t="s">
        <v>207</v>
      </c>
      <c r="C16893" t="s">
        <v>451</v>
      </c>
      <c r="D16893">
        <v>-3064000000</v>
      </c>
      <c r="E16893">
        <v>2019</v>
      </c>
    </row>
    <row r="16894" spans="1:5" x14ac:dyDescent="0.25">
      <c r="A16894" t="s">
        <v>370</v>
      </c>
      <c r="B16894" t="s">
        <v>207</v>
      </c>
      <c r="C16894" t="s">
        <v>451</v>
      </c>
      <c r="D16894">
        <v>-3550000000</v>
      </c>
      <c r="E16894">
        <v>2020</v>
      </c>
    </row>
    <row r="16895" spans="1:5" x14ac:dyDescent="0.25">
      <c r="A16895" t="s">
        <v>370</v>
      </c>
      <c r="B16895" t="s">
        <v>207</v>
      </c>
      <c r="C16895" t="s">
        <v>452</v>
      </c>
      <c r="D16895">
        <v>0</v>
      </c>
      <c r="E16895">
        <v>2018</v>
      </c>
    </row>
    <row r="16896" spans="1:5" x14ac:dyDescent="0.25">
      <c r="A16896" t="s">
        <v>370</v>
      </c>
      <c r="B16896" t="s">
        <v>207</v>
      </c>
      <c r="C16896" t="s">
        <v>452</v>
      </c>
      <c r="D16896">
        <v>0</v>
      </c>
      <c r="E16896">
        <v>2019</v>
      </c>
    </row>
    <row r="16897" spans="1:5" x14ac:dyDescent="0.25">
      <c r="A16897" t="s">
        <v>370</v>
      </c>
      <c r="B16897" t="s">
        <v>207</v>
      </c>
      <c r="C16897" t="s">
        <v>452</v>
      </c>
      <c r="D16897">
        <v>0</v>
      </c>
      <c r="E16897">
        <v>2020</v>
      </c>
    </row>
    <row r="16898" spans="1:5" x14ac:dyDescent="0.25">
      <c r="A16898" t="s">
        <v>370</v>
      </c>
      <c r="B16898" t="s">
        <v>207</v>
      </c>
      <c r="C16898" t="s">
        <v>453</v>
      </c>
      <c r="D16898">
        <v>111000000</v>
      </c>
      <c r="E16898">
        <v>2018</v>
      </c>
    </row>
    <row r="16899" spans="1:5" x14ac:dyDescent="0.25">
      <c r="A16899" t="s">
        <v>370</v>
      </c>
      <c r="B16899" t="s">
        <v>207</v>
      </c>
      <c r="C16899" t="s">
        <v>453</v>
      </c>
      <c r="D16899">
        <v>69000000</v>
      </c>
      <c r="E16899">
        <v>2019</v>
      </c>
    </row>
    <row r="16900" spans="1:5" x14ac:dyDescent="0.25">
      <c r="A16900" t="s">
        <v>370</v>
      </c>
      <c r="B16900" t="s">
        <v>207</v>
      </c>
      <c r="C16900" t="s">
        <v>453</v>
      </c>
      <c r="D16900">
        <v>76000000</v>
      </c>
      <c r="E16900">
        <v>2020</v>
      </c>
    </row>
    <row r="16901" spans="1:5" x14ac:dyDescent="0.25">
      <c r="A16901" t="s">
        <v>370</v>
      </c>
      <c r="B16901" t="s">
        <v>207</v>
      </c>
      <c r="C16901" t="s">
        <v>454</v>
      </c>
      <c r="D16901">
        <v>9750000000</v>
      </c>
      <c r="E16901">
        <v>2018</v>
      </c>
    </row>
    <row r="16902" spans="1:5" x14ac:dyDescent="0.25">
      <c r="A16902" t="s">
        <v>370</v>
      </c>
      <c r="B16902" t="s">
        <v>207</v>
      </c>
      <c r="C16902" t="s">
        <v>454</v>
      </c>
      <c r="D16902">
        <v>3897000000</v>
      </c>
      <c r="E16902">
        <v>2019</v>
      </c>
    </row>
    <row r="16903" spans="1:5" x14ac:dyDescent="0.25">
      <c r="A16903" t="s">
        <v>370</v>
      </c>
      <c r="B16903" t="s">
        <v>207</v>
      </c>
      <c r="C16903" t="s">
        <v>454</v>
      </c>
      <c r="D16903">
        <v>13027000000</v>
      </c>
      <c r="E16903">
        <v>2020</v>
      </c>
    </row>
    <row r="16904" spans="1:5" x14ac:dyDescent="0.25">
      <c r="A16904" t="s">
        <v>370</v>
      </c>
      <c r="B16904" t="s">
        <v>207</v>
      </c>
      <c r="C16904" t="s">
        <v>24</v>
      </c>
      <c r="D16904">
        <v>9861000000</v>
      </c>
      <c r="E16904">
        <v>2018</v>
      </c>
    </row>
    <row r="16905" spans="1:5" x14ac:dyDescent="0.25">
      <c r="A16905" t="s">
        <v>370</v>
      </c>
      <c r="B16905" t="s">
        <v>207</v>
      </c>
      <c r="C16905" t="s">
        <v>24</v>
      </c>
      <c r="D16905">
        <v>3966000000</v>
      </c>
      <c r="E16905">
        <v>2019</v>
      </c>
    </row>
    <row r="16906" spans="1:5" x14ac:dyDescent="0.25">
      <c r="A16906" t="s">
        <v>370</v>
      </c>
      <c r="B16906" t="s">
        <v>207</v>
      </c>
      <c r="C16906" t="s">
        <v>24</v>
      </c>
      <c r="D16906">
        <v>13103000000</v>
      </c>
      <c r="E16906">
        <v>2020</v>
      </c>
    </row>
    <row r="16907" spans="1:5" x14ac:dyDescent="0.25">
      <c r="A16907" t="s">
        <v>370</v>
      </c>
      <c r="B16907" t="s">
        <v>207</v>
      </c>
      <c r="C16907" t="s">
        <v>455</v>
      </c>
      <c r="D16907">
        <v>20600000000</v>
      </c>
      <c r="E16907">
        <v>2018</v>
      </c>
    </row>
    <row r="16908" spans="1:5" x14ac:dyDescent="0.25">
      <c r="A16908" t="s">
        <v>370</v>
      </c>
      <c r="B16908" t="s">
        <v>207</v>
      </c>
      <c r="C16908" t="s">
        <v>455</v>
      </c>
      <c r="D16908">
        <v>21271000000</v>
      </c>
      <c r="E16908">
        <v>2019</v>
      </c>
    </row>
    <row r="16909" spans="1:5" x14ac:dyDescent="0.25">
      <c r="A16909" t="s">
        <v>370</v>
      </c>
      <c r="B16909" t="s">
        <v>207</v>
      </c>
      <c r="C16909" t="s">
        <v>455</v>
      </c>
      <c r="D16909">
        <v>20692000000</v>
      </c>
      <c r="E16909">
        <v>2020</v>
      </c>
    </row>
    <row r="16910" spans="1:5" x14ac:dyDescent="0.25">
      <c r="A16910" t="s">
        <v>370</v>
      </c>
      <c r="B16910" t="s">
        <v>207</v>
      </c>
      <c r="C16910" t="s">
        <v>14</v>
      </c>
      <c r="D16910">
        <v>94990000000</v>
      </c>
      <c r="E16910">
        <v>2018</v>
      </c>
    </row>
    <row r="16911" spans="1:5" x14ac:dyDescent="0.25">
      <c r="A16911" t="s">
        <v>370</v>
      </c>
      <c r="B16911" t="s">
        <v>207</v>
      </c>
      <c r="C16911" t="s">
        <v>14</v>
      </c>
      <c r="D16911">
        <v>92622000000</v>
      </c>
      <c r="E16911">
        <v>2019</v>
      </c>
    </row>
    <row r="16912" spans="1:5" x14ac:dyDescent="0.25">
      <c r="A16912" t="s">
        <v>370</v>
      </c>
      <c r="B16912" t="s">
        <v>207</v>
      </c>
      <c r="C16912" t="s">
        <v>14</v>
      </c>
      <c r="D16912">
        <v>92713000000</v>
      </c>
      <c r="E16912">
        <v>2020</v>
      </c>
    </row>
    <row r="16913" spans="1:5" x14ac:dyDescent="0.25">
      <c r="A16913" t="s">
        <v>370</v>
      </c>
      <c r="B16913" t="s">
        <v>207</v>
      </c>
      <c r="C16913" t="s">
        <v>17</v>
      </c>
      <c r="D16913">
        <v>37190000000</v>
      </c>
      <c r="E16913">
        <v>2018</v>
      </c>
    </row>
    <row r="16914" spans="1:5" x14ac:dyDescent="0.25">
      <c r="A16914" t="s">
        <v>370</v>
      </c>
      <c r="B16914" t="s">
        <v>207</v>
      </c>
      <c r="C16914" t="s">
        <v>17</v>
      </c>
      <c r="D16914">
        <v>37505000000</v>
      </c>
      <c r="E16914">
        <v>2019</v>
      </c>
    </row>
    <row r="16915" spans="1:5" x14ac:dyDescent="0.25">
      <c r="A16915" t="s">
        <v>370</v>
      </c>
      <c r="B16915" t="s">
        <v>207</v>
      </c>
      <c r="C16915" t="s">
        <v>17</v>
      </c>
      <c r="D16915">
        <v>40846000000</v>
      </c>
      <c r="E16915">
        <v>2020</v>
      </c>
    </row>
    <row r="16916" spans="1:5" x14ac:dyDescent="0.25">
      <c r="A16916" t="s">
        <v>370</v>
      </c>
      <c r="B16916" t="s">
        <v>207</v>
      </c>
      <c r="C16916" t="s">
        <v>456</v>
      </c>
      <c r="D16916">
        <v>19037000000</v>
      </c>
      <c r="E16916">
        <v>2018</v>
      </c>
    </row>
    <row r="16917" spans="1:5" x14ac:dyDescent="0.25">
      <c r="A16917" t="s">
        <v>370</v>
      </c>
      <c r="B16917" t="s">
        <v>207</v>
      </c>
      <c r="C16917" t="s">
        <v>456</v>
      </c>
      <c r="D16917">
        <v>19084000000</v>
      </c>
      <c r="E16917">
        <v>2019</v>
      </c>
    </row>
    <row r="16918" spans="1:5" x14ac:dyDescent="0.25">
      <c r="A16918" t="s">
        <v>370</v>
      </c>
      <c r="B16918" t="s">
        <v>207</v>
      </c>
      <c r="C16918" t="s">
        <v>456</v>
      </c>
      <c r="D16918">
        <v>19994000000</v>
      </c>
      <c r="E16918">
        <v>2020</v>
      </c>
    </row>
    <row r="16919" spans="1:5" x14ac:dyDescent="0.25">
      <c r="A16919" t="s">
        <v>370</v>
      </c>
      <c r="B16919" t="s">
        <v>207</v>
      </c>
      <c r="C16919" t="s">
        <v>457</v>
      </c>
      <c r="D16919">
        <v>0</v>
      </c>
      <c r="E16919">
        <v>2018</v>
      </c>
    </row>
    <row r="16920" spans="1:5" x14ac:dyDescent="0.25">
      <c r="A16920" t="s">
        <v>370</v>
      </c>
      <c r="B16920" t="s">
        <v>207</v>
      </c>
      <c r="C16920" t="s">
        <v>457</v>
      </c>
      <c r="D16920">
        <v>0</v>
      </c>
      <c r="E16920">
        <v>2020</v>
      </c>
    </row>
    <row r="16921" spans="1:5" x14ac:dyDescent="0.25">
      <c r="A16921" t="s">
        <v>370</v>
      </c>
      <c r="B16921" t="s">
        <v>207</v>
      </c>
      <c r="C16921" t="s">
        <v>494</v>
      </c>
      <c r="D16921">
        <v>0</v>
      </c>
      <c r="E16921">
        <v>2019</v>
      </c>
    </row>
    <row r="16922" spans="1:5" x14ac:dyDescent="0.25">
      <c r="A16922" t="s">
        <v>370</v>
      </c>
      <c r="B16922" t="s">
        <v>207</v>
      </c>
      <c r="C16922" t="s">
        <v>458</v>
      </c>
      <c r="D16922">
        <v>19037000000</v>
      </c>
      <c r="E16922">
        <v>2018</v>
      </c>
    </row>
    <row r="16923" spans="1:5" x14ac:dyDescent="0.25">
      <c r="A16923" t="s">
        <v>370</v>
      </c>
      <c r="B16923" t="s">
        <v>207</v>
      </c>
      <c r="C16923" t="s">
        <v>458</v>
      </c>
      <c r="D16923">
        <v>27429000000</v>
      </c>
      <c r="E16923">
        <v>2019</v>
      </c>
    </row>
    <row r="16924" spans="1:5" x14ac:dyDescent="0.25">
      <c r="A16924" t="s">
        <v>370</v>
      </c>
      <c r="B16924" t="s">
        <v>207</v>
      </c>
      <c r="C16924" t="s">
        <v>458</v>
      </c>
      <c r="D16924">
        <v>19994000000</v>
      </c>
      <c r="E16924">
        <v>2020</v>
      </c>
    </row>
    <row r="16925" spans="1:5" x14ac:dyDescent="0.25">
      <c r="A16925" t="s">
        <v>370</v>
      </c>
      <c r="B16925" t="s">
        <v>207</v>
      </c>
      <c r="C16925" t="s">
        <v>459</v>
      </c>
      <c r="D16925">
        <v>13363000000</v>
      </c>
      <c r="E16925">
        <v>2018</v>
      </c>
    </row>
    <row r="16926" spans="1:5" x14ac:dyDescent="0.25">
      <c r="A16926" t="s">
        <v>370</v>
      </c>
      <c r="B16926" t="s">
        <v>207</v>
      </c>
      <c r="C16926" t="s">
        <v>459</v>
      </c>
      <c r="D16926">
        <v>5487000000</v>
      </c>
      <c r="E16926">
        <v>2019</v>
      </c>
    </row>
    <row r="16927" spans="1:5" x14ac:dyDescent="0.25">
      <c r="A16927" t="s">
        <v>370</v>
      </c>
      <c r="B16927" t="s">
        <v>207</v>
      </c>
      <c r="C16927" t="s">
        <v>459</v>
      </c>
      <c r="D16927">
        <v>15706000000</v>
      </c>
      <c r="E16927">
        <v>2020</v>
      </c>
    </row>
    <row r="16928" spans="1:5" x14ac:dyDescent="0.25">
      <c r="A16928" t="s">
        <v>370</v>
      </c>
      <c r="B16928" t="s">
        <v>207</v>
      </c>
      <c r="C16928" t="s">
        <v>460</v>
      </c>
      <c r="D16928">
        <v>-27451000000</v>
      </c>
      <c r="E16928">
        <v>2018</v>
      </c>
    </row>
    <row r="16929" spans="1:5" x14ac:dyDescent="0.25">
      <c r="A16929" t="s">
        <v>370</v>
      </c>
      <c r="B16929" t="s">
        <v>207</v>
      </c>
      <c r="C16929" t="s">
        <v>460</v>
      </c>
      <c r="D16929">
        <v>-21678000000</v>
      </c>
      <c r="E16929">
        <v>2019</v>
      </c>
    </row>
    <row r="16930" spans="1:5" x14ac:dyDescent="0.25">
      <c r="A16930" t="s">
        <v>370</v>
      </c>
      <c r="B16930" t="s">
        <v>207</v>
      </c>
      <c r="C16930" t="s">
        <v>460</v>
      </c>
      <c r="D16930">
        <v>-28410000000</v>
      </c>
      <c r="E16930">
        <v>2020</v>
      </c>
    </row>
    <row r="16931" spans="1:5" x14ac:dyDescent="0.25">
      <c r="A16931" t="s">
        <v>370</v>
      </c>
      <c r="B16931" t="s">
        <v>207</v>
      </c>
      <c r="C16931" t="s">
        <v>461</v>
      </c>
      <c r="D16931">
        <v>233000000</v>
      </c>
      <c r="E16931">
        <v>2018</v>
      </c>
    </row>
    <row r="16932" spans="1:5" x14ac:dyDescent="0.25">
      <c r="A16932" t="s">
        <v>370</v>
      </c>
      <c r="B16932" t="s">
        <v>207</v>
      </c>
      <c r="C16932" t="s">
        <v>461</v>
      </c>
      <c r="D16932">
        <v>-205000000</v>
      </c>
      <c r="E16932">
        <v>2019</v>
      </c>
    </row>
    <row r="16933" spans="1:5" x14ac:dyDescent="0.25">
      <c r="A16933" t="s">
        <v>370</v>
      </c>
      <c r="B16933" t="s">
        <v>207</v>
      </c>
      <c r="C16933" t="s">
        <v>461</v>
      </c>
      <c r="D16933">
        <v>6113000000</v>
      </c>
      <c r="E16933">
        <v>2020</v>
      </c>
    </row>
    <row r="16934" spans="1:5" x14ac:dyDescent="0.25">
      <c r="A16934" t="s">
        <v>370</v>
      </c>
      <c r="B16934" t="s">
        <v>207</v>
      </c>
      <c r="C16934" t="s">
        <v>462</v>
      </c>
      <c r="D16934">
        <v>9359000000</v>
      </c>
      <c r="E16934">
        <v>2018</v>
      </c>
    </row>
    <row r="16935" spans="1:5" x14ac:dyDescent="0.25">
      <c r="A16935" t="s">
        <v>370</v>
      </c>
      <c r="B16935" t="s">
        <v>207</v>
      </c>
      <c r="C16935" t="s">
        <v>462</v>
      </c>
      <c r="D16935">
        <v>9035000000</v>
      </c>
      <c r="E16935">
        <v>2019</v>
      </c>
    </row>
    <row r="16936" spans="1:5" x14ac:dyDescent="0.25">
      <c r="A16936" t="s">
        <v>370</v>
      </c>
      <c r="B16936" t="s">
        <v>207</v>
      </c>
      <c r="C16936" t="s">
        <v>462</v>
      </c>
      <c r="D16936">
        <v>11472000000</v>
      </c>
      <c r="E16936">
        <v>2020</v>
      </c>
    </row>
    <row r="16937" spans="1:5" x14ac:dyDescent="0.25">
      <c r="A16937" t="s">
        <v>370</v>
      </c>
      <c r="B16937" t="s">
        <v>207</v>
      </c>
      <c r="C16937" t="s">
        <v>463</v>
      </c>
      <c r="D16937">
        <v>-119000000</v>
      </c>
      <c r="E16937">
        <v>2018</v>
      </c>
    </row>
    <row r="16938" spans="1:5" x14ac:dyDescent="0.25">
      <c r="A16938" t="s">
        <v>370</v>
      </c>
      <c r="B16938" t="s">
        <v>207</v>
      </c>
      <c r="C16938" t="s">
        <v>463</v>
      </c>
      <c r="D16938">
        <v>140000000</v>
      </c>
      <c r="E16938">
        <v>2019</v>
      </c>
    </row>
    <row r="16939" spans="1:5" x14ac:dyDescent="0.25">
      <c r="A16939" t="s">
        <v>370</v>
      </c>
      <c r="B16939" t="s">
        <v>207</v>
      </c>
      <c r="C16939" t="s">
        <v>463</v>
      </c>
      <c r="D16939">
        <v>-1245000000</v>
      </c>
      <c r="E16939">
        <v>2020</v>
      </c>
    </row>
    <row r="16940" spans="1:5" x14ac:dyDescent="0.25">
      <c r="A16940" t="s">
        <v>370</v>
      </c>
      <c r="B16940" t="s">
        <v>207</v>
      </c>
      <c r="C16940" t="s">
        <v>12</v>
      </c>
      <c r="D16940">
        <v>11327000000</v>
      </c>
      <c r="E16940">
        <v>2018</v>
      </c>
    </row>
    <row r="16941" spans="1:5" x14ac:dyDescent="0.25">
      <c r="A16941" t="s">
        <v>370</v>
      </c>
      <c r="B16941" t="s">
        <v>207</v>
      </c>
      <c r="C16941" t="s">
        <v>12</v>
      </c>
      <c r="D16941">
        <v>8266000000</v>
      </c>
      <c r="E16941">
        <v>2019</v>
      </c>
    </row>
    <row r="16942" spans="1:5" x14ac:dyDescent="0.25">
      <c r="A16942" t="s">
        <v>370</v>
      </c>
      <c r="B16942" t="s">
        <v>207</v>
      </c>
      <c r="C16942" t="s">
        <v>12</v>
      </c>
      <c r="D16942">
        <v>2130000000</v>
      </c>
      <c r="E16942">
        <v>2020</v>
      </c>
    </row>
    <row r="16943" spans="1:5" x14ac:dyDescent="0.25">
      <c r="A16943" t="s">
        <v>370</v>
      </c>
      <c r="B16943" t="s">
        <v>207</v>
      </c>
      <c r="C16943" t="s">
        <v>464</v>
      </c>
      <c r="D16943">
        <v>0</v>
      </c>
      <c r="E16943">
        <v>2018</v>
      </c>
    </row>
    <row r="16944" spans="1:5" x14ac:dyDescent="0.25">
      <c r="A16944" t="s">
        <v>370</v>
      </c>
      <c r="B16944" t="s">
        <v>207</v>
      </c>
      <c r="C16944" t="s">
        <v>464</v>
      </c>
      <c r="D16944">
        <v>0</v>
      </c>
      <c r="E16944">
        <v>2019</v>
      </c>
    </row>
    <row r="16945" spans="1:5" x14ac:dyDescent="0.25">
      <c r="A16945" t="s">
        <v>370</v>
      </c>
      <c r="B16945" t="s">
        <v>207</v>
      </c>
      <c r="C16945" t="s">
        <v>464</v>
      </c>
      <c r="D16945">
        <v>0</v>
      </c>
      <c r="E16945">
        <v>2020</v>
      </c>
    </row>
    <row r="16946" spans="1:5" x14ac:dyDescent="0.25">
      <c r="A16946" t="s">
        <v>370</v>
      </c>
      <c r="B16946" t="s">
        <v>207</v>
      </c>
      <c r="C16946" t="s">
        <v>465</v>
      </c>
      <c r="D16946">
        <v>73135000000</v>
      </c>
      <c r="E16946">
        <v>2018</v>
      </c>
    </row>
    <row r="16947" spans="1:5" x14ac:dyDescent="0.25">
      <c r="A16947" t="s">
        <v>370</v>
      </c>
      <c r="B16947" t="s">
        <v>207</v>
      </c>
      <c r="C16947" t="s">
        <v>465</v>
      </c>
      <c r="D16947">
        <v>74822000000</v>
      </c>
      <c r="E16947">
        <v>2019</v>
      </c>
    </row>
    <row r="16948" spans="1:5" x14ac:dyDescent="0.25">
      <c r="A16948" t="s">
        <v>370</v>
      </c>
      <c r="B16948" t="s">
        <v>207</v>
      </c>
      <c r="C16948" t="s">
        <v>465</v>
      </c>
      <c r="D16948">
        <v>8328000000</v>
      </c>
      <c r="E16948">
        <v>2020</v>
      </c>
    </row>
    <row r="16949" spans="1:5" x14ac:dyDescent="0.25">
      <c r="A16949" t="s">
        <v>370</v>
      </c>
      <c r="B16949" t="s">
        <v>207</v>
      </c>
      <c r="C16949" t="s">
        <v>466</v>
      </c>
      <c r="D16949">
        <v>16327000000</v>
      </c>
      <c r="E16949">
        <v>2018</v>
      </c>
    </row>
    <row r="16950" spans="1:5" x14ac:dyDescent="0.25">
      <c r="A16950" t="s">
        <v>370</v>
      </c>
      <c r="B16950" t="s">
        <v>207</v>
      </c>
      <c r="C16950" t="s">
        <v>466</v>
      </c>
      <c r="D16950">
        <v>17110000000</v>
      </c>
      <c r="E16950">
        <v>2019</v>
      </c>
    </row>
    <row r="16951" spans="1:5" x14ac:dyDescent="0.25">
      <c r="A16951" t="s">
        <v>370</v>
      </c>
      <c r="B16951" t="s">
        <v>207</v>
      </c>
      <c r="C16951" t="s">
        <v>466</v>
      </c>
      <c r="D16951">
        <v>17309000000</v>
      </c>
      <c r="E16951">
        <v>2020</v>
      </c>
    </row>
    <row r="16952" spans="1:5" x14ac:dyDescent="0.25">
      <c r="A16952" t="s">
        <v>370</v>
      </c>
      <c r="B16952" t="s">
        <v>207</v>
      </c>
      <c r="C16952" t="s">
        <v>467</v>
      </c>
      <c r="D16952">
        <v>0</v>
      </c>
      <c r="E16952">
        <v>2018</v>
      </c>
    </row>
    <row r="16953" spans="1:5" x14ac:dyDescent="0.25">
      <c r="A16953" t="s">
        <v>370</v>
      </c>
      <c r="B16953" t="s">
        <v>207</v>
      </c>
      <c r="C16953" t="s">
        <v>467</v>
      </c>
      <c r="D16953">
        <v>8345000000</v>
      </c>
      <c r="E16953">
        <v>2019</v>
      </c>
    </row>
    <row r="16954" spans="1:5" x14ac:dyDescent="0.25">
      <c r="A16954" t="s">
        <v>370</v>
      </c>
      <c r="B16954" t="s">
        <v>207</v>
      </c>
      <c r="C16954" t="s">
        <v>467</v>
      </c>
      <c r="D16954">
        <v>0</v>
      </c>
      <c r="E16954">
        <v>2020</v>
      </c>
    </row>
    <row r="16955" spans="1:5" x14ac:dyDescent="0.25">
      <c r="A16955" t="s">
        <v>370</v>
      </c>
      <c r="B16955" t="s">
        <v>207</v>
      </c>
      <c r="C16955" t="s">
        <v>468</v>
      </c>
      <c r="D16955">
        <v>0</v>
      </c>
      <c r="E16955">
        <v>2018</v>
      </c>
    </row>
    <row r="16956" spans="1:5" x14ac:dyDescent="0.25">
      <c r="A16956" t="s">
        <v>370</v>
      </c>
      <c r="B16956" t="s">
        <v>207</v>
      </c>
      <c r="C16956" t="s">
        <v>468</v>
      </c>
      <c r="D16956">
        <v>0</v>
      </c>
      <c r="E16956">
        <v>2019</v>
      </c>
    </row>
    <row r="16957" spans="1:5" x14ac:dyDescent="0.25">
      <c r="A16957" t="s">
        <v>370</v>
      </c>
      <c r="B16957" t="s">
        <v>207</v>
      </c>
      <c r="C16957" t="s">
        <v>468</v>
      </c>
      <c r="D16957">
        <v>0</v>
      </c>
      <c r="E16957">
        <v>2020</v>
      </c>
    </row>
    <row r="16958" spans="1:5" x14ac:dyDescent="0.25">
      <c r="A16958" t="s">
        <v>370</v>
      </c>
      <c r="B16958" t="s">
        <v>207</v>
      </c>
      <c r="C16958" t="s">
        <v>469</v>
      </c>
      <c r="D16958">
        <v>7310000000</v>
      </c>
      <c r="E16958">
        <v>2018</v>
      </c>
    </row>
    <row r="16959" spans="1:5" x14ac:dyDescent="0.25">
      <c r="A16959" t="s">
        <v>370</v>
      </c>
      <c r="B16959" t="s">
        <v>207</v>
      </c>
      <c r="C16959" t="s">
        <v>469</v>
      </c>
      <c r="D16959">
        <v>7498000000</v>
      </c>
      <c r="E16959">
        <v>2019</v>
      </c>
    </row>
    <row r="16960" spans="1:5" x14ac:dyDescent="0.25">
      <c r="A16960" t="s">
        <v>370</v>
      </c>
      <c r="B16960" t="s">
        <v>207</v>
      </c>
      <c r="C16960" t="s">
        <v>469</v>
      </c>
      <c r="D16960">
        <v>7789000000</v>
      </c>
      <c r="E16960">
        <v>2020</v>
      </c>
    </row>
    <row r="16961" spans="1:5" x14ac:dyDescent="0.25">
      <c r="A16961" t="s">
        <v>370</v>
      </c>
      <c r="B16961" t="s">
        <v>207</v>
      </c>
      <c r="C16961" t="s">
        <v>470</v>
      </c>
      <c r="D16961">
        <v>0</v>
      </c>
      <c r="E16961">
        <v>2018</v>
      </c>
    </row>
    <row r="16962" spans="1:5" x14ac:dyDescent="0.25">
      <c r="A16962" t="s">
        <v>370</v>
      </c>
      <c r="B16962" t="s">
        <v>207</v>
      </c>
      <c r="C16962" t="s">
        <v>470</v>
      </c>
      <c r="D16962">
        <v>0</v>
      </c>
      <c r="E16962">
        <v>2019</v>
      </c>
    </row>
    <row r="16963" spans="1:5" x14ac:dyDescent="0.25">
      <c r="A16963" t="s">
        <v>370</v>
      </c>
      <c r="B16963" t="s">
        <v>207</v>
      </c>
      <c r="C16963" t="s">
        <v>470</v>
      </c>
      <c r="D16963">
        <v>0</v>
      </c>
      <c r="E16963">
        <v>2020</v>
      </c>
    </row>
    <row r="16964" spans="1:5" x14ac:dyDescent="0.25">
      <c r="A16964" t="s">
        <v>370</v>
      </c>
      <c r="B16964" t="s">
        <v>207</v>
      </c>
      <c r="C16964" t="s">
        <v>471</v>
      </c>
      <c r="D16964">
        <v>0</v>
      </c>
      <c r="E16964">
        <v>2018</v>
      </c>
    </row>
    <row r="16965" spans="1:5" x14ac:dyDescent="0.25">
      <c r="A16965" t="s">
        <v>370</v>
      </c>
      <c r="B16965" t="s">
        <v>207</v>
      </c>
      <c r="C16965" t="s">
        <v>471</v>
      </c>
      <c r="D16965">
        <v>0</v>
      </c>
      <c r="E16965">
        <v>2019</v>
      </c>
    </row>
    <row r="16966" spans="1:5" x14ac:dyDescent="0.25">
      <c r="A16966" t="s">
        <v>370</v>
      </c>
      <c r="B16966" t="s">
        <v>207</v>
      </c>
      <c r="C16966" t="s">
        <v>471</v>
      </c>
      <c r="D16966">
        <v>0</v>
      </c>
      <c r="E16966">
        <v>2020</v>
      </c>
    </row>
    <row r="16967" spans="1:5" x14ac:dyDescent="0.25">
      <c r="A16967" t="s">
        <v>370</v>
      </c>
      <c r="B16967" t="s">
        <v>207</v>
      </c>
      <c r="C16967" t="s">
        <v>472</v>
      </c>
      <c r="D16967">
        <v>0</v>
      </c>
      <c r="E16967">
        <v>2018</v>
      </c>
    </row>
    <row r="16968" spans="1:5" x14ac:dyDescent="0.25">
      <c r="A16968" t="s">
        <v>370</v>
      </c>
      <c r="B16968" t="s">
        <v>207</v>
      </c>
      <c r="C16968" t="s">
        <v>472</v>
      </c>
      <c r="D16968">
        <v>0</v>
      </c>
      <c r="E16968">
        <v>2019</v>
      </c>
    </row>
    <row r="16969" spans="1:5" x14ac:dyDescent="0.25">
      <c r="A16969" t="s">
        <v>370</v>
      </c>
      <c r="B16969" t="s">
        <v>207</v>
      </c>
      <c r="C16969" t="s">
        <v>472</v>
      </c>
      <c r="D16969">
        <v>0</v>
      </c>
      <c r="E16969">
        <v>2020</v>
      </c>
    </row>
    <row r="16970" spans="1:5" x14ac:dyDescent="0.25">
      <c r="A16970" t="s">
        <v>370</v>
      </c>
      <c r="B16970" t="s">
        <v>207</v>
      </c>
      <c r="C16970" t="s">
        <v>473</v>
      </c>
      <c r="D16970">
        <v>967000000</v>
      </c>
      <c r="E16970">
        <v>2018</v>
      </c>
    </row>
    <row r="16971" spans="1:5" x14ac:dyDescent="0.25">
      <c r="A16971" t="s">
        <v>370</v>
      </c>
      <c r="B16971" t="s">
        <v>207</v>
      </c>
      <c r="C16971" t="s">
        <v>473</v>
      </c>
      <c r="D16971">
        <v>928000000</v>
      </c>
      <c r="E16971">
        <v>2019</v>
      </c>
    </row>
    <row r="16972" spans="1:5" x14ac:dyDescent="0.25">
      <c r="A16972" t="s">
        <v>370</v>
      </c>
      <c r="B16972" t="s">
        <v>207</v>
      </c>
      <c r="C16972" t="s">
        <v>473</v>
      </c>
      <c r="D16972">
        <v>897000000</v>
      </c>
      <c r="E16972">
        <v>2020</v>
      </c>
    </row>
    <row r="16973" spans="1:5" x14ac:dyDescent="0.25">
      <c r="A16973" t="s">
        <v>370</v>
      </c>
      <c r="B16973" t="s">
        <v>207</v>
      </c>
      <c r="C16973" t="s">
        <v>474</v>
      </c>
      <c r="D16973">
        <v>0</v>
      </c>
      <c r="E16973">
        <v>2018</v>
      </c>
    </row>
    <row r="16974" spans="1:5" x14ac:dyDescent="0.25">
      <c r="A16974" t="s">
        <v>370</v>
      </c>
      <c r="B16974" t="s">
        <v>207</v>
      </c>
      <c r="C16974" t="s">
        <v>474</v>
      </c>
      <c r="D16974">
        <v>0</v>
      </c>
      <c r="E16974">
        <v>2019</v>
      </c>
    </row>
    <row r="16975" spans="1:5" x14ac:dyDescent="0.25">
      <c r="A16975" t="s">
        <v>370</v>
      </c>
      <c r="B16975" t="s">
        <v>207</v>
      </c>
      <c r="C16975" t="s">
        <v>474</v>
      </c>
      <c r="D16975">
        <v>0</v>
      </c>
      <c r="E16975">
        <v>2020</v>
      </c>
    </row>
    <row r="16976" spans="1:5" x14ac:dyDescent="0.25">
      <c r="A16976" t="s">
        <v>370</v>
      </c>
      <c r="B16976" t="s">
        <v>207</v>
      </c>
      <c r="C16976" t="s">
        <v>475</v>
      </c>
      <c r="D16976">
        <v>0</v>
      </c>
      <c r="E16976">
        <v>2018</v>
      </c>
    </row>
    <row r="16977" spans="1:5" x14ac:dyDescent="0.25">
      <c r="A16977" t="s">
        <v>370</v>
      </c>
      <c r="B16977" t="s">
        <v>207</v>
      </c>
      <c r="C16977" t="s">
        <v>475</v>
      </c>
      <c r="D16977">
        <v>0</v>
      </c>
      <c r="E16977">
        <v>2019</v>
      </c>
    </row>
    <row r="16978" spans="1:5" x14ac:dyDescent="0.25">
      <c r="A16978" t="s">
        <v>370</v>
      </c>
      <c r="B16978" t="s">
        <v>207</v>
      </c>
      <c r="C16978" t="s">
        <v>475</v>
      </c>
      <c r="D16978">
        <v>0</v>
      </c>
      <c r="E16978">
        <v>2020</v>
      </c>
    </row>
    <row r="16979" spans="1:5" x14ac:dyDescent="0.25">
      <c r="A16979" t="s">
        <v>370</v>
      </c>
      <c r="B16979" t="s">
        <v>207</v>
      </c>
      <c r="C16979" t="s">
        <v>476</v>
      </c>
      <c r="D16979">
        <v>0</v>
      </c>
      <c r="E16979">
        <v>2018</v>
      </c>
    </row>
    <row r="16980" spans="1:5" x14ac:dyDescent="0.25">
      <c r="A16980" t="s">
        <v>370</v>
      </c>
      <c r="B16980" t="s">
        <v>207</v>
      </c>
      <c r="C16980" t="s">
        <v>476</v>
      </c>
      <c r="D16980">
        <v>0</v>
      </c>
      <c r="E16980">
        <v>2019</v>
      </c>
    </row>
    <row r="16981" spans="1:5" x14ac:dyDescent="0.25">
      <c r="A16981" t="s">
        <v>370</v>
      </c>
      <c r="B16981" t="s">
        <v>207</v>
      </c>
      <c r="C16981" t="s">
        <v>476</v>
      </c>
      <c r="D16981">
        <v>0</v>
      </c>
      <c r="E16981">
        <v>2020</v>
      </c>
    </row>
    <row r="16982" spans="1:5" x14ac:dyDescent="0.25">
      <c r="A16982" t="s">
        <v>370</v>
      </c>
      <c r="B16982" t="s">
        <v>207</v>
      </c>
      <c r="C16982" t="s">
        <v>477</v>
      </c>
      <c r="D16982">
        <v>7004000000</v>
      </c>
      <c r="E16982">
        <v>2018</v>
      </c>
    </row>
    <row r="16983" spans="1:5" x14ac:dyDescent="0.25">
      <c r="A16983" t="s">
        <v>370</v>
      </c>
      <c r="B16983" t="s">
        <v>207</v>
      </c>
      <c r="C16983" t="s">
        <v>477</v>
      </c>
      <c r="D16983">
        <v>5003000000</v>
      </c>
      <c r="E16983">
        <v>2019</v>
      </c>
    </row>
    <row r="16984" spans="1:5" x14ac:dyDescent="0.25">
      <c r="A16984" t="s">
        <v>370</v>
      </c>
      <c r="B16984" t="s">
        <v>207</v>
      </c>
      <c r="C16984" t="s">
        <v>477</v>
      </c>
      <c r="D16984">
        <v>7405000000</v>
      </c>
      <c r="E16984">
        <v>2020</v>
      </c>
    </row>
    <row r="16985" spans="1:5" x14ac:dyDescent="0.25">
      <c r="A16985" t="s">
        <v>370</v>
      </c>
      <c r="B16985" t="s">
        <v>207</v>
      </c>
      <c r="C16985" t="s">
        <v>478</v>
      </c>
      <c r="D16985">
        <v>0</v>
      </c>
      <c r="E16985">
        <v>2018</v>
      </c>
    </row>
    <row r="16986" spans="1:5" x14ac:dyDescent="0.25">
      <c r="A16986" t="s">
        <v>370</v>
      </c>
      <c r="B16986" t="s">
        <v>207</v>
      </c>
      <c r="C16986" t="s">
        <v>478</v>
      </c>
      <c r="D16986">
        <v>0</v>
      </c>
      <c r="E16986">
        <v>2019</v>
      </c>
    </row>
    <row r="16987" spans="1:5" x14ac:dyDescent="0.25">
      <c r="A16987" t="s">
        <v>370</v>
      </c>
      <c r="B16987" t="s">
        <v>207</v>
      </c>
      <c r="C16987" t="s">
        <v>478</v>
      </c>
      <c r="D16987">
        <v>0</v>
      </c>
      <c r="E16987">
        <v>2020</v>
      </c>
    </row>
    <row r="16988" spans="1:5" x14ac:dyDescent="0.25">
      <c r="A16988" t="s">
        <v>370</v>
      </c>
      <c r="B16988" t="s">
        <v>207</v>
      </c>
      <c r="C16988" t="s">
        <v>479</v>
      </c>
      <c r="D16988">
        <v>98641000000</v>
      </c>
      <c r="E16988">
        <v>2018</v>
      </c>
    </row>
    <row r="16989" spans="1:5" x14ac:dyDescent="0.25">
      <c r="A16989" t="s">
        <v>370</v>
      </c>
      <c r="B16989" t="s">
        <v>207</v>
      </c>
      <c r="C16989" t="s">
        <v>479</v>
      </c>
      <c r="D16989">
        <v>94918000000</v>
      </c>
      <c r="E16989">
        <v>2019</v>
      </c>
    </row>
    <row r="16990" spans="1:5" x14ac:dyDescent="0.25">
      <c r="A16990" t="s">
        <v>370</v>
      </c>
      <c r="B16990" t="s">
        <v>207</v>
      </c>
      <c r="C16990" t="s">
        <v>479</v>
      </c>
      <c r="D16990">
        <v>100239000000</v>
      </c>
      <c r="E16990">
        <v>2020</v>
      </c>
    </row>
    <row r="16991" spans="1:5" x14ac:dyDescent="0.25">
      <c r="A16991" t="s">
        <v>370</v>
      </c>
      <c r="B16991" t="s">
        <v>207</v>
      </c>
      <c r="C16991" t="s">
        <v>480</v>
      </c>
      <c r="D16991">
        <v>66832000000</v>
      </c>
      <c r="E16991">
        <v>2018</v>
      </c>
    </row>
    <row r="16992" spans="1:5" x14ac:dyDescent="0.25">
      <c r="A16992" t="s">
        <v>370</v>
      </c>
      <c r="B16992" t="s">
        <v>207</v>
      </c>
      <c r="C16992" t="s">
        <v>480</v>
      </c>
      <c r="D16992">
        <v>67684000000</v>
      </c>
      <c r="E16992">
        <v>2019</v>
      </c>
    </row>
    <row r="16993" spans="1:5" x14ac:dyDescent="0.25">
      <c r="A16993" t="s">
        <v>370</v>
      </c>
      <c r="B16993" t="s">
        <v>207</v>
      </c>
      <c r="C16993" t="s">
        <v>480</v>
      </c>
      <c r="D16993">
        <v>70950000000</v>
      </c>
      <c r="E16993">
        <v>2020</v>
      </c>
    </row>
    <row r="16994" spans="1:5" x14ac:dyDescent="0.25">
      <c r="A16994" t="s">
        <v>370</v>
      </c>
      <c r="B16994" t="s">
        <v>207</v>
      </c>
      <c r="C16994" t="s">
        <v>481</v>
      </c>
      <c r="D16994">
        <v>19037000000</v>
      </c>
      <c r="E16994">
        <v>2018</v>
      </c>
    </row>
    <row r="16995" spans="1:5" x14ac:dyDescent="0.25">
      <c r="A16995" t="s">
        <v>370</v>
      </c>
      <c r="B16995" t="s">
        <v>207</v>
      </c>
      <c r="C16995" t="s">
        <v>481</v>
      </c>
      <c r="D16995">
        <v>19084000000</v>
      </c>
      <c r="E16995">
        <v>2019</v>
      </c>
    </row>
    <row r="16996" spans="1:5" x14ac:dyDescent="0.25">
      <c r="A16996" t="s">
        <v>370</v>
      </c>
      <c r="B16996" t="s">
        <v>207</v>
      </c>
      <c r="C16996" t="s">
        <v>481</v>
      </c>
      <c r="D16996">
        <v>19994000000</v>
      </c>
      <c r="E16996">
        <v>2020</v>
      </c>
    </row>
    <row r="16997" spans="1:5" x14ac:dyDescent="0.25">
      <c r="A16997" t="s">
        <v>370</v>
      </c>
      <c r="B16997" t="s">
        <v>207</v>
      </c>
      <c r="C16997" t="s">
        <v>482</v>
      </c>
      <c r="D16997">
        <v>0</v>
      </c>
      <c r="E16997">
        <v>2018</v>
      </c>
    </row>
    <row r="16998" spans="1:5" x14ac:dyDescent="0.25">
      <c r="A16998" t="s">
        <v>370</v>
      </c>
      <c r="B16998" t="s">
        <v>207</v>
      </c>
      <c r="C16998" t="s">
        <v>482</v>
      </c>
      <c r="D16998">
        <v>0</v>
      </c>
      <c r="E16998">
        <v>2019</v>
      </c>
    </row>
    <row r="16999" spans="1:5" x14ac:dyDescent="0.25">
      <c r="A16999" t="s">
        <v>370</v>
      </c>
      <c r="B16999" t="s">
        <v>207</v>
      </c>
      <c r="C16999" t="s">
        <v>482</v>
      </c>
      <c r="D16999">
        <v>0</v>
      </c>
      <c r="E16999">
        <v>2020</v>
      </c>
    </row>
    <row r="17000" spans="1:5" x14ac:dyDescent="0.25">
      <c r="A17000" t="s">
        <v>370</v>
      </c>
      <c r="B17000" t="s">
        <v>207</v>
      </c>
      <c r="C17000" t="s">
        <v>483</v>
      </c>
      <c r="D17000">
        <v>9281000000</v>
      </c>
      <c r="E17000">
        <v>2018</v>
      </c>
    </row>
    <row r="17001" spans="1:5" x14ac:dyDescent="0.25">
      <c r="A17001" t="s">
        <v>370</v>
      </c>
      <c r="B17001" t="s">
        <v>207</v>
      </c>
      <c r="C17001" t="s">
        <v>483</v>
      </c>
      <c r="D17001">
        <v>6048000000</v>
      </c>
      <c r="E17001">
        <v>2019</v>
      </c>
    </row>
    <row r="17002" spans="1:5" x14ac:dyDescent="0.25">
      <c r="A17002" t="s">
        <v>370</v>
      </c>
      <c r="B17002" t="s">
        <v>207</v>
      </c>
      <c r="C17002" t="s">
        <v>483</v>
      </c>
      <c r="D17002">
        <v>0</v>
      </c>
      <c r="E17002">
        <v>2020</v>
      </c>
    </row>
    <row r="17003" spans="1:5" x14ac:dyDescent="0.25">
      <c r="A17003" t="s">
        <v>370</v>
      </c>
      <c r="B17003" t="s">
        <v>207</v>
      </c>
      <c r="C17003" t="s">
        <v>484</v>
      </c>
      <c r="D17003">
        <v>395000000</v>
      </c>
      <c r="E17003">
        <v>2018</v>
      </c>
    </row>
    <row r="17004" spans="1:5" x14ac:dyDescent="0.25">
      <c r="A17004" t="s">
        <v>370</v>
      </c>
      <c r="B17004" t="s">
        <v>207</v>
      </c>
      <c r="C17004" t="s">
        <v>484</v>
      </c>
      <c r="D17004">
        <v>515000000</v>
      </c>
      <c r="E17004">
        <v>2019</v>
      </c>
    </row>
    <row r="17005" spans="1:5" x14ac:dyDescent="0.25">
      <c r="A17005" t="s">
        <v>370</v>
      </c>
      <c r="B17005" t="s">
        <v>207</v>
      </c>
      <c r="C17005" t="s">
        <v>484</v>
      </c>
      <c r="D17005">
        <v>558000000</v>
      </c>
      <c r="E17005">
        <v>2020</v>
      </c>
    </row>
    <row r="17006" spans="1:5" x14ac:dyDescent="0.25">
      <c r="A17006" t="s">
        <v>370</v>
      </c>
      <c r="B17006" t="s">
        <v>207</v>
      </c>
      <c r="C17006" t="s">
        <v>485</v>
      </c>
      <c r="D17006">
        <v>0</v>
      </c>
      <c r="E17006">
        <v>2018</v>
      </c>
    </row>
    <row r="17007" spans="1:5" x14ac:dyDescent="0.25">
      <c r="A17007" t="s">
        <v>370</v>
      </c>
      <c r="B17007" t="s">
        <v>207</v>
      </c>
      <c r="C17007" t="s">
        <v>485</v>
      </c>
      <c r="D17007">
        <v>0</v>
      </c>
      <c r="E17007">
        <v>2020</v>
      </c>
    </row>
    <row r="17008" spans="1:5" x14ac:dyDescent="0.25">
      <c r="A17008" t="s">
        <v>370</v>
      </c>
      <c r="B17008" t="s">
        <v>207</v>
      </c>
      <c r="C17008" t="s">
        <v>495</v>
      </c>
      <c r="D17008">
        <v>0</v>
      </c>
      <c r="E17008">
        <v>2019</v>
      </c>
    </row>
    <row r="17009" spans="1:5" x14ac:dyDescent="0.25">
      <c r="A17009" t="s">
        <v>370</v>
      </c>
      <c r="B17009" t="s">
        <v>207</v>
      </c>
      <c r="C17009" t="s">
        <v>486</v>
      </c>
      <c r="D17009">
        <v>-3019000000</v>
      </c>
      <c r="E17009">
        <v>2018</v>
      </c>
    </row>
    <row r="17010" spans="1:5" x14ac:dyDescent="0.25">
      <c r="A17010" t="s">
        <v>370</v>
      </c>
      <c r="B17010" t="s">
        <v>207</v>
      </c>
      <c r="C17010" t="s">
        <v>486</v>
      </c>
      <c r="D17010">
        <v>1758000000</v>
      </c>
      <c r="E17010">
        <v>2019</v>
      </c>
    </row>
    <row r="17011" spans="1:5" x14ac:dyDescent="0.25">
      <c r="A17011" t="s">
        <v>370</v>
      </c>
      <c r="B17011" t="s">
        <v>207</v>
      </c>
      <c r="C17011" t="s">
        <v>486</v>
      </c>
      <c r="D17011">
        <v>12081000000</v>
      </c>
      <c r="E17011">
        <v>2020</v>
      </c>
    </row>
    <row r="17012" spans="1:5" x14ac:dyDescent="0.25">
      <c r="A17012" t="s">
        <v>372</v>
      </c>
      <c r="B17012" t="s">
        <v>209</v>
      </c>
      <c r="C17012" t="s">
        <v>411</v>
      </c>
      <c r="D17012">
        <v>13773000000</v>
      </c>
      <c r="E17012">
        <v>2018</v>
      </c>
    </row>
    <row r="17013" spans="1:5" x14ac:dyDescent="0.25">
      <c r="A17013" t="s">
        <v>372</v>
      </c>
      <c r="B17013" t="s">
        <v>209</v>
      </c>
      <c r="C17013" t="s">
        <v>411</v>
      </c>
      <c r="D17013">
        <v>14444000000</v>
      </c>
      <c r="E17013">
        <v>2019</v>
      </c>
    </row>
    <row r="17014" spans="1:5" x14ac:dyDescent="0.25">
      <c r="A17014" t="s">
        <v>372</v>
      </c>
      <c r="B17014" t="s">
        <v>209</v>
      </c>
      <c r="C17014" t="s">
        <v>411</v>
      </c>
      <c r="D17014">
        <v>16247000000</v>
      </c>
      <c r="E17014">
        <v>2020</v>
      </c>
    </row>
    <row r="17015" spans="1:5" x14ac:dyDescent="0.25">
      <c r="A17015" t="s">
        <v>372</v>
      </c>
      <c r="B17015" t="s">
        <v>209</v>
      </c>
      <c r="C17015" t="s">
        <v>10</v>
      </c>
      <c r="D17015">
        <v>2950000000</v>
      </c>
      <c r="E17015">
        <v>2018</v>
      </c>
    </row>
    <row r="17016" spans="1:5" x14ac:dyDescent="0.25">
      <c r="A17016" t="s">
        <v>372</v>
      </c>
      <c r="B17016" t="s">
        <v>209</v>
      </c>
      <c r="C17016" t="s">
        <v>10</v>
      </c>
      <c r="D17016">
        <v>3080000000</v>
      </c>
      <c r="E17016">
        <v>2019</v>
      </c>
    </row>
    <row r="17017" spans="1:5" x14ac:dyDescent="0.25">
      <c r="A17017" t="s">
        <v>372</v>
      </c>
      <c r="B17017" t="s">
        <v>209</v>
      </c>
      <c r="C17017" t="s">
        <v>10</v>
      </c>
      <c r="D17017">
        <v>2905000000</v>
      </c>
      <c r="E17017">
        <v>2020</v>
      </c>
    </row>
    <row r="17018" spans="1:5" x14ac:dyDescent="0.25">
      <c r="A17018" t="s">
        <v>372</v>
      </c>
      <c r="B17018" t="s">
        <v>209</v>
      </c>
      <c r="C17018" t="s">
        <v>412</v>
      </c>
      <c r="D17018">
        <v>0</v>
      </c>
      <c r="E17018">
        <v>2018</v>
      </c>
    </row>
    <row r="17019" spans="1:5" x14ac:dyDescent="0.25">
      <c r="A17019" t="s">
        <v>372</v>
      </c>
      <c r="B17019" t="s">
        <v>209</v>
      </c>
      <c r="C17019" t="s">
        <v>412</v>
      </c>
      <c r="D17019">
        <v>0</v>
      </c>
      <c r="E17019">
        <v>2019</v>
      </c>
    </row>
    <row r="17020" spans="1:5" x14ac:dyDescent="0.25">
      <c r="A17020" t="s">
        <v>372</v>
      </c>
      <c r="B17020" t="s">
        <v>209</v>
      </c>
      <c r="C17020" t="s">
        <v>412</v>
      </c>
      <c r="D17020">
        <v>0</v>
      </c>
      <c r="E17020">
        <v>2020</v>
      </c>
    </row>
    <row r="17021" spans="1:5" x14ac:dyDescent="0.25">
      <c r="A17021" t="s">
        <v>372</v>
      </c>
      <c r="B17021" t="s">
        <v>209</v>
      </c>
      <c r="C17021" t="s">
        <v>413</v>
      </c>
      <c r="D17021">
        <v>-103000000</v>
      </c>
      <c r="E17021">
        <v>2018</v>
      </c>
    </row>
    <row r="17022" spans="1:5" x14ac:dyDescent="0.25">
      <c r="A17022" t="s">
        <v>372</v>
      </c>
      <c r="B17022" t="s">
        <v>209</v>
      </c>
      <c r="C17022" t="s">
        <v>413</v>
      </c>
      <c r="D17022">
        <v>230000000</v>
      </c>
      <c r="E17022">
        <v>2019</v>
      </c>
    </row>
    <row r="17023" spans="1:5" x14ac:dyDescent="0.25">
      <c r="A17023" t="s">
        <v>372</v>
      </c>
      <c r="B17023" t="s">
        <v>209</v>
      </c>
      <c r="C17023" t="s">
        <v>413</v>
      </c>
      <c r="D17023">
        <v>-157000000</v>
      </c>
      <c r="E17023">
        <v>2020</v>
      </c>
    </row>
    <row r="17024" spans="1:5" x14ac:dyDescent="0.25">
      <c r="A17024" t="s">
        <v>372</v>
      </c>
      <c r="B17024" t="s">
        <v>209</v>
      </c>
      <c r="C17024" t="s">
        <v>15</v>
      </c>
      <c r="D17024">
        <v>39801000000</v>
      </c>
      <c r="E17024">
        <v>2018</v>
      </c>
    </row>
    <row r="17025" spans="1:5" x14ac:dyDescent="0.25">
      <c r="A17025" t="s">
        <v>372</v>
      </c>
      <c r="B17025" t="s">
        <v>209</v>
      </c>
      <c r="C17025" t="s">
        <v>15</v>
      </c>
      <c r="D17025">
        <v>42875000000</v>
      </c>
      <c r="E17025">
        <v>2019</v>
      </c>
    </row>
    <row r="17026" spans="1:5" x14ac:dyDescent="0.25">
      <c r="A17026" t="s">
        <v>372</v>
      </c>
      <c r="B17026" t="s">
        <v>209</v>
      </c>
      <c r="C17026" t="s">
        <v>15</v>
      </c>
      <c r="D17026">
        <v>44815000000</v>
      </c>
      <c r="E17026">
        <v>2020</v>
      </c>
    </row>
    <row r="17027" spans="1:5" x14ac:dyDescent="0.25">
      <c r="A17027" t="s">
        <v>372</v>
      </c>
      <c r="B17027" t="s">
        <v>209</v>
      </c>
      <c r="C17027" t="s">
        <v>414</v>
      </c>
      <c r="D17027">
        <v>-1436000000</v>
      </c>
      <c r="E17027">
        <v>2018</v>
      </c>
    </row>
    <row r="17028" spans="1:5" x14ac:dyDescent="0.25">
      <c r="A17028" t="s">
        <v>372</v>
      </c>
      <c r="B17028" t="s">
        <v>209</v>
      </c>
      <c r="C17028" t="s">
        <v>414</v>
      </c>
      <c r="D17028">
        <v>-852000000</v>
      </c>
      <c r="E17028">
        <v>2019</v>
      </c>
    </row>
    <row r="17029" spans="1:5" x14ac:dyDescent="0.25">
      <c r="A17029" t="s">
        <v>372</v>
      </c>
      <c r="B17029" t="s">
        <v>209</v>
      </c>
      <c r="C17029" t="s">
        <v>414</v>
      </c>
      <c r="D17029">
        <v>-602000000</v>
      </c>
      <c r="E17029">
        <v>2020</v>
      </c>
    </row>
    <row r="17030" spans="1:5" x14ac:dyDescent="0.25">
      <c r="A17030" t="s">
        <v>372</v>
      </c>
      <c r="B17030" t="s">
        <v>209</v>
      </c>
      <c r="C17030" t="s">
        <v>415</v>
      </c>
      <c r="D17030">
        <v>-9651000000</v>
      </c>
      <c r="E17030">
        <v>2018</v>
      </c>
    </row>
    <row r="17031" spans="1:5" x14ac:dyDescent="0.25">
      <c r="A17031" t="s">
        <v>372</v>
      </c>
      <c r="B17031" t="s">
        <v>209</v>
      </c>
      <c r="C17031" t="s">
        <v>415</v>
      </c>
      <c r="D17031">
        <v>-8061000000</v>
      </c>
      <c r="E17031">
        <v>2019</v>
      </c>
    </row>
    <row r="17032" spans="1:5" x14ac:dyDescent="0.25">
      <c r="A17032" t="s">
        <v>372</v>
      </c>
      <c r="B17032" t="s">
        <v>209</v>
      </c>
      <c r="C17032" t="s">
        <v>415</v>
      </c>
      <c r="D17032">
        <v>-8496000000</v>
      </c>
      <c r="E17032">
        <v>2020</v>
      </c>
    </row>
    <row r="17033" spans="1:5" x14ac:dyDescent="0.25">
      <c r="A17033" t="s">
        <v>372</v>
      </c>
      <c r="B17033" t="s">
        <v>209</v>
      </c>
      <c r="C17033" t="s">
        <v>416</v>
      </c>
      <c r="D17033">
        <v>-998000000</v>
      </c>
      <c r="E17033">
        <v>2018</v>
      </c>
    </row>
    <row r="17034" spans="1:5" x14ac:dyDescent="0.25">
      <c r="A17034" t="s">
        <v>372</v>
      </c>
      <c r="B17034" t="s">
        <v>209</v>
      </c>
      <c r="C17034" t="s">
        <v>416</v>
      </c>
      <c r="D17034">
        <v>-1811000000</v>
      </c>
      <c r="E17034">
        <v>2019</v>
      </c>
    </row>
    <row r="17035" spans="1:5" x14ac:dyDescent="0.25">
      <c r="A17035" t="s">
        <v>372</v>
      </c>
      <c r="B17035" t="s">
        <v>209</v>
      </c>
      <c r="C17035" t="s">
        <v>416</v>
      </c>
      <c r="D17035">
        <v>-1154000000</v>
      </c>
      <c r="E17035">
        <v>2020</v>
      </c>
    </row>
    <row r="17036" spans="1:5" x14ac:dyDescent="0.25">
      <c r="A17036" t="s">
        <v>372</v>
      </c>
      <c r="B17036" t="s">
        <v>209</v>
      </c>
      <c r="C17036" t="s">
        <v>417</v>
      </c>
      <c r="D17036">
        <v>9478000000</v>
      </c>
      <c r="E17036">
        <v>2018</v>
      </c>
    </row>
    <row r="17037" spans="1:5" x14ac:dyDescent="0.25">
      <c r="A17037" t="s">
        <v>372</v>
      </c>
      <c r="B17037" t="s">
        <v>209</v>
      </c>
      <c r="C17037" t="s">
        <v>417</v>
      </c>
      <c r="D17037">
        <v>10090000000</v>
      </c>
      <c r="E17037">
        <v>2019</v>
      </c>
    </row>
    <row r="17038" spans="1:5" x14ac:dyDescent="0.25">
      <c r="A17038" t="s">
        <v>372</v>
      </c>
      <c r="B17038" t="s">
        <v>209</v>
      </c>
      <c r="C17038" t="s">
        <v>417</v>
      </c>
      <c r="D17038">
        <v>9812000000</v>
      </c>
      <c r="E17038">
        <v>2020</v>
      </c>
    </row>
    <row r="17039" spans="1:5" x14ac:dyDescent="0.25">
      <c r="A17039" t="s">
        <v>372</v>
      </c>
      <c r="B17039" t="s">
        <v>209</v>
      </c>
      <c r="C17039" t="s">
        <v>418</v>
      </c>
      <c r="D17039">
        <v>6593000000</v>
      </c>
      <c r="E17039">
        <v>2018</v>
      </c>
    </row>
    <row r="17040" spans="1:5" x14ac:dyDescent="0.25">
      <c r="A17040" t="s">
        <v>372</v>
      </c>
      <c r="B17040" t="s">
        <v>209</v>
      </c>
      <c r="C17040" t="s">
        <v>418</v>
      </c>
      <c r="D17040">
        <v>6861000000</v>
      </c>
      <c r="E17040">
        <v>2019</v>
      </c>
    </row>
    <row r="17041" spans="1:5" x14ac:dyDescent="0.25">
      <c r="A17041" t="s">
        <v>372</v>
      </c>
      <c r="B17041" t="s">
        <v>209</v>
      </c>
      <c r="C17041" t="s">
        <v>418</v>
      </c>
      <c r="D17041">
        <v>7280000000</v>
      </c>
      <c r="E17041">
        <v>2020</v>
      </c>
    </row>
    <row r="17042" spans="1:5" x14ac:dyDescent="0.25">
      <c r="A17042" t="s">
        <v>372</v>
      </c>
      <c r="B17042" t="s">
        <v>209</v>
      </c>
      <c r="C17042" t="s">
        <v>419</v>
      </c>
      <c r="D17042">
        <v>-53000000</v>
      </c>
      <c r="E17042">
        <v>2018</v>
      </c>
    </row>
    <row r="17043" spans="1:5" x14ac:dyDescent="0.25">
      <c r="A17043" t="s">
        <v>372</v>
      </c>
      <c r="B17043" t="s">
        <v>209</v>
      </c>
      <c r="C17043" t="s">
        <v>419</v>
      </c>
      <c r="D17043">
        <v>331000000</v>
      </c>
      <c r="E17043">
        <v>2019</v>
      </c>
    </row>
    <row r="17044" spans="1:5" x14ac:dyDescent="0.25">
      <c r="A17044" t="s">
        <v>372</v>
      </c>
      <c r="B17044" t="s">
        <v>209</v>
      </c>
      <c r="C17044" t="s">
        <v>419</v>
      </c>
      <c r="D17044">
        <v>-26000000</v>
      </c>
      <c r="E17044">
        <v>2020</v>
      </c>
    </row>
    <row r="17045" spans="1:5" x14ac:dyDescent="0.25">
      <c r="A17045" t="s">
        <v>372</v>
      </c>
      <c r="B17045" t="s">
        <v>209</v>
      </c>
      <c r="C17045" t="s">
        <v>420</v>
      </c>
      <c r="D17045">
        <v>613000000</v>
      </c>
      <c r="E17045">
        <v>2018</v>
      </c>
    </row>
    <row r="17046" spans="1:5" x14ac:dyDescent="0.25">
      <c r="A17046" t="s">
        <v>372</v>
      </c>
      <c r="B17046" t="s">
        <v>209</v>
      </c>
      <c r="C17046" t="s">
        <v>420</v>
      </c>
      <c r="D17046">
        <v>548000000</v>
      </c>
      <c r="E17046">
        <v>2019</v>
      </c>
    </row>
    <row r="17047" spans="1:5" x14ac:dyDescent="0.25">
      <c r="A17047" t="s">
        <v>372</v>
      </c>
      <c r="B17047" t="s">
        <v>209</v>
      </c>
      <c r="C17047" t="s">
        <v>420</v>
      </c>
      <c r="D17047">
        <v>165000000</v>
      </c>
      <c r="E17047">
        <v>2020</v>
      </c>
    </row>
    <row r="17048" spans="1:5" x14ac:dyDescent="0.25">
      <c r="A17048" t="s">
        <v>372</v>
      </c>
      <c r="B17048" t="s">
        <v>209</v>
      </c>
      <c r="C17048" t="s">
        <v>421</v>
      </c>
      <c r="D17048">
        <v>-186000000</v>
      </c>
      <c r="E17048">
        <v>2018</v>
      </c>
    </row>
    <row r="17049" spans="1:5" x14ac:dyDescent="0.25">
      <c r="A17049" t="s">
        <v>372</v>
      </c>
      <c r="B17049" t="s">
        <v>209</v>
      </c>
      <c r="C17049" t="s">
        <v>421</v>
      </c>
      <c r="D17049">
        <v>526000000</v>
      </c>
      <c r="E17049">
        <v>2019</v>
      </c>
    </row>
    <row r="17050" spans="1:5" x14ac:dyDescent="0.25">
      <c r="A17050" t="s">
        <v>372</v>
      </c>
      <c r="B17050" t="s">
        <v>209</v>
      </c>
      <c r="C17050" t="s">
        <v>421</v>
      </c>
      <c r="D17050">
        <v>146000000</v>
      </c>
      <c r="E17050">
        <v>2020</v>
      </c>
    </row>
    <row r="17051" spans="1:5" x14ac:dyDescent="0.25">
      <c r="A17051" t="s">
        <v>372</v>
      </c>
      <c r="B17051" t="s">
        <v>209</v>
      </c>
      <c r="C17051" t="s">
        <v>422</v>
      </c>
      <c r="D17051">
        <v>494000000</v>
      </c>
      <c r="E17051">
        <v>2018</v>
      </c>
    </row>
    <row r="17052" spans="1:5" x14ac:dyDescent="0.25">
      <c r="A17052" t="s">
        <v>372</v>
      </c>
      <c r="B17052" t="s">
        <v>209</v>
      </c>
      <c r="C17052" t="s">
        <v>422</v>
      </c>
      <c r="D17052">
        <v>-260000000</v>
      </c>
      <c r="E17052">
        <v>2019</v>
      </c>
    </row>
    <row r="17053" spans="1:5" x14ac:dyDescent="0.25">
      <c r="A17053" t="s">
        <v>372</v>
      </c>
      <c r="B17053" t="s">
        <v>209</v>
      </c>
      <c r="C17053" t="s">
        <v>422</v>
      </c>
      <c r="D17053">
        <v>-377000000</v>
      </c>
      <c r="E17053">
        <v>2020</v>
      </c>
    </row>
    <row r="17054" spans="1:5" x14ac:dyDescent="0.25">
      <c r="A17054" t="s">
        <v>372</v>
      </c>
      <c r="B17054" t="s">
        <v>209</v>
      </c>
      <c r="C17054" t="s">
        <v>423</v>
      </c>
      <c r="D17054">
        <v>0</v>
      </c>
      <c r="E17054">
        <v>2018</v>
      </c>
    </row>
    <row r="17055" spans="1:5" x14ac:dyDescent="0.25">
      <c r="A17055" t="s">
        <v>372</v>
      </c>
      <c r="B17055" t="s">
        <v>209</v>
      </c>
      <c r="C17055" t="s">
        <v>423</v>
      </c>
      <c r="D17055">
        <v>0</v>
      </c>
      <c r="E17055">
        <v>2019</v>
      </c>
    </row>
    <row r="17056" spans="1:5" x14ac:dyDescent="0.25">
      <c r="A17056" t="s">
        <v>372</v>
      </c>
      <c r="B17056" t="s">
        <v>209</v>
      </c>
      <c r="C17056" t="s">
        <v>423</v>
      </c>
      <c r="D17056">
        <v>0</v>
      </c>
      <c r="E17056">
        <v>2020</v>
      </c>
    </row>
    <row r="17057" spans="1:5" x14ac:dyDescent="0.25">
      <c r="A17057" t="s">
        <v>372</v>
      </c>
      <c r="B17057" t="s">
        <v>209</v>
      </c>
      <c r="C17057" t="s">
        <v>424</v>
      </c>
      <c r="D17057">
        <v>304000000</v>
      </c>
      <c r="E17057">
        <v>2018</v>
      </c>
    </row>
    <row r="17058" spans="1:5" x14ac:dyDescent="0.25">
      <c r="A17058" t="s">
        <v>372</v>
      </c>
      <c r="B17058" t="s">
        <v>209</v>
      </c>
      <c r="C17058" t="s">
        <v>424</v>
      </c>
      <c r="D17058">
        <v>586000000</v>
      </c>
      <c r="E17058">
        <v>2019</v>
      </c>
    </row>
    <row r="17059" spans="1:5" x14ac:dyDescent="0.25">
      <c r="A17059" t="s">
        <v>372</v>
      </c>
      <c r="B17059" t="s">
        <v>209</v>
      </c>
      <c r="C17059" t="s">
        <v>424</v>
      </c>
      <c r="D17059">
        <v>574000000</v>
      </c>
      <c r="E17059">
        <v>2020</v>
      </c>
    </row>
    <row r="17060" spans="1:5" x14ac:dyDescent="0.25">
      <c r="A17060" t="s">
        <v>372</v>
      </c>
      <c r="B17060" t="s">
        <v>209</v>
      </c>
      <c r="C17060" t="s">
        <v>425</v>
      </c>
      <c r="D17060">
        <v>6335000000</v>
      </c>
      <c r="E17060">
        <v>2018</v>
      </c>
    </row>
    <row r="17061" spans="1:5" x14ac:dyDescent="0.25">
      <c r="A17061" t="s">
        <v>372</v>
      </c>
      <c r="B17061" t="s">
        <v>209</v>
      </c>
      <c r="C17061" t="s">
        <v>425</v>
      </c>
      <c r="D17061">
        <v>7933000000</v>
      </c>
      <c r="E17061">
        <v>2019</v>
      </c>
    </row>
    <row r="17062" spans="1:5" x14ac:dyDescent="0.25">
      <c r="A17062" t="s">
        <v>372</v>
      </c>
      <c r="B17062" t="s">
        <v>209</v>
      </c>
      <c r="C17062" t="s">
        <v>425</v>
      </c>
      <c r="D17062">
        <v>6238000000</v>
      </c>
      <c r="E17062">
        <v>2020</v>
      </c>
    </row>
    <row r="17063" spans="1:5" x14ac:dyDescent="0.25">
      <c r="A17063" t="s">
        <v>372</v>
      </c>
      <c r="B17063" t="s">
        <v>209</v>
      </c>
      <c r="C17063" t="s">
        <v>426</v>
      </c>
      <c r="D17063">
        <v>6639000000</v>
      </c>
      <c r="E17063">
        <v>2018</v>
      </c>
    </row>
    <row r="17064" spans="1:5" x14ac:dyDescent="0.25">
      <c r="A17064" t="s">
        <v>372</v>
      </c>
      <c r="B17064" t="s">
        <v>209</v>
      </c>
      <c r="C17064" t="s">
        <v>426</v>
      </c>
      <c r="D17064">
        <v>8519000000</v>
      </c>
      <c r="E17064">
        <v>2019</v>
      </c>
    </row>
    <row r="17065" spans="1:5" x14ac:dyDescent="0.25">
      <c r="A17065" t="s">
        <v>372</v>
      </c>
      <c r="B17065" t="s">
        <v>209</v>
      </c>
      <c r="C17065" t="s">
        <v>426</v>
      </c>
      <c r="D17065">
        <v>6812000000</v>
      </c>
      <c r="E17065">
        <v>2020</v>
      </c>
    </row>
    <row r="17066" spans="1:5" x14ac:dyDescent="0.25">
      <c r="A17066" t="s">
        <v>372</v>
      </c>
      <c r="B17066" t="s">
        <v>209</v>
      </c>
      <c r="C17066" t="s">
        <v>21</v>
      </c>
      <c r="D17066">
        <v>10758000000</v>
      </c>
      <c r="E17066">
        <v>2018</v>
      </c>
    </row>
    <row r="17067" spans="1:5" x14ac:dyDescent="0.25">
      <c r="A17067" t="s">
        <v>372</v>
      </c>
      <c r="B17067" t="s">
        <v>209</v>
      </c>
      <c r="C17067" t="s">
        <v>21</v>
      </c>
      <c r="D17067">
        <v>10513000000</v>
      </c>
      <c r="E17067">
        <v>2019</v>
      </c>
    </row>
    <row r="17068" spans="1:5" x14ac:dyDescent="0.25">
      <c r="A17068" t="s">
        <v>372</v>
      </c>
      <c r="B17068" t="s">
        <v>209</v>
      </c>
      <c r="C17068" t="s">
        <v>21</v>
      </c>
      <c r="D17068">
        <v>9569000000</v>
      </c>
      <c r="E17068">
        <v>2020</v>
      </c>
    </row>
    <row r="17069" spans="1:5" x14ac:dyDescent="0.25">
      <c r="A17069" t="s">
        <v>372</v>
      </c>
      <c r="B17069" t="s">
        <v>209</v>
      </c>
      <c r="C17069" t="s">
        <v>427</v>
      </c>
      <c r="D17069">
        <v>10840000000</v>
      </c>
      <c r="E17069">
        <v>2018</v>
      </c>
    </row>
    <row r="17070" spans="1:5" x14ac:dyDescent="0.25">
      <c r="A17070" t="s">
        <v>372</v>
      </c>
      <c r="B17070" t="s">
        <v>209</v>
      </c>
      <c r="C17070" t="s">
        <v>427</v>
      </c>
      <c r="D17070">
        <v>10579000000</v>
      </c>
      <c r="E17070">
        <v>2019</v>
      </c>
    </row>
    <row r="17071" spans="1:5" x14ac:dyDescent="0.25">
      <c r="A17071" t="s">
        <v>372</v>
      </c>
      <c r="B17071" t="s">
        <v>209</v>
      </c>
      <c r="C17071" t="s">
        <v>427</v>
      </c>
      <c r="D17071">
        <v>9642000000</v>
      </c>
      <c r="E17071">
        <v>2020</v>
      </c>
    </row>
    <row r="17072" spans="1:5" x14ac:dyDescent="0.25">
      <c r="A17072" t="s">
        <v>372</v>
      </c>
      <c r="B17072" t="s">
        <v>209</v>
      </c>
      <c r="C17072" t="s">
        <v>13</v>
      </c>
      <c r="D17072">
        <v>19442000000</v>
      </c>
      <c r="E17072">
        <v>2018</v>
      </c>
    </row>
    <row r="17073" spans="1:5" x14ac:dyDescent="0.25">
      <c r="A17073" t="s">
        <v>372</v>
      </c>
      <c r="B17073" t="s">
        <v>209</v>
      </c>
      <c r="C17073" t="s">
        <v>13</v>
      </c>
      <c r="D17073">
        <v>20514000000</v>
      </c>
      <c r="E17073">
        <v>2019</v>
      </c>
    </row>
    <row r="17074" spans="1:5" x14ac:dyDescent="0.25">
      <c r="A17074" t="s">
        <v>372</v>
      </c>
      <c r="B17074" t="s">
        <v>209</v>
      </c>
      <c r="C17074" t="s">
        <v>13</v>
      </c>
      <c r="D17074">
        <v>21492000000</v>
      </c>
      <c r="E17074">
        <v>2020</v>
      </c>
    </row>
    <row r="17075" spans="1:5" x14ac:dyDescent="0.25">
      <c r="A17075" t="s">
        <v>372</v>
      </c>
      <c r="B17075" t="s">
        <v>209</v>
      </c>
      <c r="C17075" t="s">
        <v>16</v>
      </c>
      <c r="D17075">
        <v>17191000000</v>
      </c>
      <c r="E17075">
        <v>2018</v>
      </c>
    </row>
    <row r="17076" spans="1:5" x14ac:dyDescent="0.25">
      <c r="A17076" t="s">
        <v>372</v>
      </c>
      <c r="B17076" t="s">
        <v>209</v>
      </c>
      <c r="C17076" t="s">
        <v>16</v>
      </c>
      <c r="D17076">
        <v>18833000000</v>
      </c>
      <c r="E17076">
        <v>2019</v>
      </c>
    </row>
    <row r="17077" spans="1:5" x14ac:dyDescent="0.25">
      <c r="A17077" t="s">
        <v>372</v>
      </c>
      <c r="B17077" t="s">
        <v>209</v>
      </c>
      <c r="C17077" t="s">
        <v>16</v>
      </c>
      <c r="D17077">
        <v>19615000000</v>
      </c>
      <c r="E17077">
        <v>2020</v>
      </c>
    </row>
    <row r="17078" spans="1:5" x14ac:dyDescent="0.25">
      <c r="A17078" t="s">
        <v>372</v>
      </c>
      <c r="B17078" t="s">
        <v>209</v>
      </c>
      <c r="C17078" t="s">
        <v>428</v>
      </c>
      <c r="D17078">
        <v>0</v>
      </c>
      <c r="E17078">
        <v>2018</v>
      </c>
    </row>
    <row r="17079" spans="1:5" x14ac:dyDescent="0.25">
      <c r="A17079" t="s">
        <v>372</v>
      </c>
      <c r="B17079" t="s">
        <v>209</v>
      </c>
      <c r="C17079" t="s">
        <v>428</v>
      </c>
      <c r="D17079">
        <v>0</v>
      </c>
      <c r="E17079">
        <v>2020</v>
      </c>
    </row>
    <row r="17080" spans="1:5" x14ac:dyDescent="0.25">
      <c r="A17080" t="s">
        <v>372</v>
      </c>
      <c r="B17080" t="s">
        <v>209</v>
      </c>
      <c r="C17080" t="s">
        <v>429</v>
      </c>
      <c r="D17080">
        <v>0</v>
      </c>
      <c r="E17080">
        <v>2018</v>
      </c>
    </row>
    <row r="17081" spans="1:5" x14ac:dyDescent="0.25">
      <c r="A17081" t="s">
        <v>372</v>
      </c>
      <c r="B17081" t="s">
        <v>209</v>
      </c>
      <c r="C17081" t="s">
        <v>429</v>
      </c>
      <c r="D17081">
        <v>0</v>
      </c>
      <c r="E17081">
        <v>2019</v>
      </c>
    </row>
    <row r="17082" spans="1:5" x14ac:dyDescent="0.25">
      <c r="A17082" t="s">
        <v>372</v>
      </c>
      <c r="B17082" t="s">
        <v>209</v>
      </c>
      <c r="C17082" t="s">
        <v>429</v>
      </c>
      <c r="D17082">
        <v>0</v>
      </c>
      <c r="E17082">
        <v>2019</v>
      </c>
    </row>
    <row r="17083" spans="1:5" x14ac:dyDescent="0.25">
      <c r="A17083" t="s">
        <v>372</v>
      </c>
      <c r="B17083" t="s">
        <v>209</v>
      </c>
      <c r="C17083" t="s">
        <v>429</v>
      </c>
      <c r="D17083">
        <v>0</v>
      </c>
      <c r="E17083">
        <v>2020</v>
      </c>
    </row>
    <row r="17084" spans="1:5" x14ac:dyDescent="0.25">
      <c r="A17084" t="s">
        <v>372</v>
      </c>
      <c r="B17084" t="s">
        <v>209</v>
      </c>
      <c r="C17084" t="s">
        <v>430</v>
      </c>
      <c r="D17084">
        <v>10671000000</v>
      </c>
      <c r="E17084">
        <v>2018</v>
      </c>
    </row>
    <row r="17085" spans="1:5" x14ac:dyDescent="0.25">
      <c r="A17085" t="s">
        <v>372</v>
      </c>
      <c r="B17085" t="s">
        <v>209</v>
      </c>
      <c r="C17085" t="s">
        <v>430</v>
      </c>
      <c r="D17085">
        <v>9872000000</v>
      </c>
      <c r="E17085">
        <v>2019</v>
      </c>
    </row>
    <row r="17086" spans="1:5" x14ac:dyDescent="0.25">
      <c r="A17086" t="s">
        <v>372</v>
      </c>
      <c r="B17086" t="s">
        <v>209</v>
      </c>
      <c r="C17086" t="s">
        <v>430</v>
      </c>
      <c r="D17086">
        <v>10953000000</v>
      </c>
      <c r="E17086">
        <v>2020</v>
      </c>
    </row>
    <row r="17087" spans="1:5" x14ac:dyDescent="0.25">
      <c r="A17087" t="s">
        <v>372</v>
      </c>
      <c r="B17087" t="s">
        <v>209</v>
      </c>
      <c r="C17087" t="s">
        <v>431</v>
      </c>
      <c r="D17087">
        <v>0</v>
      </c>
      <c r="E17087">
        <v>2018</v>
      </c>
    </row>
    <row r="17088" spans="1:5" x14ac:dyDescent="0.25">
      <c r="A17088" t="s">
        <v>372</v>
      </c>
      <c r="B17088" t="s">
        <v>209</v>
      </c>
      <c r="C17088" t="s">
        <v>431</v>
      </c>
      <c r="D17088">
        <v>0</v>
      </c>
      <c r="E17088">
        <v>2019</v>
      </c>
    </row>
    <row r="17089" spans="1:5" x14ac:dyDescent="0.25">
      <c r="A17089" t="s">
        <v>372</v>
      </c>
      <c r="B17089" t="s">
        <v>209</v>
      </c>
      <c r="C17089" t="s">
        <v>431</v>
      </c>
      <c r="D17089">
        <v>0</v>
      </c>
      <c r="E17089">
        <v>2020</v>
      </c>
    </row>
    <row r="17090" spans="1:5" x14ac:dyDescent="0.25">
      <c r="A17090" t="s">
        <v>372</v>
      </c>
      <c r="B17090" t="s">
        <v>209</v>
      </c>
      <c r="C17090" t="s">
        <v>432</v>
      </c>
      <c r="D17090">
        <v>43465</v>
      </c>
      <c r="E17090">
        <v>2018</v>
      </c>
    </row>
    <row r="17091" spans="1:5" x14ac:dyDescent="0.25">
      <c r="A17091" t="s">
        <v>372</v>
      </c>
      <c r="B17091" t="s">
        <v>209</v>
      </c>
      <c r="C17091" t="s">
        <v>432</v>
      </c>
      <c r="D17091">
        <v>43830</v>
      </c>
      <c r="E17091">
        <v>2019</v>
      </c>
    </row>
    <row r="17092" spans="1:5" x14ac:dyDescent="0.25">
      <c r="A17092" t="s">
        <v>372</v>
      </c>
      <c r="B17092" t="s">
        <v>209</v>
      </c>
      <c r="C17092" t="s">
        <v>432</v>
      </c>
      <c r="D17092">
        <v>44196</v>
      </c>
      <c r="E17092">
        <v>2020</v>
      </c>
    </row>
    <row r="17093" spans="1:5" x14ac:dyDescent="0.25">
      <c r="A17093" t="s">
        <v>372</v>
      </c>
      <c r="B17093" t="s">
        <v>209</v>
      </c>
      <c r="C17093" t="s">
        <v>433</v>
      </c>
      <c r="D17093">
        <v>1720000000</v>
      </c>
      <c r="E17093">
        <v>2018</v>
      </c>
    </row>
    <row r="17094" spans="1:5" x14ac:dyDescent="0.25">
      <c r="A17094" t="s">
        <v>372</v>
      </c>
      <c r="B17094" t="s">
        <v>209</v>
      </c>
      <c r="C17094" t="s">
        <v>433</v>
      </c>
      <c r="D17094">
        <v>1978000000</v>
      </c>
      <c r="E17094">
        <v>2019</v>
      </c>
    </row>
    <row r="17095" spans="1:5" x14ac:dyDescent="0.25">
      <c r="A17095" t="s">
        <v>372</v>
      </c>
      <c r="B17095" t="s">
        <v>209</v>
      </c>
      <c r="C17095" t="s">
        <v>433</v>
      </c>
      <c r="D17095">
        <v>1936000000</v>
      </c>
      <c r="E17095">
        <v>2020</v>
      </c>
    </row>
    <row r="17096" spans="1:5" x14ac:dyDescent="0.25">
      <c r="A17096" t="s">
        <v>372</v>
      </c>
      <c r="B17096" t="s">
        <v>209</v>
      </c>
      <c r="C17096" t="s">
        <v>434</v>
      </c>
      <c r="D17096">
        <v>-12459000000</v>
      </c>
      <c r="E17096">
        <v>2018</v>
      </c>
    </row>
    <row r="17097" spans="1:5" x14ac:dyDescent="0.25">
      <c r="A17097" t="s">
        <v>372</v>
      </c>
      <c r="B17097" t="s">
        <v>209</v>
      </c>
      <c r="C17097" t="s">
        <v>434</v>
      </c>
      <c r="D17097">
        <v>-11577000000</v>
      </c>
      <c r="E17097">
        <v>2019</v>
      </c>
    </row>
    <row r="17098" spans="1:5" x14ac:dyDescent="0.25">
      <c r="A17098" t="s">
        <v>372</v>
      </c>
      <c r="B17098" t="s">
        <v>209</v>
      </c>
      <c r="C17098" t="s">
        <v>434</v>
      </c>
      <c r="D17098">
        <v>-12567000000</v>
      </c>
      <c r="E17098">
        <v>2020</v>
      </c>
    </row>
    <row r="17099" spans="1:5" x14ac:dyDescent="0.25">
      <c r="A17099" t="s">
        <v>372</v>
      </c>
      <c r="B17099" t="s">
        <v>209</v>
      </c>
      <c r="C17099" t="s">
        <v>435</v>
      </c>
      <c r="D17099">
        <v>0</v>
      </c>
      <c r="E17099">
        <v>2018</v>
      </c>
    </row>
    <row r="17100" spans="1:5" x14ac:dyDescent="0.25">
      <c r="A17100" t="s">
        <v>372</v>
      </c>
      <c r="B17100" t="s">
        <v>209</v>
      </c>
      <c r="C17100" t="s">
        <v>435</v>
      </c>
      <c r="D17100">
        <v>0</v>
      </c>
      <c r="E17100">
        <v>2019</v>
      </c>
    </row>
    <row r="17101" spans="1:5" x14ac:dyDescent="0.25">
      <c r="A17101" t="s">
        <v>372</v>
      </c>
      <c r="B17101" t="s">
        <v>209</v>
      </c>
      <c r="C17101" t="s">
        <v>435</v>
      </c>
      <c r="D17101">
        <v>0</v>
      </c>
      <c r="E17101">
        <v>2020</v>
      </c>
    </row>
    <row r="17102" spans="1:5" x14ac:dyDescent="0.25">
      <c r="A17102" t="s">
        <v>372</v>
      </c>
      <c r="B17102" t="s">
        <v>209</v>
      </c>
      <c r="C17102" t="s">
        <v>436</v>
      </c>
      <c r="D17102">
        <v>7189000000</v>
      </c>
      <c r="E17102">
        <v>2018</v>
      </c>
    </row>
    <row r="17103" spans="1:5" x14ac:dyDescent="0.25">
      <c r="A17103" t="s">
        <v>372</v>
      </c>
      <c r="B17103" t="s">
        <v>209</v>
      </c>
      <c r="C17103" t="s">
        <v>436</v>
      </c>
      <c r="D17103">
        <v>5858000000</v>
      </c>
      <c r="E17103">
        <v>2019</v>
      </c>
    </row>
    <row r="17104" spans="1:5" x14ac:dyDescent="0.25">
      <c r="A17104" t="s">
        <v>372</v>
      </c>
      <c r="B17104" t="s">
        <v>209</v>
      </c>
      <c r="C17104" t="s">
        <v>436</v>
      </c>
      <c r="D17104">
        <v>5964000000</v>
      </c>
      <c r="E17104">
        <v>2020</v>
      </c>
    </row>
    <row r="17105" spans="1:5" x14ac:dyDescent="0.25">
      <c r="A17105" t="s">
        <v>372</v>
      </c>
      <c r="B17105" t="s">
        <v>209</v>
      </c>
      <c r="C17105" t="s">
        <v>437</v>
      </c>
      <c r="D17105">
        <v>18867000000</v>
      </c>
      <c r="E17105">
        <v>2018</v>
      </c>
    </row>
    <row r="17106" spans="1:5" x14ac:dyDescent="0.25">
      <c r="A17106" t="s">
        <v>372</v>
      </c>
      <c r="B17106" t="s">
        <v>209</v>
      </c>
      <c r="C17106" t="s">
        <v>437</v>
      </c>
      <c r="D17106">
        <v>19292000000</v>
      </c>
      <c r="E17106">
        <v>2019</v>
      </c>
    </row>
    <row r="17107" spans="1:5" x14ac:dyDescent="0.25">
      <c r="A17107" t="s">
        <v>372</v>
      </c>
      <c r="B17107" t="s">
        <v>209</v>
      </c>
      <c r="C17107" t="s">
        <v>437</v>
      </c>
      <c r="D17107">
        <v>19125000000</v>
      </c>
      <c r="E17107">
        <v>2020</v>
      </c>
    </row>
    <row r="17108" spans="1:5" x14ac:dyDescent="0.25">
      <c r="A17108" t="s">
        <v>372</v>
      </c>
      <c r="B17108" t="s">
        <v>209</v>
      </c>
      <c r="C17108" t="s">
        <v>438</v>
      </c>
      <c r="D17108">
        <v>8226000000</v>
      </c>
      <c r="E17108">
        <v>2018</v>
      </c>
    </row>
    <row r="17109" spans="1:5" x14ac:dyDescent="0.25">
      <c r="A17109" t="s">
        <v>372</v>
      </c>
      <c r="B17109" t="s">
        <v>209</v>
      </c>
      <c r="C17109" t="s">
        <v>438</v>
      </c>
      <c r="D17109">
        <v>7579000000</v>
      </c>
      <c r="E17109">
        <v>2019</v>
      </c>
    </row>
    <row r="17110" spans="1:5" x14ac:dyDescent="0.25">
      <c r="A17110" t="s">
        <v>372</v>
      </c>
      <c r="B17110" t="s">
        <v>209</v>
      </c>
      <c r="C17110" t="s">
        <v>438</v>
      </c>
      <c r="D17110">
        <v>8576000000</v>
      </c>
      <c r="E17110">
        <v>2020</v>
      </c>
    </row>
    <row r="17111" spans="1:5" x14ac:dyDescent="0.25">
      <c r="A17111" t="s">
        <v>372</v>
      </c>
      <c r="B17111" t="s">
        <v>209</v>
      </c>
      <c r="C17111" t="s">
        <v>439</v>
      </c>
      <c r="D17111">
        <v>0</v>
      </c>
      <c r="E17111">
        <v>2018</v>
      </c>
    </row>
    <row r="17112" spans="1:5" x14ac:dyDescent="0.25">
      <c r="A17112" t="s">
        <v>372</v>
      </c>
      <c r="B17112" t="s">
        <v>209</v>
      </c>
      <c r="C17112" t="s">
        <v>439</v>
      </c>
      <c r="D17112">
        <v>0</v>
      </c>
      <c r="E17112">
        <v>2019</v>
      </c>
    </row>
    <row r="17113" spans="1:5" x14ac:dyDescent="0.25">
      <c r="A17113" t="s">
        <v>372</v>
      </c>
      <c r="B17113" t="s">
        <v>209</v>
      </c>
      <c r="C17113" t="s">
        <v>439</v>
      </c>
      <c r="D17113">
        <v>0</v>
      </c>
      <c r="E17113">
        <v>2020</v>
      </c>
    </row>
    <row r="17114" spans="1:5" x14ac:dyDescent="0.25">
      <c r="A17114" t="s">
        <v>372</v>
      </c>
      <c r="B17114" t="s">
        <v>209</v>
      </c>
      <c r="C17114" t="s">
        <v>23</v>
      </c>
      <c r="D17114">
        <v>2445000000</v>
      </c>
      <c r="E17114">
        <v>2018</v>
      </c>
    </row>
    <row r="17115" spans="1:5" x14ac:dyDescent="0.25">
      <c r="A17115" t="s">
        <v>372</v>
      </c>
      <c r="B17115" t="s">
        <v>209</v>
      </c>
      <c r="C17115" t="s">
        <v>23</v>
      </c>
      <c r="D17115">
        <v>2293000000</v>
      </c>
      <c r="E17115">
        <v>2019</v>
      </c>
    </row>
    <row r="17116" spans="1:5" x14ac:dyDescent="0.25">
      <c r="A17116" t="s">
        <v>372</v>
      </c>
      <c r="B17116" t="s">
        <v>209</v>
      </c>
      <c r="C17116" t="s">
        <v>23</v>
      </c>
      <c r="D17116">
        <v>2377000000</v>
      </c>
      <c r="E17116">
        <v>2020</v>
      </c>
    </row>
    <row r="17117" spans="1:5" x14ac:dyDescent="0.25">
      <c r="A17117" t="s">
        <v>372</v>
      </c>
      <c r="B17117" t="s">
        <v>209</v>
      </c>
      <c r="C17117" t="s">
        <v>440</v>
      </c>
      <c r="D17117">
        <v>2278000000</v>
      </c>
      <c r="E17117">
        <v>2018</v>
      </c>
    </row>
    <row r="17118" spans="1:5" x14ac:dyDescent="0.25">
      <c r="A17118" t="s">
        <v>372</v>
      </c>
      <c r="B17118" t="s">
        <v>209</v>
      </c>
      <c r="C17118" t="s">
        <v>440</v>
      </c>
      <c r="D17118">
        <v>2113000000</v>
      </c>
      <c r="E17118">
        <v>2019</v>
      </c>
    </row>
    <row r="17119" spans="1:5" x14ac:dyDescent="0.25">
      <c r="A17119" t="s">
        <v>372</v>
      </c>
      <c r="B17119" t="s">
        <v>209</v>
      </c>
      <c r="C17119" t="s">
        <v>440</v>
      </c>
      <c r="D17119">
        <v>2019000000</v>
      </c>
      <c r="E17119">
        <v>2020</v>
      </c>
    </row>
    <row r="17120" spans="1:5" x14ac:dyDescent="0.25">
      <c r="A17120" t="s">
        <v>372</v>
      </c>
      <c r="B17120" t="s">
        <v>209</v>
      </c>
      <c r="C17120" t="s">
        <v>22</v>
      </c>
      <c r="D17120">
        <v>-665000000</v>
      </c>
      <c r="E17120">
        <v>2018</v>
      </c>
    </row>
    <row r="17121" spans="1:5" x14ac:dyDescent="0.25">
      <c r="A17121" t="s">
        <v>372</v>
      </c>
      <c r="B17121" t="s">
        <v>209</v>
      </c>
      <c r="C17121" t="s">
        <v>22</v>
      </c>
      <c r="D17121">
        <v>-570000000</v>
      </c>
      <c r="E17121">
        <v>2019</v>
      </c>
    </row>
    <row r="17122" spans="1:5" x14ac:dyDescent="0.25">
      <c r="A17122" t="s">
        <v>372</v>
      </c>
      <c r="B17122" t="s">
        <v>209</v>
      </c>
      <c r="C17122" t="s">
        <v>22</v>
      </c>
      <c r="D17122">
        <v>-618000000</v>
      </c>
      <c r="E17122">
        <v>2020</v>
      </c>
    </row>
    <row r="17123" spans="1:5" x14ac:dyDescent="0.25">
      <c r="A17123" t="s">
        <v>372</v>
      </c>
      <c r="B17123" t="s">
        <v>209</v>
      </c>
      <c r="C17123" t="s">
        <v>441</v>
      </c>
      <c r="D17123">
        <v>882000000</v>
      </c>
      <c r="E17123">
        <v>2018</v>
      </c>
    </row>
    <row r="17124" spans="1:5" x14ac:dyDescent="0.25">
      <c r="A17124" t="s">
        <v>372</v>
      </c>
      <c r="B17124" t="s">
        <v>209</v>
      </c>
      <c r="C17124" t="s">
        <v>441</v>
      </c>
      <c r="D17124">
        <v>800000000</v>
      </c>
      <c r="E17124">
        <v>2019</v>
      </c>
    </row>
    <row r="17125" spans="1:5" x14ac:dyDescent="0.25">
      <c r="A17125" t="s">
        <v>372</v>
      </c>
      <c r="B17125" t="s">
        <v>209</v>
      </c>
      <c r="C17125" t="s">
        <v>441</v>
      </c>
      <c r="D17125">
        <v>728000000</v>
      </c>
      <c r="E17125">
        <v>2020</v>
      </c>
    </row>
    <row r="17126" spans="1:5" x14ac:dyDescent="0.25">
      <c r="A17126" t="s">
        <v>372</v>
      </c>
      <c r="B17126" t="s">
        <v>209</v>
      </c>
      <c r="C17126" t="s">
        <v>11</v>
      </c>
      <c r="D17126">
        <v>8804000000</v>
      </c>
      <c r="E17126">
        <v>2018</v>
      </c>
    </row>
    <row r="17127" spans="1:5" x14ac:dyDescent="0.25">
      <c r="A17127" t="s">
        <v>372</v>
      </c>
      <c r="B17127" t="s">
        <v>209</v>
      </c>
      <c r="C17127" t="s">
        <v>11</v>
      </c>
      <c r="D17127">
        <v>9235000000</v>
      </c>
      <c r="E17127">
        <v>2019</v>
      </c>
    </row>
    <row r="17128" spans="1:5" x14ac:dyDescent="0.25">
      <c r="A17128" t="s">
        <v>372</v>
      </c>
      <c r="B17128" t="s">
        <v>209</v>
      </c>
      <c r="C17128" t="s">
        <v>11</v>
      </c>
      <c r="D17128">
        <v>9591000000</v>
      </c>
      <c r="E17128">
        <v>2020</v>
      </c>
    </row>
    <row r="17129" spans="1:5" x14ac:dyDescent="0.25">
      <c r="A17129" t="s">
        <v>372</v>
      </c>
      <c r="B17129" t="s">
        <v>209</v>
      </c>
      <c r="C17129" t="s">
        <v>19</v>
      </c>
      <c r="D17129">
        <v>39801000000</v>
      </c>
      <c r="E17129">
        <v>2018</v>
      </c>
    </row>
    <row r="17130" spans="1:5" x14ac:dyDescent="0.25">
      <c r="A17130" t="s">
        <v>372</v>
      </c>
      <c r="B17130" t="s">
        <v>209</v>
      </c>
      <c r="C17130" t="s">
        <v>19</v>
      </c>
      <c r="D17130">
        <v>42875000000</v>
      </c>
      <c r="E17130">
        <v>2019</v>
      </c>
    </row>
    <row r="17131" spans="1:5" x14ac:dyDescent="0.25">
      <c r="A17131" t="s">
        <v>372</v>
      </c>
      <c r="B17131" t="s">
        <v>209</v>
      </c>
      <c r="C17131" t="s">
        <v>19</v>
      </c>
      <c r="D17131">
        <v>44815000000</v>
      </c>
      <c r="E17131">
        <v>2020</v>
      </c>
    </row>
    <row r="17132" spans="1:5" x14ac:dyDescent="0.25">
      <c r="A17132" t="s">
        <v>372</v>
      </c>
      <c r="B17132" t="s">
        <v>209</v>
      </c>
      <c r="C17132" t="s">
        <v>18</v>
      </c>
      <c r="D17132">
        <v>50540000000</v>
      </c>
      <c r="E17132">
        <v>2018</v>
      </c>
    </row>
    <row r="17133" spans="1:5" x14ac:dyDescent="0.25">
      <c r="A17133" t="s">
        <v>372</v>
      </c>
      <c r="B17133" t="s">
        <v>209</v>
      </c>
      <c r="C17133" t="s">
        <v>18</v>
      </c>
      <c r="D17133">
        <v>52474000000</v>
      </c>
      <c r="E17133">
        <v>2019</v>
      </c>
    </row>
    <row r="17134" spans="1:5" x14ac:dyDescent="0.25">
      <c r="A17134" t="s">
        <v>372</v>
      </c>
      <c r="B17134" t="s">
        <v>209</v>
      </c>
      <c r="C17134" t="s">
        <v>18</v>
      </c>
      <c r="D17134">
        <v>55446000000</v>
      </c>
      <c r="E17134">
        <v>2020</v>
      </c>
    </row>
    <row r="17135" spans="1:5" x14ac:dyDescent="0.25">
      <c r="A17135" t="s">
        <v>372</v>
      </c>
      <c r="B17135" t="s">
        <v>209</v>
      </c>
      <c r="C17135" t="s">
        <v>442</v>
      </c>
      <c r="D17135">
        <v>4054000000</v>
      </c>
      <c r="E17135">
        <v>2018</v>
      </c>
    </row>
    <row r="17136" spans="1:5" x14ac:dyDescent="0.25">
      <c r="A17136" t="s">
        <v>372</v>
      </c>
      <c r="B17136" t="s">
        <v>209</v>
      </c>
      <c r="C17136" t="s">
        <v>442</v>
      </c>
      <c r="D17136">
        <v>4051000000</v>
      </c>
      <c r="E17136">
        <v>2019</v>
      </c>
    </row>
    <row r="17137" spans="1:5" x14ac:dyDescent="0.25">
      <c r="A17137" t="s">
        <v>372</v>
      </c>
      <c r="B17137" t="s">
        <v>209</v>
      </c>
      <c r="C17137" t="s">
        <v>442</v>
      </c>
      <c r="D17137">
        <v>3124000000</v>
      </c>
      <c r="E17137">
        <v>2020</v>
      </c>
    </row>
    <row r="17138" spans="1:5" x14ac:dyDescent="0.25">
      <c r="A17138" t="s">
        <v>372</v>
      </c>
      <c r="B17138" t="s">
        <v>209</v>
      </c>
      <c r="C17138" t="s">
        <v>443</v>
      </c>
      <c r="D17138">
        <v>0</v>
      </c>
      <c r="E17138">
        <v>2018</v>
      </c>
    </row>
    <row r="17139" spans="1:5" x14ac:dyDescent="0.25">
      <c r="A17139" t="s">
        <v>372</v>
      </c>
      <c r="B17139" t="s">
        <v>209</v>
      </c>
      <c r="C17139" t="s">
        <v>443</v>
      </c>
      <c r="D17139">
        <v>4635000000</v>
      </c>
      <c r="E17139">
        <v>2019</v>
      </c>
    </row>
    <row r="17140" spans="1:5" x14ac:dyDescent="0.25">
      <c r="A17140" t="s">
        <v>372</v>
      </c>
      <c r="B17140" t="s">
        <v>209</v>
      </c>
      <c r="C17140" t="s">
        <v>443</v>
      </c>
      <c r="D17140">
        <v>4798000000</v>
      </c>
      <c r="E17140">
        <v>2020</v>
      </c>
    </row>
    <row r="17141" spans="1:5" x14ac:dyDescent="0.25">
      <c r="A17141" t="s">
        <v>372</v>
      </c>
      <c r="B17141" t="s">
        <v>209</v>
      </c>
      <c r="C17141" t="s">
        <v>444</v>
      </c>
      <c r="D17141">
        <v>-2484000000</v>
      </c>
      <c r="E17141">
        <v>2018</v>
      </c>
    </row>
    <row r="17142" spans="1:5" x14ac:dyDescent="0.25">
      <c r="A17142" t="s">
        <v>372</v>
      </c>
      <c r="B17142" t="s">
        <v>209</v>
      </c>
      <c r="C17142" t="s">
        <v>444</v>
      </c>
      <c r="D17142">
        <v>-179000000</v>
      </c>
      <c r="E17142">
        <v>2019</v>
      </c>
    </row>
    <row r="17143" spans="1:5" x14ac:dyDescent="0.25">
      <c r="A17143" t="s">
        <v>372</v>
      </c>
      <c r="B17143" t="s">
        <v>209</v>
      </c>
      <c r="C17143" t="s">
        <v>444</v>
      </c>
      <c r="D17143">
        <v>-286000000</v>
      </c>
      <c r="E17143">
        <v>2020</v>
      </c>
    </row>
    <row r="17144" spans="1:5" x14ac:dyDescent="0.25">
      <c r="A17144" t="s">
        <v>372</v>
      </c>
      <c r="B17144" t="s">
        <v>209</v>
      </c>
      <c r="C17144" t="s">
        <v>445</v>
      </c>
      <c r="D17144">
        <v>0</v>
      </c>
      <c r="E17144">
        <v>2018</v>
      </c>
    </row>
    <row r="17145" spans="1:5" x14ac:dyDescent="0.25">
      <c r="A17145" t="s">
        <v>372</v>
      </c>
      <c r="B17145" t="s">
        <v>209</v>
      </c>
      <c r="C17145" t="s">
        <v>445</v>
      </c>
      <c r="D17145">
        <v>0</v>
      </c>
      <c r="E17145">
        <v>2019</v>
      </c>
    </row>
    <row r="17146" spans="1:5" x14ac:dyDescent="0.25">
      <c r="A17146" t="s">
        <v>372</v>
      </c>
      <c r="B17146" t="s">
        <v>209</v>
      </c>
      <c r="C17146" t="s">
        <v>445</v>
      </c>
      <c r="D17146">
        <v>0</v>
      </c>
      <c r="E17146">
        <v>2020</v>
      </c>
    </row>
    <row r="17147" spans="1:5" x14ac:dyDescent="0.25">
      <c r="A17147" t="s">
        <v>372</v>
      </c>
      <c r="B17147" t="s">
        <v>209</v>
      </c>
      <c r="C17147" t="s">
        <v>446</v>
      </c>
      <c r="D17147">
        <v>0</v>
      </c>
      <c r="E17147">
        <v>2018</v>
      </c>
    </row>
    <row r="17148" spans="1:5" x14ac:dyDescent="0.25">
      <c r="A17148" t="s">
        <v>372</v>
      </c>
      <c r="B17148" t="s">
        <v>209</v>
      </c>
      <c r="C17148" t="s">
        <v>446</v>
      </c>
      <c r="D17148">
        <v>0</v>
      </c>
      <c r="E17148">
        <v>2019</v>
      </c>
    </row>
    <row r="17149" spans="1:5" x14ac:dyDescent="0.25">
      <c r="A17149" t="s">
        <v>372</v>
      </c>
      <c r="B17149" t="s">
        <v>209</v>
      </c>
      <c r="C17149" t="s">
        <v>446</v>
      </c>
      <c r="D17149">
        <v>0</v>
      </c>
      <c r="E17149">
        <v>2020</v>
      </c>
    </row>
    <row r="17150" spans="1:5" x14ac:dyDescent="0.25">
      <c r="A17150" t="s">
        <v>372</v>
      </c>
      <c r="B17150" t="s">
        <v>209</v>
      </c>
      <c r="C17150" t="s">
        <v>447</v>
      </c>
      <c r="D17150">
        <v>-9906000000</v>
      </c>
      <c r="E17150">
        <v>2018</v>
      </c>
    </row>
    <row r="17151" spans="1:5" x14ac:dyDescent="0.25">
      <c r="A17151" t="s">
        <v>372</v>
      </c>
      <c r="B17151" t="s">
        <v>209</v>
      </c>
      <c r="C17151" t="s">
        <v>447</v>
      </c>
      <c r="D17151">
        <v>-7697000000</v>
      </c>
      <c r="E17151">
        <v>2019</v>
      </c>
    </row>
    <row r="17152" spans="1:5" x14ac:dyDescent="0.25">
      <c r="A17152" t="s">
        <v>372</v>
      </c>
      <c r="B17152" t="s">
        <v>209</v>
      </c>
      <c r="C17152" t="s">
        <v>447</v>
      </c>
      <c r="D17152">
        <v>-8426000000</v>
      </c>
      <c r="E17152">
        <v>2020</v>
      </c>
    </row>
    <row r="17153" spans="1:5" x14ac:dyDescent="0.25">
      <c r="A17153" t="s">
        <v>372</v>
      </c>
      <c r="B17153" t="s">
        <v>209</v>
      </c>
      <c r="C17153" t="s">
        <v>448</v>
      </c>
      <c r="D17153">
        <v>0</v>
      </c>
      <c r="E17153">
        <v>2018</v>
      </c>
    </row>
    <row r="17154" spans="1:5" x14ac:dyDescent="0.25">
      <c r="A17154" t="s">
        <v>372</v>
      </c>
      <c r="B17154" t="s">
        <v>209</v>
      </c>
      <c r="C17154" t="s">
        <v>448</v>
      </c>
      <c r="D17154">
        <v>0</v>
      </c>
      <c r="E17154">
        <v>2019</v>
      </c>
    </row>
    <row r="17155" spans="1:5" x14ac:dyDescent="0.25">
      <c r="A17155" t="s">
        <v>372</v>
      </c>
      <c r="B17155" t="s">
        <v>209</v>
      </c>
      <c r="C17155" t="s">
        <v>448</v>
      </c>
      <c r="D17155">
        <v>0</v>
      </c>
      <c r="E17155">
        <v>2020</v>
      </c>
    </row>
    <row r="17156" spans="1:5" x14ac:dyDescent="0.25">
      <c r="A17156" t="s">
        <v>372</v>
      </c>
      <c r="B17156" t="s">
        <v>209</v>
      </c>
      <c r="C17156" t="s">
        <v>449</v>
      </c>
      <c r="D17156">
        <v>-998000000</v>
      </c>
      <c r="E17156">
        <v>2018</v>
      </c>
    </row>
    <row r="17157" spans="1:5" x14ac:dyDescent="0.25">
      <c r="A17157" t="s">
        <v>372</v>
      </c>
      <c r="B17157" t="s">
        <v>209</v>
      </c>
      <c r="C17157" t="s">
        <v>449</v>
      </c>
      <c r="D17157">
        <v>-1811000000</v>
      </c>
      <c r="E17157">
        <v>2019</v>
      </c>
    </row>
    <row r="17158" spans="1:5" x14ac:dyDescent="0.25">
      <c r="A17158" t="s">
        <v>372</v>
      </c>
      <c r="B17158" t="s">
        <v>209</v>
      </c>
      <c r="C17158" t="s">
        <v>449</v>
      </c>
      <c r="D17158">
        <v>-648000000</v>
      </c>
      <c r="E17158">
        <v>2020</v>
      </c>
    </row>
    <row r="17159" spans="1:5" x14ac:dyDescent="0.25">
      <c r="A17159" t="s">
        <v>372</v>
      </c>
      <c r="B17159" t="s">
        <v>209</v>
      </c>
      <c r="C17159" t="s">
        <v>450</v>
      </c>
      <c r="D17159">
        <v>0</v>
      </c>
      <c r="E17159">
        <v>2018</v>
      </c>
    </row>
    <row r="17160" spans="1:5" x14ac:dyDescent="0.25">
      <c r="A17160" t="s">
        <v>372</v>
      </c>
      <c r="B17160" t="s">
        <v>209</v>
      </c>
      <c r="C17160" t="s">
        <v>450</v>
      </c>
      <c r="D17160">
        <v>0</v>
      </c>
      <c r="E17160">
        <v>2019</v>
      </c>
    </row>
    <row r="17161" spans="1:5" x14ac:dyDescent="0.25">
      <c r="A17161" t="s">
        <v>372</v>
      </c>
      <c r="B17161" t="s">
        <v>209</v>
      </c>
      <c r="C17161" t="s">
        <v>450</v>
      </c>
      <c r="D17161">
        <v>0</v>
      </c>
      <c r="E17161">
        <v>2020</v>
      </c>
    </row>
    <row r="17162" spans="1:5" x14ac:dyDescent="0.25">
      <c r="A17162" t="s">
        <v>372</v>
      </c>
      <c r="B17162" t="s">
        <v>209</v>
      </c>
      <c r="C17162" t="s">
        <v>451</v>
      </c>
      <c r="D17162">
        <v>-992000000</v>
      </c>
      <c r="E17162">
        <v>2018</v>
      </c>
    </row>
    <row r="17163" spans="1:5" x14ac:dyDescent="0.25">
      <c r="A17163" t="s">
        <v>372</v>
      </c>
      <c r="B17163" t="s">
        <v>209</v>
      </c>
      <c r="C17163" t="s">
        <v>451</v>
      </c>
      <c r="D17163">
        <v>-1000000000</v>
      </c>
      <c r="E17163">
        <v>2019</v>
      </c>
    </row>
    <row r="17164" spans="1:5" x14ac:dyDescent="0.25">
      <c r="A17164" t="s">
        <v>372</v>
      </c>
      <c r="B17164" t="s">
        <v>209</v>
      </c>
      <c r="C17164" t="s">
        <v>451</v>
      </c>
      <c r="D17164">
        <v>-830000000</v>
      </c>
      <c r="E17164">
        <v>2020</v>
      </c>
    </row>
    <row r="17165" spans="1:5" x14ac:dyDescent="0.25">
      <c r="A17165" t="s">
        <v>372</v>
      </c>
      <c r="B17165" t="s">
        <v>209</v>
      </c>
      <c r="C17165" t="s">
        <v>452</v>
      </c>
      <c r="D17165">
        <v>0</v>
      </c>
      <c r="E17165">
        <v>2018</v>
      </c>
    </row>
    <row r="17166" spans="1:5" x14ac:dyDescent="0.25">
      <c r="A17166" t="s">
        <v>372</v>
      </c>
      <c r="B17166" t="s">
        <v>209</v>
      </c>
      <c r="C17166" t="s">
        <v>452</v>
      </c>
      <c r="D17166">
        <v>0</v>
      </c>
      <c r="E17166">
        <v>2019</v>
      </c>
    </row>
    <row r="17167" spans="1:5" x14ac:dyDescent="0.25">
      <c r="A17167" t="s">
        <v>372</v>
      </c>
      <c r="B17167" t="s">
        <v>209</v>
      </c>
      <c r="C17167" t="s">
        <v>452</v>
      </c>
      <c r="D17167">
        <v>0</v>
      </c>
      <c r="E17167">
        <v>2020</v>
      </c>
    </row>
    <row r="17168" spans="1:5" x14ac:dyDescent="0.25">
      <c r="A17168" t="s">
        <v>372</v>
      </c>
      <c r="B17168" t="s">
        <v>209</v>
      </c>
      <c r="C17168" t="s">
        <v>453</v>
      </c>
      <c r="D17168">
        <v>375000000</v>
      </c>
      <c r="E17168">
        <v>2018</v>
      </c>
    </row>
    <row r="17169" spans="1:5" x14ac:dyDescent="0.25">
      <c r="A17169" t="s">
        <v>372</v>
      </c>
      <c r="B17169" t="s">
        <v>209</v>
      </c>
      <c r="C17169" t="s">
        <v>453</v>
      </c>
      <c r="D17169">
        <v>543000000</v>
      </c>
      <c r="E17169">
        <v>2019</v>
      </c>
    </row>
    <row r="17170" spans="1:5" x14ac:dyDescent="0.25">
      <c r="A17170" t="s">
        <v>372</v>
      </c>
      <c r="B17170" t="s">
        <v>209</v>
      </c>
      <c r="C17170" t="s">
        <v>453</v>
      </c>
      <c r="D17170">
        <v>536000000</v>
      </c>
      <c r="E17170">
        <v>2020</v>
      </c>
    </row>
    <row r="17171" spans="1:5" x14ac:dyDescent="0.25">
      <c r="A17171" t="s">
        <v>372</v>
      </c>
      <c r="B17171" t="s">
        <v>209</v>
      </c>
      <c r="C17171" t="s">
        <v>454</v>
      </c>
      <c r="D17171">
        <v>7911000000</v>
      </c>
      <c r="E17171">
        <v>2018</v>
      </c>
    </row>
    <row r="17172" spans="1:5" x14ac:dyDescent="0.25">
      <c r="A17172" t="s">
        <v>372</v>
      </c>
      <c r="B17172" t="s">
        <v>209</v>
      </c>
      <c r="C17172" t="s">
        <v>454</v>
      </c>
      <c r="D17172">
        <v>7185000000</v>
      </c>
      <c r="E17172">
        <v>2019</v>
      </c>
    </row>
    <row r="17173" spans="1:5" x14ac:dyDescent="0.25">
      <c r="A17173" t="s">
        <v>372</v>
      </c>
      <c r="B17173" t="s">
        <v>209</v>
      </c>
      <c r="C17173" t="s">
        <v>454</v>
      </c>
      <c r="D17173">
        <v>8056000000</v>
      </c>
      <c r="E17173">
        <v>2020</v>
      </c>
    </row>
    <row r="17174" spans="1:5" x14ac:dyDescent="0.25">
      <c r="A17174" t="s">
        <v>372</v>
      </c>
      <c r="B17174" t="s">
        <v>209</v>
      </c>
      <c r="C17174" t="s">
        <v>24</v>
      </c>
      <c r="D17174">
        <v>8286000000</v>
      </c>
      <c r="E17174">
        <v>2018</v>
      </c>
    </row>
    <row r="17175" spans="1:5" x14ac:dyDescent="0.25">
      <c r="A17175" t="s">
        <v>372</v>
      </c>
      <c r="B17175" t="s">
        <v>209</v>
      </c>
      <c r="C17175" t="s">
        <v>24</v>
      </c>
      <c r="D17175">
        <v>7728000000</v>
      </c>
      <c r="E17175">
        <v>2019</v>
      </c>
    </row>
    <row r="17176" spans="1:5" x14ac:dyDescent="0.25">
      <c r="A17176" t="s">
        <v>372</v>
      </c>
      <c r="B17176" t="s">
        <v>209</v>
      </c>
      <c r="C17176" t="s">
        <v>24</v>
      </c>
      <c r="D17176">
        <v>8592000000</v>
      </c>
      <c r="E17176">
        <v>2020</v>
      </c>
    </row>
    <row r="17177" spans="1:5" x14ac:dyDescent="0.25">
      <c r="A17177" t="s">
        <v>372</v>
      </c>
      <c r="B17177" t="s">
        <v>209</v>
      </c>
      <c r="C17177" t="s">
        <v>455</v>
      </c>
      <c r="D17177">
        <v>7201000000</v>
      </c>
      <c r="E17177">
        <v>2018</v>
      </c>
    </row>
    <row r="17178" spans="1:5" x14ac:dyDescent="0.25">
      <c r="A17178" t="s">
        <v>372</v>
      </c>
      <c r="B17178" t="s">
        <v>209</v>
      </c>
      <c r="C17178" t="s">
        <v>455</v>
      </c>
      <c r="D17178">
        <v>6631000000</v>
      </c>
      <c r="E17178">
        <v>2019</v>
      </c>
    </row>
    <row r="17179" spans="1:5" x14ac:dyDescent="0.25">
      <c r="A17179" t="s">
        <v>372</v>
      </c>
      <c r="B17179" t="s">
        <v>209</v>
      </c>
      <c r="C17179" t="s">
        <v>455</v>
      </c>
      <c r="D17179">
        <v>6365000000</v>
      </c>
      <c r="E17179">
        <v>2020</v>
      </c>
    </row>
    <row r="17180" spans="1:5" x14ac:dyDescent="0.25">
      <c r="A17180" t="s">
        <v>372</v>
      </c>
      <c r="B17180" t="s">
        <v>209</v>
      </c>
      <c r="C17180" t="s">
        <v>14</v>
      </c>
      <c r="D17180">
        <v>20359000000</v>
      </c>
      <c r="E17180">
        <v>2018</v>
      </c>
    </row>
    <row r="17181" spans="1:5" x14ac:dyDescent="0.25">
      <c r="A17181" t="s">
        <v>372</v>
      </c>
      <c r="B17181" t="s">
        <v>209</v>
      </c>
      <c r="C17181" t="s">
        <v>14</v>
      </c>
      <c r="D17181">
        <v>22361000000</v>
      </c>
      <c r="E17181">
        <v>2019</v>
      </c>
    </row>
    <row r="17182" spans="1:5" x14ac:dyDescent="0.25">
      <c r="A17182" t="s">
        <v>372</v>
      </c>
      <c r="B17182" t="s">
        <v>209</v>
      </c>
      <c r="C17182" t="s">
        <v>14</v>
      </c>
      <c r="D17182">
        <v>23323000000</v>
      </c>
      <c r="E17182">
        <v>2020</v>
      </c>
    </row>
    <row r="17183" spans="1:5" x14ac:dyDescent="0.25">
      <c r="A17183" t="s">
        <v>372</v>
      </c>
      <c r="B17183" t="s">
        <v>209</v>
      </c>
      <c r="C17183" t="s">
        <v>17</v>
      </c>
      <c r="D17183">
        <v>33349000000</v>
      </c>
      <c r="E17183">
        <v>2018</v>
      </c>
    </row>
    <row r="17184" spans="1:5" x14ac:dyDescent="0.25">
      <c r="A17184" t="s">
        <v>372</v>
      </c>
      <c r="B17184" t="s">
        <v>209</v>
      </c>
      <c r="C17184" t="s">
        <v>17</v>
      </c>
      <c r="D17184">
        <v>33641000000</v>
      </c>
      <c r="E17184">
        <v>2019</v>
      </c>
    </row>
    <row r="17185" spans="1:5" x14ac:dyDescent="0.25">
      <c r="A17185" t="s">
        <v>372</v>
      </c>
      <c r="B17185" t="s">
        <v>209</v>
      </c>
      <c r="C17185" t="s">
        <v>17</v>
      </c>
      <c r="D17185">
        <v>35831000000</v>
      </c>
      <c r="E17185">
        <v>2020</v>
      </c>
    </row>
    <row r="17186" spans="1:5" x14ac:dyDescent="0.25">
      <c r="A17186" t="s">
        <v>372</v>
      </c>
      <c r="B17186" t="s">
        <v>209</v>
      </c>
      <c r="C17186" t="s">
        <v>456</v>
      </c>
      <c r="D17186">
        <v>41000000</v>
      </c>
      <c r="E17186">
        <v>2018</v>
      </c>
    </row>
    <row r="17187" spans="1:5" x14ac:dyDescent="0.25">
      <c r="A17187" t="s">
        <v>372</v>
      </c>
      <c r="B17187" t="s">
        <v>209</v>
      </c>
      <c r="C17187" t="s">
        <v>456</v>
      </c>
      <c r="D17187">
        <v>89000000</v>
      </c>
      <c r="E17187">
        <v>2019</v>
      </c>
    </row>
    <row r="17188" spans="1:5" x14ac:dyDescent="0.25">
      <c r="A17188" t="s">
        <v>372</v>
      </c>
      <c r="B17188" t="s">
        <v>209</v>
      </c>
      <c r="C17188" t="s">
        <v>456</v>
      </c>
      <c r="D17188">
        <v>97000000</v>
      </c>
      <c r="E17188">
        <v>2020</v>
      </c>
    </row>
    <row r="17189" spans="1:5" x14ac:dyDescent="0.25">
      <c r="A17189" t="s">
        <v>372</v>
      </c>
      <c r="B17189" t="s">
        <v>209</v>
      </c>
      <c r="C17189" t="s">
        <v>457</v>
      </c>
      <c r="D17189">
        <v>0</v>
      </c>
      <c r="E17189">
        <v>2018</v>
      </c>
    </row>
    <row r="17190" spans="1:5" x14ac:dyDescent="0.25">
      <c r="A17190" t="s">
        <v>372</v>
      </c>
      <c r="B17190" t="s">
        <v>209</v>
      </c>
      <c r="C17190" t="s">
        <v>457</v>
      </c>
      <c r="D17190">
        <v>0</v>
      </c>
      <c r="E17190">
        <v>2020</v>
      </c>
    </row>
    <row r="17191" spans="1:5" x14ac:dyDescent="0.25">
      <c r="A17191" t="s">
        <v>372</v>
      </c>
      <c r="B17191" t="s">
        <v>209</v>
      </c>
      <c r="C17191" t="s">
        <v>494</v>
      </c>
      <c r="D17191">
        <v>0</v>
      </c>
      <c r="E17191">
        <v>2019</v>
      </c>
    </row>
    <row r="17192" spans="1:5" x14ac:dyDescent="0.25">
      <c r="A17192" t="s">
        <v>372</v>
      </c>
      <c r="B17192" t="s">
        <v>209</v>
      </c>
      <c r="C17192" t="s">
        <v>458</v>
      </c>
      <c r="D17192">
        <v>82000000</v>
      </c>
      <c r="E17192">
        <v>2018</v>
      </c>
    </row>
    <row r="17193" spans="1:5" x14ac:dyDescent="0.25">
      <c r="A17193" t="s">
        <v>372</v>
      </c>
      <c r="B17193" t="s">
        <v>209</v>
      </c>
      <c r="C17193" t="s">
        <v>458</v>
      </c>
      <c r="D17193">
        <v>66000000</v>
      </c>
      <c r="E17193">
        <v>2019</v>
      </c>
    </row>
    <row r="17194" spans="1:5" x14ac:dyDescent="0.25">
      <c r="A17194" t="s">
        <v>372</v>
      </c>
      <c r="B17194" t="s">
        <v>209</v>
      </c>
      <c r="C17194" t="s">
        <v>458</v>
      </c>
      <c r="D17194">
        <v>73000000</v>
      </c>
      <c r="E17194">
        <v>2020</v>
      </c>
    </row>
    <row r="17195" spans="1:5" x14ac:dyDescent="0.25">
      <c r="A17195" t="s">
        <v>372</v>
      </c>
      <c r="B17195" t="s">
        <v>209</v>
      </c>
      <c r="C17195" t="s">
        <v>459</v>
      </c>
      <c r="D17195">
        <v>11377000000</v>
      </c>
      <c r="E17195">
        <v>2018</v>
      </c>
    </row>
    <row r="17196" spans="1:5" x14ac:dyDescent="0.25">
      <c r="A17196" t="s">
        <v>372</v>
      </c>
      <c r="B17196" t="s">
        <v>209</v>
      </c>
      <c r="C17196" t="s">
        <v>459</v>
      </c>
      <c r="D17196">
        <v>10531000000</v>
      </c>
      <c r="E17196">
        <v>2019</v>
      </c>
    </row>
    <row r="17197" spans="1:5" x14ac:dyDescent="0.25">
      <c r="A17197" t="s">
        <v>372</v>
      </c>
      <c r="B17197" t="s">
        <v>209</v>
      </c>
      <c r="C17197" t="s">
        <v>459</v>
      </c>
      <c r="D17197">
        <v>11668000000</v>
      </c>
      <c r="E17197">
        <v>2020</v>
      </c>
    </row>
    <row r="17198" spans="1:5" x14ac:dyDescent="0.25">
      <c r="A17198" t="s">
        <v>372</v>
      </c>
      <c r="B17198" t="s">
        <v>209</v>
      </c>
      <c r="C17198" t="s">
        <v>460</v>
      </c>
      <c r="D17198">
        <v>-14052000000</v>
      </c>
      <c r="E17198">
        <v>2018</v>
      </c>
    </row>
    <row r="17199" spans="1:5" x14ac:dyDescent="0.25">
      <c r="A17199" t="s">
        <v>372</v>
      </c>
      <c r="B17199" t="s">
        <v>209</v>
      </c>
      <c r="C17199" t="s">
        <v>460</v>
      </c>
      <c r="D17199">
        <v>-15043000000</v>
      </c>
      <c r="E17199">
        <v>2019</v>
      </c>
    </row>
    <row r="17200" spans="1:5" x14ac:dyDescent="0.25">
      <c r="A17200" t="s">
        <v>372</v>
      </c>
      <c r="B17200" t="s">
        <v>209</v>
      </c>
      <c r="C17200" t="s">
        <v>460</v>
      </c>
      <c r="D17200">
        <v>-15574000000</v>
      </c>
      <c r="E17200">
        <v>2020</v>
      </c>
    </row>
    <row r="17201" spans="1:5" x14ac:dyDescent="0.25">
      <c r="A17201" t="s">
        <v>372</v>
      </c>
      <c r="B17201" t="s">
        <v>209</v>
      </c>
      <c r="C17201" t="s">
        <v>461</v>
      </c>
      <c r="D17201">
        <v>438000000</v>
      </c>
      <c r="E17201">
        <v>2018</v>
      </c>
    </row>
    <row r="17202" spans="1:5" x14ac:dyDescent="0.25">
      <c r="A17202" t="s">
        <v>372</v>
      </c>
      <c r="B17202" t="s">
        <v>209</v>
      </c>
      <c r="C17202" t="s">
        <v>461</v>
      </c>
      <c r="D17202">
        <v>-959000000</v>
      </c>
      <c r="E17202">
        <v>2019</v>
      </c>
    </row>
    <row r="17203" spans="1:5" x14ac:dyDescent="0.25">
      <c r="A17203" t="s">
        <v>372</v>
      </c>
      <c r="B17203" t="s">
        <v>209</v>
      </c>
      <c r="C17203" t="s">
        <v>461</v>
      </c>
      <c r="D17203">
        <v>-552000000</v>
      </c>
      <c r="E17203">
        <v>2020</v>
      </c>
    </row>
    <row r="17204" spans="1:5" x14ac:dyDescent="0.25">
      <c r="A17204" t="s">
        <v>372</v>
      </c>
      <c r="B17204" t="s">
        <v>209</v>
      </c>
      <c r="C17204" t="s">
        <v>462</v>
      </c>
      <c r="D17204">
        <v>7233000000</v>
      </c>
      <c r="E17204">
        <v>2018</v>
      </c>
    </row>
    <row r="17205" spans="1:5" x14ac:dyDescent="0.25">
      <c r="A17205" t="s">
        <v>372</v>
      </c>
      <c r="B17205" t="s">
        <v>209</v>
      </c>
      <c r="C17205" t="s">
        <v>462</v>
      </c>
      <c r="D17205">
        <v>6921000000</v>
      </c>
      <c r="E17205">
        <v>2019</v>
      </c>
    </row>
    <row r="17206" spans="1:5" x14ac:dyDescent="0.25">
      <c r="A17206" t="s">
        <v>372</v>
      </c>
      <c r="B17206" t="s">
        <v>209</v>
      </c>
      <c r="C17206" t="s">
        <v>462</v>
      </c>
      <c r="D17206">
        <v>7818000000</v>
      </c>
      <c r="E17206">
        <v>2020</v>
      </c>
    </row>
    <row r="17207" spans="1:5" x14ac:dyDescent="0.25">
      <c r="A17207" t="s">
        <v>372</v>
      </c>
      <c r="B17207" t="s">
        <v>209</v>
      </c>
      <c r="C17207" t="s">
        <v>463</v>
      </c>
      <c r="D17207">
        <v>-1647000000</v>
      </c>
      <c r="E17207">
        <v>2018</v>
      </c>
    </row>
    <row r="17208" spans="1:5" x14ac:dyDescent="0.25">
      <c r="A17208" t="s">
        <v>372</v>
      </c>
      <c r="B17208" t="s">
        <v>209</v>
      </c>
      <c r="C17208" t="s">
        <v>463</v>
      </c>
      <c r="D17208">
        <v>791000000</v>
      </c>
      <c r="E17208">
        <v>2019</v>
      </c>
    </row>
    <row r="17209" spans="1:5" x14ac:dyDescent="0.25">
      <c r="A17209" t="s">
        <v>372</v>
      </c>
      <c r="B17209" t="s">
        <v>209</v>
      </c>
      <c r="C17209" t="s">
        <v>463</v>
      </c>
      <c r="D17209">
        <v>-1780000000</v>
      </c>
      <c r="E17209">
        <v>2020</v>
      </c>
    </row>
    <row r="17210" spans="1:5" x14ac:dyDescent="0.25">
      <c r="A17210" t="s">
        <v>372</v>
      </c>
      <c r="B17210" t="s">
        <v>209</v>
      </c>
      <c r="C17210" t="s">
        <v>12</v>
      </c>
      <c r="D17210">
        <v>1095000000</v>
      </c>
      <c r="E17210">
        <v>2018</v>
      </c>
    </row>
    <row r="17211" spans="1:5" x14ac:dyDescent="0.25">
      <c r="A17211" t="s">
        <v>372</v>
      </c>
      <c r="B17211" t="s">
        <v>209</v>
      </c>
      <c r="C17211" t="s">
        <v>12</v>
      </c>
      <c r="D17211">
        <v>1338000000</v>
      </c>
      <c r="E17211">
        <v>2019</v>
      </c>
    </row>
    <row r="17212" spans="1:5" x14ac:dyDescent="0.25">
      <c r="A17212" t="s">
        <v>372</v>
      </c>
      <c r="B17212" t="s">
        <v>209</v>
      </c>
      <c r="C17212" t="s">
        <v>12</v>
      </c>
      <c r="D17212">
        <v>1716000000</v>
      </c>
      <c r="E17212">
        <v>2020</v>
      </c>
    </row>
    <row r="17213" spans="1:5" x14ac:dyDescent="0.25">
      <c r="A17213" t="s">
        <v>372</v>
      </c>
      <c r="B17213" t="s">
        <v>209</v>
      </c>
      <c r="C17213" t="s">
        <v>464</v>
      </c>
      <c r="D17213">
        <v>-1366000000</v>
      </c>
      <c r="E17213">
        <v>2018</v>
      </c>
    </row>
    <row r="17214" spans="1:5" x14ac:dyDescent="0.25">
      <c r="A17214" t="s">
        <v>372</v>
      </c>
      <c r="B17214" t="s">
        <v>209</v>
      </c>
      <c r="C17214" t="s">
        <v>464</v>
      </c>
      <c r="D17214">
        <v>0</v>
      </c>
      <c r="E17214">
        <v>2019</v>
      </c>
    </row>
    <row r="17215" spans="1:5" x14ac:dyDescent="0.25">
      <c r="A17215" t="s">
        <v>372</v>
      </c>
      <c r="B17215" t="s">
        <v>209</v>
      </c>
      <c r="C17215" t="s">
        <v>464</v>
      </c>
      <c r="D17215">
        <v>0</v>
      </c>
      <c r="E17215">
        <v>2020</v>
      </c>
    </row>
    <row r="17216" spans="1:5" x14ac:dyDescent="0.25">
      <c r="A17216" t="s">
        <v>372</v>
      </c>
      <c r="B17216" t="s">
        <v>209</v>
      </c>
      <c r="C17216" t="s">
        <v>465</v>
      </c>
      <c r="D17216">
        <v>3691000000</v>
      </c>
      <c r="E17216">
        <v>2018</v>
      </c>
    </row>
    <row r="17217" spans="1:5" x14ac:dyDescent="0.25">
      <c r="A17217" t="s">
        <v>372</v>
      </c>
      <c r="B17217" t="s">
        <v>209</v>
      </c>
      <c r="C17217" t="s">
        <v>465</v>
      </c>
      <c r="D17217">
        <v>3124000000</v>
      </c>
      <c r="E17217">
        <v>2019</v>
      </c>
    </row>
    <row r="17218" spans="1:5" x14ac:dyDescent="0.25">
      <c r="A17218" t="s">
        <v>372</v>
      </c>
      <c r="B17218" t="s">
        <v>209</v>
      </c>
      <c r="C17218" t="s">
        <v>465</v>
      </c>
      <c r="D17218">
        <v>4177000000</v>
      </c>
      <c r="E17218">
        <v>2020</v>
      </c>
    </row>
    <row r="17219" spans="1:5" x14ac:dyDescent="0.25">
      <c r="A17219" t="s">
        <v>372</v>
      </c>
      <c r="B17219" t="s">
        <v>209</v>
      </c>
      <c r="C17219" t="s">
        <v>466</v>
      </c>
      <c r="D17219">
        <v>6374000000</v>
      </c>
      <c r="E17219">
        <v>2018</v>
      </c>
    </row>
    <row r="17220" spans="1:5" x14ac:dyDescent="0.25">
      <c r="A17220" t="s">
        <v>372</v>
      </c>
      <c r="B17220" t="s">
        <v>209</v>
      </c>
      <c r="C17220" t="s">
        <v>466</v>
      </c>
      <c r="D17220">
        <v>6985000000</v>
      </c>
      <c r="E17220">
        <v>2019</v>
      </c>
    </row>
    <row r="17221" spans="1:5" x14ac:dyDescent="0.25">
      <c r="A17221" t="s">
        <v>372</v>
      </c>
      <c r="B17221" t="s">
        <v>209</v>
      </c>
      <c r="C17221" t="s">
        <v>466</v>
      </c>
      <c r="D17221">
        <v>7663000000</v>
      </c>
      <c r="E17221">
        <v>2020</v>
      </c>
    </row>
    <row r="17222" spans="1:5" x14ac:dyDescent="0.25">
      <c r="A17222" t="s">
        <v>372</v>
      </c>
      <c r="B17222" t="s">
        <v>209</v>
      </c>
      <c r="C17222" t="s">
        <v>467</v>
      </c>
      <c r="D17222">
        <v>-7408000000</v>
      </c>
      <c r="E17222">
        <v>2018</v>
      </c>
    </row>
    <row r="17223" spans="1:5" x14ac:dyDescent="0.25">
      <c r="A17223" t="s">
        <v>372</v>
      </c>
      <c r="B17223" t="s">
        <v>209</v>
      </c>
      <c r="C17223" t="s">
        <v>467</v>
      </c>
      <c r="D17223">
        <v>-8695000000</v>
      </c>
      <c r="E17223">
        <v>2019</v>
      </c>
    </row>
    <row r="17224" spans="1:5" x14ac:dyDescent="0.25">
      <c r="A17224" t="s">
        <v>372</v>
      </c>
      <c r="B17224" t="s">
        <v>209</v>
      </c>
      <c r="C17224" t="s">
        <v>467</v>
      </c>
      <c r="D17224">
        <v>-7384000000</v>
      </c>
      <c r="E17224">
        <v>2020</v>
      </c>
    </row>
    <row r="17225" spans="1:5" x14ac:dyDescent="0.25">
      <c r="A17225" t="s">
        <v>372</v>
      </c>
      <c r="B17225" t="s">
        <v>209</v>
      </c>
      <c r="C17225" t="s">
        <v>468</v>
      </c>
      <c r="D17225">
        <v>0</v>
      </c>
      <c r="E17225">
        <v>2018</v>
      </c>
    </row>
    <row r="17226" spans="1:5" x14ac:dyDescent="0.25">
      <c r="A17226" t="s">
        <v>372</v>
      </c>
      <c r="B17226" t="s">
        <v>209</v>
      </c>
      <c r="C17226" t="s">
        <v>468</v>
      </c>
      <c r="D17226">
        <v>0</v>
      </c>
      <c r="E17226">
        <v>2019</v>
      </c>
    </row>
    <row r="17227" spans="1:5" x14ac:dyDescent="0.25">
      <c r="A17227" t="s">
        <v>372</v>
      </c>
      <c r="B17227" t="s">
        <v>209</v>
      </c>
      <c r="C17227" t="s">
        <v>468</v>
      </c>
      <c r="D17227">
        <v>0</v>
      </c>
      <c r="E17227">
        <v>2020</v>
      </c>
    </row>
    <row r="17228" spans="1:5" x14ac:dyDescent="0.25">
      <c r="A17228" t="s">
        <v>372</v>
      </c>
      <c r="B17228" t="s">
        <v>209</v>
      </c>
      <c r="C17228" t="s">
        <v>469</v>
      </c>
      <c r="D17228">
        <v>6885000000</v>
      </c>
      <c r="E17228">
        <v>2018</v>
      </c>
    </row>
    <row r="17229" spans="1:5" x14ac:dyDescent="0.25">
      <c r="A17229" t="s">
        <v>372</v>
      </c>
      <c r="B17229" t="s">
        <v>209</v>
      </c>
      <c r="C17229" t="s">
        <v>469</v>
      </c>
      <c r="D17229">
        <v>7161000000</v>
      </c>
      <c r="E17229">
        <v>2019</v>
      </c>
    </row>
    <row r="17230" spans="1:5" x14ac:dyDescent="0.25">
      <c r="A17230" t="s">
        <v>372</v>
      </c>
      <c r="B17230" t="s">
        <v>209</v>
      </c>
      <c r="C17230" t="s">
        <v>469</v>
      </c>
      <c r="D17230">
        <v>7364000000</v>
      </c>
      <c r="E17230">
        <v>2020</v>
      </c>
    </row>
    <row r="17231" spans="1:5" x14ac:dyDescent="0.25">
      <c r="A17231" t="s">
        <v>372</v>
      </c>
      <c r="B17231" t="s">
        <v>209</v>
      </c>
      <c r="C17231" t="s">
        <v>470</v>
      </c>
      <c r="D17231">
        <v>0</v>
      </c>
      <c r="E17231">
        <v>2018</v>
      </c>
    </row>
    <row r="17232" spans="1:5" x14ac:dyDescent="0.25">
      <c r="A17232" t="s">
        <v>372</v>
      </c>
      <c r="B17232" t="s">
        <v>209</v>
      </c>
      <c r="C17232" t="s">
        <v>470</v>
      </c>
      <c r="D17232">
        <v>0</v>
      </c>
      <c r="E17232">
        <v>2019</v>
      </c>
    </row>
    <row r="17233" spans="1:5" x14ac:dyDescent="0.25">
      <c r="A17233" t="s">
        <v>372</v>
      </c>
      <c r="B17233" t="s">
        <v>209</v>
      </c>
      <c r="C17233" t="s">
        <v>470</v>
      </c>
      <c r="D17233">
        <v>0</v>
      </c>
      <c r="E17233">
        <v>2020</v>
      </c>
    </row>
    <row r="17234" spans="1:5" x14ac:dyDescent="0.25">
      <c r="A17234" t="s">
        <v>372</v>
      </c>
      <c r="B17234" t="s">
        <v>209</v>
      </c>
      <c r="C17234" t="s">
        <v>471</v>
      </c>
      <c r="D17234">
        <v>0</v>
      </c>
      <c r="E17234">
        <v>2018</v>
      </c>
    </row>
    <row r="17235" spans="1:5" x14ac:dyDescent="0.25">
      <c r="A17235" t="s">
        <v>372</v>
      </c>
      <c r="B17235" t="s">
        <v>209</v>
      </c>
      <c r="C17235" t="s">
        <v>471</v>
      </c>
      <c r="D17235">
        <v>0</v>
      </c>
      <c r="E17235">
        <v>2019</v>
      </c>
    </row>
    <row r="17236" spans="1:5" x14ac:dyDescent="0.25">
      <c r="A17236" t="s">
        <v>372</v>
      </c>
      <c r="B17236" t="s">
        <v>209</v>
      </c>
      <c r="C17236" t="s">
        <v>471</v>
      </c>
      <c r="D17236">
        <v>0</v>
      </c>
      <c r="E17236">
        <v>2020</v>
      </c>
    </row>
    <row r="17237" spans="1:5" x14ac:dyDescent="0.25">
      <c r="A17237" t="s">
        <v>372</v>
      </c>
      <c r="B17237" t="s">
        <v>209</v>
      </c>
      <c r="C17237" t="s">
        <v>472</v>
      </c>
      <c r="D17237">
        <v>0</v>
      </c>
      <c r="E17237">
        <v>2018</v>
      </c>
    </row>
    <row r="17238" spans="1:5" x14ac:dyDescent="0.25">
      <c r="A17238" t="s">
        <v>372</v>
      </c>
      <c r="B17238" t="s">
        <v>209</v>
      </c>
      <c r="C17238" t="s">
        <v>472</v>
      </c>
      <c r="D17238">
        <v>0</v>
      </c>
      <c r="E17238">
        <v>2019</v>
      </c>
    </row>
    <row r="17239" spans="1:5" x14ac:dyDescent="0.25">
      <c r="A17239" t="s">
        <v>372</v>
      </c>
      <c r="B17239" t="s">
        <v>209</v>
      </c>
      <c r="C17239" t="s">
        <v>472</v>
      </c>
      <c r="D17239">
        <v>0</v>
      </c>
      <c r="E17239">
        <v>2020</v>
      </c>
    </row>
    <row r="17240" spans="1:5" x14ac:dyDescent="0.25">
      <c r="A17240" t="s">
        <v>372</v>
      </c>
      <c r="B17240" t="s">
        <v>209</v>
      </c>
      <c r="C17240" t="s">
        <v>473</v>
      </c>
      <c r="D17240">
        <v>0</v>
      </c>
      <c r="E17240">
        <v>2018</v>
      </c>
    </row>
    <row r="17241" spans="1:5" x14ac:dyDescent="0.25">
      <c r="A17241" t="s">
        <v>372</v>
      </c>
      <c r="B17241" t="s">
        <v>209</v>
      </c>
      <c r="C17241" t="s">
        <v>473</v>
      </c>
      <c r="D17241">
        <v>0</v>
      </c>
      <c r="E17241">
        <v>2019</v>
      </c>
    </row>
    <row r="17242" spans="1:5" x14ac:dyDescent="0.25">
      <c r="A17242" t="s">
        <v>372</v>
      </c>
      <c r="B17242" t="s">
        <v>209</v>
      </c>
      <c r="C17242" t="s">
        <v>473</v>
      </c>
      <c r="D17242">
        <v>0</v>
      </c>
      <c r="E17242">
        <v>2020</v>
      </c>
    </row>
    <row r="17243" spans="1:5" x14ac:dyDescent="0.25">
      <c r="A17243" t="s">
        <v>372</v>
      </c>
      <c r="B17243" t="s">
        <v>209</v>
      </c>
      <c r="C17243" t="s">
        <v>474</v>
      </c>
      <c r="D17243">
        <v>0</v>
      </c>
      <c r="E17243">
        <v>2018</v>
      </c>
    </row>
    <row r="17244" spans="1:5" x14ac:dyDescent="0.25">
      <c r="A17244" t="s">
        <v>372</v>
      </c>
      <c r="B17244" t="s">
        <v>209</v>
      </c>
      <c r="C17244" t="s">
        <v>474</v>
      </c>
      <c r="D17244">
        <v>0</v>
      </c>
      <c r="E17244">
        <v>2019</v>
      </c>
    </row>
    <row r="17245" spans="1:5" x14ac:dyDescent="0.25">
      <c r="A17245" t="s">
        <v>372</v>
      </c>
      <c r="B17245" t="s">
        <v>209</v>
      </c>
      <c r="C17245" t="s">
        <v>474</v>
      </c>
      <c r="D17245">
        <v>0</v>
      </c>
      <c r="E17245">
        <v>2020</v>
      </c>
    </row>
    <row r="17246" spans="1:5" x14ac:dyDescent="0.25">
      <c r="A17246" t="s">
        <v>372</v>
      </c>
      <c r="B17246" t="s">
        <v>209</v>
      </c>
      <c r="C17246" t="s">
        <v>475</v>
      </c>
      <c r="D17246">
        <v>0</v>
      </c>
      <c r="E17246">
        <v>2018</v>
      </c>
    </row>
    <row r="17247" spans="1:5" x14ac:dyDescent="0.25">
      <c r="A17247" t="s">
        <v>372</v>
      </c>
      <c r="B17247" t="s">
        <v>209</v>
      </c>
      <c r="C17247" t="s">
        <v>475</v>
      </c>
      <c r="D17247">
        <v>0</v>
      </c>
      <c r="E17247">
        <v>2019</v>
      </c>
    </row>
    <row r="17248" spans="1:5" x14ac:dyDescent="0.25">
      <c r="A17248" t="s">
        <v>372</v>
      </c>
      <c r="B17248" t="s">
        <v>209</v>
      </c>
      <c r="C17248" t="s">
        <v>475</v>
      </c>
      <c r="D17248">
        <v>0</v>
      </c>
      <c r="E17248">
        <v>2020</v>
      </c>
    </row>
    <row r="17249" spans="1:5" x14ac:dyDescent="0.25">
      <c r="A17249" t="s">
        <v>372</v>
      </c>
      <c r="B17249" t="s">
        <v>209</v>
      </c>
      <c r="C17249" t="s">
        <v>476</v>
      </c>
      <c r="D17249">
        <v>0</v>
      </c>
      <c r="E17249">
        <v>2018</v>
      </c>
    </row>
    <row r="17250" spans="1:5" x14ac:dyDescent="0.25">
      <c r="A17250" t="s">
        <v>372</v>
      </c>
      <c r="B17250" t="s">
        <v>209</v>
      </c>
      <c r="C17250" t="s">
        <v>476</v>
      </c>
      <c r="D17250">
        <v>22000000</v>
      </c>
      <c r="E17250">
        <v>2019</v>
      </c>
    </row>
    <row r="17251" spans="1:5" x14ac:dyDescent="0.25">
      <c r="A17251" t="s">
        <v>372</v>
      </c>
      <c r="B17251" t="s">
        <v>209</v>
      </c>
      <c r="C17251" t="s">
        <v>476</v>
      </c>
      <c r="D17251">
        <v>0</v>
      </c>
      <c r="E17251">
        <v>2020</v>
      </c>
    </row>
    <row r="17252" spans="1:5" x14ac:dyDescent="0.25">
      <c r="A17252" t="s">
        <v>372</v>
      </c>
      <c r="B17252" t="s">
        <v>209</v>
      </c>
      <c r="C17252" t="s">
        <v>477</v>
      </c>
      <c r="D17252">
        <v>0</v>
      </c>
      <c r="E17252">
        <v>2018</v>
      </c>
    </row>
    <row r="17253" spans="1:5" x14ac:dyDescent="0.25">
      <c r="A17253" t="s">
        <v>372</v>
      </c>
      <c r="B17253" t="s">
        <v>209</v>
      </c>
      <c r="C17253" t="s">
        <v>477</v>
      </c>
      <c r="D17253">
        <v>0</v>
      </c>
      <c r="E17253">
        <v>2019</v>
      </c>
    </row>
    <row r="17254" spans="1:5" x14ac:dyDescent="0.25">
      <c r="A17254" t="s">
        <v>372</v>
      </c>
      <c r="B17254" t="s">
        <v>209</v>
      </c>
      <c r="C17254" t="s">
        <v>477</v>
      </c>
      <c r="D17254">
        <v>0</v>
      </c>
      <c r="E17254">
        <v>2020</v>
      </c>
    </row>
    <row r="17255" spans="1:5" x14ac:dyDescent="0.25">
      <c r="A17255" t="s">
        <v>372</v>
      </c>
      <c r="B17255" t="s">
        <v>209</v>
      </c>
      <c r="C17255" t="s">
        <v>478</v>
      </c>
      <c r="D17255">
        <v>0</v>
      </c>
      <c r="E17255">
        <v>2018</v>
      </c>
    </row>
    <row r="17256" spans="1:5" x14ac:dyDescent="0.25">
      <c r="A17256" t="s">
        <v>372</v>
      </c>
      <c r="B17256" t="s">
        <v>209</v>
      </c>
      <c r="C17256" t="s">
        <v>478</v>
      </c>
      <c r="D17256">
        <v>0</v>
      </c>
      <c r="E17256">
        <v>2019</v>
      </c>
    </row>
    <row r="17257" spans="1:5" x14ac:dyDescent="0.25">
      <c r="A17257" t="s">
        <v>372</v>
      </c>
      <c r="B17257" t="s">
        <v>209</v>
      </c>
      <c r="C17257" t="s">
        <v>478</v>
      </c>
      <c r="D17257">
        <v>0</v>
      </c>
      <c r="E17257">
        <v>2020</v>
      </c>
    </row>
    <row r="17258" spans="1:5" x14ac:dyDescent="0.25">
      <c r="A17258" t="s">
        <v>372</v>
      </c>
      <c r="B17258" t="s">
        <v>209</v>
      </c>
      <c r="C17258" t="s">
        <v>479</v>
      </c>
      <c r="D17258">
        <v>31014000000</v>
      </c>
      <c r="E17258">
        <v>2018</v>
      </c>
    </row>
    <row r="17259" spans="1:5" x14ac:dyDescent="0.25">
      <c r="A17259" t="s">
        <v>372</v>
      </c>
      <c r="B17259" t="s">
        <v>209</v>
      </c>
      <c r="C17259" t="s">
        <v>479</v>
      </c>
      <c r="D17259">
        <v>30987000000</v>
      </c>
      <c r="E17259">
        <v>2019</v>
      </c>
    </row>
    <row r="17260" spans="1:5" x14ac:dyDescent="0.25">
      <c r="A17260" t="s">
        <v>372</v>
      </c>
      <c r="B17260" t="s">
        <v>209</v>
      </c>
      <c r="C17260" t="s">
        <v>479</v>
      </c>
      <c r="D17260">
        <v>31638000000</v>
      </c>
      <c r="E17260">
        <v>2020</v>
      </c>
    </row>
    <row r="17261" spans="1:5" x14ac:dyDescent="0.25">
      <c r="A17261" t="s">
        <v>372</v>
      </c>
      <c r="B17261" t="s">
        <v>209</v>
      </c>
      <c r="C17261" t="s">
        <v>480</v>
      </c>
      <c r="D17261">
        <v>29625000000</v>
      </c>
      <c r="E17261">
        <v>2018</v>
      </c>
    </row>
    <row r="17262" spans="1:5" x14ac:dyDescent="0.25">
      <c r="A17262" t="s">
        <v>372</v>
      </c>
      <c r="B17262" t="s">
        <v>209</v>
      </c>
      <c r="C17262" t="s">
        <v>480</v>
      </c>
      <c r="D17262">
        <v>29805000000</v>
      </c>
      <c r="E17262">
        <v>2019</v>
      </c>
    </row>
    <row r="17263" spans="1:5" x14ac:dyDescent="0.25">
      <c r="A17263" t="s">
        <v>372</v>
      </c>
      <c r="B17263" t="s">
        <v>209</v>
      </c>
      <c r="C17263" t="s">
        <v>480</v>
      </c>
      <c r="D17263">
        <v>28694000000</v>
      </c>
      <c r="E17263">
        <v>2020</v>
      </c>
    </row>
    <row r="17264" spans="1:5" x14ac:dyDescent="0.25">
      <c r="A17264" t="s">
        <v>372</v>
      </c>
      <c r="B17264" t="s">
        <v>209</v>
      </c>
      <c r="C17264" t="s">
        <v>481</v>
      </c>
      <c r="D17264">
        <v>7408000000</v>
      </c>
      <c r="E17264">
        <v>2018</v>
      </c>
    </row>
    <row r="17265" spans="1:5" x14ac:dyDescent="0.25">
      <c r="A17265" t="s">
        <v>372</v>
      </c>
      <c r="B17265" t="s">
        <v>209</v>
      </c>
      <c r="C17265" t="s">
        <v>481</v>
      </c>
      <c r="D17265">
        <v>8695000000</v>
      </c>
      <c r="E17265">
        <v>2019</v>
      </c>
    </row>
    <row r="17266" spans="1:5" x14ac:dyDescent="0.25">
      <c r="A17266" t="s">
        <v>372</v>
      </c>
      <c r="B17266" t="s">
        <v>209</v>
      </c>
      <c r="C17266" t="s">
        <v>481</v>
      </c>
      <c r="D17266">
        <v>7384000000</v>
      </c>
      <c r="E17266">
        <v>2020</v>
      </c>
    </row>
    <row r="17267" spans="1:5" x14ac:dyDescent="0.25">
      <c r="A17267" t="s">
        <v>372</v>
      </c>
      <c r="B17267" t="s">
        <v>209</v>
      </c>
      <c r="C17267" t="s">
        <v>482</v>
      </c>
      <c r="D17267">
        <v>730000000</v>
      </c>
      <c r="E17267">
        <v>2018</v>
      </c>
    </row>
    <row r="17268" spans="1:5" x14ac:dyDescent="0.25">
      <c r="A17268" t="s">
        <v>372</v>
      </c>
      <c r="B17268" t="s">
        <v>209</v>
      </c>
      <c r="C17268" t="s">
        <v>482</v>
      </c>
      <c r="D17268">
        <v>338000000</v>
      </c>
      <c r="E17268">
        <v>2019</v>
      </c>
    </row>
    <row r="17269" spans="1:5" x14ac:dyDescent="0.25">
      <c r="A17269" t="s">
        <v>372</v>
      </c>
      <c r="B17269" t="s">
        <v>209</v>
      </c>
      <c r="C17269" t="s">
        <v>482</v>
      </c>
      <c r="D17269">
        <v>244000000</v>
      </c>
      <c r="E17269">
        <v>2020</v>
      </c>
    </row>
    <row r="17270" spans="1:5" x14ac:dyDescent="0.25">
      <c r="A17270" t="s">
        <v>372</v>
      </c>
      <c r="B17270" t="s">
        <v>209</v>
      </c>
      <c r="C17270" t="s">
        <v>483</v>
      </c>
      <c r="D17270">
        <v>0</v>
      </c>
      <c r="E17270">
        <v>2018</v>
      </c>
    </row>
    <row r="17271" spans="1:5" x14ac:dyDescent="0.25">
      <c r="A17271" t="s">
        <v>372</v>
      </c>
      <c r="B17271" t="s">
        <v>209</v>
      </c>
      <c r="C17271" t="s">
        <v>483</v>
      </c>
      <c r="D17271">
        <v>0</v>
      </c>
      <c r="E17271">
        <v>2019</v>
      </c>
    </row>
    <row r="17272" spans="1:5" x14ac:dyDescent="0.25">
      <c r="A17272" t="s">
        <v>372</v>
      </c>
      <c r="B17272" t="s">
        <v>209</v>
      </c>
      <c r="C17272" t="s">
        <v>483</v>
      </c>
      <c r="D17272">
        <v>0</v>
      </c>
      <c r="E17272">
        <v>2020</v>
      </c>
    </row>
    <row r="17273" spans="1:5" x14ac:dyDescent="0.25">
      <c r="A17273" t="s">
        <v>372</v>
      </c>
      <c r="B17273" t="s">
        <v>209</v>
      </c>
      <c r="C17273" t="s">
        <v>484</v>
      </c>
      <c r="D17273">
        <v>0</v>
      </c>
      <c r="E17273">
        <v>2018</v>
      </c>
    </row>
    <row r="17274" spans="1:5" x14ac:dyDescent="0.25">
      <c r="A17274" t="s">
        <v>372</v>
      </c>
      <c r="B17274" t="s">
        <v>209</v>
      </c>
      <c r="C17274" t="s">
        <v>484</v>
      </c>
      <c r="D17274">
        <v>0</v>
      </c>
      <c r="E17274">
        <v>2019</v>
      </c>
    </row>
    <row r="17275" spans="1:5" x14ac:dyDescent="0.25">
      <c r="A17275" t="s">
        <v>372</v>
      </c>
      <c r="B17275" t="s">
        <v>209</v>
      </c>
      <c r="C17275" t="s">
        <v>484</v>
      </c>
      <c r="D17275">
        <v>0</v>
      </c>
      <c r="E17275">
        <v>2020</v>
      </c>
    </row>
    <row r="17276" spans="1:5" x14ac:dyDescent="0.25">
      <c r="A17276" t="s">
        <v>372</v>
      </c>
      <c r="B17276" t="s">
        <v>209</v>
      </c>
      <c r="C17276" t="s">
        <v>485</v>
      </c>
      <c r="D17276">
        <v>-12459000000</v>
      </c>
      <c r="E17276">
        <v>2018</v>
      </c>
    </row>
    <row r="17277" spans="1:5" x14ac:dyDescent="0.25">
      <c r="A17277" t="s">
        <v>372</v>
      </c>
      <c r="B17277" t="s">
        <v>209</v>
      </c>
      <c r="C17277" t="s">
        <v>485</v>
      </c>
      <c r="D17277">
        <v>-12567000000</v>
      </c>
      <c r="E17277">
        <v>2020</v>
      </c>
    </row>
    <row r="17278" spans="1:5" x14ac:dyDescent="0.25">
      <c r="A17278" t="s">
        <v>372</v>
      </c>
      <c r="B17278" t="s">
        <v>209</v>
      </c>
      <c r="C17278" t="s">
        <v>495</v>
      </c>
      <c r="D17278">
        <v>0</v>
      </c>
      <c r="E17278">
        <v>2019</v>
      </c>
    </row>
    <row r="17279" spans="1:5" x14ac:dyDescent="0.25">
      <c r="A17279" t="s">
        <v>372</v>
      </c>
      <c r="B17279" t="s">
        <v>209</v>
      </c>
      <c r="C17279" t="s">
        <v>486</v>
      </c>
      <c r="D17279">
        <v>-1171000000</v>
      </c>
      <c r="E17279">
        <v>2018</v>
      </c>
    </row>
    <row r="17280" spans="1:5" x14ac:dyDescent="0.25">
      <c r="A17280" t="s">
        <v>372</v>
      </c>
      <c r="B17280" t="s">
        <v>209</v>
      </c>
      <c r="C17280" t="s">
        <v>486</v>
      </c>
      <c r="D17280">
        <v>218000000</v>
      </c>
      <c r="E17280">
        <v>2019</v>
      </c>
    </row>
    <row r="17281" spans="1:5" x14ac:dyDescent="0.25">
      <c r="A17281" t="s">
        <v>372</v>
      </c>
      <c r="B17281" t="s">
        <v>209</v>
      </c>
      <c r="C17281" t="s">
        <v>486</v>
      </c>
      <c r="D17281">
        <v>162000000</v>
      </c>
      <c r="E17281">
        <v>2020</v>
      </c>
    </row>
    <row r="17282" spans="1:5" x14ac:dyDescent="0.25">
      <c r="A17282" t="s">
        <v>374</v>
      </c>
      <c r="B17282" t="s">
        <v>211</v>
      </c>
      <c r="C17282" t="s">
        <v>411</v>
      </c>
      <c r="D17282">
        <v>2906000000</v>
      </c>
      <c r="E17282">
        <v>2018</v>
      </c>
    </row>
    <row r="17283" spans="1:5" x14ac:dyDescent="0.25">
      <c r="A17283" t="s">
        <v>374</v>
      </c>
      <c r="B17283" t="s">
        <v>211</v>
      </c>
      <c r="C17283" t="s">
        <v>411</v>
      </c>
      <c r="D17283">
        <v>2416000000</v>
      </c>
      <c r="E17283">
        <v>2019</v>
      </c>
    </row>
    <row r="17284" spans="1:5" x14ac:dyDescent="0.25">
      <c r="A17284" t="s">
        <v>374</v>
      </c>
      <c r="B17284" t="s">
        <v>211</v>
      </c>
      <c r="C17284" t="s">
        <v>411</v>
      </c>
      <c r="D17284">
        <v>3301000000</v>
      </c>
      <c r="E17284">
        <v>2020</v>
      </c>
    </row>
    <row r="17285" spans="1:5" x14ac:dyDescent="0.25">
      <c r="A17285" t="s">
        <v>374</v>
      </c>
      <c r="B17285" t="s">
        <v>211</v>
      </c>
      <c r="C17285" t="s">
        <v>10</v>
      </c>
      <c r="D17285">
        <v>2904000000</v>
      </c>
      <c r="E17285">
        <v>2018</v>
      </c>
    </row>
    <row r="17286" spans="1:5" x14ac:dyDescent="0.25">
      <c r="A17286" t="s">
        <v>374</v>
      </c>
      <c r="B17286" t="s">
        <v>211</v>
      </c>
      <c r="C17286" t="s">
        <v>10</v>
      </c>
      <c r="D17286">
        <v>2471000000</v>
      </c>
      <c r="E17286">
        <v>2019</v>
      </c>
    </row>
    <row r="17287" spans="1:5" x14ac:dyDescent="0.25">
      <c r="A17287" t="s">
        <v>374</v>
      </c>
      <c r="B17287" t="s">
        <v>211</v>
      </c>
      <c r="C17287" t="s">
        <v>10</v>
      </c>
      <c r="D17287">
        <v>4003000000</v>
      </c>
      <c r="E17287">
        <v>2020</v>
      </c>
    </row>
    <row r="17288" spans="1:5" x14ac:dyDescent="0.25">
      <c r="A17288" t="s">
        <v>374</v>
      </c>
      <c r="B17288" t="s">
        <v>211</v>
      </c>
      <c r="C17288" t="s">
        <v>412</v>
      </c>
      <c r="D17288">
        <v>0</v>
      </c>
      <c r="E17288">
        <v>2018</v>
      </c>
    </row>
    <row r="17289" spans="1:5" x14ac:dyDescent="0.25">
      <c r="A17289" t="s">
        <v>374</v>
      </c>
      <c r="B17289" t="s">
        <v>211</v>
      </c>
      <c r="C17289" t="s">
        <v>412</v>
      </c>
      <c r="D17289">
        <v>0</v>
      </c>
      <c r="E17289">
        <v>2019</v>
      </c>
    </row>
    <row r="17290" spans="1:5" x14ac:dyDescent="0.25">
      <c r="A17290" t="s">
        <v>374</v>
      </c>
      <c r="B17290" t="s">
        <v>211</v>
      </c>
      <c r="C17290" t="s">
        <v>412</v>
      </c>
      <c r="D17290">
        <v>0</v>
      </c>
      <c r="E17290">
        <v>2020</v>
      </c>
    </row>
    <row r="17291" spans="1:5" x14ac:dyDescent="0.25">
      <c r="A17291" t="s">
        <v>374</v>
      </c>
      <c r="B17291" t="s">
        <v>211</v>
      </c>
      <c r="C17291" t="s">
        <v>413</v>
      </c>
      <c r="D17291">
        <v>2668000000</v>
      </c>
      <c r="E17291">
        <v>2018</v>
      </c>
    </row>
    <row r="17292" spans="1:5" x14ac:dyDescent="0.25">
      <c r="A17292" t="s">
        <v>374</v>
      </c>
      <c r="B17292" t="s">
        <v>211</v>
      </c>
      <c r="C17292" t="s">
        <v>413</v>
      </c>
      <c r="D17292">
        <v>2369000000</v>
      </c>
      <c r="E17292">
        <v>2019</v>
      </c>
    </row>
    <row r="17293" spans="1:5" x14ac:dyDescent="0.25">
      <c r="A17293" t="s">
        <v>374</v>
      </c>
      <c r="B17293" t="s">
        <v>211</v>
      </c>
      <c r="C17293" t="s">
        <v>413</v>
      </c>
      <c r="D17293">
        <v>2463000000</v>
      </c>
      <c r="E17293">
        <v>2020</v>
      </c>
    </row>
    <row r="17294" spans="1:5" x14ac:dyDescent="0.25">
      <c r="A17294" t="s">
        <v>374</v>
      </c>
      <c r="B17294" t="s">
        <v>211</v>
      </c>
      <c r="C17294" t="s">
        <v>15</v>
      </c>
      <c r="D17294">
        <v>32718000000</v>
      </c>
      <c r="E17294">
        <v>2018</v>
      </c>
    </row>
    <row r="17295" spans="1:5" x14ac:dyDescent="0.25">
      <c r="A17295" t="s">
        <v>374</v>
      </c>
      <c r="B17295" t="s">
        <v>211</v>
      </c>
      <c r="C17295" t="s">
        <v>15</v>
      </c>
      <c r="D17295">
        <v>32957000000</v>
      </c>
      <c r="E17295">
        <v>2019</v>
      </c>
    </row>
    <row r="17296" spans="1:5" x14ac:dyDescent="0.25">
      <c r="A17296" t="s">
        <v>374</v>
      </c>
      <c r="B17296" t="s">
        <v>211</v>
      </c>
      <c r="C17296" t="s">
        <v>15</v>
      </c>
      <c r="D17296">
        <v>35594000000</v>
      </c>
      <c r="E17296">
        <v>2020</v>
      </c>
    </row>
    <row r="17297" spans="1:5" x14ac:dyDescent="0.25">
      <c r="A17297" t="s">
        <v>374</v>
      </c>
      <c r="B17297" t="s">
        <v>211</v>
      </c>
      <c r="C17297" t="s">
        <v>414</v>
      </c>
      <c r="D17297">
        <v>-784000000</v>
      </c>
      <c r="E17297">
        <v>2018</v>
      </c>
    </row>
    <row r="17298" spans="1:5" x14ac:dyDescent="0.25">
      <c r="A17298" t="s">
        <v>374</v>
      </c>
      <c r="B17298" t="s">
        <v>211</v>
      </c>
      <c r="C17298" t="s">
        <v>414</v>
      </c>
      <c r="D17298">
        <v>-887000000</v>
      </c>
      <c r="E17298">
        <v>2019</v>
      </c>
    </row>
    <row r="17299" spans="1:5" x14ac:dyDescent="0.25">
      <c r="A17299" t="s">
        <v>374</v>
      </c>
      <c r="B17299" t="s">
        <v>211</v>
      </c>
      <c r="C17299" t="s">
        <v>414</v>
      </c>
      <c r="D17299">
        <v>-1407000000</v>
      </c>
      <c r="E17299">
        <v>2020</v>
      </c>
    </row>
    <row r="17300" spans="1:5" x14ac:dyDescent="0.25">
      <c r="A17300" t="s">
        <v>374</v>
      </c>
      <c r="B17300" t="s">
        <v>211</v>
      </c>
      <c r="C17300" t="s">
        <v>415</v>
      </c>
      <c r="D17300">
        <v>-31500000000</v>
      </c>
      <c r="E17300">
        <v>2018</v>
      </c>
    </row>
    <row r="17301" spans="1:5" x14ac:dyDescent="0.25">
      <c r="A17301" t="s">
        <v>374</v>
      </c>
      <c r="B17301" t="s">
        <v>211</v>
      </c>
      <c r="C17301" t="s">
        <v>415</v>
      </c>
      <c r="D17301">
        <v>-6386000000</v>
      </c>
      <c r="E17301">
        <v>2019</v>
      </c>
    </row>
    <row r="17302" spans="1:5" x14ac:dyDescent="0.25">
      <c r="A17302" t="s">
        <v>374</v>
      </c>
      <c r="B17302" t="s">
        <v>211</v>
      </c>
      <c r="C17302" t="s">
        <v>415</v>
      </c>
      <c r="D17302">
        <v>-5707000000</v>
      </c>
      <c r="E17302">
        <v>2020</v>
      </c>
    </row>
    <row r="17303" spans="1:5" x14ac:dyDescent="0.25">
      <c r="A17303" t="s">
        <v>374</v>
      </c>
      <c r="B17303" t="s">
        <v>211</v>
      </c>
      <c r="C17303" t="s">
        <v>416</v>
      </c>
      <c r="D17303">
        <v>2381000000</v>
      </c>
      <c r="E17303">
        <v>2018</v>
      </c>
    </row>
    <row r="17304" spans="1:5" x14ac:dyDescent="0.25">
      <c r="A17304" t="s">
        <v>374</v>
      </c>
      <c r="B17304" t="s">
        <v>211</v>
      </c>
      <c r="C17304" t="s">
        <v>416</v>
      </c>
      <c r="D17304">
        <v>-806000000</v>
      </c>
      <c r="E17304">
        <v>2019</v>
      </c>
    </row>
    <row r="17305" spans="1:5" x14ac:dyDescent="0.25">
      <c r="A17305" t="s">
        <v>374</v>
      </c>
      <c r="B17305" t="s">
        <v>211</v>
      </c>
      <c r="C17305" t="s">
        <v>416</v>
      </c>
      <c r="D17305">
        <v>-5263000000</v>
      </c>
      <c r="E17305">
        <v>2020</v>
      </c>
    </row>
    <row r="17306" spans="1:5" x14ac:dyDescent="0.25">
      <c r="A17306" t="s">
        <v>374</v>
      </c>
      <c r="B17306" t="s">
        <v>211</v>
      </c>
      <c r="C17306" t="s">
        <v>417</v>
      </c>
      <c r="D17306">
        <v>3908000000</v>
      </c>
      <c r="E17306">
        <v>2018</v>
      </c>
    </row>
    <row r="17307" spans="1:5" x14ac:dyDescent="0.25">
      <c r="A17307" t="s">
        <v>374</v>
      </c>
      <c r="B17307" t="s">
        <v>211</v>
      </c>
      <c r="C17307" t="s">
        <v>417</v>
      </c>
      <c r="D17307">
        <v>7286000000</v>
      </c>
      <c r="E17307">
        <v>2019</v>
      </c>
    </row>
    <row r="17308" spans="1:5" x14ac:dyDescent="0.25">
      <c r="A17308" t="s">
        <v>374</v>
      </c>
      <c r="B17308" t="s">
        <v>211</v>
      </c>
      <c r="C17308" t="s">
        <v>417</v>
      </c>
      <c r="D17308">
        <v>5814000000</v>
      </c>
      <c r="E17308">
        <v>2020</v>
      </c>
    </row>
    <row r="17309" spans="1:5" x14ac:dyDescent="0.25">
      <c r="A17309" t="s">
        <v>374</v>
      </c>
      <c r="B17309" t="s">
        <v>211</v>
      </c>
      <c r="C17309" t="s">
        <v>418</v>
      </c>
      <c r="D17309">
        <v>11777000000</v>
      </c>
      <c r="E17309">
        <v>2018</v>
      </c>
    </row>
    <row r="17310" spans="1:5" x14ac:dyDescent="0.25">
      <c r="A17310" t="s">
        <v>374</v>
      </c>
      <c r="B17310" t="s">
        <v>211</v>
      </c>
      <c r="C17310" t="s">
        <v>418</v>
      </c>
      <c r="D17310">
        <v>11839000000</v>
      </c>
      <c r="E17310">
        <v>2019</v>
      </c>
    </row>
    <row r="17311" spans="1:5" x14ac:dyDescent="0.25">
      <c r="A17311" t="s">
        <v>374</v>
      </c>
      <c r="B17311" t="s">
        <v>211</v>
      </c>
      <c r="C17311" t="s">
        <v>418</v>
      </c>
      <c r="D17311">
        <v>6707000000</v>
      </c>
      <c r="E17311">
        <v>2020</v>
      </c>
    </row>
    <row r="17312" spans="1:5" x14ac:dyDescent="0.25">
      <c r="A17312" t="s">
        <v>374</v>
      </c>
      <c r="B17312" t="s">
        <v>211</v>
      </c>
      <c r="C17312" t="s">
        <v>419</v>
      </c>
      <c r="D17312">
        <v>-734000000</v>
      </c>
      <c r="E17312">
        <v>2018</v>
      </c>
    </row>
    <row r="17313" spans="1:5" x14ac:dyDescent="0.25">
      <c r="A17313" t="s">
        <v>374</v>
      </c>
      <c r="B17313" t="s">
        <v>211</v>
      </c>
      <c r="C17313" t="s">
        <v>419</v>
      </c>
      <c r="D17313">
        <v>-1373000000</v>
      </c>
      <c r="E17313">
        <v>2019</v>
      </c>
    </row>
    <row r="17314" spans="1:5" x14ac:dyDescent="0.25">
      <c r="A17314" t="s">
        <v>374</v>
      </c>
      <c r="B17314" t="s">
        <v>211</v>
      </c>
      <c r="C17314" t="s">
        <v>419</v>
      </c>
      <c r="D17314">
        <v>1529000000</v>
      </c>
      <c r="E17314">
        <v>2020</v>
      </c>
    </row>
    <row r="17315" spans="1:5" x14ac:dyDescent="0.25">
      <c r="A17315" t="s">
        <v>374</v>
      </c>
      <c r="B17315" t="s">
        <v>211</v>
      </c>
      <c r="C17315" t="s">
        <v>420</v>
      </c>
      <c r="D17315">
        <v>-337000000</v>
      </c>
      <c r="E17315">
        <v>2018</v>
      </c>
    </row>
    <row r="17316" spans="1:5" x14ac:dyDescent="0.25">
      <c r="A17316" t="s">
        <v>374</v>
      </c>
      <c r="B17316" t="s">
        <v>211</v>
      </c>
      <c r="C17316" t="s">
        <v>420</v>
      </c>
      <c r="D17316">
        <v>-273000000</v>
      </c>
      <c r="E17316">
        <v>2019</v>
      </c>
    </row>
    <row r="17317" spans="1:5" x14ac:dyDescent="0.25">
      <c r="A17317" t="s">
        <v>374</v>
      </c>
      <c r="B17317" t="s">
        <v>211</v>
      </c>
      <c r="C17317" t="s">
        <v>420</v>
      </c>
      <c r="D17317">
        <v>1157000000</v>
      </c>
      <c r="E17317">
        <v>2020</v>
      </c>
    </row>
    <row r="17318" spans="1:5" x14ac:dyDescent="0.25">
      <c r="A17318" t="s">
        <v>374</v>
      </c>
      <c r="B17318" t="s">
        <v>211</v>
      </c>
      <c r="C17318" t="s">
        <v>421</v>
      </c>
      <c r="D17318">
        <v>911000000</v>
      </c>
      <c r="E17318">
        <v>2018</v>
      </c>
    </row>
    <row r="17319" spans="1:5" x14ac:dyDescent="0.25">
      <c r="A17319" t="s">
        <v>374</v>
      </c>
      <c r="B17319" t="s">
        <v>211</v>
      </c>
      <c r="C17319" t="s">
        <v>421</v>
      </c>
      <c r="D17319">
        <v>-2819000000</v>
      </c>
      <c r="E17319">
        <v>2019</v>
      </c>
    </row>
    <row r="17320" spans="1:5" x14ac:dyDescent="0.25">
      <c r="A17320" t="s">
        <v>374</v>
      </c>
      <c r="B17320" t="s">
        <v>211</v>
      </c>
      <c r="C17320" t="s">
        <v>421</v>
      </c>
      <c r="D17320">
        <v>1435000000</v>
      </c>
      <c r="E17320">
        <v>2020</v>
      </c>
    </row>
    <row r="17321" spans="1:5" x14ac:dyDescent="0.25">
      <c r="A17321" t="s">
        <v>374</v>
      </c>
      <c r="B17321" t="s">
        <v>211</v>
      </c>
      <c r="C17321" t="s">
        <v>422</v>
      </c>
      <c r="D17321">
        <v>-2006000000</v>
      </c>
      <c r="E17321">
        <v>2018</v>
      </c>
    </row>
    <row r="17322" spans="1:5" x14ac:dyDescent="0.25">
      <c r="A17322" t="s">
        <v>374</v>
      </c>
      <c r="B17322" t="s">
        <v>211</v>
      </c>
      <c r="C17322" t="s">
        <v>422</v>
      </c>
      <c r="D17322">
        <v>1095000000</v>
      </c>
      <c r="E17322">
        <v>2019</v>
      </c>
    </row>
    <row r="17323" spans="1:5" x14ac:dyDescent="0.25">
      <c r="A17323" t="s">
        <v>374</v>
      </c>
      <c r="B17323" t="s">
        <v>211</v>
      </c>
      <c r="C17323" t="s">
        <v>422</v>
      </c>
      <c r="D17323">
        <v>1361000000</v>
      </c>
      <c r="E17323">
        <v>2020</v>
      </c>
    </row>
    <row r="17324" spans="1:5" x14ac:dyDescent="0.25">
      <c r="A17324" t="s">
        <v>374</v>
      </c>
      <c r="B17324" t="s">
        <v>211</v>
      </c>
      <c r="C17324" t="s">
        <v>423</v>
      </c>
      <c r="D17324">
        <v>0</v>
      </c>
      <c r="E17324">
        <v>2018</v>
      </c>
    </row>
    <row r="17325" spans="1:5" x14ac:dyDescent="0.25">
      <c r="A17325" t="s">
        <v>374</v>
      </c>
      <c r="B17325" t="s">
        <v>211</v>
      </c>
      <c r="C17325" t="s">
        <v>423</v>
      </c>
      <c r="D17325">
        <v>343000000</v>
      </c>
      <c r="E17325">
        <v>2019</v>
      </c>
    </row>
    <row r="17326" spans="1:5" x14ac:dyDescent="0.25">
      <c r="A17326" t="s">
        <v>374</v>
      </c>
      <c r="B17326" t="s">
        <v>211</v>
      </c>
      <c r="C17326" t="s">
        <v>423</v>
      </c>
      <c r="D17326">
        <v>586000000</v>
      </c>
      <c r="E17326">
        <v>2020</v>
      </c>
    </row>
    <row r="17327" spans="1:5" x14ac:dyDescent="0.25">
      <c r="A17327" t="s">
        <v>374</v>
      </c>
      <c r="B17327" t="s">
        <v>211</v>
      </c>
      <c r="C17327" t="s">
        <v>424</v>
      </c>
      <c r="D17327">
        <v>0</v>
      </c>
      <c r="E17327">
        <v>2018</v>
      </c>
    </row>
    <row r="17328" spans="1:5" x14ac:dyDescent="0.25">
      <c r="A17328" t="s">
        <v>374</v>
      </c>
      <c r="B17328" t="s">
        <v>211</v>
      </c>
      <c r="C17328" t="s">
        <v>424</v>
      </c>
      <c r="D17328">
        <v>0</v>
      </c>
      <c r="E17328">
        <v>2019</v>
      </c>
    </row>
    <row r="17329" spans="1:5" x14ac:dyDescent="0.25">
      <c r="A17329" t="s">
        <v>374</v>
      </c>
      <c r="B17329" t="s">
        <v>211</v>
      </c>
      <c r="C17329" t="s">
        <v>424</v>
      </c>
      <c r="D17329">
        <v>0</v>
      </c>
      <c r="E17329">
        <v>2020</v>
      </c>
    </row>
    <row r="17330" spans="1:5" x14ac:dyDescent="0.25">
      <c r="A17330" t="s">
        <v>374</v>
      </c>
      <c r="B17330" t="s">
        <v>211</v>
      </c>
      <c r="C17330" t="s">
        <v>425</v>
      </c>
      <c r="D17330">
        <v>-5083000000</v>
      </c>
      <c r="E17330">
        <v>2018</v>
      </c>
    </row>
    <row r="17331" spans="1:5" x14ac:dyDescent="0.25">
      <c r="A17331" t="s">
        <v>374</v>
      </c>
      <c r="B17331" t="s">
        <v>211</v>
      </c>
      <c r="C17331" t="s">
        <v>425</v>
      </c>
      <c r="D17331">
        <v>4272000000</v>
      </c>
      <c r="E17331">
        <v>2019</v>
      </c>
    </row>
    <row r="17332" spans="1:5" x14ac:dyDescent="0.25">
      <c r="A17332" t="s">
        <v>374</v>
      </c>
      <c r="B17332" t="s">
        <v>211</v>
      </c>
      <c r="C17332" t="s">
        <v>425</v>
      </c>
      <c r="D17332">
        <v>5305000000</v>
      </c>
      <c r="E17332">
        <v>2020</v>
      </c>
    </row>
    <row r="17333" spans="1:5" x14ac:dyDescent="0.25">
      <c r="A17333" t="s">
        <v>374</v>
      </c>
      <c r="B17333" t="s">
        <v>211</v>
      </c>
      <c r="C17333" t="s">
        <v>426</v>
      </c>
      <c r="D17333">
        <v>-5083000000</v>
      </c>
      <c r="E17333">
        <v>2018</v>
      </c>
    </row>
    <row r="17334" spans="1:5" x14ac:dyDescent="0.25">
      <c r="A17334" t="s">
        <v>374</v>
      </c>
      <c r="B17334" t="s">
        <v>211</v>
      </c>
      <c r="C17334" t="s">
        <v>426</v>
      </c>
      <c r="D17334">
        <v>4272000000</v>
      </c>
      <c r="E17334">
        <v>2019</v>
      </c>
    </row>
    <row r="17335" spans="1:5" x14ac:dyDescent="0.25">
      <c r="A17335" t="s">
        <v>374</v>
      </c>
      <c r="B17335" t="s">
        <v>211</v>
      </c>
      <c r="C17335" t="s">
        <v>426</v>
      </c>
      <c r="D17335">
        <v>5305000000</v>
      </c>
      <c r="E17335">
        <v>2020</v>
      </c>
    </row>
    <row r="17336" spans="1:5" x14ac:dyDescent="0.25">
      <c r="A17336" t="s">
        <v>374</v>
      </c>
      <c r="B17336" t="s">
        <v>211</v>
      </c>
      <c r="C17336" t="s">
        <v>21</v>
      </c>
      <c r="D17336">
        <v>10244000000</v>
      </c>
      <c r="E17336">
        <v>2018</v>
      </c>
    </row>
    <row r="17337" spans="1:5" x14ac:dyDescent="0.25">
      <c r="A17337" t="s">
        <v>374</v>
      </c>
      <c r="B17337" t="s">
        <v>211</v>
      </c>
      <c r="C17337" t="s">
        <v>21</v>
      </c>
      <c r="D17337">
        <v>8599000000</v>
      </c>
      <c r="E17337">
        <v>2019</v>
      </c>
    </row>
    <row r="17338" spans="1:5" x14ac:dyDescent="0.25">
      <c r="A17338" t="s">
        <v>374</v>
      </c>
      <c r="B17338" t="s">
        <v>211</v>
      </c>
      <c r="C17338" t="s">
        <v>21</v>
      </c>
      <c r="D17338">
        <v>9255000000</v>
      </c>
      <c r="E17338">
        <v>2020</v>
      </c>
    </row>
    <row r="17339" spans="1:5" x14ac:dyDescent="0.25">
      <c r="A17339" t="s">
        <v>374</v>
      </c>
      <c r="B17339" t="s">
        <v>211</v>
      </c>
      <c r="C17339" t="s">
        <v>427</v>
      </c>
      <c r="D17339">
        <v>21990000000</v>
      </c>
      <c r="E17339">
        <v>2018</v>
      </c>
    </row>
    <row r="17340" spans="1:5" x14ac:dyDescent="0.25">
      <c r="A17340" t="s">
        <v>374</v>
      </c>
      <c r="B17340" t="s">
        <v>211</v>
      </c>
      <c r="C17340" t="s">
        <v>427</v>
      </c>
      <c r="D17340">
        <v>16606000000</v>
      </c>
      <c r="E17340">
        <v>2019</v>
      </c>
    </row>
    <row r="17341" spans="1:5" x14ac:dyDescent="0.25">
      <c r="A17341" t="s">
        <v>374</v>
      </c>
      <c r="B17341" t="s">
        <v>211</v>
      </c>
      <c r="C17341" t="s">
        <v>427</v>
      </c>
      <c r="D17341">
        <v>17276000000</v>
      </c>
      <c r="E17341">
        <v>2020</v>
      </c>
    </row>
    <row r="17342" spans="1:5" x14ac:dyDescent="0.25">
      <c r="A17342" t="s">
        <v>374</v>
      </c>
      <c r="B17342" t="s">
        <v>211</v>
      </c>
      <c r="C17342" t="s">
        <v>13</v>
      </c>
      <c r="D17342">
        <v>17384000000</v>
      </c>
      <c r="E17342">
        <v>2018</v>
      </c>
    </row>
    <row r="17343" spans="1:5" x14ac:dyDescent="0.25">
      <c r="A17343" t="s">
        <v>374</v>
      </c>
      <c r="B17343" t="s">
        <v>211</v>
      </c>
      <c r="C17343" t="s">
        <v>13</v>
      </c>
      <c r="D17343">
        <v>16765000000</v>
      </c>
      <c r="E17343">
        <v>2019</v>
      </c>
    </row>
    <row r="17344" spans="1:5" x14ac:dyDescent="0.25">
      <c r="A17344" t="s">
        <v>374</v>
      </c>
      <c r="B17344" t="s">
        <v>211</v>
      </c>
      <c r="C17344" t="s">
        <v>13</v>
      </c>
      <c r="D17344">
        <v>18519000000</v>
      </c>
      <c r="E17344">
        <v>2020</v>
      </c>
    </row>
    <row r="17345" spans="1:5" x14ac:dyDescent="0.25">
      <c r="A17345" t="s">
        <v>374</v>
      </c>
      <c r="B17345" t="s">
        <v>211</v>
      </c>
      <c r="C17345" t="s">
        <v>16</v>
      </c>
      <c r="D17345">
        <v>11389000000</v>
      </c>
      <c r="E17345">
        <v>2018</v>
      </c>
    </row>
    <row r="17346" spans="1:5" x14ac:dyDescent="0.25">
      <c r="A17346" t="s">
        <v>374</v>
      </c>
      <c r="B17346" t="s">
        <v>211</v>
      </c>
      <c r="C17346" t="s">
        <v>16</v>
      </c>
      <c r="D17346">
        <v>8935000000</v>
      </c>
      <c r="E17346">
        <v>2019</v>
      </c>
    </row>
    <row r="17347" spans="1:5" x14ac:dyDescent="0.25">
      <c r="A17347" t="s">
        <v>374</v>
      </c>
      <c r="B17347" t="s">
        <v>211</v>
      </c>
      <c r="C17347" t="s">
        <v>16</v>
      </c>
      <c r="D17347">
        <v>8672000000</v>
      </c>
      <c r="E17347">
        <v>2020</v>
      </c>
    </row>
    <row r="17348" spans="1:5" x14ac:dyDescent="0.25">
      <c r="A17348" t="s">
        <v>374</v>
      </c>
      <c r="B17348" t="s">
        <v>211</v>
      </c>
      <c r="C17348" t="s">
        <v>428</v>
      </c>
      <c r="D17348">
        <v>1561000000</v>
      </c>
      <c r="E17348">
        <v>2018</v>
      </c>
    </row>
    <row r="17349" spans="1:5" x14ac:dyDescent="0.25">
      <c r="A17349" t="s">
        <v>374</v>
      </c>
      <c r="B17349" t="s">
        <v>211</v>
      </c>
      <c r="C17349" t="s">
        <v>428</v>
      </c>
      <c r="D17349">
        <v>1393000000</v>
      </c>
      <c r="E17349">
        <v>2020</v>
      </c>
    </row>
    <row r="17350" spans="1:5" x14ac:dyDescent="0.25">
      <c r="A17350" t="s">
        <v>374</v>
      </c>
      <c r="B17350" t="s">
        <v>211</v>
      </c>
      <c r="C17350" t="s">
        <v>429</v>
      </c>
      <c r="D17350">
        <v>1561000000</v>
      </c>
      <c r="E17350">
        <v>2018</v>
      </c>
    </row>
    <row r="17351" spans="1:5" x14ac:dyDescent="0.25">
      <c r="A17351" t="s">
        <v>374</v>
      </c>
      <c r="B17351" t="s">
        <v>211</v>
      </c>
      <c r="C17351" t="s">
        <v>429</v>
      </c>
      <c r="D17351">
        <v>1401000000</v>
      </c>
      <c r="E17351">
        <v>2019</v>
      </c>
    </row>
    <row r="17352" spans="1:5" x14ac:dyDescent="0.25">
      <c r="A17352" t="s">
        <v>374</v>
      </c>
      <c r="B17352" t="s">
        <v>211</v>
      </c>
      <c r="C17352" t="s">
        <v>429</v>
      </c>
      <c r="D17352">
        <v>1401000000</v>
      </c>
      <c r="E17352">
        <v>2019</v>
      </c>
    </row>
    <row r="17353" spans="1:5" x14ac:dyDescent="0.25">
      <c r="A17353" t="s">
        <v>374</v>
      </c>
      <c r="B17353" t="s">
        <v>211</v>
      </c>
      <c r="C17353" t="s">
        <v>429</v>
      </c>
      <c r="D17353">
        <v>1393000000</v>
      </c>
      <c r="E17353">
        <v>2020</v>
      </c>
    </row>
    <row r="17354" spans="1:5" x14ac:dyDescent="0.25">
      <c r="A17354" t="s">
        <v>374</v>
      </c>
      <c r="B17354" t="s">
        <v>211</v>
      </c>
      <c r="C17354" t="s">
        <v>430</v>
      </c>
      <c r="D17354">
        <v>392000000</v>
      </c>
      <c r="E17354">
        <v>2018</v>
      </c>
    </row>
    <row r="17355" spans="1:5" x14ac:dyDescent="0.25">
      <c r="A17355" t="s">
        <v>374</v>
      </c>
      <c r="B17355" t="s">
        <v>211</v>
      </c>
      <c r="C17355" t="s">
        <v>430</v>
      </c>
      <c r="D17355">
        <v>7481000000</v>
      </c>
      <c r="E17355">
        <v>2019</v>
      </c>
    </row>
    <row r="17356" spans="1:5" x14ac:dyDescent="0.25">
      <c r="A17356" t="s">
        <v>374</v>
      </c>
      <c r="B17356" t="s">
        <v>211</v>
      </c>
      <c r="C17356" t="s">
        <v>430</v>
      </c>
      <c r="D17356">
        <v>5719000000</v>
      </c>
      <c r="E17356">
        <v>2020</v>
      </c>
    </row>
    <row r="17357" spans="1:5" x14ac:dyDescent="0.25">
      <c r="A17357" t="s">
        <v>374</v>
      </c>
      <c r="B17357" t="s">
        <v>211</v>
      </c>
      <c r="C17357" t="s">
        <v>431</v>
      </c>
      <c r="D17357">
        <v>0</v>
      </c>
      <c r="E17357">
        <v>2018</v>
      </c>
    </row>
    <row r="17358" spans="1:5" x14ac:dyDescent="0.25">
      <c r="A17358" t="s">
        <v>374</v>
      </c>
      <c r="B17358" t="s">
        <v>211</v>
      </c>
      <c r="C17358" t="s">
        <v>431</v>
      </c>
      <c r="D17358">
        <v>0</v>
      </c>
      <c r="E17358">
        <v>2019</v>
      </c>
    </row>
    <row r="17359" spans="1:5" x14ac:dyDescent="0.25">
      <c r="A17359" t="s">
        <v>374</v>
      </c>
      <c r="B17359" t="s">
        <v>211</v>
      </c>
      <c r="C17359" t="s">
        <v>431</v>
      </c>
      <c r="D17359">
        <v>0</v>
      </c>
      <c r="E17359">
        <v>2020</v>
      </c>
    </row>
    <row r="17360" spans="1:5" x14ac:dyDescent="0.25">
      <c r="A17360" t="s">
        <v>374</v>
      </c>
      <c r="B17360" t="s">
        <v>211</v>
      </c>
      <c r="C17360" t="s">
        <v>432</v>
      </c>
      <c r="D17360">
        <v>43373</v>
      </c>
      <c r="E17360">
        <v>2018</v>
      </c>
    </row>
    <row r="17361" spans="1:5" x14ac:dyDescent="0.25">
      <c r="A17361" t="s">
        <v>374</v>
      </c>
      <c r="B17361" t="s">
        <v>211</v>
      </c>
      <c r="C17361" t="s">
        <v>432</v>
      </c>
      <c r="D17361">
        <v>43737</v>
      </c>
      <c r="E17361">
        <v>2019</v>
      </c>
    </row>
    <row r="17362" spans="1:5" x14ac:dyDescent="0.25">
      <c r="A17362" t="s">
        <v>374</v>
      </c>
      <c r="B17362" t="s">
        <v>211</v>
      </c>
      <c r="C17362" t="s">
        <v>432</v>
      </c>
      <c r="D17362">
        <v>44101</v>
      </c>
      <c r="E17362">
        <v>2020</v>
      </c>
    </row>
    <row r="17363" spans="1:5" x14ac:dyDescent="0.25">
      <c r="A17363" t="s">
        <v>374</v>
      </c>
      <c r="B17363" t="s">
        <v>211</v>
      </c>
      <c r="C17363" t="s">
        <v>433</v>
      </c>
      <c r="D17363">
        <v>0</v>
      </c>
      <c r="E17363">
        <v>2018</v>
      </c>
    </row>
    <row r="17364" spans="1:5" x14ac:dyDescent="0.25">
      <c r="A17364" t="s">
        <v>374</v>
      </c>
      <c r="B17364" t="s">
        <v>211</v>
      </c>
      <c r="C17364" t="s">
        <v>433</v>
      </c>
      <c r="D17364">
        <v>0</v>
      </c>
      <c r="E17364">
        <v>2019</v>
      </c>
    </row>
    <row r="17365" spans="1:5" x14ac:dyDescent="0.25">
      <c r="A17365" t="s">
        <v>374</v>
      </c>
      <c r="B17365" t="s">
        <v>211</v>
      </c>
      <c r="C17365" t="s">
        <v>433</v>
      </c>
      <c r="D17365">
        <v>0</v>
      </c>
      <c r="E17365">
        <v>2020</v>
      </c>
    </row>
    <row r="17366" spans="1:5" x14ac:dyDescent="0.25">
      <c r="A17366" t="s">
        <v>374</v>
      </c>
      <c r="B17366" t="s">
        <v>211</v>
      </c>
      <c r="C17366" t="s">
        <v>434</v>
      </c>
      <c r="D17366">
        <v>807000000</v>
      </c>
      <c r="E17366">
        <v>2018</v>
      </c>
    </row>
    <row r="17367" spans="1:5" x14ac:dyDescent="0.25">
      <c r="A17367" t="s">
        <v>374</v>
      </c>
      <c r="B17367" t="s">
        <v>211</v>
      </c>
      <c r="C17367" t="s">
        <v>434</v>
      </c>
      <c r="D17367">
        <v>4909000000</v>
      </c>
      <c r="E17367">
        <v>2019</v>
      </c>
    </row>
    <row r="17368" spans="1:5" x14ac:dyDescent="0.25">
      <c r="A17368" t="s">
        <v>374</v>
      </c>
      <c r="B17368" t="s">
        <v>211</v>
      </c>
      <c r="C17368" t="s">
        <v>434</v>
      </c>
      <c r="D17368">
        <v>6077000000</v>
      </c>
      <c r="E17368">
        <v>2020</v>
      </c>
    </row>
    <row r="17369" spans="1:5" x14ac:dyDescent="0.25">
      <c r="A17369" t="s">
        <v>374</v>
      </c>
      <c r="B17369" t="s">
        <v>211</v>
      </c>
      <c r="C17369" t="s">
        <v>435</v>
      </c>
      <c r="D17369">
        <v>0</v>
      </c>
      <c r="E17369">
        <v>2018</v>
      </c>
    </row>
    <row r="17370" spans="1:5" x14ac:dyDescent="0.25">
      <c r="A17370" t="s">
        <v>374</v>
      </c>
      <c r="B17370" t="s">
        <v>211</v>
      </c>
      <c r="C17370" t="s">
        <v>435</v>
      </c>
      <c r="D17370">
        <v>0</v>
      </c>
      <c r="E17370">
        <v>2019</v>
      </c>
    </row>
    <row r="17371" spans="1:5" x14ac:dyDescent="0.25">
      <c r="A17371" t="s">
        <v>374</v>
      </c>
      <c r="B17371" t="s">
        <v>211</v>
      </c>
      <c r="C17371" t="s">
        <v>435</v>
      </c>
      <c r="D17371">
        <v>0</v>
      </c>
      <c r="E17371">
        <v>2020</v>
      </c>
    </row>
    <row r="17372" spans="1:5" x14ac:dyDescent="0.25">
      <c r="A17372" t="s">
        <v>374</v>
      </c>
      <c r="B17372" t="s">
        <v>211</v>
      </c>
      <c r="C17372" t="s">
        <v>436</v>
      </c>
      <c r="D17372">
        <v>6498000000</v>
      </c>
      <c r="E17372">
        <v>2018</v>
      </c>
    </row>
    <row r="17373" spans="1:5" x14ac:dyDescent="0.25">
      <c r="A17373" t="s">
        <v>374</v>
      </c>
      <c r="B17373" t="s">
        <v>211</v>
      </c>
      <c r="C17373" t="s">
        <v>436</v>
      </c>
      <c r="D17373">
        <v>6282000000</v>
      </c>
      <c r="E17373">
        <v>2019</v>
      </c>
    </row>
    <row r="17374" spans="1:5" x14ac:dyDescent="0.25">
      <c r="A17374" t="s">
        <v>374</v>
      </c>
      <c r="B17374" t="s">
        <v>211</v>
      </c>
      <c r="C17374" t="s">
        <v>436</v>
      </c>
      <c r="D17374">
        <v>6323000000</v>
      </c>
      <c r="E17374">
        <v>2020</v>
      </c>
    </row>
    <row r="17375" spans="1:5" x14ac:dyDescent="0.25">
      <c r="A17375" t="s">
        <v>374</v>
      </c>
      <c r="B17375" t="s">
        <v>211</v>
      </c>
      <c r="C17375" t="s">
        <v>437</v>
      </c>
      <c r="D17375">
        <v>12367000000</v>
      </c>
      <c r="E17375">
        <v>2018</v>
      </c>
    </row>
    <row r="17376" spans="1:5" x14ac:dyDescent="0.25">
      <c r="A17376" t="s">
        <v>374</v>
      </c>
      <c r="B17376" t="s">
        <v>211</v>
      </c>
      <c r="C17376" t="s">
        <v>437</v>
      </c>
      <c r="D17376">
        <v>15674000000</v>
      </c>
      <c r="E17376">
        <v>2019</v>
      </c>
    </row>
    <row r="17377" spans="1:5" x14ac:dyDescent="0.25">
      <c r="A17377" t="s">
        <v>374</v>
      </c>
      <c r="B17377" t="s">
        <v>211</v>
      </c>
      <c r="C17377" t="s">
        <v>437</v>
      </c>
      <c r="D17377">
        <v>14276000000</v>
      </c>
      <c r="E17377">
        <v>2020</v>
      </c>
    </row>
    <row r="17378" spans="1:5" x14ac:dyDescent="0.25">
      <c r="A17378" t="s">
        <v>374</v>
      </c>
      <c r="B17378" t="s">
        <v>211</v>
      </c>
      <c r="C17378" t="s">
        <v>438</v>
      </c>
      <c r="D17378">
        <v>-4964000000</v>
      </c>
      <c r="E17378">
        <v>2018</v>
      </c>
    </row>
    <row r="17379" spans="1:5" x14ac:dyDescent="0.25">
      <c r="A17379" t="s">
        <v>374</v>
      </c>
      <c r="B17379" t="s">
        <v>211</v>
      </c>
      <c r="C17379" t="s">
        <v>438</v>
      </c>
      <c r="D17379">
        <v>4386000000</v>
      </c>
      <c r="E17379">
        <v>2019</v>
      </c>
    </row>
    <row r="17380" spans="1:5" x14ac:dyDescent="0.25">
      <c r="A17380" t="s">
        <v>374</v>
      </c>
      <c r="B17380" t="s">
        <v>211</v>
      </c>
      <c r="C17380" t="s">
        <v>438</v>
      </c>
      <c r="D17380">
        <v>5198000000</v>
      </c>
      <c r="E17380">
        <v>2020</v>
      </c>
    </row>
    <row r="17381" spans="1:5" x14ac:dyDescent="0.25">
      <c r="A17381" t="s">
        <v>374</v>
      </c>
      <c r="B17381" t="s">
        <v>211</v>
      </c>
      <c r="C17381" t="s">
        <v>439</v>
      </c>
      <c r="D17381">
        <v>0</v>
      </c>
      <c r="E17381">
        <v>2018</v>
      </c>
    </row>
    <row r="17382" spans="1:5" x14ac:dyDescent="0.25">
      <c r="A17382" t="s">
        <v>374</v>
      </c>
      <c r="B17382" t="s">
        <v>211</v>
      </c>
      <c r="C17382" t="s">
        <v>439</v>
      </c>
      <c r="D17382">
        <v>0</v>
      </c>
      <c r="E17382">
        <v>2019</v>
      </c>
    </row>
    <row r="17383" spans="1:5" x14ac:dyDescent="0.25">
      <c r="A17383" t="s">
        <v>374</v>
      </c>
      <c r="B17383" t="s">
        <v>211</v>
      </c>
      <c r="C17383" t="s">
        <v>439</v>
      </c>
      <c r="D17383">
        <v>0</v>
      </c>
      <c r="E17383">
        <v>2020</v>
      </c>
    </row>
    <row r="17384" spans="1:5" x14ac:dyDescent="0.25">
      <c r="A17384" t="s">
        <v>374</v>
      </c>
      <c r="B17384" t="s">
        <v>211</v>
      </c>
      <c r="C17384" t="s">
        <v>23</v>
      </c>
      <c r="D17384">
        <v>5356000000</v>
      </c>
      <c r="E17384">
        <v>2018</v>
      </c>
    </row>
    <row r="17385" spans="1:5" x14ac:dyDescent="0.25">
      <c r="A17385" t="s">
        <v>374</v>
      </c>
      <c r="B17385" t="s">
        <v>211</v>
      </c>
      <c r="C17385" t="s">
        <v>23</v>
      </c>
      <c r="D17385">
        <v>3095000000</v>
      </c>
      <c r="E17385">
        <v>2019</v>
      </c>
    </row>
    <row r="17386" spans="1:5" x14ac:dyDescent="0.25">
      <c r="A17386" t="s">
        <v>374</v>
      </c>
      <c r="B17386" t="s">
        <v>211</v>
      </c>
      <c r="C17386" t="s">
        <v>23</v>
      </c>
      <c r="D17386">
        <v>521000000</v>
      </c>
      <c r="E17386">
        <v>2020</v>
      </c>
    </row>
    <row r="17387" spans="1:5" x14ac:dyDescent="0.25">
      <c r="A17387" t="s">
        <v>374</v>
      </c>
      <c r="B17387" t="s">
        <v>211</v>
      </c>
      <c r="C17387" t="s">
        <v>440</v>
      </c>
      <c r="D17387">
        <v>2955000000</v>
      </c>
      <c r="E17387">
        <v>2018</v>
      </c>
    </row>
    <row r="17388" spans="1:5" x14ac:dyDescent="0.25">
      <c r="A17388" t="s">
        <v>374</v>
      </c>
      <c r="B17388" t="s">
        <v>211</v>
      </c>
      <c r="C17388" t="s">
        <v>440</v>
      </c>
      <c r="D17388">
        <v>2172000000</v>
      </c>
      <c r="E17388">
        <v>2019</v>
      </c>
    </row>
    <row r="17389" spans="1:5" x14ac:dyDescent="0.25">
      <c r="A17389" t="s">
        <v>374</v>
      </c>
      <c r="B17389" t="s">
        <v>211</v>
      </c>
      <c r="C17389" t="s">
        <v>440</v>
      </c>
      <c r="D17389">
        <v>1653000000</v>
      </c>
      <c r="E17389">
        <v>2020</v>
      </c>
    </row>
    <row r="17390" spans="1:5" x14ac:dyDescent="0.25">
      <c r="A17390" t="s">
        <v>374</v>
      </c>
      <c r="B17390" t="s">
        <v>211</v>
      </c>
      <c r="C17390" t="s">
        <v>22</v>
      </c>
      <c r="D17390">
        <v>768000000</v>
      </c>
      <c r="E17390">
        <v>2018</v>
      </c>
    </row>
    <row r="17391" spans="1:5" x14ac:dyDescent="0.25">
      <c r="A17391" t="s">
        <v>374</v>
      </c>
      <c r="B17391" t="s">
        <v>211</v>
      </c>
      <c r="C17391" t="s">
        <v>22</v>
      </c>
      <c r="D17391">
        <v>627000000</v>
      </c>
      <c r="E17391">
        <v>2019</v>
      </c>
    </row>
    <row r="17392" spans="1:5" x14ac:dyDescent="0.25">
      <c r="A17392" t="s">
        <v>374</v>
      </c>
      <c r="B17392" t="s">
        <v>211</v>
      </c>
      <c r="C17392" t="s">
        <v>22</v>
      </c>
      <c r="D17392">
        <v>602000000</v>
      </c>
      <c r="E17392">
        <v>2020</v>
      </c>
    </row>
    <row r="17393" spans="1:5" x14ac:dyDescent="0.25">
      <c r="A17393" t="s">
        <v>374</v>
      </c>
      <c r="B17393" t="s">
        <v>211</v>
      </c>
      <c r="C17393" t="s">
        <v>441</v>
      </c>
      <c r="D17393">
        <v>0</v>
      </c>
      <c r="E17393">
        <v>2018</v>
      </c>
    </row>
    <row r="17394" spans="1:5" x14ac:dyDescent="0.25">
      <c r="A17394" t="s">
        <v>374</v>
      </c>
      <c r="B17394" t="s">
        <v>211</v>
      </c>
      <c r="C17394" t="s">
        <v>441</v>
      </c>
      <c r="D17394">
        <v>0</v>
      </c>
      <c r="E17394">
        <v>2019</v>
      </c>
    </row>
    <row r="17395" spans="1:5" x14ac:dyDescent="0.25">
      <c r="A17395" t="s">
        <v>374</v>
      </c>
      <c r="B17395" t="s">
        <v>211</v>
      </c>
      <c r="C17395" t="s">
        <v>441</v>
      </c>
      <c r="D17395">
        <v>0</v>
      </c>
      <c r="E17395">
        <v>2020</v>
      </c>
    </row>
    <row r="17396" spans="1:5" x14ac:dyDescent="0.25">
      <c r="A17396" t="s">
        <v>374</v>
      </c>
      <c r="B17396" t="s">
        <v>211</v>
      </c>
      <c r="C17396" t="s">
        <v>11</v>
      </c>
      <c r="D17396">
        <v>1693000000</v>
      </c>
      <c r="E17396">
        <v>2018</v>
      </c>
    </row>
    <row r="17397" spans="1:5" x14ac:dyDescent="0.25">
      <c r="A17397" t="s">
        <v>374</v>
      </c>
      <c r="B17397" t="s">
        <v>211</v>
      </c>
      <c r="C17397" t="s">
        <v>11</v>
      </c>
      <c r="D17397">
        <v>1400000000</v>
      </c>
      <c r="E17397">
        <v>2019</v>
      </c>
    </row>
    <row r="17398" spans="1:5" x14ac:dyDescent="0.25">
      <c r="A17398" t="s">
        <v>374</v>
      </c>
      <c r="B17398" t="s">
        <v>211</v>
      </c>
      <c r="C17398" t="s">
        <v>11</v>
      </c>
      <c r="D17398">
        <v>2598000000</v>
      </c>
      <c r="E17398">
        <v>2020</v>
      </c>
    </row>
    <row r="17399" spans="1:5" x14ac:dyDescent="0.25">
      <c r="A17399" t="s">
        <v>374</v>
      </c>
      <c r="B17399" t="s">
        <v>211</v>
      </c>
      <c r="C17399" t="s">
        <v>19</v>
      </c>
      <c r="D17399">
        <v>32718000000</v>
      </c>
      <c r="E17399">
        <v>2018</v>
      </c>
    </row>
    <row r="17400" spans="1:5" x14ac:dyDescent="0.25">
      <c r="A17400" t="s">
        <v>374</v>
      </c>
      <c r="B17400" t="s">
        <v>211</v>
      </c>
      <c r="C17400" t="s">
        <v>19</v>
      </c>
      <c r="D17400">
        <v>32957000000</v>
      </c>
      <c r="E17400">
        <v>2019</v>
      </c>
    </row>
    <row r="17401" spans="1:5" x14ac:dyDescent="0.25">
      <c r="A17401" t="s">
        <v>374</v>
      </c>
      <c r="B17401" t="s">
        <v>211</v>
      </c>
      <c r="C17401" t="s">
        <v>19</v>
      </c>
      <c r="D17401">
        <v>35594000000</v>
      </c>
      <c r="E17401">
        <v>2020</v>
      </c>
    </row>
    <row r="17402" spans="1:5" x14ac:dyDescent="0.25">
      <c r="A17402" t="s">
        <v>374</v>
      </c>
      <c r="B17402" t="s">
        <v>211</v>
      </c>
      <c r="C17402" t="s">
        <v>18</v>
      </c>
      <c r="D17402">
        <v>31911000000</v>
      </c>
      <c r="E17402">
        <v>2018</v>
      </c>
    </row>
    <row r="17403" spans="1:5" x14ac:dyDescent="0.25">
      <c r="A17403" t="s">
        <v>374</v>
      </c>
      <c r="B17403" t="s">
        <v>211</v>
      </c>
      <c r="C17403" t="s">
        <v>18</v>
      </c>
      <c r="D17403">
        <v>28048000000</v>
      </c>
      <c r="E17403">
        <v>2019</v>
      </c>
    </row>
    <row r="17404" spans="1:5" x14ac:dyDescent="0.25">
      <c r="A17404" t="s">
        <v>374</v>
      </c>
      <c r="B17404" t="s">
        <v>211</v>
      </c>
      <c r="C17404" t="s">
        <v>18</v>
      </c>
      <c r="D17404">
        <v>29517000000</v>
      </c>
      <c r="E17404">
        <v>2020</v>
      </c>
    </row>
    <row r="17405" spans="1:5" x14ac:dyDescent="0.25">
      <c r="A17405" t="s">
        <v>374</v>
      </c>
      <c r="B17405" t="s">
        <v>211</v>
      </c>
      <c r="C17405" t="s">
        <v>442</v>
      </c>
      <c r="D17405">
        <v>0</v>
      </c>
      <c r="E17405">
        <v>2018</v>
      </c>
    </row>
    <row r="17406" spans="1:5" x14ac:dyDescent="0.25">
      <c r="A17406" t="s">
        <v>374</v>
      </c>
      <c r="B17406" t="s">
        <v>211</v>
      </c>
      <c r="C17406" t="s">
        <v>442</v>
      </c>
      <c r="D17406">
        <v>0</v>
      </c>
      <c r="E17406">
        <v>2019</v>
      </c>
    </row>
    <row r="17407" spans="1:5" x14ac:dyDescent="0.25">
      <c r="A17407" t="s">
        <v>374</v>
      </c>
      <c r="B17407" t="s">
        <v>211</v>
      </c>
      <c r="C17407" t="s">
        <v>442</v>
      </c>
      <c r="D17407">
        <v>0</v>
      </c>
      <c r="E17407">
        <v>2020</v>
      </c>
    </row>
    <row r="17408" spans="1:5" x14ac:dyDescent="0.25">
      <c r="A17408" t="s">
        <v>374</v>
      </c>
      <c r="B17408" t="s">
        <v>211</v>
      </c>
      <c r="C17408" t="s">
        <v>443</v>
      </c>
      <c r="D17408">
        <v>35000000</v>
      </c>
      <c r="E17408">
        <v>2018</v>
      </c>
    </row>
    <row r="17409" spans="1:5" x14ac:dyDescent="0.25">
      <c r="A17409" t="s">
        <v>374</v>
      </c>
      <c r="B17409" t="s">
        <v>211</v>
      </c>
      <c r="C17409" t="s">
        <v>443</v>
      </c>
      <c r="D17409">
        <v>0</v>
      </c>
      <c r="E17409">
        <v>2019</v>
      </c>
    </row>
    <row r="17410" spans="1:5" x14ac:dyDescent="0.25">
      <c r="A17410" t="s">
        <v>374</v>
      </c>
      <c r="B17410" t="s">
        <v>211</v>
      </c>
      <c r="C17410" t="s">
        <v>443</v>
      </c>
      <c r="D17410">
        <v>0</v>
      </c>
      <c r="E17410">
        <v>2020</v>
      </c>
    </row>
    <row r="17411" spans="1:5" x14ac:dyDescent="0.25">
      <c r="A17411" t="s">
        <v>374</v>
      </c>
      <c r="B17411" t="s">
        <v>211</v>
      </c>
      <c r="C17411" t="s">
        <v>444</v>
      </c>
      <c r="D17411">
        <v>-5509000000</v>
      </c>
      <c r="E17411">
        <v>2018</v>
      </c>
    </row>
    <row r="17412" spans="1:5" x14ac:dyDescent="0.25">
      <c r="A17412" t="s">
        <v>374</v>
      </c>
      <c r="B17412" t="s">
        <v>211</v>
      </c>
      <c r="C17412" t="s">
        <v>444</v>
      </c>
      <c r="D17412">
        <v>-503000000</v>
      </c>
      <c r="E17412">
        <v>2019</v>
      </c>
    </row>
    <row r="17413" spans="1:5" x14ac:dyDescent="0.25">
      <c r="A17413" t="s">
        <v>374</v>
      </c>
      <c r="B17413" t="s">
        <v>211</v>
      </c>
      <c r="C17413" t="s">
        <v>444</v>
      </c>
      <c r="D17413">
        <v>-229000000</v>
      </c>
      <c r="E17413">
        <v>2020</v>
      </c>
    </row>
    <row r="17414" spans="1:5" x14ac:dyDescent="0.25">
      <c r="A17414" t="s">
        <v>374</v>
      </c>
      <c r="B17414" t="s">
        <v>211</v>
      </c>
      <c r="C17414" t="s">
        <v>445</v>
      </c>
      <c r="D17414">
        <v>555000000</v>
      </c>
      <c r="E17414">
        <v>2018</v>
      </c>
    </row>
    <row r="17415" spans="1:5" x14ac:dyDescent="0.25">
      <c r="A17415" t="s">
        <v>374</v>
      </c>
      <c r="B17415" t="s">
        <v>211</v>
      </c>
      <c r="C17415" t="s">
        <v>445</v>
      </c>
      <c r="D17415">
        <v>3786000000</v>
      </c>
      <c r="E17415">
        <v>2019</v>
      </c>
    </row>
    <row r="17416" spans="1:5" x14ac:dyDescent="0.25">
      <c r="A17416" t="s">
        <v>374</v>
      </c>
      <c r="B17416" t="s">
        <v>211</v>
      </c>
      <c r="C17416" t="s">
        <v>445</v>
      </c>
      <c r="D17416">
        <v>0</v>
      </c>
      <c r="E17416">
        <v>2020</v>
      </c>
    </row>
    <row r="17417" spans="1:5" x14ac:dyDescent="0.25">
      <c r="A17417" t="s">
        <v>374</v>
      </c>
      <c r="B17417" t="s">
        <v>211</v>
      </c>
      <c r="C17417" t="s">
        <v>446</v>
      </c>
      <c r="D17417">
        <v>0</v>
      </c>
      <c r="E17417">
        <v>2018</v>
      </c>
    </row>
    <row r="17418" spans="1:5" x14ac:dyDescent="0.25">
      <c r="A17418" t="s">
        <v>374</v>
      </c>
      <c r="B17418" t="s">
        <v>211</v>
      </c>
      <c r="C17418" t="s">
        <v>446</v>
      </c>
      <c r="D17418">
        <v>0</v>
      </c>
      <c r="E17418">
        <v>2019</v>
      </c>
    </row>
    <row r="17419" spans="1:5" x14ac:dyDescent="0.25">
      <c r="A17419" t="s">
        <v>374</v>
      </c>
      <c r="B17419" t="s">
        <v>211</v>
      </c>
      <c r="C17419" t="s">
        <v>446</v>
      </c>
      <c r="D17419">
        <v>0</v>
      </c>
      <c r="E17419">
        <v>2020</v>
      </c>
    </row>
    <row r="17420" spans="1:5" x14ac:dyDescent="0.25">
      <c r="A17420" t="s">
        <v>374</v>
      </c>
      <c r="B17420" t="s">
        <v>211</v>
      </c>
      <c r="C17420" t="s">
        <v>447</v>
      </c>
      <c r="D17420">
        <v>-31500000000</v>
      </c>
      <c r="E17420">
        <v>2018</v>
      </c>
    </row>
    <row r="17421" spans="1:5" x14ac:dyDescent="0.25">
      <c r="A17421" t="s">
        <v>374</v>
      </c>
      <c r="B17421" t="s">
        <v>211</v>
      </c>
      <c r="C17421" t="s">
        <v>447</v>
      </c>
      <c r="D17421">
        <v>-6386000000</v>
      </c>
      <c r="E17421">
        <v>2019</v>
      </c>
    </row>
    <row r="17422" spans="1:5" x14ac:dyDescent="0.25">
      <c r="A17422" t="s">
        <v>374</v>
      </c>
      <c r="B17422" t="s">
        <v>211</v>
      </c>
      <c r="C17422" t="s">
        <v>447</v>
      </c>
      <c r="D17422">
        <v>-5707000000</v>
      </c>
      <c r="E17422">
        <v>2020</v>
      </c>
    </row>
    <row r="17423" spans="1:5" x14ac:dyDescent="0.25">
      <c r="A17423" t="s">
        <v>374</v>
      </c>
      <c r="B17423" t="s">
        <v>211</v>
      </c>
      <c r="C17423" t="s">
        <v>448</v>
      </c>
      <c r="D17423">
        <v>0</v>
      </c>
      <c r="E17423">
        <v>2018</v>
      </c>
    </row>
    <row r="17424" spans="1:5" x14ac:dyDescent="0.25">
      <c r="A17424" t="s">
        <v>374</v>
      </c>
      <c r="B17424" t="s">
        <v>211</v>
      </c>
      <c r="C17424" t="s">
        <v>448</v>
      </c>
      <c r="D17424">
        <v>0</v>
      </c>
      <c r="E17424">
        <v>2019</v>
      </c>
    </row>
    <row r="17425" spans="1:5" x14ac:dyDescent="0.25">
      <c r="A17425" t="s">
        <v>374</v>
      </c>
      <c r="B17425" t="s">
        <v>211</v>
      </c>
      <c r="C17425" t="s">
        <v>448</v>
      </c>
      <c r="D17425">
        <v>0</v>
      </c>
      <c r="E17425">
        <v>2020</v>
      </c>
    </row>
    <row r="17426" spans="1:5" x14ac:dyDescent="0.25">
      <c r="A17426" t="s">
        <v>374</v>
      </c>
      <c r="B17426" t="s">
        <v>211</v>
      </c>
      <c r="C17426" t="s">
        <v>449</v>
      </c>
      <c r="D17426">
        <v>2485000000</v>
      </c>
      <c r="E17426">
        <v>2018</v>
      </c>
    </row>
    <row r="17427" spans="1:5" x14ac:dyDescent="0.25">
      <c r="A17427" t="s">
        <v>374</v>
      </c>
      <c r="B17427" t="s">
        <v>211</v>
      </c>
      <c r="C17427" t="s">
        <v>449</v>
      </c>
      <c r="D17427">
        <v>-622000000</v>
      </c>
      <c r="E17427">
        <v>2019</v>
      </c>
    </row>
    <row r="17428" spans="1:5" x14ac:dyDescent="0.25">
      <c r="A17428" t="s">
        <v>374</v>
      </c>
      <c r="B17428" t="s">
        <v>211</v>
      </c>
      <c r="C17428" t="s">
        <v>449</v>
      </c>
      <c r="D17428">
        <v>-5178000000</v>
      </c>
      <c r="E17428">
        <v>2020</v>
      </c>
    </row>
    <row r="17429" spans="1:5" x14ac:dyDescent="0.25">
      <c r="A17429" t="s">
        <v>374</v>
      </c>
      <c r="B17429" t="s">
        <v>211</v>
      </c>
      <c r="C17429" t="s">
        <v>450</v>
      </c>
      <c r="D17429">
        <v>0</v>
      </c>
      <c r="E17429">
        <v>2018</v>
      </c>
    </row>
    <row r="17430" spans="1:5" x14ac:dyDescent="0.25">
      <c r="A17430" t="s">
        <v>374</v>
      </c>
      <c r="B17430" t="s">
        <v>211</v>
      </c>
      <c r="C17430" t="s">
        <v>450</v>
      </c>
      <c r="D17430">
        <v>0</v>
      </c>
      <c r="E17430">
        <v>2019</v>
      </c>
    </row>
    <row r="17431" spans="1:5" x14ac:dyDescent="0.25">
      <c r="A17431" t="s">
        <v>374</v>
      </c>
      <c r="B17431" t="s">
        <v>211</v>
      </c>
      <c r="C17431" t="s">
        <v>450</v>
      </c>
      <c r="D17431">
        <v>0</v>
      </c>
      <c r="E17431">
        <v>2020</v>
      </c>
    </row>
    <row r="17432" spans="1:5" x14ac:dyDescent="0.25">
      <c r="A17432" t="s">
        <v>374</v>
      </c>
      <c r="B17432" t="s">
        <v>211</v>
      </c>
      <c r="C17432" t="s">
        <v>451</v>
      </c>
      <c r="D17432">
        <v>2053000000</v>
      </c>
      <c r="E17432">
        <v>2018</v>
      </c>
    </row>
    <row r="17433" spans="1:5" x14ac:dyDescent="0.25">
      <c r="A17433" t="s">
        <v>374</v>
      </c>
      <c r="B17433" t="s">
        <v>211</v>
      </c>
      <c r="C17433" t="s">
        <v>451</v>
      </c>
      <c r="D17433">
        <v>4909000000</v>
      </c>
      <c r="E17433">
        <v>2019</v>
      </c>
    </row>
    <row r="17434" spans="1:5" x14ac:dyDescent="0.25">
      <c r="A17434" t="s">
        <v>374</v>
      </c>
      <c r="B17434" t="s">
        <v>211</v>
      </c>
      <c r="C17434" t="s">
        <v>451</v>
      </c>
      <c r="D17434">
        <v>0</v>
      </c>
      <c r="E17434">
        <v>2020</v>
      </c>
    </row>
    <row r="17435" spans="1:5" x14ac:dyDescent="0.25">
      <c r="A17435" t="s">
        <v>374</v>
      </c>
      <c r="B17435" t="s">
        <v>211</v>
      </c>
      <c r="C17435" t="s">
        <v>452</v>
      </c>
      <c r="D17435">
        <v>0</v>
      </c>
      <c r="E17435">
        <v>2018</v>
      </c>
    </row>
    <row r="17436" spans="1:5" x14ac:dyDescent="0.25">
      <c r="A17436" t="s">
        <v>374</v>
      </c>
      <c r="B17436" t="s">
        <v>211</v>
      </c>
      <c r="C17436" t="s">
        <v>452</v>
      </c>
      <c r="D17436">
        <v>0</v>
      </c>
      <c r="E17436">
        <v>2019</v>
      </c>
    </row>
    <row r="17437" spans="1:5" x14ac:dyDescent="0.25">
      <c r="A17437" t="s">
        <v>374</v>
      </c>
      <c r="B17437" t="s">
        <v>211</v>
      </c>
      <c r="C17437" t="s">
        <v>452</v>
      </c>
      <c r="D17437">
        <v>0</v>
      </c>
      <c r="E17437">
        <v>2020</v>
      </c>
    </row>
    <row r="17438" spans="1:5" x14ac:dyDescent="0.25">
      <c r="A17438" t="s">
        <v>374</v>
      </c>
      <c r="B17438" t="s">
        <v>211</v>
      </c>
      <c r="C17438" t="s">
        <v>453</v>
      </c>
      <c r="D17438">
        <v>0</v>
      </c>
      <c r="E17438">
        <v>2018</v>
      </c>
    </row>
    <row r="17439" spans="1:5" x14ac:dyDescent="0.25">
      <c r="A17439" t="s">
        <v>374</v>
      </c>
      <c r="B17439" t="s">
        <v>211</v>
      </c>
      <c r="C17439" t="s">
        <v>453</v>
      </c>
      <c r="D17439">
        <v>0</v>
      </c>
      <c r="E17439">
        <v>2019</v>
      </c>
    </row>
    <row r="17440" spans="1:5" x14ac:dyDescent="0.25">
      <c r="A17440" t="s">
        <v>374</v>
      </c>
      <c r="B17440" t="s">
        <v>211</v>
      </c>
      <c r="C17440" t="s">
        <v>453</v>
      </c>
      <c r="D17440">
        <v>0</v>
      </c>
      <c r="E17440">
        <v>2020</v>
      </c>
    </row>
    <row r="17441" spans="1:5" x14ac:dyDescent="0.25">
      <c r="A17441" t="s">
        <v>374</v>
      </c>
      <c r="B17441" t="s">
        <v>211</v>
      </c>
      <c r="C17441" t="s">
        <v>454</v>
      </c>
      <c r="D17441">
        <v>-4964000000</v>
      </c>
      <c r="E17441">
        <v>2018</v>
      </c>
    </row>
    <row r="17442" spans="1:5" x14ac:dyDescent="0.25">
      <c r="A17442" t="s">
        <v>374</v>
      </c>
      <c r="B17442" t="s">
        <v>211</v>
      </c>
      <c r="C17442" t="s">
        <v>454</v>
      </c>
      <c r="D17442">
        <v>4386000000</v>
      </c>
      <c r="E17442">
        <v>2019</v>
      </c>
    </row>
    <row r="17443" spans="1:5" x14ac:dyDescent="0.25">
      <c r="A17443" t="s">
        <v>374</v>
      </c>
      <c r="B17443" t="s">
        <v>211</v>
      </c>
      <c r="C17443" t="s">
        <v>454</v>
      </c>
      <c r="D17443">
        <v>5198000000</v>
      </c>
      <c r="E17443">
        <v>2020</v>
      </c>
    </row>
    <row r="17444" spans="1:5" x14ac:dyDescent="0.25">
      <c r="A17444" t="s">
        <v>374</v>
      </c>
      <c r="B17444" t="s">
        <v>211</v>
      </c>
      <c r="C17444" t="s">
        <v>24</v>
      </c>
      <c r="D17444">
        <v>-4964000000</v>
      </c>
      <c r="E17444">
        <v>2018</v>
      </c>
    </row>
    <row r="17445" spans="1:5" x14ac:dyDescent="0.25">
      <c r="A17445" t="s">
        <v>374</v>
      </c>
      <c r="B17445" t="s">
        <v>211</v>
      </c>
      <c r="C17445" t="s">
        <v>24</v>
      </c>
      <c r="D17445">
        <v>4386000000</v>
      </c>
      <c r="E17445">
        <v>2019</v>
      </c>
    </row>
    <row r="17446" spans="1:5" x14ac:dyDescent="0.25">
      <c r="A17446" t="s">
        <v>374</v>
      </c>
      <c r="B17446" t="s">
        <v>211</v>
      </c>
      <c r="C17446" t="s">
        <v>24</v>
      </c>
      <c r="D17446">
        <v>5198000000</v>
      </c>
      <c r="E17446">
        <v>2020</v>
      </c>
    </row>
    <row r="17447" spans="1:5" x14ac:dyDescent="0.25">
      <c r="A17447" t="s">
        <v>374</v>
      </c>
      <c r="B17447" t="s">
        <v>211</v>
      </c>
      <c r="C17447" t="s">
        <v>455</v>
      </c>
      <c r="D17447">
        <v>2975000000</v>
      </c>
      <c r="E17447">
        <v>2018</v>
      </c>
    </row>
    <row r="17448" spans="1:5" x14ac:dyDescent="0.25">
      <c r="A17448" t="s">
        <v>374</v>
      </c>
      <c r="B17448" t="s">
        <v>211</v>
      </c>
      <c r="C17448" t="s">
        <v>455</v>
      </c>
      <c r="D17448">
        <v>3081000000</v>
      </c>
      <c r="E17448">
        <v>2019</v>
      </c>
    </row>
    <row r="17449" spans="1:5" x14ac:dyDescent="0.25">
      <c r="A17449" t="s">
        <v>374</v>
      </c>
      <c r="B17449" t="s">
        <v>211</v>
      </c>
      <c r="C17449" t="s">
        <v>455</v>
      </c>
      <c r="D17449">
        <v>3711000000</v>
      </c>
      <c r="E17449">
        <v>2020</v>
      </c>
    </row>
    <row r="17450" spans="1:5" x14ac:dyDescent="0.25">
      <c r="A17450" t="s">
        <v>374</v>
      </c>
      <c r="B17450" t="s">
        <v>211</v>
      </c>
      <c r="C17450" t="s">
        <v>14</v>
      </c>
      <c r="D17450">
        <v>15334000000</v>
      </c>
      <c r="E17450">
        <v>2018</v>
      </c>
    </row>
    <row r="17451" spans="1:5" x14ac:dyDescent="0.25">
      <c r="A17451" t="s">
        <v>374</v>
      </c>
      <c r="B17451" t="s">
        <v>211</v>
      </c>
      <c r="C17451" t="s">
        <v>14</v>
      </c>
      <c r="D17451">
        <v>16192000000</v>
      </c>
      <c r="E17451">
        <v>2019</v>
      </c>
    </row>
    <row r="17452" spans="1:5" x14ac:dyDescent="0.25">
      <c r="A17452" t="s">
        <v>374</v>
      </c>
      <c r="B17452" t="s">
        <v>211</v>
      </c>
      <c r="C17452" t="s">
        <v>14</v>
      </c>
      <c r="D17452">
        <v>17075000000</v>
      </c>
      <c r="E17452">
        <v>2020</v>
      </c>
    </row>
    <row r="17453" spans="1:5" x14ac:dyDescent="0.25">
      <c r="A17453" t="s">
        <v>374</v>
      </c>
      <c r="B17453" t="s">
        <v>211</v>
      </c>
      <c r="C17453" t="s">
        <v>17</v>
      </c>
      <c r="D17453">
        <v>20522000000</v>
      </c>
      <c r="E17453">
        <v>2018</v>
      </c>
    </row>
    <row r="17454" spans="1:5" x14ac:dyDescent="0.25">
      <c r="A17454" t="s">
        <v>374</v>
      </c>
      <c r="B17454" t="s">
        <v>211</v>
      </c>
      <c r="C17454" t="s">
        <v>17</v>
      </c>
      <c r="D17454">
        <v>19113000000</v>
      </c>
      <c r="E17454">
        <v>2019</v>
      </c>
    </row>
    <row r="17455" spans="1:5" x14ac:dyDescent="0.25">
      <c r="A17455" t="s">
        <v>374</v>
      </c>
      <c r="B17455" t="s">
        <v>211</v>
      </c>
      <c r="C17455" t="s">
        <v>17</v>
      </c>
      <c r="D17455">
        <v>20845000000</v>
      </c>
      <c r="E17455">
        <v>2020</v>
      </c>
    </row>
    <row r="17456" spans="1:5" x14ac:dyDescent="0.25">
      <c r="A17456" t="s">
        <v>374</v>
      </c>
      <c r="B17456" t="s">
        <v>211</v>
      </c>
      <c r="C17456" t="s">
        <v>456</v>
      </c>
      <c r="D17456">
        <v>2986000000</v>
      </c>
      <c r="E17456">
        <v>2018</v>
      </c>
    </row>
    <row r="17457" spans="1:5" x14ac:dyDescent="0.25">
      <c r="A17457" t="s">
        <v>374</v>
      </c>
      <c r="B17457" t="s">
        <v>211</v>
      </c>
      <c r="C17457" t="s">
        <v>456</v>
      </c>
      <c r="D17457">
        <v>2195000000</v>
      </c>
      <c r="E17457">
        <v>2019</v>
      </c>
    </row>
    <row r="17458" spans="1:5" x14ac:dyDescent="0.25">
      <c r="A17458" t="s">
        <v>374</v>
      </c>
      <c r="B17458" t="s">
        <v>211</v>
      </c>
      <c r="C17458" t="s">
        <v>456</v>
      </c>
      <c r="D17458">
        <v>2074000000</v>
      </c>
      <c r="E17458">
        <v>2020</v>
      </c>
    </row>
    <row r="17459" spans="1:5" x14ac:dyDescent="0.25">
      <c r="A17459" t="s">
        <v>374</v>
      </c>
      <c r="B17459" t="s">
        <v>211</v>
      </c>
      <c r="C17459" t="s">
        <v>457</v>
      </c>
      <c r="D17459">
        <v>0</v>
      </c>
      <c r="E17459">
        <v>2018</v>
      </c>
    </row>
    <row r="17460" spans="1:5" x14ac:dyDescent="0.25">
      <c r="A17460" t="s">
        <v>374</v>
      </c>
      <c r="B17460" t="s">
        <v>211</v>
      </c>
      <c r="C17460" t="s">
        <v>457</v>
      </c>
      <c r="D17460">
        <v>0</v>
      </c>
      <c r="E17460">
        <v>2020</v>
      </c>
    </row>
    <row r="17461" spans="1:5" x14ac:dyDescent="0.25">
      <c r="A17461" t="s">
        <v>374</v>
      </c>
      <c r="B17461" t="s">
        <v>211</v>
      </c>
      <c r="C17461" t="s">
        <v>494</v>
      </c>
      <c r="D17461">
        <v>0</v>
      </c>
      <c r="E17461">
        <v>2019</v>
      </c>
    </row>
    <row r="17462" spans="1:5" x14ac:dyDescent="0.25">
      <c r="A17462" t="s">
        <v>374</v>
      </c>
      <c r="B17462" t="s">
        <v>211</v>
      </c>
      <c r="C17462" t="s">
        <v>458</v>
      </c>
      <c r="D17462">
        <v>8611000000</v>
      </c>
      <c r="E17462">
        <v>2018</v>
      </c>
    </row>
    <row r="17463" spans="1:5" x14ac:dyDescent="0.25">
      <c r="A17463" t="s">
        <v>374</v>
      </c>
      <c r="B17463" t="s">
        <v>211</v>
      </c>
      <c r="C17463" t="s">
        <v>458</v>
      </c>
      <c r="D17463">
        <v>7593000000</v>
      </c>
      <c r="E17463">
        <v>2019</v>
      </c>
    </row>
    <row r="17464" spans="1:5" x14ac:dyDescent="0.25">
      <c r="A17464" t="s">
        <v>374</v>
      </c>
      <c r="B17464" t="s">
        <v>211</v>
      </c>
      <c r="C17464" t="s">
        <v>458</v>
      </c>
      <c r="D17464">
        <v>8049000000</v>
      </c>
      <c r="E17464">
        <v>2020</v>
      </c>
    </row>
    <row r="17465" spans="1:5" x14ac:dyDescent="0.25">
      <c r="A17465" t="s">
        <v>374</v>
      </c>
      <c r="B17465" t="s">
        <v>211</v>
      </c>
      <c r="C17465" t="s">
        <v>459</v>
      </c>
      <c r="D17465">
        <v>621000000</v>
      </c>
      <c r="E17465">
        <v>2018</v>
      </c>
    </row>
    <row r="17466" spans="1:5" x14ac:dyDescent="0.25">
      <c r="A17466" t="s">
        <v>374</v>
      </c>
      <c r="B17466" t="s">
        <v>211</v>
      </c>
      <c r="C17466" t="s">
        <v>459</v>
      </c>
      <c r="D17466">
        <v>7667000000</v>
      </c>
      <c r="E17466">
        <v>2019</v>
      </c>
    </row>
    <row r="17467" spans="1:5" x14ac:dyDescent="0.25">
      <c r="A17467" t="s">
        <v>374</v>
      </c>
      <c r="B17467" t="s">
        <v>211</v>
      </c>
      <c r="C17467" t="s">
        <v>459</v>
      </c>
      <c r="D17467">
        <v>6255000000</v>
      </c>
      <c r="E17467">
        <v>2020</v>
      </c>
    </row>
    <row r="17468" spans="1:5" x14ac:dyDescent="0.25">
      <c r="A17468" t="s">
        <v>374</v>
      </c>
      <c r="B17468" t="s">
        <v>211</v>
      </c>
      <c r="C17468" t="s">
        <v>460</v>
      </c>
      <c r="D17468">
        <v>-52599000000</v>
      </c>
      <c r="E17468">
        <v>2018</v>
      </c>
    </row>
    <row r="17469" spans="1:5" x14ac:dyDescent="0.25">
      <c r="A17469" t="s">
        <v>374</v>
      </c>
      <c r="B17469" t="s">
        <v>211</v>
      </c>
      <c r="C17469" t="s">
        <v>460</v>
      </c>
      <c r="D17469">
        <v>-11026000000</v>
      </c>
      <c r="E17469">
        <v>2019</v>
      </c>
    </row>
    <row r="17470" spans="1:5" x14ac:dyDescent="0.25">
      <c r="A17470" t="s">
        <v>374</v>
      </c>
      <c r="B17470" t="s">
        <v>211</v>
      </c>
      <c r="C17470" t="s">
        <v>460</v>
      </c>
      <c r="D17470">
        <v>-11163000000</v>
      </c>
      <c r="E17470">
        <v>2020</v>
      </c>
    </row>
    <row r="17471" spans="1:5" x14ac:dyDescent="0.25">
      <c r="A17471" t="s">
        <v>374</v>
      </c>
      <c r="B17471" t="s">
        <v>211</v>
      </c>
      <c r="C17471" t="s">
        <v>461</v>
      </c>
      <c r="D17471">
        <v>6417000000</v>
      </c>
      <c r="E17471">
        <v>2018</v>
      </c>
    </row>
    <row r="17472" spans="1:5" x14ac:dyDescent="0.25">
      <c r="A17472" t="s">
        <v>374</v>
      </c>
      <c r="B17472" t="s">
        <v>211</v>
      </c>
      <c r="C17472" t="s">
        <v>461</v>
      </c>
      <c r="D17472">
        <v>279000000</v>
      </c>
      <c r="E17472">
        <v>2019</v>
      </c>
    </row>
    <row r="17473" spans="1:5" x14ac:dyDescent="0.25">
      <c r="A17473" t="s">
        <v>374</v>
      </c>
      <c r="B17473" t="s">
        <v>211</v>
      </c>
      <c r="C17473" t="s">
        <v>461</v>
      </c>
      <c r="D17473">
        <v>-7670000000</v>
      </c>
      <c r="E17473">
        <v>2020</v>
      </c>
    </row>
    <row r="17474" spans="1:5" x14ac:dyDescent="0.25">
      <c r="A17474" t="s">
        <v>374</v>
      </c>
      <c r="B17474" t="s">
        <v>211</v>
      </c>
      <c r="C17474" t="s">
        <v>462</v>
      </c>
      <c r="D17474">
        <v>1624000000</v>
      </c>
      <c r="E17474">
        <v>2018</v>
      </c>
    </row>
    <row r="17475" spans="1:5" x14ac:dyDescent="0.25">
      <c r="A17475" t="s">
        <v>374</v>
      </c>
      <c r="B17475" t="s">
        <v>211</v>
      </c>
      <c r="C17475" t="s">
        <v>462</v>
      </c>
      <c r="D17475">
        <v>9313000000</v>
      </c>
      <c r="E17475">
        <v>2019</v>
      </c>
    </row>
    <row r="17476" spans="1:5" x14ac:dyDescent="0.25">
      <c r="A17476" t="s">
        <v>374</v>
      </c>
      <c r="B17476" t="s">
        <v>211</v>
      </c>
      <c r="C17476" t="s">
        <v>462</v>
      </c>
      <c r="D17476">
        <v>-912000000</v>
      </c>
      <c r="E17476">
        <v>2020</v>
      </c>
    </row>
    <row r="17477" spans="1:5" x14ac:dyDescent="0.25">
      <c r="A17477" t="s">
        <v>374</v>
      </c>
      <c r="B17477" t="s">
        <v>211</v>
      </c>
      <c r="C17477" t="s">
        <v>463</v>
      </c>
      <c r="D17477">
        <v>-119000000</v>
      </c>
      <c r="E17477">
        <v>2018</v>
      </c>
    </row>
    <row r="17478" spans="1:5" x14ac:dyDescent="0.25">
      <c r="A17478" t="s">
        <v>374</v>
      </c>
      <c r="B17478" t="s">
        <v>211</v>
      </c>
      <c r="C17478" t="s">
        <v>463</v>
      </c>
      <c r="D17478">
        <v>-114000000</v>
      </c>
      <c r="E17478">
        <v>2019</v>
      </c>
    </row>
    <row r="17479" spans="1:5" x14ac:dyDescent="0.25">
      <c r="A17479" t="s">
        <v>374</v>
      </c>
      <c r="B17479" t="s">
        <v>211</v>
      </c>
      <c r="C17479" t="s">
        <v>463</v>
      </c>
      <c r="D17479">
        <v>107000000</v>
      </c>
      <c r="E17479">
        <v>2020</v>
      </c>
    </row>
    <row r="17480" spans="1:5" x14ac:dyDescent="0.25">
      <c r="A17480" t="s">
        <v>374</v>
      </c>
      <c r="B17480" t="s">
        <v>211</v>
      </c>
      <c r="C17480" t="s">
        <v>12</v>
      </c>
      <c r="D17480">
        <v>1010000000</v>
      </c>
      <c r="E17480">
        <v>2018</v>
      </c>
    </row>
    <row r="17481" spans="1:5" x14ac:dyDescent="0.25">
      <c r="A17481" t="s">
        <v>374</v>
      </c>
      <c r="B17481" t="s">
        <v>211</v>
      </c>
      <c r="C17481" t="s">
        <v>12</v>
      </c>
      <c r="D17481">
        <v>1055000000</v>
      </c>
      <c r="E17481">
        <v>2019</v>
      </c>
    </row>
    <row r="17482" spans="1:5" x14ac:dyDescent="0.25">
      <c r="A17482" t="s">
        <v>374</v>
      </c>
      <c r="B17482" t="s">
        <v>211</v>
      </c>
      <c r="C17482" t="s">
        <v>12</v>
      </c>
      <c r="D17482">
        <v>5211000000</v>
      </c>
      <c r="E17482">
        <v>2020</v>
      </c>
    </row>
    <row r="17483" spans="1:5" x14ac:dyDescent="0.25">
      <c r="A17483" t="s">
        <v>374</v>
      </c>
      <c r="B17483" t="s">
        <v>211</v>
      </c>
      <c r="C17483" t="s">
        <v>464</v>
      </c>
      <c r="D17483">
        <v>7478000000</v>
      </c>
      <c r="E17483">
        <v>2018</v>
      </c>
    </row>
    <row r="17484" spans="1:5" x14ac:dyDescent="0.25">
      <c r="A17484" t="s">
        <v>374</v>
      </c>
      <c r="B17484" t="s">
        <v>211</v>
      </c>
      <c r="C17484" t="s">
        <v>464</v>
      </c>
      <c r="D17484">
        <v>4023000000</v>
      </c>
      <c r="E17484">
        <v>2019</v>
      </c>
    </row>
    <row r="17485" spans="1:5" x14ac:dyDescent="0.25">
      <c r="A17485" t="s">
        <v>374</v>
      </c>
      <c r="B17485" t="s">
        <v>211</v>
      </c>
      <c r="C17485" t="s">
        <v>464</v>
      </c>
      <c r="D17485">
        <v>4871000000</v>
      </c>
      <c r="E17485">
        <v>2020</v>
      </c>
    </row>
    <row r="17486" spans="1:5" x14ac:dyDescent="0.25">
      <c r="A17486" t="s">
        <v>374</v>
      </c>
      <c r="B17486" t="s">
        <v>211</v>
      </c>
      <c r="C17486" t="s">
        <v>465</v>
      </c>
      <c r="D17486">
        <v>26220000000</v>
      </c>
      <c r="E17486">
        <v>2018</v>
      </c>
    </row>
    <row r="17487" spans="1:5" x14ac:dyDescent="0.25">
      <c r="A17487" t="s">
        <v>374</v>
      </c>
      <c r="B17487" t="s">
        <v>211</v>
      </c>
      <c r="C17487" t="s">
        <v>465</v>
      </c>
      <c r="D17487">
        <v>4657000000</v>
      </c>
      <c r="E17487">
        <v>2019</v>
      </c>
    </row>
    <row r="17488" spans="1:5" x14ac:dyDescent="0.25">
      <c r="A17488" t="s">
        <v>374</v>
      </c>
      <c r="B17488" t="s">
        <v>211</v>
      </c>
      <c r="C17488" t="s">
        <v>465</v>
      </c>
      <c r="D17488">
        <v>5388000000</v>
      </c>
      <c r="E17488">
        <v>2020</v>
      </c>
    </row>
    <row r="17489" spans="1:5" x14ac:dyDescent="0.25">
      <c r="A17489" t="s">
        <v>374</v>
      </c>
      <c r="B17489" t="s">
        <v>211</v>
      </c>
      <c r="C17489" t="s">
        <v>466</v>
      </c>
      <c r="D17489">
        <v>2845000000</v>
      </c>
      <c r="E17489">
        <v>2018</v>
      </c>
    </row>
    <row r="17490" spans="1:5" x14ac:dyDescent="0.25">
      <c r="A17490" t="s">
        <v>374</v>
      </c>
      <c r="B17490" t="s">
        <v>211</v>
      </c>
      <c r="C17490" t="s">
        <v>466</v>
      </c>
      <c r="D17490">
        <v>3588000000</v>
      </c>
      <c r="E17490">
        <v>2019</v>
      </c>
    </row>
    <row r="17491" spans="1:5" x14ac:dyDescent="0.25">
      <c r="A17491" t="s">
        <v>374</v>
      </c>
      <c r="B17491" t="s">
        <v>211</v>
      </c>
      <c r="C17491" t="s">
        <v>466</v>
      </c>
      <c r="D17491">
        <v>3747000000</v>
      </c>
      <c r="E17491">
        <v>2020</v>
      </c>
    </row>
    <row r="17492" spans="1:5" x14ac:dyDescent="0.25">
      <c r="A17492" t="s">
        <v>374</v>
      </c>
      <c r="B17492" t="s">
        <v>211</v>
      </c>
      <c r="C17492" t="s">
        <v>467</v>
      </c>
      <c r="D17492">
        <v>0</v>
      </c>
      <c r="E17492">
        <v>2018</v>
      </c>
    </row>
    <row r="17493" spans="1:5" x14ac:dyDescent="0.25">
      <c r="A17493" t="s">
        <v>374</v>
      </c>
      <c r="B17493" t="s">
        <v>211</v>
      </c>
      <c r="C17493" t="s">
        <v>467</v>
      </c>
      <c r="D17493">
        <v>0</v>
      </c>
      <c r="E17493">
        <v>2019</v>
      </c>
    </row>
    <row r="17494" spans="1:5" x14ac:dyDescent="0.25">
      <c r="A17494" t="s">
        <v>374</v>
      </c>
      <c r="B17494" t="s">
        <v>211</v>
      </c>
      <c r="C17494" t="s">
        <v>467</v>
      </c>
      <c r="D17494">
        <v>0</v>
      </c>
      <c r="E17494">
        <v>2020</v>
      </c>
    </row>
    <row r="17495" spans="1:5" x14ac:dyDescent="0.25">
      <c r="A17495" t="s">
        <v>374</v>
      </c>
      <c r="B17495" t="s">
        <v>211</v>
      </c>
      <c r="C17495" t="s">
        <v>468</v>
      </c>
      <c r="D17495">
        <v>-3135000000</v>
      </c>
      <c r="E17495">
        <v>2018</v>
      </c>
    </row>
    <row r="17496" spans="1:5" x14ac:dyDescent="0.25">
      <c r="A17496" t="s">
        <v>374</v>
      </c>
      <c r="B17496" t="s">
        <v>211</v>
      </c>
      <c r="C17496" t="s">
        <v>468</v>
      </c>
      <c r="D17496">
        <v>-414000000</v>
      </c>
      <c r="E17496">
        <v>2019</v>
      </c>
    </row>
    <row r="17497" spans="1:5" x14ac:dyDescent="0.25">
      <c r="A17497" t="s">
        <v>374</v>
      </c>
      <c r="B17497" t="s">
        <v>211</v>
      </c>
      <c r="C17497" t="s">
        <v>468</v>
      </c>
      <c r="D17497">
        <v>28000000</v>
      </c>
      <c r="E17497">
        <v>2020</v>
      </c>
    </row>
    <row r="17498" spans="1:5" x14ac:dyDescent="0.25">
      <c r="A17498" t="s">
        <v>374</v>
      </c>
      <c r="B17498" t="s">
        <v>211</v>
      </c>
      <c r="C17498" t="s">
        <v>469</v>
      </c>
      <c r="D17498">
        <v>3466000000</v>
      </c>
      <c r="E17498">
        <v>2018</v>
      </c>
    </row>
    <row r="17499" spans="1:5" x14ac:dyDescent="0.25">
      <c r="A17499" t="s">
        <v>374</v>
      </c>
      <c r="B17499" t="s">
        <v>211</v>
      </c>
      <c r="C17499" t="s">
        <v>469</v>
      </c>
      <c r="D17499">
        <v>2968000000</v>
      </c>
      <c r="E17499">
        <v>2019</v>
      </c>
    </row>
    <row r="17500" spans="1:5" x14ac:dyDescent="0.25">
      <c r="A17500" t="s">
        <v>374</v>
      </c>
      <c r="B17500" t="s">
        <v>211</v>
      </c>
      <c r="C17500" t="s">
        <v>469</v>
      </c>
      <c r="D17500">
        <v>2882000000</v>
      </c>
      <c r="E17500">
        <v>2020</v>
      </c>
    </row>
    <row r="17501" spans="1:5" x14ac:dyDescent="0.25">
      <c r="A17501" t="s">
        <v>374</v>
      </c>
      <c r="B17501" t="s">
        <v>211</v>
      </c>
      <c r="C17501" t="s">
        <v>470</v>
      </c>
      <c r="D17501">
        <v>5936000000</v>
      </c>
      <c r="E17501">
        <v>2018</v>
      </c>
    </row>
    <row r="17502" spans="1:5" x14ac:dyDescent="0.25">
      <c r="A17502" t="s">
        <v>374</v>
      </c>
      <c r="B17502" t="s">
        <v>211</v>
      </c>
      <c r="C17502" t="s">
        <v>470</v>
      </c>
      <c r="D17502">
        <v>0</v>
      </c>
      <c r="E17502">
        <v>2019</v>
      </c>
    </row>
    <row r="17503" spans="1:5" x14ac:dyDescent="0.25">
      <c r="A17503" t="s">
        <v>374</v>
      </c>
      <c r="B17503" t="s">
        <v>211</v>
      </c>
      <c r="C17503" t="s">
        <v>470</v>
      </c>
      <c r="D17503">
        <v>6213000000</v>
      </c>
      <c r="E17503">
        <v>2020</v>
      </c>
    </row>
    <row r="17504" spans="1:5" x14ac:dyDescent="0.25">
      <c r="A17504" t="s">
        <v>374</v>
      </c>
      <c r="B17504" t="s">
        <v>211</v>
      </c>
      <c r="C17504" t="s">
        <v>471</v>
      </c>
      <c r="D17504">
        <v>0</v>
      </c>
      <c r="E17504">
        <v>2018</v>
      </c>
    </row>
    <row r="17505" spans="1:5" x14ac:dyDescent="0.25">
      <c r="A17505" t="s">
        <v>374</v>
      </c>
      <c r="B17505" t="s">
        <v>211</v>
      </c>
      <c r="C17505" t="s">
        <v>471</v>
      </c>
      <c r="D17505">
        <v>0</v>
      </c>
      <c r="E17505">
        <v>2019</v>
      </c>
    </row>
    <row r="17506" spans="1:5" x14ac:dyDescent="0.25">
      <c r="A17506" t="s">
        <v>374</v>
      </c>
      <c r="B17506" t="s">
        <v>211</v>
      </c>
      <c r="C17506" t="s">
        <v>471</v>
      </c>
      <c r="D17506">
        <v>0</v>
      </c>
      <c r="E17506">
        <v>2020</v>
      </c>
    </row>
    <row r="17507" spans="1:5" x14ac:dyDescent="0.25">
      <c r="A17507" t="s">
        <v>374</v>
      </c>
      <c r="B17507" t="s">
        <v>211</v>
      </c>
      <c r="C17507" t="s">
        <v>472</v>
      </c>
      <c r="D17507">
        <v>0</v>
      </c>
      <c r="E17507">
        <v>2018</v>
      </c>
    </row>
    <row r="17508" spans="1:5" x14ac:dyDescent="0.25">
      <c r="A17508" t="s">
        <v>374</v>
      </c>
      <c r="B17508" t="s">
        <v>211</v>
      </c>
      <c r="C17508" t="s">
        <v>472</v>
      </c>
      <c r="D17508">
        <v>0</v>
      </c>
      <c r="E17508">
        <v>2019</v>
      </c>
    </row>
    <row r="17509" spans="1:5" x14ac:dyDescent="0.25">
      <c r="A17509" t="s">
        <v>374</v>
      </c>
      <c r="B17509" t="s">
        <v>211</v>
      </c>
      <c r="C17509" t="s">
        <v>472</v>
      </c>
      <c r="D17509">
        <v>0</v>
      </c>
      <c r="E17509">
        <v>2020</v>
      </c>
    </row>
    <row r="17510" spans="1:5" x14ac:dyDescent="0.25">
      <c r="A17510" t="s">
        <v>374</v>
      </c>
      <c r="B17510" t="s">
        <v>211</v>
      </c>
      <c r="C17510" t="s">
        <v>473</v>
      </c>
      <c r="D17510">
        <v>0</v>
      </c>
      <c r="E17510">
        <v>2018</v>
      </c>
    </row>
    <row r="17511" spans="1:5" x14ac:dyDescent="0.25">
      <c r="A17511" t="s">
        <v>374</v>
      </c>
      <c r="B17511" t="s">
        <v>211</v>
      </c>
      <c r="C17511" t="s">
        <v>473</v>
      </c>
      <c r="D17511">
        <v>0</v>
      </c>
      <c r="E17511">
        <v>2019</v>
      </c>
    </row>
    <row r="17512" spans="1:5" x14ac:dyDescent="0.25">
      <c r="A17512" t="s">
        <v>374</v>
      </c>
      <c r="B17512" t="s">
        <v>211</v>
      </c>
      <c r="C17512" t="s">
        <v>473</v>
      </c>
      <c r="D17512">
        <v>0</v>
      </c>
      <c r="E17512">
        <v>2020</v>
      </c>
    </row>
    <row r="17513" spans="1:5" x14ac:dyDescent="0.25">
      <c r="A17513" t="s">
        <v>374</v>
      </c>
      <c r="B17513" t="s">
        <v>211</v>
      </c>
      <c r="C17513" t="s">
        <v>474</v>
      </c>
      <c r="D17513">
        <v>9188000000</v>
      </c>
      <c r="E17513">
        <v>2018</v>
      </c>
    </row>
    <row r="17514" spans="1:5" x14ac:dyDescent="0.25">
      <c r="A17514" t="s">
        <v>374</v>
      </c>
      <c r="B17514" t="s">
        <v>211</v>
      </c>
      <c r="C17514" t="s">
        <v>474</v>
      </c>
      <c r="D17514">
        <v>198000000</v>
      </c>
      <c r="E17514">
        <v>2019</v>
      </c>
    </row>
    <row r="17515" spans="1:5" x14ac:dyDescent="0.25">
      <c r="A17515" t="s">
        <v>374</v>
      </c>
      <c r="B17515" t="s">
        <v>211</v>
      </c>
      <c r="C17515" t="s">
        <v>474</v>
      </c>
      <c r="D17515">
        <v>2399000000</v>
      </c>
      <c r="E17515">
        <v>2020</v>
      </c>
    </row>
    <row r="17516" spans="1:5" x14ac:dyDescent="0.25">
      <c r="A17516" t="s">
        <v>374</v>
      </c>
      <c r="B17516" t="s">
        <v>211</v>
      </c>
      <c r="C17516" t="s">
        <v>475</v>
      </c>
      <c r="D17516">
        <v>603000000</v>
      </c>
      <c r="E17516">
        <v>2018</v>
      </c>
    </row>
    <row r="17517" spans="1:5" x14ac:dyDescent="0.25">
      <c r="A17517" t="s">
        <v>374</v>
      </c>
      <c r="B17517" t="s">
        <v>211</v>
      </c>
      <c r="C17517" t="s">
        <v>475</v>
      </c>
      <c r="D17517">
        <v>414000000</v>
      </c>
      <c r="E17517">
        <v>2019</v>
      </c>
    </row>
    <row r="17518" spans="1:5" x14ac:dyDescent="0.25">
      <c r="A17518" t="s">
        <v>374</v>
      </c>
      <c r="B17518" t="s">
        <v>211</v>
      </c>
      <c r="C17518" t="s">
        <v>475</v>
      </c>
      <c r="D17518">
        <v>329000000</v>
      </c>
      <c r="E17518">
        <v>2020</v>
      </c>
    </row>
    <row r="17519" spans="1:5" x14ac:dyDescent="0.25">
      <c r="A17519" t="s">
        <v>374</v>
      </c>
      <c r="B17519" t="s">
        <v>211</v>
      </c>
      <c r="C17519" t="s">
        <v>476</v>
      </c>
      <c r="D17519">
        <v>0</v>
      </c>
      <c r="E17519">
        <v>2018</v>
      </c>
    </row>
    <row r="17520" spans="1:5" x14ac:dyDescent="0.25">
      <c r="A17520" t="s">
        <v>374</v>
      </c>
      <c r="B17520" t="s">
        <v>211</v>
      </c>
      <c r="C17520" t="s">
        <v>476</v>
      </c>
      <c r="D17520">
        <v>0</v>
      </c>
      <c r="E17520">
        <v>2019</v>
      </c>
    </row>
    <row r="17521" spans="1:5" x14ac:dyDescent="0.25">
      <c r="A17521" t="s">
        <v>374</v>
      </c>
      <c r="B17521" t="s">
        <v>211</v>
      </c>
      <c r="C17521" t="s">
        <v>476</v>
      </c>
      <c r="D17521">
        <v>0</v>
      </c>
      <c r="E17521">
        <v>2020</v>
      </c>
    </row>
    <row r="17522" spans="1:5" x14ac:dyDescent="0.25">
      <c r="A17522" t="s">
        <v>374</v>
      </c>
      <c r="B17522" t="s">
        <v>211</v>
      </c>
      <c r="C17522" t="s">
        <v>477</v>
      </c>
      <c r="D17522">
        <v>22580000000</v>
      </c>
      <c r="E17522">
        <v>2018</v>
      </c>
    </row>
    <row r="17523" spans="1:5" x14ac:dyDescent="0.25">
      <c r="A17523" t="s">
        <v>374</v>
      </c>
      <c r="B17523" t="s">
        <v>211</v>
      </c>
      <c r="C17523" t="s">
        <v>477</v>
      </c>
      <c r="D17523">
        <v>1793000000</v>
      </c>
      <c r="E17523">
        <v>2019</v>
      </c>
    </row>
    <row r="17524" spans="1:5" x14ac:dyDescent="0.25">
      <c r="A17524" t="s">
        <v>374</v>
      </c>
      <c r="B17524" t="s">
        <v>211</v>
      </c>
      <c r="C17524" t="s">
        <v>477</v>
      </c>
      <c r="D17524">
        <v>2450000000</v>
      </c>
      <c r="E17524">
        <v>2020</v>
      </c>
    </row>
    <row r="17525" spans="1:5" x14ac:dyDescent="0.25">
      <c r="A17525" t="s">
        <v>374</v>
      </c>
      <c r="B17525" t="s">
        <v>211</v>
      </c>
      <c r="C17525" t="s">
        <v>478</v>
      </c>
      <c r="D17525">
        <v>5625000000</v>
      </c>
      <c r="E17525">
        <v>2018</v>
      </c>
    </row>
    <row r="17526" spans="1:5" x14ac:dyDescent="0.25">
      <c r="A17526" t="s">
        <v>374</v>
      </c>
      <c r="B17526" t="s">
        <v>211</v>
      </c>
      <c r="C17526" t="s">
        <v>478</v>
      </c>
      <c r="D17526">
        <v>5398000000</v>
      </c>
      <c r="E17526">
        <v>2019</v>
      </c>
    </row>
    <row r="17527" spans="1:5" x14ac:dyDescent="0.25">
      <c r="A17527" t="s">
        <v>374</v>
      </c>
      <c r="B17527" t="s">
        <v>211</v>
      </c>
      <c r="C17527" t="s">
        <v>478</v>
      </c>
      <c r="D17527">
        <v>5975000000</v>
      </c>
      <c r="E17527">
        <v>2020</v>
      </c>
    </row>
    <row r="17528" spans="1:5" x14ac:dyDescent="0.25">
      <c r="A17528" t="s">
        <v>374</v>
      </c>
      <c r="B17528" t="s">
        <v>211</v>
      </c>
      <c r="C17528" t="s">
        <v>479</v>
      </c>
      <c r="D17528">
        <v>542000000</v>
      </c>
      <c r="E17528">
        <v>2018</v>
      </c>
    </row>
    <row r="17529" spans="1:5" x14ac:dyDescent="0.25">
      <c r="A17529" t="s">
        <v>374</v>
      </c>
      <c r="B17529" t="s">
        <v>211</v>
      </c>
      <c r="C17529" t="s">
        <v>479</v>
      </c>
      <c r="D17529">
        <v>4466000000</v>
      </c>
      <c r="E17529">
        <v>2019</v>
      </c>
    </row>
    <row r="17530" spans="1:5" x14ac:dyDescent="0.25">
      <c r="A17530" t="s">
        <v>374</v>
      </c>
      <c r="B17530" t="s">
        <v>211</v>
      </c>
      <c r="C17530" t="s">
        <v>479</v>
      </c>
      <c r="D17530">
        <v>5284000000</v>
      </c>
      <c r="E17530">
        <v>2020</v>
      </c>
    </row>
    <row r="17531" spans="1:5" x14ac:dyDescent="0.25">
      <c r="A17531" t="s">
        <v>374</v>
      </c>
      <c r="B17531" t="s">
        <v>211</v>
      </c>
      <c r="C17531" t="s">
        <v>480</v>
      </c>
      <c r="D17531">
        <v>22611000000</v>
      </c>
      <c r="E17531">
        <v>2018</v>
      </c>
    </row>
    <row r="17532" spans="1:5" x14ac:dyDescent="0.25">
      <c r="A17532" t="s">
        <v>374</v>
      </c>
      <c r="B17532" t="s">
        <v>211</v>
      </c>
      <c r="C17532" t="s">
        <v>480</v>
      </c>
      <c r="D17532">
        <v>24273000000</v>
      </c>
      <c r="E17532">
        <v>2019</v>
      </c>
    </row>
    <row r="17533" spans="1:5" x14ac:dyDescent="0.25">
      <c r="A17533" t="s">
        <v>374</v>
      </c>
      <c r="B17533" t="s">
        <v>211</v>
      </c>
      <c r="C17533" t="s">
        <v>480</v>
      </c>
      <c r="D17533">
        <v>23531000000</v>
      </c>
      <c r="E17533">
        <v>2020</v>
      </c>
    </row>
    <row r="17534" spans="1:5" x14ac:dyDescent="0.25">
      <c r="A17534" t="s">
        <v>374</v>
      </c>
      <c r="B17534" t="s">
        <v>211</v>
      </c>
      <c r="C17534" t="s">
        <v>481</v>
      </c>
      <c r="D17534">
        <v>2986000000</v>
      </c>
      <c r="E17534">
        <v>2018</v>
      </c>
    </row>
    <row r="17535" spans="1:5" x14ac:dyDescent="0.25">
      <c r="A17535" t="s">
        <v>374</v>
      </c>
      <c r="B17535" t="s">
        <v>211</v>
      </c>
      <c r="C17535" t="s">
        <v>481</v>
      </c>
      <c r="D17535">
        <v>2195000000</v>
      </c>
      <c r="E17535">
        <v>2019</v>
      </c>
    </row>
    <row r="17536" spans="1:5" x14ac:dyDescent="0.25">
      <c r="A17536" t="s">
        <v>374</v>
      </c>
      <c r="B17536" t="s">
        <v>211</v>
      </c>
      <c r="C17536" t="s">
        <v>481</v>
      </c>
      <c r="D17536">
        <v>2074000000</v>
      </c>
      <c r="E17536">
        <v>2020</v>
      </c>
    </row>
    <row r="17537" spans="1:5" x14ac:dyDescent="0.25">
      <c r="A17537" t="s">
        <v>374</v>
      </c>
      <c r="B17537" t="s">
        <v>211</v>
      </c>
      <c r="C17537" t="s">
        <v>482</v>
      </c>
      <c r="D17537">
        <v>1005000000</v>
      </c>
      <c r="E17537">
        <v>2018</v>
      </c>
    </row>
    <row r="17538" spans="1:5" x14ac:dyDescent="0.25">
      <c r="A17538" t="s">
        <v>374</v>
      </c>
      <c r="B17538" t="s">
        <v>211</v>
      </c>
      <c r="C17538" t="s">
        <v>482</v>
      </c>
      <c r="D17538">
        <v>2496000000</v>
      </c>
      <c r="E17538">
        <v>2019</v>
      </c>
    </row>
    <row r="17539" spans="1:5" x14ac:dyDescent="0.25">
      <c r="A17539" t="s">
        <v>374</v>
      </c>
      <c r="B17539" t="s">
        <v>211</v>
      </c>
      <c r="C17539" t="s">
        <v>482</v>
      </c>
      <c r="D17539">
        <v>500000000</v>
      </c>
      <c r="E17539">
        <v>2020</v>
      </c>
    </row>
    <row r="17540" spans="1:5" x14ac:dyDescent="0.25">
      <c r="A17540" t="s">
        <v>374</v>
      </c>
      <c r="B17540" t="s">
        <v>211</v>
      </c>
      <c r="C17540" t="s">
        <v>483</v>
      </c>
      <c r="D17540">
        <v>311000000</v>
      </c>
      <c r="E17540">
        <v>2018</v>
      </c>
    </row>
    <row r="17541" spans="1:5" x14ac:dyDescent="0.25">
      <c r="A17541" t="s">
        <v>374</v>
      </c>
      <c r="B17541" t="s">
        <v>211</v>
      </c>
      <c r="C17541" t="s">
        <v>483</v>
      </c>
      <c r="D17541">
        <v>421000000</v>
      </c>
      <c r="E17541">
        <v>2019</v>
      </c>
    </row>
    <row r="17542" spans="1:5" x14ac:dyDescent="0.25">
      <c r="A17542" t="s">
        <v>374</v>
      </c>
      <c r="B17542" t="s">
        <v>211</v>
      </c>
      <c r="C17542" t="s">
        <v>483</v>
      </c>
      <c r="D17542">
        <v>4507000000</v>
      </c>
      <c r="E17542">
        <v>2020</v>
      </c>
    </row>
    <row r="17543" spans="1:5" x14ac:dyDescent="0.25">
      <c r="A17543" t="s">
        <v>374</v>
      </c>
      <c r="B17543" t="s">
        <v>211</v>
      </c>
      <c r="C17543" t="s">
        <v>484</v>
      </c>
      <c r="D17543">
        <v>883000000</v>
      </c>
      <c r="E17543">
        <v>2018</v>
      </c>
    </row>
    <row r="17544" spans="1:5" x14ac:dyDescent="0.25">
      <c r="A17544" t="s">
        <v>374</v>
      </c>
      <c r="B17544" t="s">
        <v>211</v>
      </c>
      <c r="C17544" t="s">
        <v>484</v>
      </c>
      <c r="D17544">
        <v>1037000000</v>
      </c>
      <c r="E17544">
        <v>2019</v>
      </c>
    </row>
    <row r="17545" spans="1:5" x14ac:dyDescent="0.25">
      <c r="A17545" t="s">
        <v>374</v>
      </c>
      <c r="B17545" t="s">
        <v>211</v>
      </c>
      <c r="C17545" t="s">
        <v>484</v>
      </c>
      <c r="D17545">
        <v>1212000000</v>
      </c>
      <c r="E17545">
        <v>2020</v>
      </c>
    </row>
    <row r="17546" spans="1:5" x14ac:dyDescent="0.25">
      <c r="A17546" t="s">
        <v>374</v>
      </c>
      <c r="B17546" t="s">
        <v>211</v>
      </c>
      <c r="C17546" t="s">
        <v>485</v>
      </c>
      <c r="D17546">
        <v>807000000</v>
      </c>
      <c r="E17546">
        <v>2018</v>
      </c>
    </row>
    <row r="17547" spans="1:5" x14ac:dyDescent="0.25">
      <c r="A17547" t="s">
        <v>374</v>
      </c>
      <c r="B17547" t="s">
        <v>211</v>
      </c>
      <c r="C17547" t="s">
        <v>485</v>
      </c>
      <c r="D17547">
        <v>0</v>
      </c>
      <c r="E17547">
        <v>2020</v>
      </c>
    </row>
    <row r="17548" spans="1:5" x14ac:dyDescent="0.25">
      <c r="A17548" t="s">
        <v>374</v>
      </c>
      <c r="B17548" t="s">
        <v>211</v>
      </c>
      <c r="C17548" t="s">
        <v>495</v>
      </c>
      <c r="D17548">
        <v>0</v>
      </c>
      <c r="E17548">
        <v>2019</v>
      </c>
    </row>
    <row r="17549" spans="1:5" x14ac:dyDescent="0.25">
      <c r="A17549" t="s">
        <v>374</v>
      </c>
      <c r="B17549" t="s">
        <v>211</v>
      </c>
      <c r="C17549" t="s">
        <v>486</v>
      </c>
      <c r="D17549">
        <v>-25252000000</v>
      </c>
      <c r="E17549">
        <v>2018</v>
      </c>
    </row>
    <row r="17550" spans="1:5" x14ac:dyDescent="0.25">
      <c r="A17550" t="s">
        <v>374</v>
      </c>
      <c r="B17550" t="s">
        <v>211</v>
      </c>
      <c r="C17550" t="s">
        <v>486</v>
      </c>
      <c r="D17550">
        <v>62000000</v>
      </c>
      <c r="E17550">
        <v>2019</v>
      </c>
    </row>
    <row r="17551" spans="1:5" x14ac:dyDescent="0.25">
      <c r="A17551" t="s">
        <v>374</v>
      </c>
      <c r="B17551" t="s">
        <v>211</v>
      </c>
      <c r="C17551" t="s">
        <v>486</v>
      </c>
      <c r="D17551">
        <v>-5132000000</v>
      </c>
      <c r="E17551">
        <v>2020</v>
      </c>
    </row>
    <row r="17552" spans="1:5" x14ac:dyDescent="0.25">
      <c r="A17552" t="s">
        <v>376</v>
      </c>
      <c r="B17552" t="s">
        <v>213</v>
      </c>
      <c r="C17552" t="s">
        <v>411</v>
      </c>
      <c r="D17552">
        <v>3691400000</v>
      </c>
      <c r="E17552">
        <v>2018</v>
      </c>
    </row>
    <row r="17553" spans="1:5" x14ac:dyDescent="0.25">
      <c r="A17553" t="s">
        <v>376</v>
      </c>
      <c r="B17553" t="s">
        <v>213</v>
      </c>
      <c r="C17553" t="s">
        <v>411</v>
      </c>
      <c r="D17553">
        <v>4899700000</v>
      </c>
      <c r="E17553">
        <v>2019</v>
      </c>
    </row>
    <row r="17554" spans="1:5" x14ac:dyDescent="0.25">
      <c r="A17554" t="s">
        <v>376</v>
      </c>
      <c r="B17554" t="s">
        <v>213</v>
      </c>
      <c r="C17554" t="s">
        <v>411</v>
      </c>
      <c r="D17554">
        <v>2952800000</v>
      </c>
      <c r="E17554">
        <v>2020</v>
      </c>
    </row>
    <row r="17555" spans="1:5" x14ac:dyDescent="0.25">
      <c r="A17555" t="s">
        <v>376</v>
      </c>
      <c r="B17555" t="s">
        <v>213</v>
      </c>
      <c r="C17555" t="s">
        <v>10</v>
      </c>
      <c r="D17555">
        <v>693100000</v>
      </c>
      <c r="E17555">
        <v>2018</v>
      </c>
    </row>
    <row r="17556" spans="1:5" x14ac:dyDescent="0.25">
      <c r="A17556" t="s">
        <v>376</v>
      </c>
      <c r="B17556" t="s">
        <v>213</v>
      </c>
      <c r="C17556" t="s">
        <v>10</v>
      </c>
      <c r="D17556">
        <v>879200000</v>
      </c>
      <c r="E17556">
        <v>2019</v>
      </c>
    </row>
    <row r="17557" spans="1:5" x14ac:dyDescent="0.25">
      <c r="A17557" t="s">
        <v>376</v>
      </c>
      <c r="B17557" t="s">
        <v>213</v>
      </c>
      <c r="C17557" t="s">
        <v>10</v>
      </c>
      <c r="D17557">
        <v>883400000</v>
      </c>
      <c r="E17557">
        <v>2020</v>
      </c>
    </row>
    <row r="17558" spans="1:5" x14ac:dyDescent="0.25">
      <c r="A17558" t="s">
        <v>376</v>
      </c>
      <c r="B17558" t="s">
        <v>213</v>
      </c>
      <c r="C17558" t="s">
        <v>412</v>
      </c>
      <c r="D17558">
        <v>0</v>
      </c>
      <c r="E17558">
        <v>2018</v>
      </c>
    </row>
    <row r="17559" spans="1:5" x14ac:dyDescent="0.25">
      <c r="A17559" t="s">
        <v>376</v>
      </c>
      <c r="B17559" t="s">
        <v>213</v>
      </c>
      <c r="C17559" t="s">
        <v>412</v>
      </c>
      <c r="D17559">
        <v>0</v>
      </c>
      <c r="E17559">
        <v>2019</v>
      </c>
    </row>
    <row r="17560" spans="1:5" x14ac:dyDescent="0.25">
      <c r="A17560" t="s">
        <v>376</v>
      </c>
      <c r="B17560" t="s">
        <v>213</v>
      </c>
      <c r="C17560" t="s">
        <v>412</v>
      </c>
      <c r="D17560">
        <v>0</v>
      </c>
      <c r="E17560">
        <v>2020</v>
      </c>
    </row>
    <row r="17561" spans="1:5" x14ac:dyDescent="0.25">
      <c r="A17561" t="s">
        <v>376</v>
      </c>
      <c r="B17561" t="s">
        <v>213</v>
      </c>
      <c r="C17561" t="s">
        <v>413</v>
      </c>
      <c r="D17561">
        <v>2484500000</v>
      </c>
      <c r="E17561">
        <v>2018</v>
      </c>
    </row>
    <row r="17562" spans="1:5" x14ac:dyDescent="0.25">
      <c r="A17562" t="s">
        <v>376</v>
      </c>
      <c r="B17562" t="s">
        <v>213</v>
      </c>
      <c r="C17562" t="s">
        <v>413</v>
      </c>
      <c r="D17562">
        <v>433400000</v>
      </c>
      <c r="E17562">
        <v>2019</v>
      </c>
    </row>
    <row r="17563" spans="1:5" x14ac:dyDescent="0.25">
      <c r="A17563" t="s">
        <v>376</v>
      </c>
      <c r="B17563" t="s">
        <v>213</v>
      </c>
      <c r="C17563" t="s">
        <v>413</v>
      </c>
      <c r="D17563">
        <v>1929200000</v>
      </c>
      <c r="E17563">
        <v>2020</v>
      </c>
    </row>
    <row r="17564" spans="1:5" x14ac:dyDescent="0.25">
      <c r="A17564" t="s">
        <v>376</v>
      </c>
      <c r="B17564" t="s">
        <v>213</v>
      </c>
      <c r="C17564" t="s">
        <v>15</v>
      </c>
      <c r="D17564">
        <v>24156400000</v>
      </c>
      <c r="E17564">
        <v>2018</v>
      </c>
    </row>
    <row r="17565" spans="1:5" x14ac:dyDescent="0.25">
      <c r="A17565" t="s">
        <v>376</v>
      </c>
      <c r="B17565" t="s">
        <v>213</v>
      </c>
      <c r="C17565" t="s">
        <v>15</v>
      </c>
      <c r="D17565">
        <v>19219600000</v>
      </c>
      <c r="E17565">
        <v>2019</v>
      </c>
    </row>
    <row r="17566" spans="1:5" x14ac:dyDescent="0.25">
      <c r="A17566" t="s">
        <v>376</v>
      </c>
      <c r="B17566" t="s">
        <v>213</v>
      </c>
      <c r="C17566" t="s">
        <v>15</v>
      </c>
      <c r="D17566">
        <v>29374500000</v>
      </c>
      <c r="E17566">
        <v>2020</v>
      </c>
    </row>
    <row r="17567" spans="1:5" x14ac:dyDescent="0.25">
      <c r="A17567" t="s">
        <v>376</v>
      </c>
      <c r="B17567" t="s">
        <v>213</v>
      </c>
      <c r="C17567" t="s">
        <v>414</v>
      </c>
      <c r="D17567">
        <v>-1976400000</v>
      </c>
      <c r="E17567">
        <v>2018</v>
      </c>
    </row>
    <row r="17568" spans="1:5" x14ac:dyDescent="0.25">
      <c r="A17568" t="s">
        <v>376</v>
      </c>
      <c r="B17568" t="s">
        <v>213</v>
      </c>
      <c r="C17568" t="s">
        <v>414</v>
      </c>
      <c r="D17568">
        <v>-1806600000</v>
      </c>
      <c r="E17568">
        <v>2019</v>
      </c>
    </row>
    <row r="17569" spans="1:5" x14ac:dyDescent="0.25">
      <c r="A17569" t="s">
        <v>376</v>
      </c>
      <c r="B17569" t="s">
        <v>213</v>
      </c>
      <c r="C17569" t="s">
        <v>414</v>
      </c>
      <c r="D17569">
        <v>-1483600000</v>
      </c>
      <c r="E17569">
        <v>2020</v>
      </c>
    </row>
    <row r="17570" spans="1:5" x14ac:dyDescent="0.25">
      <c r="A17570" t="s">
        <v>376</v>
      </c>
      <c r="B17570" t="s">
        <v>213</v>
      </c>
      <c r="C17570" t="s">
        <v>415</v>
      </c>
      <c r="D17570">
        <v>-3242800000</v>
      </c>
      <c r="E17570">
        <v>2018</v>
      </c>
    </row>
    <row r="17571" spans="1:5" x14ac:dyDescent="0.25">
      <c r="A17571" t="s">
        <v>376</v>
      </c>
      <c r="B17571" t="s">
        <v>213</v>
      </c>
      <c r="C17571" t="s">
        <v>415</v>
      </c>
      <c r="D17571">
        <v>-10056900000</v>
      </c>
      <c r="E17571">
        <v>2019</v>
      </c>
    </row>
    <row r="17572" spans="1:5" x14ac:dyDescent="0.25">
      <c r="A17572" t="s">
        <v>376</v>
      </c>
      <c r="B17572" t="s">
        <v>213</v>
      </c>
      <c r="C17572" t="s">
        <v>415</v>
      </c>
      <c r="D17572">
        <v>1713300000</v>
      </c>
      <c r="E17572">
        <v>2020</v>
      </c>
    </row>
    <row r="17573" spans="1:5" x14ac:dyDescent="0.25">
      <c r="A17573" t="s">
        <v>376</v>
      </c>
      <c r="B17573" t="s">
        <v>213</v>
      </c>
      <c r="C17573" t="s">
        <v>416</v>
      </c>
      <c r="D17573">
        <v>-2361500000</v>
      </c>
      <c r="E17573">
        <v>2018</v>
      </c>
    </row>
    <row r="17574" spans="1:5" x14ac:dyDescent="0.25">
      <c r="A17574" t="s">
        <v>376</v>
      </c>
      <c r="B17574" t="s">
        <v>213</v>
      </c>
      <c r="C17574" t="s">
        <v>416</v>
      </c>
      <c r="D17574">
        <v>-1010800000</v>
      </c>
      <c r="E17574">
        <v>2019</v>
      </c>
    </row>
    <row r="17575" spans="1:5" x14ac:dyDescent="0.25">
      <c r="A17575" t="s">
        <v>376</v>
      </c>
      <c r="B17575" t="s">
        <v>213</v>
      </c>
      <c r="C17575" t="s">
        <v>416</v>
      </c>
      <c r="D17575">
        <v>-1711500000</v>
      </c>
      <c r="E17575">
        <v>2020</v>
      </c>
    </row>
    <row r="17576" spans="1:5" x14ac:dyDescent="0.25">
      <c r="A17576" t="s">
        <v>376</v>
      </c>
      <c r="B17576" t="s">
        <v>213</v>
      </c>
      <c r="C17576" t="s">
        <v>417</v>
      </c>
      <c r="D17576">
        <v>11937800000</v>
      </c>
      <c r="E17576">
        <v>2018</v>
      </c>
    </row>
    <row r="17577" spans="1:5" x14ac:dyDescent="0.25">
      <c r="A17577" t="s">
        <v>376</v>
      </c>
      <c r="B17577" t="s">
        <v>213</v>
      </c>
      <c r="C17577" t="s">
        <v>417</v>
      </c>
      <c r="D17577">
        <v>5047000000</v>
      </c>
      <c r="E17577">
        <v>2019</v>
      </c>
    </row>
    <row r="17578" spans="1:5" x14ac:dyDescent="0.25">
      <c r="A17578" t="s">
        <v>376</v>
      </c>
      <c r="B17578" t="s">
        <v>213</v>
      </c>
      <c r="C17578" t="s">
        <v>417</v>
      </c>
      <c r="D17578">
        <v>1597800000</v>
      </c>
      <c r="E17578">
        <v>2020</v>
      </c>
    </row>
    <row r="17579" spans="1:5" x14ac:dyDescent="0.25">
      <c r="A17579" t="s">
        <v>376</v>
      </c>
      <c r="B17579" t="s">
        <v>213</v>
      </c>
      <c r="C17579" t="s">
        <v>418</v>
      </c>
      <c r="D17579">
        <v>8756300000</v>
      </c>
      <c r="E17579">
        <v>2018</v>
      </c>
    </row>
    <row r="17580" spans="1:5" x14ac:dyDescent="0.25">
      <c r="A17580" t="s">
        <v>376</v>
      </c>
      <c r="B17580" t="s">
        <v>213</v>
      </c>
      <c r="C17580" t="s">
        <v>418</v>
      </c>
      <c r="D17580">
        <v>2686600000</v>
      </c>
      <c r="E17580">
        <v>2019</v>
      </c>
    </row>
    <row r="17581" spans="1:5" x14ac:dyDescent="0.25">
      <c r="A17581" t="s">
        <v>376</v>
      </c>
      <c r="B17581" t="s">
        <v>213</v>
      </c>
      <c r="C17581" t="s">
        <v>418</v>
      </c>
      <c r="D17581">
        <v>4350900000</v>
      </c>
      <c r="E17581">
        <v>2020</v>
      </c>
    </row>
    <row r="17582" spans="1:5" x14ac:dyDescent="0.25">
      <c r="A17582" t="s">
        <v>376</v>
      </c>
      <c r="B17582" t="s">
        <v>213</v>
      </c>
      <c r="C17582" t="s">
        <v>419</v>
      </c>
      <c r="D17582">
        <v>-131000000</v>
      </c>
      <c r="E17582">
        <v>2018</v>
      </c>
    </row>
    <row r="17583" spans="1:5" x14ac:dyDescent="0.25">
      <c r="A17583" t="s">
        <v>376</v>
      </c>
      <c r="B17583" t="s">
        <v>213</v>
      </c>
      <c r="C17583" t="s">
        <v>419</v>
      </c>
      <c r="D17583">
        <v>197700000</v>
      </c>
      <c r="E17583">
        <v>2019</v>
      </c>
    </row>
    <row r="17584" spans="1:5" x14ac:dyDescent="0.25">
      <c r="A17584" t="s">
        <v>376</v>
      </c>
      <c r="B17584" t="s">
        <v>213</v>
      </c>
      <c r="C17584" t="s">
        <v>419</v>
      </c>
      <c r="D17584">
        <v>2700000</v>
      </c>
      <c r="E17584">
        <v>2020</v>
      </c>
    </row>
    <row r="17585" spans="1:5" x14ac:dyDescent="0.25">
      <c r="A17585" t="s">
        <v>376</v>
      </c>
      <c r="B17585" t="s">
        <v>213</v>
      </c>
      <c r="C17585" t="s">
        <v>420</v>
      </c>
      <c r="D17585">
        <v>41200000</v>
      </c>
      <c r="E17585">
        <v>2018</v>
      </c>
    </row>
    <row r="17586" spans="1:5" x14ac:dyDescent="0.25">
      <c r="A17586" t="s">
        <v>376</v>
      </c>
      <c r="B17586" t="s">
        <v>213</v>
      </c>
      <c r="C17586" t="s">
        <v>420</v>
      </c>
      <c r="D17586">
        <v>173000000</v>
      </c>
      <c r="E17586">
        <v>2019</v>
      </c>
    </row>
    <row r="17587" spans="1:5" x14ac:dyDescent="0.25">
      <c r="A17587" t="s">
        <v>376</v>
      </c>
      <c r="B17587" t="s">
        <v>213</v>
      </c>
      <c r="C17587" t="s">
        <v>420</v>
      </c>
      <c r="D17587">
        <v>10900000</v>
      </c>
      <c r="E17587">
        <v>2020</v>
      </c>
    </row>
    <row r="17588" spans="1:5" x14ac:dyDescent="0.25">
      <c r="A17588" t="s">
        <v>376</v>
      </c>
      <c r="B17588" t="s">
        <v>213</v>
      </c>
      <c r="C17588" t="s">
        <v>421</v>
      </c>
      <c r="D17588">
        <v>537600000</v>
      </c>
      <c r="E17588">
        <v>2018</v>
      </c>
    </row>
    <row r="17589" spans="1:5" x14ac:dyDescent="0.25">
      <c r="A17589" t="s">
        <v>376</v>
      </c>
      <c r="B17589" t="s">
        <v>213</v>
      </c>
      <c r="C17589" t="s">
        <v>421</v>
      </c>
      <c r="D17589">
        <v>1269000000</v>
      </c>
      <c r="E17589">
        <v>2019</v>
      </c>
    </row>
    <row r="17590" spans="1:5" x14ac:dyDescent="0.25">
      <c r="A17590" t="s">
        <v>376</v>
      </c>
      <c r="B17590" t="s">
        <v>213</v>
      </c>
      <c r="C17590" t="s">
        <v>421</v>
      </c>
      <c r="D17590">
        <v>-1425400000</v>
      </c>
      <c r="E17590">
        <v>2020</v>
      </c>
    </row>
    <row r="17591" spans="1:5" x14ac:dyDescent="0.25">
      <c r="A17591" t="s">
        <v>376</v>
      </c>
      <c r="B17591" t="s">
        <v>213</v>
      </c>
      <c r="C17591" t="s">
        <v>422</v>
      </c>
      <c r="D17591">
        <v>-1483300000</v>
      </c>
      <c r="E17591">
        <v>2018</v>
      </c>
    </row>
    <row r="17592" spans="1:5" x14ac:dyDescent="0.25">
      <c r="A17592" t="s">
        <v>376</v>
      </c>
      <c r="B17592" t="s">
        <v>213</v>
      </c>
      <c r="C17592" t="s">
        <v>422</v>
      </c>
      <c r="D17592">
        <v>164800000</v>
      </c>
      <c r="E17592">
        <v>2019</v>
      </c>
    </row>
    <row r="17593" spans="1:5" x14ac:dyDescent="0.25">
      <c r="A17593" t="s">
        <v>376</v>
      </c>
      <c r="B17593" t="s">
        <v>213</v>
      </c>
      <c r="C17593" t="s">
        <v>422</v>
      </c>
      <c r="D17593">
        <v>1476000000</v>
      </c>
      <c r="E17593">
        <v>2020</v>
      </c>
    </row>
    <row r="17594" spans="1:5" x14ac:dyDescent="0.25">
      <c r="A17594" t="s">
        <v>376</v>
      </c>
      <c r="B17594" t="s">
        <v>213</v>
      </c>
      <c r="C17594" t="s">
        <v>423</v>
      </c>
      <c r="D17594">
        <v>1300000</v>
      </c>
      <c r="E17594">
        <v>2018</v>
      </c>
    </row>
    <row r="17595" spans="1:5" x14ac:dyDescent="0.25">
      <c r="A17595" t="s">
        <v>376</v>
      </c>
      <c r="B17595" t="s">
        <v>213</v>
      </c>
      <c r="C17595" t="s">
        <v>423</v>
      </c>
      <c r="D17595">
        <v>1200000</v>
      </c>
      <c r="E17595">
        <v>2019</v>
      </c>
    </row>
    <row r="17596" spans="1:5" x14ac:dyDescent="0.25">
      <c r="A17596" t="s">
        <v>376</v>
      </c>
      <c r="B17596" t="s">
        <v>213</v>
      </c>
      <c r="C17596" t="s">
        <v>423</v>
      </c>
      <c r="D17596">
        <v>1200000</v>
      </c>
      <c r="E17596">
        <v>2020</v>
      </c>
    </row>
    <row r="17597" spans="1:5" x14ac:dyDescent="0.25">
      <c r="A17597" t="s">
        <v>376</v>
      </c>
      <c r="B17597" t="s">
        <v>213</v>
      </c>
      <c r="C17597" t="s">
        <v>424</v>
      </c>
      <c r="D17597">
        <v>-300000</v>
      </c>
      <c r="E17597">
        <v>2018</v>
      </c>
    </row>
    <row r="17598" spans="1:5" x14ac:dyDescent="0.25">
      <c r="A17598" t="s">
        <v>376</v>
      </c>
      <c r="B17598" t="s">
        <v>213</v>
      </c>
      <c r="C17598" t="s">
        <v>424</v>
      </c>
      <c r="D17598">
        <v>-4600000</v>
      </c>
      <c r="E17598">
        <v>2019</v>
      </c>
    </row>
    <row r="17599" spans="1:5" x14ac:dyDescent="0.25">
      <c r="A17599" t="s">
        <v>376</v>
      </c>
      <c r="B17599" t="s">
        <v>213</v>
      </c>
      <c r="C17599" t="s">
        <v>424</v>
      </c>
      <c r="D17599">
        <v>-3600000</v>
      </c>
      <c r="E17599">
        <v>2020</v>
      </c>
    </row>
    <row r="17600" spans="1:5" x14ac:dyDescent="0.25">
      <c r="A17600" t="s">
        <v>376</v>
      </c>
      <c r="B17600" t="s">
        <v>213</v>
      </c>
      <c r="C17600" t="s">
        <v>425</v>
      </c>
      <c r="D17600">
        <v>4343600000</v>
      </c>
      <c r="E17600">
        <v>2018</v>
      </c>
    </row>
    <row r="17601" spans="1:5" x14ac:dyDescent="0.25">
      <c r="A17601" t="s">
        <v>376</v>
      </c>
      <c r="B17601" t="s">
        <v>213</v>
      </c>
      <c r="C17601" t="s">
        <v>425</v>
      </c>
      <c r="D17601">
        <v>3426200000</v>
      </c>
      <c r="E17601">
        <v>2019</v>
      </c>
    </row>
    <row r="17602" spans="1:5" x14ac:dyDescent="0.25">
      <c r="A17602" t="s">
        <v>376</v>
      </c>
      <c r="B17602" t="s">
        <v>213</v>
      </c>
      <c r="C17602" t="s">
        <v>425</v>
      </c>
      <c r="D17602">
        <v>1062200000</v>
      </c>
      <c r="E17602">
        <v>2020</v>
      </c>
    </row>
    <row r="17603" spans="1:5" x14ac:dyDescent="0.25">
      <c r="A17603" t="s">
        <v>376</v>
      </c>
      <c r="B17603" t="s">
        <v>213</v>
      </c>
      <c r="C17603" t="s">
        <v>426</v>
      </c>
      <c r="D17603">
        <v>4343300000</v>
      </c>
      <c r="E17603">
        <v>2018</v>
      </c>
    </row>
    <row r="17604" spans="1:5" x14ac:dyDescent="0.25">
      <c r="A17604" t="s">
        <v>376</v>
      </c>
      <c r="B17604" t="s">
        <v>213</v>
      </c>
      <c r="C17604" t="s">
        <v>426</v>
      </c>
      <c r="D17604">
        <v>3421600000</v>
      </c>
      <c r="E17604">
        <v>2019</v>
      </c>
    </row>
    <row r="17605" spans="1:5" x14ac:dyDescent="0.25">
      <c r="A17605" t="s">
        <v>376</v>
      </c>
      <c r="B17605" t="s">
        <v>213</v>
      </c>
      <c r="C17605" t="s">
        <v>426</v>
      </c>
      <c r="D17605">
        <v>1058600000</v>
      </c>
      <c r="E17605">
        <v>2020</v>
      </c>
    </row>
    <row r="17606" spans="1:5" x14ac:dyDescent="0.25">
      <c r="A17606" t="s">
        <v>376</v>
      </c>
      <c r="B17606" t="s">
        <v>213</v>
      </c>
      <c r="C17606" t="s">
        <v>21</v>
      </c>
      <c r="D17606">
        <v>7930700000</v>
      </c>
      <c r="E17606">
        <v>2018</v>
      </c>
    </row>
    <row r="17607" spans="1:5" x14ac:dyDescent="0.25">
      <c r="A17607" t="s">
        <v>376</v>
      </c>
      <c r="B17607" t="s">
        <v>213</v>
      </c>
      <c r="C17607" t="s">
        <v>21</v>
      </c>
      <c r="D17607">
        <v>8526900000</v>
      </c>
      <c r="E17607">
        <v>2019</v>
      </c>
    </row>
    <row r="17608" spans="1:5" x14ac:dyDescent="0.25">
      <c r="A17608" t="s">
        <v>376</v>
      </c>
      <c r="B17608" t="s">
        <v>213</v>
      </c>
      <c r="C17608" t="s">
        <v>21</v>
      </c>
      <c r="D17608">
        <v>1997700000</v>
      </c>
      <c r="E17608">
        <v>2020</v>
      </c>
    </row>
    <row r="17609" spans="1:5" x14ac:dyDescent="0.25">
      <c r="A17609" t="s">
        <v>376</v>
      </c>
      <c r="B17609" t="s">
        <v>213</v>
      </c>
      <c r="C17609" t="s">
        <v>427</v>
      </c>
      <c r="D17609">
        <v>21137400000</v>
      </c>
      <c r="E17609">
        <v>2018</v>
      </c>
    </row>
    <row r="17610" spans="1:5" x14ac:dyDescent="0.25">
      <c r="A17610" t="s">
        <v>376</v>
      </c>
      <c r="B17610" t="s">
        <v>213</v>
      </c>
      <c r="C17610" t="s">
        <v>427</v>
      </c>
      <c r="D17610">
        <v>22728700000</v>
      </c>
      <c r="E17610">
        <v>2019</v>
      </c>
    </row>
    <row r="17611" spans="1:5" x14ac:dyDescent="0.25">
      <c r="A17611" t="s">
        <v>376</v>
      </c>
      <c r="B17611" t="s">
        <v>213</v>
      </c>
      <c r="C17611" t="s">
        <v>427</v>
      </c>
      <c r="D17611">
        <v>22278800000</v>
      </c>
      <c r="E17611">
        <v>2020</v>
      </c>
    </row>
    <row r="17612" spans="1:5" x14ac:dyDescent="0.25">
      <c r="A17612" t="s">
        <v>376</v>
      </c>
      <c r="B17612" t="s">
        <v>213</v>
      </c>
      <c r="C17612" t="s">
        <v>13</v>
      </c>
      <c r="D17612">
        <v>12494200000</v>
      </c>
      <c r="E17612">
        <v>2018</v>
      </c>
    </row>
    <row r="17613" spans="1:5" x14ac:dyDescent="0.25">
      <c r="A17613" t="s">
        <v>376</v>
      </c>
      <c r="B17613" t="s">
        <v>213</v>
      </c>
      <c r="C17613" t="s">
        <v>13</v>
      </c>
      <c r="D17613">
        <v>5653900000</v>
      </c>
      <c r="E17613">
        <v>2019</v>
      </c>
    </row>
    <row r="17614" spans="1:5" x14ac:dyDescent="0.25">
      <c r="A17614" t="s">
        <v>376</v>
      </c>
      <c r="B17614" t="s">
        <v>213</v>
      </c>
      <c r="C17614" t="s">
        <v>13</v>
      </c>
      <c r="D17614">
        <v>7806400000</v>
      </c>
      <c r="E17614">
        <v>2020</v>
      </c>
    </row>
    <row r="17615" spans="1:5" x14ac:dyDescent="0.25">
      <c r="A17615" t="s">
        <v>376</v>
      </c>
      <c r="B17615" t="s">
        <v>213</v>
      </c>
      <c r="C17615" t="s">
        <v>16</v>
      </c>
      <c r="D17615">
        <v>5684200000</v>
      </c>
      <c r="E17615">
        <v>2018</v>
      </c>
    </row>
    <row r="17616" spans="1:5" x14ac:dyDescent="0.25">
      <c r="A17616" t="s">
        <v>376</v>
      </c>
      <c r="B17616" t="s">
        <v>213</v>
      </c>
      <c r="C17616" t="s">
        <v>16</v>
      </c>
      <c r="D17616">
        <v>6168700000</v>
      </c>
      <c r="E17616">
        <v>2019</v>
      </c>
    </row>
    <row r="17617" spans="1:5" x14ac:dyDescent="0.25">
      <c r="A17617" t="s">
        <v>376</v>
      </c>
      <c r="B17617" t="s">
        <v>213</v>
      </c>
      <c r="C17617" t="s">
        <v>16</v>
      </c>
      <c r="D17617">
        <v>7346800000</v>
      </c>
      <c r="E17617">
        <v>2020</v>
      </c>
    </row>
    <row r="17618" spans="1:5" x14ac:dyDescent="0.25">
      <c r="A17618" t="s">
        <v>376</v>
      </c>
      <c r="B17618" t="s">
        <v>213</v>
      </c>
      <c r="C17618" t="s">
        <v>428</v>
      </c>
      <c r="D17618">
        <v>1305900000</v>
      </c>
      <c r="E17618">
        <v>2018</v>
      </c>
    </row>
    <row r="17619" spans="1:5" x14ac:dyDescent="0.25">
      <c r="A17619" t="s">
        <v>376</v>
      </c>
      <c r="B17619" t="s">
        <v>213</v>
      </c>
      <c r="C17619" t="s">
        <v>428</v>
      </c>
      <c r="D17619">
        <v>1503200000</v>
      </c>
      <c r="E17619">
        <v>2020</v>
      </c>
    </row>
    <row r="17620" spans="1:5" x14ac:dyDescent="0.25">
      <c r="A17620" t="s">
        <v>376</v>
      </c>
      <c r="B17620" t="s">
        <v>213</v>
      </c>
      <c r="C17620" t="s">
        <v>429</v>
      </c>
      <c r="D17620">
        <v>1305900000</v>
      </c>
      <c r="E17620">
        <v>2018</v>
      </c>
    </row>
    <row r="17621" spans="1:5" x14ac:dyDescent="0.25">
      <c r="A17621" t="s">
        <v>376</v>
      </c>
      <c r="B17621" t="s">
        <v>213</v>
      </c>
      <c r="C17621" t="s">
        <v>429</v>
      </c>
      <c r="D17621">
        <v>1449300000</v>
      </c>
      <c r="E17621">
        <v>2019</v>
      </c>
    </row>
    <row r="17622" spans="1:5" x14ac:dyDescent="0.25">
      <c r="A17622" t="s">
        <v>376</v>
      </c>
      <c r="B17622" t="s">
        <v>213</v>
      </c>
      <c r="C17622" t="s">
        <v>429</v>
      </c>
      <c r="D17622">
        <v>1449300000</v>
      </c>
      <c r="E17622">
        <v>2019</v>
      </c>
    </row>
    <row r="17623" spans="1:5" x14ac:dyDescent="0.25">
      <c r="A17623" t="s">
        <v>376</v>
      </c>
      <c r="B17623" t="s">
        <v>213</v>
      </c>
      <c r="C17623" t="s">
        <v>429</v>
      </c>
      <c r="D17623">
        <v>1503200000</v>
      </c>
      <c r="E17623">
        <v>2020</v>
      </c>
    </row>
    <row r="17624" spans="1:5" x14ac:dyDescent="0.25">
      <c r="A17624" t="s">
        <v>376</v>
      </c>
      <c r="B17624" t="s">
        <v>213</v>
      </c>
      <c r="C17624" t="s">
        <v>430</v>
      </c>
      <c r="D17624">
        <v>5780000000</v>
      </c>
      <c r="E17624">
        <v>2018</v>
      </c>
    </row>
    <row r="17625" spans="1:5" x14ac:dyDescent="0.25">
      <c r="A17625" t="s">
        <v>376</v>
      </c>
      <c r="B17625" t="s">
        <v>213</v>
      </c>
      <c r="C17625" t="s">
        <v>430</v>
      </c>
      <c r="D17625">
        <v>4466200000</v>
      </c>
      <c r="E17625">
        <v>2019</v>
      </c>
    </row>
    <row r="17626" spans="1:5" x14ac:dyDescent="0.25">
      <c r="A17626" t="s">
        <v>376</v>
      </c>
      <c r="B17626" t="s">
        <v>213</v>
      </c>
      <c r="C17626" t="s">
        <v>430</v>
      </c>
      <c r="D17626">
        <v>1164400000</v>
      </c>
      <c r="E17626">
        <v>2020</v>
      </c>
    </row>
    <row r="17627" spans="1:5" x14ac:dyDescent="0.25">
      <c r="A17627" t="s">
        <v>376</v>
      </c>
      <c r="B17627" t="s">
        <v>213</v>
      </c>
      <c r="C17627" t="s">
        <v>431</v>
      </c>
      <c r="D17627">
        <v>0</v>
      </c>
      <c r="E17627">
        <v>2018</v>
      </c>
    </row>
    <row r="17628" spans="1:5" x14ac:dyDescent="0.25">
      <c r="A17628" t="s">
        <v>376</v>
      </c>
      <c r="B17628" t="s">
        <v>213</v>
      </c>
      <c r="C17628" t="s">
        <v>431</v>
      </c>
      <c r="D17628">
        <v>0</v>
      </c>
      <c r="E17628">
        <v>2019</v>
      </c>
    </row>
    <row r="17629" spans="1:5" x14ac:dyDescent="0.25">
      <c r="A17629" t="s">
        <v>376</v>
      </c>
      <c r="B17629" t="s">
        <v>213</v>
      </c>
      <c r="C17629" t="s">
        <v>431</v>
      </c>
      <c r="D17629">
        <v>0</v>
      </c>
      <c r="E17629">
        <v>2020</v>
      </c>
    </row>
    <row r="17630" spans="1:5" x14ac:dyDescent="0.25">
      <c r="A17630" t="s">
        <v>376</v>
      </c>
      <c r="B17630" t="s">
        <v>213</v>
      </c>
      <c r="C17630" t="s">
        <v>432</v>
      </c>
      <c r="D17630">
        <v>43373</v>
      </c>
      <c r="E17630">
        <v>2018</v>
      </c>
    </row>
    <row r="17631" spans="1:5" x14ac:dyDescent="0.25">
      <c r="A17631" t="s">
        <v>376</v>
      </c>
      <c r="B17631" t="s">
        <v>213</v>
      </c>
      <c r="C17631" t="s">
        <v>432</v>
      </c>
      <c r="D17631">
        <v>43737</v>
      </c>
      <c r="E17631">
        <v>2019</v>
      </c>
    </row>
    <row r="17632" spans="1:5" x14ac:dyDescent="0.25">
      <c r="A17632" t="s">
        <v>376</v>
      </c>
      <c r="B17632" t="s">
        <v>213</v>
      </c>
      <c r="C17632" t="s">
        <v>432</v>
      </c>
      <c r="D17632">
        <v>44101</v>
      </c>
      <c r="E17632">
        <v>2020</v>
      </c>
    </row>
    <row r="17633" spans="1:5" x14ac:dyDescent="0.25">
      <c r="A17633" t="s">
        <v>376</v>
      </c>
      <c r="B17633" t="s">
        <v>213</v>
      </c>
      <c r="C17633" t="s">
        <v>433</v>
      </c>
      <c r="D17633">
        <v>6300000</v>
      </c>
      <c r="E17633">
        <v>2018</v>
      </c>
    </row>
    <row r="17634" spans="1:5" x14ac:dyDescent="0.25">
      <c r="A17634" t="s">
        <v>376</v>
      </c>
      <c r="B17634" t="s">
        <v>213</v>
      </c>
      <c r="C17634" t="s">
        <v>433</v>
      </c>
      <c r="D17634">
        <v>1200000</v>
      </c>
      <c r="E17634">
        <v>2019</v>
      </c>
    </row>
    <row r="17635" spans="1:5" x14ac:dyDescent="0.25">
      <c r="A17635" t="s">
        <v>376</v>
      </c>
      <c r="B17635" t="s">
        <v>213</v>
      </c>
      <c r="C17635" t="s">
        <v>433</v>
      </c>
      <c r="D17635">
        <v>5700000</v>
      </c>
      <c r="E17635">
        <v>2020</v>
      </c>
    </row>
    <row r="17636" spans="1:5" x14ac:dyDescent="0.25">
      <c r="A17636" t="s">
        <v>376</v>
      </c>
      <c r="B17636" t="s">
        <v>213</v>
      </c>
      <c r="C17636" t="s">
        <v>434</v>
      </c>
      <c r="D17636">
        <v>1169500000</v>
      </c>
      <c r="E17636">
        <v>2018</v>
      </c>
    </row>
    <row r="17637" spans="1:5" x14ac:dyDescent="0.25">
      <c r="A17637" t="s">
        <v>376</v>
      </c>
      <c r="B17637" t="s">
        <v>213</v>
      </c>
      <c r="C17637" t="s">
        <v>434</v>
      </c>
      <c r="D17637">
        <v>-6232200000</v>
      </c>
      <c r="E17637">
        <v>2019</v>
      </c>
    </row>
    <row r="17638" spans="1:5" x14ac:dyDescent="0.25">
      <c r="A17638" t="s">
        <v>376</v>
      </c>
      <c r="B17638" t="s">
        <v>213</v>
      </c>
      <c r="C17638" t="s">
        <v>434</v>
      </c>
      <c r="D17638">
        <v>-7805100000</v>
      </c>
      <c r="E17638">
        <v>2020</v>
      </c>
    </row>
    <row r="17639" spans="1:5" x14ac:dyDescent="0.25">
      <c r="A17639" t="s">
        <v>376</v>
      </c>
      <c r="B17639" t="s">
        <v>213</v>
      </c>
      <c r="C17639" t="s">
        <v>435</v>
      </c>
      <c r="D17639">
        <v>0</v>
      </c>
      <c r="E17639">
        <v>2018</v>
      </c>
    </row>
    <row r="17640" spans="1:5" x14ac:dyDescent="0.25">
      <c r="A17640" t="s">
        <v>376</v>
      </c>
      <c r="B17640" t="s">
        <v>213</v>
      </c>
      <c r="C17640" t="s">
        <v>435</v>
      </c>
      <c r="D17640">
        <v>0</v>
      </c>
      <c r="E17640">
        <v>2019</v>
      </c>
    </row>
    <row r="17641" spans="1:5" x14ac:dyDescent="0.25">
      <c r="A17641" t="s">
        <v>376</v>
      </c>
      <c r="B17641" t="s">
        <v>213</v>
      </c>
      <c r="C17641" t="s">
        <v>435</v>
      </c>
      <c r="D17641">
        <v>0</v>
      </c>
      <c r="E17641">
        <v>2020</v>
      </c>
    </row>
    <row r="17642" spans="1:5" x14ac:dyDescent="0.25">
      <c r="A17642" t="s">
        <v>376</v>
      </c>
      <c r="B17642" t="s">
        <v>213</v>
      </c>
      <c r="C17642" t="s">
        <v>436</v>
      </c>
      <c r="D17642">
        <v>3541600000</v>
      </c>
      <c r="E17642">
        <v>2018</v>
      </c>
    </row>
    <row r="17643" spans="1:5" x14ac:dyDescent="0.25">
      <c r="A17643" t="s">
        <v>376</v>
      </c>
      <c r="B17643" t="s">
        <v>213</v>
      </c>
      <c r="C17643" t="s">
        <v>436</v>
      </c>
      <c r="D17643">
        <v>3490800000</v>
      </c>
      <c r="E17643">
        <v>2019</v>
      </c>
    </row>
    <row r="17644" spans="1:5" x14ac:dyDescent="0.25">
      <c r="A17644" t="s">
        <v>376</v>
      </c>
      <c r="B17644" t="s">
        <v>213</v>
      </c>
      <c r="C17644" t="s">
        <v>436</v>
      </c>
      <c r="D17644">
        <v>3597200000</v>
      </c>
      <c r="E17644">
        <v>2020</v>
      </c>
    </row>
    <row r="17645" spans="1:5" x14ac:dyDescent="0.25">
      <c r="A17645" t="s">
        <v>376</v>
      </c>
      <c r="B17645" t="s">
        <v>213</v>
      </c>
      <c r="C17645" t="s">
        <v>437</v>
      </c>
      <c r="D17645">
        <v>16788800000</v>
      </c>
      <c r="E17645">
        <v>2018</v>
      </c>
    </row>
    <row r="17646" spans="1:5" x14ac:dyDescent="0.25">
      <c r="A17646" t="s">
        <v>376</v>
      </c>
      <c r="B17646" t="s">
        <v>213</v>
      </c>
      <c r="C17646" t="s">
        <v>437</v>
      </c>
      <c r="D17646">
        <v>17981700000</v>
      </c>
      <c r="E17646">
        <v>2019</v>
      </c>
    </row>
    <row r="17647" spans="1:5" x14ac:dyDescent="0.25">
      <c r="A17647" t="s">
        <v>376</v>
      </c>
      <c r="B17647" t="s">
        <v>213</v>
      </c>
      <c r="C17647" t="s">
        <v>437</v>
      </c>
      <c r="D17647">
        <v>3998000000</v>
      </c>
      <c r="E17647">
        <v>2020</v>
      </c>
    </row>
    <row r="17648" spans="1:5" x14ac:dyDescent="0.25">
      <c r="A17648" t="s">
        <v>376</v>
      </c>
      <c r="B17648" t="s">
        <v>213</v>
      </c>
      <c r="C17648" t="s">
        <v>438</v>
      </c>
      <c r="D17648">
        <v>4518000000</v>
      </c>
      <c r="E17648">
        <v>2018</v>
      </c>
    </row>
    <row r="17649" spans="1:5" x14ac:dyDescent="0.25">
      <c r="A17649" t="s">
        <v>376</v>
      </c>
      <c r="B17649" t="s">
        <v>213</v>
      </c>
      <c r="C17649" t="s">
        <v>438</v>
      </c>
      <c r="D17649">
        <v>3594600000</v>
      </c>
      <c r="E17649">
        <v>2019</v>
      </c>
    </row>
    <row r="17650" spans="1:5" x14ac:dyDescent="0.25">
      <c r="A17650" t="s">
        <v>376</v>
      </c>
      <c r="B17650" t="s">
        <v>213</v>
      </c>
      <c r="C17650" t="s">
        <v>438</v>
      </c>
      <c r="D17650">
        <v>924700000</v>
      </c>
      <c r="E17650">
        <v>2020</v>
      </c>
    </row>
    <row r="17651" spans="1:5" x14ac:dyDescent="0.25">
      <c r="A17651" t="s">
        <v>376</v>
      </c>
      <c r="B17651" t="s">
        <v>213</v>
      </c>
      <c r="C17651" t="s">
        <v>439</v>
      </c>
      <c r="D17651">
        <v>0</v>
      </c>
      <c r="E17651">
        <v>2018</v>
      </c>
    </row>
    <row r="17652" spans="1:5" x14ac:dyDescent="0.25">
      <c r="A17652" t="s">
        <v>376</v>
      </c>
      <c r="B17652" t="s">
        <v>213</v>
      </c>
      <c r="C17652" t="s">
        <v>439</v>
      </c>
      <c r="D17652">
        <v>0</v>
      </c>
      <c r="E17652">
        <v>2019</v>
      </c>
    </row>
    <row r="17653" spans="1:5" x14ac:dyDescent="0.25">
      <c r="A17653" t="s">
        <v>376</v>
      </c>
      <c r="B17653" t="s">
        <v>213</v>
      </c>
      <c r="C17653" t="s">
        <v>439</v>
      </c>
      <c r="D17653">
        <v>0</v>
      </c>
      <c r="E17653">
        <v>2020</v>
      </c>
    </row>
    <row r="17654" spans="1:5" x14ac:dyDescent="0.25">
      <c r="A17654" t="s">
        <v>376</v>
      </c>
      <c r="B17654" t="s">
        <v>213</v>
      </c>
      <c r="C17654" t="s">
        <v>23</v>
      </c>
      <c r="D17654">
        <v>1262000000</v>
      </c>
      <c r="E17654">
        <v>2018</v>
      </c>
    </row>
    <row r="17655" spans="1:5" x14ac:dyDescent="0.25">
      <c r="A17655" t="s">
        <v>376</v>
      </c>
      <c r="B17655" t="s">
        <v>213</v>
      </c>
      <c r="C17655" t="s">
        <v>23</v>
      </c>
      <c r="D17655">
        <v>871600000</v>
      </c>
      <c r="E17655">
        <v>2019</v>
      </c>
    </row>
    <row r="17656" spans="1:5" x14ac:dyDescent="0.25">
      <c r="A17656" t="s">
        <v>376</v>
      </c>
      <c r="B17656" t="s">
        <v>213</v>
      </c>
      <c r="C17656" t="s">
        <v>23</v>
      </c>
      <c r="D17656">
        <v>239700000</v>
      </c>
      <c r="E17656">
        <v>2020</v>
      </c>
    </row>
    <row r="17657" spans="1:5" x14ac:dyDescent="0.25">
      <c r="A17657" t="s">
        <v>376</v>
      </c>
      <c r="B17657" t="s">
        <v>213</v>
      </c>
      <c r="C17657" t="s">
        <v>440</v>
      </c>
      <c r="D17657">
        <v>1042200000</v>
      </c>
      <c r="E17657">
        <v>2018</v>
      </c>
    </row>
    <row r="17658" spans="1:5" x14ac:dyDescent="0.25">
      <c r="A17658" t="s">
        <v>376</v>
      </c>
      <c r="B17658" t="s">
        <v>213</v>
      </c>
      <c r="C17658" t="s">
        <v>440</v>
      </c>
      <c r="D17658">
        <v>781800000</v>
      </c>
      <c r="E17658">
        <v>2019</v>
      </c>
    </row>
    <row r="17659" spans="1:5" x14ac:dyDescent="0.25">
      <c r="A17659" t="s">
        <v>376</v>
      </c>
      <c r="B17659" t="s">
        <v>213</v>
      </c>
      <c r="C17659" t="s">
        <v>440</v>
      </c>
      <c r="D17659">
        <v>552100000</v>
      </c>
      <c r="E17659">
        <v>2020</v>
      </c>
    </row>
    <row r="17660" spans="1:5" x14ac:dyDescent="0.25">
      <c r="A17660" t="s">
        <v>376</v>
      </c>
      <c r="B17660" t="s">
        <v>213</v>
      </c>
      <c r="C17660" t="s">
        <v>22</v>
      </c>
      <c r="D17660">
        <v>170300000</v>
      </c>
      <c r="E17660">
        <v>2018</v>
      </c>
    </row>
    <row r="17661" spans="1:5" x14ac:dyDescent="0.25">
      <c r="A17661" t="s">
        <v>376</v>
      </c>
      <c r="B17661" t="s">
        <v>213</v>
      </c>
      <c r="C17661" t="s">
        <v>22</v>
      </c>
      <c r="D17661">
        <v>331000000</v>
      </c>
      <c r="E17661">
        <v>2019</v>
      </c>
    </row>
    <row r="17662" spans="1:5" x14ac:dyDescent="0.25">
      <c r="A17662" t="s">
        <v>376</v>
      </c>
      <c r="B17662" t="s">
        <v>213</v>
      </c>
      <c r="C17662" t="s">
        <v>22</v>
      </c>
      <c r="D17662">
        <v>437000000</v>
      </c>
      <c r="E17662">
        <v>2020</v>
      </c>
    </row>
    <row r="17663" spans="1:5" x14ac:dyDescent="0.25">
      <c r="A17663" t="s">
        <v>376</v>
      </c>
      <c r="B17663" t="s">
        <v>213</v>
      </c>
      <c r="C17663" t="s">
        <v>441</v>
      </c>
      <c r="D17663">
        <v>137100000</v>
      </c>
      <c r="E17663">
        <v>2018</v>
      </c>
    </row>
    <row r="17664" spans="1:5" x14ac:dyDescent="0.25">
      <c r="A17664" t="s">
        <v>376</v>
      </c>
      <c r="B17664" t="s">
        <v>213</v>
      </c>
      <c r="C17664" t="s">
        <v>441</v>
      </c>
      <c r="D17664">
        <v>299500000</v>
      </c>
      <c r="E17664">
        <v>2019</v>
      </c>
    </row>
    <row r="17665" spans="1:5" x14ac:dyDescent="0.25">
      <c r="A17665" t="s">
        <v>376</v>
      </c>
      <c r="B17665" t="s">
        <v>213</v>
      </c>
      <c r="C17665" t="s">
        <v>441</v>
      </c>
      <c r="D17665">
        <v>396900000</v>
      </c>
      <c r="E17665">
        <v>2020</v>
      </c>
    </row>
    <row r="17666" spans="1:5" x14ac:dyDescent="0.25">
      <c r="A17666" t="s">
        <v>376</v>
      </c>
      <c r="B17666" t="s">
        <v>213</v>
      </c>
      <c r="C17666" t="s">
        <v>11</v>
      </c>
      <c r="D17666">
        <v>1400500000</v>
      </c>
      <c r="E17666">
        <v>2018</v>
      </c>
    </row>
    <row r="17667" spans="1:5" x14ac:dyDescent="0.25">
      <c r="A17667" t="s">
        <v>376</v>
      </c>
      <c r="B17667" t="s">
        <v>213</v>
      </c>
      <c r="C17667" t="s">
        <v>11</v>
      </c>
      <c r="D17667">
        <v>1529400000</v>
      </c>
      <c r="E17667">
        <v>2019</v>
      </c>
    </row>
    <row r="17668" spans="1:5" x14ac:dyDescent="0.25">
      <c r="A17668" t="s">
        <v>376</v>
      </c>
      <c r="B17668" t="s">
        <v>213</v>
      </c>
      <c r="C17668" t="s">
        <v>11</v>
      </c>
      <c r="D17668">
        <v>1551400000</v>
      </c>
      <c r="E17668">
        <v>2020</v>
      </c>
    </row>
    <row r="17669" spans="1:5" x14ac:dyDescent="0.25">
      <c r="A17669" t="s">
        <v>376</v>
      </c>
      <c r="B17669" t="s">
        <v>213</v>
      </c>
      <c r="C17669" t="s">
        <v>19</v>
      </c>
      <c r="D17669">
        <v>24156400000</v>
      </c>
      <c r="E17669">
        <v>2018</v>
      </c>
    </row>
    <row r="17670" spans="1:5" x14ac:dyDescent="0.25">
      <c r="A17670" t="s">
        <v>376</v>
      </c>
      <c r="B17670" t="s">
        <v>213</v>
      </c>
      <c r="C17670" t="s">
        <v>19</v>
      </c>
      <c r="D17670">
        <v>19219600000</v>
      </c>
      <c r="E17670">
        <v>2019</v>
      </c>
    </row>
    <row r="17671" spans="1:5" x14ac:dyDescent="0.25">
      <c r="A17671" t="s">
        <v>376</v>
      </c>
      <c r="B17671" t="s">
        <v>213</v>
      </c>
      <c r="C17671" t="s">
        <v>19</v>
      </c>
      <c r="D17671">
        <v>29374500000</v>
      </c>
      <c r="E17671">
        <v>2020</v>
      </c>
    </row>
    <row r="17672" spans="1:5" x14ac:dyDescent="0.25">
      <c r="A17672" t="s">
        <v>376</v>
      </c>
      <c r="B17672" t="s">
        <v>213</v>
      </c>
      <c r="C17672" t="s">
        <v>18</v>
      </c>
      <c r="D17672">
        <v>22980600000</v>
      </c>
      <c r="E17672">
        <v>2018</v>
      </c>
    </row>
    <row r="17673" spans="1:5" x14ac:dyDescent="0.25">
      <c r="A17673" t="s">
        <v>376</v>
      </c>
      <c r="B17673" t="s">
        <v>213</v>
      </c>
      <c r="C17673" t="s">
        <v>18</v>
      </c>
      <c r="D17673">
        <v>25450600000</v>
      </c>
      <c r="E17673">
        <v>2019</v>
      </c>
    </row>
    <row r="17674" spans="1:5" x14ac:dyDescent="0.25">
      <c r="A17674" t="s">
        <v>376</v>
      </c>
      <c r="B17674" t="s">
        <v>213</v>
      </c>
      <c r="C17674" t="s">
        <v>18</v>
      </c>
      <c r="D17674">
        <v>37173900000</v>
      </c>
      <c r="E17674">
        <v>2020</v>
      </c>
    </row>
    <row r="17675" spans="1:5" x14ac:dyDescent="0.25">
      <c r="A17675" t="s">
        <v>376</v>
      </c>
      <c r="B17675" t="s">
        <v>213</v>
      </c>
      <c r="C17675" t="s">
        <v>442</v>
      </c>
      <c r="D17675">
        <v>349900000</v>
      </c>
      <c r="E17675">
        <v>2018</v>
      </c>
    </row>
    <row r="17676" spans="1:5" x14ac:dyDescent="0.25">
      <c r="A17676" t="s">
        <v>376</v>
      </c>
      <c r="B17676" t="s">
        <v>213</v>
      </c>
      <c r="C17676" t="s">
        <v>442</v>
      </c>
      <c r="D17676">
        <v>0</v>
      </c>
      <c r="E17676">
        <v>2019</v>
      </c>
    </row>
    <row r="17677" spans="1:5" x14ac:dyDescent="0.25">
      <c r="A17677" t="s">
        <v>376</v>
      </c>
      <c r="B17677" t="s">
        <v>213</v>
      </c>
      <c r="C17677" t="s">
        <v>442</v>
      </c>
      <c r="D17677">
        <v>1249900000</v>
      </c>
      <c r="E17677">
        <v>2020</v>
      </c>
    </row>
    <row r="17678" spans="1:5" x14ac:dyDescent="0.25">
      <c r="A17678" t="s">
        <v>376</v>
      </c>
      <c r="B17678" t="s">
        <v>213</v>
      </c>
      <c r="C17678" t="s">
        <v>443</v>
      </c>
      <c r="D17678">
        <v>334700000</v>
      </c>
      <c r="E17678">
        <v>2018</v>
      </c>
    </row>
    <row r="17679" spans="1:5" x14ac:dyDescent="0.25">
      <c r="A17679" t="s">
        <v>376</v>
      </c>
      <c r="B17679" t="s">
        <v>213</v>
      </c>
      <c r="C17679" t="s">
        <v>443</v>
      </c>
      <c r="D17679">
        <v>396000000</v>
      </c>
      <c r="E17679">
        <v>2019</v>
      </c>
    </row>
    <row r="17680" spans="1:5" x14ac:dyDescent="0.25">
      <c r="A17680" t="s">
        <v>376</v>
      </c>
      <c r="B17680" t="s">
        <v>213</v>
      </c>
      <c r="C17680" t="s">
        <v>443</v>
      </c>
      <c r="D17680">
        <v>206100000</v>
      </c>
      <c r="E17680">
        <v>2020</v>
      </c>
    </row>
    <row r="17681" spans="1:5" x14ac:dyDescent="0.25">
      <c r="A17681" t="s">
        <v>376</v>
      </c>
      <c r="B17681" t="s">
        <v>213</v>
      </c>
      <c r="C17681" t="s">
        <v>444</v>
      </c>
      <c r="D17681">
        <v>5584100000</v>
      </c>
      <c r="E17681">
        <v>2018</v>
      </c>
    </row>
    <row r="17682" spans="1:5" x14ac:dyDescent="0.25">
      <c r="A17682" t="s">
        <v>376</v>
      </c>
      <c r="B17682" t="s">
        <v>213</v>
      </c>
      <c r="C17682" t="s">
        <v>444</v>
      </c>
      <c r="D17682">
        <v>1646000000</v>
      </c>
      <c r="E17682">
        <v>2019</v>
      </c>
    </row>
    <row r="17683" spans="1:5" x14ac:dyDescent="0.25">
      <c r="A17683" t="s">
        <v>376</v>
      </c>
      <c r="B17683" t="s">
        <v>213</v>
      </c>
      <c r="C17683" t="s">
        <v>444</v>
      </c>
      <c r="D17683">
        <v>4727600000</v>
      </c>
      <c r="E17683">
        <v>2020</v>
      </c>
    </row>
    <row r="17684" spans="1:5" x14ac:dyDescent="0.25">
      <c r="A17684" t="s">
        <v>376</v>
      </c>
      <c r="B17684" t="s">
        <v>213</v>
      </c>
      <c r="C17684" t="s">
        <v>445</v>
      </c>
      <c r="D17684">
        <v>0</v>
      </c>
      <c r="E17684">
        <v>2018</v>
      </c>
    </row>
    <row r="17685" spans="1:5" x14ac:dyDescent="0.25">
      <c r="A17685" t="s">
        <v>376</v>
      </c>
      <c r="B17685" t="s">
        <v>213</v>
      </c>
      <c r="C17685" t="s">
        <v>445</v>
      </c>
      <c r="D17685">
        <v>0</v>
      </c>
      <c r="E17685">
        <v>2019</v>
      </c>
    </row>
    <row r="17686" spans="1:5" x14ac:dyDescent="0.25">
      <c r="A17686" t="s">
        <v>376</v>
      </c>
      <c r="B17686" t="s">
        <v>213</v>
      </c>
      <c r="C17686" t="s">
        <v>445</v>
      </c>
      <c r="D17686">
        <v>0</v>
      </c>
      <c r="E17686">
        <v>2020</v>
      </c>
    </row>
    <row r="17687" spans="1:5" x14ac:dyDescent="0.25">
      <c r="A17687" t="s">
        <v>376</v>
      </c>
      <c r="B17687" t="s">
        <v>213</v>
      </c>
      <c r="C17687" t="s">
        <v>446</v>
      </c>
      <c r="D17687">
        <v>0</v>
      </c>
      <c r="E17687">
        <v>2018</v>
      </c>
    </row>
    <row r="17688" spans="1:5" x14ac:dyDescent="0.25">
      <c r="A17688" t="s">
        <v>376</v>
      </c>
      <c r="B17688" t="s">
        <v>213</v>
      </c>
      <c r="C17688" t="s">
        <v>446</v>
      </c>
      <c r="D17688">
        <v>0</v>
      </c>
      <c r="E17688">
        <v>2019</v>
      </c>
    </row>
    <row r="17689" spans="1:5" x14ac:dyDescent="0.25">
      <c r="A17689" t="s">
        <v>376</v>
      </c>
      <c r="B17689" t="s">
        <v>213</v>
      </c>
      <c r="C17689" t="s">
        <v>446</v>
      </c>
      <c r="D17689">
        <v>0</v>
      </c>
      <c r="E17689">
        <v>2020</v>
      </c>
    </row>
    <row r="17690" spans="1:5" x14ac:dyDescent="0.25">
      <c r="A17690" t="s">
        <v>376</v>
      </c>
      <c r="B17690" t="s">
        <v>213</v>
      </c>
      <c r="C17690" t="s">
        <v>447</v>
      </c>
      <c r="D17690">
        <v>-3242800000</v>
      </c>
      <c r="E17690">
        <v>2018</v>
      </c>
    </row>
    <row r="17691" spans="1:5" x14ac:dyDescent="0.25">
      <c r="A17691" t="s">
        <v>376</v>
      </c>
      <c r="B17691" t="s">
        <v>213</v>
      </c>
      <c r="C17691" t="s">
        <v>447</v>
      </c>
      <c r="D17691">
        <v>-10056900000</v>
      </c>
      <c r="E17691">
        <v>2019</v>
      </c>
    </row>
    <row r="17692" spans="1:5" x14ac:dyDescent="0.25">
      <c r="A17692" t="s">
        <v>376</v>
      </c>
      <c r="B17692" t="s">
        <v>213</v>
      </c>
      <c r="C17692" t="s">
        <v>447</v>
      </c>
      <c r="D17692">
        <v>1274400000</v>
      </c>
      <c r="E17692">
        <v>2020</v>
      </c>
    </row>
    <row r="17693" spans="1:5" x14ac:dyDescent="0.25">
      <c r="A17693" t="s">
        <v>376</v>
      </c>
      <c r="B17693" t="s">
        <v>213</v>
      </c>
      <c r="C17693" t="s">
        <v>448</v>
      </c>
      <c r="D17693">
        <v>0</v>
      </c>
      <c r="E17693">
        <v>2018</v>
      </c>
    </row>
    <row r="17694" spans="1:5" x14ac:dyDescent="0.25">
      <c r="A17694" t="s">
        <v>376</v>
      </c>
      <c r="B17694" t="s">
        <v>213</v>
      </c>
      <c r="C17694" t="s">
        <v>448</v>
      </c>
      <c r="D17694">
        <v>0</v>
      </c>
      <c r="E17694">
        <v>2019</v>
      </c>
    </row>
    <row r="17695" spans="1:5" x14ac:dyDescent="0.25">
      <c r="A17695" t="s">
        <v>376</v>
      </c>
      <c r="B17695" t="s">
        <v>213</v>
      </c>
      <c r="C17695" t="s">
        <v>448</v>
      </c>
      <c r="D17695">
        <v>0</v>
      </c>
      <c r="E17695">
        <v>2020</v>
      </c>
    </row>
    <row r="17696" spans="1:5" x14ac:dyDescent="0.25">
      <c r="A17696" t="s">
        <v>376</v>
      </c>
      <c r="B17696" t="s">
        <v>213</v>
      </c>
      <c r="C17696" t="s">
        <v>449</v>
      </c>
      <c r="D17696">
        <v>-2820500000</v>
      </c>
      <c r="E17696">
        <v>2018</v>
      </c>
    </row>
    <row r="17697" spans="1:5" x14ac:dyDescent="0.25">
      <c r="A17697" t="s">
        <v>376</v>
      </c>
      <c r="B17697" t="s">
        <v>213</v>
      </c>
      <c r="C17697" t="s">
        <v>449</v>
      </c>
      <c r="D17697">
        <v>-1309100000</v>
      </c>
      <c r="E17697">
        <v>2019</v>
      </c>
    </row>
    <row r="17698" spans="1:5" x14ac:dyDescent="0.25">
      <c r="A17698" t="s">
        <v>376</v>
      </c>
      <c r="B17698" t="s">
        <v>213</v>
      </c>
      <c r="C17698" t="s">
        <v>449</v>
      </c>
      <c r="D17698">
        <v>-1898200000</v>
      </c>
      <c r="E17698">
        <v>2020</v>
      </c>
    </row>
    <row r="17699" spans="1:5" x14ac:dyDescent="0.25">
      <c r="A17699" t="s">
        <v>376</v>
      </c>
      <c r="B17699" t="s">
        <v>213</v>
      </c>
      <c r="C17699" t="s">
        <v>450</v>
      </c>
      <c r="D17699">
        <v>0</v>
      </c>
      <c r="E17699">
        <v>2018</v>
      </c>
    </row>
    <row r="17700" spans="1:5" x14ac:dyDescent="0.25">
      <c r="A17700" t="s">
        <v>376</v>
      </c>
      <c r="B17700" t="s">
        <v>213</v>
      </c>
      <c r="C17700" t="s">
        <v>450</v>
      </c>
      <c r="D17700">
        <v>0</v>
      </c>
      <c r="E17700">
        <v>2019</v>
      </c>
    </row>
    <row r="17701" spans="1:5" x14ac:dyDescent="0.25">
      <c r="A17701" t="s">
        <v>376</v>
      </c>
      <c r="B17701" t="s">
        <v>213</v>
      </c>
      <c r="C17701" t="s">
        <v>450</v>
      </c>
      <c r="D17701">
        <v>0</v>
      </c>
      <c r="E17701">
        <v>2020</v>
      </c>
    </row>
    <row r="17702" spans="1:5" x14ac:dyDescent="0.25">
      <c r="A17702" t="s">
        <v>376</v>
      </c>
      <c r="B17702" t="s">
        <v>213</v>
      </c>
      <c r="C17702" t="s">
        <v>451</v>
      </c>
      <c r="D17702">
        <v>-137100000</v>
      </c>
      <c r="E17702">
        <v>2018</v>
      </c>
    </row>
    <row r="17703" spans="1:5" x14ac:dyDescent="0.25">
      <c r="A17703" t="s">
        <v>376</v>
      </c>
      <c r="B17703" t="s">
        <v>213</v>
      </c>
      <c r="C17703" t="s">
        <v>451</v>
      </c>
      <c r="D17703">
        <v>-299500000</v>
      </c>
      <c r="E17703">
        <v>2019</v>
      </c>
    </row>
    <row r="17704" spans="1:5" x14ac:dyDescent="0.25">
      <c r="A17704" t="s">
        <v>376</v>
      </c>
      <c r="B17704" t="s">
        <v>213</v>
      </c>
      <c r="C17704" t="s">
        <v>451</v>
      </c>
      <c r="D17704">
        <v>-396900000</v>
      </c>
      <c r="E17704">
        <v>2020</v>
      </c>
    </row>
    <row r="17705" spans="1:5" x14ac:dyDescent="0.25">
      <c r="A17705" t="s">
        <v>376</v>
      </c>
      <c r="B17705" t="s">
        <v>213</v>
      </c>
      <c r="C17705" t="s">
        <v>452</v>
      </c>
      <c r="D17705">
        <v>0</v>
      </c>
      <c r="E17705">
        <v>2018</v>
      </c>
    </row>
    <row r="17706" spans="1:5" x14ac:dyDescent="0.25">
      <c r="A17706" t="s">
        <v>376</v>
      </c>
      <c r="B17706" t="s">
        <v>213</v>
      </c>
      <c r="C17706" t="s">
        <v>452</v>
      </c>
      <c r="D17706">
        <v>0</v>
      </c>
      <c r="E17706">
        <v>2019</v>
      </c>
    </row>
    <row r="17707" spans="1:5" x14ac:dyDescent="0.25">
      <c r="A17707" t="s">
        <v>376</v>
      </c>
      <c r="B17707" t="s">
        <v>213</v>
      </c>
      <c r="C17707" t="s">
        <v>452</v>
      </c>
      <c r="D17707">
        <v>0</v>
      </c>
      <c r="E17707">
        <v>2020</v>
      </c>
    </row>
    <row r="17708" spans="1:5" x14ac:dyDescent="0.25">
      <c r="A17708" t="s">
        <v>376</v>
      </c>
      <c r="B17708" t="s">
        <v>213</v>
      </c>
      <c r="C17708" t="s">
        <v>453</v>
      </c>
      <c r="D17708">
        <v>-300000</v>
      </c>
      <c r="E17708">
        <v>2018</v>
      </c>
    </row>
    <row r="17709" spans="1:5" x14ac:dyDescent="0.25">
      <c r="A17709" t="s">
        <v>376</v>
      </c>
      <c r="B17709" t="s">
        <v>213</v>
      </c>
      <c r="C17709" t="s">
        <v>453</v>
      </c>
      <c r="D17709">
        <v>-4600000</v>
      </c>
      <c r="E17709">
        <v>2019</v>
      </c>
    </row>
    <row r="17710" spans="1:5" x14ac:dyDescent="0.25">
      <c r="A17710" t="s">
        <v>376</v>
      </c>
      <c r="B17710" t="s">
        <v>213</v>
      </c>
      <c r="C17710" t="s">
        <v>453</v>
      </c>
      <c r="D17710">
        <v>-3600000</v>
      </c>
      <c r="E17710">
        <v>2020</v>
      </c>
    </row>
    <row r="17711" spans="1:5" x14ac:dyDescent="0.25">
      <c r="A17711" t="s">
        <v>376</v>
      </c>
      <c r="B17711" t="s">
        <v>213</v>
      </c>
      <c r="C17711" t="s">
        <v>454</v>
      </c>
      <c r="D17711">
        <v>4518300000</v>
      </c>
      <c r="E17711">
        <v>2018</v>
      </c>
    </row>
    <row r="17712" spans="1:5" x14ac:dyDescent="0.25">
      <c r="A17712" t="s">
        <v>376</v>
      </c>
      <c r="B17712" t="s">
        <v>213</v>
      </c>
      <c r="C17712" t="s">
        <v>454</v>
      </c>
      <c r="D17712">
        <v>3599200000</v>
      </c>
      <c r="E17712">
        <v>2019</v>
      </c>
    </row>
    <row r="17713" spans="1:5" x14ac:dyDescent="0.25">
      <c r="A17713" t="s">
        <v>376</v>
      </c>
      <c r="B17713" t="s">
        <v>213</v>
      </c>
      <c r="C17713" t="s">
        <v>454</v>
      </c>
      <c r="D17713">
        <v>928300000</v>
      </c>
      <c r="E17713">
        <v>2020</v>
      </c>
    </row>
    <row r="17714" spans="1:5" x14ac:dyDescent="0.25">
      <c r="A17714" t="s">
        <v>376</v>
      </c>
      <c r="B17714" t="s">
        <v>213</v>
      </c>
      <c r="C17714" t="s">
        <v>24</v>
      </c>
      <c r="D17714">
        <v>4518000000</v>
      </c>
      <c r="E17714">
        <v>2018</v>
      </c>
    </row>
    <row r="17715" spans="1:5" x14ac:dyDescent="0.25">
      <c r="A17715" t="s">
        <v>376</v>
      </c>
      <c r="B17715" t="s">
        <v>213</v>
      </c>
      <c r="C17715" t="s">
        <v>24</v>
      </c>
      <c r="D17715">
        <v>3594600000</v>
      </c>
      <c r="E17715">
        <v>2019</v>
      </c>
    </row>
    <row r="17716" spans="1:5" x14ac:dyDescent="0.25">
      <c r="A17716" t="s">
        <v>376</v>
      </c>
      <c r="B17716" t="s">
        <v>213</v>
      </c>
      <c r="C17716" t="s">
        <v>24</v>
      </c>
      <c r="D17716">
        <v>924700000</v>
      </c>
      <c r="E17716">
        <v>2020</v>
      </c>
    </row>
    <row r="17717" spans="1:5" x14ac:dyDescent="0.25">
      <c r="A17717" t="s">
        <v>376</v>
      </c>
      <c r="B17717" t="s">
        <v>213</v>
      </c>
      <c r="C17717" t="s">
        <v>455</v>
      </c>
      <c r="D17717">
        <v>5929100000</v>
      </c>
      <c r="E17717">
        <v>2018</v>
      </c>
    </row>
    <row r="17718" spans="1:5" x14ac:dyDescent="0.25">
      <c r="A17718" t="s">
        <v>376</v>
      </c>
      <c r="B17718" t="s">
        <v>213</v>
      </c>
      <c r="C17718" t="s">
        <v>455</v>
      </c>
      <c r="D17718">
        <v>6431700000</v>
      </c>
      <c r="E17718">
        <v>2019</v>
      </c>
    </row>
    <row r="17719" spans="1:5" x14ac:dyDescent="0.25">
      <c r="A17719" t="s">
        <v>376</v>
      </c>
      <c r="B17719" t="s">
        <v>213</v>
      </c>
      <c r="C17719" t="s">
        <v>455</v>
      </c>
      <c r="D17719">
        <v>6241400000</v>
      </c>
      <c r="E17719">
        <v>2020</v>
      </c>
    </row>
    <row r="17720" spans="1:5" x14ac:dyDescent="0.25">
      <c r="A17720" t="s">
        <v>376</v>
      </c>
      <c r="B17720" t="s">
        <v>213</v>
      </c>
      <c r="C17720" t="s">
        <v>14</v>
      </c>
      <c r="D17720">
        <v>11662200000</v>
      </c>
      <c r="E17720">
        <v>2018</v>
      </c>
    </row>
    <row r="17721" spans="1:5" x14ac:dyDescent="0.25">
      <c r="A17721" t="s">
        <v>376</v>
      </c>
      <c r="B17721" t="s">
        <v>213</v>
      </c>
      <c r="C17721" t="s">
        <v>14</v>
      </c>
      <c r="D17721">
        <v>13565700000</v>
      </c>
      <c r="E17721">
        <v>2019</v>
      </c>
    </row>
    <row r="17722" spans="1:5" x14ac:dyDescent="0.25">
      <c r="A17722" t="s">
        <v>376</v>
      </c>
      <c r="B17722" t="s">
        <v>213</v>
      </c>
      <c r="C17722" t="s">
        <v>14</v>
      </c>
      <c r="D17722">
        <v>21568100000</v>
      </c>
      <c r="E17722">
        <v>2020</v>
      </c>
    </row>
    <row r="17723" spans="1:5" x14ac:dyDescent="0.25">
      <c r="A17723" t="s">
        <v>376</v>
      </c>
      <c r="B17723" t="s">
        <v>213</v>
      </c>
      <c r="C17723" t="s">
        <v>17</v>
      </c>
      <c r="D17723">
        <v>17296400000</v>
      </c>
      <c r="E17723">
        <v>2018</v>
      </c>
    </row>
    <row r="17724" spans="1:5" x14ac:dyDescent="0.25">
      <c r="A17724" t="s">
        <v>376</v>
      </c>
      <c r="B17724" t="s">
        <v>213</v>
      </c>
      <c r="C17724" t="s">
        <v>17</v>
      </c>
      <c r="D17724">
        <v>19281900000</v>
      </c>
      <c r="E17724">
        <v>2019</v>
      </c>
    </row>
    <row r="17725" spans="1:5" x14ac:dyDescent="0.25">
      <c r="A17725" t="s">
        <v>376</v>
      </c>
      <c r="B17725" t="s">
        <v>213</v>
      </c>
      <c r="C17725" t="s">
        <v>17</v>
      </c>
      <c r="D17725">
        <v>29827100000</v>
      </c>
      <c r="E17725">
        <v>2020</v>
      </c>
    </row>
    <row r="17726" spans="1:5" x14ac:dyDescent="0.25">
      <c r="A17726" t="s">
        <v>376</v>
      </c>
      <c r="B17726" t="s">
        <v>213</v>
      </c>
      <c r="C17726" t="s">
        <v>456</v>
      </c>
      <c r="D17726">
        <v>1471400000</v>
      </c>
      <c r="E17726">
        <v>2018</v>
      </c>
    </row>
    <row r="17727" spans="1:5" x14ac:dyDescent="0.25">
      <c r="A17727" t="s">
        <v>376</v>
      </c>
      <c r="B17727" t="s">
        <v>213</v>
      </c>
      <c r="C17727" t="s">
        <v>456</v>
      </c>
      <c r="D17727">
        <v>1513100000</v>
      </c>
      <c r="E17727">
        <v>2019</v>
      </c>
    </row>
    <row r="17728" spans="1:5" x14ac:dyDescent="0.25">
      <c r="A17728" t="s">
        <v>376</v>
      </c>
      <c r="B17728" t="s">
        <v>213</v>
      </c>
      <c r="C17728" t="s">
        <v>456</v>
      </c>
      <c r="D17728">
        <v>1710000000</v>
      </c>
      <c r="E17728">
        <v>2020</v>
      </c>
    </row>
    <row r="17729" spans="1:5" x14ac:dyDescent="0.25">
      <c r="A17729" t="s">
        <v>376</v>
      </c>
      <c r="B17729" t="s">
        <v>213</v>
      </c>
      <c r="C17729" t="s">
        <v>457</v>
      </c>
      <c r="D17729">
        <v>0</v>
      </c>
      <c r="E17729">
        <v>2018</v>
      </c>
    </row>
    <row r="17730" spans="1:5" x14ac:dyDescent="0.25">
      <c r="A17730" t="s">
        <v>376</v>
      </c>
      <c r="B17730" t="s">
        <v>213</v>
      </c>
      <c r="C17730" t="s">
        <v>457</v>
      </c>
      <c r="D17730">
        <v>0</v>
      </c>
      <c r="E17730">
        <v>2020</v>
      </c>
    </row>
    <row r="17731" spans="1:5" x14ac:dyDescent="0.25">
      <c r="A17731" t="s">
        <v>376</v>
      </c>
      <c r="B17731" t="s">
        <v>213</v>
      </c>
      <c r="C17731" t="s">
        <v>494</v>
      </c>
      <c r="D17731">
        <v>0</v>
      </c>
      <c r="E17731">
        <v>2019</v>
      </c>
    </row>
    <row r="17732" spans="1:5" x14ac:dyDescent="0.25">
      <c r="A17732" t="s">
        <v>376</v>
      </c>
      <c r="B17732" t="s">
        <v>213</v>
      </c>
      <c r="C17732" t="s">
        <v>458</v>
      </c>
      <c r="D17732">
        <v>21137400000</v>
      </c>
      <c r="E17732">
        <v>2018</v>
      </c>
    </row>
    <row r="17733" spans="1:5" x14ac:dyDescent="0.25">
      <c r="A17733" t="s">
        <v>376</v>
      </c>
      <c r="B17733" t="s">
        <v>213</v>
      </c>
      <c r="C17733" t="s">
        <v>458</v>
      </c>
      <c r="D17733">
        <v>22728700000</v>
      </c>
      <c r="E17733">
        <v>2019</v>
      </c>
    </row>
    <row r="17734" spans="1:5" x14ac:dyDescent="0.25">
      <c r="A17734" t="s">
        <v>376</v>
      </c>
      <c r="B17734" t="s">
        <v>213</v>
      </c>
      <c r="C17734" t="s">
        <v>458</v>
      </c>
      <c r="D17734">
        <v>22278800000</v>
      </c>
      <c r="E17734">
        <v>2020</v>
      </c>
    </row>
    <row r="17735" spans="1:5" x14ac:dyDescent="0.25">
      <c r="A17735" t="s">
        <v>376</v>
      </c>
      <c r="B17735" t="s">
        <v>213</v>
      </c>
      <c r="C17735" t="s">
        <v>459</v>
      </c>
      <c r="D17735">
        <v>3883300000</v>
      </c>
      <c r="E17735">
        <v>2018</v>
      </c>
    </row>
    <row r="17736" spans="1:5" x14ac:dyDescent="0.25">
      <c r="A17736" t="s">
        <v>376</v>
      </c>
      <c r="B17736" t="s">
        <v>213</v>
      </c>
      <c r="C17736" t="s">
        <v>459</v>
      </c>
      <c r="D17736">
        <v>4077900000</v>
      </c>
      <c r="E17736">
        <v>2019</v>
      </c>
    </row>
    <row r="17737" spans="1:5" x14ac:dyDescent="0.25">
      <c r="A17737" t="s">
        <v>376</v>
      </c>
      <c r="B17737" t="s">
        <v>213</v>
      </c>
      <c r="C17737" t="s">
        <v>459</v>
      </c>
      <c r="D17737">
        <v>1561700000</v>
      </c>
      <c r="E17737">
        <v>2020</v>
      </c>
    </row>
    <row r="17738" spans="1:5" x14ac:dyDescent="0.25">
      <c r="A17738" t="s">
        <v>376</v>
      </c>
      <c r="B17738" t="s">
        <v>213</v>
      </c>
      <c r="C17738" t="s">
        <v>460</v>
      </c>
      <c r="D17738">
        <v>-17818200000</v>
      </c>
      <c r="E17738">
        <v>2018</v>
      </c>
    </row>
    <row r="17739" spans="1:5" x14ac:dyDescent="0.25">
      <c r="A17739" t="s">
        <v>376</v>
      </c>
      <c r="B17739" t="s">
        <v>213</v>
      </c>
      <c r="C17739" t="s">
        <v>460</v>
      </c>
      <c r="D17739">
        <v>-24047300000</v>
      </c>
      <c r="E17739">
        <v>2019</v>
      </c>
    </row>
    <row r="17740" spans="1:5" x14ac:dyDescent="0.25">
      <c r="A17740" t="s">
        <v>376</v>
      </c>
      <c r="B17740" t="s">
        <v>213</v>
      </c>
      <c r="C17740" t="s">
        <v>460</v>
      </c>
      <c r="D17740">
        <v>-7000200000</v>
      </c>
      <c r="E17740">
        <v>2020</v>
      </c>
    </row>
    <row r="17741" spans="1:5" x14ac:dyDescent="0.25">
      <c r="A17741" t="s">
        <v>376</v>
      </c>
      <c r="B17741" t="s">
        <v>213</v>
      </c>
      <c r="C17741" t="s">
        <v>461</v>
      </c>
      <c r="D17741">
        <v>-531700000</v>
      </c>
      <c r="E17741">
        <v>2018</v>
      </c>
    </row>
    <row r="17742" spans="1:5" x14ac:dyDescent="0.25">
      <c r="A17742" t="s">
        <v>376</v>
      </c>
      <c r="B17742" t="s">
        <v>213</v>
      </c>
      <c r="C17742" t="s">
        <v>461</v>
      </c>
      <c r="D17742">
        <v>665200000</v>
      </c>
      <c r="E17742">
        <v>2019</v>
      </c>
    </row>
    <row r="17743" spans="1:5" x14ac:dyDescent="0.25">
      <c r="A17743" t="s">
        <v>376</v>
      </c>
      <c r="B17743" t="s">
        <v>213</v>
      </c>
      <c r="C17743" t="s">
        <v>461</v>
      </c>
      <c r="D17743">
        <v>-598100000</v>
      </c>
      <c r="E17743">
        <v>2020</v>
      </c>
    </row>
    <row r="17744" spans="1:5" x14ac:dyDescent="0.25">
      <c r="A17744" t="s">
        <v>376</v>
      </c>
      <c r="B17744" t="s">
        <v>213</v>
      </c>
      <c r="C17744" t="s">
        <v>462</v>
      </c>
      <c r="D17744">
        <v>9796700000</v>
      </c>
      <c r="E17744">
        <v>2018</v>
      </c>
    </row>
    <row r="17745" spans="1:5" x14ac:dyDescent="0.25">
      <c r="A17745" t="s">
        <v>376</v>
      </c>
      <c r="B17745" t="s">
        <v>213</v>
      </c>
      <c r="C17745" t="s">
        <v>462</v>
      </c>
      <c r="D17745">
        <v>1350500000</v>
      </c>
      <c r="E17745">
        <v>2019</v>
      </c>
    </row>
    <row r="17746" spans="1:5" x14ac:dyDescent="0.25">
      <c r="A17746" t="s">
        <v>376</v>
      </c>
      <c r="B17746" t="s">
        <v>213</v>
      </c>
      <c r="C17746" t="s">
        <v>462</v>
      </c>
      <c r="D17746">
        <v>860900000</v>
      </c>
      <c r="E17746">
        <v>2020</v>
      </c>
    </row>
    <row r="17747" spans="1:5" x14ac:dyDescent="0.25">
      <c r="A17747" t="s">
        <v>376</v>
      </c>
      <c r="B17747" t="s">
        <v>213</v>
      </c>
      <c r="C17747" t="s">
        <v>463</v>
      </c>
      <c r="D17747">
        <v>-174700000</v>
      </c>
      <c r="E17747">
        <v>2018</v>
      </c>
    </row>
    <row r="17748" spans="1:5" x14ac:dyDescent="0.25">
      <c r="A17748" t="s">
        <v>376</v>
      </c>
      <c r="B17748" t="s">
        <v>213</v>
      </c>
      <c r="C17748" t="s">
        <v>463</v>
      </c>
      <c r="D17748">
        <v>-173000000</v>
      </c>
      <c r="E17748">
        <v>2019</v>
      </c>
    </row>
    <row r="17749" spans="1:5" x14ac:dyDescent="0.25">
      <c r="A17749" t="s">
        <v>376</v>
      </c>
      <c r="B17749" t="s">
        <v>213</v>
      </c>
      <c r="C17749" t="s">
        <v>463</v>
      </c>
      <c r="D17749">
        <v>133900000</v>
      </c>
      <c r="E17749">
        <v>2020</v>
      </c>
    </row>
    <row r="17750" spans="1:5" x14ac:dyDescent="0.25">
      <c r="A17750" t="s">
        <v>376</v>
      </c>
      <c r="B17750" t="s">
        <v>213</v>
      </c>
      <c r="C17750" t="s">
        <v>12</v>
      </c>
      <c r="D17750">
        <v>1644300000</v>
      </c>
      <c r="E17750">
        <v>2018</v>
      </c>
    </row>
    <row r="17751" spans="1:5" x14ac:dyDescent="0.25">
      <c r="A17751" t="s">
        <v>376</v>
      </c>
      <c r="B17751" t="s">
        <v>213</v>
      </c>
      <c r="C17751" t="s">
        <v>12</v>
      </c>
      <c r="D17751">
        <v>558700000</v>
      </c>
      <c r="E17751">
        <v>2019</v>
      </c>
    </row>
    <row r="17752" spans="1:5" x14ac:dyDescent="0.25">
      <c r="A17752" t="s">
        <v>376</v>
      </c>
      <c r="B17752" t="s">
        <v>213</v>
      </c>
      <c r="C17752" t="s">
        <v>12</v>
      </c>
      <c r="D17752">
        <v>1020700000</v>
      </c>
      <c r="E17752">
        <v>2020</v>
      </c>
    </row>
    <row r="17753" spans="1:5" x14ac:dyDescent="0.25">
      <c r="A17753" t="s">
        <v>376</v>
      </c>
      <c r="B17753" t="s">
        <v>213</v>
      </c>
      <c r="C17753" t="s">
        <v>464</v>
      </c>
      <c r="D17753">
        <v>1642900000</v>
      </c>
      <c r="E17753">
        <v>2018</v>
      </c>
    </row>
    <row r="17754" spans="1:5" x14ac:dyDescent="0.25">
      <c r="A17754" t="s">
        <v>376</v>
      </c>
      <c r="B17754" t="s">
        <v>213</v>
      </c>
      <c r="C17754" t="s">
        <v>464</v>
      </c>
      <c r="D17754">
        <v>1269000000</v>
      </c>
      <c r="E17754">
        <v>2019</v>
      </c>
    </row>
    <row r="17755" spans="1:5" x14ac:dyDescent="0.25">
      <c r="A17755" t="s">
        <v>376</v>
      </c>
      <c r="B17755" t="s">
        <v>213</v>
      </c>
      <c r="C17755" t="s">
        <v>464</v>
      </c>
      <c r="D17755">
        <v>2705300000</v>
      </c>
      <c r="E17755">
        <v>2020</v>
      </c>
    </row>
    <row r="17756" spans="1:5" x14ac:dyDescent="0.25">
      <c r="A17756" t="s">
        <v>376</v>
      </c>
      <c r="B17756" t="s">
        <v>213</v>
      </c>
      <c r="C17756" t="s">
        <v>465</v>
      </c>
      <c r="D17756">
        <v>20614800000</v>
      </c>
      <c r="E17756">
        <v>2018</v>
      </c>
    </row>
    <row r="17757" spans="1:5" x14ac:dyDescent="0.25">
      <c r="A17757" t="s">
        <v>376</v>
      </c>
      <c r="B17757" t="s">
        <v>213</v>
      </c>
      <c r="C17757" t="s">
        <v>465</v>
      </c>
      <c r="D17757">
        <v>2465400000</v>
      </c>
      <c r="E17757">
        <v>2019</v>
      </c>
    </row>
    <row r="17758" spans="1:5" x14ac:dyDescent="0.25">
      <c r="A17758" t="s">
        <v>376</v>
      </c>
      <c r="B17758" t="s">
        <v>213</v>
      </c>
      <c r="C17758" t="s">
        <v>465</v>
      </c>
      <c r="D17758">
        <v>10971300000</v>
      </c>
      <c r="E17758">
        <v>2020</v>
      </c>
    </row>
    <row r="17759" spans="1:5" x14ac:dyDescent="0.25">
      <c r="A17759" t="s">
        <v>376</v>
      </c>
      <c r="B17759" t="s">
        <v>213</v>
      </c>
      <c r="C17759" t="s">
        <v>466</v>
      </c>
      <c r="D17759">
        <v>8206200000</v>
      </c>
      <c r="E17759">
        <v>2018</v>
      </c>
    </row>
    <row r="17760" spans="1:5" x14ac:dyDescent="0.25">
      <c r="A17760" t="s">
        <v>376</v>
      </c>
      <c r="B17760" t="s">
        <v>213</v>
      </c>
      <c r="C17760" t="s">
        <v>466</v>
      </c>
      <c r="D17760">
        <v>8114900000</v>
      </c>
      <c r="E17760">
        <v>2019</v>
      </c>
    </row>
    <row r="17761" spans="1:5" x14ac:dyDescent="0.25">
      <c r="A17761" t="s">
        <v>376</v>
      </c>
      <c r="B17761" t="s">
        <v>213</v>
      </c>
      <c r="C17761" t="s">
        <v>466</v>
      </c>
      <c r="D17761">
        <v>15167500000</v>
      </c>
      <c r="E17761">
        <v>2020</v>
      </c>
    </row>
    <row r="17762" spans="1:5" x14ac:dyDescent="0.25">
      <c r="A17762" t="s">
        <v>376</v>
      </c>
      <c r="B17762" t="s">
        <v>213</v>
      </c>
      <c r="C17762" t="s">
        <v>467</v>
      </c>
      <c r="D17762">
        <v>554900000</v>
      </c>
      <c r="E17762">
        <v>2018</v>
      </c>
    </row>
    <row r="17763" spans="1:5" x14ac:dyDescent="0.25">
      <c r="A17763" t="s">
        <v>376</v>
      </c>
      <c r="B17763" t="s">
        <v>213</v>
      </c>
      <c r="C17763" t="s">
        <v>467</v>
      </c>
      <c r="D17763">
        <v>371000000</v>
      </c>
      <c r="E17763">
        <v>2019</v>
      </c>
    </row>
    <row r="17764" spans="1:5" x14ac:dyDescent="0.25">
      <c r="A17764" t="s">
        <v>376</v>
      </c>
      <c r="B17764" t="s">
        <v>213</v>
      </c>
      <c r="C17764" t="s">
        <v>467</v>
      </c>
      <c r="D17764">
        <v>430300000</v>
      </c>
      <c r="E17764">
        <v>2020</v>
      </c>
    </row>
    <row r="17765" spans="1:5" x14ac:dyDescent="0.25">
      <c r="A17765" t="s">
        <v>376</v>
      </c>
      <c r="B17765" t="s">
        <v>213</v>
      </c>
      <c r="C17765" t="s">
        <v>468</v>
      </c>
      <c r="D17765">
        <v>0</v>
      </c>
      <c r="E17765">
        <v>2018</v>
      </c>
    </row>
    <row r="17766" spans="1:5" x14ac:dyDescent="0.25">
      <c r="A17766" t="s">
        <v>376</v>
      </c>
      <c r="B17766" t="s">
        <v>213</v>
      </c>
      <c r="C17766" t="s">
        <v>468</v>
      </c>
      <c r="D17766">
        <v>0</v>
      </c>
      <c r="E17766">
        <v>2019</v>
      </c>
    </row>
    <row r="17767" spans="1:5" x14ac:dyDescent="0.25">
      <c r="A17767" t="s">
        <v>376</v>
      </c>
      <c r="B17767" t="s">
        <v>213</v>
      </c>
      <c r="C17767" t="s">
        <v>468</v>
      </c>
      <c r="D17767">
        <v>0</v>
      </c>
      <c r="E17767">
        <v>2020</v>
      </c>
    </row>
    <row r="17768" spans="1:5" x14ac:dyDescent="0.25">
      <c r="A17768" t="s">
        <v>376</v>
      </c>
      <c r="B17768" t="s">
        <v>213</v>
      </c>
      <c r="C17768" t="s">
        <v>469</v>
      </c>
      <c r="D17768">
        <v>1743400000</v>
      </c>
      <c r="E17768">
        <v>2018</v>
      </c>
    </row>
    <row r="17769" spans="1:5" x14ac:dyDescent="0.25">
      <c r="A17769" t="s">
        <v>376</v>
      </c>
      <c r="B17769" t="s">
        <v>213</v>
      </c>
      <c r="C17769" t="s">
        <v>469</v>
      </c>
      <c r="D17769">
        <v>1761300000</v>
      </c>
      <c r="E17769">
        <v>2019</v>
      </c>
    </row>
    <row r="17770" spans="1:5" x14ac:dyDescent="0.25">
      <c r="A17770" t="s">
        <v>376</v>
      </c>
      <c r="B17770" t="s">
        <v>213</v>
      </c>
      <c r="C17770" t="s">
        <v>469</v>
      </c>
      <c r="D17770">
        <v>1923500000</v>
      </c>
      <c r="E17770">
        <v>2020</v>
      </c>
    </row>
    <row r="17771" spans="1:5" x14ac:dyDescent="0.25">
      <c r="A17771" t="s">
        <v>376</v>
      </c>
      <c r="B17771" t="s">
        <v>213</v>
      </c>
      <c r="C17771" t="s">
        <v>470</v>
      </c>
      <c r="D17771">
        <v>191900000</v>
      </c>
      <c r="E17771">
        <v>2018</v>
      </c>
    </row>
    <row r="17772" spans="1:5" x14ac:dyDescent="0.25">
      <c r="A17772" t="s">
        <v>376</v>
      </c>
      <c r="B17772" t="s">
        <v>213</v>
      </c>
      <c r="C17772" t="s">
        <v>470</v>
      </c>
      <c r="D17772">
        <v>190400000</v>
      </c>
      <c r="E17772">
        <v>2019</v>
      </c>
    </row>
    <row r="17773" spans="1:5" x14ac:dyDescent="0.25">
      <c r="A17773" t="s">
        <v>376</v>
      </c>
      <c r="B17773" t="s">
        <v>213</v>
      </c>
      <c r="C17773" t="s">
        <v>470</v>
      </c>
      <c r="D17773">
        <v>443900000</v>
      </c>
      <c r="E17773">
        <v>2020</v>
      </c>
    </row>
    <row r="17774" spans="1:5" x14ac:dyDescent="0.25">
      <c r="A17774" t="s">
        <v>376</v>
      </c>
      <c r="B17774" t="s">
        <v>213</v>
      </c>
      <c r="C17774" t="s">
        <v>471</v>
      </c>
      <c r="D17774">
        <v>0</v>
      </c>
      <c r="E17774">
        <v>2018</v>
      </c>
    </row>
    <row r="17775" spans="1:5" x14ac:dyDescent="0.25">
      <c r="A17775" t="s">
        <v>376</v>
      </c>
      <c r="B17775" t="s">
        <v>213</v>
      </c>
      <c r="C17775" t="s">
        <v>471</v>
      </c>
      <c r="D17775">
        <v>0</v>
      </c>
      <c r="E17775">
        <v>2019</v>
      </c>
    </row>
    <row r="17776" spans="1:5" x14ac:dyDescent="0.25">
      <c r="A17776" t="s">
        <v>376</v>
      </c>
      <c r="B17776" t="s">
        <v>213</v>
      </c>
      <c r="C17776" t="s">
        <v>471</v>
      </c>
      <c r="D17776">
        <v>0</v>
      </c>
      <c r="E17776">
        <v>2020</v>
      </c>
    </row>
    <row r="17777" spans="1:5" x14ac:dyDescent="0.25">
      <c r="A17777" t="s">
        <v>376</v>
      </c>
      <c r="B17777" t="s">
        <v>213</v>
      </c>
      <c r="C17777" t="s">
        <v>472</v>
      </c>
      <c r="D17777">
        <v>0</v>
      </c>
      <c r="E17777">
        <v>2018</v>
      </c>
    </row>
    <row r="17778" spans="1:5" x14ac:dyDescent="0.25">
      <c r="A17778" t="s">
        <v>376</v>
      </c>
      <c r="B17778" t="s">
        <v>213</v>
      </c>
      <c r="C17778" t="s">
        <v>472</v>
      </c>
      <c r="D17778">
        <v>0</v>
      </c>
      <c r="E17778">
        <v>2019</v>
      </c>
    </row>
    <row r="17779" spans="1:5" x14ac:dyDescent="0.25">
      <c r="A17779" t="s">
        <v>376</v>
      </c>
      <c r="B17779" t="s">
        <v>213</v>
      </c>
      <c r="C17779" t="s">
        <v>472</v>
      </c>
      <c r="D17779">
        <v>0</v>
      </c>
      <c r="E17779">
        <v>2020</v>
      </c>
    </row>
    <row r="17780" spans="1:5" x14ac:dyDescent="0.25">
      <c r="A17780" t="s">
        <v>376</v>
      </c>
      <c r="B17780" t="s">
        <v>213</v>
      </c>
      <c r="C17780" t="s">
        <v>473</v>
      </c>
      <c r="D17780">
        <v>0</v>
      </c>
      <c r="E17780">
        <v>2018</v>
      </c>
    </row>
    <row r="17781" spans="1:5" x14ac:dyDescent="0.25">
      <c r="A17781" t="s">
        <v>376</v>
      </c>
      <c r="B17781" t="s">
        <v>213</v>
      </c>
      <c r="C17781" t="s">
        <v>473</v>
      </c>
      <c r="D17781">
        <v>0</v>
      </c>
      <c r="E17781">
        <v>2019</v>
      </c>
    </row>
    <row r="17782" spans="1:5" x14ac:dyDescent="0.25">
      <c r="A17782" t="s">
        <v>376</v>
      </c>
      <c r="B17782" t="s">
        <v>213</v>
      </c>
      <c r="C17782" t="s">
        <v>473</v>
      </c>
      <c r="D17782">
        <v>0</v>
      </c>
      <c r="E17782">
        <v>2020</v>
      </c>
    </row>
    <row r="17783" spans="1:5" x14ac:dyDescent="0.25">
      <c r="A17783" t="s">
        <v>376</v>
      </c>
      <c r="B17783" t="s">
        <v>213</v>
      </c>
      <c r="C17783" t="s">
        <v>474</v>
      </c>
      <c r="D17783">
        <v>45300000</v>
      </c>
      <c r="E17783">
        <v>2018</v>
      </c>
    </row>
    <row r="17784" spans="1:5" x14ac:dyDescent="0.25">
      <c r="A17784" t="s">
        <v>376</v>
      </c>
      <c r="B17784" t="s">
        <v>213</v>
      </c>
      <c r="C17784" t="s">
        <v>474</v>
      </c>
      <c r="D17784">
        <v>59800000</v>
      </c>
      <c r="E17784">
        <v>2019</v>
      </c>
    </row>
    <row r="17785" spans="1:5" x14ac:dyDescent="0.25">
      <c r="A17785" t="s">
        <v>376</v>
      </c>
      <c r="B17785" t="s">
        <v>213</v>
      </c>
      <c r="C17785" t="s">
        <v>474</v>
      </c>
      <c r="D17785">
        <v>73700000</v>
      </c>
      <c r="E17785">
        <v>2020</v>
      </c>
    </row>
    <row r="17786" spans="1:5" x14ac:dyDescent="0.25">
      <c r="A17786" t="s">
        <v>376</v>
      </c>
      <c r="B17786" t="s">
        <v>213</v>
      </c>
      <c r="C17786" t="s">
        <v>475</v>
      </c>
      <c r="D17786">
        <v>153900000</v>
      </c>
      <c r="E17786">
        <v>2018</v>
      </c>
    </row>
    <row r="17787" spans="1:5" x14ac:dyDescent="0.25">
      <c r="A17787" t="s">
        <v>376</v>
      </c>
      <c r="B17787" t="s">
        <v>213</v>
      </c>
      <c r="C17787" t="s">
        <v>475</v>
      </c>
      <c r="D17787">
        <v>409800000</v>
      </c>
      <c r="E17787">
        <v>2019</v>
      </c>
    </row>
    <row r="17788" spans="1:5" x14ac:dyDescent="0.25">
      <c r="A17788" t="s">
        <v>376</v>
      </c>
      <c r="B17788" t="s">
        <v>213</v>
      </c>
      <c r="C17788" t="s">
        <v>475</v>
      </c>
      <c r="D17788">
        <v>298800000</v>
      </c>
      <c r="E17788">
        <v>2020</v>
      </c>
    </row>
    <row r="17789" spans="1:5" x14ac:dyDescent="0.25">
      <c r="A17789" t="s">
        <v>376</v>
      </c>
      <c r="B17789" t="s">
        <v>213</v>
      </c>
      <c r="C17789" t="s">
        <v>476</v>
      </c>
      <c r="D17789">
        <v>0</v>
      </c>
      <c r="E17789">
        <v>2018</v>
      </c>
    </row>
    <row r="17790" spans="1:5" x14ac:dyDescent="0.25">
      <c r="A17790" t="s">
        <v>376</v>
      </c>
      <c r="B17790" t="s">
        <v>213</v>
      </c>
      <c r="C17790" t="s">
        <v>476</v>
      </c>
      <c r="D17790">
        <v>0</v>
      </c>
      <c r="E17790">
        <v>2019</v>
      </c>
    </row>
    <row r="17791" spans="1:5" x14ac:dyDescent="0.25">
      <c r="A17791" t="s">
        <v>376</v>
      </c>
      <c r="B17791" t="s">
        <v>213</v>
      </c>
      <c r="C17791" t="s">
        <v>476</v>
      </c>
      <c r="D17791">
        <v>0</v>
      </c>
      <c r="E17791">
        <v>2020</v>
      </c>
    </row>
    <row r="17792" spans="1:5" x14ac:dyDescent="0.25">
      <c r="A17792" t="s">
        <v>376</v>
      </c>
      <c r="B17792" t="s">
        <v>213</v>
      </c>
      <c r="C17792" t="s">
        <v>477</v>
      </c>
      <c r="D17792">
        <v>7133500000</v>
      </c>
      <c r="E17792">
        <v>2018</v>
      </c>
    </row>
    <row r="17793" spans="1:5" x14ac:dyDescent="0.25">
      <c r="A17793" t="s">
        <v>376</v>
      </c>
      <c r="B17793" t="s">
        <v>213</v>
      </c>
      <c r="C17793" t="s">
        <v>477</v>
      </c>
      <c r="D17793">
        <v>10222300000</v>
      </c>
      <c r="E17793">
        <v>2019</v>
      </c>
    </row>
    <row r="17794" spans="1:5" x14ac:dyDescent="0.25">
      <c r="A17794" t="s">
        <v>376</v>
      </c>
      <c r="B17794" t="s">
        <v>213</v>
      </c>
      <c r="C17794" t="s">
        <v>477</v>
      </c>
      <c r="D17794">
        <v>1698900000</v>
      </c>
      <c r="E17794">
        <v>2020</v>
      </c>
    </row>
    <row r="17795" spans="1:5" x14ac:dyDescent="0.25">
      <c r="A17795" t="s">
        <v>376</v>
      </c>
      <c r="B17795" t="s">
        <v>213</v>
      </c>
      <c r="C17795" t="s">
        <v>478</v>
      </c>
      <c r="D17795">
        <v>0</v>
      </c>
      <c r="E17795">
        <v>2018</v>
      </c>
    </row>
    <row r="17796" spans="1:5" x14ac:dyDescent="0.25">
      <c r="A17796" t="s">
        <v>376</v>
      </c>
      <c r="B17796" t="s">
        <v>213</v>
      </c>
      <c r="C17796" t="s">
        <v>478</v>
      </c>
      <c r="D17796">
        <v>0</v>
      </c>
      <c r="E17796">
        <v>2019</v>
      </c>
    </row>
    <row r="17797" spans="1:5" x14ac:dyDescent="0.25">
      <c r="A17797" t="s">
        <v>376</v>
      </c>
      <c r="B17797" t="s">
        <v>213</v>
      </c>
      <c r="C17797" t="s">
        <v>478</v>
      </c>
      <c r="D17797">
        <v>0</v>
      </c>
      <c r="E17797">
        <v>2020</v>
      </c>
    </row>
    <row r="17798" spans="1:5" x14ac:dyDescent="0.25">
      <c r="A17798" t="s">
        <v>376</v>
      </c>
      <c r="B17798" t="s">
        <v>213</v>
      </c>
      <c r="C17798" t="s">
        <v>479</v>
      </c>
      <c r="D17798">
        <v>1457400000</v>
      </c>
      <c r="E17798">
        <v>2018</v>
      </c>
    </row>
    <row r="17799" spans="1:5" x14ac:dyDescent="0.25">
      <c r="A17799" t="s">
        <v>376</v>
      </c>
      <c r="B17799" t="s">
        <v>213</v>
      </c>
      <c r="C17799" t="s">
        <v>479</v>
      </c>
      <c r="D17799">
        <v>-5771200000</v>
      </c>
      <c r="E17799">
        <v>2019</v>
      </c>
    </row>
    <row r="17800" spans="1:5" x14ac:dyDescent="0.25">
      <c r="A17800" t="s">
        <v>376</v>
      </c>
      <c r="B17800" t="s">
        <v>213</v>
      </c>
      <c r="C17800" t="s">
        <v>479</v>
      </c>
      <c r="D17800">
        <v>-7815600000</v>
      </c>
      <c r="E17800">
        <v>2020</v>
      </c>
    </row>
    <row r="17801" spans="1:5" x14ac:dyDescent="0.25">
      <c r="A17801" t="s">
        <v>376</v>
      </c>
      <c r="B17801" t="s">
        <v>213</v>
      </c>
      <c r="C17801" t="s">
        <v>480</v>
      </c>
      <c r="D17801">
        <v>24719500000</v>
      </c>
      <c r="E17801">
        <v>2018</v>
      </c>
    </row>
    <row r="17802" spans="1:5" x14ac:dyDescent="0.25">
      <c r="A17802" t="s">
        <v>376</v>
      </c>
      <c r="B17802" t="s">
        <v>213</v>
      </c>
      <c r="C17802" t="s">
        <v>480</v>
      </c>
      <c r="D17802">
        <v>26508600000</v>
      </c>
      <c r="E17802">
        <v>2019</v>
      </c>
    </row>
    <row r="17803" spans="1:5" x14ac:dyDescent="0.25">
      <c r="A17803" t="s">
        <v>376</v>
      </c>
      <c r="B17803" t="s">
        <v>213</v>
      </c>
      <c r="C17803" t="s">
        <v>480</v>
      </c>
      <c r="D17803">
        <v>23518000000</v>
      </c>
      <c r="E17803">
        <v>2020</v>
      </c>
    </row>
    <row r="17804" spans="1:5" x14ac:dyDescent="0.25">
      <c r="A17804" t="s">
        <v>376</v>
      </c>
      <c r="B17804" t="s">
        <v>213</v>
      </c>
      <c r="C17804" t="s">
        <v>481</v>
      </c>
      <c r="D17804">
        <v>11180400000</v>
      </c>
      <c r="E17804">
        <v>2018</v>
      </c>
    </row>
    <row r="17805" spans="1:5" x14ac:dyDescent="0.25">
      <c r="A17805" t="s">
        <v>376</v>
      </c>
      <c r="B17805" t="s">
        <v>213</v>
      </c>
      <c r="C17805" t="s">
        <v>481</v>
      </c>
      <c r="D17805">
        <v>12317700000</v>
      </c>
      <c r="E17805">
        <v>2019</v>
      </c>
    </row>
    <row r="17806" spans="1:5" x14ac:dyDescent="0.25">
      <c r="A17806" t="s">
        <v>376</v>
      </c>
      <c r="B17806" t="s">
        <v>213</v>
      </c>
      <c r="C17806" t="s">
        <v>481</v>
      </c>
      <c r="D17806">
        <v>12443600000</v>
      </c>
      <c r="E17806">
        <v>2020</v>
      </c>
    </row>
    <row r="17807" spans="1:5" x14ac:dyDescent="0.25">
      <c r="A17807" t="s">
        <v>376</v>
      </c>
      <c r="B17807" t="s">
        <v>213</v>
      </c>
      <c r="C17807" t="s">
        <v>482</v>
      </c>
      <c r="D17807">
        <v>0</v>
      </c>
      <c r="E17807">
        <v>2018</v>
      </c>
    </row>
    <row r="17808" spans="1:5" x14ac:dyDescent="0.25">
      <c r="A17808" t="s">
        <v>376</v>
      </c>
      <c r="B17808" t="s">
        <v>213</v>
      </c>
      <c r="C17808" t="s">
        <v>482</v>
      </c>
      <c r="D17808">
        <v>0</v>
      </c>
      <c r="E17808">
        <v>2019</v>
      </c>
    </row>
    <row r="17809" spans="1:5" x14ac:dyDescent="0.25">
      <c r="A17809" t="s">
        <v>376</v>
      </c>
      <c r="B17809" t="s">
        <v>213</v>
      </c>
      <c r="C17809" t="s">
        <v>482</v>
      </c>
      <c r="D17809">
        <v>438800000</v>
      </c>
      <c r="E17809">
        <v>2020</v>
      </c>
    </row>
    <row r="17810" spans="1:5" x14ac:dyDescent="0.25">
      <c r="A17810" t="s">
        <v>376</v>
      </c>
      <c r="B17810" t="s">
        <v>213</v>
      </c>
      <c r="C17810" t="s">
        <v>483</v>
      </c>
      <c r="D17810">
        <v>181500000</v>
      </c>
      <c r="E17810">
        <v>2018</v>
      </c>
    </row>
    <row r="17811" spans="1:5" x14ac:dyDescent="0.25">
      <c r="A17811" t="s">
        <v>376</v>
      </c>
      <c r="B17811" t="s">
        <v>213</v>
      </c>
      <c r="C17811" t="s">
        <v>483</v>
      </c>
      <c r="D17811">
        <v>70500000</v>
      </c>
      <c r="E17811">
        <v>2019</v>
      </c>
    </row>
    <row r="17812" spans="1:5" x14ac:dyDescent="0.25">
      <c r="A17812" t="s">
        <v>376</v>
      </c>
      <c r="B17812" t="s">
        <v>213</v>
      </c>
      <c r="C17812" t="s">
        <v>483</v>
      </c>
      <c r="D17812">
        <v>281200000</v>
      </c>
      <c r="E17812">
        <v>2020</v>
      </c>
    </row>
    <row r="17813" spans="1:5" x14ac:dyDescent="0.25">
      <c r="A17813" t="s">
        <v>376</v>
      </c>
      <c r="B17813" t="s">
        <v>213</v>
      </c>
      <c r="C17813" t="s">
        <v>484</v>
      </c>
      <c r="D17813">
        <v>250300000</v>
      </c>
      <c r="E17813">
        <v>2018</v>
      </c>
    </row>
    <row r="17814" spans="1:5" x14ac:dyDescent="0.25">
      <c r="A17814" t="s">
        <v>376</v>
      </c>
      <c r="B17814" t="s">
        <v>213</v>
      </c>
      <c r="C17814" t="s">
        <v>484</v>
      </c>
      <c r="D17814">
        <v>308000000</v>
      </c>
      <c r="E17814">
        <v>2019</v>
      </c>
    </row>
    <row r="17815" spans="1:5" x14ac:dyDescent="0.25">
      <c r="A17815" t="s">
        <v>376</v>
      </c>
      <c r="B17815" t="s">
        <v>213</v>
      </c>
      <c r="C17815" t="s">
        <v>484</v>
      </c>
      <c r="D17815">
        <v>248600000</v>
      </c>
      <c r="E17815">
        <v>2020</v>
      </c>
    </row>
    <row r="17816" spans="1:5" x14ac:dyDescent="0.25">
      <c r="A17816" t="s">
        <v>376</v>
      </c>
      <c r="B17816" t="s">
        <v>213</v>
      </c>
      <c r="C17816" t="s">
        <v>485</v>
      </c>
      <c r="D17816">
        <v>1169500000</v>
      </c>
      <c r="E17816">
        <v>2018</v>
      </c>
    </row>
    <row r="17817" spans="1:5" x14ac:dyDescent="0.25">
      <c r="A17817" t="s">
        <v>376</v>
      </c>
      <c r="B17817" t="s">
        <v>213</v>
      </c>
      <c r="C17817" t="s">
        <v>485</v>
      </c>
      <c r="D17817">
        <v>-7805100000</v>
      </c>
      <c r="E17817">
        <v>2020</v>
      </c>
    </row>
    <row r="17818" spans="1:5" x14ac:dyDescent="0.25">
      <c r="A17818" t="s">
        <v>376</v>
      </c>
      <c r="B17818" t="s">
        <v>213</v>
      </c>
      <c r="C17818" t="s">
        <v>495</v>
      </c>
      <c r="D17818">
        <v>0</v>
      </c>
      <c r="E17818">
        <v>2019</v>
      </c>
    </row>
    <row r="17819" spans="1:5" x14ac:dyDescent="0.25">
      <c r="A17819" t="s">
        <v>376</v>
      </c>
      <c r="B17819" t="s">
        <v>213</v>
      </c>
      <c r="C17819" t="s">
        <v>486</v>
      </c>
      <c r="D17819">
        <v>6294000000</v>
      </c>
      <c r="E17819">
        <v>2018</v>
      </c>
    </row>
    <row r="17820" spans="1:5" x14ac:dyDescent="0.25">
      <c r="A17820" t="s">
        <v>376</v>
      </c>
      <c r="B17820" t="s">
        <v>213</v>
      </c>
      <c r="C17820" t="s">
        <v>486</v>
      </c>
      <c r="D17820">
        <v>-6069700000</v>
      </c>
      <c r="E17820">
        <v>2019</v>
      </c>
    </row>
    <row r="17821" spans="1:5" x14ac:dyDescent="0.25">
      <c r="A17821" t="s">
        <v>376</v>
      </c>
      <c r="B17821" t="s">
        <v>213</v>
      </c>
      <c r="C17821" t="s">
        <v>486</v>
      </c>
      <c r="D17821">
        <v>1664300000</v>
      </c>
      <c r="E17821">
        <v>2020</v>
      </c>
    </row>
    <row r="17822" spans="1:5" x14ac:dyDescent="0.25">
      <c r="A17822" t="s">
        <v>378</v>
      </c>
      <c r="B17822" t="s">
        <v>215</v>
      </c>
      <c r="C17822" t="s">
        <v>411</v>
      </c>
      <c r="D17822">
        <v>10223000000</v>
      </c>
      <c r="E17822">
        <v>2018</v>
      </c>
    </row>
    <row r="17823" spans="1:5" x14ac:dyDescent="0.25">
      <c r="A17823" t="s">
        <v>378</v>
      </c>
      <c r="B17823" t="s">
        <v>215</v>
      </c>
      <c r="C17823" t="s">
        <v>411</v>
      </c>
      <c r="D17823">
        <v>10663000000</v>
      </c>
      <c r="E17823">
        <v>2019</v>
      </c>
    </row>
    <row r="17824" spans="1:5" x14ac:dyDescent="0.25">
      <c r="A17824" t="s">
        <v>378</v>
      </c>
      <c r="B17824" t="s">
        <v>215</v>
      </c>
      <c r="C17824" t="s">
        <v>411</v>
      </c>
      <c r="D17824">
        <v>8442000000</v>
      </c>
      <c r="E17824">
        <v>2020</v>
      </c>
    </row>
    <row r="17825" spans="1:5" x14ac:dyDescent="0.25">
      <c r="A17825" t="s">
        <v>378</v>
      </c>
      <c r="B17825" t="s">
        <v>215</v>
      </c>
      <c r="C17825" t="s">
        <v>10</v>
      </c>
      <c r="D17825">
        <v>7881000000</v>
      </c>
      <c r="E17825">
        <v>2018</v>
      </c>
    </row>
    <row r="17826" spans="1:5" x14ac:dyDescent="0.25">
      <c r="A17826" t="s">
        <v>378</v>
      </c>
      <c r="B17826" t="s">
        <v>215</v>
      </c>
      <c r="C17826" t="s">
        <v>10</v>
      </c>
      <c r="D17826">
        <v>7747000000</v>
      </c>
      <c r="E17826">
        <v>2019</v>
      </c>
    </row>
    <row r="17827" spans="1:5" x14ac:dyDescent="0.25">
      <c r="A17827" t="s">
        <v>378</v>
      </c>
      <c r="B17827" t="s">
        <v>215</v>
      </c>
      <c r="C17827" t="s">
        <v>10</v>
      </c>
      <c r="D17827">
        <v>5247000000</v>
      </c>
      <c r="E17827">
        <v>2020</v>
      </c>
    </row>
    <row r="17828" spans="1:5" x14ac:dyDescent="0.25">
      <c r="A17828" t="s">
        <v>378</v>
      </c>
      <c r="B17828" t="s">
        <v>215</v>
      </c>
      <c r="C17828" t="s">
        <v>412</v>
      </c>
      <c r="D17828">
        <v>0</v>
      </c>
      <c r="E17828">
        <v>2018</v>
      </c>
    </row>
    <row r="17829" spans="1:5" x14ac:dyDescent="0.25">
      <c r="A17829" t="s">
        <v>378</v>
      </c>
      <c r="B17829" t="s">
        <v>215</v>
      </c>
      <c r="C17829" t="s">
        <v>412</v>
      </c>
      <c r="D17829">
        <v>0</v>
      </c>
      <c r="E17829">
        <v>2019</v>
      </c>
    </row>
    <row r="17830" spans="1:5" x14ac:dyDescent="0.25">
      <c r="A17830" t="s">
        <v>378</v>
      </c>
      <c r="B17830" t="s">
        <v>215</v>
      </c>
      <c r="C17830" t="s">
        <v>412</v>
      </c>
      <c r="D17830">
        <v>0</v>
      </c>
      <c r="E17830">
        <v>2020</v>
      </c>
    </row>
    <row r="17831" spans="1:5" x14ac:dyDescent="0.25">
      <c r="A17831" t="s">
        <v>378</v>
      </c>
      <c r="B17831" t="s">
        <v>215</v>
      </c>
      <c r="C17831" t="s">
        <v>413</v>
      </c>
      <c r="D17831">
        <v>3608000000</v>
      </c>
      <c r="E17831">
        <v>2018</v>
      </c>
    </row>
    <row r="17832" spans="1:5" x14ac:dyDescent="0.25">
      <c r="A17832" t="s">
        <v>378</v>
      </c>
      <c r="B17832" t="s">
        <v>215</v>
      </c>
      <c r="C17832" t="s">
        <v>413</v>
      </c>
      <c r="D17832">
        <v>2989000000</v>
      </c>
      <c r="E17832">
        <v>2019</v>
      </c>
    </row>
    <row r="17833" spans="1:5" x14ac:dyDescent="0.25">
      <c r="A17833" t="s">
        <v>378</v>
      </c>
      <c r="B17833" t="s">
        <v>215</v>
      </c>
      <c r="C17833" t="s">
        <v>413</v>
      </c>
      <c r="D17833">
        <v>1687000000</v>
      </c>
      <c r="E17833">
        <v>2020</v>
      </c>
    </row>
    <row r="17834" spans="1:5" x14ac:dyDescent="0.25">
      <c r="A17834" t="s">
        <v>378</v>
      </c>
      <c r="B17834" t="s">
        <v>215</v>
      </c>
      <c r="C17834" t="s">
        <v>15</v>
      </c>
      <c r="D17834">
        <v>70507000000</v>
      </c>
      <c r="E17834">
        <v>2018</v>
      </c>
    </row>
    <row r="17835" spans="1:5" x14ac:dyDescent="0.25">
      <c r="A17835" t="s">
        <v>378</v>
      </c>
      <c r="B17835" t="s">
        <v>215</v>
      </c>
      <c r="C17835" t="s">
        <v>15</v>
      </c>
      <c r="D17835">
        <v>56312000000</v>
      </c>
      <c r="E17835">
        <v>2019</v>
      </c>
    </row>
    <row r="17836" spans="1:5" x14ac:dyDescent="0.25">
      <c r="A17836" t="s">
        <v>378</v>
      </c>
      <c r="B17836" t="s">
        <v>215</v>
      </c>
      <c r="C17836" t="s">
        <v>15</v>
      </c>
      <c r="D17836">
        <v>42434000000</v>
      </c>
      <c r="E17836">
        <v>2020</v>
      </c>
    </row>
    <row r="17837" spans="1:5" x14ac:dyDescent="0.25">
      <c r="A17837" t="s">
        <v>378</v>
      </c>
      <c r="B17837" t="s">
        <v>215</v>
      </c>
      <c r="C17837" t="s">
        <v>414</v>
      </c>
      <c r="D17837">
        <v>-2160000000</v>
      </c>
      <c r="E17837">
        <v>2018</v>
      </c>
    </row>
    <row r="17838" spans="1:5" x14ac:dyDescent="0.25">
      <c r="A17838" t="s">
        <v>378</v>
      </c>
      <c r="B17838" t="s">
        <v>215</v>
      </c>
      <c r="C17838" t="s">
        <v>414</v>
      </c>
      <c r="D17838">
        <v>-1724000000</v>
      </c>
      <c r="E17838">
        <v>2019</v>
      </c>
    </row>
    <row r="17839" spans="1:5" x14ac:dyDescent="0.25">
      <c r="A17839" t="s">
        <v>378</v>
      </c>
      <c r="B17839" t="s">
        <v>215</v>
      </c>
      <c r="C17839" t="s">
        <v>414</v>
      </c>
      <c r="D17839">
        <v>-1116000000</v>
      </c>
      <c r="E17839">
        <v>2020</v>
      </c>
    </row>
    <row r="17840" spans="1:5" x14ac:dyDescent="0.25">
      <c r="A17840" t="s">
        <v>378</v>
      </c>
      <c r="B17840" t="s">
        <v>215</v>
      </c>
      <c r="C17840" t="s">
        <v>415</v>
      </c>
      <c r="D17840">
        <v>-5020000000</v>
      </c>
      <c r="E17840">
        <v>2018</v>
      </c>
    </row>
    <row r="17841" spans="1:5" x14ac:dyDescent="0.25">
      <c r="A17841" t="s">
        <v>378</v>
      </c>
      <c r="B17841" t="s">
        <v>215</v>
      </c>
      <c r="C17841" t="s">
        <v>415</v>
      </c>
      <c r="D17841">
        <v>-3718000000</v>
      </c>
      <c r="E17841">
        <v>2019</v>
      </c>
    </row>
    <row r="17842" spans="1:5" x14ac:dyDescent="0.25">
      <c r="A17842" t="s">
        <v>378</v>
      </c>
      <c r="B17842" t="s">
        <v>215</v>
      </c>
      <c r="C17842" t="s">
        <v>415</v>
      </c>
      <c r="D17842">
        <v>-873000000</v>
      </c>
      <c r="E17842">
        <v>2020</v>
      </c>
    </row>
    <row r="17843" spans="1:5" x14ac:dyDescent="0.25">
      <c r="A17843" t="s">
        <v>378</v>
      </c>
      <c r="B17843" t="s">
        <v>215</v>
      </c>
      <c r="C17843" t="s">
        <v>416</v>
      </c>
      <c r="D17843">
        <v>-1040000000</v>
      </c>
      <c r="E17843">
        <v>2018</v>
      </c>
    </row>
    <row r="17844" spans="1:5" x14ac:dyDescent="0.25">
      <c r="A17844" t="s">
        <v>378</v>
      </c>
      <c r="B17844" t="s">
        <v>215</v>
      </c>
      <c r="C17844" t="s">
        <v>416</v>
      </c>
      <c r="D17844">
        <v>-2011000000</v>
      </c>
      <c r="E17844">
        <v>2019</v>
      </c>
    </row>
    <row r="17845" spans="1:5" x14ac:dyDescent="0.25">
      <c r="A17845" t="s">
        <v>378</v>
      </c>
      <c r="B17845" t="s">
        <v>215</v>
      </c>
      <c r="C17845" t="s">
        <v>416</v>
      </c>
      <c r="D17845">
        <v>-2353000000</v>
      </c>
      <c r="E17845">
        <v>2020</v>
      </c>
    </row>
    <row r="17846" spans="1:5" x14ac:dyDescent="0.25">
      <c r="A17846" t="s">
        <v>378</v>
      </c>
      <c r="B17846" t="s">
        <v>215</v>
      </c>
      <c r="C17846" t="s">
        <v>417</v>
      </c>
      <c r="D17846">
        <v>5713000000</v>
      </c>
      <c r="E17846">
        <v>2018</v>
      </c>
    </row>
    <row r="17847" spans="1:5" x14ac:dyDescent="0.25">
      <c r="A17847" t="s">
        <v>378</v>
      </c>
      <c r="B17847" t="s">
        <v>215</v>
      </c>
      <c r="C17847" t="s">
        <v>417</v>
      </c>
      <c r="D17847">
        <v>5431000000</v>
      </c>
      <c r="E17847">
        <v>2019</v>
      </c>
    </row>
    <row r="17848" spans="1:5" x14ac:dyDescent="0.25">
      <c r="A17848" t="s">
        <v>378</v>
      </c>
      <c r="B17848" t="s">
        <v>215</v>
      </c>
      <c r="C17848" t="s">
        <v>417</v>
      </c>
      <c r="D17848">
        <v>2944000000</v>
      </c>
      <c r="E17848">
        <v>2020</v>
      </c>
    </row>
    <row r="17849" spans="1:5" x14ac:dyDescent="0.25">
      <c r="A17849" t="s">
        <v>378</v>
      </c>
      <c r="B17849" t="s">
        <v>215</v>
      </c>
      <c r="C17849" t="s">
        <v>418</v>
      </c>
      <c r="D17849">
        <v>0</v>
      </c>
      <c r="E17849">
        <v>2018</v>
      </c>
    </row>
    <row r="17850" spans="1:5" x14ac:dyDescent="0.25">
      <c r="A17850" t="s">
        <v>378</v>
      </c>
      <c r="B17850" t="s">
        <v>215</v>
      </c>
      <c r="C17850" t="s">
        <v>418</v>
      </c>
      <c r="D17850">
        <v>0</v>
      </c>
      <c r="E17850">
        <v>2019</v>
      </c>
    </row>
    <row r="17851" spans="1:5" x14ac:dyDescent="0.25">
      <c r="A17851" t="s">
        <v>378</v>
      </c>
      <c r="B17851" t="s">
        <v>215</v>
      </c>
      <c r="C17851" t="s">
        <v>418</v>
      </c>
      <c r="D17851">
        <v>0</v>
      </c>
      <c r="E17851">
        <v>2020</v>
      </c>
    </row>
    <row r="17852" spans="1:5" x14ac:dyDescent="0.25">
      <c r="A17852" t="s">
        <v>378</v>
      </c>
      <c r="B17852" t="s">
        <v>215</v>
      </c>
      <c r="C17852" t="s">
        <v>419</v>
      </c>
      <c r="D17852">
        <v>-430000000</v>
      </c>
      <c r="E17852">
        <v>2018</v>
      </c>
    </row>
    <row r="17853" spans="1:5" x14ac:dyDescent="0.25">
      <c r="A17853" t="s">
        <v>378</v>
      </c>
      <c r="B17853" t="s">
        <v>215</v>
      </c>
      <c r="C17853" t="s">
        <v>419</v>
      </c>
      <c r="D17853">
        <v>-142000000</v>
      </c>
      <c r="E17853">
        <v>2019</v>
      </c>
    </row>
    <row r="17854" spans="1:5" x14ac:dyDescent="0.25">
      <c r="A17854" t="s">
        <v>378</v>
      </c>
      <c r="B17854" t="s">
        <v>215</v>
      </c>
      <c r="C17854" t="s">
        <v>419</v>
      </c>
      <c r="D17854">
        <v>-2345000000</v>
      </c>
      <c r="E17854">
        <v>2020</v>
      </c>
    </row>
    <row r="17855" spans="1:5" x14ac:dyDescent="0.25">
      <c r="A17855" t="s">
        <v>378</v>
      </c>
      <c r="B17855" t="s">
        <v>215</v>
      </c>
      <c r="C17855" t="s">
        <v>420</v>
      </c>
      <c r="D17855">
        <v>10000000</v>
      </c>
      <c r="E17855">
        <v>2018</v>
      </c>
    </row>
    <row r="17856" spans="1:5" x14ac:dyDescent="0.25">
      <c r="A17856" t="s">
        <v>378</v>
      </c>
      <c r="B17856" t="s">
        <v>215</v>
      </c>
      <c r="C17856" t="s">
        <v>420</v>
      </c>
      <c r="D17856">
        <v>314000000</v>
      </c>
      <c r="E17856">
        <v>2019</v>
      </c>
    </row>
    <row r="17857" spans="1:5" x14ac:dyDescent="0.25">
      <c r="A17857" t="s">
        <v>378</v>
      </c>
      <c r="B17857" t="s">
        <v>215</v>
      </c>
      <c r="C17857" t="s">
        <v>420</v>
      </c>
      <c r="D17857">
        <v>-86000000</v>
      </c>
      <c r="E17857">
        <v>2020</v>
      </c>
    </row>
    <row r="17858" spans="1:5" x14ac:dyDescent="0.25">
      <c r="A17858" t="s">
        <v>378</v>
      </c>
      <c r="B17858" t="s">
        <v>215</v>
      </c>
      <c r="C17858" t="s">
        <v>421</v>
      </c>
      <c r="D17858">
        <v>-858000000</v>
      </c>
      <c r="E17858">
        <v>2018</v>
      </c>
    </row>
    <row r="17859" spans="1:5" x14ac:dyDescent="0.25">
      <c r="A17859" t="s">
        <v>378</v>
      </c>
      <c r="B17859" t="s">
        <v>215</v>
      </c>
      <c r="C17859" t="s">
        <v>421</v>
      </c>
      <c r="D17859">
        <v>-207000000</v>
      </c>
      <c r="E17859">
        <v>2019</v>
      </c>
    </row>
    <row r="17860" spans="1:5" x14ac:dyDescent="0.25">
      <c r="A17860" t="s">
        <v>378</v>
      </c>
      <c r="B17860" t="s">
        <v>215</v>
      </c>
      <c r="C17860" t="s">
        <v>421</v>
      </c>
      <c r="D17860">
        <v>-3512000000</v>
      </c>
      <c r="E17860">
        <v>2020</v>
      </c>
    </row>
    <row r="17861" spans="1:5" x14ac:dyDescent="0.25">
      <c r="A17861" t="s">
        <v>378</v>
      </c>
      <c r="B17861" t="s">
        <v>215</v>
      </c>
      <c r="C17861" t="s">
        <v>422</v>
      </c>
      <c r="D17861">
        <v>130000000</v>
      </c>
      <c r="E17861">
        <v>2018</v>
      </c>
    </row>
    <row r="17862" spans="1:5" x14ac:dyDescent="0.25">
      <c r="A17862" t="s">
        <v>378</v>
      </c>
      <c r="B17862" t="s">
        <v>215</v>
      </c>
      <c r="C17862" t="s">
        <v>422</v>
      </c>
      <c r="D17862">
        <v>327000000</v>
      </c>
      <c r="E17862">
        <v>2019</v>
      </c>
    </row>
    <row r="17863" spans="1:5" x14ac:dyDescent="0.25">
      <c r="A17863" t="s">
        <v>378</v>
      </c>
      <c r="B17863" t="s">
        <v>215</v>
      </c>
      <c r="C17863" t="s">
        <v>422</v>
      </c>
      <c r="D17863">
        <v>756000000</v>
      </c>
      <c r="E17863">
        <v>2020</v>
      </c>
    </row>
    <row r="17864" spans="1:5" x14ac:dyDescent="0.25">
      <c r="A17864" t="s">
        <v>378</v>
      </c>
      <c r="B17864" t="s">
        <v>215</v>
      </c>
      <c r="C17864" t="s">
        <v>423</v>
      </c>
      <c r="D17864">
        <v>13132000000</v>
      </c>
      <c r="E17864">
        <v>2018</v>
      </c>
    </row>
    <row r="17865" spans="1:5" x14ac:dyDescent="0.25">
      <c r="A17865" t="s">
        <v>378</v>
      </c>
      <c r="B17865" t="s">
        <v>215</v>
      </c>
      <c r="C17865" t="s">
        <v>423</v>
      </c>
      <c r="D17865">
        <v>13078000000</v>
      </c>
      <c r="E17865">
        <v>2019</v>
      </c>
    </row>
    <row r="17866" spans="1:5" x14ac:dyDescent="0.25">
      <c r="A17866" t="s">
        <v>378</v>
      </c>
      <c r="B17866" t="s">
        <v>215</v>
      </c>
      <c r="C17866" t="s">
        <v>423</v>
      </c>
      <c r="D17866">
        <v>12970000000</v>
      </c>
      <c r="E17866">
        <v>2020</v>
      </c>
    </row>
    <row r="17867" spans="1:5" x14ac:dyDescent="0.25">
      <c r="A17867" t="s">
        <v>378</v>
      </c>
      <c r="B17867" t="s">
        <v>215</v>
      </c>
      <c r="C17867" t="s">
        <v>424</v>
      </c>
      <c r="D17867">
        <v>39000000</v>
      </c>
      <c r="E17867">
        <v>2018</v>
      </c>
    </row>
    <row r="17868" spans="1:5" x14ac:dyDescent="0.25">
      <c r="A17868" t="s">
        <v>378</v>
      </c>
      <c r="B17868" t="s">
        <v>215</v>
      </c>
      <c r="C17868" t="s">
        <v>424</v>
      </c>
      <c r="D17868">
        <v>30000000</v>
      </c>
      <c r="E17868">
        <v>2019</v>
      </c>
    </row>
    <row r="17869" spans="1:5" x14ac:dyDescent="0.25">
      <c r="A17869" t="s">
        <v>378</v>
      </c>
      <c r="B17869" t="s">
        <v>215</v>
      </c>
      <c r="C17869" t="s">
        <v>424</v>
      </c>
      <c r="D17869">
        <v>32000000</v>
      </c>
      <c r="E17869">
        <v>2020</v>
      </c>
    </row>
    <row r="17870" spans="1:5" x14ac:dyDescent="0.25">
      <c r="A17870" t="s">
        <v>378</v>
      </c>
      <c r="B17870" t="s">
        <v>215</v>
      </c>
      <c r="C17870" t="s">
        <v>425</v>
      </c>
      <c r="D17870">
        <v>1899000000</v>
      </c>
      <c r="E17870">
        <v>2018</v>
      </c>
    </row>
    <row r="17871" spans="1:5" x14ac:dyDescent="0.25">
      <c r="A17871" t="s">
        <v>378</v>
      </c>
      <c r="B17871" t="s">
        <v>215</v>
      </c>
      <c r="C17871" t="s">
        <v>425</v>
      </c>
      <c r="D17871">
        <v>-9953000000</v>
      </c>
      <c r="E17871">
        <v>2019</v>
      </c>
    </row>
    <row r="17872" spans="1:5" x14ac:dyDescent="0.25">
      <c r="A17872" t="s">
        <v>378</v>
      </c>
      <c r="B17872" t="s">
        <v>215</v>
      </c>
      <c r="C17872" t="s">
        <v>425</v>
      </c>
      <c r="D17872">
        <v>-10964000000</v>
      </c>
      <c r="E17872">
        <v>2020</v>
      </c>
    </row>
    <row r="17873" spans="1:5" x14ac:dyDescent="0.25">
      <c r="A17873" t="s">
        <v>378</v>
      </c>
      <c r="B17873" t="s">
        <v>215</v>
      </c>
      <c r="C17873" t="s">
        <v>426</v>
      </c>
      <c r="D17873">
        <v>1938000000</v>
      </c>
      <c r="E17873">
        <v>2018</v>
      </c>
    </row>
    <row r="17874" spans="1:5" x14ac:dyDescent="0.25">
      <c r="A17874" t="s">
        <v>378</v>
      </c>
      <c r="B17874" t="s">
        <v>215</v>
      </c>
      <c r="C17874" t="s">
        <v>426</v>
      </c>
      <c r="D17874">
        <v>-9923000000</v>
      </c>
      <c r="E17874">
        <v>2019</v>
      </c>
    </row>
    <row r="17875" spans="1:5" x14ac:dyDescent="0.25">
      <c r="A17875" t="s">
        <v>378</v>
      </c>
      <c r="B17875" t="s">
        <v>215</v>
      </c>
      <c r="C17875" t="s">
        <v>426</v>
      </c>
      <c r="D17875">
        <v>-10932000000</v>
      </c>
      <c r="E17875">
        <v>2020</v>
      </c>
    </row>
    <row r="17876" spans="1:5" x14ac:dyDescent="0.25">
      <c r="A17876" t="s">
        <v>378</v>
      </c>
      <c r="B17876" t="s">
        <v>215</v>
      </c>
      <c r="C17876" t="s">
        <v>21</v>
      </c>
      <c r="D17876">
        <v>28478000000</v>
      </c>
      <c r="E17876">
        <v>2018</v>
      </c>
    </row>
    <row r="17877" spans="1:5" x14ac:dyDescent="0.25">
      <c r="A17877" t="s">
        <v>378</v>
      </c>
      <c r="B17877" t="s">
        <v>215</v>
      </c>
      <c r="C17877" t="s">
        <v>21</v>
      </c>
      <c r="D17877">
        <v>28720000000</v>
      </c>
      <c r="E17877">
        <v>2019</v>
      </c>
    </row>
    <row r="17878" spans="1:5" x14ac:dyDescent="0.25">
      <c r="A17878" t="s">
        <v>378</v>
      </c>
      <c r="B17878" t="s">
        <v>215</v>
      </c>
      <c r="C17878" t="s">
        <v>21</v>
      </c>
      <c r="D17878">
        <v>21000000000</v>
      </c>
      <c r="E17878">
        <v>2020</v>
      </c>
    </row>
    <row r="17879" spans="1:5" x14ac:dyDescent="0.25">
      <c r="A17879" t="s">
        <v>378</v>
      </c>
      <c r="B17879" t="s">
        <v>215</v>
      </c>
      <c r="C17879" t="s">
        <v>427</v>
      </c>
      <c r="D17879">
        <v>29409000000</v>
      </c>
      <c r="E17879">
        <v>2018</v>
      </c>
    </row>
    <row r="17880" spans="1:5" x14ac:dyDescent="0.25">
      <c r="A17880" t="s">
        <v>378</v>
      </c>
      <c r="B17880" t="s">
        <v>215</v>
      </c>
      <c r="C17880" t="s">
        <v>427</v>
      </c>
      <c r="D17880">
        <v>29664000000</v>
      </c>
      <c r="E17880">
        <v>2019</v>
      </c>
    </row>
    <row r="17881" spans="1:5" x14ac:dyDescent="0.25">
      <c r="A17881" t="s">
        <v>378</v>
      </c>
      <c r="B17881" t="s">
        <v>215</v>
      </c>
      <c r="C17881" t="s">
        <v>427</v>
      </c>
      <c r="D17881">
        <v>21841000000</v>
      </c>
      <c r="E17881">
        <v>2020</v>
      </c>
    </row>
    <row r="17882" spans="1:5" x14ac:dyDescent="0.25">
      <c r="A17882" t="s">
        <v>378</v>
      </c>
      <c r="B17882" t="s">
        <v>215</v>
      </c>
      <c r="C17882" t="s">
        <v>13</v>
      </c>
      <c r="D17882">
        <v>15731000000</v>
      </c>
      <c r="E17882">
        <v>2018</v>
      </c>
    </row>
    <row r="17883" spans="1:5" x14ac:dyDescent="0.25">
      <c r="A17883" t="s">
        <v>378</v>
      </c>
      <c r="B17883" t="s">
        <v>215</v>
      </c>
      <c r="C17883" t="s">
        <v>13</v>
      </c>
      <c r="D17883">
        <v>15530000000</v>
      </c>
      <c r="E17883">
        <v>2019</v>
      </c>
    </row>
    <row r="17884" spans="1:5" x14ac:dyDescent="0.25">
      <c r="A17884" t="s">
        <v>378</v>
      </c>
      <c r="B17884" t="s">
        <v>215</v>
      </c>
      <c r="C17884" t="s">
        <v>13</v>
      </c>
      <c r="D17884">
        <v>12919000000</v>
      </c>
      <c r="E17884">
        <v>2020</v>
      </c>
    </row>
    <row r="17885" spans="1:5" x14ac:dyDescent="0.25">
      <c r="A17885" t="s">
        <v>378</v>
      </c>
      <c r="B17885" t="s">
        <v>215</v>
      </c>
      <c r="C17885" t="s">
        <v>16</v>
      </c>
      <c r="D17885">
        <v>13486000000</v>
      </c>
      <c r="E17885">
        <v>2018</v>
      </c>
    </row>
    <row r="17886" spans="1:5" x14ac:dyDescent="0.25">
      <c r="A17886" t="s">
        <v>378</v>
      </c>
      <c r="B17886" t="s">
        <v>215</v>
      </c>
      <c r="C17886" t="s">
        <v>16</v>
      </c>
      <c r="D17886">
        <v>13098000000</v>
      </c>
      <c r="E17886">
        <v>2019</v>
      </c>
    </row>
    <row r="17887" spans="1:5" x14ac:dyDescent="0.25">
      <c r="A17887" t="s">
        <v>378</v>
      </c>
      <c r="B17887" t="s">
        <v>215</v>
      </c>
      <c r="C17887" t="s">
        <v>16</v>
      </c>
      <c r="D17887">
        <v>10491000000</v>
      </c>
      <c r="E17887">
        <v>2020</v>
      </c>
    </row>
    <row r="17888" spans="1:5" x14ac:dyDescent="0.25">
      <c r="A17888" t="s">
        <v>378</v>
      </c>
      <c r="B17888" t="s">
        <v>215</v>
      </c>
      <c r="C17888" t="s">
        <v>428</v>
      </c>
      <c r="D17888">
        <v>3556000000</v>
      </c>
      <c r="E17888">
        <v>2018</v>
      </c>
    </row>
    <row r="17889" spans="1:5" x14ac:dyDescent="0.25">
      <c r="A17889" t="s">
        <v>378</v>
      </c>
      <c r="B17889" t="s">
        <v>215</v>
      </c>
      <c r="C17889" t="s">
        <v>428</v>
      </c>
      <c r="D17889">
        <v>2566000000</v>
      </c>
      <c r="E17889">
        <v>2020</v>
      </c>
    </row>
    <row r="17890" spans="1:5" x14ac:dyDescent="0.25">
      <c r="A17890" t="s">
        <v>378</v>
      </c>
      <c r="B17890" t="s">
        <v>215</v>
      </c>
      <c r="C17890" t="s">
        <v>429</v>
      </c>
      <c r="D17890">
        <v>3556000000</v>
      </c>
      <c r="E17890">
        <v>2018</v>
      </c>
    </row>
    <row r="17891" spans="1:5" x14ac:dyDescent="0.25">
      <c r="A17891" t="s">
        <v>378</v>
      </c>
      <c r="B17891" t="s">
        <v>215</v>
      </c>
      <c r="C17891" t="s">
        <v>429</v>
      </c>
      <c r="D17891">
        <v>3589000000</v>
      </c>
      <c r="E17891">
        <v>2019</v>
      </c>
    </row>
    <row r="17892" spans="1:5" x14ac:dyDescent="0.25">
      <c r="A17892" t="s">
        <v>378</v>
      </c>
      <c r="B17892" t="s">
        <v>215</v>
      </c>
      <c r="C17892" t="s">
        <v>429</v>
      </c>
      <c r="D17892">
        <v>3589000000</v>
      </c>
      <c r="E17892">
        <v>2019</v>
      </c>
    </row>
    <row r="17893" spans="1:5" x14ac:dyDescent="0.25">
      <c r="A17893" t="s">
        <v>378</v>
      </c>
      <c r="B17893" t="s">
        <v>215</v>
      </c>
      <c r="C17893" t="s">
        <v>429</v>
      </c>
      <c r="D17893">
        <v>2566000000</v>
      </c>
      <c r="E17893">
        <v>2020</v>
      </c>
    </row>
    <row r="17894" spans="1:5" x14ac:dyDescent="0.25">
      <c r="A17894" t="s">
        <v>378</v>
      </c>
      <c r="B17894" t="s">
        <v>215</v>
      </c>
      <c r="C17894" t="s">
        <v>430</v>
      </c>
      <c r="D17894">
        <v>2624000000</v>
      </c>
      <c r="E17894">
        <v>2018</v>
      </c>
    </row>
    <row r="17895" spans="1:5" x14ac:dyDescent="0.25">
      <c r="A17895" t="s">
        <v>378</v>
      </c>
      <c r="B17895" t="s">
        <v>215</v>
      </c>
      <c r="C17895" t="s">
        <v>430</v>
      </c>
      <c r="D17895">
        <v>-10418000000</v>
      </c>
      <c r="E17895">
        <v>2019</v>
      </c>
    </row>
    <row r="17896" spans="1:5" x14ac:dyDescent="0.25">
      <c r="A17896" t="s">
        <v>378</v>
      </c>
      <c r="B17896" t="s">
        <v>215</v>
      </c>
      <c r="C17896" t="s">
        <v>430</v>
      </c>
      <c r="D17896">
        <v>-11298000000</v>
      </c>
      <c r="E17896">
        <v>2020</v>
      </c>
    </row>
    <row r="17897" spans="1:5" x14ac:dyDescent="0.25">
      <c r="A17897" t="s">
        <v>378</v>
      </c>
      <c r="B17897" t="s">
        <v>215</v>
      </c>
      <c r="C17897" t="s">
        <v>431</v>
      </c>
      <c r="D17897">
        <v>0</v>
      </c>
      <c r="E17897">
        <v>2018</v>
      </c>
    </row>
    <row r="17898" spans="1:5" x14ac:dyDescent="0.25">
      <c r="A17898" t="s">
        <v>378</v>
      </c>
      <c r="B17898" t="s">
        <v>215</v>
      </c>
      <c r="C17898" t="s">
        <v>431</v>
      </c>
      <c r="D17898">
        <v>0</v>
      </c>
      <c r="E17898">
        <v>2019</v>
      </c>
    </row>
    <row r="17899" spans="1:5" x14ac:dyDescent="0.25">
      <c r="A17899" t="s">
        <v>378</v>
      </c>
      <c r="B17899" t="s">
        <v>215</v>
      </c>
      <c r="C17899" t="s">
        <v>431</v>
      </c>
      <c r="D17899">
        <v>0</v>
      </c>
      <c r="E17899">
        <v>2020</v>
      </c>
    </row>
    <row r="17900" spans="1:5" x14ac:dyDescent="0.25">
      <c r="A17900" t="s">
        <v>378</v>
      </c>
      <c r="B17900" t="s">
        <v>215</v>
      </c>
      <c r="C17900" t="s">
        <v>432</v>
      </c>
      <c r="D17900">
        <v>43465</v>
      </c>
      <c r="E17900">
        <v>2018</v>
      </c>
    </row>
    <row r="17901" spans="1:5" x14ac:dyDescent="0.25">
      <c r="A17901" t="s">
        <v>378</v>
      </c>
      <c r="B17901" t="s">
        <v>215</v>
      </c>
      <c r="C17901" t="s">
        <v>432</v>
      </c>
      <c r="D17901">
        <v>43830</v>
      </c>
      <c r="E17901">
        <v>2019</v>
      </c>
    </row>
    <row r="17902" spans="1:5" x14ac:dyDescent="0.25">
      <c r="A17902" t="s">
        <v>378</v>
      </c>
      <c r="B17902" t="s">
        <v>215</v>
      </c>
      <c r="C17902" t="s">
        <v>432</v>
      </c>
      <c r="D17902">
        <v>44196</v>
      </c>
      <c r="E17902">
        <v>2020</v>
      </c>
    </row>
    <row r="17903" spans="1:5" x14ac:dyDescent="0.25">
      <c r="A17903" t="s">
        <v>378</v>
      </c>
      <c r="B17903" t="s">
        <v>215</v>
      </c>
      <c r="C17903" t="s">
        <v>433</v>
      </c>
      <c r="D17903">
        <v>424000000</v>
      </c>
      <c r="E17903">
        <v>2018</v>
      </c>
    </row>
    <row r="17904" spans="1:5" x14ac:dyDescent="0.25">
      <c r="A17904" t="s">
        <v>378</v>
      </c>
      <c r="B17904" t="s">
        <v>215</v>
      </c>
      <c r="C17904" t="s">
        <v>433</v>
      </c>
      <c r="D17904">
        <v>416000000</v>
      </c>
      <c r="E17904">
        <v>2019</v>
      </c>
    </row>
    <row r="17905" spans="1:5" x14ac:dyDescent="0.25">
      <c r="A17905" t="s">
        <v>378</v>
      </c>
      <c r="B17905" t="s">
        <v>215</v>
      </c>
      <c r="C17905" t="s">
        <v>433</v>
      </c>
      <c r="D17905">
        <v>418000000</v>
      </c>
      <c r="E17905">
        <v>2020</v>
      </c>
    </row>
    <row r="17906" spans="1:5" x14ac:dyDescent="0.25">
      <c r="A17906" t="s">
        <v>378</v>
      </c>
      <c r="B17906" t="s">
        <v>215</v>
      </c>
      <c r="C17906" t="s">
        <v>434</v>
      </c>
      <c r="D17906">
        <v>36162000000</v>
      </c>
      <c r="E17906">
        <v>2018</v>
      </c>
    </row>
    <row r="17907" spans="1:5" x14ac:dyDescent="0.25">
      <c r="A17907" t="s">
        <v>378</v>
      </c>
      <c r="B17907" t="s">
        <v>215</v>
      </c>
      <c r="C17907" t="s">
        <v>434</v>
      </c>
      <c r="D17907">
        <v>23760000000</v>
      </c>
      <c r="E17907">
        <v>2019</v>
      </c>
    </row>
    <row r="17908" spans="1:5" x14ac:dyDescent="0.25">
      <c r="A17908" t="s">
        <v>378</v>
      </c>
      <c r="B17908" t="s">
        <v>215</v>
      </c>
      <c r="C17908" t="s">
        <v>434</v>
      </c>
      <c r="D17908">
        <v>12071000000</v>
      </c>
      <c r="E17908">
        <v>2020</v>
      </c>
    </row>
    <row r="17909" spans="1:5" x14ac:dyDescent="0.25">
      <c r="A17909" t="s">
        <v>378</v>
      </c>
      <c r="B17909" t="s">
        <v>215</v>
      </c>
      <c r="C17909" t="s">
        <v>435</v>
      </c>
      <c r="D17909">
        <v>0</v>
      </c>
      <c r="E17909">
        <v>2018</v>
      </c>
    </row>
    <row r="17910" spans="1:5" x14ac:dyDescent="0.25">
      <c r="A17910" t="s">
        <v>378</v>
      </c>
      <c r="B17910" t="s">
        <v>215</v>
      </c>
      <c r="C17910" t="s">
        <v>435</v>
      </c>
      <c r="D17910">
        <v>0</v>
      </c>
      <c r="E17910">
        <v>2019</v>
      </c>
    </row>
    <row r="17911" spans="1:5" x14ac:dyDescent="0.25">
      <c r="A17911" t="s">
        <v>378</v>
      </c>
      <c r="B17911" t="s">
        <v>215</v>
      </c>
      <c r="C17911" t="s">
        <v>435</v>
      </c>
      <c r="D17911">
        <v>0</v>
      </c>
      <c r="E17911">
        <v>2020</v>
      </c>
    </row>
    <row r="17912" spans="1:5" x14ac:dyDescent="0.25">
      <c r="A17912" t="s">
        <v>378</v>
      </c>
      <c r="B17912" t="s">
        <v>215</v>
      </c>
      <c r="C17912" t="s">
        <v>436</v>
      </c>
      <c r="D17912">
        <v>24931000000</v>
      </c>
      <c r="E17912">
        <v>2018</v>
      </c>
    </row>
    <row r="17913" spans="1:5" x14ac:dyDescent="0.25">
      <c r="A17913" t="s">
        <v>378</v>
      </c>
      <c r="B17913" t="s">
        <v>215</v>
      </c>
      <c r="C17913" t="s">
        <v>436</v>
      </c>
      <c r="D17913">
        <v>16042000000</v>
      </c>
      <c r="E17913">
        <v>2019</v>
      </c>
    </row>
    <row r="17914" spans="1:5" x14ac:dyDescent="0.25">
      <c r="A17914" t="s">
        <v>378</v>
      </c>
      <c r="B17914" t="s">
        <v>215</v>
      </c>
      <c r="C17914" t="s">
        <v>436</v>
      </c>
      <c r="D17914">
        <v>12980000000</v>
      </c>
      <c r="E17914">
        <v>2020</v>
      </c>
    </row>
    <row r="17915" spans="1:5" x14ac:dyDescent="0.25">
      <c r="A17915" t="s">
        <v>378</v>
      </c>
      <c r="B17915" t="s">
        <v>215</v>
      </c>
      <c r="C17915" t="s">
        <v>437</v>
      </c>
      <c r="D17915">
        <v>4337000000</v>
      </c>
      <c r="E17915">
        <v>2018</v>
      </c>
    </row>
    <row r="17916" spans="1:5" x14ac:dyDescent="0.25">
      <c r="A17916" t="s">
        <v>378</v>
      </c>
      <c r="B17916" t="s">
        <v>215</v>
      </c>
      <c r="C17916" t="s">
        <v>437</v>
      </c>
      <c r="D17916">
        <v>4197000000</v>
      </c>
      <c r="E17916">
        <v>2019</v>
      </c>
    </row>
    <row r="17917" spans="1:5" x14ac:dyDescent="0.25">
      <c r="A17917" t="s">
        <v>378</v>
      </c>
      <c r="B17917" t="s">
        <v>215</v>
      </c>
      <c r="C17917" t="s">
        <v>437</v>
      </c>
      <c r="D17917">
        <v>2601000000</v>
      </c>
      <c r="E17917">
        <v>2020</v>
      </c>
    </row>
    <row r="17918" spans="1:5" x14ac:dyDescent="0.25">
      <c r="A17918" t="s">
        <v>378</v>
      </c>
      <c r="B17918" t="s">
        <v>215</v>
      </c>
      <c r="C17918" t="s">
        <v>438</v>
      </c>
      <c r="D17918">
        <v>2177000000</v>
      </c>
      <c r="E17918">
        <v>2018</v>
      </c>
    </row>
    <row r="17919" spans="1:5" x14ac:dyDescent="0.25">
      <c r="A17919" t="s">
        <v>378</v>
      </c>
      <c r="B17919" t="s">
        <v>215</v>
      </c>
      <c r="C17919" t="s">
        <v>438</v>
      </c>
      <c r="D17919">
        <v>-10107000000</v>
      </c>
      <c r="E17919">
        <v>2019</v>
      </c>
    </row>
    <row r="17920" spans="1:5" x14ac:dyDescent="0.25">
      <c r="A17920" t="s">
        <v>378</v>
      </c>
      <c r="B17920" t="s">
        <v>215</v>
      </c>
      <c r="C17920" t="s">
        <v>438</v>
      </c>
      <c r="D17920">
        <v>-10486000000</v>
      </c>
      <c r="E17920">
        <v>2020</v>
      </c>
    </row>
    <row r="17921" spans="1:5" x14ac:dyDescent="0.25">
      <c r="A17921" t="s">
        <v>378</v>
      </c>
      <c r="B17921" t="s">
        <v>215</v>
      </c>
      <c r="C17921" t="s">
        <v>439</v>
      </c>
      <c r="D17921">
        <v>0</v>
      </c>
      <c r="E17921">
        <v>2018</v>
      </c>
    </row>
    <row r="17922" spans="1:5" x14ac:dyDescent="0.25">
      <c r="A17922" t="s">
        <v>378</v>
      </c>
      <c r="B17922" t="s">
        <v>215</v>
      </c>
      <c r="C17922" t="s">
        <v>439</v>
      </c>
      <c r="D17922">
        <v>0</v>
      </c>
      <c r="E17922">
        <v>2019</v>
      </c>
    </row>
    <row r="17923" spans="1:5" x14ac:dyDescent="0.25">
      <c r="A17923" t="s">
        <v>378</v>
      </c>
      <c r="B17923" t="s">
        <v>215</v>
      </c>
      <c r="C17923" t="s">
        <v>439</v>
      </c>
      <c r="D17923">
        <v>0</v>
      </c>
      <c r="E17923">
        <v>2020</v>
      </c>
    </row>
    <row r="17924" spans="1:5" x14ac:dyDescent="0.25">
      <c r="A17924" t="s">
        <v>378</v>
      </c>
      <c r="B17924" t="s">
        <v>215</v>
      </c>
      <c r="C17924" t="s">
        <v>23</v>
      </c>
      <c r="D17924">
        <v>447000000</v>
      </c>
      <c r="E17924">
        <v>2018</v>
      </c>
    </row>
    <row r="17925" spans="1:5" x14ac:dyDescent="0.25">
      <c r="A17925" t="s">
        <v>378</v>
      </c>
      <c r="B17925" t="s">
        <v>215</v>
      </c>
      <c r="C17925" t="s">
        <v>23</v>
      </c>
      <c r="D17925">
        <v>-311000000</v>
      </c>
      <c r="E17925">
        <v>2019</v>
      </c>
    </row>
    <row r="17926" spans="1:5" x14ac:dyDescent="0.25">
      <c r="A17926" t="s">
        <v>378</v>
      </c>
      <c r="B17926" t="s">
        <v>215</v>
      </c>
      <c r="C17926" t="s">
        <v>23</v>
      </c>
      <c r="D17926">
        <v>-812000000</v>
      </c>
      <c r="E17926">
        <v>2020</v>
      </c>
    </row>
    <row r="17927" spans="1:5" x14ac:dyDescent="0.25">
      <c r="A17927" t="s">
        <v>378</v>
      </c>
      <c r="B17927" t="s">
        <v>215</v>
      </c>
      <c r="C17927" t="s">
        <v>440</v>
      </c>
      <c r="D17927">
        <v>8727000000</v>
      </c>
      <c r="E17927">
        <v>2018</v>
      </c>
    </row>
    <row r="17928" spans="1:5" x14ac:dyDescent="0.25">
      <c r="A17928" t="s">
        <v>378</v>
      </c>
      <c r="B17928" t="s">
        <v>215</v>
      </c>
      <c r="C17928" t="s">
        <v>440</v>
      </c>
      <c r="D17928">
        <v>7089000000</v>
      </c>
      <c r="E17928">
        <v>2019</v>
      </c>
    </row>
    <row r="17929" spans="1:5" x14ac:dyDescent="0.25">
      <c r="A17929" t="s">
        <v>378</v>
      </c>
      <c r="B17929" t="s">
        <v>215</v>
      </c>
      <c r="C17929" t="s">
        <v>440</v>
      </c>
      <c r="D17929">
        <v>3455000000</v>
      </c>
      <c r="E17929">
        <v>2020</v>
      </c>
    </row>
    <row r="17930" spans="1:5" x14ac:dyDescent="0.25">
      <c r="A17930" t="s">
        <v>378</v>
      </c>
      <c r="B17930" t="s">
        <v>215</v>
      </c>
      <c r="C17930" t="s">
        <v>22</v>
      </c>
      <c r="D17930">
        <v>575000000</v>
      </c>
      <c r="E17930">
        <v>2018</v>
      </c>
    </row>
    <row r="17931" spans="1:5" x14ac:dyDescent="0.25">
      <c r="A17931" t="s">
        <v>378</v>
      </c>
      <c r="B17931" t="s">
        <v>215</v>
      </c>
      <c r="C17931" t="s">
        <v>22</v>
      </c>
      <c r="D17931">
        <v>609000000</v>
      </c>
      <c r="E17931">
        <v>2019</v>
      </c>
    </row>
    <row r="17932" spans="1:5" x14ac:dyDescent="0.25">
      <c r="A17932" t="s">
        <v>378</v>
      </c>
      <c r="B17932" t="s">
        <v>215</v>
      </c>
      <c r="C17932" t="s">
        <v>22</v>
      </c>
      <c r="D17932">
        <v>563000000</v>
      </c>
      <c r="E17932">
        <v>2020</v>
      </c>
    </row>
    <row r="17933" spans="1:5" x14ac:dyDescent="0.25">
      <c r="A17933" t="s">
        <v>378</v>
      </c>
      <c r="B17933" t="s">
        <v>215</v>
      </c>
      <c r="C17933" t="s">
        <v>441</v>
      </c>
      <c r="D17933">
        <v>0</v>
      </c>
      <c r="E17933">
        <v>2018</v>
      </c>
    </row>
    <row r="17934" spans="1:5" x14ac:dyDescent="0.25">
      <c r="A17934" t="s">
        <v>378</v>
      </c>
      <c r="B17934" t="s">
        <v>215</v>
      </c>
      <c r="C17934" t="s">
        <v>441</v>
      </c>
      <c r="D17934">
        <v>0</v>
      </c>
      <c r="E17934">
        <v>2019</v>
      </c>
    </row>
    <row r="17935" spans="1:5" x14ac:dyDescent="0.25">
      <c r="A17935" t="s">
        <v>378</v>
      </c>
      <c r="B17935" t="s">
        <v>215</v>
      </c>
      <c r="C17935" t="s">
        <v>441</v>
      </c>
      <c r="D17935">
        <v>0</v>
      </c>
      <c r="E17935">
        <v>2020</v>
      </c>
    </row>
    <row r="17936" spans="1:5" x14ac:dyDescent="0.25">
      <c r="A17936" t="s">
        <v>378</v>
      </c>
      <c r="B17936" t="s">
        <v>215</v>
      </c>
      <c r="C17936" t="s">
        <v>11</v>
      </c>
      <c r="D17936">
        <v>4010000000</v>
      </c>
      <c r="E17936">
        <v>2018</v>
      </c>
    </row>
    <row r="17937" spans="1:5" x14ac:dyDescent="0.25">
      <c r="A17937" t="s">
        <v>378</v>
      </c>
      <c r="B17937" t="s">
        <v>215</v>
      </c>
      <c r="C17937" t="s">
        <v>11</v>
      </c>
      <c r="D17937">
        <v>4130000000</v>
      </c>
      <c r="E17937">
        <v>2019</v>
      </c>
    </row>
    <row r="17938" spans="1:5" x14ac:dyDescent="0.25">
      <c r="A17938" t="s">
        <v>378</v>
      </c>
      <c r="B17938" t="s">
        <v>215</v>
      </c>
      <c r="C17938" t="s">
        <v>11</v>
      </c>
      <c r="D17938">
        <v>3354000000</v>
      </c>
      <c r="E17938">
        <v>2020</v>
      </c>
    </row>
    <row r="17939" spans="1:5" x14ac:dyDescent="0.25">
      <c r="A17939" t="s">
        <v>378</v>
      </c>
      <c r="B17939" t="s">
        <v>215</v>
      </c>
      <c r="C17939" t="s">
        <v>19</v>
      </c>
      <c r="D17939">
        <v>70507000000</v>
      </c>
      <c r="E17939">
        <v>2018</v>
      </c>
    </row>
    <row r="17940" spans="1:5" x14ac:dyDescent="0.25">
      <c r="A17940" t="s">
        <v>378</v>
      </c>
      <c r="B17940" t="s">
        <v>215</v>
      </c>
      <c r="C17940" t="s">
        <v>19</v>
      </c>
      <c r="D17940">
        <v>56312000000</v>
      </c>
      <c r="E17940">
        <v>2019</v>
      </c>
    </row>
    <row r="17941" spans="1:5" x14ac:dyDescent="0.25">
      <c r="A17941" t="s">
        <v>378</v>
      </c>
      <c r="B17941" t="s">
        <v>215</v>
      </c>
      <c r="C17941" t="s">
        <v>19</v>
      </c>
      <c r="D17941">
        <v>42434000000</v>
      </c>
      <c r="E17941">
        <v>2020</v>
      </c>
    </row>
    <row r="17942" spans="1:5" x14ac:dyDescent="0.25">
      <c r="A17942" t="s">
        <v>378</v>
      </c>
      <c r="B17942" t="s">
        <v>215</v>
      </c>
      <c r="C17942" t="s">
        <v>18</v>
      </c>
      <c r="D17942">
        <v>33921000000</v>
      </c>
      <c r="E17942">
        <v>2018</v>
      </c>
    </row>
    <row r="17943" spans="1:5" x14ac:dyDescent="0.25">
      <c r="A17943" t="s">
        <v>378</v>
      </c>
      <c r="B17943" t="s">
        <v>215</v>
      </c>
      <c r="C17943" t="s">
        <v>18</v>
      </c>
      <c r="D17943">
        <v>32136000000</v>
      </c>
      <c r="E17943">
        <v>2019</v>
      </c>
    </row>
    <row r="17944" spans="1:5" x14ac:dyDescent="0.25">
      <c r="A17944" t="s">
        <v>378</v>
      </c>
      <c r="B17944" t="s">
        <v>215</v>
      </c>
      <c r="C17944" t="s">
        <v>18</v>
      </c>
      <c r="D17944">
        <v>29945000000</v>
      </c>
      <c r="E17944">
        <v>2020</v>
      </c>
    </row>
    <row r="17945" spans="1:5" x14ac:dyDescent="0.25">
      <c r="A17945" t="s">
        <v>378</v>
      </c>
      <c r="B17945" t="s">
        <v>215</v>
      </c>
      <c r="C17945" t="s">
        <v>442</v>
      </c>
      <c r="D17945">
        <v>0</v>
      </c>
      <c r="E17945">
        <v>2018</v>
      </c>
    </row>
    <row r="17946" spans="1:5" x14ac:dyDescent="0.25">
      <c r="A17946" t="s">
        <v>378</v>
      </c>
      <c r="B17946" t="s">
        <v>215</v>
      </c>
      <c r="C17946" t="s">
        <v>442</v>
      </c>
      <c r="D17946">
        <v>0</v>
      </c>
      <c r="E17946">
        <v>2019</v>
      </c>
    </row>
    <row r="17947" spans="1:5" x14ac:dyDescent="0.25">
      <c r="A17947" t="s">
        <v>378</v>
      </c>
      <c r="B17947" t="s">
        <v>215</v>
      </c>
      <c r="C17947" t="s">
        <v>442</v>
      </c>
      <c r="D17947">
        <v>0</v>
      </c>
      <c r="E17947">
        <v>2020</v>
      </c>
    </row>
    <row r="17948" spans="1:5" x14ac:dyDescent="0.25">
      <c r="A17948" t="s">
        <v>378</v>
      </c>
      <c r="B17948" t="s">
        <v>215</v>
      </c>
      <c r="C17948" t="s">
        <v>443</v>
      </c>
      <c r="D17948">
        <v>1538000000</v>
      </c>
      <c r="E17948">
        <v>2018</v>
      </c>
    </row>
    <row r="17949" spans="1:5" x14ac:dyDescent="0.25">
      <c r="A17949" t="s">
        <v>378</v>
      </c>
      <c r="B17949" t="s">
        <v>215</v>
      </c>
      <c r="C17949" t="s">
        <v>443</v>
      </c>
      <c r="D17949">
        <v>1565000000</v>
      </c>
      <c r="E17949">
        <v>2019</v>
      </c>
    </row>
    <row r="17950" spans="1:5" x14ac:dyDescent="0.25">
      <c r="A17950" t="s">
        <v>378</v>
      </c>
      <c r="B17950" t="s">
        <v>215</v>
      </c>
      <c r="C17950" t="s">
        <v>443</v>
      </c>
      <c r="D17950">
        <v>2061000000</v>
      </c>
      <c r="E17950">
        <v>2020</v>
      </c>
    </row>
    <row r="17951" spans="1:5" x14ac:dyDescent="0.25">
      <c r="A17951" t="s">
        <v>378</v>
      </c>
      <c r="B17951" t="s">
        <v>215</v>
      </c>
      <c r="C17951" t="s">
        <v>444</v>
      </c>
      <c r="D17951">
        <v>-2048000000</v>
      </c>
      <c r="E17951">
        <v>2018</v>
      </c>
    </row>
    <row r="17952" spans="1:5" x14ac:dyDescent="0.25">
      <c r="A17952" t="s">
        <v>378</v>
      </c>
      <c r="B17952" t="s">
        <v>215</v>
      </c>
      <c r="C17952" t="s">
        <v>444</v>
      </c>
      <c r="D17952">
        <v>-839000000</v>
      </c>
      <c r="E17952">
        <v>2019</v>
      </c>
    </row>
    <row r="17953" spans="1:5" x14ac:dyDescent="0.25">
      <c r="A17953" t="s">
        <v>378</v>
      </c>
      <c r="B17953" t="s">
        <v>215</v>
      </c>
      <c r="C17953" t="s">
        <v>444</v>
      </c>
      <c r="D17953">
        <v>1018000000</v>
      </c>
      <c r="E17953">
        <v>2020</v>
      </c>
    </row>
    <row r="17954" spans="1:5" x14ac:dyDescent="0.25">
      <c r="A17954" t="s">
        <v>378</v>
      </c>
      <c r="B17954" t="s">
        <v>215</v>
      </c>
      <c r="C17954" t="s">
        <v>445</v>
      </c>
      <c r="D17954">
        <v>-389000000</v>
      </c>
      <c r="E17954">
        <v>2018</v>
      </c>
    </row>
    <row r="17955" spans="1:5" x14ac:dyDescent="0.25">
      <c r="A17955" t="s">
        <v>378</v>
      </c>
      <c r="B17955" t="s">
        <v>215</v>
      </c>
      <c r="C17955" t="s">
        <v>445</v>
      </c>
      <c r="D17955">
        <v>0</v>
      </c>
      <c r="E17955">
        <v>2019</v>
      </c>
    </row>
    <row r="17956" spans="1:5" x14ac:dyDescent="0.25">
      <c r="A17956" t="s">
        <v>378</v>
      </c>
      <c r="B17956" t="s">
        <v>215</v>
      </c>
      <c r="C17956" t="s">
        <v>445</v>
      </c>
      <c r="D17956">
        <v>0</v>
      </c>
      <c r="E17956">
        <v>2020</v>
      </c>
    </row>
    <row r="17957" spans="1:5" x14ac:dyDescent="0.25">
      <c r="A17957" t="s">
        <v>378</v>
      </c>
      <c r="B17957" t="s">
        <v>215</v>
      </c>
      <c r="C17957" t="s">
        <v>446</v>
      </c>
      <c r="D17957">
        <v>0</v>
      </c>
      <c r="E17957">
        <v>2018</v>
      </c>
    </row>
    <row r="17958" spans="1:5" x14ac:dyDescent="0.25">
      <c r="A17958" t="s">
        <v>378</v>
      </c>
      <c r="B17958" t="s">
        <v>215</v>
      </c>
      <c r="C17958" t="s">
        <v>446</v>
      </c>
      <c r="D17958">
        <v>0</v>
      </c>
      <c r="E17958">
        <v>2019</v>
      </c>
    </row>
    <row r="17959" spans="1:5" x14ac:dyDescent="0.25">
      <c r="A17959" t="s">
        <v>378</v>
      </c>
      <c r="B17959" t="s">
        <v>215</v>
      </c>
      <c r="C17959" t="s">
        <v>446</v>
      </c>
      <c r="D17959">
        <v>0</v>
      </c>
      <c r="E17959">
        <v>2020</v>
      </c>
    </row>
    <row r="17960" spans="1:5" x14ac:dyDescent="0.25">
      <c r="A17960" t="s">
        <v>378</v>
      </c>
      <c r="B17960" t="s">
        <v>215</v>
      </c>
      <c r="C17960" t="s">
        <v>447</v>
      </c>
      <c r="D17960">
        <v>-5054000000</v>
      </c>
      <c r="E17960">
        <v>2018</v>
      </c>
    </row>
    <row r="17961" spans="1:5" x14ac:dyDescent="0.25">
      <c r="A17961" t="s">
        <v>378</v>
      </c>
      <c r="B17961" t="s">
        <v>215</v>
      </c>
      <c r="C17961" t="s">
        <v>447</v>
      </c>
      <c r="D17961">
        <v>-3741000000</v>
      </c>
      <c r="E17961">
        <v>2019</v>
      </c>
    </row>
    <row r="17962" spans="1:5" x14ac:dyDescent="0.25">
      <c r="A17962" t="s">
        <v>378</v>
      </c>
      <c r="B17962" t="s">
        <v>215</v>
      </c>
      <c r="C17962" t="s">
        <v>447</v>
      </c>
      <c r="D17962">
        <v>-685000000</v>
      </c>
      <c r="E17962">
        <v>2020</v>
      </c>
    </row>
    <row r="17963" spans="1:5" x14ac:dyDescent="0.25">
      <c r="A17963" t="s">
        <v>378</v>
      </c>
      <c r="B17963" t="s">
        <v>215</v>
      </c>
      <c r="C17963" t="s">
        <v>448</v>
      </c>
      <c r="D17963">
        <v>0</v>
      </c>
      <c r="E17963">
        <v>2018</v>
      </c>
    </row>
    <row r="17964" spans="1:5" x14ac:dyDescent="0.25">
      <c r="A17964" t="s">
        <v>378</v>
      </c>
      <c r="B17964" t="s">
        <v>215</v>
      </c>
      <c r="C17964" t="s">
        <v>448</v>
      </c>
      <c r="D17964">
        <v>0</v>
      </c>
      <c r="E17964">
        <v>2019</v>
      </c>
    </row>
    <row r="17965" spans="1:5" x14ac:dyDescent="0.25">
      <c r="A17965" t="s">
        <v>378</v>
      </c>
      <c r="B17965" t="s">
        <v>215</v>
      </c>
      <c r="C17965" t="s">
        <v>448</v>
      </c>
      <c r="D17965">
        <v>0</v>
      </c>
      <c r="E17965">
        <v>2020</v>
      </c>
    </row>
    <row r="17966" spans="1:5" x14ac:dyDescent="0.25">
      <c r="A17966" t="s">
        <v>378</v>
      </c>
      <c r="B17966" t="s">
        <v>215</v>
      </c>
      <c r="C17966" t="s">
        <v>449</v>
      </c>
      <c r="D17966">
        <v>-1519000000</v>
      </c>
      <c r="E17966">
        <v>2018</v>
      </c>
    </row>
    <row r="17967" spans="1:5" x14ac:dyDescent="0.25">
      <c r="A17967" t="s">
        <v>378</v>
      </c>
      <c r="B17967" t="s">
        <v>215</v>
      </c>
      <c r="C17967" t="s">
        <v>449</v>
      </c>
      <c r="D17967">
        <v>-2335000000</v>
      </c>
      <c r="E17967">
        <v>2019</v>
      </c>
    </row>
    <row r="17968" spans="1:5" x14ac:dyDescent="0.25">
      <c r="A17968" t="s">
        <v>378</v>
      </c>
      <c r="B17968" t="s">
        <v>215</v>
      </c>
      <c r="C17968" t="s">
        <v>449</v>
      </c>
      <c r="D17968">
        <v>-1111000000</v>
      </c>
      <c r="E17968">
        <v>2020</v>
      </c>
    </row>
    <row r="17969" spans="1:5" x14ac:dyDescent="0.25">
      <c r="A17969" t="s">
        <v>378</v>
      </c>
      <c r="B17969" t="s">
        <v>215</v>
      </c>
      <c r="C17969" t="s">
        <v>450</v>
      </c>
      <c r="D17969">
        <v>0</v>
      </c>
      <c r="E17969">
        <v>2018</v>
      </c>
    </row>
    <row r="17970" spans="1:5" x14ac:dyDescent="0.25">
      <c r="A17970" t="s">
        <v>378</v>
      </c>
      <c r="B17970" t="s">
        <v>215</v>
      </c>
      <c r="C17970" t="s">
        <v>450</v>
      </c>
      <c r="D17970">
        <v>0</v>
      </c>
      <c r="E17970">
        <v>2019</v>
      </c>
    </row>
    <row r="17971" spans="1:5" x14ac:dyDescent="0.25">
      <c r="A17971" t="s">
        <v>378</v>
      </c>
      <c r="B17971" t="s">
        <v>215</v>
      </c>
      <c r="C17971" t="s">
        <v>450</v>
      </c>
      <c r="D17971">
        <v>0</v>
      </c>
      <c r="E17971">
        <v>2020</v>
      </c>
    </row>
    <row r="17972" spans="1:5" x14ac:dyDescent="0.25">
      <c r="A17972" t="s">
        <v>378</v>
      </c>
      <c r="B17972" t="s">
        <v>215</v>
      </c>
      <c r="C17972" t="s">
        <v>451</v>
      </c>
      <c r="D17972">
        <v>-83000000</v>
      </c>
      <c r="E17972">
        <v>2018</v>
      </c>
    </row>
    <row r="17973" spans="1:5" x14ac:dyDescent="0.25">
      <c r="A17973" t="s">
        <v>378</v>
      </c>
      <c r="B17973" t="s">
        <v>215</v>
      </c>
      <c r="C17973" t="s">
        <v>451</v>
      </c>
      <c r="D17973">
        <v>-25000000</v>
      </c>
      <c r="E17973">
        <v>2019</v>
      </c>
    </row>
    <row r="17974" spans="1:5" x14ac:dyDescent="0.25">
      <c r="A17974" t="s">
        <v>378</v>
      </c>
      <c r="B17974" t="s">
        <v>215</v>
      </c>
      <c r="C17974" t="s">
        <v>451</v>
      </c>
      <c r="D17974">
        <v>-16000000</v>
      </c>
      <c r="E17974">
        <v>2020</v>
      </c>
    </row>
    <row r="17975" spans="1:5" x14ac:dyDescent="0.25">
      <c r="A17975" t="s">
        <v>378</v>
      </c>
      <c r="B17975" t="s">
        <v>215</v>
      </c>
      <c r="C17975" t="s">
        <v>452</v>
      </c>
      <c r="D17975">
        <v>0</v>
      </c>
      <c r="E17975">
        <v>2018</v>
      </c>
    </row>
    <row r="17976" spans="1:5" x14ac:dyDescent="0.25">
      <c r="A17976" t="s">
        <v>378</v>
      </c>
      <c r="B17976" t="s">
        <v>215</v>
      </c>
      <c r="C17976" t="s">
        <v>452</v>
      </c>
      <c r="D17976">
        <v>0</v>
      </c>
      <c r="E17976">
        <v>2019</v>
      </c>
    </row>
    <row r="17977" spans="1:5" x14ac:dyDescent="0.25">
      <c r="A17977" t="s">
        <v>378</v>
      </c>
      <c r="B17977" t="s">
        <v>215</v>
      </c>
      <c r="C17977" t="s">
        <v>452</v>
      </c>
      <c r="D17977">
        <v>0</v>
      </c>
      <c r="E17977">
        <v>2020</v>
      </c>
    </row>
    <row r="17978" spans="1:5" x14ac:dyDescent="0.25">
      <c r="A17978" t="s">
        <v>378</v>
      </c>
      <c r="B17978" t="s">
        <v>215</v>
      </c>
      <c r="C17978" t="s">
        <v>453</v>
      </c>
      <c r="D17978">
        <v>39000000</v>
      </c>
      <c r="E17978">
        <v>2018</v>
      </c>
    </row>
    <row r="17979" spans="1:5" x14ac:dyDescent="0.25">
      <c r="A17979" t="s">
        <v>378</v>
      </c>
      <c r="B17979" t="s">
        <v>215</v>
      </c>
      <c r="C17979" t="s">
        <v>453</v>
      </c>
      <c r="D17979">
        <v>30000000</v>
      </c>
      <c r="E17979">
        <v>2019</v>
      </c>
    </row>
    <row r="17980" spans="1:5" x14ac:dyDescent="0.25">
      <c r="A17980" t="s">
        <v>378</v>
      </c>
      <c r="B17980" t="s">
        <v>215</v>
      </c>
      <c r="C17980" t="s">
        <v>453</v>
      </c>
      <c r="D17980">
        <v>32000000</v>
      </c>
      <c r="E17980">
        <v>2020</v>
      </c>
    </row>
    <row r="17981" spans="1:5" x14ac:dyDescent="0.25">
      <c r="A17981" t="s">
        <v>378</v>
      </c>
      <c r="B17981" t="s">
        <v>215</v>
      </c>
      <c r="C17981" t="s">
        <v>454</v>
      </c>
      <c r="D17981">
        <v>2138000000</v>
      </c>
      <c r="E17981">
        <v>2018</v>
      </c>
    </row>
    <row r="17982" spans="1:5" x14ac:dyDescent="0.25">
      <c r="A17982" t="s">
        <v>378</v>
      </c>
      <c r="B17982" t="s">
        <v>215</v>
      </c>
      <c r="C17982" t="s">
        <v>454</v>
      </c>
      <c r="D17982">
        <v>-10137000000</v>
      </c>
      <c r="E17982">
        <v>2019</v>
      </c>
    </row>
    <row r="17983" spans="1:5" x14ac:dyDescent="0.25">
      <c r="A17983" t="s">
        <v>378</v>
      </c>
      <c r="B17983" t="s">
        <v>215</v>
      </c>
      <c r="C17983" t="s">
        <v>454</v>
      </c>
      <c r="D17983">
        <v>-10518000000</v>
      </c>
      <c r="E17983">
        <v>2020</v>
      </c>
    </row>
    <row r="17984" spans="1:5" x14ac:dyDescent="0.25">
      <c r="A17984" t="s">
        <v>378</v>
      </c>
      <c r="B17984" t="s">
        <v>215</v>
      </c>
      <c r="C17984" t="s">
        <v>24</v>
      </c>
      <c r="D17984">
        <v>2177000000</v>
      </c>
      <c r="E17984">
        <v>2018</v>
      </c>
    </row>
    <row r="17985" spans="1:5" x14ac:dyDescent="0.25">
      <c r="A17985" t="s">
        <v>378</v>
      </c>
      <c r="B17985" t="s">
        <v>215</v>
      </c>
      <c r="C17985" t="s">
        <v>24</v>
      </c>
      <c r="D17985">
        <v>-10107000000</v>
      </c>
      <c r="E17985">
        <v>2019</v>
      </c>
    </row>
    <row r="17986" spans="1:5" x14ac:dyDescent="0.25">
      <c r="A17986" t="s">
        <v>378</v>
      </c>
      <c r="B17986" t="s">
        <v>215</v>
      </c>
      <c r="C17986" t="s">
        <v>24</v>
      </c>
      <c r="D17986">
        <v>-10486000000</v>
      </c>
      <c r="E17986">
        <v>2020</v>
      </c>
    </row>
    <row r="17987" spans="1:5" x14ac:dyDescent="0.25">
      <c r="A17987" t="s">
        <v>378</v>
      </c>
      <c r="B17987" t="s">
        <v>215</v>
      </c>
      <c r="C17987" t="s">
        <v>455</v>
      </c>
      <c r="D17987">
        <v>11679000000</v>
      </c>
      <c r="E17987">
        <v>2018</v>
      </c>
    </row>
    <row r="17988" spans="1:5" x14ac:dyDescent="0.25">
      <c r="A17988" t="s">
        <v>378</v>
      </c>
      <c r="B17988" t="s">
        <v>215</v>
      </c>
      <c r="C17988" t="s">
        <v>455</v>
      </c>
      <c r="D17988">
        <v>9270000000</v>
      </c>
      <c r="E17988">
        <v>2019</v>
      </c>
    </row>
    <row r="17989" spans="1:5" x14ac:dyDescent="0.25">
      <c r="A17989" t="s">
        <v>378</v>
      </c>
      <c r="B17989" t="s">
        <v>215</v>
      </c>
      <c r="C17989" t="s">
        <v>455</v>
      </c>
      <c r="D17989">
        <v>6826000000</v>
      </c>
      <c r="E17989">
        <v>2020</v>
      </c>
    </row>
    <row r="17990" spans="1:5" x14ac:dyDescent="0.25">
      <c r="A17990" t="s">
        <v>378</v>
      </c>
      <c r="B17990" t="s">
        <v>215</v>
      </c>
      <c r="C17990" t="s">
        <v>14</v>
      </c>
      <c r="D17990">
        <v>54776000000</v>
      </c>
      <c r="E17990">
        <v>2018</v>
      </c>
    </row>
    <row r="17991" spans="1:5" x14ac:dyDescent="0.25">
      <c r="A17991" t="s">
        <v>378</v>
      </c>
      <c r="B17991" t="s">
        <v>215</v>
      </c>
      <c r="C17991" t="s">
        <v>14</v>
      </c>
      <c r="D17991">
        <v>40782000000</v>
      </c>
      <c r="E17991">
        <v>2019</v>
      </c>
    </row>
    <row r="17992" spans="1:5" x14ac:dyDescent="0.25">
      <c r="A17992" t="s">
        <v>378</v>
      </c>
      <c r="B17992" t="s">
        <v>215</v>
      </c>
      <c r="C17992" t="s">
        <v>14</v>
      </c>
      <c r="D17992">
        <v>29515000000</v>
      </c>
      <c r="E17992">
        <v>2020</v>
      </c>
    </row>
    <row r="17993" spans="1:5" x14ac:dyDescent="0.25">
      <c r="A17993" t="s">
        <v>378</v>
      </c>
      <c r="B17993" t="s">
        <v>215</v>
      </c>
      <c r="C17993" t="s">
        <v>17</v>
      </c>
      <c r="D17993">
        <v>20435000000</v>
      </c>
      <c r="E17993">
        <v>2018</v>
      </c>
    </row>
    <row r="17994" spans="1:5" x14ac:dyDescent="0.25">
      <c r="A17994" t="s">
        <v>378</v>
      </c>
      <c r="B17994" t="s">
        <v>215</v>
      </c>
      <c r="C17994" t="s">
        <v>17</v>
      </c>
      <c r="D17994">
        <v>19038000000</v>
      </c>
      <c r="E17994">
        <v>2019</v>
      </c>
    </row>
    <row r="17995" spans="1:5" x14ac:dyDescent="0.25">
      <c r="A17995" t="s">
        <v>378</v>
      </c>
      <c r="B17995" t="s">
        <v>215</v>
      </c>
      <c r="C17995" t="s">
        <v>17</v>
      </c>
      <c r="D17995">
        <v>19454000000</v>
      </c>
      <c r="E17995">
        <v>2020</v>
      </c>
    </row>
    <row r="17996" spans="1:5" x14ac:dyDescent="0.25">
      <c r="A17996" t="s">
        <v>378</v>
      </c>
      <c r="B17996" t="s">
        <v>215</v>
      </c>
      <c r="C17996" t="s">
        <v>456</v>
      </c>
      <c r="D17996">
        <v>0</v>
      </c>
      <c r="E17996">
        <v>2018</v>
      </c>
    </row>
    <row r="17997" spans="1:5" x14ac:dyDescent="0.25">
      <c r="A17997" t="s">
        <v>378</v>
      </c>
      <c r="B17997" t="s">
        <v>215</v>
      </c>
      <c r="C17997" t="s">
        <v>456</v>
      </c>
      <c r="D17997">
        <v>0</v>
      </c>
      <c r="E17997">
        <v>2019</v>
      </c>
    </row>
    <row r="17998" spans="1:5" x14ac:dyDescent="0.25">
      <c r="A17998" t="s">
        <v>378</v>
      </c>
      <c r="B17998" t="s">
        <v>215</v>
      </c>
      <c r="C17998" t="s">
        <v>456</v>
      </c>
      <c r="D17998">
        <v>0</v>
      </c>
      <c r="E17998">
        <v>2020</v>
      </c>
    </row>
    <row r="17999" spans="1:5" x14ac:dyDescent="0.25">
      <c r="A17999" t="s">
        <v>378</v>
      </c>
      <c r="B17999" t="s">
        <v>215</v>
      </c>
      <c r="C17999" t="s">
        <v>457</v>
      </c>
      <c r="D17999">
        <v>0</v>
      </c>
      <c r="E17999">
        <v>2018</v>
      </c>
    </row>
    <row r="18000" spans="1:5" x14ac:dyDescent="0.25">
      <c r="A18000" t="s">
        <v>378</v>
      </c>
      <c r="B18000" t="s">
        <v>215</v>
      </c>
      <c r="C18000" t="s">
        <v>457</v>
      </c>
      <c r="D18000">
        <v>0</v>
      </c>
      <c r="E18000">
        <v>2020</v>
      </c>
    </row>
    <row r="18001" spans="1:5" x14ac:dyDescent="0.25">
      <c r="A18001" t="s">
        <v>378</v>
      </c>
      <c r="B18001" t="s">
        <v>215</v>
      </c>
      <c r="C18001" t="s">
        <v>494</v>
      </c>
      <c r="D18001">
        <v>0</v>
      </c>
      <c r="E18001">
        <v>2019</v>
      </c>
    </row>
    <row r="18002" spans="1:5" x14ac:dyDescent="0.25">
      <c r="A18002" t="s">
        <v>378</v>
      </c>
      <c r="B18002" t="s">
        <v>215</v>
      </c>
      <c r="C18002" t="s">
        <v>458</v>
      </c>
      <c r="D18002">
        <v>931000000</v>
      </c>
      <c r="E18002">
        <v>2018</v>
      </c>
    </row>
    <row r="18003" spans="1:5" x14ac:dyDescent="0.25">
      <c r="A18003" t="s">
        <v>378</v>
      </c>
      <c r="B18003" t="s">
        <v>215</v>
      </c>
      <c r="C18003" t="s">
        <v>458</v>
      </c>
      <c r="D18003">
        <v>944000000</v>
      </c>
      <c r="E18003">
        <v>2019</v>
      </c>
    </row>
    <row r="18004" spans="1:5" x14ac:dyDescent="0.25">
      <c r="A18004" t="s">
        <v>378</v>
      </c>
      <c r="B18004" t="s">
        <v>215</v>
      </c>
      <c r="C18004" t="s">
        <v>458</v>
      </c>
      <c r="D18004">
        <v>841000000</v>
      </c>
      <c r="E18004">
        <v>2020</v>
      </c>
    </row>
    <row r="18005" spans="1:5" x14ac:dyDescent="0.25">
      <c r="A18005" t="s">
        <v>378</v>
      </c>
      <c r="B18005" t="s">
        <v>215</v>
      </c>
      <c r="C18005" t="s">
        <v>459</v>
      </c>
      <c r="D18005">
        <v>-931000000</v>
      </c>
      <c r="E18005">
        <v>2018</v>
      </c>
    </row>
    <row r="18006" spans="1:5" x14ac:dyDescent="0.25">
      <c r="A18006" t="s">
        <v>378</v>
      </c>
      <c r="B18006" t="s">
        <v>215</v>
      </c>
      <c r="C18006" t="s">
        <v>459</v>
      </c>
      <c r="D18006">
        <v>-944000000</v>
      </c>
      <c r="E18006">
        <v>2019</v>
      </c>
    </row>
    <row r="18007" spans="1:5" x14ac:dyDescent="0.25">
      <c r="A18007" t="s">
        <v>378</v>
      </c>
      <c r="B18007" t="s">
        <v>215</v>
      </c>
      <c r="C18007" t="s">
        <v>459</v>
      </c>
      <c r="D18007">
        <v>-841000000</v>
      </c>
      <c r="E18007">
        <v>2020</v>
      </c>
    </row>
    <row r="18008" spans="1:5" x14ac:dyDescent="0.25">
      <c r="A18008" t="s">
        <v>378</v>
      </c>
      <c r="B18008" t="s">
        <v>215</v>
      </c>
      <c r="C18008" t="s">
        <v>460</v>
      </c>
      <c r="D18008">
        <v>-6369000000</v>
      </c>
      <c r="E18008">
        <v>2018</v>
      </c>
    </row>
    <row r="18009" spans="1:5" x14ac:dyDescent="0.25">
      <c r="A18009" t="s">
        <v>378</v>
      </c>
      <c r="B18009" t="s">
        <v>215</v>
      </c>
      <c r="C18009" t="s">
        <v>460</v>
      </c>
      <c r="D18009">
        <v>-6122000000</v>
      </c>
      <c r="E18009">
        <v>2019</v>
      </c>
    </row>
    <row r="18010" spans="1:5" x14ac:dyDescent="0.25">
      <c r="A18010" t="s">
        <v>378</v>
      </c>
      <c r="B18010" t="s">
        <v>215</v>
      </c>
      <c r="C18010" t="s">
        <v>460</v>
      </c>
      <c r="D18010">
        <v>-3797000000</v>
      </c>
      <c r="E18010">
        <v>2020</v>
      </c>
    </row>
    <row r="18011" spans="1:5" x14ac:dyDescent="0.25">
      <c r="A18011" t="s">
        <v>378</v>
      </c>
      <c r="B18011" t="s">
        <v>215</v>
      </c>
      <c r="C18011" t="s">
        <v>461</v>
      </c>
      <c r="D18011">
        <v>139000000</v>
      </c>
      <c r="E18011">
        <v>2018</v>
      </c>
    </row>
    <row r="18012" spans="1:5" x14ac:dyDescent="0.25">
      <c r="A18012" t="s">
        <v>378</v>
      </c>
      <c r="B18012" t="s">
        <v>215</v>
      </c>
      <c r="C18012" t="s">
        <v>461</v>
      </c>
      <c r="D18012">
        <v>-1068000000</v>
      </c>
      <c r="E18012">
        <v>2019</v>
      </c>
    </row>
    <row r="18013" spans="1:5" x14ac:dyDescent="0.25">
      <c r="A18013" t="s">
        <v>378</v>
      </c>
      <c r="B18013" t="s">
        <v>215</v>
      </c>
      <c r="C18013" t="s">
        <v>461</v>
      </c>
      <c r="D18013">
        <v>-1540000000</v>
      </c>
      <c r="E18013">
        <v>2020</v>
      </c>
    </row>
    <row r="18014" spans="1:5" x14ac:dyDescent="0.25">
      <c r="A18014" t="s">
        <v>378</v>
      </c>
      <c r="B18014" t="s">
        <v>215</v>
      </c>
      <c r="C18014" t="s">
        <v>462</v>
      </c>
      <c r="D18014">
        <v>3090000000</v>
      </c>
      <c r="E18014">
        <v>2018</v>
      </c>
    </row>
    <row r="18015" spans="1:5" x14ac:dyDescent="0.25">
      <c r="A18015" t="s">
        <v>378</v>
      </c>
      <c r="B18015" t="s">
        <v>215</v>
      </c>
      <c r="C18015" t="s">
        <v>462</v>
      </c>
      <c r="D18015">
        <v>1472000000</v>
      </c>
      <c r="E18015">
        <v>2019</v>
      </c>
    </row>
    <row r="18016" spans="1:5" x14ac:dyDescent="0.25">
      <c r="A18016" t="s">
        <v>378</v>
      </c>
      <c r="B18016" t="s">
        <v>215</v>
      </c>
      <c r="C18016" t="s">
        <v>462</v>
      </c>
      <c r="D18016">
        <v>5924000000</v>
      </c>
      <c r="E18016">
        <v>2020</v>
      </c>
    </row>
    <row r="18017" spans="1:5" x14ac:dyDescent="0.25">
      <c r="A18017" t="s">
        <v>378</v>
      </c>
      <c r="B18017" t="s">
        <v>215</v>
      </c>
      <c r="C18017" t="s">
        <v>463</v>
      </c>
      <c r="D18017">
        <v>-22000000</v>
      </c>
      <c r="E18017">
        <v>2018</v>
      </c>
    </row>
    <row r="18018" spans="1:5" x14ac:dyDescent="0.25">
      <c r="A18018" t="s">
        <v>378</v>
      </c>
      <c r="B18018" t="s">
        <v>215</v>
      </c>
      <c r="C18018" t="s">
        <v>463</v>
      </c>
      <c r="D18018">
        <v>139000000</v>
      </c>
      <c r="E18018">
        <v>2019</v>
      </c>
    </row>
    <row r="18019" spans="1:5" x14ac:dyDescent="0.25">
      <c r="A18019" t="s">
        <v>378</v>
      </c>
      <c r="B18019" t="s">
        <v>215</v>
      </c>
      <c r="C18019" t="s">
        <v>463</v>
      </c>
      <c r="D18019">
        <v>-102000000</v>
      </c>
      <c r="E18019">
        <v>2020</v>
      </c>
    </row>
    <row r="18020" spans="1:5" x14ac:dyDescent="0.25">
      <c r="A18020" t="s">
        <v>378</v>
      </c>
      <c r="B18020" t="s">
        <v>215</v>
      </c>
      <c r="C18020" t="s">
        <v>12</v>
      </c>
      <c r="D18020">
        <v>1063000000</v>
      </c>
      <c r="E18020">
        <v>2018</v>
      </c>
    </row>
    <row r="18021" spans="1:5" x14ac:dyDescent="0.25">
      <c r="A18021" t="s">
        <v>378</v>
      </c>
      <c r="B18021" t="s">
        <v>215</v>
      </c>
      <c r="C18021" t="s">
        <v>12</v>
      </c>
      <c r="D18021">
        <v>1486000000</v>
      </c>
      <c r="E18021">
        <v>2019</v>
      </c>
    </row>
    <row r="18022" spans="1:5" x14ac:dyDescent="0.25">
      <c r="A18022" t="s">
        <v>378</v>
      </c>
      <c r="B18022" t="s">
        <v>215</v>
      </c>
      <c r="C18022" t="s">
        <v>12</v>
      </c>
      <c r="D18022">
        <v>1312000000</v>
      </c>
      <c r="E18022">
        <v>2020</v>
      </c>
    </row>
    <row r="18023" spans="1:5" x14ac:dyDescent="0.25">
      <c r="A18023" t="s">
        <v>378</v>
      </c>
      <c r="B18023" t="s">
        <v>215</v>
      </c>
      <c r="C18023" t="s">
        <v>464</v>
      </c>
      <c r="D18023">
        <v>3263000000</v>
      </c>
      <c r="E18023">
        <v>2018</v>
      </c>
    </row>
    <row r="18024" spans="1:5" x14ac:dyDescent="0.25">
      <c r="A18024" t="s">
        <v>378</v>
      </c>
      <c r="B18024" t="s">
        <v>215</v>
      </c>
      <c r="C18024" t="s">
        <v>464</v>
      </c>
      <c r="D18024">
        <v>2435000000</v>
      </c>
      <c r="E18024">
        <v>2019</v>
      </c>
    </row>
    <row r="18025" spans="1:5" x14ac:dyDescent="0.25">
      <c r="A18025" t="s">
        <v>378</v>
      </c>
      <c r="B18025" t="s">
        <v>215</v>
      </c>
      <c r="C18025" t="s">
        <v>464</v>
      </c>
      <c r="D18025">
        <v>2049000000</v>
      </c>
      <c r="E18025">
        <v>2020</v>
      </c>
    </row>
    <row r="18026" spans="1:5" x14ac:dyDescent="0.25">
      <c r="A18026" t="s">
        <v>378</v>
      </c>
      <c r="B18026" t="s">
        <v>215</v>
      </c>
      <c r="C18026" t="s">
        <v>465</v>
      </c>
      <c r="D18026">
        <v>45576000000</v>
      </c>
      <c r="E18026">
        <v>2018</v>
      </c>
    </row>
    <row r="18027" spans="1:5" x14ac:dyDescent="0.25">
      <c r="A18027" t="s">
        <v>378</v>
      </c>
      <c r="B18027" t="s">
        <v>215</v>
      </c>
      <c r="C18027" t="s">
        <v>465</v>
      </c>
      <c r="D18027">
        <v>6816000000</v>
      </c>
      <c r="E18027">
        <v>2019</v>
      </c>
    </row>
    <row r="18028" spans="1:5" x14ac:dyDescent="0.25">
      <c r="A18028" t="s">
        <v>378</v>
      </c>
      <c r="B18028" t="s">
        <v>215</v>
      </c>
      <c r="C18028" t="s">
        <v>465</v>
      </c>
      <c r="D18028">
        <v>4193000000</v>
      </c>
      <c r="E18028">
        <v>2020</v>
      </c>
    </row>
    <row r="18029" spans="1:5" x14ac:dyDescent="0.25">
      <c r="A18029" t="s">
        <v>378</v>
      </c>
      <c r="B18029" t="s">
        <v>215</v>
      </c>
      <c r="C18029" t="s">
        <v>466</v>
      </c>
      <c r="D18029">
        <v>5791000000</v>
      </c>
      <c r="E18029">
        <v>2018</v>
      </c>
    </row>
    <row r="18030" spans="1:5" x14ac:dyDescent="0.25">
      <c r="A18030" t="s">
        <v>378</v>
      </c>
      <c r="B18030" t="s">
        <v>215</v>
      </c>
      <c r="C18030" t="s">
        <v>466</v>
      </c>
      <c r="D18030">
        <v>4268000000</v>
      </c>
      <c r="E18030">
        <v>2019</v>
      </c>
    </row>
    <row r="18031" spans="1:5" x14ac:dyDescent="0.25">
      <c r="A18031" t="s">
        <v>378</v>
      </c>
      <c r="B18031" t="s">
        <v>215</v>
      </c>
      <c r="C18031" t="s">
        <v>466</v>
      </c>
      <c r="D18031">
        <v>3418000000</v>
      </c>
      <c r="E18031">
        <v>2020</v>
      </c>
    </row>
    <row r="18032" spans="1:5" x14ac:dyDescent="0.25">
      <c r="A18032" t="s">
        <v>378</v>
      </c>
      <c r="B18032" t="s">
        <v>215</v>
      </c>
      <c r="C18032" t="s">
        <v>467</v>
      </c>
      <c r="D18032">
        <v>-215000000</v>
      </c>
      <c r="E18032">
        <v>2018</v>
      </c>
    </row>
    <row r="18033" spans="1:5" x14ac:dyDescent="0.25">
      <c r="A18033" t="s">
        <v>378</v>
      </c>
      <c r="B18033" t="s">
        <v>215</v>
      </c>
      <c r="C18033" t="s">
        <v>467</v>
      </c>
      <c r="D18033">
        <v>-247000000</v>
      </c>
      <c r="E18033">
        <v>2019</v>
      </c>
    </row>
    <row r="18034" spans="1:5" x14ac:dyDescent="0.25">
      <c r="A18034" t="s">
        <v>378</v>
      </c>
      <c r="B18034" t="s">
        <v>215</v>
      </c>
      <c r="C18034" t="s">
        <v>467</v>
      </c>
      <c r="D18034">
        <v>-104000000</v>
      </c>
      <c r="E18034">
        <v>2020</v>
      </c>
    </row>
    <row r="18035" spans="1:5" x14ac:dyDescent="0.25">
      <c r="A18035" t="s">
        <v>378</v>
      </c>
      <c r="B18035" t="s">
        <v>215</v>
      </c>
      <c r="C18035" t="s">
        <v>468</v>
      </c>
      <c r="D18035">
        <v>0</v>
      </c>
      <c r="E18035">
        <v>2018</v>
      </c>
    </row>
    <row r="18036" spans="1:5" x14ac:dyDescent="0.25">
      <c r="A18036" t="s">
        <v>378</v>
      </c>
      <c r="B18036" t="s">
        <v>215</v>
      </c>
      <c r="C18036" t="s">
        <v>468</v>
      </c>
      <c r="D18036">
        <v>0</v>
      </c>
      <c r="E18036">
        <v>2019</v>
      </c>
    </row>
    <row r="18037" spans="1:5" x14ac:dyDescent="0.25">
      <c r="A18037" t="s">
        <v>378</v>
      </c>
      <c r="B18037" t="s">
        <v>215</v>
      </c>
      <c r="C18037" t="s">
        <v>468</v>
      </c>
      <c r="D18037">
        <v>0</v>
      </c>
      <c r="E18037">
        <v>2020</v>
      </c>
    </row>
    <row r="18038" spans="1:5" x14ac:dyDescent="0.25">
      <c r="A18038" t="s">
        <v>378</v>
      </c>
      <c r="B18038" t="s">
        <v>215</v>
      </c>
      <c r="C18038" t="s">
        <v>469</v>
      </c>
      <c r="D18038">
        <v>2770000000</v>
      </c>
      <c r="E18038">
        <v>2018</v>
      </c>
    </row>
    <row r="18039" spans="1:5" x14ac:dyDescent="0.25">
      <c r="A18039" t="s">
        <v>378</v>
      </c>
      <c r="B18039" t="s">
        <v>215</v>
      </c>
      <c r="C18039" t="s">
        <v>469</v>
      </c>
      <c r="D18039">
        <v>2769000000</v>
      </c>
      <c r="E18039">
        <v>2019</v>
      </c>
    </row>
    <row r="18040" spans="1:5" x14ac:dyDescent="0.25">
      <c r="A18040" t="s">
        <v>378</v>
      </c>
      <c r="B18040" t="s">
        <v>215</v>
      </c>
      <c r="C18040" t="s">
        <v>469</v>
      </c>
      <c r="D18040">
        <v>1734000000</v>
      </c>
      <c r="E18040">
        <v>2020</v>
      </c>
    </row>
    <row r="18041" spans="1:5" x14ac:dyDescent="0.25">
      <c r="A18041" t="s">
        <v>378</v>
      </c>
      <c r="B18041" t="s">
        <v>215</v>
      </c>
      <c r="C18041" t="s">
        <v>470</v>
      </c>
      <c r="D18041">
        <v>981000000</v>
      </c>
      <c r="E18041">
        <v>2018</v>
      </c>
    </row>
    <row r="18042" spans="1:5" x14ac:dyDescent="0.25">
      <c r="A18042" t="s">
        <v>378</v>
      </c>
      <c r="B18042" t="s">
        <v>215</v>
      </c>
      <c r="C18042" t="s">
        <v>470</v>
      </c>
      <c r="D18042">
        <v>781000000</v>
      </c>
      <c r="E18042">
        <v>2019</v>
      </c>
    </row>
    <row r="18043" spans="1:5" x14ac:dyDescent="0.25">
      <c r="A18043" t="s">
        <v>378</v>
      </c>
      <c r="B18043" t="s">
        <v>215</v>
      </c>
      <c r="C18043" t="s">
        <v>470</v>
      </c>
      <c r="D18043">
        <v>303000000</v>
      </c>
      <c r="E18043">
        <v>2020</v>
      </c>
    </row>
    <row r="18044" spans="1:5" x14ac:dyDescent="0.25">
      <c r="A18044" t="s">
        <v>378</v>
      </c>
      <c r="B18044" t="s">
        <v>215</v>
      </c>
      <c r="C18044" t="s">
        <v>471</v>
      </c>
      <c r="D18044">
        <v>30000000</v>
      </c>
      <c r="E18044">
        <v>2018</v>
      </c>
    </row>
    <row r="18045" spans="1:5" x14ac:dyDescent="0.25">
      <c r="A18045" t="s">
        <v>378</v>
      </c>
      <c r="B18045" t="s">
        <v>215</v>
      </c>
      <c r="C18045" t="s">
        <v>471</v>
      </c>
      <c r="D18045">
        <v>0</v>
      </c>
      <c r="E18045">
        <v>2019</v>
      </c>
    </row>
    <row r="18046" spans="1:5" x14ac:dyDescent="0.25">
      <c r="A18046" t="s">
        <v>378</v>
      </c>
      <c r="B18046" t="s">
        <v>215</v>
      </c>
      <c r="C18046" t="s">
        <v>471</v>
      </c>
      <c r="D18046">
        <v>0</v>
      </c>
      <c r="E18046">
        <v>2020</v>
      </c>
    </row>
    <row r="18047" spans="1:5" x14ac:dyDescent="0.25">
      <c r="A18047" t="s">
        <v>378</v>
      </c>
      <c r="B18047" t="s">
        <v>215</v>
      </c>
      <c r="C18047" t="s">
        <v>472</v>
      </c>
      <c r="D18047">
        <v>0</v>
      </c>
      <c r="E18047">
        <v>2018</v>
      </c>
    </row>
    <row r="18048" spans="1:5" x14ac:dyDescent="0.25">
      <c r="A18048" t="s">
        <v>378</v>
      </c>
      <c r="B18048" t="s">
        <v>215</v>
      </c>
      <c r="C18048" t="s">
        <v>472</v>
      </c>
      <c r="D18048">
        <v>0</v>
      </c>
      <c r="E18048">
        <v>2019</v>
      </c>
    </row>
    <row r="18049" spans="1:5" x14ac:dyDescent="0.25">
      <c r="A18049" t="s">
        <v>378</v>
      </c>
      <c r="B18049" t="s">
        <v>215</v>
      </c>
      <c r="C18049" t="s">
        <v>472</v>
      </c>
      <c r="D18049">
        <v>0</v>
      </c>
      <c r="E18049">
        <v>2020</v>
      </c>
    </row>
    <row r="18050" spans="1:5" x14ac:dyDescent="0.25">
      <c r="A18050" t="s">
        <v>378</v>
      </c>
      <c r="B18050" t="s">
        <v>215</v>
      </c>
      <c r="C18050" t="s">
        <v>473</v>
      </c>
      <c r="D18050">
        <v>0</v>
      </c>
      <c r="E18050">
        <v>2018</v>
      </c>
    </row>
    <row r="18051" spans="1:5" x14ac:dyDescent="0.25">
      <c r="A18051" t="s">
        <v>378</v>
      </c>
      <c r="B18051" t="s">
        <v>215</v>
      </c>
      <c r="C18051" t="s">
        <v>473</v>
      </c>
      <c r="D18051">
        <v>0</v>
      </c>
      <c r="E18051">
        <v>2019</v>
      </c>
    </row>
    <row r="18052" spans="1:5" x14ac:dyDescent="0.25">
      <c r="A18052" t="s">
        <v>378</v>
      </c>
      <c r="B18052" t="s">
        <v>215</v>
      </c>
      <c r="C18052" t="s">
        <v>473</v>
      </c>
      <c r="D18052">
        <v>0</v>
      </c>
      <c r="E18052">
        <v>2020</v>
      </c>
    </row>
    <row r="18053" spans="1:5" x14ac:dyDescent="0.25">
      <c r="A18053" t="s">
        <v>378</v>
      </c>
      <c r="B18053" t="s">
        <v>215</v>
      </c>
      <c r="C18053" t="s">
        <v>474</v>
      </c>
      <c r="D18053">
        <v>1943000000</v>
      </c>
      <c r="E18053">
        <v>2018</v>
      </c>
    </row>
    <row r="18054" spans="1:5" x14ac:dyDescent="0.25">
      <c r="A18054" t="s">
        <v>378</v>
      </c>
      <c r="B18054" t="s">
        <v>215</v>
      </c>
      <c r="C18054" t="s">
        <v>474</v>
      </c>
      <c r="D18054">
        <v>317000000</v>
      </c>
      <c r="E18054">
        <v>2019</v>
      </c>
    </row>
    <row r="18055" spans="1:5" x14ac:dyDescent="0.25">
      <c r="A18055" t="s">
        <v>378</v>
      </c>
      <c r="B18055" t="s">
        <v>215</v>
      </c>
      <c r="C18055" t="s">
        <v>474</v>
      </c>
      <c r="D18055">
        <v>0</v>
      </c>
      <c r="E18055">
        <v>2020</v>
      </c>
    </row>
    <row r="18056" spans="1:5" x14ac:dyDescent="0.25">
      <c r="A18056" t="s">
        <v>378</v>
      </c>
      <c r="B18056" t="s">
        <v>215</v>
      </c>
      <c r="C18056" t="s">
        <v>475</v>
      </c>
      <c r="D18056">
        <v>227000000</v>
      </c>
      <c r="E18056">
        <v>2018</v>
      </c>
    </row>
    <row r="18057" spans="1:5" x14ac:dyDescent="0.25">
      <c r="A18057" t="s">
        <v>378</v>
      </c>
      <c r="B18057" t="s">
        <v>215</v>
      </c>
      <c r="C18057" t="s">
        <v>475</v>
      </c>
      <c r="D18057">
        <v>196000000</v>
      </c>
      <c r="E18057">
        <v>2019</v>
      </c>
    </row>
    <row r="18058" spans="1:5" x14ac:dyDescent="0.25">
      <c r="A18058" t="s">
        <v>378</v>
      </c>
      <c r="B18058" t="s">
        <v>215</v>
      </c>
      <c r="C18058" t="s">
        <v>475</v>
      </c>
      <c r="D18058">
        <v>146000000</v>
      </c>
      <c r="E18058">
        <v>2020</v>
      </c>
    </row>
    <row r="18059" spans="1:5" x14ac:dyDescent="0.25">
      <c r="A18059" t="s">
        <v>378</v>
      </c>
      <c r="B18059" t="s">
        <v>215</v>
      </c>
      <c r="C18059" t="s">
        <v>476</v>
      </c>
      <c r="D18059">
        <v>0</v>
      </c>
      <c r="E18059">
        <v>2018</v>
      </c>
    </row>
    <row r="18060" spans="1:5" x14ac:dyDescent="0.25">
      <c r="A18060" t="s">
        <v>378</v>
      </c>
      <c r="B18060" t="s">
        <v>215</v>
      </c>
      <c r="C18060" t="s">
        <v>476</v>
      </c>
      <c r="D18060">
        <v>0</v>
      </c>
      <c r="E18060">
        <v>2019</v>
      </c>
    </row>
    <row r="18061" spans="1:5" x14ac:dyDescent="0.25">
      <c r="A18061" t="s">
        <v>378</v>
      </c>
      <c r="B18061" t="s">
        <v>215</v>
      </c>
      <c r="C18061" t="s">
        <v>476</v>
      </c>
      <c r="D18061">
        <v>0</v>
      </c>
      <c r="E18061">
        <v>2020</v>
      </c>
    </row>
    <row r="18062" spans="1:5" x14ac:dyDescent="0.25">
      <c r="A18062" t="s">
        <v>378</v>
      </c>
      <c r="B18062" t="s">
        <v>215</v>
      </c>
      <c r="C18062" t="s">
        <v>477</v>
      </c>
      <c r="D18062">
        <v>400000000</v>
      </c>
      <c r="E18062">
        <v>2018</v>
      </c>
    </row>
    <row r="18063" spans="1:5" x14ac:dyDescent="0.25">
      <c r="A18063" t="s">
        <v>378</v>
      </c>
      <c r="B18063" t="s">
        <v>215</v>
      </c>
      <c r="C18063" t="s">
        <v>477</v>
      </c>
      <c r="D18063">
        <v>278000000</v>
      </c>
      <c r="E18063">
        <v>2019</v>
      </c>
    </row>
    <row r="18064" spans="1:5" x14ac:dyDescent="0.25">
      <c r="A18064" t="s">
        <v>378</v>
      </c>
      <c r="B18064" t="s">
        <v>215</v>
      </c>
      <c r="C18064" t="s">
        <v>477</v>
      </c>
      <c r="D18064">
        <v>26000000</v>
      </c>
      <c r="E18064">
        <v>2020</v>
      </c>
    </row>
    <row r="18065" spans="1:5" x14ac:dyDescent="0.25">
      <c r="A18065" t="s">
        <v>378</v>
      </c>
      <c r="B18065" t="s">
        <v>215</v>
      </c>
      <c r="C18065" t="s">
        <v>478</v>
      </c>
      <c r="D18065">
        <v>702000000</v>
      </c>
      <c r="E18065">
        <v>2018</v>
      </c>
    </row>
    <row r="18066" spans="1:5" x14ac:dyDescent="0.25">
      <c r="A18066" t="s">
        <v>378</v>
      </c>
      <c r="B18066" t="s">
        <v>215</v>
      </c>
      <c r="C18066" t="s">
        <v>478</v>
      </c>
      <c r="D18066">
        <v>717000000</v>
      </c>
      <c r="E18066">
        <v>2019</v>
      </c>
    </row>
    <row r="18067" spans="1:5" x14ac:dyDescent="0.25">
      <c r="A18067" t="s">
        <v>378</v>
      </c>
      <c r="B18067" t="s">
        <v>215</v>
      </c>
      <c r="C18067" t="s">
        <v>478</v>
      </c>
      <c r="D18067">
        <v>580000000</v>
      </c>
      <c r="E18067">
        <v>2020</v>
      </c>
    </row>
    <row r="18068" spans="1:5" x14ac:dyDescent="0.25">
      <c r="A18068" t="s">
        <v>378</v>
      </c>
      <c r="B18068" t="s">
        <v>215</v>
      </c>
      <c r="C18068" t="s">
        <v>479</v>
      </c>
      <c r="D18068">
        <v>31658000000</v>
      </c>
      <c r="E18068">
        <v>2018</v>
      </c>
    </row>
    <row r="18069" spans="1:5" x14ac:dyDescent="0.25">
      <c r="A18069" t="s">
        <v>378</v>
      </c>
      <c r="B18069" t="s">
        <v>215</v>
      </c>
      <c r="C18069" t="s">
        <v>479</v>
      </c>
      <c r="D18069">
        <v>18751000000</v>
      </c>
      <c r="E18069">
        <v>2019</v>
      </c>
    </row>
    <row r="18070" spans="1:5" x14ac:dyDescent="0.25">
      <c r="A18070" t="s">
        <v>378</v>
      </c>
      <c r="B18070" t="s">
        <v>215</v>
      </c>
      <c r="C18070" t="s">
        <v>479</v>
      </c>
      <c r="D18070">
        <v>7018000000</v>
      </c>
      <c r="E18070">
        <v>2020</v>
      </c>
    </row>
    <row r="18071" spans="1:5" x14ac:dyDescent="0.25">
      <c r="A18071" t="s">
        <v>378</v>
      </c>
      <c r="B18071" t="s">
        <v>215</v>
      </c>
      <c r="C18071" t="s">
        <v>480</v>
      </c>
      <c r="D18071">
        <v>32815000000</v>
      </c>
      <c r="E18071">
        <v>2018</v>
      </c>
    </row>
    <row r="18072" spans="1:5" x14ac:dyDescent="0.25">
      <c r="A18072" t="s">
        <v>378</v>
      </c>
      <c r="B18072" t="s">
        <v>215</v>
      </c>
      <c r="C18072" t="s">
        <v>480</v>
      </c>
      <c r="D18072">
        <v>32917000000</v>
      </c>
      <c r="E18072">
        <v>2019</v>
      </c>
    </row>
    <row r="18073" spans="1:5" x14ac:dyDescent="0.25">
      <c r="A18073" t="s">
        <v>378</v>
      </c>
      <c r="B18073" t="s">
        <v>215</v>
      </c>
      <c r="C18073" t="s">
        <v>480</v>
      </c>
      <c r="D18073">
        <v>23601000000</v>
      </c>
      <c r="E18073">
        <v>2020</v>
      </c>
    </row>
    <row r="18074" spans="1:5" x14ac:dyDescent="0.25">
      <c r="A18074" t="s">
        <v>378</v>
      </c>
      <c r="B18074" t="s">
        <v>215</v>
      </c>
      <c r="C18074" t="s">
        <v>481</v>
      </c>
      <c r="D18074">
        <v>444000000</v>
      </c>
      <c r="E18074">
        <v>2018</v>
      </c>
    </row>
    <row r="18075" spans="1:5" x14ac:dyDescent="0.25">
      <c r="A18075" t="s">
        <v>378</v>
      </c>
      <c r="B18075" t="s">
        <v>215</v>
      </c>
      <c r="C18075" t="s">
        <v>481</v>
      </c>
      <c r="D18075">
        <v>474000000</v>
      </c>
      <c r="E18075">
        <v>2019</v>
      </c>
    </row>
    <row r="18076" spans="1:5" x14ac:dyDescent="0.25">
      <c r="A18076" t="s">
        <v>378</v>
      </c>
      <c r="B18076" t="s">
        <v>215</v>
      </c>
      <c r="C18076" t="s">
        <v>481</v>
      </c>
      <c r="D18076">
        <v>365000000</v>
      </c>
      <c r="E18076">
        <v>2020</v>
      </c>
    </row>
    <row r="18077" spans="1:5" x14ac:dyDescent="0.25">
      <c r="A18077" t="s">
        <v>378</v>
      </c>
      <c r="B18077" t="s">
        <v>215</v>
      </c>
      <c r="C18077" t="s">
        <v>482</v>
      </c>
      <c r="D18077">
        <v>1407000000</v>
      </c>
      <c r="E18077">
        <v>2018</v>
      </c>
    </row>
    <row r="18078" spans="1:5" x14ac:dyDescent="0.25">
      <c r="A18078" t="s">
        <v>378</v>
      </c>
      <c r="B18078" t="s">
        <v>215</v>
      </c>
      <c r="C18078" t="s">
        <v>482</v>
      </c>
      <c r="D18078">
        <v>524000000</v>
      </c>
      <c r="E18078">
        <v>2019</v>
      </c>
    </row>
    <row r="18079" spans="1:5" x14ac:dyDescent="0.25">
      <c r="A18079" t="s">
        <v>378</v>
      </c>
      <c r="B18079" t="s">
        <v>215</v>
      </c>
      <c r="C18079" t="s">
        <v>482</v>
      </c>
      <c r="D18079">
        <v>850000000</v>
      </c>
      <c r="E18079">
        <v>2020</v>
      </c>
    </row>
    <row r="18080" spans="1:5" x14ac:dyDescent="0.25">
      <c r="A18080" t="s">
        <v>378</v>
      </c>
      <c r="B18080" t="s">
        <v>215</v>
      </c>
      <c r="C18080" t="s">
        <v>483</v>
      </c>
      <c r="D18080">
        <v>1344000000</v>
      </c>
      <c r="E18080">
        <v>2018</v>
      </c>
    </row>
    <row r="18081" spans="1:5" x14ac:dyDescent="0.25">
      <c r="A18081" t="s">
        <v>378</v>
      </c>
      <c r="B18081" t="s">
        <v>215</v>
      </c>
      <c r="C18081" t="s">
        <v>483</v>
      </c>
      <c r="D18081">
        <v>1030000000</v>
      </c>
      <c r="E18081">
        <v>2019</v>
      </c>
    </row>
    <row r="18082" spans="1:5" x14ac:dyDescent="0.25">
      <c r="A18082" t="s">
        <v>378</v>
      </c>
      <c r="B18082" t="s">
        <v>215</v>
      </c>
      <c r="C18082" t="s">
        <v>483</v>
      </c>
      <c r="D18082">
        <v>2162000000</v>
      </c>
      <c r="E18082">
        <v>2020</v>
      </c>
    </row>
    <row r="18083" spans="1:5" x14ac:dyDescent="0.25">
      <c r="A18083" t="s">
        <v>378</v>
      </c>
      <c r="B18083" t="s">
        <v>215</v>
      </c>
      <c r="C18083" t="s">
        <v>484</v>
      </c>
      <c r="D18083">
        <v>345000000</v>
      </c>
      <c r="E18083">
        <v>2018</v>
      </c>
    </row>
    <row r="18084" spans="1:5" x14ac:dyDescent="0.25">
      <c r="A18084" t="s">
        <v>378</v>
      </c>
      <c r="B18084" t="s">
        <v>215</v>
      </c>
      <c r="C18084" t="s">
        <v>484</v>
      </c>
      <c r="D18084">
        <v>405000000</v>
      </c>
      <c r="E18084">
        <v>2019</v>
      </c>
    </row>
    <row r="18085" spans="1:5" x14ac:dyDescent="0.25">
      <c r="A18085" t="s">
        <v>378</v>
      </c>
      <c r="B18085" t="s">
        <v>215</v>
      </c>
      <c r="C18085" t="s">
        <v>484</v>
      </c>
      <c r="D18085">
        <v>397000000</v>
      </c>
      <c r="E18085">
        <v>2020</v>
      </c>
    </row>
    <row r="18086" spans="1:5" x14ac:dyDescent="0.25">
      <c r="A18086" t="s">
        <v>378</v>
      </c>
      <c r="B18086" t="s">
        <v>215</v>
      </c>
      <c r="C18086" t="s">
        <v>485</v>
      </c>
      <c r="D18086">
        <v>36162000000</v>
      </c>
      <c r="E18086">
        <v>2018</v>
      </c>
    </row>
    <row r="18087" spans="1:5" x14ac:dyDescent="0.25">
      <c r="A18087" t="s">
        <v>378</v>
      </c>
      <c r="B18087" t="s">
        <v>215</v>
      </c>
      <c r="C18087" t="s">
        <v>485</v>
      </c>
      <c r="D18087">
        <v>12071000000</v>
      </c>
      <c r="E18087">
        <v>2020</v>
      </c>
    </row>
    <row r="18088" spans="1:5" x14ac:dyDescent="0.25">
      <c r="A18088" t="s">
        <v>378</v>
      </c>
      <c r="B18088" t="s">
        <v>215</v>
      </c>
      <c r="C18088" t="s">
        <v>495</v>
      </c>
      <c r="D18088">
        <v>0</v>
      </c>
      <c r="E18088">
        <v>2019</v>
      </c>
    </row>
    <row r="18089" spans="1:5" x14ac:dyDescent="0.25">
      <c r="A18089" t="s">
        <v>378</v>
      </c>
      <c r="B18089" t="s">
        <v>215</v>
      </c>
      <c r="C18089" t="s">
        <v>486</v>
      </c>
      <c r="D18089">
        <v>-347000000</v>
      </c>
      <c r="E18089">
        <v>2018</v>
      </c>
    </row>
    <row r="18090" spans="1:5" x14ac:dyDescent="0.25">
      <c r="A18090" t="s">
        <v>378</v>
      </c>
      <c r="B18090" t="s">
        <v>215</v>
      </c>
      <c r="C18090" t="s">
        <v>486</v>
      </c>
      <c r="D18090">
        <v>-298000000</v>
      </c>
      <c r="E18090">
        <v>2019</v>
      </c>
    </row>
    <row r="18091" spans="1:5" x14ac:dyDescent="0.25">
      <c r="A18091" t="s">
        <v>378</v>
      </c>
      <c r="B18091" t="s">
        <v>215</v>
      </c>
      <c r="C18091" t="s">
        <v>486</v>
      </c>
      <c r="D18091">
        <v>-282000000</v>
      </c>
      <c r="E18091">
        <v>2020</v>
      </c>
    </row>
    <row r="18092" spans="1:5" x14ac:dyDescent="0.25">
      <c r="A18092" t="s">
        <v>380</v>
      </c>
      <c r="B18092" t="s">
        <v>217</v>
      </c>
      <c r="C18092" t="s">
        <v>411</v>
      </c>
      <c r="D18092">
        <v>4738000000</v>
      </c>
      <c r="E18092">
        <v>2018</v>
      </c>
    </row>
    <row r="18093" spans="1:5" x14ac:dyDescent="0.25">
      <c r="A18093" t="s">
        <v>380</v>
      </c>
      <c r="B18093" t="s">
        <v>217</v>
      </c>
      <c r="C18093" t="s">
        <v>411</v>
      </c>
      <c r="D18093">
        <v>4240000000</v>
      </c>
      <c r="E18093">
        <v>2019</v>
      </c>
    </row>
    <row r="18094" spans="1:5" x14ac:dyDescent="0.25">
      <c r="A18094" t="s">
        <v>380</v>
      </c>
      <c r="B18094" t="s">
        <v>217</v>
      </c>
      <c r="C18094" t="s">
        <v>411</v>
      </c>
      <c r="D18094">
        <v>4679000000</v>
      </c>
      <c r="E18094">
        <v>2020</v>
      </c>
    </row>
    <row r="18095" spans="1:5" x14ac:dyDescent="0.25">
      <c r="A18095" t="s">
        <v>380</v>
      </c>
      <c r="B18095" t="s">
        <v>217</v>
      </c>
      <c r="C18095" t="s">
        <v>10</v>
      </c>
      <c r="D18095">
        <v>1676000000</v>
      </c>
      <c r="E18095">
        <v>2018</v>
      </c>
    </row>
    <row r="18096" spans="1:5" x14ac:dyDescent="0.25">
      <c r="A18096" t="s">
        <v>380</v>
      </c>
      <c r="B18096" t="s">
        <v>217</v>
      </c>
      <c r="C18096" t="s">
        <v>10</v>
      </c>
      <c r="D18096">
        <v>1565000000</v>
      </c>
      <c r="E18096">
        <v>2019</v>
      </c>
    </row>
    <row r="18097" spans="1:5" x14ac:dyDescent="0.25">
      <c r="A18097" t="s">
        <v>380</v>
      </c>
      <c r="B18097" t="s">
        <v>217</v>
      </c>
      <c r="C18097" t="s">
        <v>10</v>
      </c>
      <c r="D18097">
        <v>1635000000</v>
      </c>
      <c r="E18097">
        <v>2020</v>
      </c>
    </row>
    <row r="18098" spans="1:5" x14ac:dyDescent="0.25">
      <c r="A18098" t="s">
        <v>380</v>
      </c>
      <c r="B18098" t="s">
        <v>217</v>
      </c>
      <c r="C18098" t="s">
        <v>412</v>
      </c>
      <c r="D18098">
        <v>0</v>
      </c>
      <c r="E18098">
        <v>2018</v>
      </c>
    </row>
    <row r="18099" spans="1:5" x14ac:dyDescent="0.25">
      <c r="A18099" t="s">
        <v>380</v>
      </c>
      <c r="B18099" t="s">
        <v>217</v>
      </c>
      <c r="C18099" t="s">
        <v>412</v>
      </c>
      <c r="D18099">
        <v>0</v>
      </c>
      <c r="E18099">
        <v>2019</v>
      </c>
    </row>
    <row r="18100" spans="1:5" x14ac:dyDescent="0.25">
      <c r="A18100" t="s">
        <v>380</v>
      </c>
      <c r="B18100" t="s">
        <v>217</v>
      </c>
      <c r="C18100" t="s">
        <v>412</v>
      </c>
      <c r="D18100">
        <v>0</v>
      </c>
      <c r="E18100">
        <v>2020</v>
      </c>
    </row>
    <row r="18101" spans="1:5" x14ac:dyDescent="0.25">
      <c r="A18101" t="s">
        <v>380</v>
      </c>
      <c r="B18101" t="s">
        <v>217</v>
      </c>
      <c r="C18101" t="s">
        <v>413</v>
      </c>
      <c r="D18101">
        <v>249000000</v>
      </c>
      <c r="E18101">
        <v>2018</v>
      </c>
    </row>
    <row r="18102" spans="1:5" x14ac:dyDescent="0.25">
      <c r="A18102" t="s">
        <v>380</v>
      </c>
      <c r="B18102" t="s">
        <v>217</v>
      </c>
      <c r="C18102" t="s">
        <v>413</v>
      </c>
      <c r="D18102">
        <v>-662000000</v>
      </c>
      <c r="E18102">
        <v>2019</v>
      </c>
    </row>
    <row r="18103" spans="1:5" x14ac:dyDescent="0.25">
      <c r="A18103" t="s">
        <v>380</v>
      </c>
      <c r="B18103" t="s">
        <v>217</v>
      </c>
      <c r="C18103" t="s">
        <v>413</v>
      </c>
      <c r="D18103">
        <v>398000000</v>
      </c>
      <c r="E18103">
        <v>2020</v>
      </c>
    </row>
    <row r="18104" spans="1:5" x14ac:dyDescent="0.25">
      <c r="A18104" t="s">
        <v>380</v>
      </c>
      <c r="B18104" t="s">
        <v>217</v>
      </c>
      <c r="C18104" t="s">
        <v>15</v>
      </c>
      <c r="D18104">
        <v>116914000000</v>
      </c>
      <c r="E18104">
        <v>2018</v>
      </c>
    </row>
    <row r="18105" spans="1:5" x14ac:dyDescent="0.25">
      <c r="A18105" t="s">
        <v>380</v>
      </c>
      <c r="B18105" t="s">
        <v>217</v>
      </c>
      <c r="C18105" t="s">
        <v>15</v>
      </c>
      <c r="D18105">
        <v>118700000000</v>
      </c>
      <c r="E18105">
        <v>2019</v>
      </c>
    </row>
    <row r="18106" spans="1:5" x14ac:dyDescent="0.25">
      <c r="A18106" t="s">
        <v>380</v>
      </c>
      <c r="B18106" t="s">
        <v>217</v>
      </c>
      <c r="C18106" t="s">
        <v>15</v>
      </c>
      <c r="D18106">
        <v>122935000000</v>
      </c>
      <c r="E18106">
        <v>2020</v>
      </c>
    </row>
    <row r="18107" spans="1:5" x14ac:dyDescent="0.25">
      <c r="A18107" t="s">
        <v>380</v>
      </c>
      <c r="B18107" t="s">
        <v>217</v>
      </c>
      <c r="C18107" t="s">
        <v>414</v>
      </c>
      <c r="D18107">
        <v>-8001000000</v>
      </c>
      <c r="E18107">
        <v>2018</v>
      </c>
    </row>
    <row r="18108" spans="1:5" x14ac:dyDescent="0.25">
      <c r="A18108" t="s">
        <v>380</v>
      </c>
      <c r="B18108" t="s">
        <v>217</v>
      </c>
      <c r="C18108" t="s">
        <v>414</v>
      </c>
      <c r="D18108">
        <v>-7555000000</v>
      </c>
      <c r="E18108">
        <v>2019</v>
      </c>
    </row>
    <row r="18109" spans="1:5" x14ac:dyDescent="0.25">
      <c r="A18109" t="s">
        <v>380</v>
      </c>
      <c r="B18109" t="s">
        <v>217</v>
      </c>
      <c r="C18109" t="s">
        <v>414</v>
      </c>
      <c r="D18109">
        <v>-7441000000</v>
      </c>
      <c r="E18109">
        <v>2020</v>
      </c>
    </row>
    <row r="18110" spans="1:5" x14ac:dyDescent="0.25">
      <c r="A18110" t="s">
        <v>380</v>
      </c>
      <c r="B18110" t="s">
        <v>217</v>
      </c>
      <c r="C18110" t="s">
        <v>415</v>
      </c>
      <c r="D18110">
        <v>-1813000000</v>
      </c>
      <c r="E18110">
        <v>2018</v>
      </c>
    </row>
    <row r="18111" spans="1:5" x14ac:dyDescent="0.25">
      <c r="A18111" t="s">
        <v>380</v>
      </c>
      <c r="B18111" t="s">
        <v>217</v>
      </c>
      <c r="C18111" t="s">
        <v>415</v>
      </c>
      <c r="D18111">
        <v>-1930000000</v>
      </c>
      <c r="E18111">
        <v>2019</v>
      </c>
    </row>
    <row r="18112" spans="1:5" x14ac:dyDescent="0.25">
      <c r="A18112" t="s">
        <v>380</v>
      </c>
      <c r="B18112" t="s">
        <v>217</v>
      </c>
      <c r="C18112" t="s">
        <v>415</v>
      </c>
      <c r="D18112">
        <v>-576000000</v>
      </c>
      <c r="E18112">
        <v>2020</v>
      </c>
    </row>
    <row r="18113" spans="1:5" x14ac:dyDescent="0.25">
      <c r="A18113" t="s">
        <v>380</v>
      </c>
      <c r="B18113" t="s">
        <v>217</v>
      </c>
      <c r="C18113" t="s">
        <v>416</v>
      </c>
      <c r="D18113">
        <v>-5760000000</v>
      </c>
      <c r="E18113">
        <v>2018</v>
      </c>
    </row>
    <row r="18114" spans="1:5" x14ac:dyDescent="0.25">
      <c r="A18114" t="s">
        <v>380</v>
      </c>
      <c r="B18114" t="s">
        <v>217</v>
      </c>
      <c r="C18114" t="s">
        <v>416</v>
      </c>
      <c r="D18114">
        <v>-3392000000</v>
      </c>
      <c r="E18114">
        <v>2019</v>
      </c>
    </row>
    <row r="18115" spans="1:5" x14ac:dyDescent="0.25">
      <c r="A18115" t="s">
        <v>380</v>
      </c>
      <c r="B18115" t="s">
        <v>217</v>
      </c>
      <c r="C18115" t="s">
        <v>416</v>
      </c>
      <c r="D18115">
        <v>-7030000000</v>
      </c>
      <c r="E18115">
        <v>2020</v>
      </c>
    </row>
    <row r="18116" spans="1:5" x14ac:dyDescent="0.25">
      <c r="A18116" t="s">
        <v>380</v>
      </c>
      <c r="B18116" t="s">
        <v>217</v>
      </c>
      <c r="C18116" t="s">
        <v>417</v>
      </c>
      <c r="D18116">
        <v>6945000000</v>
      </c>
      <c r="E18116">
        <v>2018</v>
      </c>
    </row>
    <row r="18117" spans="1:5" x14ac:dyDescent="0.25">
      <c r="A18117" t="s">
        <v>380</v>
      </c>
      <c r="B18117" t="s">
        <v>217</v>
      </c>
      <c r="C18117" t="s">
        <v>417</v>
      </c>
      <c r="D18117">
        <v>5781000000</v>
      </c>
      <c r="E18117">
        <v>2019</v>
      </c>
    </row>
    <row r="18118" spans="1:5" x14ac:dyDescent="0.25">
      <c r="A18118" t="s">
        <v>380</v>
      </c>
      <c r="B18118" t="s">
        <v>217</v>
      </c>
      <c r="C18118" t="s">
        <v>417</v>
      </c>
      <c r="D18118">
        <v>6696000000</v>
      </c>
      <c r="E18118">
        <v>2020</v>
      </c>
    </row>
    <row r="18119" spans="1:5" x14ac:dyDescent="0.25">
      <c r="A18119" t="s">
        <v>380</v>
      </c>
      <c r="B18119" t="s">
        <v>217</v>
      </c>
      <c r="C18119" t="s">
        <v>418</v>
      </c>
      <c r="D18119">
        <v>1396000000</v>
      </c>
      <c r="E18119">
        <v>2018</v>
      </c>
    </row>
    <row r="18120" spans="1:5" x14ac:dyDescent="0.25">
      <c r="A18120" t="s">
        <v>380</v>
      </c>
      <c r="B18120" t="s">
        <v>217</v>
      </c>
      <c r="C18120" t="s">
        <v>418</v>
      </c>
      <c r="D18120">
        <v>1975000000</v>
      </c>
      <c r="E18120">
        <v>2019</v>
      </c>
    </row>
    <row r="18121" spans="1:5" x14ac:dyDescent="0.25">
      <c r="A18121" t="s">
        <v>380</v>
      </c>
      <c r="B18121" t="s">
        <v>217</v>
      </c>
      <c r="C18121" t="s">
        <v>418</v>
      </c>
      <c r="D18121">
        <v>1065000000</v>
      </c>
      <c r="E18121">
        <v>2020</v>
      </c>
    </row>
    <row r="18122" spans="1:5" x14ac:dyDescent="0.25">
      <c r="A18122" t="s">
        <v>380</v>
      </c>
      <c r="B18122" t="s">
        <v>217</v>
      </c>
      <c r="C18122" t="s">
        <v>419</v>
      </c>
      <c r="D18122">
        <v>426000000</v>
      </c>
      <c r="E18122">
        <v>2018</v>
      </c>
    </row>
    <row r="18123" spans="1:5" x14ac:dyDescent="0.25">
      <c r="A18123" t="s">
        <v>380</v>
      </c>
      <c r="B18123" t="s">
        <v>217</v>
      </c>
      <c r="C18123" t="s">
        <v>419</v>
      </c>
      <c r="D18123">
        <v>-630000000</v>
      </c>
      <c r="E18123">
        <v>2019</v>
      </c>
    </row>
    <row r="18124" spans="1:5" x14ac:dyDescent="0.25">
      <c r="A18124" t="s">
        <v>380</v>
      </c>
      <c r="B18124" t="s">
        <v>217</v>
      </c>
      <c r="C18124" t="s">
        <v>419</v>
      </c>
      <c r="D18124">
        <v>222000000</v>
      </c>
      <c r="E18124">
        <v>2020</v>
      </c>
    </row>
    <row r="18125" spans="1:5" x14ac:dyDescent="0.25">
      <c r="A18125" t="s">
        <v>380</v>
      </c>
      <c r="B18125" t="s">
        <v>217</v>
      </c>
      <c r="C18125" t="s">
        <v>420</v>
      </c>
      <c r="D18125">
        <v>-123000000</v>
      </c>
      <c r="E18125">
        <v>2018</v>
      </c>
    </row>
    <row r="18126" spans="1:5" x14ac:dyDescent="0.25">
      <c r="A18126" t="s">
        <v>380</v>
      </c>
      <c r="B18126" t="s">
        <v>217</v>
      </c>
      <c r="C18126" t="s">
        <v>420</v>
      </c>
      <c r="D18126">
        <v>120000000</v>
      </c>
      <c r="E18126">
        <v>2019</v>
      </c>
    </row>
    <row r="18127" spans="1:5" x14ac:dyDescent="0.25">
      <c r="A18127" t="s">
        <v>380</v>
      </c>
      <c r="B18127" t="s">
        <v>217</v>
      </c>
      <c r="C18127" t="s">
        <v>420</v>
      </c>
      <c r="D18127">
        <v>29000000</v>
      </c>
      <c r="E18127">
        <v>2020</v>
      </c>
    </row>
    <row r="18128" spans="1:5" x14ac:dyDescent="0.25">
      <c r="A18128" t="s">
        <v>380</v>
      </c>
      <c r="B18128" t="s">
        <v>217</v>
      </c>
      <c r="C18128" t="s">
        <v>421</v>
      </c>
      <c r="D18128">
        <v>287000000</v>
      </c>
      <c r="E18128">
        <v>2018</v>
      </c>
    </row>
    <row r="18129" spans="1:5" x14ac:dyDescent="0.25">
      <c r="A18129" t="s">
        <v>380</v>
      </c>
      <c r="B18129" t="s">
        <v>217</v>
      </c>
      <c r="C18129" t="s">
        <v>421</v>
      </c>
      <c r="D18129">
        <v>-766000000</v>
      </c>
      <c r="E18129">
        <v>2019</v>
      </c>
    </row>
    <row r="18130" spans="1:5" x14ac:dyDescent="0.25">
      <c r="A18130" t="s">
        <v>380</v>
      </c>
      <c r="B18130" t="s">
        <v>217</v>
      </c>
      <c r="C18130" t="s">
        <v>421</v>
      </c>
      <c r="D18130">
        <v>49000000</v>
      </c>
      <c r="E18130">
        <v>2020</v>
      </c>
    </row>
    <row r="18131" spans="1:5" x14ac:dyDescent="0.25">
      <c r="A18131" t="s">
        <v>380</v>
      </c>
      <c r="B18131" t="s">
        <v>217</v>
      </c>
      <c r="C18131" t="s">
        <v>422</v>
      </c>
      <c r="D18131">
        <v>94000000</v>
      </c>
      <c r="E18131">
        <v>2018</v>
      </c>
    </row>
    <row r="18132" spans="1:5" x14ac:dyDescent="0.25">
      <c r="A18132" t="s">
        <v>380</v>
      </c>
      <c r="B18132" t="s">
        <v>217</v>
      </c>
      <c r="C18132" t="s">
        <v>422</v>
      </c>
      <c r="D18132">
        <v>141000000</v>
      </c>
      <c r="E18132">
        <v>2019</v>
      </c>
    </row>
    <row r="18133" spans="1:5" x14ac:dyDescent="0.25">
      <c r="A18133" t="s">
        <v>380</v>
      </c>
      <c r="B18133" t="s">
        <v>217</v>
      </c>
      <c r="C18133" t="s">
        <v>422</v>
      </c>
      <c r="D18133">
        <v>491000000</v>
      </c>
      <c r="E18133">
        <v>2020</v>
      </c>
    </row>
    <row r="18134" spans="1:5" x14ac:dyDescent="0.25">
      <c r="A18134" t="s">
        <v>380</v>
      </c>
      <c r="B18134" t="s">
        <v>217</v>
      </c>
      <c r="C18134" t="s">
        <v>423</v>
      </c>
      <c r="D18134">
        <v>5164000000</v>
      </c>
      <c r="E18134">
        <v>2018</v>
      </c>
    </row>
    <row r="18135" spans="1:5" x14ac:dyDescent="0.25">
      <c r="A18135" t="s">
        <v>380</v>
      </c>
      <c r="B18135" t="s">
        <v>217</v>
      </c>
      <c r="C18135" t="s">
        <v>423</v>
      </c>
      <c r="D18135">
        <v>5257000000</v>
      </c>
      <c r="E18135">
        <v>2019</v>
      </c>
    </row>
    <row r="18136" spans="1:5" x14ac:dyDescent="0.25">
      <c r="A18136" t="s">
        <v>380</v>
      </c>
      <c r="B18136" t="s">
        <v>217</v>
      </c>
      <c r="C18136" t="s">
        <v>423</v>
      </c>
      <c r="D18136">
        <v>5268000000</v>
      </c>
      <c r="E18136">
        <v>2020</v>
      </c>
    </row>
    <row r="18137" spans="1:5" x14ac:dyDescent="0.25">
      <c r="A18137" t="s">
        <v>380</v>
      </c>
      <c r="B18137" t="s">
        <v>217</v>
      </c>
      <c r="C18137" t="s">
        <v>424</v>
      </c>
      <c r="D18137">
        <v>58000000</v>
      </c>
      <c r="E18137">
        <v>2018</v>
      </c>
    </row>
    <row r="18138" spans="1:5" x14ac:dyDescent="0.25">
      <c r="A18138" t="s">
        <v>380</v>
      </c>
      <c r="B18138" t="s">
        <v>217</v>
      </c>
      <c r="C18138" t="s">
        <v>424</v>
      </c>
      <c r="D18138">
        <v>-10000000</v>
      </c>
      <c r="E18138">
        <v>2019</v>
      </c>
    </row>
    <row r="18139" spans="1:5" x14ac:dyDescent="0.25">
      <c r="A18139" t="s">
        <v>380</v>
      </c>
      <c r="B18139" t="s">
        <v>217</v>
      </c>
      <c r="C18139" t="s">
        <v>424</v>
      </c>
      <c r="D18139">
        <v>-31000000</v>
      </c>
      <c r="E18139">
        <v>2020</v>
      </c>
    </row>
    <row r="18140" spans="1:5" x14ac:dyDescent="0.25">
      <c r="A18140" t="s">
        <v>380</v>
      </c>
      <c r="B18140" t="s">
        <v>217</v>
      </c>
      <c r="C18140" t="s">
        <v>425</v>
      </c>
      <c r="D18140">
        <v>2252000000</v>
      </c>
      <c r="E18140">
        <v>2018</v>
      </c>
    </row>
    <row r="18141" spans="1:5" x14ac:dyDescent="0.25">
      <c r="A18141" t="s">
        <v>380</v>
      </c>
      <c r="B18141" t="s">
        <v>217</v>
      </c>
      <c r="C18141" t="s">
        <v>425</v>
      </c>
      <c r="D18141">
        <v>4621000000</v>
      </c>
      <c r="E18141">
        <v>2019</v>
      </c>
    </row>
    <row r="18142" spans="1:5" x14ac:dyDescent="0.25">
      <c r="A18142" t="s">
        <v>380</v>
      </c>
      <c r="B18142" t="s">
        <v>217</v>
      </c>
      <c r="C18142" t="s">
        <v>425</v>
      </c>
      <c r="D18142">
        <v>3044000000</v>
      </c>
      <c r="E18142">
        <v>2020</v>
      </c>
    </row>
    <row r="18143" spans="1:5" x14ac:dyDescent="0.25">
      <c r="A18143" t="s">
        <v>380</v>
      </c>
      <c r="B18143" t="s">
        <v>217</v>
      </c>
      <c r="C18143" t="s">
        <v>426</v>
      </c>
      <c r="D18143">
        <v>2326000000</v>
      </c>
      <c r="E18143">
        <v>2018</v>
      </c>
    </row>
    <row r="18144" spans="1:5" x14ac:dyDescent="0.25">
      <c r="A18144" t="s">
        <v>380</v>
      </c>
      <c r="B18144" t="s">
        <v>217</v>
      </c>
      <c r="C18144" t="s">
        <v>426</v>
      </c>
      <c r="D18144">
        <v>4626000000</v>
      </c>
      <c r="E18144">
        <v>2019</v>
      </c>
    </row>
    <row r="18145" spans="1:5" x14ac:dyDescent="0.25">
      <c r="A18145" t="s">
        <v>380</v>
      </c>
      <c r="B18145" t="s">
        <v>217</v>
      </c>
      <c r="C18145" t="s">
        <v>426</v>
      </c>
      <c r="D18145">
        <v>3028000000</v>
      </c>
      <c r="E18145">
        <v>2020</v>
      </c>
    </row>
    <row r="18146" spans="1:5" x14ac:dyDescent="0.25">
      <c r="A18146" t="s">
        <v>380</v>
      </c>
      <c r="B18146" t="s">
        <v>217</v>
      </c>
      <c r="C18146" t="s">
        <v>21</v>
      </c>
      <c r="D18146">
        <v>7953000000</v>
      </c>
      <c r="E18146">
        <v>2018</v>
      </c>
    </row>
    <row r="18147" spans="1:5" x14ac:dyDescent="0.25">
      <c r="A18147" t="s">
        <v>380</v>
      </c>
      <c r="B18147" t="s">
        <v>217</v>
      </c>
      <c r="C18147" t="s">
        <v>21</v>
      </c>
      <c r="D18147">
        <v>6192000000</v>
      </c>
      <c r="E18147">
        <v>2019</v>
      </c>
    </row>
    <row r="18148" spans="1:5" x14ac:dyDescent="0.25">
      <c r="A18148" t="s">
        <v>380</v>
      </c>
      <c r="B18148" t="s">
        <v>217</v>
      </c>
      <c r="C18148" t="s">
        <v>21</v>
      </c>
      <c r="D18148">
        <v>5065000000</v>
      </c>
      <c r="E18148">
        <v>2020</v>
      </c>
    </row>
    <row r="18149" spans="1:5" x14ac:dyDescent="0.25">
      <c r="A18149" t="s">
        <v>380</v>
      </c>
      <c r="B18149" t="s">
        <v>217</v>
      </c>
      <c r="C18149" t="s">
        <v>427</v>
      </c>
      <c r="D18149">
        <v>19304000000</v>
      </c>
      <c r="E18149">
        <v>2018</v>
      </c>
    </row>
    <row r="18150" spans="1:5" x14ac:dyDescent="0.25">
      <c r="A18150" t="s">
        <v>380</v>
      </c>
      <c r="B18150" t="s">
        <v>217</v>
      </c>
      <c r="C18150" t="s">
        <v>427</v>
      </c>
      <c r="D18150">
        <v>13683000000</v>
      </c>
      <c r="E18150">
        <v>2019</v>
      </c>
    </row>
    <row r="18151" spans="1:5" x14ac:dyDescent="0.25">
      <c r="A18151" t="s">
        <v>380</v>
      </c>
      <c r="B18151" t="s">
        <v>217</v>
      </c>
      <c r="C18151" t="s">
        <v>427</v>
      </c>
      <c r="D18151">
        <v>15490000000</v>
      </c>
      <c r="E18151">
        <v>2020</v>
      </c>
    </row>
    <row r="18152" spans="1:5" x14ac:dyDescent="0.25">
      <c r="A18152" t="s">
        <v>380</v>
      </c>
      <c r="B18152" t="s">
        <v>217</v>
      </c>
      <c r="C18152" t="s">
        <v>13</v>
      </c>
      <c r="D18152">
        <v>9583000000</v>
      </c>
      <c r="E18152">
        <v>2018</v>
      </c>
    </row>
    <row r="18153" spans="1:5" x14ac:dyDescent="0.25">
      <c r="A18153" t="s">
        <v>380</v>
      </c>
      <c r="B18153" t="s">
        <v>217</v>
      </c>
      <c r="C18153" t="s">
        <v>13</v>
      </c>
      <c r="D18153">
        <v>9817000000</v>
      </c>
      <c r="E18153">
        <v>2019</v>
      </c>
    </row>
    <row r="18154" spans="1:5" x14ac:dyDescent="0.25">
      <c r="A18154" t="s">
        <v>380</v>
      </c>
      <c r="B18154" t="s">
        <v>217</v>
      </c>
      <c r="C18154" t="s">
        <v>13</v>
      </c>
      <c r="D18154">
        <v>8617000000</v>
      </c>
      <c r="E18154">
        <v>2020</v>
      </c>
    </row>
    <row r="18155" spans="1:5" x14ac:dyDescent="0.25">
      <c r="A18155" t="s">
        <v>380</v>
      </c>
      <c r="B18155" t="s">
        <v>217</v>
      </c>
      <c r="C18155" t="s">
        <v>16</v>
      </c>
      <c r="D18155">
        <v>14286000000</v>
      </c>
      <c r="E18155">
        <v>2018</v>
      </c>
    </row>
    <row r="18156" spans="1:5" x14ac:dyDescent="0.25">
      <c r="A18156" t="s">
        <v>380</v>
      </c>
      <c r="B18156" t="s">
        <v>217</v>
      </c>
      <c r="C18156" t="s">
        <v>16</v>
      </c>
      <c r="D18156">
        <v>12546000000</v>
      </c>
      <c r="E18156">
        <v>2019</v>
      </c>
    </row>
    <row r="18157" spans="1:5" x14ac:dyDescent="0.25">
      <c r="A18157" t="s">
        <v>380</v>
      </c>
      <c r="B18157" t="s">
        <v>217</v>
      </c>
      <c r="C18157" t="s">
        <v>16</v>
      </c>
      <c r="D18157">
        <v>12079000000</v>
      </c>
      <c r="E18157">
        <v>2020</v>
      </c>
    </row>
    <row r="18158" spans="1:5" x14ac:dyDescent="0.25">
      <c r="A18158" t="s">
        <v>380</v>
      </c>
      <c r="B18158" t="s">
        <v>217</v>
      </c>
      <c r="C18158" t="s">
        <v>428</v>
      </c>
      <c r="D18158">
        <v>0</v>
      </c>
      <c r="E18158">
        <v>2018</v>
      </c>
    </row>
    <row r="18159" spans="1:5" x14ac:dyDescent="0.25">
      <c r="A18159" t="s">
        <v>380</v>
      </c>
      <c r="B18159" t="s">
        <v>217</v>
      </c>
      <c r="C18159" t="s">
        <v>428</v>
      </c>
      <c r="D18159">
        <v>0</v>
      </c>
      <c r="E18159">
        <v>2020</v>
      </c>
    </row>
    <row r="18160" spans="1:5" x14ac:dyDescent="0.25">
      <c r="A18160" t="s">
        <v>380</v>
      </c>
      <c r="B18160" t="s">
        <v>217</v>
      </c>
      <c r="C18160" t="s">
        <v>429</v>
      </c>
      <c r="D18160">
        <v>0</v>
      </c>
      <c r="E18160">
        <v>2018</v>
      </c>
    </row>
    <row r="18161" spans="1:5" x14ac:dyDescent="0.25">
      <c r="A18161" t="s">
        <v>380</v>
      </c>
      <c r="B18161" t="s">
        <v>217</v>
      </c>
      <c r="C18161" t="s">
        <v>429</v>
      </c>
      <c r="D18161">
        <v>0</v>
      </c>
      <c r="E18161">
        <v>2019</v>
      </c>
    </row>
    <row r="18162" spans="1:5" x14ac:dyDescent="0.25">
      <c r="A18162" t="s">
        <v>380</v>
      </c>
      <c r="B18162" t="s">
        <v>217</v>
      </c>
      <c r="C18162" t="s">
        <v>429</v>
      </c>
      <c r="D18162">
        <v>0</v>
      </c>
      <c r="E18162">
        <v>2019</v>
      </c>
    </row>
    <row r="18163" spans="1:5" x14ac:dyDescent="0.25">
      <c r="A18163" t="s">
        <v>380</v>
      </c>
      <c r="B18163" t="s">
        <v>217</v>
      </c>
      <c r="C18163" t="s">
        <v>429</v>
      </c>
      <c r="D18163">
        <v>0</v>
      </c>
      <c r="E18163">
        <v>2020</v>
      </c>
    </row>
    <row r="18164" spans="1:5" x14ac:dyDescent="0.25">
      <c r="A18164" t="s">
        <v>380</v>
      </c>
      <c r="B18164" t="s">
        <v>217</v>
      </c>
      <c r="C18164" t="s">
        <v>430</v>
      </c>
      <c r="D18164">
        <v>2749000000</v>
      </c>
      <c r="E18164">
        <v>2018</v>
      </c>
    </row>
    <row r="18165" spans="1:5" x14ac:dyDescent="0.25">
      <c r="A18165" t="s">
        <v>380</v>
      </c>
      <c r="B18165" t="s">
        <v>217</v>
      </c>
      <c r="C18165" t="s">
        <v>430</v>
      </c>
      <c r="D18165">
        <v>6542000000</v>
      </c>
      <c r="E18165">
        <v>2019</v>
      </c>
    </row>
    <row r="18166" spans="1:5" x14ac:dyDescent="0.25">
      <c r="A18166" t="s">
        <v>380</v>
      </c>
      <c r="B18166" t="s">
        <v>217</v>
      </c>
      <c r="C18166" t="s">
        <v>430</v>
      </c>
      <c r="D18166">
        <v>3496000000</v>
      </c>
      <c r="E18166">
        <v>2020</v>
      </c>
    </row>
    <row r="18167" spans="1:5" x14ac:dyDescent="0.25">
      <c r="A18167" t="s">
        <v>380</v>
      </c>
      <c r="B18167" t="s">
        <v>217</v>
      </c>
      <c r="C18167" t="s">
        <v>431</v>
      </c>
      <c r="D18167">
        <v>0</v>
      </c>
      <c r="E18167">
        <v>2018</v>
      </c>
    </row>
    <row r="18168" spans="1:5" x14ac:dyDescent="0.25">
      <c r="A18168" t="s">
        <v>380</v>
      </c>
      <c r="B18168" t="s">
        <v>217</v>
      </c>
      <c r="C18168" t="s">
        <v>431</v>
      </c>
      <c r="D18168">
        <v>0</v>
      </c>
      <c r="E18168">
        <v>2019</v>
      </c>
    </row>
    <row r="18169" spans="1:5" x14ac:dyDescent="0.25">
      <c r="A18169" t="s">
        <v>380</v>
      </c>
      <c r="B18169" t="s">
        <v>217</v>
      </c>
      <c r="C18169" t="s">
        <v>431</v>
      </c>
      <c r="D18169">
        <v>0</v>
      </c>
      <c r="E18169">
        <v>2020</v>
      </c>
    </row>
    <row r="18170" spans="1:5" x14ac:dyDescent="0.25">
      <c r="A18170" t="s">
        <v>380</v>
      </c>
      <c r="B18170" t="s">
        <v>217</v>
      </c>
      <c r="C18170" t="s">
        <v>432</v>
      </c>
      <c r="D18170">
        <v>43465</v>
      </c>
      <c r="E18170">
        <v>2018</v>
      </c>
    </row>
    <row r="18171" spans="1:5" x14ac:dyDescent="0.25">
      <c r="A18171" t="s">
        <v>380</v>
      </c>
      <c r="B18171" t="s">
        <v>217</v>
      </c>
      <c r="C18171" t="s">
        <v>432</v>
      </c>
      <c r="D18171">
        <v>43830</v>
      </c>
      <c r="E18171">
        <v>2019</v>
      </c>
    </row>
    <row r="18172" spans="1:5" x14ac:dyDescent="0.25">
      <c r="A18172" t="s">
        <v>380</v>
      </c>
      <c r="B18172" t="s">
        <v>217</v>
      </c>
      <c r="C18172" t="s">
        <v>432</v>
      </c>
      <c r="D18172">
        <v>44196</v>
      </c>
      <c r="E18172">
        <v>2020</v>
      </c>
    </row>
    <row r="18173" spans="1:5" x14ac:dyDescent="0.25">
      <c r="A18173" t="s">
        <v>380</v>
      </c>
      <c r="B18173" t="s">
        <v>217</v>
      </c>
      <c r="C18173" t="s">
        <v>433</v>
      </c>
      <c r="D18173">
        <v>4316000000</v>
      </c>
      <c r="E18173">
        <v>2018</v>
      </c>
    </row>
    <row r="18174" spans="1:5" x14ac:dyDescent="0.25">
      <c r="A18174" t="s">
        <v>380</v>
      </c>
      <c r="B18174" t="s">
        <v>217</v>
      </c>
      <c r="C18174" t="s">
        <v>433</v>
      </c>
      <c r="D18174">
        <v>4254000000</v>
      </c>
      <c r="E18174">
        <v>2019</v>
      </c>
    </row>
    <row r="18175" spans="1:5" x14ac:dyDescent="0.25">
      <c r="A18175" t="s">
        <v>380</v>
      </c>
      <c r="B18175" t="s">
        <v>217</v>
      </c>
      <c r="C18175" t="s">
        <v>433</v>
      </c>
      <c r="D18175">
        <v>4262000000</v>
      </c>
      <c r="E18175">
        <v>2020</v>
      </c>
    </row>
    <row r="18176" spans="1:5" x14ac:dyDescent="0.25">
      <c r="A18176" t="s">
        <v>380</v>
      </c>
      <c r="B18176" t="s">
        <v>217</v>
      </c>
      <c r="C18176" t="s">
        <v>434</v>
      </c>
      <c r="D18176">
        <v>29039000000</v>
      </c>
      <c r="E18176">
        <v>2018</v>
      </c>
    </row>
    <row r="18177" spans="1:5" x14ac:dyDescent="0.25">
      <c r="A18177" t="s">
        <v>380</v>
      </c>
      <c r="B18177" t="s">
        <v>217</v>
      </c>
      <c r="C18177" t="s">
        <v>434</v>
      </c>
      <c r="D18177">
        <v>31759000000</v>
      </c>
      <c r="E18177">
        <v>2019</v>
      </c>
    </row>
    <row r="18178" spans="1:5" x14ac:dyDescent="0.25">
      <c r="A18178" t="s">
        <v>380</v>
      </c>
      <c r="B18178" t="s">
        <v>217</v>
      </c>
      <c r="C18178" t="s">
        <v>434</v>
      </c>
      <c r="D18178">
        <v>27972000000</v>
      </c>
      <c r="E18178">
        <v>2020</v>
      </c>
    </row>
    <row r="18179" spans="1:5" x14ac:dyDescent="0.25">
      <c r="A18179" t="s">
        <v>380</v>
      </c>
      <c r="B18179" t="s">
        <v>217</v>
      </c>
      <c r="C18179" t="s">
        <v>435</v>
      </c>
      <c r="D18179">
        <v>0</v>
      </c>
      <c r="E18179">
        <v>2018</v>
      </c>
    </row>
    <row r="18180" spans="1:5" x14ac:dyDescent="0.25">
      <c r="A18180" t="s">
        <v>380</v>
      </c>
      <c r="B18180" t="s">
        <v>217</v>
      </c>
      <c r="C18180" t="s">
        <v>435</v>
      </c>
      <c r="D18180">
        <v>0</v>
      </c>
      <c r="E18180">
        <v>2019</v>
      </c>
    </row>
    <row r="18181" spans="1:5" x14ac:dyDescent="0.25">
      <c r="A18181" t="s">
        <v>380</v>
      </c>
      <c r="B18181" t="s">
        <v>217</v>
      </c>
      <c r="C18181" t="s">
        <v>435</v>
      </c>
      <c r="D18181">
        <v>0</v>
      </c>
      <c r="E18181">
        <v>2020</v>
      </c>
    </row>
    <row r="18182" spans="1:5" x14ac:dyDescent="0.25">
      <c r="A18182" t="s">
        <v>380</v>
      </c>
      <c r="B18182" t="s">
        <v>217</v>
      </c>
      <c r="C18182" t="s">
        <v>436</v>
      </c>
      <c r="D18182">
        <v>5315000000</v>
      </c>
      <c r="E18182">
        <v>2018</v>
      </c>
    </row>
    <row r="18183" spans="1:5" x14ac:dyDescent="0.25">
      <c r="A18183" t="s">
        <v>380</v>
      </c>
      <c r="B18183" t="s">
        <v>217</v>
      </c>
      <c r="C18183" t="s">
        <v>436</v>
      </c>
      <c r="D18183">
        <v>5280000000</v>
      </c>
      <c r="E18183">
        <v>2019</v>
      </c>
    </row>
    <row r="18184" spans="1:5" x14ac:dyDescent="0.25">
      <c r="A18184" t="s">
        <v>380</v>
      </c>
      <c r="B18184" t="s">
        <v>217</v>
      </c>
      <c r="C18184" t="s">
        <v>436</v>
      </c>
      <c r="D18184">
        <v>5280000000</v>
      </c>
      <c r="E18184">
        <v>2020</v>
      </c>
    </row>
    <row r="18185" spans="1:5" x14ac:dyDescent="0.25">
      <c r="A18185" t="s">
        <v>380</v>
      </c>
      <c r="B18185" t="s">
        <v>217</v>
      </c>
      <c r="C18185" t="s">
        <v>437</v>
      </c>
      <c r="D18185">
        <v>15542000000</v>
      </c>
      <c r="E18185">
        <v>2018</v>
      </c>
    </row>
    <row r="18186" spans="1:5" x14ac:dyDescent="0.25">
      <c r="A18186" t="s">
        <v>380</v>
      </c>
      <c r="B18186" t="s">
        <v>217</v>
      </c>
      <c r="C18186" t="s">
        <v>437</v>
      </c>
      <c r="D18186">
        <v>15227000000</v>
      </c>
      <c r="E18186">
        <v>2019</v>
      </c>
    </row>
    <row r="18187" spans="1:5" x14ac:dyDescent="0.25">
      <c r="A18187" t="s">
        <v>380</v>
      </c>
      <c r="B18187" t="s">
        <v>217</v>
      </c>
      <c r="C18187" t="s">
        <v>437</v>
      </c>
      <c r="D18187">
        <v>15310000000</v>
      </c>
      <c r="E18187">
        <v>2020</v>
      </c>
    </row>
    <row r="18188" spans="1:5" x14ac:dyDescent="0.25">
      <c r="A18188" t="s">
        <v>380</v>
      </c>
      <c r="B18188" t="s">
        <v>217</v>
      </c>
      <c r="C18188" t="s">
        <v>438</v>
      </c>
      <c r="D18188">
        <v>2300000000</v>
      </c>
      <c r="E18188">
        <v>2018</v>
      </c>
    </row>
    <row r="18189" spans="1:5" x14ac:dyDescent="0.25">
      <c r="A18189" t="s">
        <v>380</v>
      </c>
      <c r="B18189" t="s">
        <v>217</v>
      </c>
      <c r="C18189" t="s">
        <v>438</v>
      </c>
      <c r="D18189">
        <v>4744000000</v>
      </c>
      <c r="E18189">
        <v>2019</v>
      </c>
    </row>
    <row r="18190" spans="1:5" x14ac:dyDescent="0.25">
      <c r="A18190" t="s">
        <v>380</v>
      </c>
      <c r="B18190" t="s">
        <v>217</v>
      </c>
      <c r="C18190" t="s">
        <v>438</v>
      </c>
      <c r="D18190">
        <v>3103000000</v>
      </c>
      <c r="E18190">
        <v>2020</v>
      </c>
    </row>
    <row r="18191" spans="1:5" x14ac:dyDescent="0.25">
      <c r="A18191" t="s">
        <v>380</v>
      </c>
      <c r="B18191" t="s">
        <v>217</v>
      </c>
      <c r="C18191" t="s">
        <v>439</v>
      </c>
      <c r="D18191">
        <v>0</v>
      </c>
      <c r="E18191">
        <v>2018</v>
      </c>
    </row>
    <row r="18192" spans="1:5" x14ac:dyDescent="0.25">
      <c r="A18192" t="s">
        <v>380</v>
      </c>
      <c r="B18192" t="s">
        <v>217</v>
      </c>
      <c r="C18192" t="s">
        <v>439</v>
      </c>
      <c r="D18192">
        <v>0</v>
      </c>
      <c r="E18192">
        <v>2019</v>
      </c>
    </row>
    <row r="18193" spans="1:5" x14ac:dyDescent="0.25">
      <c r="A18193" t="s">
        <v>380</v>
      </c>
      <c r="B18193" t="s">
        <v>217</v>
      </c>
      <c r="C18193" t="s">
        <v>439</v>
      </c>
      <c r="D18193">
        <v>0</v>
      </c>
      <c r="E18193">
        <v>2020</v>
      </c>
    </row>
    <row r="18194" spans="1:5" x14ac:dyDescent="0.25">
      <c r="A18194" t="s">
        <v>380</v>
      </c>
      <c r="B18194" t="s">
        <v>217</v>
      </c>
      <c r="C18194" t="s">
        <v>23</v>
      </c>
      <c r="D18194">
        <v>449000000</v>
      </c>
      <c r="E18194">
        <v>2018</v>
      </c>
    </row>
    <row r="18195" spans="1:5" x14ac:dyDescent="0.25">
      <c r="A18195" t="s">
        <v>380</v>
      </c>
      <c r="B18195" t="s">
        <v>217</v>
      </c>
      <c r="C18195" t="s">
        <v>23</v>
      </c>
      <c r="D18195">
        <v>1798000000</v>
      </c>
      <c r="E18195">
        <v>2019</v>
      </c>
    </row>
    <row r="18196" spans="1:5" x14ac:dyDescent="0.25">
      <c r="A18196" t="s">
        <v>380</v>
      </c>
      <c r="B18196" t="s">
        <v>217</v>
      </c>
      <c r="C18196" t="s">
        <v>23</v>
      </c>
      <c r="D18196">
        <v>393000000</v>
      </c>
      <c r="E18196">
        <v>2020</v>
      </c>
    </row>
    <row r="18197" spans="1:5" x14ac:dyDescent="0.25">
      <c r="A18197" t="s">
        <v>380</v>
      </c>
      <c r="B18197" t="s">
        <v>217</v>
      </c>
      <c r="C18197" t="s">
        <v>440</v>
      </c>
      <c r="D18197">
        <v>613000000</v>
      </c>
      <c r="E18197">
        <v>2018</v>
      </c>
    </row>
    <row r="18198" spans="1:5" x14ac:dyDescent="0.25">
      <c r="A18198" t="s">
        <v>380</v>
      </c>
      <c r="B18198" t="s">
        <v>217</v>
      </c>
      <c r="C18198" t="s">
        <v>440</v>
      </c>
      <c r="D18198">
        <v>536000000</v>
      </c>
      <c r="E18198">
        <v>2019</v>
      </c>
    </row>
    <row r="18199" spans="1:5" x14ac:dyDescent="0.25">
      <c r="A18199" t="s">
        <v>380</v>
      </c>
      <c r="B18199" t="s">
        <v>217</v>
      </c>
      <c r="C18199" t="s">
        <v>440</v>
      </c>
      <c r="D18199">
        <v>487000000</v>
      </c>
      <c r="E18199">
        <v>2020</v>
      </c>
    </row>
    <row r="18200" spans="1:5" x14ac:dyDescent="0.25">
      <c r="A18200" t="s">
        <v>380</v>
      </c>
      <c r="B18200" t="s">
        <v>217</v>
      </c>
      <c r="C18200" t="s">
        <v>22</v>
      </c>
      <c r="D18200">
        <v>1842000000</v>
      </c>
      <c r="E18200">
        <v>2018</v>
      </c>
    </row>
    <row r="18201" spans="1:5" x14ac:dyDescent="0.25">
      <c r="A18201" t="s">
        <v>380</v>
      </c>
      <c r="B18201" t="s">
        <v>217</v>
      </c>
      <c r="C18201" t="s">
        <v>22</v>
      </c>
      <c r="D18201">
        <v>1736000000</v>
      </c>
      <c r="E18201">
        <v>2019</v>
      </c>
    </row>
    <row r="18202" spans="1:5" x14ac:dyDescent="0.25">
      <c r="A18202" t="s">
        <v>380</v>
      </c>
      <c r="B18202" t="s">
        <v>217</v>
      </c>
      <c r="C18202" t="s">
        <v>22</v>
      </c>
      <c r="D18202">
        <v>1821000000</v>
      </c>
      <c r="E18202">
        <v>2020</v>
      </c>
    </row>
    <row r="18203" spans="1:5" x14ac:dyDescent="0.25">
      <c r="A18203" t="s">
        <v>380</v>
      </c>
      <c r="B18203" t="s">
        <v>217</v>
      </c>
      <c r="C18203" t="s">
        <v>441</v>
      </c>
      <c r="D18203">
        <v>1794000000</v>
      </c>
      <c r="E18203">
        <v>2018</v>
      </c>
    </row>
    <row r="18204" spans="1:5" x14ac:dyDescent="0.25">
      <c r="A18204" t="s">
        <v>380</v>
      </c>
      <c r="B18204" t="s">
        <v>217</v>
      </c>
      <c r="C18204" t="s">
        <v>441</v>
      </c>
      <c r="D18204">
        <v>1651000000</v>
      </c>
      <c r="E18204">
        <v>2019</v>
      </c>
    </row>
    <row r="18205" spans="1:5" x14ac:dyDescent="0.25">
      <c r="A18205" t="s">
        <v>380</v>
      </c>
      <c r="B18205" t="s">
        <v>217</v>
      </c>
      <c r="C18205" t="s">
        <v>441</v>
      </c>
      <c r="D18205">
        <v>1683000000</v>
      </c>
      <c r="E18205">
        <v>2020</v>
      </c>
    </row>
    <row r="18206" spans="1:5" x14ac:dyDescent="0.25">
      <c r="A18206" t="s">
        <v>380</v>
      </c>
      <c r="B18206" t="s">
        <v>217</v>
      </c>
      <c r="C18206" t="s">
        <v>11</v>
      </c>
      <c r="D18206">
        <v>929000000</v>
      </c>
      <c r="E18206">
        <v>2018</v>
      </c>
    </row>
    <row r="18207" spans="1:5" x14ac:dyDescent="0.25">
      <c r="A18207" t="s">
        <v>380</v>
      </c>
      <c r="B18207" t="s">
        <v>217</v>
      </c>
      <c r="C18207" t="s">
        <v>11</v>
      </c>
      <c r="D18207">
        <v>1000000000</v>
      </c>
      <c r="E18207">
        <v>2019</v>
      </c>
    </row>
    <row r="18208" spans="1:5" x14ac:dyDescent="0.25">
      <c r="A18208" t="s">
        <v>380</v>
      </c>
      <c r="B18208" t="s">
        <v>217</v>
      </c>
      <c r="C18208" t="s">
        <v>11</v>
      </c>
      <c r="D18208">
        <v>1010000000</v>
      </c>
      <c r="E18208">
        <v>2020</v>
      </c>
    </row>
    <row r="18209" spans="1:5" x14ac:dyDescent="0.25">
      <c r="A18209" t="s">
        <v>380</v>
      </c>
      <c r="B18209" t="s">
        <v>217</v>
      </c>
      <c r="C18209" t="s">
        <v>19</v>
      </c>
      <c r="D18209">
        <v>116914000000</v>
      </c>
      <c r="E18209">
        <v>2018</v>
      </c>
    </row>
    <row r="18210" spans="1:5" x14ac:dyDescent="0.25">
      <c r="A18210" t="s">
        <v>380</v>
      </c>
      <c r="B18210" t="s">
        <v>217</v>
      </c>
      <c r="C18210" t="s">
        <v>19</v>
      </c>
      <c r="D18210">
        <v>118700000000</v>
      </c>
      <c r="E18210">
        <v>2019</v>
      </c>
    </row>
    <row r="18211" spans="1:5" x14ac:dyDescent="0.25">
      <c r="A18211" t="s">
        <v>380</v>
      </c>
      <c r="B18211" t="s">
        <v>217</v>
      </c>
      <c r="C18211" t="s">
        <v>19</v>
      </c>
      <c r="D18211">
        <v>122935000000</v>
      </c>
      <c r="E18211">
        <v>2020</v>
      </c>
    </row>
    <row r="18212" spans="1:5" x14ac:dyDescent="0.25">
      <c r="A18212" t="s">
        <v>380</v>
      </c>
      <c r="B18212" t="s">
        <v>217</v>
      </c>
      <c r="C18212" t="s">
        <v>18</v>
      </c>
      <c r="D18212">
        <v>87584000000</v>
      </c>
      <c r="E18212">
        <v>2018</v>
      </c>
    </row>
    <row r="18213" spans="1:5" x14ac:dyDescent="0.25">
      <c r="A18213" t="s">
        <v>380</v>
      </c>
      <c r="B18213" t="s">
        <v>217</v>
      </c>
      <c r="C18213" t="s">
        <v>18</v>
      </c>
      <c r="D18213">
        <v>86650000000</v>
      </c>
      <c r="E18213">
        <v>2019</v>
      </c>
    </row>
    <row r="18214" spans="1:5" x14ac:dyDescent="0.25">
      <c r="A18214" t="s">
        <v>380</v>
      </c>
      <c r="B18214" t="s">
        <v>217</v>
      </c>
      <c r="C18214" t="s">
        <v>18</v>
      </c>
      <c r="D18214">
        <v>90410000000</v>
      </c>
      <c r="E18214">
        <v>2020</v>
      </c>
    </row>
    <row r="18215" spans="1:5" x14ac:dyDescent="0.25">
      <c r="A18215" t="s">
        <v>380</v>
      </c>
      <c r="B18215" t="s">
        <v>217</v>
      </c>
      <c r="C18215" t="s">
        <v>442</v>
      </c>
      <c r="D18215">
        <v>3198000000</v>
      </c>
      <c r="E18215">
        <v>2018</v>
      </c>
    </row>
    <row r="18216" spans="1:5" x14ac:dyDescent="0.25">
      <c r="A18216" t="s">
        <v>380</v>
      </c>
      <c r="B18216" t="s">
        <v>217</v>
      </c>
      <c r="C18216" t="s">
        <v>442</v>
      </c>
      <c r="D18216">
        <v>2989000000</v>
      </c>
      <c r="E18216">
        <v>2019</v>
      </c>
    </row>
    <row r="18217" spans="1:5" x14ac:dyDescent="0.25">
      <c r="A18217" t="s">
        <v>380</v>
      </c>
      <c r="B18217" t="s">
        <v>217</v>
      </c>
      <c r="C18217" t="s">
        <v>442</v>
      </c>
      <c r="D18217">
        <v>3507000000</v>
      </c>
      <c r="E18217">
        <v>2020</v>
      </c>
    </row>
    <row r="18218" spans="1:5" x14ac:dyDescent="0.25">
      <c r="A18218" t="s">
        <v>380</v>
      </c>
      <c r="B18218" t="s">
        <v>217</v>
      </c>
      <c r="C18218" t="s">
        <v>443</v>
      </c>
      <c r="D18218">
        <v>10296000000</v>
      </c>
      <c r="E18218">
        <v>2018</v>
      </c>
    </row>
    <row r="18219" spans="1:5" x14ac:dyDescent="0.25">
      <c r="A18219" t="s">
        <v>380</v>
      </c>
      <c r="B18219" t="s">
        <v>217</v>
      </c>
      <c r="C18219" t="s">
        <v>443</v>
      </c>
      <c r="D18219">
        <v>10334000000</v>
      </c>
      <c r="E18219">
        <v>2019</v>
      </c>
    </row>
    <row r="18220" spans="1:5" x14ac:dyDescent="0.25">
      <c r="A18220" t="s">
        <v>380</v>
      </c>
      <c r="B18220" t="s">
        <v>217</v>
      </c>
      <c r="C18220" t="s">
        <v>443</v>
      </c>
      <c r="D18220">
        <v>10386000000</v>
      </c>
      <c r="E18220">
        <v>2020</v>
      </c>
    </row>
    <row r="18221" spans="1:5" x14ac:dyDescent="0.25">
      <c r="A18221" t="s">
        <v>380</v>
      </c>
      <c r="B18221" t="s">
        <v>217</v>
      </c>
      <c r="C18221" t="s">
        <v>444</v>
      </c>
      <c r="D18221">
        <v>-2579000000</v>
      </c>
      <c r="E18221">
        <v>2018</v>
      </c>
    </row>
    <row r="18222" spans="1:5" x14ac:dyDescent="0.25">
      <c r="A18222" t="s">
        <v>380</v>
      </c>
      <c r="B18222" t="s">
        <v>217</v>
      </c>
      <c r="C18222" t="s">
        <v>444</v>
      </c>
      <c r="D18222">
        <v>1513000000</v>
      </c>
      <c r="E18222">
        <v>2019</v>
      </c>
    </row>
    <row r="18223" spans="1:5" x14ac:dyDescent="0.25">
      <c r="A18223" t="s">
        <v>380</v>
      </c>
      <c r="B18223" t="s">
        <v>217</v>
      </c>
      <c r="C18223" t="s">
        <v>444</v>
      </c>
      <c r="D18223">
        <v>2268000000</v>
      </c>
      <c r="E18223">
        <v>2020</v>
      </c>
    </row>
    <row r="18224" spans="1:5" x14ac:dyDescent="0.25">
      <c r="A18224" t="s">
        <v>380</v>
      </c>
      <c r="B18224" t="s">
        <v>217</v>
      </c>
      <c r="C18224" t="s">
        <v>445</v>
      </c>
      <c r="D18224">
        <v>0</v>
      </c>
      <c r="E18224">
        <v>2018</v>
      </c>
    </row>
    <row r="18225" spans="1:5" x14ac:dyDescent="0.25">
      <c r="A18225" t="s">
        <v>380</v>
      </c>
      <c r="B18225" t="s">
        <v>217</v>
      </c>
      <c r="C18225" t="s">
        <v>445</v>
      </c>
      <c r="D18225">
        <v>0</v>
      </c>
      <c r="E18225">
        <v>2019</v>
      </c>
    </row>
    <row r="18226" spans="1:5" x14ac:dyDescent="0.25">
      <c r="A18226" t="s">
        <v>380</v>
      </c>
      <c r="B18226" t="s">
        <v>217</v>
      </c>
      <c r="C18226" t="s">
        <v>445</v>
      </c>
      <c r="D18226">
        <v>0</v>
      </c>
      <c r="E18226">
        <v>2020</v>
      </c>
    </row>
    <row r="18227" spans="1:5" x14ac:dyDescent="0.25">
      <c r="A18227" t="s">
        <v>380</v>
      </c>
      <c r="B18227" t="s">
        <v>217</v>
      </c>
      <c r="C18227" t="s">
        <v>446</v>
      </c>
      <c r="D18227">
        <v>0</v>
      </c>
      <c r="E18227">
        <v>2018</v>
      </c>
    </row>
    <row r="18228" spans="1:5" x14ac:dyDescent="0.25">
      <c r="A18228" t="s">
        <v>380</v>
      </c>
      <c r="B18228" t="s">
        <v>217</v>
      </c>
      <c r="C18228" t="s">
        <v>446</v>
      </c>
      <c r="D18228">
        <v>0</v>
      </c>
      <c r="E18228">
        <v>2019</v>
      </c>
    </row>
    <row r="18229" spans="1:5" x14ac:dyDescent="0.25">
      <c r="A18229" t="s">
        <v>380</v>
      </c>
      <c r="B18229" t="s">
        <v>217</v>
      </c>
      <c r="C18229" t="s">
        <v>446</v>
      </c>
      <c r="D18229">
        <v>0</v>
      </c>
      <c r="E18229">
        <v>2020</v>
      </c>
    </row>
    <row r="18230" spans="1:5" x14ac:dyDescent="0.25">
      <c r="A18230" t="s">
        <v>380</v>
      </c>
      <c r="B18230" t="s">
        <v>217</v>
      </c>
      <c r="C18230" t="s">
        <v>447</v>
      </c>
      <c r="D18230">
        <v>-1813000000</v>
      </c>
      <c r="E18230">
        <v>2018</v>
      </c>
    </row>
    <row r="18231" spans="1:5" x14ac:dyDescent="0.25">
      <c r="A18231" t="s">
        <v>380</v>
      </c>
      <c r="B18231" t="s">
        <v>217</v>
      </c>
      <c r="C18231" t="s">
        <v>447</v>
      </c>
      <c r="D18231">
        <v>-430000000</v>
      </c>
      <c r="E18231">
        <v>2019</v>
      </c>
    </row>
    <row r="18232" spans="1:5" x14ac:dyDescent="0.25">
      <c r="A18232" t="s">
        <v>380</v>
      </c>
      <c r="B18232" t="s">
        <v>217</v>
      </c>
      <c r="C18232" t="s">
        <v>447</v>
      </c>
      <c r="D18232">
        <v>-576000000</v>
      </c>
      <c r="E18232">
        <v>2020</v>
      </c>
    </row>
    <row r="18233" spans="1:5" x14ac:dyDescent="0.25">
      <c r="A18233" t="s">
        <v>380</v>
      </c>
      <c r="B18233" t="s">
        <v>217</v>
      </c>
      <c r="C18233" t="s">
        <v>448</v>
      </c>
      <c r="D18233">
        <v>0</v>
      </c>
      <c r="E18233">
        <v>2018</v>
      </c>
    </row>
    <row r="18234" spans="1:5" x14ac:dyDescent="0.25">
      <c r="A18234" t="s">
        <v>380</v>
      </c>
      <c r="B18234" t="s">
        <v>217</v>
      </c>
      <c r="C18234" t="s">
        <v>448</v>
      </c>
      <c r="D18234">
        <v>0</v>
      </c>
      <c r="E18234">
        <v>2019</v>
      </c>
    </row>
    <row r="18235" spans="1:5" x14ac:dyDescent="0.25">
      <c r="A18235" t="s">
        <v>380</v>
      </c>
      <c r="B18235" t="s">
        <v>217</v>
      </c>
      <c r="C18235" t="s">
        <v>448</v>
      </c>
      <c r="D18235">
        <v>0</v>
      </c>
      <c r="E18235">
        <v>2020</v>
      </c>
    </row>
    <row r="18236" spans="1:5" x14ac:dyDescent="0.25">
      <c r="A18236" t="s">
        <v>380</v>
      </c>
      <c r="B18236" t="s">
        <v>217</v>
      </c>
      <c r="C18236" t="s">
        <v>449</v>
      </c>
      <c r="D18236">
        <v>-5624000000</v>
      </c>
      <c r="E18236">
        <v>2018</v>
      </c>
    </row>
    <row r="18237" spans="1:5" x14ac:dyDescent="0.25">
      <c r="A18237" t="s">
        <v>380</v>
      </c>
      <c r="B18237" t="s">
        <v>217</v>
      </c>
      <c r="C18237" t="s">
        <v>449</v>
      </c>
      <c r="D18237">
        <v>-2989000000</v>
      </c>
      <c r="E18237">
        <v>2019</v>
      </c>
    </row>
    <row r="18238" spans="1:5" x14ac:dyDescent="0.25">
      <c r="A18238" t="s">
        <v>380</v>
      </c>
      <c r="B18238" t="s">
        <v>217</v>
      </c>
      <c r="C18238" t="s">
        <v>449</v>
      </c>
      <c r="D18238">
        <v>-6856000000</v>
      </c>
      <c r="E18238">
        <v>2020</v>
      </c>
    </row>
    <row r="18239" spans="1:5" x14ac:dyDescent="0.25">
      <c r="A18239" t="s">
        <v>380</v>
      </c>
      <c r="B18239" t="s">
        <v>217</v>
      </c>
      <c r="C18239" t="s">
        <v>450</v>
      </c>
      <c r="D18239">
        <v>0</v>
      </c>
      <c r="E18239">
        <v>2018</v>
      </c>
    </row>
    <row r="18240" spans="1:5" x14ac:dyDescent="0.25">
      <c r="A18240" t="s">
        <v>380</v>
      </c>
      <c r="B18240" t="s">
        <v>217</v>
      </c>
      <c r="C18240" t="s">
        <v>450</v>
      </c>
      <c r="D18240">
        <v>0</v>
      </c>
      <c r="E18240">
        <v>2019</v>
      </c>
    </row>
    <row r="18241" spans="1:5" x14ac:dyDescent="0.25">
      <c r="A18241" t="s">
        <v>380</v>
      </c>
      <c r="B18241" t="s">
        <v>217</v>
      </c>
      <c r="C18241" t="s">
        <v>450</v>
      </c>
      <c r="D18241">
        <v>0</v>
      </c>
      <c r="E18241">
        <v>2020</v>
      </c>
    </row>
    <row r="18242" spans="1:5" x14ac:dyDescent="0.25">
      <c r="A18242" t="s">
        <v>380</v>
      </c>
      <c r="B18242" t="s">
        <v>217</v>
      </c>
      <c r="C18242" t="s">
        <v>451</v>
      </c>
      <c r="D18242">
        <v>-2042000000</v>
      </c>
      <c r="E18242">
        <v>2018</v>
      </c>
    </row>
    <row r="18243" spans="1:5" x14ac:dyDescent="0.25">
      <c r="A18243" t="s">
        <v>380</v>
      </c>
      <c r="B18243" t="s">
        <v>217</v>
      </c>
      <c r="C18243" t="s">
        <v>451</v>
      </c>
      <c r="D18243">
        <v>-3115000000</v>
      </c>
      <c r="E18243">
        <v>2019</v>
      </c>
    </row>
    <row r="18244" spans="1:5" x14ac:dyDescent="0.25">
      <c r="A18244" t="s">
        <v>380</v>
      </c>
      <c r="B18244" t="s">
        <v>217</v>
      </c>
      <c r="C18244" t="s">
        <v>451</v>
      </c>
      <c r="D18244">
        <v>-2127000000</v>
      </c>
      <c r="E18244">
        <v>2020</v>
      </c>
    </row>
    <row r="18245" spans="1:5" x14ac:dyDescent="0.25">
      <c r="A18245" t="s">
        <v>380</v>
      </c>
      <c r="B18245" t="s">
        <v>217</v>
      </c>
      <c r="C18245" t="s">
        <v>452</v>
      </c>
      <c r="D18245">
        <v>0</v>
      </c>
      <c r="E18245">
        <v>2018</v>
      </c>
    </row>
    <row r="18246" spans="1:5" x14ac:dyDescent="0.25">
      <c r="A18246" t="s">
        <v>380</v>
      </c>
      <c r="B18246" t="s">
        <v>217</v>
      </c>
      <c r="C18246" t="s">
        <v>452</v>
      </c>
      <c r="D18246">
        <v>0</v>
      </c>
      <c r="E18246">
        <v>2019</v>
      </c>
    </row>
    <row r="18247" spans="1:5" x14ac:dyDescent="0.25">
      <c r="A18247" t="s">
        <v>380</v>
      </c>
      <c r="B18247" t="s">
        <v>217</v>
      </c>
      <c r="C18247" t="s">
        <v>452</v>
      </c>
      <c r="D18247">
        <v>0</v>
      </c>
      <c r="E18247">
        <v>2020</v>
      </c>
    </row>
    <row r="18248" spans="1:5" x14ac:dyDescent="0.25">
      <c r="A18248" t="s">
        <v>380</v>
      </c>
      <c r="B18248" t="s">
        <v>217</v>
      </c>
      <c r="C18248" t="s">
        <v>453</v>
      </c>
      <c r="D18248">
        <v>58000000</v>
      </c>
      <c r="E18248">
        <v>2018</v>
      </c>
    </row>
    <row r="18249" spans="1:5" x14ac:dyDescent="0.25">
      <c r="A18249" t="s">
        <v>380</v>
      </c>
      <c r="B18249" t="s">
        <v>217</v>
      </c>
      <c r="C18249" t="s">
        <v>453</v>
      </c>
      <c r="D18249">
        <v>-10000000</v>
      </c>
      <c r="E18249">
        <v>2019</v>
      </c>
    </row>
    <row r="18250" spans="1:5" x14ac:dyDescent="0.25">
      <c r="A18250" t="s">
        <v>380</v>
      </c>
      <c r="B18250" t="s">
        <v>217</v>
      </c>
      <c r="C18250" t="s">
        <v>453</v>
      </c>
      <c r="D18250">
        <v>-31000000</v>
      </c>
      <c r="E18250">
        <v>2020</v>
      </c>
    </row>
    <row r="18251" spans="1:5" x14ac:dyDescent="0.25">
      <c r="A18251" t="s">
        <v>380</v>
      </c>
      <c r="B18251" t="s">
        <v>217</v>
      </c>
      <c r="C18251" t="s">
        <v>454</v>
      </c>
      <c r="D18251">
        <v>2242000000</v>
      </c>
      <c r="E18251">
        <v>2018</v>
      </c>
    </row>
    <row r="18252" spans="1:5" x14ac:dyDescent="0.25">
      <c r="A18252" t="s">
        <v>380</v>
      </c>
      <c r="B18252" t="s">
        <v>217</v>
      </c>
      <c r="C18252" t="s">
        <v>454</v>
      </c>
      <c r="D18252">
        <v>4754000000</v>
      </c>
      <c r="E18252">
        <v>2019</v>
      </c>
    </row>
    <row r="18253" spans="1:5" x14ac:dyDescent="0.25">
      <c r="A18253" t="s">
        <v>380</v>
      </c>
      <c r="B18253" t="s">
        <v>217</v>
      </c>
      <c r="C18253" t="s">
        <v>454</v>
      </c>
      <c r="D18253">
        <v>3134000000</v>
      </c>
      <c r="E18253">
        <v>2020</v>
      </c>
    </row>
    <row r="18254" spans="1:5" x14ac:dyDescent="0.25">
      <c r="A18254" t="s">
        <v>380</v>
      </c>
      <c r="B18254" t="s">
        <v>217</v>
      </c>
      <c r="C18254" t="s">
        <v>24</v>
      </c>
      <c r="D18254">
        <v>2300000000</v>
      </c>
      <c r="E18254">
        <v>2018</v>
      </c>
    </row>
    <row r="18255" spans="1:5" x14ac:dyDescent="0.25">
      <c r="A18255" t="s">
        <v>380</v>
      </c>
      <c r="B18255" t="s">
        <v>217</v>
      </c>
      <c r="C18255" t="s">
        <v>24</v>
      </c>
      <c r="D18255">
        <v>4744000000</v>
      </c>
      <c r="E18255">
        <v>2019</v>
      </c>
    </row>
    <row r="18256" spans="1:5" x14ac:dyDescent="0.25">
      <c r="A18256" t="s">
        <v>380</v>
      </c>
      <c r="B18256" t="s">
        <v>217</v>
      </c>
      <c r="C18256" t="s">
        <v>24</v>
      </c>
      <c r="D18256">
        <v>3103000000</v>
      </c>
      <c r="E18256">
        <v>2020</v>
      </c>
    </row>
    <row r="18257" spans="1:5" x14ac:dyDescent="0.25">
      <c r="A18257" t="s">
        <v>380</v>
      </c>
      <c r="B18257" t="s">
        <v>217</v>
      </c>
      <c r="C18257" t="s">
        <v>455</v>
      </c>
      <c r="D18257">
        <v>80797000000</v>
      </c>
      <c r="E18257">
        <v>2018</v>
      </c>
    </row>
    <row r="18258" spans="1:5" x14ac:dyDescent="0.25">
      <c r="A18258" t="s">
        <v>380</v>
      </c>
      <c r="B18258" t="s">
        <v>217</v>
      </c>
      <c r="C18258" t="s">
        <v>455</v>
      </c>
      <c r="D18258">
        <v>83080000000</v>
      </c>
      <c r="E18258">
        <v>2019</v>
      </c>
    </row>
    <row r="18259" spans="1:5" x14ac:dyDescent="0.25">
      <c r="A18259" t="s">
        <v>380</v>
      </c>
      <c r="B18259" t="s">
        <v>217</v>
      </c>
      <c r="C18259" t="s">
        <v>455</v>
      </c>
      <c r="D18259">
        <v>87634000000</v>
      </c>
      <c r="E18259">
        <v>2020</v>
      </c>
    </row>
    <row r="18260" spans="1:5" x14ac:dyDescent="0.25">
      <c r="A18260" t="s">
        <v>380</v>
      </c>
      <c r="B18260" t="s">
        <v>217</v>
      </c>
      <c r="C18260" t="s">
        <v>14</v>
      </c>
      <c r="D18260">
        <v>107331000000</v>
      </c>
      <c r="E18260">
        <v>2018</v>
      </c>
    </row>
    <row r="18261" spans="1:5" x14ac:dyDescent="0.25">
      <c r="A18261" t="s">
        <v>380</v>
      </c>
      <c r="B18261" t="s">
        <v>217</v>
      </c>
      <c r="C18261" t="s">
        <v>14</v>
      </c>
      <c r="D18261">
        <v>108883000000</v>
      </c>
      <c r="E18261">
        <v>2019</v>
      </c>
    </row>
    <row r="18262" spans="1:5" x14ac:dyDescent="0.25">
      <c r="A18262" t="s">
        <v>380</v>
      </c>
      <c r="B18262" t="s">
        <v>217</v>
      </c>
      <c r="C18262" t="s">
        <v>14</v>
      </c>
      <c r="D18262">
        <v>114318000000</v>
      </c>
      <c r="E18262">
        <v>2020</v>
      </c>
    </row>
    <row r="18263" spans="1:5" x14ac:dyDescent="0.25">
      <c r="A18263" t="s">
        <v>380</v>
      </c>
      <c r="B18263" t="s">
        <v>217</v>
      </c>
      <c r="C18263" t="s">
        <v>17</v>
      </c>
      <c r="D18263">
        <v>73298000000</v>
      </c>
      <c r="E18263">
        <v>2018</v>
      </c>
    </row>
    <row r="18264" spans="1:5" x14ac:dyDescent="0.25">
      <c r="A18264" t="s">
        <v>380</v>
      </c>
      <c r="B18264" t="s">
        <v>217</v>
      </c>
      <c r="C18264" t="s">
        <v>17</v>
      </c>
      <c r="D18264">
        <v>74104000000</v>
      </c>
      <c r="E18264">
        <v>2019</v>
      </c>
    </row>
    <row r="18265" spans="1:5" x14ac:dyDescent="0.25">
      <c r="A18265" t="s">
        <v>380</v>
      </c>
      <c r="B18265" t="s">
        <v>217</v>
      </c>
      <c r="C18265" t="s">
        <v>17</v>
      </c>
      <c r="D18265">
        <v>78331000000</v>
      </c>
      <c r="E18265">
        <v>2020</v>
      </c>
    </row>
    <row r="18266" spans="1:5" x14ac:dyDescent="0.25">
      <c r="A18266" t="s">
        <v>380</v>
      </c>
      <c r="B18266" t="s">
        <v>217</v>
      </c>
      <c r="C18266" t="s">
        <v>456</v>
      </c>
      <c r="D18266">
        <v>1315000000</v>
      </c>
      <c r="E18266">
        <v>2018</v>
      </c>
    </row>
    <row r="18267" spans="1:5" x14ac:dyDescent="0.25">
      <c r="A18267" t="s">
        <v>380</v>
      </c>
      <c r="B18267" t="s">
        <v>217</v>
      </c>
      <c r="C18267" t="s">
        <v>456</v>
      </c>
      <c r="D18267">
        <v>1230000000</v>
      </c>
      <c r="E18267">
        <v>2019</v>
      </c>
    </row>
    <row r="18268" spans="1:5" x14ac:dyDescent="0.25">
      <c r="A18268" t="s">
        <v>380</v>
      </c>
      <c r="B18268" t="s">
        <v>217</v>
      </c>
      <c r="C18268" t="s">
        <v>456</v>
      </c>
      <c r="D18268">
        <v>1234000000</v>
      </c>
      <c r="E18268">
        <v>2020</v>
      </c>
    </row>
    <row r="18269" spans="1:5" x14ac:dyDescent="0.25">
      <c r="A18269" t="s">
        <v>380</v>
      </c>
      <c r="B18269" t="s">
        <v>217</v>
      </c>
      <c r="C18269" t="s">
        <v>457</v>
      </c>
      <c r="D18269">
        <v>-1442000000</v>
      </c>
      <c r="E18269">
        <v>2018</v>
      </c>
    </row>
    <row r="18270" spans="1:5" x14ac:dyDescent="0.25">
      <c r="A18270" t="s">
        <v>380</v>
      </c>
      <c r="B18270" t="s">
        <v>217</v>
      </c>
      <c r="C18270" t="s">
        <v>457</v>
      </c>
      <c r="D18270">
        <v>-1389000000</v>
      </c>
      <c r="E18270">
        <v>2020</v>
      </c>
    </row>
    <row r="18271" spans="1:5" x14ac:dyDescent="0.25">
      <c r="A18271" t="s">
        <v>380</v>
      </c>
      <c r="B18271" t="s">
        <v>217</v>
      </c>
      <c r="C18271" t="s">
        <v>494</v>
      </c>
      <c r="D18271">
        <v>0</v>
      </c>
      <c r="E18271">
        <v>2019</v>
      </c>
    </row>
    <row r="18272" spans="1:5" x14ac:dyDescent="0.25">
      <c r="A18272" t="s">
        <v>380</v>
      </c>
      <c r="B18272" t="s">
        <v>217</v>
      </c>
      <c r="C18272" t="s">
        <v>458</v>
      </c>
      <c r="D18272">
        <v>19304000000</v>
      </c>
      <c r="E18272">
        <v>2018</v>
      </c>
    </row>
    <row r="18273" spans="1:5" x14ac:dyDescent="0.25">
      <c r="A18273" t="s">
        <v>380</v>
      </c>
      <c r="B18273" t="s">
        <v>217</v>
      </c>
      <c r="C18273" t="s">
        <v>458</v>
      </c>
      <c r="D18273">
        <v>13683000000</v>
      </c>
      <c r="E18273">
        <v>2019</v>
      </c>
    </row>
    <row r="18274" spans="1:5" x14ac:dyDescent="0.25">
      <c r="A18274" t="s">
        <v>380</v>
      </c>
      <c r="B18274" t="s">
        <v>217</v>
      </c>
      <c r="C18274" t="s">
        <v>458</v>
      </c>
      <c r="D18274">
        <v>15490000000</v>
      </c>
      <c r="E18274">
        <v>2020</v>
      </c>
    </row>
    <row r="18275" spans="1:5" x14ac:dyDescent="0.25">
      <c r="A18275" t="s">
        <v>380</v>
      </c>
      <c r="B18275" t="s">
        <v>217</v>
      </c>
      <c r="C18275" t="s">
        <v>459</v>
      </c>
      <c r="D18275">
        <v>4191000000</v>
      </c>
      <c r="E18275">
        <v>2018</v>
      </c>
    </row>
    <row r="18276" spans="1:5" x14ac:dyDescent="0.25">
      <c r="A18276" t="s">
        <v>380</v>
      </c>
      <c r="B18276" t="s">
        <v>217</v>
      </c>
      <c r="C18276" t="s">
        <v>459</v>
      </c>
      <c r="D18276">
        <v>7736000000</v>
      </c>
      <c r="E18276">
        <v>2019</v>
      </c>
    </row>
    <row r="18277" spans="1:5" x14ac:dyDescent="0.25">
      <c r="A18277" t="s">
        <v>380</v>
      </c>
      <c r="B18277" t="s">
        <v>217</v>
      </c>
      <c r="C18277" t="s">
        <v>459</v>
      </c>
      <c r="D18277">
        <v>4885000000</v>
      </c>
      <c r="E18277">
        <v>2020</v>
      </c>
    </row>
    <row r="18278" spans="1:5" x14ac:dyDescent="0.25">
      <c r="A18278" t="s">
        <v>380</v>
      </c>
      <c r="B18278" t="s">
        <v>217</v>
      </c>
      <c r="C18278" t="s">
        <v>460</v>
      </c>
      <c r="D18278">
        <v>-2782000000</v>
      </c>
      <c r="E18278">
        <v>2018</v>
      </c>
    </row>
    <row r="18279" spans="1:5" x14ac:dyDescent="0.25">
      <c r="A18279" t="s">
        <v>380</v>
      </c>
      <c r="B18279" t="s">
        <v>217</v>
      </c>
      <c r="C18279" t="s">
        <v>460</v>
      </c>
      <c r="D18279">
        <v>-3719000000</v>
      </c>
      <c r="E18279">
        <v>2019</v>
      </c>
    </row>
    <row r="18280" spans="1:5" x14ac:dyDescent="0.25">
      <c r="A18280" t="s">
        <v>380</v>
      </c>
      <c r="B18280" t="s">
        <v>217</v>
      </c>
      <c r="C18280" t="s">
        <v>460</v>
      </c>
      <c r="D18280">
        <v>-5603000000</v>
      </c>
      <c r="E18280">
        <v>2020</v>
      </c>
    </row>
    <row r="18281" spans="1:5" x14ac:dyDescent="0.25">
      <c r="A18281" t="s">
        <v>380</v>
      </c>
      <c r="B18281" t="s">
        <v>217</v>
      </c>
      <c r="C18281" t="s">
        <v>461</v>
      </c>
      <c r="D18281">
        <v>2235000000</v>
      </c>
      <c r="E18281">
        <v>2018</v>
      </c>
    </row>
    <row r="18282" spans="1:5" x14ac:dyDescent="0.25">
      <c r="A18282" t="s">
        <v>380</v>
      </c>
      <c r="B18282" t="s">
        <v>217</v>
      </c>
      <c r="C18282" t="s">
        <v>461</v>
      </c>
      <c r="D18282">
        <v>4157000000</v>
      </c>
      <c r="E18282">
        <v>2019</v>
      </c>
    </row>
    <row r="18283" spans="1:5" x14ac:dyDescent="0.25">
      <c r="A18283" t="s">
        <v>380</v>
      </c>
      <c r="B18283" t="s">
        <v>217</v>
      </c>
      <c r="C18283" t="s">
        <v>461</v>
      </c>
      <c r="D18283">
        <v>405000000</v>
      </c>
      <c r="E18283">
        <v>2020</v>
      </c>
    </row>
    <row r="18284" spans="1:5" x14ac:dyDescent="0.25">
      <c r="A18284" t="s">
        <v>380</v>
      </c>
      <c r="B18284" t="s">
        <v>217</v>
      </c>
      <c r="C18284" t="s">
        <v>462</v>
      </c>
      <c r="D18284">
        <v>990000000</v>
      </c>
      <c r="E18284">
        <v>2018</v>
      </c>
    </row>
    <row r="18285" spans="1:5" x14ac:dyDescent="0.25">
      <c r="A18285" t="s">
        <v>380</v>
      </c>
      <c r="B18285" t="s">
        <v>217</v>
      </c>
      <c r="C18285" t="s">
        <v>462</v>
      </c>
      <c r="D18285">
        <v>2172000000</v>
      </c>
      <c r="E18285">
        <v>2019</v>
      </c>
    </row>
    <row r="18286" spans="1:5" x14ac:dyDescent="0.25">
      <c r="A18286" t="s">
        <v>380</v>
      </c>
      <c r="B18286" t="s">
        <v>217</v>
      </c>
      <c r="C18286" t="s">
        <v>462</v>
      </c>
      <c r="D18286">
        <v>954000000</v>
      </c>
      <c r="E18286">
        <v>2020</v>
      </c>
    </row>
    <row r="18287" spans="1:5" x14ac:dyDescent="0.25">
      <c r="A18287" t="s">
        <v>380</v>
      </c>
      <c r="B18287" t="s">
        <v>217</v>
      </c>
      <c r="C18287" t="s">
        <v>463</v>
      </c>
      <c r="D18287">
        <v>26000000</v>
      </c>
      <c r="E18287">
        <v>2018</v>
      </c>
    </row>
    <row r="18288" spans="1:5" x14ac:dyDescent="0.25">
      <c r="A18288" t="s">
        <v>380</v>
      </c>
      <c r="B18288" t="s">
        <v>217</v>
      </c>
      <c r="C18288" t="s">
        <v>463</v>
      </c>
      <c r="D18288">
        <v>-118000000</v>
      </c>
      <c r="E18288">
        <v>2019</v>
      </c>
    </row>
    <row r="18289" spans="1:5" x14ac:dyDescent="0.25">
      <c r="A18289" t="s">
        <v>380</v>
      </c>
      <c r="B18289" t="s">
        <v>217</v>
      </c>
      <c r="C18289" t="s">
        <v>463</v>
      </c>
      <c r="D18289">
        <v>-75000000</v>
      </c>
      <c r="E18289">
        <v>2020</v>
      </c>
    </row>
    <row r="18290" spans="1:5" x14ac:dyDescent="0.25">
      <c r="A18290" t="s">
        <v>380</v>
      </c>
      <c r="B18290" t="s">
        <v>217</v>
      </c>
      <c r="C18290" t="s">
        <v>12</v>
      </c>
      <c r="D18290">
        <v>6870000000</v>
      </c>
      <c r="E18290">
        <v>2018</v>
      </c>
    </row>
    <row r="18291" spans="1:5" x14ac:dyDescent="0.25">
      <c r="A18291" t="s">
        <v>380</v>
      </c>
      <c r="B18291" t="s">
        <v>217</v>
      </c>
      <c r="C18291" t="s">
        <v>12</v>
      </c>
      <c r="D18291">
        <v>5277000000</v>
      </c>
      <c r="E18291">
        <v>2019</v>
      </c>
    </row>
    <row r="18292" spans="1:5" x14ac:dyDescent="0.25">
      <c r="A18292" t="s">
        <v>380</v>
      </c>
      <c r="B18292" t="s">
        <v>217</v>
      </c>
      <c r="C18292" t="s">
        <v>12</v>
      </c>
      <c r="D18292">
        <v>4907000000</v>
      </c>
      <c r="E18292">
        <v>2020</v>
      </c>
    </row>
    <row r="18293" spans="1:5" x14ac:dyDescent="0.25">
      <c r="A18293" t="s">
        <v>380</v>
      </c>
      <c r="B18293" t="s">
        <v>217</v>
      </c>
      <c r="C18293" t="s">
        <v>464</v>
      </c>
      <c r="D18293">
        <v>3435000000</v>
      </c>
      <c r="E18293">
        <v>2018</v>
      </c>
    </row>
    <row r="18294" spans="1:5" x14ac:dyDescent="0.25">
      <c r="A18294" t="s">
        <v>380</v>
      </c>
      <c r="B18294" t="s">
        <v>217</v>
      </c>
      <c r="C18294" t="s">
        <v>464</v>
      </c>
      <c r="D18294">
        <v>3262000000</v>
      </c>
      <c r="E18294">
        <v>2019</v>
      </c>
    </row>
    <row r="18295" spans="1:5" x14ac:dyDescent="0.25">
      <c r="A18295" t="s">
        <v>380</v>
      </c>
      <c r="B18295" t="s">
        <v>217</v>
      </c>
      <c r="C18295" t="s">
        <v>464</v>
      </c>
      <c r="D18295">
        <v>3284000000</v>
      </c>
      <c r="E18295">
        <v>2020</v>
      </c>
    </row>
    <row r="18296" spans="1:5" x14ac:dyDescent="0.25">
      <c r="A18296" t="s">
        <v>380</v>
      </c>
      <c r="B18296" t="s">
        <v>217</v>
      </c>
      <c r="C18296" t="s">
        <v>465</v>
      </c>
      <c r="D18296">
        <v>111599000000</v>
      </c>
      <c r="E18296">
        <v>2018</v>
      </c>
    </row>
    <row r="18297" spans="1:5" x14ac:dyDescent="0.25">
      <c r="A18297" t="s">
        <v>380</v>
      </c>
      <c r="B18297" t="s">
        <v>217</v>
      </c>
      <c r="C18297" t="s">
        <v>465</v>
      </c>
      <c r="D18297">
        <v>9653000000</v>
      </c>
      <c r="E18297">
        <v>2019</v>
      </c>
    </row>
    <row r="18298" spans="1:5" x14ac:dyDescent="0.25">
      <c r="A18298" t="s">
        <v>380</v>
      </c>
      <c r="B18298" t="s">
        <v>217</v>
      </c>
      <c r="C18298" t="s">
        <v>465</v>
      </c>
      <c r="D18298">
        <v>10531000000</v>
      </c>
      <c r="E18298">
        <v>2020</v>
      </c>
    </row>
    <row r="18299" spans="1:5" x14ac:dyDescent="0.25">
      <c r="A18299" t="s">
        <v>380</v>
      </c>
      <c r="B18299" t="s">
        <v>217</v>
      </c>
      <c r="C18299" t="s">
        <v>466</v>
      </c>
      <c r="D18299">
        <v>32562000000</v>
      </c>
      <c r="E18299">
        <v>2018</v>
      </c>
    </row>
    <row r="18300" spans="1:5" x14ac:dyDescent="0.25">
      <c r="A18300" t="s">
        <v>380</v>
      </c>
      <c r="B18300" t="s">
        <v>217</v>
      </c>
      <c r="C18300" t="s">
        <v>466</v>
      </c>
      <c r="D18300">
        <v>32306000000</v>
      </c>
      <c r="E18300">
        <v>2019</v>
      </c>
    </row>
    <row r="18301" spans="1:5" x14ac:dyDescent="0.25">
      <c r="A18301" t="s">
        <v>380</v>
      </c>
      <c r="B18301" t="s">
        <v>217</v>
      </c>
      <c r="C18301" t="s">
        <v>466</v>
      </c>
      <c r="D18301">
        <v>33258000000</v>
      </c>
      <c r="E18301">
        <v>2020</v>
      </c>
    </row>
    <row r="18302" spans="1:5" x14ac:dyDescent="0.25">
      <c r="A18302" t="s">
        <v>380</v>
      </c>
      <c r="B18302" t="s">
        <v>217</v>
      </c>
      <c r="C18302" t="s">
        <v>467</v>
      </c>
      <c r="D18302">
        <v>14858000000</v>
      </c>
      <c r="E18302">
        <v>2018</v>
      </c>
    </row>
    <row r="18303" spans="1:5" x14ac:dyDescent="0.25">
      <c r="A18303" t="s">
        <v>380</v>
      </c>
      <c r="B18303" t="s">
        <v>217</v>
      </c>
      <c r="C18303" t="s">
        <v>467</v>
      </c>
      <c r="D18303">
        <v>9415000000</v>
      </c>
      <c r="E18303">
        <v>2019</v>
      </c>
    </row>
    <row r="18304" spans="1:5" x14ac:dyDescent="0.25">
      <c r="A18304" t="s">
        <v>380</v>
      </c>
      <c r="B18304" t="s">
        <v>217</v>
      </c>
      <c r="C18304" t="s">
        <v>467</v>
      </c>
      <c r="D18304">
        <v>10738000000</v>
      </c>
      <c r="E18304">
        <v>2020</v>
      </c>
    </row>
    <row r="18305" spans="1:5" x14ac:dyDescent="0.25">
      <c r="A18305" t="s">
        <v>380</v>
      </c>
      <c r="B18305" t="s">
        <v>217</v>
      </c>
      <c r="C18305" t="s">
        <v>468</v>
      </c>
      <c r="D18305">
        <v>0</v>
      </c>
      <c r="E18305">
        <v>2018</v>
      </c>
    </row>
    <row r="18306" spans="1:5" x14ac:dyDescent="0.25">
      <c r="A18306" t="s">
        <v>380</v>
      </c>
      <c r="B18306" t="s">
        <v>217</v>
      </c>
      <c r="C18306" t="s">
        <v>468</v>
      </c>
      <c r="D18306">
        <v>0</v>
      </c>
      <c r="E18306">
        <v>2019</v>
      </c>
    </row>
    <row r="18307" spans="1:5" x14ac:dyDescent="0.25">
      <c r="A18307" t="s">
        <v>380</v>
      </c>
      <c r="B18307" t="s">
        <v>217</v>
      </c>
      <c r="C18307" t="s">
        <v>468</v>
      </c>
      <c r="D18307">
        <v>0</v>
      </c>
      <c r="E18307">
        <v>2020</v>
      </c>
    </row>
    <row r="18308" spans="1:5" x14ac:dyDescent="0.25">
      <c r="A18308" t="s">
        <v>380</v>
      </c>
      <c r="B18308" t="s">
        <v>217</v>
      </c>
      <c r="C18308" t="s">
        <v>469</v>
      </c>
      <c r="D18308">
        <v>2425000000</v>
      </c>
      <c r="E18308">
        <v>2018</v>
      </c>
    </row>
    <row r="18309" spans="1:5" x14ac:dyDescent="0.25">
      <c r="A18309" t="s">
        <v>380</v>
      </c>
      <c r="B18309" t="s">
        <v>217</v>
      </c>
      <c r="C18309" t="s">
        <v>469</v>
      </c>
      <c r="D18309">
        <v>2570000000</v>
      </c>
      <c r="E18309">
        <v>2019</v>
      </c>
    </row>
    <row r="18310" spans="1:5" x14ac:dyDescent="0.25">
      <c r="A18310" t="s">
        <v>380</v>
      </c>
      <c r="B18310" t="s">
        <v>217</v>
      </c>
      <c r="C18310" t="s">
        <v>469</v>
      </c>
      <c r="D18310">
        <v>2685000000</v>
      </c>
      <c r="E18310">
        <v>2020</v>
      </c>
    </row>
    <row r="18311" spans="1:5" x14ac:dyDescent="0.25">
      <c r="A18311" t="s">
        <v>380</v>
      </c>
      <c r="B18311" t="s">
        <v>217</v>
      </c>
      <c r="C18311" t="s">
        <v>470</v>
      </c>
      <c r="D18311">
        <v>1117000000</v>
      </c>
      <c r="E18311">
        <v>2018</v>
      </c>
    </row>
    <row r="18312" spans="1:5" x14ac:dyDescent="0.25">
      <c r="A18312" t="s">
        <v>380</v>
      </c>
      <c r="B18312" t="s">
        <v>217</v>
      </c>
      <c r="C18312" t="s">
        <v>470</v>
      </c>
      <c r="D18312">
        <v>888000000</v>
      </c>
      <c r="E18312">
        <v>2019</v>
      </c>
    </row>
    <row r="18313" spans="1:5" x14ac:dyDescent="0.25">
      <c r="A18313" t="s">
        <v>380</v>
      </c>
      <c r="B18313" t="s">
        <v>217</v>
      </c>
      <c r="C18313" t="s">
        <v>470</v>
      </c>
      <c r="D18313">
        <v>877000000</v>
      </c>
      <c r="E18313">
        <v>2020</v>
      </c>
    </row>
    <row r="18314" spans="1:5" x14ac:dyDescent="0.25">
      <c r="A18314" t="s">
        <v>380</v>
      </c>
      <c r="B18314" t="s">
        <v>217</v>
      </c>
      <c r="C18314" t="s">
        <v>471</v>
      </c>
      <c r="D18314">
        <v>-103000000</v>
      </c>
      <c r="E18314">
        <v>2018</v>
      </c>
    </row>
    <row r="18315" spans="1:5" x14ac:dyDescent="0.25">
      <c r="A18315" t="s">
        <v>380</v>
      </c>
      <c r="B18315" t="s">
        <v>217</v>
      </c>
      <c r="C18315" t="s">
        <v>471</v>
      </c>
      <c r="D18315">
        <v>-204000000</v>
      </c>
      <c r="E18315">
        <v>2019</v>
      </c>
    </row>
    <row r="18316" spans="1:5" x14ac:dyDescent="0.25">
      <c r="A18316" t="s">
        <v>380</v>
      </c>
      <c r="B18316" t="s">
        <v>217</v>
      </c>
      <c r="C18316" t="s">
        <v>471</v>
      </c>
      <c r="D18316">
        <v>-259000000</v>
      </c>
      <c r="E18316">
        <v>2020</v>
      </c>
    </row>
    <row r="18317" spans="1:5" x14ac:dyDescent="0.25">
      <c r="A18317" t="s">
        <v>380</v>
      </c>
      <c r="B18317" t="s">
        <v>217</v>
      </c>
      <c r="C18317" t="s">
        <v>472</v>
      </c>
      <c r="D18317">
        <v>16000000</v>
      </c>
      <c r="E18317">
        <v>2018</v>
      </c>
    </row>
    <row r="18318" spans="1:5" x14ac:dyDescent="0.25">
      <c r="A18318" t="s">
        <v>380</v>
      </c>
      <c r="B18318" t="s">
        <v>217</v>
      </c>
      <c r="C18318" t="s">
        <v>472</v>
      </c>
      <c r="D18318">
        <v>15000000</v>
      </c>
      <c r="E18318">
        <v>2019</v>
      </c>
    </row>
    <row r="18319" spans="1:5" x14ac:dyDescent="0.25">
      <c r="A18319" t="s">
        <v>380</v>
      </c>
      <c r="B18319" t="s">
        <v>217</v>
      </c>
      <c r="C18319" t="s">
        <v>472</v>
      </c>
      <c r="D18319">
        <v>15000000</v>
      </c>
      <c r="E18319">
        <v>2020</v>
      </c>
    </row>
    <row r="18320" spans="1:5" x14ac:dyDescent="0.25">
      <c r="A18320" t="s">
        <v>380</v>
      </c>
      <c r="B18320" t="s">
        <v>217</v>
      </c>
      <c r="C18320" t="s">
        <v>473</v>
      </c>
      <c r="D18320">
        <v>291000000</v>
      </c>
      <c r="E18320">
        <v>2018</v>
      </c>
    </row>
    <row r="18321" spans="1:5" x14ac:dyDescent="0.25">
      <c r="A18321" t="s">
        <v>380</v>
      </c>
      <c r="B18321" t="s">
        <v>217</v>
      </c>
      <c r="C18321" t="s">
        <v>473</v>
      </c>
      <c r="D18321">
        <v>291000000</v>
      </c>
      <c r="E18321">
        <v>2019</v>
      </c>
    </row>
    <row r="18322" spans="1:5" x14ac:dyDescent="0.25">
      <c r="A18322" t="s">
        <v>380</v>
      </c>
      <c r="B18322" t="s">
        <v>217</v>
      </c>
      <c r="C18322" t="s">
        <v>473</v>
      </c>
      <c r="D18322">
        <v>291000000</v>
      </c>
      <c r="E18322">
        <v>2020</v>
      </c>
    </row>
    <row r="18323" spans="1:5" x14ac:dyDescent="0.25">
      <c r="A18323" t="s">
        <v>380</v>
      </c>
      <c r="B18323" t="s">
        <v>217</v>
      </c>
      <c r="C18323" t="s">
        <v>474</v>
      </c>
      <c r="D18323">
        <v>1111000000</v>
      </c>
      <c r="E18323">
        <v>2018</v>
      </c>
    </row>
    <row r="18324" spans="1:5" x14ac:dyDescent="0.25">
      <c r="A18324" t="s">
        <v>380</v>
      </c>
      <c r="B18324" t="s">
        <v>217</v>
      </c>
      <c r="C18324" t="s">
        <v>474</v>
      </c>
      <c r="D18324">
        <v>882000000</v>
      </c>
      <c r="E18324">
        <v>2019</v>
      </c>
    </row>
    <row r="18325" spans="1:5" x14ac:dyDescent="0.25">
      <c r="A18325" t="s">
        <v>380</v>
      </c>
      <c r="B18325" t="s">
        <v>217</v>
      </c>
      <c r="C18325" t="s">
        <v>474</v>
      </c>
      <c r="D18325">
        <v>871000000</v>
      </c>
      <c r="E18325">
        <v>2020</v>
      </c>
    </row>
    <row r="18326" spans="1:5" x14ac:dyDescent="0.25">
      <c r="A18326" t="s">
        <v>380</v>
      </c>
      <c r="B18326" t="s">
        <v>217</v>
      </c>
      <c r="C18326" t="s">
        <v>475</v>
      </c>
      <c r="D18326">
        <v>1090000000</v>
      </c>
      <c r="E18326">
        <v>2018</v>
      </c>
    </row>
    <row r="18327" spans="1:5" x14ac:dyDescent="0.25">
      <c r="A18327" t="s">
        <v>380</v>
      </c>
      <c r="B18327" t="s">
        <v>217</v>
      </c>
      <c r="C18327" t="s">
        <v>475</v>
      </c>
      <c r="D18327">
        <v>844000000</v>
      </c>
      <c r="E18327">
        <v>2019</v>
      </c>
    </row>
    <row r="18328" spans="1:5" x14ac:dyDescent="0.25">
      <c r="A18328" t="s">
        <v>380</v>
      </c>
      <c r="B18328" t="s">
        <v>217</v>
      </c>
      <c r="C18328" t="s">
        <v>475</v>
      </c>
      <c r="D18328">
        <v>74000000</v>
      </c>
      <c r="E18328">
        <v>2020</v>
      </c>
    </row>
    <row r="18329" spans="1:5" x14ac:dyDescent="0.25">
      <c r="A18329" t="s">
        <v>380</v>
      </c>
      <c r="B18329" t="s">
        <v>217</v>
      </c>
      <c r="C18329" t="s">
        <v>476</v>
      </c>
      <c r="D18329">
        <v>0</v>
      </c>
      <c r="E18329">
        <v>2018</v>
      </c>
    </row>
    <row r="18330" spans="1:5" x14ac:dyDescent="0.25">
      <c r="A18330" t="s">
        <v>380</v>
      </c>
      <c r="B18330" t="s">
        <v>217</v>
      </c>
      <c r="C18330" t="s">
        <v>476</v>
      </c>
      <c r="D18330">
        <v>0</v>
      </c>
      <c r="E18330">
        <v>2019</v>
      </c>
    </row>
    <row r="18331" spans="1:5" x14ac:dyDescent="0.25">
      <c r="A18331" t="s">
        <v>380</v>
      </c>
      <c r="B18331" t="s">
        <v>217</v>
      </c>
      <c r="C18331" t="s">
        <v>476</v>
      </c>
      <c r="D18331">
        <v>0</v>
      </c>
      <c r="E18331">
        <v>2020</v>
      </c>
    </row>
    <row r="18332" spans="1:5" x14ac:dyDescent="0.25">
      <c r="A18332" t="s">
        <v>380</v>
      </c>
      <c r="B18332" t="s">
        <v>217</v>
      </c>
      <c r="C18332" t="s">
        <v>477</v>
      </c>
      <c r="D18332">
        <v>33000000</v>
      </c>
      <c r="E18332">
        <v>2018</v>
      </c>
    </row>
    <row r="18333" spans="1:5" x14ac:dyDescent="0.25">
      <c r="A18333" t="s">
        <v>380</v>
      </c>
      <c r="B18333" t="s">
        <v>217</v>
      </c>
      <c r="C18333" t="s">
        <v>477</v>
      </c>
      <c r="D18333">
        <v>0</v>
      </c>
      <c r="E18333">
        <v>2019</v>
      </c>
    </row>
    <row r="18334" spans="1:5" x14ac:dyDescent="0.25">
      <c r="A18334" t="s">
        <v>380</v>
      </c>
      <c r="B18334" t="s">
        <v>217</v>
      </c>
      <c r="C18334" t="s">
        <v>477</v>
      </c>
      <c r="D18334">
        <v>0</v>
      </c>
      <c r="E18334">
        <v>2020</v>
      </c>
    </row>
    <row r="18335" spans="1:5" x14ac:dyDescent="0.25">
      <c r="A18335" t="s">
        <v>380</v>
      </c>
      <c r="B18335" t="s">
        <v>217</v>
      </c>
      <c r="C18335" t="s">
        <v>478</v>
      </c>
      <c r="D18335">
        <v>0</v>
      </c>
      <c r="E18335">
        <v>2018</v>
      </c>
    </row>
    <row r="18336" spans="1:5" x14ac:dyDescent="0.25">
      <c r="A18336" t="s">
        <v>380</v>
      </c>
      <c r="B18336" t="s">
        <v>217</v>
      </c>
      <c r="C18336" t="s">
        <v>478</v>
      </c>
      <c r="D18336">
        <v>0</v>
      </c>
      <c r="E18336">
        <v>2019</v>
      </c>
    </row>
    <row r="18337" spans="1:5" x14ac:dyDescent="0.25">
      <c r="A18337" t="s">
        <v>380</v>
      </c>
      <c r="B18337" t="s">
        <v>217</v>
      </c>
      <c r="C18337" t="s">
        <v>478</v>
      </c>
      <c r="D18337">
        <v>0</v>
      </c>
      <c r="E18337">
        <v>2020</v>
      </c>
    </row>
    <row r="18338" spans="1:5" x14ac:dyDescent="0.25">
      <c r="A18338" t="s">
        <v>380</v>
      </c>
      <c r="B18338" t="s">
        <v>217</v>
      </c>
      <c r="C18338" t="s">
        <v>479</v>
      </c>
      <c r="D18338">
        <v>8706000000</v>
      </c>
      <c r="E18338">
        <v>2018</v>
      </c>
    </row>
    <row r="18339" spans="1:5" x14ac:dyDescent="0.25">
      <c r="A18339" t="s">
        <v>380</v>
      </c>
      <c r="B18339" t="s">
        <v>217</v>
      </c>
      <c r="C18339" t="s">
        <v>479</v>
      </c>
      <c r="D18339">
        <v>10877000000</v>
      </c>
      <c r="E18339">
        <v>2019</v>
      </c>
    </row>
    <row r="18340" spans="1:5" x14ac:dyDescent="0.25">
      <c r="A18340" t="s">
        <v>380</v>
      </c>
      <c r="B18340" t="s">
        <v>217</v>
      </c>
      <c r="C18340" t="s">
        <v>479</v>
      </c>
      <c r="D18340">
        <v>11311000000</v>
      </c>
      <c r="E18340">
        <v>2020</v>
      </c>
    </row>
    <row r="18341" spans="1:5" x14ac:dyDescent="0.25">
      <c r="A18341" t="s">
        <v>380</v>
      </c>
      <c r="B18341" t="s">
        <v>217</v>
      </c>
      <c r="C18341" t="s">
        <v>480</v>
      </c>
      <c r="D18341">
        <v>23495000000</v>
      </c>
      <c r="E18341">
        <v>2018</v>
      </c>
    </row>
    <row r="18342" spans="1:5" x14ac:dyDescent="0.25">
      <c r="A18342" t="s">
        <v>380</v>
      </c>
      <c r="B18342" t="s">
        <v>217</v>
      </c>
      <c r="C18342" t="s">
        <v>480</v>
      </c>
      <c r="D18342">
        <v>21419000000</v>
      </c>
      <c r="E18342">
        <v>2019</v>
      </c>
    </row>
    <row r="18343" spans="1:5" x14ac:dyDescent="0.25">
      <c r="A18343" t="s">
        <v>380</v>
      </c>
      <c r="B18343" t="s">
        <v>217</v>
      </c>
      <c r="C18343" t="s">
        <v>480</v>
      </c>
      <c r="D18343">
        <v>20375000000</v>
      </c>
      <c r="E18343">
        <v>2020</v>
      </c>
    </row>
    <row r="18344" spans="1:5" x14ac:dyDescent="0.25">
      <c r="A18344" t="s">
        <v>380</v>
      </c>
      <c r="B18344" t="s">
        <v>217</v>
      </c>
      <c r="C18344" t="s">
        <v>481</v>
      </c>
      <c r="D18344">
        <v>1315000000</v>
      </c>
      <c r="E18344">
        <v>2018</v>
      </c>
    </row>
    <row r="18345" spans="1:5" x14ac:dyDescent="0.25">
      <c r="A18345" t="s">
        <v>380</v>
      </c>
      <c r="B18345" t="s">
        <v>217</v>
      </c>
      <c r="C18345" t="s">
        <v>481</v>
      </c>
      <c r="D18345">
        <v>1230000000</v>
      </c>
      <c r="E18345">
        <v>2019</v>
      </c>
    </row>
    <row r="18346" spans="1:5" x14ac:dyDescent="0.25">
      <c r="A18346" t="s">
        <v>380</v>
      </c>
      <c r="B18346" t="s">
        <v>217</v>
      </c>
      <c r="C18346" t="s">
        <v>481</v>
      </c>
      <c r="D18346">
        <v>1234000000</v>
      </c>
      <c r="E18346">
        <v>2020</v>
      </c>
    </row>
    <row r="18347" spans="1:5" x14ac:dyDescent="0.25">
      <c r="A18347" t="s">
        <v>380</v>
      </c>
      <c r="B18347" t="s">
        <v>217</v>
      </c>
      <c r="C18347" t="s">
        <v>482</v>
      </c>
      <c r="D18347">
        <v>2915000000</v>
      </c>
      <c r="E18347">
        <v>2018</v>
      </c>
    </row>
    <row r="18348" spans="1:5" x14ac:dyDescent="0.25">
      <c r="A18348" t="s">
        <v>380</v>
      </c>
      <c r="B18348" t="s">
        <v>217</v>
      </c>
      <c r="C18348" t="s">
        <v>482</v>
      </c>
      <c r="D18348">
        <v>2055000000</v>
      </c>
      <c r="E18348">
        <v>2019</v>
      </c>
    </row>
    <row r="18349" spans="1:5" x14ac:dyDescent="0.25">
      <c r="A18349" t="s">
        <v>380</v>
      </c>
      <c r="B18349" t="s">
        <v>217</v>
      </c>
      <c r="C18349" t="s">
        <v>482</v>
      </c>
      <c r="D18349">
        <v>609000000</v>
      </c>
      <c r="E18349">
        <v>2020</v>
      </c>
    </row>
    <row r="18350" spans="1:5" x14ac:dyDescent="0.25">
      <c r="A18350" t="s">
        <v>380</v>
      </c>
      <c r="B18350" t="s">
        <v>217</v>
      </c>
      <c r="C18350" t="s">
        <v>483</v>
      </c>
      <c r="D18350">
        <v>0</v>
      </c>
      <c r="E18350">
        <v>2018</v>
      </c>
    </row>
    <row r="18351" spans="1:5" x14ac:dyDescent="0.25">
      <c r="A18351" t="s">
        <v>380</v>
      </c>
      <c r="B18351" t="s">
        <v>217</v>
      </c>
      <c r="C18351" t="s">
        <v>483</v>
      </c>
      <c r="D18351">
        <v>0</v>
      </c>
      <c r="E18351">
        <v>2019</v>
      </c>
    </row>
    <row r="18352" spans="1:5" x14ac:dyDescent="0.25">
      <c r="A18352" t="s">
        <v>380</v>
      </c>
      <c r="B18352" t="s">
        <v>217</v>
      </c>
      <c r="C18352" t="s">
        <v>483</v>
      </c>
      <c r="D18352">
        <v>0</v>
      </c>
      <c r="E18352">
        <v>2020</v>
      </c>
    </row>
    <row r="18353" spans="1:5" x14ac:dyDescent="0.25">
      <c r="A18353" t="s">
        <v>380</v>
      </c>
      <c r="B18353" t="s">
        <v>217</v>
      </c>
      <c r="C18353" t="s">
        <v>484</v>
      </c>
      <c r="D18353">
        <v>0</v>
      </c>
      <c r="E18353">
        <v>2018</v>
      </c>
    </row>
    <row r="18354" spans="1:5" x14ac:dyDescent="0.25">
      <c r="A18354" t="s">
        <v>380</v>
      </c>
      <c r="B18354" t="s">
        <v>217</v>
      </c>
      <c r="C18354" t="s">
        <v>484</v>
      </c>
      <c r="D18354">
        <v>0</v>
      </c>
      <c r="E18354">
        <v>2019</v>
      </c>
    </row>
    <row r="18355" spans="1:5" x14ac:dyDescent="0.25">
      <c r="A18355" t="s">
        <v>380</v>
      </c>
      <c r="B18355" t="s">
        <v>217</v>
      </c>
      <c r="C18355" t="s">
        <v>484</v>
      </c>
      <c r="D18355">
        <v>0</v>
      </c>
      <c r="E18355">
        <v>2020</v>
      </c>
    </row>
    <row r="18356" spans="1:5" x14ac:dyDescent="0.25">
      <c r="A18356" t="s">
        <v>380</v>
      </c>
      <c r="B18356" t="s">
        <v>217</v>
      </c>
      <c r="C18356" t="s">
        <v>485</v>
      </c>
      <c r="D18356">
        <v>24723000000</v>
      </c>
      <c r="E18356">
        <v>2018</v>
      </c>
    </row>
    <row r="18357" spans="1:5" x14ac:dyDescent="0.25">
      <c r="A18357" t="s">
        <v>380</v>
      </c>
      <c r="B18357" t="s">
        <v>217</v>
      </c>
      <c r="C18357" t="s">
        <v>485</v>
      </c>
      <c r="D18357">
        <v>27972000000</v>
      </c>
      <c r="E18357">
        <v>2020</v>
      </c>
    </row>
    <row r="18358" spans="1:5" x14ac:dyDescent="0.25">
      <c r="A18358" t="s">
        <v>380</v>
      </c>
      <c r="B18358" t="s">
        <v>217</v>
      </c>
      <c r="C18358" t="s">
        <v>495</v>
      </c>
      <c r="D18358">
        <v>0</v>
      </c>
      <c r="E18358">
        <v>2019</v>
      </c>
    </row>
    <row r="18359" spans="1:5" x14ac:dyDescent="0.25">
      <c r="A18359" t="s">
        <v>380</v>
      </c>
      <c r="B18359" t="s">
        <v>217</v>
      </c>
      <c r="C18359" t="s">
        <v>486</v>
      </c>
      <c r="D18359">
        <v>-628000000</v>
      </c>
      <c r="E18359">
        <v>2018</v>
      </c>
    </row>
    <row r="18360" spans="1:5" x14ac:dyDescent="0.25">
      <c r="A18360" t="s">
        <v>380</v>
      </c>
      <c r="B18360" t="s">
        <v>217</v>
      </c>
      <c r="C18360" t="s">
        <v>486</v>
      </c>
      <c r="D18360">
        <v>459000000</v>
      </c>
      <c r="E18360">
        <v>2019</v>
      </c>
    </row>
    <row r="18361" spans="1:5" x14ac:dyDescent="0.25">
      <c r="A18361" t="s">
        <v>380</v>
      </c>
      <c r="B18361" t="s">
        <v>217</v>
      </c>
      <c r="C18361" t="s">
        <v>486</v>
      </c>
      <c r="D18361">
        <v>-910000000</v>
      </c>
      <c r="E18361">
        <v>2020</v>
      </c>
    </row>
    <row r="18362" spans="1:5" x14ac:dyDescent="0.25">
      <c r="A18362" t="s">
        <v>382</v>
      </c>
      <c r="B18362" t="s">
        <v>219</v>
      </c>
      <c r="C18362" t="s">
        <v>411</v>
      </c>
      <c r="D18362">
        <v>0</v>
      </c>
      <c r="E18362">
        <v>2018</v>
      </c>
    </row>
    <row r="18363" spans="1:5" x14ac:dyDescent="0.25">
      <c r="A18363" t="s">
        <v>382</v>
      </c>
      <c r="B18363" t="s">
        <v>219</v>
      </c>
      <c r="C18363" t="s">
        <v>411</v>
      </c>
      <c r="D18363">
        <v>0</v>
      </c>
      <c r="E18363">
        <v>2019</v>
      </c>
    </row>
    <row r="18364" spans="1:5" x14ac:dyDescent="0.25">
      <c r="A18364" t="s">
        <v>382</v>
      </c>
      <c r="B18364" t="s">
        <v>219</v>
      </c>
      <c r="C18364" t="s">
        <v>411</v>
      </c>
      <c r="D18364">
        <v>0</v>
      </c>
      <c r="E18364">
        <v>2020</v>
      </c>
    </row>
    <row r="18365" spans="1:5" x14ac:dyDescent="0.25">
      <c r="A18365" t="s">
        <v>382</v>
      </c>
      <c r="B18365" t="s">
        <v>219</v>
      </c>
      <c r="C18365" t="s">
        <v>10</v>
      </c>
      <c r="D18365">
        <v>763815000</v>
      </c>
      <c r="E18365">
        <v>2018</v>
      </c>
    </row>
    <row r="18366" spans="1:5" x14ac:dyDescent="0.25">
      <c r="A18366" t="s">
        <v>382</v>
      </c>
      <c r="B18366" t="s">
        <v>219</v>
      </c>
      <c r="C18366" t="s">
        <v>10</v>
      </c>
      <c r="D18366">
        <v>832151000</v>
      </c>
      <c r="E18366">
        <v>2019</v>
      </c>
    </row>
    <row r="18367" spans="1:5" x14ac:dyDescent="0.25">
      <c r="A18367" t="s">
        <v>382</v>
      </c>
      <c r="B18367" t="s">
        <v>219</v>
      </c>
      <c r="C18367" t="s">
        <v>10</v>
      </c>
      <c r="D18367">
        <v>1236734000</v>
      </c>
      <c r="E18367">
        <v>2020</v>
      </c>
    </row>
    <row r="18368" spans="1:5" x14ac:dyDescent="0.25">
      <c r="A18368" t="s">
        <v>382</v>
      </c>
      <c r="B18368" t="s">
        <v>219</v>
      </c>
      <c r="C18368" t="s">
        <v>412</v>
      </c>
      <c r="D18368">
        <v>9700418000</v>
      </c>
      <c r="E18368">
        <v>2018</v>
      </c>
    </row>
    <row r="18369" spans="1:5" x14ac:dyDescent="0.25">
      <c r="A18369" t="s">
        <v>382</v>
      </c>
      <c r="B18369" t="s">
        <v>219</v>
      </c>
      <c r="C18369" t="s">
        <v>412</v>
      </c>
      <c r="D18369">
        <v>9756073000</v>
      </c>
      <c r="E18369">
        <v>2019</v>
      </c>
    </row>
    <row r="18370" spans="1:5" x14ac:dyDescent="0.25">
      <c r="A18370" t="s">
        <v>382</v>
      </c>
      <c r="B18370" t="s">
        <v>219</v>
      </c>
      <c r="C18370" t="s">
        <v>412</v>
      </c>
      <c r="D18370">
        <v>11179688000</v>
      </c>
      <c r="E18370">
        <v>2020</v>
      </c>
    </row>
    <row r="18371" spans="1:5" x14ac:dyDescent="0.25">
      <c r="A18371" t="s">
        <v>382</v>
      </c>
      <c r="B18371" t="s">
        <v>219</v>
      </c>
      <c r="C18371" t="s">
        <v>413</v>
      </c>
      <c r="D18371">
        <v>-103438000</v>
      </c>
      <c r="E18371">
        <v>2018</v>
      </c>
    </row>
    <row r="18372" spans="1:5" x14ac:dyDescent="0.25">
      <c r="A18372" t="s">
        <v>382</v>
      </c>
      <c r="B18372" t="s">
        <v>219</v>
      </c>
      <c r="C18372" t="s">
        <v>413</v>
      </c>
      <c r="D18372">
        <v>-82719000</v>
      </c>
      <c r="E18372">
        <v>2019</v>
      </c>
    </row>
    <row r="18373" spans="1:5" x14ac:dyDescent="0.25">
      <c r="A18373" t="s">
        <v>382</v>
      </c>
      <c r="B18373" t="s">
        <v>219</v>
      </c>
      <c r="C18373" t="s">
        <v>413</v>
      </c>
      <c r="D18373">
        <v>-15187000</v>
      </c>
      <c r="E18373">
        <v>2020</v>
      </c>
    </row>
    <row r="18374" spans="1:5" x14ac:dyDescent="0.25">
      <c r="A18374" t="s">
        <v>382</v>
      </c>
      <c r="B18374" t="s">
        <v>219</v>
      </c>
      <c r="C18374" t="s">
        <v>15</v>
      </c>
      <c r="D18374">
        <v>30686223000</v>
      </c>
      <c r="E18374">
        <v>2018</v>
      </c>
    </row>
    <row r="18375" spans="1:5" x14ac:dyDescent="0.25">
      <c r="A18375" t="s">
        <v>382</v>
      </c>
      <c r="B18375" t="s">
        <v>219</v>
      </c>
      <c r="C18375" t="s">
        <v>15</v>
      </c>
      <c r="D18375">
        <v>31231630000</v>
      </c>
      <c r="E18375">
        <v>2019</v>
      </c>
    </row>
    <row r="18376" spans="1:5" x14ac:dyDescent="0.25">
      <c r="A18376" t="s">
        <v>382</v>
      </c>
      <c r="B18376" t="s">
        <v>219</v>
      </c>
      <c r="C18376" t="s">
        <v>15</v>
      </c>
      <c r="D18376">
        <v>34786846000</v>
      </c>
      <c r="E18376">
        <v>2020</v>
      </c>
    </row>
    <row r="18377" spans="1:5" x14ac:dyDescent="0.25">
      <c r="A18377" t="s">
        <v>382</v>
      </c>
      <c r="B18377" t="s">
        <v>219</v>
      </c>
      <c r="C18377" t="s">
        <v>414</v>
      </c>
      <c r="D18377">
        <v>-598668000</v>
      </c>
      <c r="E18377">
        <v>2018</v>
      </c>
    </row>
    <row r="18378" spans="1:5" x14ac:dyDescent="0.25">
      <c r="A18378" t="s">
        <v>382</v>
      </c>
      <c r="B18378" t="s">
        <v>219</v>
      </c>
      <c r="C18378" t="s">
        <v>414</v>
      </c>
      <c r="D18378">
        <v>-869235000</v>
      </c>
      <c r="E18378">
        <v>2019</v>
      </c>
    </row>
    <row r="18379" spans="1:5" x14ac:dyDescent="0.25">
      <c r="A18379" t="s">
        <v>382</v>
      </c>
      <c r="B18379" t="s">
        <v>219</v>
      </c>
      <c r="C18379" t="s">
        <v>414</v>
      </c>
      <c r="D18379">
        <v>-450701000</v>
      </c>
      <c r="E18379">
        <v>2020</v>
      </c>
    </row>
    <row r="18380" spans="1:5" x14ac:dyDescent="0.25">
      <c r="A18380" t="s">
        <v>382</v>
      </c>
      <c r="B18380" t="s">
        <v>219</v>
      </c>
      <c r="C18380" t="s">
        <v>415</v>
      </c>
      <c r="D18380">
        <v>-4482264000</v>
      </c>
      <c r="E18380">
        <v>2018</v>
      </c>
    </row>
    <row r="18381" spans="1:5" x14ac:dyDescent="0.25">
      <c r="A18381" t="s">
        <v>382</v>
      </c>
      <c r="B18381" t="s">
        <v>219</v>
      </c>
      <c r="C18381" t="s">
        <v>415</v>
      </c>
      <c r="D18381">
        <v>-2576086000</v>
      </c>
      <c r="E18381">
        <v>2019</v>
      </c>
    </row>
    <row r="18382" spans="1:5" x14ac:dyDescent="0.25">
      <c r="A18382" t="s">
        <v>382</v>
      </c>
      <c r="B18382" t="s">
        <v>219</v>
      </c>
      <c r="C18382" t="s">
        <v>415</v>
      </c>
      <c r="D18382">
        <v>1993940000</v>
      </c>
      <c r="E18382">
        <v>2020</v>
      </c>
    </row>
    <row r="18383" spans="1:5" x14ac:dyDescent="0.25">
      <c r="A18383" t="s">
        <v>382</v>
      </c>
      <c r="B18383" t="s">
        <v>219</v>
      </c>
      <c r="C18383" t="s">
        <v>416</v>
      </c>
      <c r="D18383">
        <v>-236506000</v>
      </c>
      <c r="E18383">
        <v>2018</v>
      </c>
    </row>
    <row r="18384" spans="1:5" x14ac:dyDescent="0.25">
      <c r="A18384" t="s">
        <v>382</v>
      </c>
      <c r="B18384" t="s">
        <v>219</v>
      </c>
      <c r="C18384" t="s">
        <v>416</v>
      </c>
      <c r="D18384">
        <v>-1076707000</v>
      </c>
      <c r="E18384">
        <v>2019</v>
      </c>
    </row>
    <row r="18385" spans="1:5" x14ac:dyDescent="0.25">
      <c r="A18385" t="s">
        <v>382</v>
      </c>
      <c r="B18385" t="s">
        <v>219</v>
      </c>
      <c r="C18385" t="s">
        <v>416</v>
      </c>
      <c r="D18385">
        <v>-3978398000</v>
      </c>
      <c r="E18385">
        <v>2020</v>
      </c>
    </row>
    <row r="18386" spans="1:5" x14ac:dyDescent="0.25">
      <c r="A18386" t="s">
        <v>382</v>
      </c>
      <c r="B18386" t="s">
        <v>219</v>
      </c>
      <c r="C18386" t="s">
        <v>417</v>
      </c>
      <c r="D18386">
        <v>3750796000</v>
      </c>
      <c r="E18386">
        <v>2018</v>
      </c>
    </row>
    <row r="18387" spans="1:5" x14ac:dyDescent="0.25">
      <c r="A18387" t="s">
        <v>382</v>
      </c>
      <c r="B18387" t="s">
        <v>219</v>
      </c>
      <c r="C18387" t="s">
        <v>417</v>
      </c>
      <c r="D18387">
        <v>3807831000</v>
      </c>
      <c r="E18387">
        <v>2019</v>
      </c>
    </row>
    <row r="18388" spans="1:5" x14ac:dyDescent="0.25">
      <c r="A18388" t="s">
        <v>382</v>
      </c>
      <c r="B18388" t="s">
        <v>219</v>
      </c>
      <c r="C18388" t="s">
        <v>417</v>
      </c>
      <c r="D18388">
        <v>2326698000</v>
      </c>
      <c r="E18388">
        <v>2020</v>
      </c>
    </row>
    <row r="18389" spans="1:5" x14ac:dyDescent="0.25">
      <c r="A18389" t="s">
        <v>382</v>
      </c>
      <c r="B18389" t="s">
        <v>219</v>
      </c>
      <c r="C18389" t="s">
        <v>418</v>
      </c>
      <c r="D18389">
        <v>514335000</v>
      </c>
      <c r="E18389">
        <v>2018</v>
      </c>
    </row>
    <row r="18390" spans="1:5" x14ac:dyDescent="0.25">
      <c r="A18390" t="s">
        <v>382</v>
      </c>
      <c r="B18390" t="s">
        <v>219</v>
      </c>
      <c r="C18390" t="s">
        <v>418</v>
      </c>
      <c r="D18390">
        <v>669373000</v>
      </c>
      <c r="E18390">
        <v>2019</v>
      </c>
    </row>
    <row r="18391" spans="1:5" x14ac:dyDescent="0.25">
      <c r="A18391" t="s">
        <v>382</v>
      </c>
      <c r="B18391" t="s">
        <v>219</v>
      </c>
      <c r="C18391" t="s">
        <v>418</v>
      </c>
      <c r="D18391">
        <v>1011613000</v>
      </c>
      <c r="E18391">
        <v>2020</v>
      </c>
    </row>
    <row r="18392" spans="1:5" x14ac:dyDescent="0.25">
      <c r="A18392" t="s">
        <v>382</v>
      </c>
      <c r="B18392" t="s">
        <v>219</v>
      </c>
      <c r="C18392" t="s">
        <v>419</v>
      </c>
      <c r="D18392">
        <v>17518000</v>
      </c>
      <c r="E18392">
        <v>2018</v>
      </c>
    </row>
    <row r="18393" spans="1:5" x14ac:dyDescent="0.25">
      <c r="A18393" t="s">
        <v>382</v>
      </c>
      <c r="B18393" t="s">
        <v>219</v>
      </c>
      <c r="C18393" t="s">
        <v>419</v>
      </c>
      <c r="D18393">
        <v>157000</v>
      </c>
      <c r="E18393">
        <v>2019</v>
      </c>
    </row>
    <row r="18394" spans="1:5" x14ac:dyDescent="0.25">
      <c r="A18394" t="s">
        <v>382</v>
      </c>
      <c r="B18394" t="s">
        <v>219</v>
      </c>
      <c r="C18394" t="s">
        <v>419</v>
      </c>
      <c r="D18394">
        <v>415911000</v>
      </c>
      <c r="E18394">
        <v>2020</v>
      </c>
    </row>
    <row r="18395" spans="1:5" x14ac:dyDescent="0.25">
      <c r="A18395" t="s">
        <v>382</v>
      </c>
      <c r="B18395" t="s">
        <v>219</v>
      </c>
      <c r="C18395" t="s">
        <v>420</v>
      </c>
      <c r="D18395">
        <v>0</v>
      </c>
      <c r="E18395">
        <v>2018</v>
      </c>
    </row>
    <row r="18396" spans="1:5" x14ac:dyDescent="0.25">
      <c r="A18396" t="s">
        <v>382</v>
      </c>
      <c r="B18396" t="s">
        <v>219</v>
      </c>
      <c r="C18396" t="s">
        <v>420</v>
      </c>
      <c r="D18396">
        <v>0</v>
      </c>
      <c r="E18396">
        <v>2019</v>
      </c>
    </row>
    <row r="18397" spans="1:5" x14ac:dyDescent="0.25">
      <c r="A18397" t="s">
        <v>382</v>
      </c>
      <c r="B18397" t="s">
        <v>219</v>
      </c>
      <c r="C18397" t="s">
        <v>420</v>
      </c>
      <c r="D18397">
        <v>0</v>
      </c>
      <c r="E18397">
        <v>2020</v>
      </c>
    </row>
    <row r="18398" spans="1:5" x14ac:dyDescent="0.25">
      <c r="A18398" t="s">
        <v>382</v>
      </c>
      <c r="B18398" t="s">
        <v>219</v>
      </c>
      <c r="C18398" t="s">
        <v>421</v>
      </c>
      <c r="D18398">
        <v>84307000</v>
      </c>
      <c r="E18398">
        <v>2018</v>
      </c>
    </row>
    <row r="18399" spans="1:5" x14ac:dyDescent="0.25">
      <c r="A18399" t="s">
        <v>382</v>
      </c>
      <c r="B18399" t="s">
        <v>219</v>
      </c>
      <c r="C18399" t="s">
        <v>421</v>
      </c>
      <c r="D18399">
        <v>13100000</v>
      </c>
      <c r="E18399">
        <v>2019</v>
      </c>
    </row>
    <row r="18400" spans="1:5" x14ac:dyDescent="0.25">
      <c r="A18400" t="s">
        <v>382</v>
      </c>
      <c r="B18400" t="s">
        <v>219</v>
      </c>
      <c r="C18400" t="s">
        <v>421</v>
      </c>
      <c r="D18400">
        <v>19080000</v>
      </c>
      <c r="E18400">
        <v>2020</v>
      </c>
    </row>
    <row r="18401" spans="1:5" x14ac:dyDescent="0.25">
      <c r="A18401" t="s">
        <v>382</v>
      </c>
      <c r="B18401" t="s">
        <v>219</v>
      </c>
      <c r="C18401" t="s">
        <v>422</v>
      </c>
      <c r="D18401">
        <v>77744000</v>
      </c>
      <c r="E18401">
        <v>2018</v>
      </c>
    </row>
    <row r="18402" spans="1:5" x14ac:dyDescent="0.25">
      <c r="A18402" t="s">
        <v>382</v>
      </c>
      <c r="B18402" t="s">
        <v>219</v>
      </c>
      <c r="C18402" t="s">
        <v>422</v>
      </c>
      <c r="D18402">
        <v>41283000</v>
      </c>
      <c r="E18402">
        <v>2019</v>
      </c>
    </row>
    <row r="18403" spans="1:5" x14ac:dyDescent="0.25">
      <c r="A18403" t="s">
        <v>382</v>
      </c>
      <c r="B18403" t="s">
        <v>219</v>
      </c>
      <c r="C18403" t="s">
        <v>422</v>
      </c>
      <c r="D18403">
        <v>424470000</v>
      </c>
      <c r="E18403">
        <v>2020</v>
      </c>
    </row>
    <row r="18404" spans="1:5" x14ac:dyDescent="0.25">
      <c r="A18404" t="s">
        <v>382</v>
      </c>
      <c r="B18404" t="s">
        <v>219</v>
      </c>
      <c r="C18404" t="s">
        <v>423</v>
      </c>
      <c r="D18404">
        <v>1427431000</v>
      </c>
      <c r="E18404">
        <v>2018</v>
      </c>
    </row>
    <row r="18405" spans="1:5" x14ac:dyDescent="0.25">
      <c r="A18405" t="s">
        <v>382</v>
      </c>
      <c r="B18405" t="s">
        <v>219</v>
      </c>
      <c r="C18405" t="s">
        <v>423</v>
      </c>
      <c r="D18405">
        <v>1773571000</v>
      </c>
      <c r="E18405">
        <v>2019</v>
      </c>
    </row>
    <row r="18406" spans="1:5" x14ac:dyDescent="0.25">
      <c r="A18406" t="s">
        <v>382</v>
      </c>
      <c r="B18406" t="s">
        <v>219</v>
      </c>
      <c r="C18406" t="s">
        <v>423</v>
      </c>
      <c r="D18406">
        <v>1891352000</v>
      </c>
      <c r="E18406">
        <v>2020</v>
      </c>
    </row>
    <row r="18407" spans="1:5" x14ac:dyDescent="0.25">
      <c r="A18407" t="s">
        <v>382</v>
      </c>
      <c r="B18407" t="s">
        <v>219</v>
      </c>
      <c r="C18407" t="s">
        <v>424</v>
      </c>
      <c r="D18407">
        <v>379837000</v>
      </c>
      <c r="E18407">
        <v>2018</v>
      </c>
    </row>
    <row r="18408" spans="1:5" x14ac:dyDescent="0.25">
      <c r="A18408" t="s">
        <v>382</v>
      </c>
      <c r="B18408" t="s">
        <v>219</v>
      </c>
      <c r="C18408" t="s">
        <v>424</v>
      </c>
      <c r="D18408">
        <v>322627000</v>
      </c>
      <c r="E18408">
        <v>2019</v>
      </c>
    </row>
    <row r="18409" spans="1:5" x14ac:dyDescent="0.25">
      <c r="A18409" t="s">
        <v>382</v>
      </c>
      <c r="B18409" t="s">
        <v>219</v>
      </c>
      <c r="C18409" t="s">
        <v>424</v>
      </c>
      <c r="D18409">
        <v>155646000</v>
      </c>
      <c r="E18409">
        <v>2020</v>
      </c>
    </row>
    <row r="18410" spans="1:5" x14ac:dyDescent="0.25">
      <c r="A18410" t="s">
        <v>382</v>
      </c>
      <c r="B18410" t="s">
        <v>219</v>
      </c>
      <c r="C18410" t="s">
        <v>425</v>
      </c>
      <c r="D18410">
        <v>2424494000</v>
      </c>
      <c r="E18410">
        <v>2018</v>
      </c>
    </row>
    <row r="18411" spans="1:5" x14ac:dyDescent="0.25">
      <c r="A18411" t="s">
        <v>382</v>
      </c>
      <c r="B18411" t="s">
        <v>219</v>
      </c>
      <c r="C18411" t="s">
        <v>425</v>
      </c>
      <c r="D18411">
        <v>2108997000</v>
      </c>
      <c r="E18411">
        <v>2019</v>
      </c>
    </row>
    <row r="18412" spans="1:5" x14ac:dyDescent="0.25">
      <c r="A18412" t="s">
        <v>382</v>
      </c>
      <c r="B18412" t="s">
        <v>219</v>
      </c>
      <c r="C18412" t="s">
        <v>425</v>
      </c>
      <c r="D18412">
        <v>1042492000</v>
      </c>
      <c r="E18412">
        <v>2020</v>
      </c>
    </row>
    <row r="18413" spans="1:5" x14ac:dyDescent="0.25">
      <c r="A18413" t="s">
        <v>382</v>
      </c>
      <c r="B18413" t="s">
        <v>219</v>
      </c>
      <c r="C18413" t="s">
        <v>426</v>
      </c>
      <c r="D18413">
        <v>2804331000</v>
      </c>
      <c r="E18413">
        <v>2018</v>
      </c>
    </row>
    <row r="18414" spans="1:5" x14ac:dyDescent="0.25">
      <c r="A18414" t="s">
        <v>382</v>
      </c>
      <c r="B18414" t="s">
        <v>219</v>
      </c>
      <c r="C18414" t="s">
        <v>426</v>
      </c>
      <c r="D18414">
        <v>2431624000</v>
      </c>
      <c r="E18414">
        <v>2019</v>
      </c>
    </row>
    <row r="18415" spans="1:5" x14ac:dyDescent="0.25">
      <c r="A18415" t="s">
        <v>382</v>
      </c>
      <c r="B18415" t="s">
        <v>219</v>
      </c>
      <c r="C18415" t="s">
        <v>426</v>
      </c>
      <c r="D18415">
        <v>1198138000</v>
      </c>
      <c r="E18415">
        <v>2020</v>
      </c>
    </row>
    <row r="18416" spans="1:5" x14ac:dyDescent="0.25">
      <c r="A18416" t="s">
        <v>382</v>
      </c>
      <c r="B18416" t="s">
        <v>219</v>
      </c>
      <c r="C18416" t="s">
        <v>21</v>
      </c>
      <c r="D18416">
        <v>550224000</v>
      </c>
      <c r="E18416">
        <v>2018</v>
      </c>
    </row>
    <row r="18417" spans="1:5" x14ac:dyDescent="0.25">
      <c r="A18417" t="s">
        <v>382</v>
      </c>
      <c r="B18417" t="s">
        <v>219</v>
      </c>
      <c r="C18417" t="s">
        <v>21</v>
      </c>
      <c r="D18417">
        <v>553640000</v>
      </c>
      <c r="E18417">
        <v>2019</v>
      </c>
    </row>
    <row r="18418" spans="1:5" x14ac:dyDescent="0.25">
      <c r="A18418" t="s">
        <v>382</v>
      </c>
      <c r="B18418" t="s">
        <v>219</v>
      </c>
      <c r="C18418" t="s">
        <v>21</v>
      </c>
      <c r="D18418">
        <v>430012000</v>
      </c>
      <c r="E18418">
        <v>2020</v>
      </c>
    </row>
    <row r="18419" spans="1:5" x14ac:dyDescent="0.25">
      <c r="A18419" t="s">
        <v>382</v>
      </c>
      <c r="B18419" t="s">
        <v>219</v>
      </c>
      <c r="C18419" t="s">
        <v>427</v>
      </c>
      <c r="D18419">
        <v>2718989000</v>
      </c>
      <c r="E18419">
        <v>2018</v>
      </c>
    </row>
    <row r="18420" spans="1:5" x14ac:dyDescent="0.25">
      <c r="A18420" t="s">
        <v>382</v>
      </c>
      <c r="B18420" t="s">
        <v>219</v>
      </c>
      <c r="C18420" t="s">
        <v>427</v>
      </c>
      <c r="D18420">
        <v>2847358000</v>
      </c>
      <c r="E18420">
        <v>2019</v>
      </c>
    </row>
    <row r="18421" spans="1:5" x14ac:dyDescent="0.25">
      <c r="A18421" t="s">
        <v>382</v>
      </c>
      <c r="B18421" t="s">
        <v>219</v>
      </c>
      <c r="C18421" t="s">
        <v>427</v>
      </c>
      <c r="D18421">
        <v>2635694000</v>
      </c>
      <c r="E18421">
        <v>2020</v>
      </c>
    </row>
    <row r="18422" spans="1:5" x14ac:dyDescent="0.25">
      <c r="A18422" t="s">
        <v>382</v>
      </c>
      <c r="B18422" t="s">
        <v>219</v>
      </c>
      <c r="C18422" t="s">
        <v>13</v>
      </c>
      <c r="D18422">
        <v>695718000</v>
      </c>
      <c r="E18422">
        <v>2018</v>
      </c>
    </row>
    <row r="18423" spans="1:5" x14ac:dyDescent="0.25">
      <c r="A18423" t="s">
        <v>382</v>
      </c>
      <c r="B18423" t="s">
        <v>219</v>
      </c>
      <c r="C18423" t="s">
        <v>13</v>
      </c>
      <c r="D18423">
        <v>669373000</v>
      </c>
      <c r="E18423">
        <v>2019</v>
      </c>
    </row>
    <row r="18424" spans="1:5" x14ac:dyDescent="0.25">
      <c r="A18424" t="s">
        <v>382</v>
      </c>
      <c r="B18424" t="s">
        <v>219</v>
      </c>
      <c r="C18424" t="s">
        <v>13</v>
      </c>
      <c r="D18424">
        <v>3306100000</v>
      </c>
      <c r="E18424">
        <v>2020</v>
      </c>
    </row>
    <row r="18425" spans="1:5" x14ac:dyDescent="0.25">
      <c r="A18425" t="s">
        <v>382</v>
      </c>
      <c r="B18425" t="s">
        <v>219</v>
      </c>
      <c r="C18425" t="s">
        <v>16</v>
      </c>
      <c r="D18425">
        <v>0</v>
      </c>
      <c r="E18425">
        <v>2018</v>
      </c>
    </row>
    <row r="18426" spans="1:5" x14ac:dyDescent="0.25">
      <c r="A18426" t="s">
        <v>382</v>
      </c>
      <c r="B18426" t="s">
        <v>219</v>
      </c>
      <c r="C18426" t="s">
        <v>16</v>
      </c>
      <c r="D18426">
        <v>0</v>
      </c>
      <c r="E18426">
        <v>2019</v>
      </c>
    </row>
    <row r="18427" spans="1:5" x14ac:dyDescent="0.25">
      <c r="A18427" t="s">
        <v>382</v>
      </c>
      <c r="B18427" t="s">
        <v>219</v>
      </c>
      <c r="C18427" t="s">
        <v>16</v>
      </c>
      <c r="D18427">
        <v>0</v>
      </c>
      <c r="E18427">
        <v>2020</v>
      </c>
    </row>
    <row r="18428" spans="1:5" x14ac:dyDescent="0.25">
      <c r="A18428" t="s">
        <v>382</v>
      </c>
      <c r="B18428" t="s">
        <v>219</v>
      </c>
      <c r="C18428" t="s">
        <v>428</v>
      </c>
      <c r="D18428">
        <v>0</v>
      </c>
      <c r="E18428">
        <v>2018</v>
      </c>
    </row>
    <row r="18429" spans="1:5" x14ac:dyDescent="0.25">
      <c r="A18429" t="s">
        <v>382</v>
      </c>
      <c r="B18429" t="s">
        <v>219</v>
      </c>
      <c r="C18429" t="s">
        <v>428</v>
      </c>
      <c r="D18429">
        <v>0</v>
      </c>
      <c r="E18429">
        <v>2020</v>
      </c>
    </row>
    <row r="18430" spans="1:5" x14ac:dyDescent="0.25">
      <c r="A18430" t="s">
        <v>382</v>
      </c>
      <c r="B18430" t="s">
        <v>219</v>
      </c>
      <c r="C18430" t="s">
        <v>429</v>
      </c>
      <c r="D18430">
        <v>0</v>
      </c>
      <c r="E18430">
        <v>2018</v>
      </c>
    </row>
    <row r="18431" spans="1:5" x14ac:dyDescent="0.25">
      <c r="A18431" t="s">
        <v>382</v>
      </c>
      <c r="B18431" t="s">
        <v>219</v>
      </c>
      <c r="C18431" t="s">
        <v>429</v>
      </c>
      <c r="D18431">
        <v>0</v>
      </c>
      <c r="E18431">
        <v>2019</v>
      </c>
    </row>
    <row r="18432" spans="1:5" x14ac:dyDescent="0.25">
      <c r="A18432" t="s">
        <v>382</v>
      </c>
      <c r="B18432" t="s">
        <v>219</v>
      </c>
      <c r="C18432" t="s">
        <v>429</v>
      </c>
      <c r="D18432">
        <v>0</v>
      </c>
      <c r="E18432">
        <v>2019</v>
      </c>
    </row>
    <row r="18433" spans="1:5" x14ac:dyDescent="0.25">
      <c r="A18433" t="s">
        <v>382</v>
      </c>
      <c r="B18433" t="s">
        <v>219</v>
      </c>
      <c r="C18433" t="s">
        <v>429</v>
      </c>
      <c r="D18433">
        <v>0</v>
      </c>
      <c r="E18433">
        <v>2020</v>
      </c>
    </row>
    <row r="18434" spans="1:5" x14ac:dyDescent="0.25">
      <c r="A18434" t="s">
        <v>382</v>
      </c>
      <c r="B18434" t="s">
        <v>219</v>
      </c>
      <c r="C18434" t="s">
        <v>430</v>
      </c>
      <c r="D18434">
        <v>2585626000</v>
      </c>
      <c r="E18434">
        <v>2018</v>
      </c>
    </row>
    <row r="18435" spans="1:5" x14ac:dyDescent="0.25">
      <c r="A18435" t="s">
        <v>382</v>
      </c>
      <c r="B18435" t="s">
        <v>219</v>
      </c>
      <c r="C18435" t="s">
        <v>430</v>
      </c>
      <c r="D18435">
        <v>2562827000</v>
      </c>
      <c r="E18435">
        <v>2019</v>
      </c>
    </row>
    <row r="18436" spans="1:5" x14ac:dyDescent="0.25">
      <c r="A18436" t="s">
        <v>382</v>
      </c>
      <c r="B18436" t="s">
        <v>219</v>
      </c>
      <c r="C18436" t="s">
        <v>430</v>
      </c>
      <c r="D18436">
        <v>1407279000</v>
      </c>
      <c r="E18436">
        <v>2020</v>
      </c>
    </row>
    <row r="18437" spans="1:5" x14ac:dyDescent="0.25">
      <c r="A18437" t="s">
        <v>382</v>
      </c>
      <c r="B18437" t="s">
        <v>219</v>
      </c>
      <c r="C18437" t="s">
        <v>431</v>
      </c>
      <c r="D18437">
        <v>0</v>
      </c>
      <c r="E18437">
        <v>2018</v>
      </c>
    </row>
    <row r="18438" spans="1:5" x14ac:dyDescent="0.25">
      <c r="A18438" t="s">
        <v>382</v>
      </c>
      <c r="B18438" t="s">
        <v>219</v>
      </c>
      <c r="C18438" t="s">
        <v>431</v>
      </c>
      <c r="D18438">
        <v>0</v>
      </c>
      <c r="E18438">
        <v>2019</v>
      </c>
    </row>
    <row r="18439" spans="1:5" x14ac:dyDescent="0.25">
      <c r="A18439" t="s">
        <v>382</v>
      </c>
      <c r="B18439" t="s">
        <v>219</v>
      </c>
      <c r="C18439" t="s">
        <v>431</v>
      </c>
      <c r="D18439">
        <v>0</v>
      </c>
      <c r="E18439">
        <v>2020</v>
      </c>
    </row>
    <row r="18440" spans="1:5" x14ac:dyDescent="0.25">
      <c r="A18440" t="s">
        <v>382</v>
      </c>
      <c r="B18440" t="s">
        <v>219</v>
      </c>
      <c r="C18440" t="s">
        <v>432</v>
      </c>
      <c r="D18440">
        <v>43465</v>
      </c>
      <c r="E18440">
        <v>2018</v>
      </c>
    </row>
    <row r="18441" spans="1:5" x14ac:dyDescent="0.25">
      <c r="A18441" t="s">
        <v>382</v>
      </c>
      <c r="B18441" t="s">
        <v>219</v>
      </c>
      <c r="C18441" t="s">
        <v>432</v>
      </c>
      <c r="D18441">
        <v>43830</v>
      </c>
      <c r="E18441">
        <v>2019</v>
      </c>
    </row>
    <row r="18442" spans="1:5" x14ac:dyDescent="0.25">
      <c r="A18442" t="s">
        <v>382</v>
      </c>
      <c r="B18442" t="s">
        <v>219</v>
      </c>
      <c r="C18442" t="s">
        <v>432</v>
      </c>
      <c r="D18442">
        <v>44196</v>
      </c>
      <c r="E18442">
        <v>2020</v>
      </c>
    </row>
    <row r="18443" spans="1:5" x14ac:dyDescent="0.25">
      <c r="A18443" t="s">
        <v>382</v>
      </c>
      <c r="B18443" t="s">
        <v>219</v>
      </c>
      <c r="C18443" t="s">
        <v>433</v>
      </c>
      <c r="D18443">
        <v>500275000</v>
      </c>
      <c r="E18443">
        <v>2018</v>
      </c>
    </row>
    <row r="18444" spans="1:5" x14ac:dyDescent="0.25">
      <c r="A18444" t="s">
        <v>382</v>
      </c>
      <c r="B18444" t="s">
        <v>219</v>
      </c>
      <c r="C18444" t="s">
        <v>433</v>
      </c>
      <c r="D18444">
        <v>384852000</v>
      </c>
      <c r="E18444">
        <v>2019</v>
      </c>
    </row>
    <row r="18445" spans="1:5" x14ac:dyDescent="0.25">
      <c r="A18445" t="s">
        <v>382</v>
      </c>
      <c r="B18445" t="s">
        <v>219</v>
      </c>
      <c r="C18445" t="s">
        <v>433</v>
      </c>
      <c r="D18445">
        <v>432874000</v>
      </c>
      <c r="E18445">
        <v>2020</v>
      </c>
    </row>
    <row r="18446" spans="1:5" x14ac:dyDescent="0.25">
      <c r="A18446" t="s">
        <v>382</v>
      </c>
      <c r="B18446" t="s">
        <v>219</v>
      </c>
      <c r="C18446" t="s">
        <v>434</v>
      </c>
      <c r="D18446">
        <v>3296681000</v>
      </c>
      <c r="E18446">
        <v>2018</v>
      </c>
    </row>
    <row r="18447" spans="1:5" x14ac:dyDescent="0.25">
      <c r="A18447" t="s">
        <v>382</v>
      </c>
      <c r="B18447" t="s">
        <v>219</v>
      </c>
      <c r="C18447" t="s">
        <v>434</v>
      </c>
      <c r="D18447">
        <v>2526398000</v>
      </c>
      <c r="E18447">
        <v>2019</v>
      </c>
    </row>
    <row r="18448" spans="1:5" x14ac:dyDescent="0.25">
      <c r="A18448" t="s">
        <v>382</v>
      </c>
      <c r="B18448" t="s">
        <v>219</v>
      </c>
      <c r="C18448" t="s">
        <v>434</v>
      </c>
      <c r="D18448">
        <v>3039472000</v>
      </c>
      <c r="E18448">
        <v>2020</v>
      </c>
    </row>
    <row r="18449" spans="1:5" x14ac:dyDescent="0.25">
      <c r="A18449" t="s">
        <v>382</v>
      </c>
      <c r="B18449" t="s">
        <v>219</v>
      </c>
      <c r="C18449" t="s">
        <v>435</v>
      </c>
      <c r="D18449">
        <v>0</v>
      </c>
      <c r="E18449">
        <v>2018</v>
      </c>
    </row>
    <row r="18450" spans="1:5" x14ac:dyDescent="0.25">
      <c r="A18450" t="s">
        <v>382</v>
      </c>
      <c r="B18450" t="s">
        <v>219</v>
      </c>
      <c r="C18450" t="s">
        <v>435</v>
      </c>
      <c r="D18450">
        <v>0</v>
      </c>
      <c r="E18450">
        <v>2019</v>
      </c>
    </row>
    <row r="18451" spans="1:5" x14ac:dyDescent="0.25">
      <c r="A18451" t="s">
        <v>382</v>
      </c>
      <c r="B18451" t="s">
        <v>219</v>
      </c>
      <c r="C18451" t="s">
        <v>435</v>
      </c>
      <c r="D18451">
        <v>0</v>
      </c>
      <c r="E18451">
        <v>2020</v>
      </c>
    </row>
    <row r="18452" spans="1:5" x14ac:dyDescent="0.25">
      <c r="A18452" t="s">
        <v>382</v>
      </c>
      <c r="B18452" t="s">
        <v>219</v>
      </c>
      <c r="C18452" t="s">
        <v>436</v>
      </c>
      <c r="D18452">
        <v>0</v>
      </c>
      <c r="E18452">
        <v>2018</v>
      </c>
    </row>
    <row r="18453" spans="1:5" x14ac:dyDescent="0.25">
      <c r="A18453" t="s">
        <v>382</v>
      </c>
      <c r="B18453" t="s">
        <v>219</v>
      </c>
      <c r="C18453" t="s">
        <v>436</v>
      </c>
      <c r="D18453">
        <v>0</v>
      </c>
      <c r="E18453">
        <v>2019</v>
      </c>
    </row>
    <row r="18454" spans="1:5" x14ac:dyDescent="0.25">
      <c r="A18454" t="s">
        <v>382</v>
      </c>
      <c r="B18454" t="s">
        <v>219</v>
      </c>
      <c r="C18454" t="s">
        <v>436</v>
      </c>
      <c r="D18454">
        <v>0</v>
      </c>
      <c r="E18454">
        <v>2020</v>
      </c>
    </row>
    <row r="18455" spans="1:5" x14ac:dyDescent="0.25">
      <c r="A18455" t="s">
        <v>382</v>
      </c>
      <c r="B18455" t="s">
        <v>219</v>
      </c>
      <c r="C18455" t="s">
        <v>437</v>
      </c>
      <c r="D18455">
        <v>5095064000</v>
      </c>
      <c r="E18455">
        <v>2018</v>
      </c>
    </row>
    <row r="18456" spans="1:5" x14ac:dyDescent="0.25">
      <c r="A18456" t="s">
        <v>382</v>
      </c>
      <c r="B18456" t="s">
        <v>219</v>
      </c>
      <c r="C18456" t="s">
        <v>437</v>
      </c>
      <c r="D18456">
        <v>5201549000</v>
      </c>
      <c r="E18456">
        <v>2019</v>
      </c>
    </row>
    <row r="18457" spans="1:5" x14ac:dyDescent="0.25">
      <c r="A18457" t="s">
        <v>382</v>
      </c>
      <c r="B18457" t="s">
        <v>219</v>
      </c>
      <c r="C18457" t="s">
        <v>437</v>
      </c>
      <c r="D18457">
        <v>4177491000</v>
      </c>
      <c r="E18457">
        <v>2020</v>
      </c>
    </row>
    <row r="18458" spans="1:5" x14ac:dyDescent="0.25">
      <c r="A18458" t="s">
        <v>382</v>
      </c>
      <c r="B18458" t="s">
        <v>219</v>
      </c>
      <c r="C18458" t="s">
        <v>438</v>
      </c>
      <c r="D18458">
        <v>2548728000</v>
      </c>
      <c r="E18458">
        <v>2018</v>
      </c>
    </row>
    <row r="18459" spans="1:5" x14ac:dyDescent="0.25">
      <c r="A18459" t="s">
        <v>382</v>
      </c>
      <c r="B18459" t="s">
        <v>219</v>
      </c>
      <c r="C18459" t="s">
        <v>438</v>
      </c>
      <c r="D18459">
        <v>2532773000</v>
      </c>
      <c r="E18459">
        <v>2019</v>
      </c>
    </row>
    <row r="18460" spans="1:5" x14ac:dyDescent="0.25">
      <c r="A18460" t="s">
        <v>382</v>
      </c>
      <c r="B18460" t="s">
        <v>219</v>
      </c>
      <c r="C18460" t="s">
        <v>438</v>
      </c>
      <c r="D18460">
        <v>1411916000</v>
      </c>
      <c r="E18460">
        <v>2020</v>
      </c>
    </row>
    <row r="18461" spans="1:5" x14ac:dyDescent="0.25">
      <c r="A18461" t="s">
        <v>382</v>
      </c>
      <c r="B18461" t="s">
        <v>219</v>
      </c>
      <c r="C18461" t="s">
        <v>439</v>
      </c>
      <c r="D18461">
        <v>0</v>
      </c>
      <c r="E18461">
        <v>2018</v>
      </c>
    </row>
    <row r="18462" spans="1:5" x14ac:dyDescent="0.25">
      <c r="A18462" t="s">
        <v>382</v>
      </c>
      <c r="B18462" t="s">
        <v>219</v>
      </c>
      <c r="C18462" t="s">
        <v>439</v>
      </c>
      <c r="D18462">
        <v>0</v>
      </c>
      <c r="E18462">
        <v>2019</v>
      </c>
    </row>
    <row r="18463" spans="1:5" x14ac:dyDescent="0.25">
      <c r="A18463" t="s">
        <v>382</v>
      </c>
      <c r="B18463" t="s">
        <v>219</v>
      </c>
      <c r="C18463" t="s">
        <v>439</v>
      </c>
      <c r="D18463">
        <v>0</v>
      </c>
      <c r="E18463">
        <v>2020</v>
      </c>
    </row>
    <row r="18464" spans="1:5" x14ac:dyDescent="0.25">
      <c r="A18464" t="s">
        <v>382</v>
      </c>
      <c r="B18464" t="s">
        <v>219</v>
      </c>
      <c r="C18464" t="s">
        <v>23</v>
      </c>
      <c r="D18464">
        <v>36898000</v>
      </c>
      <c r="E18464">
        <v>2018</v>
      </c>
    </row>
    <row r="18465" spans="1:5" x14ac:dyDescent="0.25">
      <c r="A18465" t="s">
        <v>382</v>
      </c>
      <c r="B18465" t="s">
        <v>219</v>
      </c>
      <c r="C18465" t="s">
        <v>23</v>
      </c>
      <c r="D18465">
        <v>30054000</v>
      </c>
      <c r="E18465">
        <v>2019</v>
      </c>
    </row>
    <row r="18466" spans="1:5" x14ac:dyDescent="0.25">
      <c r="A18466" t="s">
        <v>382</v>
      </c>
      <c r="B18466" t="s">
        <v>219</v>
      </c>
      <c r="C18466" t="s">
        <v>23</v>
      </c>
      <c r="D18466">
        <v>-4637000</v>
      </c>
      <c r="E18466">
        <v>2020</v>
      </c>
    </row>
    <row r="18467" spans="1:5" x14ac:dyDescent="0.25">
      <c r="A18467" t="s">
        <v>382</v>
      </c>
      <c r="B18467" t="s">
        <v>219</v>
      </c>
      <c r="C18467" t="s">
        <v>440</v>
      </c>
      <c r="D18467">
        <v>0</v>
      </c>
      <c r="E18467">
        <v>2018</v>
      </c>
    </row>
    <row r="18468" spans="1:5" x14ac:dyDescent="0.25">
      <c r="A18468" t="s">
        <v>382</v>
      </c>
      <c r="B18468" t="s">
        <v>219</v>
      </c>
      <c r="C18468" t="s">
        <v>440</v>
      </c>
      <c r="D18468">
        <v>0</v>
      </c>
      <c r="E18468">
        <v>2019</v>
      </c>
    </row>
    <row r="18469" spans="1:5" x14ac:dyDescent="0.25">
      <c r="A18469" t="s">
        <v>382</v>
      </c>
      <c r="B18469" t="s">
        <v>219</v>
      </c>
      <c r="C18469" t="s">
        <v>440</v>
      </c>
      <c r="D18469">
        <v>0</v>
      </c>
      <c r="E18469">
        <v>2020</v>
      </c>
    </row>
    <row r="18470" spans="1:5" x14ac:dyDescent="0.25">
      <c r="A18470" t="s">
        <v>382</v>
      </c>
      <c r="B18470" t="s">
        <v>219</v>
      </c>
      <c r="C18470" t="s">
        <v>22</v>
      </c>
      <c r="D18470">
        <v>815923000</v>
      </c>
      <c r="E18470">
        <v>2018</v>
      </c>
    </row>
    <row r="18471" spans="1:5" x14ac:dyDescent="0.25">
      <c r="A18471" t="s">
        <v>382</v>
      </c>
      <c r="B18471" t="s">
        <v>219</v>
      </c>
      <c r="C18471" t="s">
        <v>22</v>
      </c>
      <c r="D18471">
        <v>789353000</v>
      </c>
      <c r="E18471">
        <v>2019</v>
      </c>
    </row>
    <row r="18472" spans="1:5" x14ac:dyDescent="0.25">
      <c r="A18472" t="s">
        <v>382</v>
      </c>
      <c r="B18472" t="s">
        <v>219</v>
      </c>
      <c r="C18472" t="s">
        <v>22</v>
      </c>
      <c r="D18472">
        <v>784400000</v>
      </c>
      <c r="E18472">
        <v>2020</v>
      </c>
    </row>
    <row r="18473" spans="1:5" x14ac:dyDescent="0.25">
      <c r="A18473" t="s">
        <v>382</v>
      </c>
      <c r="B18473" t="s">
        <v>219</v>
      </c>
      <c r="C18473" t="s">
        <v>441</v>
      </c>
      <c r="D18473">
        <v>0</v>
      </c>
      <c r="E18473">
        <v>2018</v>
      </c>
    </row>
    <row r="18474" spans="1:5" x14ac:dyDescent="0.25">
      <c r="A18474" t="s">
        <v>382</v>
      </c>
      <c r="B18474" t="s">
        <v>219</v>
      </c>
      <c r="C18474" t="s">
        <v>441</v>
      </c>
      <c r="D18474">
        <v>0</v>
      </c>
      <c r="E18474">
        <v>2019</v>
      </c>
    </row>
    <row r="18475" spans="1:5" x14ac:dyDescent="0.25">
      <c r="A18475" t="s">
        <v>382</v>
      </c>
      <c r="B18475" t="s">
        <v>219</v>
      </c>
      <c r="C18475" t="s">
        <v>441</v>
      </c>
      <c r="D18475">
        <v>0</v>
      </c>
      <c r="E18475">
        <v>2020</v>
      </c>
    </row>
    <row r="18476" spans="1:5" x14ac:dyDescent="0.25">
      <c r="A18476" t="s">
        <v>382</v>
      </c>
      <c r="B18476" t="s">
        <v>219</v>
      </c>
      <c r="C18476" t="s">
        <v>11</v>
      </c>
      <c r="D18476">
        <v>0</v>
      </c>
      <c r="E18476">
        <v>2018</v>
      </c>
    </row>
    <row r="18477" spans="1:5" x14ac:dyDescent="0.25">
      <c r="A18477" t="s">
        <v>382</v>
      </c>
      <c r="B18477" t="s">
        <v>219</v>
      </c>
      <c r="C18477" t="s">
        <v>11</v>
      </c>
      <c r="D18477">
        <v>0</v>
      </c>
      <c r="E18477">
        <v>2019</v>
      </c>
    </row>
    <row r="18478" spans="1:5" x14ac:dyDescent="0.25">
      <c r="A18478" t="s">
        <v>382</v>
      </c>
      <c r="B18478" t="s">
        <v>219</v>
      </c>
      <c r="C18478" t="s">
        <v>11</v>
      </c>
      <c r="D18478">
        <v>0</v>
      </c>
      <c r="E18478">
        <v>2020</v>
      </c>
    </row>
    <row r="18479" spans="1:5" x14ac:dyDescent="0.25">
      <c r="A18479" t="s">
        <v>382</v>
      </c>
      <c r="B18479" t="s">
        <v>219</v>
      </c>
      <c r="C18479" t="s">
        <v>19</v>
      </c>
      <c r="D18479">
        <v>30686223000</v>
      </c>
      <c r="E18479">
        <v>2018</v>
      </c>
    </row>
    <row r="18480" spans="1:5" x14ac:dyDescent="0.25">
      <c r="A18480" t="s">
        <v>382</v>
      </c>
      <c r="B18480" t="s">
        <v>219</v>
      </c>
      <c r="C18480" t="s">
        <v>19</v>
      </c>
      <c r="D18480">
        <v>31231630000</v>
      </c>
      <c r="E18480">
        <v>2019</v>
      </c>
    </row>
    <row r="18481" spans="1:5" x14ac:dyDescent="0.25">
      <c r="A18481" t="s">
        <v>382</v>
      </c>
      <c r="B18481" t="s">
        <v>219</v>
      </c>
      <c r="C18481" t="s">
        <v>19</v>
      </c>
      <c r="D18481">
        <v>34786846000</v>
      </c>
      <c r="E18481">
        <v>2020</v>
      </c>
    </row>
    <row r="18482" spans="1:5" x14ac:dyDescent="0.25">
      <c r="A18482" t="s">
        <v>382</v>
      </c>
      <c r="B18482" t="s">
        <v>219</v>
      </c>
      <c r="C18482" t="s">
        <v>18</v>
      </c>
      <c r="D18482">
        <v>26659104000</v>
      </c>
      <c r="E18482">
        <v>2018</v>
      </c>
    </row>
    <row r="18483" spans="1:5" x14ac:dyDescent="0.25">
      <c r="A18483" t="s">
        <v>382</v>
      </c>
      <c r="B18483" t="s">
        <v>219</v>
      </c>
      <c r="C18483" t="s">
        <v>18</v>
      </c>
      <c r="D18483">
        <v>28101319000</v>
      </c>
      <c r="E18483">
        <v>2019</v>
      </c>
    </row>
    <row r="18484" spans="1:5" x14ac:dyDescent="0.25">
      <c r="A18484" t="s">
        <v>382</v>
      </c>
      <c r="B18484" t="s">
        <v>219</v>
      </c>
      <c r="C18484" t="s">
        <v>18</v>
      </c>
      <c r="D18484">
        <v>31128608000</v>
      </c>
      <c r="E18484">
        <v>2020</v>
      </c>
    </row>
    <row r="18485" spans="1:5" x14ac:dyDescent="0.25">
      <c r="A18485" t="s">
        <v>382</v>
      </c>
      <c r="B18485" t="s">
        <v>219</v>
      </c>
      <c r="C18485" t="s">
        <v>442</v>
      </c>
      <c r="D18485">
        <v>0</v>
      </c>
      <c r="E18485">
        <v>2018</v>
      </c>
    </row>
    <row r="18486" spans="1:5" x14ac:dyDescent="0.25">
      <c r="A18486" t="s">
        <v>382</v>
      </c>
      <c r="B18486" t="s">
        <v>219</v>
      </c>
      <c r="C18486" t="s">
        <v>442</v>
      </c>
      <c r="D18486">
        <v>0</v>
      </c>
      <c r="E18486">
        <v>2019</v>
      </c>
    </row>
    <row r="18487" spans="1:5" x14ac:dyDescent="0.25">
      <c r="A18487" t="s">
        <v>382</v>
      </c>
      <c r="B18487" t="s">
        <v>219</v>
      </c>
      <c r="C18487" t="s">
        <v>442</v>
      </c>
      <c r="D18487">
        <v>0</v>
      </c>
      <c r="E18487">
        <v>2020</v>
      </c>
    </row>
    <row r="18488" spans="1:5" x14ac:dyDescent="0.25">
      <c r="A18488" t="s">
        <v>382</v>
      </c>
      <c r="B18488" t="s">
        <v>219</v>
      </c>
      <c r="C18488" t="s">
        <v>443</v>
      </c>
      <c r="D18488">
        <v>3989902000</v>
      </c>
      <c r="E18488">
        <v>2018</v>
      </c>
    </row>
    <row r="18489" spans="1:5" x14ac:dyDescent="0.25">
      <c r="A18489" t="s">
        <v>382</v>
      </c>
      <c r="B18489" t="s">
        <v>219</v>
      </c>
      <c r="C18489" t="s">
        <v>443</v>
      </c>
      <c r="D18489">
        <v>23830519000</v>
      </c>
      <c r="E18489">
        <v>2019</v>
      </c>
    </row>
    <row r="18490" spans="1:5" x14ac:dyDescent="0.25">
      <c r="A18490" t="s">
        <v>382</v>
      </c>
      <c r="B18490" t="s">
        <v>219</v>
      </c>
      <c r="C18490" t="s">
        <v>443</v>
      </c>
      <c r="D18490">
        <v>23116359000</v>
      </c>
      <c r="E18490">
        <v>2020</v>
      </c>
    </row>
    <row r="18491" spans="1:5" x14ac:dyDescent="0.25">
      <c r="A18491" t="s">
        <v>382</v>
      </c>
      <c r="B18491" t="s">
        <v>219</v>
      </c>
      <c r="C18491" t="s">
        <v>444</v>
      </c>
      <c r="D18491">
        <v>-1144966000</v>
      </c>
      <c r="E18491">
        <v>2018</v>
      </c>
    </row>
    <row r="18492" spans="1:5" x14ac:dyDescent="0.25">
      <c r="A18492" t="s">
        <v>382</v>
      </c>
      <c r="B18492" t="s">
        <v>219</v>
      </c>
      <c r="C18492" t="s">
        <v>444</v>
      </c>
      <c r="D18492">
        <v>884602000</v>
      </c>
      <c r="E18492">
        <v>2019</v>
      </c>
    </row>
    <row r="18493" spans="1:5" x14ac:dyDescent="0.25">
      <c r="A18493" t="s">
        <v>382</v>
      </c>
      <c r="B18493" t="s">
        <v>219</v>
      </c>
      <c r="C18493" t="s">
        <v>444</v>
      </c>
      <c r="D18493">
        <v>2279585000</v>
      </c>
      <c r="E18493">
        <v>2020</v>
      </c>
    </row>
    <row r="18494" spans="1:5" x14ac:dyDescent="0.25">
      <c r="A18494" t="s">
        <v>382</v>
      </c>
      <c r="B18494" t="s">
        <v>219</v>
      </c>
      <c r="C18494" t="s">
        <v>445</v>
      </c>
      <c r="D18494">
        <v>0</v>
      </c>
      <c r="E18494">
        <v>2018</v>
      </c>
    </row>
    <row r="18495" spans="1:5" x14ac:dyDescent="0.25">
      <c r="A18495" t="s">
        <v>382</v>
      </c>
      <c r="B18495" t="s">
        <v>219</v>
      </c>
      <c r="C18495" t="s">
        <v>445</v>
      </c>
      <c r="D18495">
        <v>0</v>
      </c>
      <c r="E18495">
        <v>2019</v>
      </c>
    </row>
    <row r="18496" spans="1:5" x14ac:dyDescent="0.25">
      <c r="A18496" t="s">
        <v>382</v>
      </c>
      <c r="B18496" t="s">
        <v>219</v>
      </c>
      <c r="C18496" t="s">
        <v>445</v>
      </c>
      <c r="D18496">
        <v>0</v>
      </c>
      <c r="E18496">
        <v>2020</v>
      </c>
    </row>
    <row r="18497" spans="1:5" x14ac:dyDescent="0.25">
      <c r="A18497" t="s">
        <v>382</v>
      </c>
      <c r="B18497" t="s">
        <v>219</v>
      </c>
      <c r="C18497" t="s">
        <v>446</v>
      </c>
      <c r="D18497">
        <v>0</v>
      </c>
      <c r="E18497">
        <v>2018</v>
      </c>
    </row>
    <row r="18498" spans="1:5" x14ac:dyDescent="0.25">
      <c r="A18498" t="s">
        <v>382</v>
      </c>
      <c r="B18498" t="s">
        <v>219</v>
      </c>
      <c r="C18498" t="s">
        <v>446</v>
      </c>
      <c r="D18498">
        <v>0</v>
      </c>
      <c r="E18498">
        <v>2019</v>
      </c>
    </row>
    <row r="18499" spans="1:5" x14ac:dyDescent="0.25">
      <c r="A18499" t="s">
        <v>382</v>
      </c>
      <c r="B18499" t="s">
        <v>219</v>
      </c>
      <c r="C18499" t="s">
        <v>446</v>
      </c>
      <c r="D18499">
        <v>0</v>
      </c>
      <c r="E18499">
        <v>2020</v>
      </c>
    </row>
    <row r="18500" spans="1:5" x14ac:dyDescent="0.25">
      <c r="A18500" t="s">
        <v>382</v>
      </c>
      <c r="B18500" t="s">
        <v>219</v>
      </c>
      <c r="C18500" t="s">
        <v>447</v>
      </c>
      <c r="D18500">
        <v>-9923162000</v>
      </c>
      <c r="E18500">
        <v>2018</v>
      </c>
    </row>
    <row r="18501" spans="1:5" x14ac:dyDescent="0.25">
      <c r="A18501" t="s">
        <v>382</v>
      </c>
      <c r="B18501" t="s">
        <v>219</v>
      </c>
      <c r="C18501" t="s">
        <v>447</v>
      </c>
      <c r="D18501">
        <v>-13220379000</v>
      </c>
      <c r="E18501">
        <v>2019</v>
      </c>
    </row>
    <row r="18502" spans="1:5" x14ac:dyDescent="0.25">
      <c r="A18502" t="s">
        <v>382</v>
      </c>
      <c r="B18502" t="s">
        <v>219</v>
      </c>
      <c r="C18502" t="s">
        <v>447</v>
      </c>
      <c r="D18502">
        <v>-13335864000</v>
      </c>
      <c r="E18502">
        <v>2020</v>
      </c>
    </row>
    <row r="18503" spans="1:5" x14ac:dyDescent="0.25">
      <c r="A18503" t="s">
        <v>382</v>
      </c>
      <c r="B18503" t="s">
        <v>219</v>
      </c>
      <c r="C18503" t="s">
        <v>448</v>
      </c>
      <c r="D18503">
        <v>0</v>
      </c>
      <c r="E18503">
        <v>2018</v>
      </c>
    </row>
    <row r="18504" spans="1:5" x14ac:dyDescent="0.25">
      <c r="A18504" t="s">
        <v>382</v>
      </c>
      <c r="B18504" t="s">
        <v>219</v>
      </c>
      <c r="C18504" t="s">
        <v>448</v>
      </c>
      <c r="D18504">
        <v>0</v>
      </c>
      <c r="E18504">
        <v>2019</v>
      </c>
    </row>
    <row r="18505" spans="1:5" x14ac:dyDescent="0.25">
      <c r="A18505" t="s">
        <v>382</v>
      </c>
      <c r="B18505" t="s">
        <v>219</v>
      </c>
      <c r="C18505" t="s">
        <v>448</v>
      </c>
      <c r="D18505">
        <v>0</v>
      </c>
      <c r="E18505">
        <v>2020</v>
      </c>
    </row>
    <row r="18506" spans="1:5" x14ac:dyDescent="0.25">
      <c r="A18506" t="s">
        <v>382</v>
      </c>
      <c r="B18506" t="s">
        <v>219</v>
      </c>
      <c r="C18506" t="s">
        <v>449</v>
      </c>
      <c r="D18506">
        <v>-196722000</v>
      </c>
      <c r="E18506">
        <v>2018</v>
      </c>
    </row>
    <row r="18507" spans="1:5" x14ac:dyDescent="0.25">
      <c r="A18507" t="s">
        <v>382</v>
      </c>
      <c r="B18507" t="s">
        <v>219</v>
      </c>
      <c r="C18507" t="s">
        <v>449</v>
      </c>
      <c r="D18507">
        <v>-1064952000</v>
      </c>
      <c r="E18507">
        <v>2019</v>
      </c>
    </row>
    <row r="18508" spans="1:5" x14ac:dyDescent="0.25">
      <c r="A18508" t="s">
        <v>382</v>
      </c>
      <c r="B18508" t="s">
        <v>219</v>
      </c>
      <c r="C18508" t="s">
        <v>449</v>
      </c>
      <c r="D18508">
        <v>-371704000</v>
      </c>
      <c r="E18508">
        <v>2020</v>
      </c>
    </row>
    <row r="18509" spans="1:5" x14ac:dyDescent="0.25">
      <c r="A18509" t="s">
        <v>382</v>
      </c>
      <c r="B18509" t="s">
        <v>219</v>
      </c>
      <c r="C18509" t="s">
        <v>450</v>
      </c>
      <c r="D18509">
        <v>0</v>
      </c>
      <c r="E18509">
        <v>2018</v>
      </c>
    </row>
    <row r="18510" spans="1:5" x14ac:dyDescent="0.25">
      <c r="A18510" t="s">
        <v>382</v>
      </c>
      <c r="B18510" t="s">
        <v>219</v>
      </c>
      <c r="C18510" t="s">
        <v>450</v>
      </c>
      <c r="D18510">
        <v>0</v>
      </c>
      <c r="E18510">
        <v>2019</v>
      </c>
    </row>
    <row r="18511" spans="1:5" x14ac:dyDescent="0.25">
      <c r="A18511" t="s">
        <v>382</v>
      </c>
      <c r="B18511" t="s">
        <v>219</v>
      </c>
      <c r="C18511" t="s">
        <v>450</v>
      </c>
      <c r="D18511">
        <v>0</v>
      </c>
      <c r="E18511">
        <v>2020</v>
      </c>
    </row>
    <row r="18512" spans="1:5" x14ac:dyDescent="0.25">
      <c r="A18512" t="s">
        <v>382</v>
      </c>
      <c r="B18512" t="s">
        <v>219</v>
      </c>
      <c r="C18512" t="s">
        <v>451</v>
      </c>
      <c r="D18512">
        <v>0</v>
      </c>
      <c r="E18512">
        <v>2018</v>
      </c>
    </row>
    <row r="18513" spans="1:5" x14ac:dyDescent="0.25">
      <c r="A18513" t="s">
        <v>382</v>
      </c>
      <c r="B18513" t="s">
        <v>219</v>
      </c>
      <c r="C18513" t="s">
        <v>451</v>
      </c>
      <c r="D18513">
        <v>0</v>
      </c>
      <c r="E18513">
        <v>2019</v>
      </c>
    </row>
    <row r="18514" spans="1:5" x14ac:dyDescent="0.25">
      <c r="A18514" t="s">
        <v>382</v>
      </c>
      <c r="B18514" t="s">
        <v>219</v>
      </c>
      <c r="C18514" t="s">
        <v>451</v>
      </c>
      <c r="D18514">
        <v>0</v>
      </c>
      <c r="E18514">
        <v>2020</v>
      </c>
    </row>
    <row r="18515" spans="1:5" x14ac:dyDescent="0.25">
      <c r="A18515" t="s">
        <v>382</v>
      </c>
      <c r="B18515" t="s">
        <v>219</v>
      </c>
      <c r="C18515" t="s">
        <v>452</v>
      </c>
      <c r="D18515">
        <v>0</v>
      </c>
      <c r="E18515">
        <v>2018</v>
      </c>
    </row>
    <row r="18516" spans="1:5" x14ac:dyDescent="0.25">
      <c r="A18516" t="s">
        <v>382</v>
      </c>
      <c r="B18516" t="s">
        <v>219</v>
      </c>
      <c r="C18516" t="s">
        <v>452</v>
      </c>
      <c r="D18516">
        <v>0</v>
      </c>
      <c r="E18516">
        <v>2019</v>
      </c>
    </row>
    <row r="18517" spans="1:5" x14ac:dyDescent="0.25">
      <c r="A18517" t="s">
        <v>382</v>
      </c>
      <c r="B18517" t="s">
        <v>219</v>
      </c>
      <c r="C18517" t="s">
        <v>452</v>
      </c>
      <c r="D18517">
        <v>0</v>
      </c>
      <c r="E18517">
        <v>2020</v>
      </c>
    </row>
    <row r="18518" spans="1:5" x14ac:dyDescent="0.25">
      <c r="A18518" t="s">
        <v>382</v>
      </c>
      <c r="B18518" t="s">
        <v>219</v>
      </c>
      <c r="C18518" t="s">
        <v>453</v>
      </c>
      <c r="D18518">
        <v>385622000</v>
      </c>
      <c r="E18518">
        <v>2018</v>
      </c>
    </row>
    <row r="18519" spans="1:5" x14ac:dyDescent="0.25">
      <c r="A18519" t="s">
        <v>382</v>
      </c>
      <c r="B18519" t="s">
        <v>219</v>
      </c>
      <c r="C18519" t="s">
        <v>453</v>
      </c>
      <c r="D18519">
        <v>324941000</v>
      </c>
      <c r="E18519">
        <v>2019</v>
      </c>
    </row>
    <row r="18520" spans="1:5" x14ac:dyDescent="0.25">
      <c r="A18520" t="s">
        <v>382</v>
      </c>
      <c r="B18520" t="s">
        <v>219</v>
      </c>
      <c r="C18520" t="s">
        <v>453</v>
      </c>
      <c r="D18520">
        <v>168097000</v>
      </c>
      <c r="E18520">
        <v>2020</v>
      </c>
    </row>
    <row r="18521" spans="1:5" x14ac:dyDescent="0.25">
      <c r="A18521" t="s">
        <v>382</v>
      </c>
      <c r="B18521" t="s">
        <v>219</v>
      </c>
      <c r="C18521" t="s">
        <v>454</v>
      </c>
      <c r="D18521">
        <v>2436721000</v>
      </c>
      <c r="E18521">
        <v>2018</v>
      </c>
    </row>
    <row r="18522" spans="1:5" x14ac:dyDescent="0.25">
      <c r="A18522" t="s">
        <v>382</v>
      </c>
      <c r="B18522" t="s">
        <v>219</v>
      </c>
      <c r="C18522" t="s">
        <v>454</v>
      </c>
      <c r="D18522">
        <v>2098247000</v>
      </c>
      <c r="E18522">
        <v>2019</v>
      </c>
    </row>
    <row r="18523" spans="1:5" x14ac:dyDescent="0.25">
      <c r="A18523" t="s">
        <v>382</v>
      </c>
      <c r="B18523" t="s">
        <v>219</v>
      </c>
      <c r="C18523" t="s">
        <v>454</v>
      </c>
      <c r="D18523">
        <v>1109227000</v>
      </c>
      <c r="E18523">
        <v>2020</v>
      </c>
    </row>
    <row r="18524" spans="1:5" x14ac:dyDescent="0.25">
      <c r="A18524" t="s">
        <v>382</v>
      </c>
      <c r="B18524" t="s">
        <v>219</v>
      </c>
      <c r="C18524" t="s">
        <v>24</v>
      </c>
      <c r="D18524">
        <v>2822343000</v>
      </c>
      <c r="E18524">
        <v>2018</v>
      </c>
    </row>
    <row r="18525" spans="1:5" x14ac:dyDescent="0.25">
      <c r="A18525" t="s">
        <v>382</v>
      </c>
      <c r="B18525" t="s">
        <v>219</v>
      </c>
      <c r="C18525" t="s">
        <v>24</v>
      </c>
      <c r="D18525">
        <v>2423188000</v>
      </c>
      <c r="E18525">
        <v>2019</v>
      </c>
    </row>
    <row r="18526" spans="1:5" x14ac:dyDescent="0.25">
      <c r="A18526" t="s">
        <v>382</v>
      </c>
      <c r="B18526" t="s">
        <v>219</v>
      </c>
      <c r="C18526" t="s">
        <v>24</v>
      </c>
      <c r="D18526">
        <v>1277324000</v>
      </c>
      <c r="E18526">
        <v>2020</v>
      </c>
    </row>
    <row r="18527" spans="1:5" x14ac:dyDescent="0.25">
      <c r="A18527" t="s">
        <v>382</v>
      </c>
      <c r="B18527" t="s">
        <v>219</v>
      </c>
      <c r="C18527" t="s">
        <v>455</v>
      </c>
      <c r="D18527">
        <v>0</v>
      </c>
      <c r="E18527">
        <v>2018</v>
      </c>
    </row>
    <row r="18528" spans="1:5" x14ac:dyDescent="0.25">
      <c r="A18528" t="s">
        <v>382</v>
      </c>
      <c r="B18528" t="s">
        <v>219</v>
      </c>
      <c r="C18528" t="s">
        <v>455</v>
      </c>
      <c r="D18528">
        <v>0</v>
      </c>
      <c r="E18528">
        <v>2019</v>
      </c>
    </row>
    <row r="18529" spans="1:5" x14ac:dyDescent="0.25">
      <c r="A18529" t="s">
        <v>382</v>
      </c>
      <c r="B18529" t="s">
        <v>219</v>
      </c>
      <c r="C18529" t="s">
        <v>455</v>
      </c>
      <c r="D18529">
        <v>0</v>
      </c>
      <c r="E18529">
        <v>2020</v>
      </c>
    </row>
    <row r="18530" spans="1:5" x14ac:dyDescent="0.25">
      <c r="A18530" t="s">
        <v>382</v>
      </c>
      <c r="B18530" t="s">
        <v>219</v>
      </c>
      <c r="C18530" t="s">
        <v>14</v>
      </c>
      <c r="D18530">
        <v>30171888000</v>
      </c>
      <c r="E18530">
        <v>2018</v>
      </c>
    </row>
    <row r="18531" spans="1:5" x14ac:dyDescent="0.25">
      <c r="A18531" t="s">
        <v>382</v>
      </c>
      <c r="B18531" t="s">
        <v>219</v>
      </c>
      <c r="C18531" t="s">
        <v>14</v>
      </c>
      <c r="D18531">
        <v>30562257000</v>
      </c>
      <c r="E18531">
        <v>2019</v>
      </c>
    </row>
    <row r="18532" spans="1:5" x14ac:dyDescent="0.25">
      <c r="A18532" t="s">
        <v>382</v>
      </c>
      <c r="B18532" t="s">
        <v>219</v>
      </c>
      <c r="C18532" t="s">
        <v>14</v>
      </c>
      <c r="D18532">
        <v>33775233000</v>
      </c>
      <c r="E18532">
        <v>2020</v>
      </c>
    </row>
    <row r="18533" spans="1:5" x14ac:dyDescent="0.25">
      <c r="A18533" t="s">
        <v>382</v>
      </c>
      <c r="B18533" t="s">
        <v>219</v>
      </c>
      <c r="C18533" t="s">
        <v>17</v>
      </c>
      <c r="D18533">
        <v>26659104000</v>
      </c>
      <c r="E18533">
        <v>2018</v>
      </c>
    </row>
    <row r="18534" spans="1:5" x14ac:dyDescent="0.25">
      <c r="A18534" t="s">
        <v>382</v>
      </c>
      <c r="B18534" t="s">
        <v>219</v>
      </c>
      <c r="C18534" t="s">
        <v>17</v>
      </c>
      <c r="D18534">
        <v>28101319000</v>
      </c>
      <c r="E18534">
        <v>2019</v>
      </c>
    </row>
    <row r="18535" spans="1:5" x14ac:dyDescent="0.25">
      <c r="A18535" t="s">
        <v>382</v>
      </c>
      <c r="B18535" t="s">
        <v>219</v>
      </c>
      <c r="C18535" t="s">
        <v>17</v>
      </c>
      <c r="D18535">
        <v>31128608000</v>
      </c>
      <c r="E18535">
        <v>2020</v>
      </c>
    </row>
    <row r="18536" spans="1:5" x14ac:dyDescent="0.25">
      <c r="A18536" t="s">
        <v>382</v>
      </c>
      <c r="B18536" t="s">
        <v>219</v>
      </c>
      <c r="C18536" t="s">
        <v>456</v>
      </c>
      <c r="D18536">
        <v>1433695000</v>
      </c>
      <c r="E18536">
        <v>2018</v>
      </c>
    </row>
    <row r="18537" spans="1:5" x14ac:dyDescent="0.25">
      <c r="A18537" t="s">
        <v>382</v>
      </c>
      <c r="B18537" t="s">
        <v>219</v>
      </c>
      <c r="C18537" t="s">
        <v>456</v>
      </c>
      <c r="D18537">
        <v>1490847000</v>
      </c>
      <c r="E18537">
        <v>2019</v>
      </c>
    </row>
    <row r="18538" spans="1:5" x14ac:dyDescent="0.25">
      <c r="A18538" t="s">
        <v>382</v>
      </c>
      <c r="B18538" t="s">
        <v>219</v>
      </c>
      <c r="C18538" t="s">
        <v>456</v>
      </c>
      <c r="D18538">
        <v>1416621000</v>
      </c>
      <c r="E18538">
        <v>2020</v>
      </c>
    </row>
    <row r="18539" spans="1:5" x14ac:dyDescent="0.25">
      <c r="A18539" t="s">
        <v>382</v>
      </c>
      <c r="B18539" t="s">
        <v>219</v>
      </c>
      <c r="C18539" t="s">
        <v>457</v>
      </c>
      <c r="D18539">
        <v>0</v>
      </c>
      <c r="E18539">
        <v>2018</v>
      </c>
    </row>
    <row r="18540" spans="1:5" x14ac:dyDescent="0.25">
      <c r="A18540" t="s">
        <v>382</v>
      </c>
      <c r="B18540" t="s">
        <v>219</v>
      </c>
      <c r="C18540" t="s">
        <v>457</v>
      </c>
      <c r="D18540">
        <v>0</v>
      </c>
      <c r="E18540">
        <v>2020</v>
      </c>
    </row>
    <row r="18541" spans="1:5" x14ac:dyDescent="0.25">
      <c r="A18541" t="s">
        <v>382</v>
      </c>
      <c r="B18541" t="s">
        <v>219</v>
      </c>
      <c r="C18541" t="s">
        <v>494</v>
      </c>
      <c r="D18541">
        <v>0</v>
      </c>
      <c r="E18541">
        <v>2019</v>
      </c>
    </row>
    <row r="18542" spans="1:5" x14ac:dyDescent="0.25">
      <c r="A18542" t="s">
        <v>382</v>
      </c>
      <c r="B18542" t="s">
        <v>219</v>
      </c>
      <c r="C18542" t="s">
        <v>458</v>
      </c>
      <c r="D18542">
        <v>2718989000</v>
      </c>
      <c r="E18542">
        <v>2018</v>
      </c>
    </row>
    <row r="18543" spans="1:5" x14ac:dyDescent="0.25">
      <c r="A18543" t="s">
        <v>382</v>
      </c>
      <c r="B18543" t="s">
        <v>219</v>
      </c>
      <c r="C18543" t="s">
        <v>458</v>
      </c>
      <c r="D18543">
        <v>2847358000</v>
      </c>
      <c r="E18543">
        <v>2019</v>
      </c>
    </row>
    <row r="18544" spans="1:5" x14ac:dyDescent="0.25">
      <c r="A18544" t="s">
        <v>382</v>
      </c>
      <c r="B18544" t="s">
        <v>219</v>
      </c>
      <c r="C18544" t="s">
        <v>458</v>
      </c>
      <c r="D18544">
        <v>2635694000</v>
      </c>
      <c r="E18544">
        <v>2020</v>
      </c>
    </row>
    <row r="18545" spans="1:5" x14ac:dyDescent="0.25">
      <c r="A18545" t="s">
        <v>382</v>
      </c>
      <c r="B18545" t="s">
        <v>219</v>
      </c>
      <c r="C18545" t="s">
        <v>459</v>
      </c>
      <c r="D18545">
        <v>2926299000</v>
      </c>
      <c r="E18545">
        <v>2018</v>
      </c>
    </row>
    <row r="18546" spans="1:5" x14ac:dyDescent="0.25">
      <c r="A18546" t="s">
        <v>382</v>
      </c>
      <c r="B18546" t="s">
        <v>219</v>
      </c>
      <c r="C18546" t="s">
        <v>459</v>
      </c>
      <c r="D18546">
        <v>2907831000</v>
      </c>
      <c r="E18546">
        <v>2019</v>
      </c>
    </row>
    <row r="18547" spans="1:5" x14ac:dyDescent="0.25">
      <c r="A18547" t="s">
        <v>382</v>
      </c>
      <c r="B18547" t="s">
        <v>219</v>
      </c>
      <c r="C18547" t="s">
        <v>459</v>
      </c>
      <c r="D18547">
        <v>1971809000</v>
      </c>
      <c r="E18547">
        <v>2020</v>
      </c>
    </row>
    <row r="18548" spans="1:5" x14ac:dyDescent="0.25">
      <c r="A18548" t="s">
        <v>382</v>
      </c>
      <c r="B18548" t="s">
        <v>219</v>
      </c>
      <c r="C18548" t="s">
        <v>460</v>
      </c>
      <c r="D18548">
        <v>-4062062000</v>
      </c>
      <c r="E18548">
        <v>2018</v>
      </c>
    </row>
    <row r="18549" spans="1:5" x14ac:dyDescent="0.25">
      <c r="A18549" t="s">
        <v>382</v>
      </c>
      <c r="B18549" t="s">
        <v>219</v>
      </c>
      <c r="C18549" t="s">
        <v>460</v>
      </c>
      <c r="D18549">
        <v>-4209003000</v>
      </c>
      <c r="E18549">
        <v>2019</v>
      </c>
    </row>
    <row r="18550" spans="1:5" x14ac:dyDescent="0.25">
      <c r="A18550" t="s">
        <v>382</v>
      </c>
      <c r="B18550" t="s">
        <v>219</v>
      </c>
      <c r="C18550" t="s">
        <v>460</v>
      </c>
      <c r="D18550">
        <v>-657329000</v>
      </c>
      <c r="E18550">
        <v>2020</v>
      </c>
    </row>
    <row r="18551" spans="1:5" x14ac:dyDescent="0.25">
      <c r="A18551" t="s">
        <v>382</v>
      </c>
      <c r="B18551" t="s">
        <v>219</v>
      </c>
      <c r="C18551" t="s">
        <v>461</v>
      </c>
      <c r="D18551">
        <v>365599000</v>
      </c>
      <c r="E18551">
        <v>2018</v>
      </c>
    </row>
    <row r="18552" spans="1:5" x14ac:dyDescent="0.25">
      <c r="A18552" t="s">
        <v>382</v>
      </c>
      <c r="B18552" t="s">
        <v>219</v>
      </c>
      <c r="C18552" t="s">
        <v>461</v>
      </c>
      <c r="D18552">
        <v>-581703000</v>
      </c>
      <c r="E18552">
        <v>2019</v>
      </c>
    </row>
    <row r="18553" spans="1:5" x14ac:dyDescent="0.25">
      <c r="A18553" t="s">
        <v>382</v>
      </c>
      <c r="B18553" t="s">
        <v>219</v>
      </c>
      <c r="C18553" t="s">
        <v>461</v>
      </c>
      <c r="D18553">
        <v>-3530652000</v>
      </c>
      <c r="E18553">
        <v>2020</v>
      </c>
    </row>
    <row r="18554" spans="1:5" x14ac:dyDescent="0.25">
      <c r="A18554" t="s">
        <v>382</v>
      </c>
      <c r="B18554" t="s">
        <v>219</v>
      </c>
      <c r="C18554" t="s">
        <v>462</v>
      </c>
      <c r="D18554">
        <v>2296284000</v>
      </c>
      <c r="E18554">
        <v>2018</v>
      </c>
    </row>
    <row r="18555" spans="1:5" x14ac:dyDescent="0.25">
      <c r="A18555" t="s">
        <v>382</v>
      </c>
      <c r="B18555" t="s">
        <v>219</v>
      </c>
      <c r="C18555" t="s">
        <v>462</v>
      </c>
      <c r="D18555">
        <v>2397447000</v>
      </c>
      <c r="E18555">
        <v>2019</v>
      </c>
    </row>
    <row r="18556" spans="1:5" x14ac:dyDescent="0.25">
      <c r="A18556" t="s">
        <v>382</v>
      </c>
      <c r="B18556" t="s">
        <v>219</v>
      </c>
      <c r="C18556" t="s">
        <v>462</v>
      </c>
      <c r="D18556">
        <v>535862000</v>
      </c>
      <c r="E18556">
        <v>2020</v>
      </c>
    </row>
    <row r="18557" spans="1:5" x14ac:dyDescent="0.25">
      <c r="A18557" t="s">
        <v>382</v>
      </c>
      <c r="B18557" t="s">
        <v>219</v>
      </c>
      <c r="C18557" t="s">
        <v>463</v>
      </c>
      <c r="D18557">
        <v>0</v>
      </c>
      <c r="E18557">
        <v>2018</v>
      </c>
    </row>
    <row r="18558" spans="1:5" x14ac:dyDescent="0.25">
      <c r="A18558" t="s">
        <v>382</v>
      </c>
      <c r="B18558" t="s">
        <v>219</v>
      </c>
      <c r="C18558" t="s">
        <v>463</v>
      </c>
      <c r="D18558">
        <v>0</v>
      </c>
      <c r="E18558">
        <v>2019</v>
      </c>
    </row>
    <row r="18559" spans="1:5" x14ac:dyDescent="0.25">
      <c r="A18559" t="s">
        <v>382</v>
      </c>
      <c r="B18559" t="s">
        <v>219</v>
      </c>
      <c r="C18559" t="s">
        <v>463</v>
      </c>
      <c r="D18559">
        <v>0</v>
      </c>
      <c r="E18559">
        <v>2020</v>
      </c>
    </row>
    <row r="18560" spans="1:5" x14ac:dyDescent="0.25">
      <c r="A18560" t="s">
        <v>382</v>
      </c>
      <c r="B18560" t="s">
        <v>219</v>
      </c>
      <c r="C18560" t="s">
        <v>12</v>
      </c>
      <c r="D18560">
        <v>-722730000</v>
      </c>
      <c r="E18560">
        <v>2018</v>
      </c>
    </row>
    <row r="18561" spans="1:5" x14ac:dyDescent="0.25">
      <c r="A18561" t="s">
        <v>382</v>
      </c>
      <c r="B18561" t="s">
        <v>219</v>
      </c>
      <c r="C18561" t="s">
        <v>12</v>
      </c>
      <c r="D18561">
        <v>-832151000</v>
      </c>
      <c r="E18561">
        <v>2019</v>
      </c>
    </row>
    <row r="18562" spans="1:5" x14ac:dyDescent="0.25">
      <c r="A18562" t="s">
        <v>382</v>
      </c>
      <c r="B18562" t="s">
        <v>219</v>
      </c>
      <c r="C18562" t="s">
        <v>12</v>
      </c>
      <c r="D18562">
        <v>-1457695000</v>
      </c>
      <c r="E18562">
        <v>2020</v>
      </c>
    </row>
    <row r="18563" spans="1:5" x14ac:dyDescent="0.25">
      <c r="A18563" t="s">
        <v>382</v>
      </c>
      <c r="B18563" t="s">
        <v>219</v>
      </c>
      <c r="C18563" t="s">
        <v>464</v>
      </c>
      <c r="D18563">
        <v>0</v>
      </c>
      <c r="E18563">
        <v>2018</v>
      </c>
    </row>
    <row r="18564" spans="1:5" x14ac:dyDescent="0.25">
      <c r="A18564" t="s">
        <v>382</v>
      </c>
      <c r="B18564" t="s">
        <v>219</v>
      </c>
      <c r="C18564" t="s">
        <v>464</v>
      </c>
      <c r="D18564">
        <v>0</v>
      </c>
      <c r="E18564">
        <v>2019</v>
      </c>
    </row>
    <row r="18565" spans="1:5" x14ac:dyDescent="0.25">
      <c r="A18565" t="s">
        <v>382</v>
      </c>
      <c r="B18565" t="s">
        <v>219</v>
      </c>
      <c r="C18565" t="s">
        <v>464</v>
      </c>
      <c r="D18565">
        <v>0</v>
      </c>
      <c r="E18565">
        <v>2020</v>
      </c>
    </row>
    <row r="18566" spans="1:5" x14ac:dyDescent="0.25">
      <c r="A18566" t="s">
        <v>382</v>
      </c>
      <c r="B18566" t="s">
        <v>219</v>
      </c>
      <c r="C18566" t="s">
        <v>465</v>
      </c>
      <c r="D18566">
        <v>28607320000</v>
      </c>
      <c r="E18566">
        <v>2018</v>
      </c>
    </row>
    <row r="18567" spans="1:5" x14ac:dyDescent="0.25">
      <c r="A18567" t="s">
        <v>382</v>
      </c>
      <c r="B18567" t="s">
        <v>219</v>
      </c>
      <c r="C18567" t="s">
        <v>465</v>
      </c>
      <c r="D18567">
        <v>26459555000</v>
      </c>
      <c r="E18567">
        <v>2019</v>
      </c>
    </row>
    <row r="18568" spans="1:5" x14ac:dyDescent="0.25">
      <c r="A18568" t="s">
        <v>382</v>
      </c>
      <c r="B18568" t="s">
        <v>219</v>
      </c>
      <c r="C18568" t="s">
        <v>465</v>
      </c>
      <c r="D18568">
        <v>26690104000</v>
      </c>
      <c r="E18568">
        <v>2020</v>
      </c>
    </row>
    <row r="18569" spans="1:5" x14ac:dyDescent="0.25">
      <c r="A18569" t="s">
        <v>382</v>
      </c>
      <c r="B18569" t="s">
        <v>219</v>
      </c>
      <c r="C18569" t="s">
        <v>466</v>
      </c>
      <c r="D18569">
        <v>3305991000</v>
      </c>
      <c r="E18569">
        <v>2018</v>
      </c>
    </row>
    <row r="18570" spans="1:5" x14ac:dyDescent="0.25">
      <c r="A18570" t="s">
        <v>382</v>
      </c>
      <c r="B18570" t="s">
        <v>219</v>
      </c>
      <c r="C18570" t="s">
        <v>466</v>
      </c>
      <c r="D18570">
        <v>3938089000</v>
      </c>
      <c r="E18570">
        <v>2019</v>
      </c>
    </row>
    <row r="18571" spans="1:5" x14ac:dyDescent="0.25">
      <c r="A18571" t="s">
        <v>382</v>
      </c>
      <c r="B18571" t="s">
        <v>219</v>
      </c>
      <c r="C18571" t="s">
        <v>466</v>
      </c>
      <c r="D18571">
        <v>4234456000</v>
      </c>
      <c r="E18571">
        <v>2020</v>
      </c>
    </row>
    <row r="18572" spans="1:5" x14ac:dyDescent="0.25">
      <c r="A18572" t="s">
        <v>382</v>
      </c>
      <c r="B18572" t="s">
        <v>219</v>
      </c>
      <c r="C18572" t="s">
        <v>467</v>
      </c>
      <c r="D18572">
        <v>1238751000</v>
      </c>
      <c r="E18572">
        <v>2018</v>
      </c>
    </row>
    <row r="18573" spans="1:5" x14ac:dyDescent="0.25">
      <c r="A18573" t="s">
        <v>382</v>
      </c>
      <c r="B18573" t="s">
        <v>219</v>
      </c>
      <c r="C18573" t="s">
        <v>467</v>
      </c>
      <c r="D18573">
        <v>1321651000</v>
      </c>
      <c r="E18573">
        <v>2019</v>
      </c>
    </row>
    <row r="18574" spans="1:5" x14ac:dyDescent="0.25">
      <c r="A18574" t="s">
        <v>382</v>
      </c>
      <c r="B18574" t="s">
        <v>219</v>
      </c>
      <c r="C18574" t="s">
        <v>467</v>
      </c>
      <c r="D18574">
        <v>1196501000</v>
      </c>
      <c r="E18574">
        <v>2020</v>
      </c>
    </row>
    <row r="18575" spans="1:5" x14ac:dyDescent="0.25">
      <c r="A18575" t="s">
        <v>382</v>
      </c>
      <c r="B18575" t="s">
        <v>219</v>
      </c>
      <c r="C18575" t="s">
        <v>468</v>
      </c>
      <c r="D18575">
        <v>0</v>
      </c>
      <c r="E18575">
        <v>2018</v>
      </c>
    </row>
    <row r="18576" spans="1:5" x14ac:dyDescent="0.25">
      <c r="A18576" t="s">
        <v>382</v>
      </c>
      <c r="B18576" t="s">
        <v>219</v>
      </c>
      <c r="C18576" t="s">
        <v>468</v>
      </c>
      <c r="D18576">
        <v>0</v>
      </c>
      <c r="E18576">
        <v>2019</v>
      </c>
    </row>
    <row r="18577" spans="1:5" x14ac:dyDescent="0.25">
      <c r="A18577" t="s">
        <v>382</v>
      </c>
      <c r="B18577" t="s">
        <v>219</v>
      </c>
      <c r="C18577" t="s">
        <v>468</v>
      </c>
      <c r="D18577">
        <v>0</v>
      </c>
      <c r="E18577">
        <v>2020</v>
      </c>
    </row>
    <row r="18578" spans="1:5" x14ac:dyDescent="0.25">
      <c r="A18578" t="s">
        <v>382</v>
      </c>
      <c r="B18578" t="s">
        <v>219</v>
      </c>
      <c r="C18578" t="s">
        <v>469</v>
      </c>
      <c r="D18578">
        <v>370656000</v>
      </c>
      <c r="E18578">
        <v>2018</v>
      </c>
    </row>
    <row r="18579" spans="1:5" x14ac:dyDescent="0.25">
      <c r="A18579" t="s">
        <v>382</v>
      </c>
      <c r="B18579" t="s">
        <v>219</v>
      </c>
      <c r="C18579" t="s">
        <v>469</v>
      </c>
      <c r="D18579">
        <v>388542000</v>
      </c>
      <c r="E18579">
        <v>2019</v>
      </c>
    </row>
    <row r="18580" spans="1:5" x14ac:dyDescent="0.25">
      <c r="A18580" t="s">
        <v>382</v>
      </c>
      <c r="B18580" t="s">
        <v>219</v>
      </c>
      <c r="C18580" t="s">
        <v>469</v>
      </c>
      <c r="D18580">
        <v>219095000</v>
      </c>
      <c r="E18580">
        <v>2020</v>
      </c>
    </row>
    <row r="18581" spans="1:5" x14ac:dyDescent="0.25">
      <c r="A18581" t="s">
        <v>382</v>
      </c>
      <c r="B18581" t="s">
        <v>219</v>
      </c>
      <c r="C18581" t="s">
        <v>470</v>
      </c>
      <c r="D18581">
        <v>21563000</v>
      </c>
      <c r="E18581">
        <v>2018</v>
      </c>
    </row>
    <row r="18582" spans="1:5" x14ac:dyDescent="0.25">
      <c r="A18582" t="s">
        <v>382</v>
      </c>
      <c r="B18582" t="s">
        <v>219</v>
      </c>
      <c r="C18582" t="s">
        <v>470</v>
      </c>
      <c r="D18582">
        <v>374231000</v>
      </c>
      <c r="E18582">
        <v>2019</v>
      </c>
    </row>
    <row r="18583" spans="1:5" x14ac:dyDescent="0.25">
      <c r="A18583" t="s">
        <v>382</v>
      </c>
      <c r="B18583" t="s">
        <v>219</v>
      </c>
      <c r="C18583" t="s">
        <v>470</v>
      </c>
      <c r="D18583">
        <v>32955000</v>
      </c>
      <c r="E18583">
        <v>2020</v>
      </c>
    </row>
    <row r="18584" spans="1:5" x14ac:dyDescent="0.25">
      <c r="A18584" t="s">
        <v>382</v>
      </c>
      <c r="B18584" t="s">
        <v>219</v>
      </c>
      <c r="C18584" t="s">
        <v>471</v>
      </c>
      <c r="D18584">
        <v>0</v>
      </c>
      <c r="E18584">
        <v>2018</v>
      </c>
    </row>
    <row r="18585" spans="1:5" x14ac:dyDescent="0.25">
      <c r="A18585" t="s">
        <v>382</v>
      </c>
      <c r="B18585" t="s">
        <v>219</v>
      </c>
      <c r="C18585" t="s">
        <v>471</v>
      </c>
      <c r="D18585">
        <v>0</v>
      </c>
      <c r="E18585">
        <v>2019</v>
      </c>
    </row>
    <row r="18586" spans="1:5" x14ac:dyDescent="0.25">
      <c r="A18586" t="s">
        <v>382</v>
      </c>
      <c r="B18586" t="s">
        <v>219</v>
      </c>
      <c r="C18586" t="s">
        <v>471</v>
      </c>
      <c r="D18586">
        <v>0</v>
      </c>
      <c r="E18586">
        <v>2020</v>
      </c>
    </row>
    <row r="18587" spans="1:5" x14ac:dyDescent="0.25">
      <c r="A18587" t="s">
        <v>382</v>
      </c>
      <c r="B18587" t="s">
        <v>219</v>
      </c>
      <c r="C18587" t="s">
        <v>472</v>
      </c>
      <c r="D18587">
        <v>3337000</v>
      </c>
      <c r="E18587">
        <v>2018</v>
      </c>
    </row>
    <row r="18588" spans="1:5" x14ac:dyDescent="0.25">
      <c r="A18588" t="s">
        <v>382</v>
      </c>
      <c r="B18588" t="s">
        <v>219</v>
      </c>
      <c r="C18588" t="s">
        <v>472</v>
      </c>
      <c r="D18588">
        <v>3337000</v>
      </c>
      <c r="E18588">
        <v>2019</v>
      </c>
    </row>
    <row r="18589" spans="1:5" x14ac:dyDescent="0.25">
      <c r="A18589" t="s">
        <v>382</v>
      </c>
      <c r="B18589" t="s">
        <v>219</v>
      </c>
      <c r="C18589" t="s">
        <v>472</v>
      </c>
      <c r="D18589">
        <v>3337000</v>
      </c>
      <c r="E18589">
        <v>2020</v>
      </c>
    </row>
    <row r="18590" spans="1:5" x14ac:dyDescent="0.25">
      <c r="A18590" t="s">
        <v>382</v>
      </c>
      <c r="B18590" t="s">
        <v>219</v>
      </c>
      <c r="C18590" t="s">
        <v>473</v>
      </c>
      <c r="D18590">
        <v>42748000</v>
      </c>
      <c r="E18590">
        <v>2018</v>
      </c>
    </row>
    <row r="18591" spans="1:5" x14ac:dyDescent="0.25">
      <c r="A18591" t="s">
        <v>382</v>
      </c>
      <c r="B18591" t="s">
        <v>219</v>
      </c>
      <c r="C18591" t="s">
        <v>473</v>
      </c>
      <c r="D18591">
        <v>42420000</v>
      </c>
      <c r="E18591">
        <v>2019</v>
      </c>
    </row>
    <row r="18592" spans="1:5" x14ac:dyDescent="0.25">
      <c r="A18592" t="s">
        <v>382</v>
      </c>
      <c r="B18592" t="s">
        <v>219</v>
      </c>
      <c r="C18592" t="s">
        <v>473</v>
      </c>
      <c r="D18592">
        <v>42091000</v>
      </c>
      <c r="E18592">
        <v>2020</v>
      </c>
    </row>
    <row r="18593" spans="1:5" x14ac:dyDescent="0.25">
      <c r="A18593" t="s">
        <v>382</v>
      </c>
      <c r="B18593" t="s">
        <v>219</v>
      </c>
      <c r="C18593" t="s">
        <v>474</v>
      </c>
      <c r="D18593">
        <v>25000000</v>
      </c>
      <c r="E18593">
        <v>2018</v>
      </c>
    </row>
    <row r="18594" spans="1:5" x14ac:dyDescent="0.25">
      <c r="A18594" t="s">
        <v>382</v>
      </c>
      <c r="B18594" t="s">
        <v>219</v>
      </c>
      <c r="C18594" t="s">
        <v>474</v>
      </c>
      <c r="D18594">
        <v>0</v>
      </c>
      <c r="E18594">
        <v>2019</v>
      </c>
    </row>
    <row r="18595" spans="1:5" x14ac:dyDescent="0.25">
      <c r="A18595" t="s">
        <v>382</v>
      </c>
      <c r="B18595" t="s">
        <v>219</v>
      </c>
      <c r="C18595" t="s">
        <v>474</v>
      </c>
      <c r="D18595">
        <v>30000000</v>
      </c>
      <c r="E18595">
        <v>2020</v>
      </c>
    </row>
    <row r="18596" spans="1:5" x14ac:dyDescent="0.25">
      <c r="A18596" t="s">
        <v>382</v>
      </c>
      <c r="B18596" t="s">
        <v>219</v>
      </c>
      <c r="C18596" t="s">
        <v>475</v>
      </c>
      <c r="D18596">
        <v>0</v>
      </c>
      <c r="E18596">
        <v>2018</v>
      </c>
    </row>
    <row r="18597" spans="1:5" x14ac:dyDescent="0.25">
      <c r="A18597" t="s">
        <v>382</v>
      </c>
      <c r="B18597" t="s">
        <v>219</v>
      </c>
      <c r="C18597" t="s">
        <v>475</v>
      </c>
      <c r="D18597">
        <v>0</v>
      </c>
      <c r="E18597">
        <v>2019</v>
      </c>
    </row>
    <row r="18598" spans="1:5" x14ac:dyDescent="0.25">
      <c r="A18598" t="s">
        <v>382</v>
      </c>
      <c r="B18598" t="s">
        <v>219</v>
      </c>
      <c r="C18598" t="s">
        <v>475</v>
      </c>
      <c r="D18598">
        <v>0</v>
      </c>
      <c r="E18598">
        <v>2020</v>
      </c>
    </row>
    <row r="18599" spans="1:5" x14ac:dyDescent="0.25">
      <c r="A18599" t="s">
        <v>382</v>
      </c>
      <c r="B18599" t="s">
        <v>219</v>
      </c>
      <c r="C18599" t="s">
        <v>476</v>
      </c>
      <c r="D18599">
        <v>0</v>
      </c>
      <c r="E18599">
        <v>2018</v>
      </c>
    </row>
    <row r="18600" spans="1:5" x14ac:dyDescent="0.25">
      <c r="A18600" t="s">
        <v>382</v>
      </c>
      <c r="B18600" t="s">
        <v>219</v>
      </c>
      <c r="C18600" t="s">
        <v>476</v>
      </c>
      <c r="D18600">
        <v>0</v>
      </c>
      <c r="E18600">
        <v>2019</v>
      </c>
    </row>
    <row r="18601" spans="1:5" x14ac:dyDescent="0.25">
      <c r="A18601" t="s">
        <v>382</v>
      </c>
      <c r="B18601" t="s">
        <v>219</v>
      </c>
      <c r="C18601" t="s">
        <v>476</v>
      </c>
      <c r="D18601">
        <v>0</v>
      </c>
      <c r="E18601">
        <v>2020</v>
      </c>
    </row>
    <row r="18602" spans="1:5" x14ac:dyDescent="0.25">
      <c r="A18602" t="s">
        <v>382</v>
      </c>
      <c r="B18602" t="s">
        <v>219</v>
      </c>
      <c r="C18602" t="s">
        <v>477</v>
      </c>
      <c r="D18602">
        <v>354108000</v>
      </c>
      <c r="E18602">
        <v>2018</v>
      </c>
    </row>
    <row r="18603" spans="1:5" x14ac:dyDescent="0.25">
      <c r="A18603" t="s">
        <v>382</v>
      </c>
      <c r="B18603" t="s">
        <v>219</v>
      </c>
      <c r="C18603" t="s">
        <v>477</v>
      </c>
      <c r="D18603">
        <v>359773000</v>
      </c>
      <c r="E18603">
        <v>2019</v>
      </c>
    </row>
    <row r="18604" spans="1:5" x14ac:dyDescent="0.25">
      <c r="A18604" t="s">
        <v>382</v>
      </c>
      <c r="B18604" t="s">
        <v>219</v>
      </c>
      <c r="C18604" t="s">
        <v>477</v>
      </c>
      <c r="D18604">
        <v>152589000</v>
      </c>
      <c r="E18604">
        <v>2020</v>
      </c>
    </row>
    <row r="18605" spans="1:5" x14ac:dyDescent="0.25">
      <c r="A18605" t="s">
        <v>382</v>
      </c>
      <c r="B18605" t="s">
        <v>219</v>
      </c>
      <c r="C18605" t="s">
        <v>478</v>
      </c>
      <c r="D18605">
        <v>0</v>
      </c>
      <c r="E18605">
        <v>2018</v>
      </c>
    </row>
    <row r="18606" spans="1:5" x14ac:dyDescent="0.25">
      <c r="A18606" t="s">
        <v>382</v>
      </c>
      <c r="B18606" t="s">
        <v>219</v>
      </c>
      <c r="C18606" t="s">
        <v>478</v>
      </c>
      <c r="D18606">
        <v>0</v>
      </c>
      <c r="E18606">
        <v>2019</v>
      </c>
    </row>
    <row r="18607" spans="1:5" x14ac:dyDescent="0.25">
      <c r="A18607" t="s">
        <v>382</v>
      </c>
      <c r="B18607" t="s">
        <v>219</v>
      </c>
      <c r="C18607" t="s">
        <v>478</v>
      </c>
      <c r="D18607">
        <v>0</v>
      </c>
      <c r="E18607">
        <v>2020</v>
      </c>
    </row>
    <row r="18608" spans="1:5" x14ac:dyDescent="0.25">
      <c r="A18608" t="s">
        <v>382</v>
      </c>
      <c r="B18608" t="s">
        <v>219</v>
      </c>
      <c r="C18608" t="s">
        <v>479</v>
      </c>
      <c r="D18608">
        <v>-4893069000</v>
      </c>
      <c r="E18608">
        <v>2018</v>
      </c>
    </row>
    <row r="18609" spans="1:5" x14ac:dyDescent="0.25">
      <c r="A18609" t="s">
        <v>382</v>
      </c>
      <c r="B18609" t="s">
        <v>219</v>
      </c>
      <c r="C18609" t="s">
        <v>479</v>
      </c>
      <c r="D18609">
        <v>-5379952000</v>
      </c>
      <c r="E18609">
        <v>2019</v>
      </c>
    </row>
    <row r="18610" spans="1:5" x14ac:dyDescent="0.25">
      <c r="A18610" t="s">
        <v>382</v>
      </c>
      <c r="B18610" t="s">
        <v>219</v>
      </c>
      <c r="C18610" t="s">
        <v>479</v>
      </c>
      <c r="D18610">
        <v>-6102314000</v>
      </c>
      <c r="E18610">
        <v>2020</v>
      </c>
    </row>
    <row r="18611" spans="1:5" x14ac:dyDescent="0.25">
      <c r="A18611" t="s">
        <v>382</v>
      </c>
      <c r="B18611" t="s">
        <v>219</v>
      </c>
      <c r="C18611" t="s">
        <v>480</v>
      </c>
      <c r="D18611">
        <v>5645288000</v>
      </c>
      <c r="E18611">
        <v>2018</v>
      </c>
    </row>
    <row r="18612" spans="1:5" x14ac:dyDescent="0.25">
      <c r="A18612" t="s">
        <v>382</v>
      </c>
      <c r="B18612" t="s">
        <v>219</v>
      </c>
      <c r="C18612" t="s">
        <v>480</v>
      </c>
      <c r="D18612">
        <v>5755189000</v>
      </c>
      <c r="E18612">
        <v>2019</v>
      </c>
    </row>
    <row r="18613" spans="1:5" x14ac:dyDescent="0.25">
      <c r="A18613" t="s">
        <v>382</v>
      </c>
      <c r="B18613" t="s">
        <v>219</v>
      </c>
      <c r="C18613" t="s">
        <v>480</v>
      </c>
      <c r="D18613">
        <v>4607503000</v>
      </c>
      <c r="E18613">
        <v>2020</v>
      </c>
    </row>
    <row r="18614" spans="1:5" x14ac:dyDescent="0.25">
      <c r="A18614" t="s">
        <v>382</v>
      </c>
      <c r="B18614" t="s">
        <v>219</v>
      </c>
      <c r="C18614" t="s">
        <v>481</v>
      </c>
      <c r="D18614">
        <v>197784000</v>
      </c>
      <c r="E18614">
        <v>2018</v>
      </c>
    </row>
    <row r="18615" spans="1:5" x14ac:dyDescent="0.25">
      <c r="A18615" t="s">
        <v>382</v>
      </c>
      <c r="B18615" t="s">
        <v>219</v>
      </c>
      <c r="C18615" t="s">
        <v>481</v>
      </c>
      <c r="D18615">
        <v>185204000</v>
      </c>
      <c r="E18615">
        <v>2019</v>
      </c>
    </row>
    <row r="18616" spans="1:5" x14ac:dyDescent="0.25">
      <c r="A18616" t="s">
        <v>382</v>
      </c>
      <c r="B18616" t="s">
        <v>219</v>
      </c>
      <c r="C18616" t="s">
        <v>481</v>
      </c>
      <c r="D18616">
        <v>121185000</v>
      </c>
      <c r="E18616">
        <v>2020</v>
      </c>
    </row>
    <row r="18617" spans="1:5" x14ac:dyDescent="0.25">
      <c r="A18617" t="s">
        <v>382</v>
      </c>
      <c r="B18617" t="s">
        <v>219</v>
      </c>
      <c r="C18617" t="s">
        <v>482</v>
      </c>
      <c r="D18617">
        <v>0</v>
      </c>
      <c r="E18617">
        <v>2018</v>
      </c>
    </row>
    <row r="18618" spans="1:5" x14ac:dyDescent="0.25">
      <c r="A18618" t="s">
        <v>382</v>
      </c>
      <c r="B18618" t="s">
        <v>219</v>
      </c>
      <c r="C18618" t="s">
        <v>482</v>
      </c>
      <c r="D18618">
        <v>0</v>
      </c>
      <c r="E18618">
        <v>2019</v>
      </c>
    </row>
    <row r="18619" spans="1:5" x14ac:dyDescent="0.25">
      <c r="A18619" t="s">
        <v>382</v>
      </c>
      <c r="B18619" t="s">
        <v>219</v>
      </c>
      <c r="C18619" t="s">
        <v>482</v>
      </c>
      <c r="D18619">
        <v>0</v>
      </c>
      <c r="E18619">
        <v>2020</v>
      </c>
    </row>
    <row r="18620" spans="1:5" x14ac:dyDescent="0.25">
      <c r="A18620" t="s">
        <v>382</v>
      </c>
      <c r="B18620" t="s">
        <v>219</v>
      </c>
      <c r="C18620" t="s">
        <v>483</v>
      </c>
      <c r="D18620">
        <v>78100000</v>
      </c>
      <c r="E18620">
        <v>2018</v>
      </c>
    </row>
    <row r="18621" spans="1:5" x14ac:dyDescent="0.25">
      <c r="A18621" t="s">
        <v>382</v>
      </c>
      <c r="B18621" t="s">
        <v>219</v>
      </c>
      <c r="C18621" t="s">
        <v>483</v>
      </c>
      <c r="D18621">
        <v>68200000</v>
      </c>
      <c r="E18621">
        <v>2019</v>
      </c>
    </row>
    <row r="18622" spans="1:5" x14ac:dyDescent="0.25">
      <c r="A18622" t="s">
        <v>382</v>
      </c>
      <c r="B18622" t="s">
        <v>219</v>
      </c>
      <c r="C18622" t="s">
        <v>483</v>
      </c>
      <c r="D18622">
        <v>41900000</v>
      </c>
      <c r="E18622">
        <v>2020</v>
      </c>
    </row>
    <row r="18623" spans="1:5" x14ac:dyDescent="0.25">
      <c r="A18623" t="s">
        <v>382</v>
      </c>
      <c r="B18623" t="s">
        <v>219</v>
      </c>
      <c r="C18623" t="s">
        <v>484</v>
      </c>
      <c r="D18623">
        <v>0</v>
      </c>
      <c r="E18623">
        <v>2018</v>
      </c>
    </row>
    <row r="18624" spans="1:5" x14ac:dyDescent="0.25">
      <c r="A18624" t="s">
        <v>382</v>
      </c>
      <c r="B18624" t="s">
        <v>219</v>
      </c>
      <c r="C18624" t="s">
        <v>484</v>
      </c>
      <c r="D18624">
        <v>0</v>
      </c>
      <c r="E18624">
        <v>2019</v>
      </c>
    </row>
    <row r="18625" spans="1:5" x14ac:dyDescent="0.25">
      <c r="A18625" t="s">
        <v>382</v>
      </c>
      <c r="B18625" t="s">
        <v>219</v>
      </c>
      <c r="C18625" t="s">
        <v>484</v>
      </c>
      <c r="D18625">
        <v>0</v>
      </c>
      <c r="E18625">
        <v>2020</v>
      </c>
    </row>
    <row r="18626" spans="1:5" x14ac:dyDescent="0.25">
      <c r="A18626" t="s">
        <v>382</v>
      </c>
      <c r="B18626" t="s">
        <v>219</v>
      </c>
      <c r="C18626" t="s">
        <v>485</v>
      </c>
      <c r="D18626">
        <v>3296681000</v>
      </c>
      <c r="E18626">
        <v>2018</v>
      </c>
    </row>
    <row r="18627" spans="1:5" x14ac:dyDescent="0.25">
      <c r="A18627" t="s">
        <v>382</v>
      </c>
      <c r="B18627" t="s">
        <v>219</v>
      </c>
      <c r="C18627" t="s">
        <v>485</v>
      </c>
      <c r="D18627">
        <v>3039472000</v>
      </c>
      <c r="E18627">
        <v>2020</v>
      </c>
    </row>
    <row r="18628" spans="1:5" x14ac:dyDescent="0.25">
      <c r="A18628" t="s">
        <v>382</v>
      </c>
      <c r="B18628" t="s">
        <v>219</v>
      </c>
      <c r="C18628" t="s">
        <v>495</v>
      </c>
      <c r="D18628">
        <v>0</v>
      </c>
      <c r="E18628">
        <v>2019</v>
      </c>
    </row>
    <row r="18629" spans="1:5" x14ac:dyDescent="0.25">
      <c r="A18629" t="s">
        <v>382</v>
      </c>
      <c r="B18629" t="s">
        <v>219</v>
      </c>
      <c r="C18629" t="s">
        <v>486</v>
      </c>
      <c r="D18629">
        <v>-967974000</v>
      </c>
      <c r="E18629">
        <v>2018</v>
      </c>
    </row>
    <row r="18630" spans="1:5" x14ac:dyDescent="0.25">
      <c r="A18630" t="s">
        <v>382</v>
      </c>
      <c r="B18630" t="s">
        <v>219</v>
      </c>
      <c r="C18630" t="s">
        <v>486</v>
      </c>
      <c r="D18630">
        <v>155038000</v>
      </c>
      <c r="E18630">
        <v>2019</v>
      </c>
    </row>
    <row r="18631" spans="1:5" x14ac:dyDescent="0.25">
      <c r="A18631" t="s">
        <v>382</v>
      </c>
      <c r="B18631" t="s">
        <v>219</v>
      </c>
      <c r="C18631" t="s">
        <v>486</v>
      </c>
      <c r="D18631">
        <v>342240000</v>
      </c>
      <c r="E18631">
        <v>2020</v>
      </c>
    </row>
    <row r="18632" spans="1:5" x14ac:dyDescent="0.25">
      <c r="A18632" t="s">
        <v>384</v>
      </c>
      <c r="B18632" t="s">
        <v>221</v>
      </c>
      <c r="C18632" t="s">
        <v>411</v>
      </c>
      <c r="D18632">
        <v>43184000000</v>
      </c>
      <c r="E18632">
        <v>2018</v>
      </c>
    </row>
    <row r="18633" spans="1:5" x14ac:dyDescent="0.25">
      <c r="A18633" t="s">
        <v>384</v>
      </c>
      <c r="B18633" t="s">
        <v>221</v>
      </c>
      <c r="C18633" t="s">
        <v>411</v>
      </c>
      <c r="D18633">
        <v>45956000000</v>
      </c>
      <c r="E18633">
        <v>2019</v>
      </c>
    </row>
    <row r="18634" spans="1:5" x14ac:dyDescent="0.25">
      <c r="A18634" t="s">
        <v>384</v>
      </c>
      <c r="B18634" t="s">
        <v>221</v>
      </c>
      <c r="C18634" t="s">
        <v>411</v>
      </c>
      <c r="D18634">
        <v>49032000000</v>
      </c>
      <c r="E18634">
        <v>2020</v>
      </c>
    </row>
    <row r="18635" spans="1:5" x14ac:dyDescent="0.25">
      <c r="A18635" t="s">
        <v>384</v>
      </c>
      <c r="B18635" t="s">
        <v>221</v>
      </c>
      <c r="C18635" t="s">
        <v>10</v>
      </c>
      <c r="D18635">
        <v>26472000000</v>
      </c>
      <c r="E18635">
        <v>2018</v>
      </c>
    </row>
    <row r="18636" spans="1:5" x14ac:dyDescent="0.25">
      <c r="A18636" t="s">
        <v>384</v>
      </c>
      <c r="B18636" t="s">
        <v>221</v>
      </c>
      <c r="C18636" t="s">
        <v>10</v>
      </c>
      <c r="D18636">
        <v>22636000000</v>
      </c>
      <c r="E18636">
        <v>2019</v>
      </c>
    </row>
    <row r="18637" spans="1:5" x14ac:dyDescent="0.25">
      <c r="A18637" t="s">
        <v>384</v>
      </c>
      <c r="B18637" t="s">
        <v>221</v>
      </c>
      <c r="C18637" t="s">
        <v>10</v>
      </c>
      <c r="D18637">
        <v>20215000000</v>
      </c>
      <c r="E18637">
        <v>2020</v>
      </c>
    </row>
    <row r="18638" spans="1:5" x14ac:dyDescent="0.25">
      <c r="A18638" t="s">
        <v>384</v>
      </c>
      <c r="B18638" t="s">
        <v>221</v>
      </c>
      <c r="C18638" t="s">
        <v>412</v>
      </c>
      <c r="D18638">
        <v>0</v>
      </c>
      <c r="E18638">
        <v>2018</v>
      </c>
    </row>
    <row r="18639" spans="1:5" x14ac:dyDescent="0.25">
      <c r="A18639" t="s">
        <v>384</v>
      </c>
      <c r="B18639" t="s">
        <v>221</v>
      </c>
      <c r="C18639" t="s">
        <v>412</v>
      </c>
      <c r="D18639">
        <v>126279000000</v>
      </c>
      <c r="E18639">
        <v>2019</v>
      </c>
    </row>
    <row r="18640" spans="1:5" x14ac:dyDescent="0.25">
      <c r="A18640" t="s">
        <v>384</v>
      </c>
      <c r="B18640" t="s">
        <v>221</v>
      </c>
      <c r="C18640" t="s">
        <v>412</v>
      </c>
      <c r="D18640">
        <v>0</v>
      </c>
      <c r="E18640">
        <v>2020</v>
      </c>
    </row>
    <row r="18641" spans="1:5" x14ac:dyDescent="0.25">
      <c r="A18641" t="s">
        <v>384</v>
      </c>
      <c r="B18641" t="s">
        <v>221</v>
      </c>
      <c r="C18641" t="s">
        <v>413</v>
      </c>
      <c r="D18641">
        <v>35444000000</v>
      </c>
      <c r="E18641">
        <v>2018</v>
      </c>
    </row>
    <row r="18642" spans="1:5" x14ac:dyDescent="0.25">
      <c r="A18642" t="s">
        <v>384</v>
      </c>
      <c r="B18642" t="s">
        <v>221</v>
      </c>
      <c r="C18642" t="s">
        <v>413</v>
      </c>
      <c r="D18642">
        <v>32893000000</v>
      </c>
      <c r="E18642">
        <v>2019</v>
      </c>
    </row>
    <row r="18643" spans="1:5" x14ac:dyDescent="0.25">
      <c r="A18643" t="s">
        <v>384</v>
      </c>
      <c r="B18643" t="s">
        <v>221</v>
      </c>
      <c r="C18643" t="s">
        <v>413</v>
      </c>
      <c r="D18643">
        <v>32201000000</v>
      </c>
      <c r="E18643">
        <v>2020</v>
      </c>
    </row>
    <row r="18644" spans="1:5" x14ac:dyDescent="0.25">
      <c r="A18644" t="s">
        <v>384</v>
      </c>
      <c r="B18644" t="s">
        <v>221</v>
      </c>
      <c r="C18644" t="s">
        <v>15</v>
      </c>
      <c r="D18644">
        <v>531864000000</v>
      </c>
      <c r="E18644">
        <v>2018</v>
      </c>
    </row>
    <row r="18645" spans="1:5" x14ac:dyDescent="0.25">
      <c r="A18645" t="s">
        <v>384</v>
      </c>
      <c r="B18645" t="s">
        <v>221</v>
      </c>
      <c r="C18645" t="s">
        <v>15</v>
      </c>
      <c r="D18645">
        <v>551669000000</v>
      </c>
      <c r="E18645">
        <v>2019</v>
      </c>
    </row>
    <row r="18646" spans="1:5" x14ac:dyDescent="0.25">
      <c r="A18646" t="s">
        <v>384</v>
      </c>
      <c r="B18646" t="s">
        <v>221</v>
      </c>
      <c r="C18646" t="s">
        <v>15</v>
      </c>
      <c r="D18646">
        <v>525761000000</v>
      </c>
      <c r="E18646">
        <v>2020</v>
      </c>
    </row>
    <row r="18647" spans="1:5" x14ac:dyDescent="0.25">
      <c r="A18647" t="s">
        <v>384</v>
      </c>
      <c r="B18647" t="s">
        <v>221</v>
      </c>
      <c r="C18647" t="s">
        <v>414</v>
      </c>
      <c r="D18647">
        <v>-21251000000</v>
      </c>
      <c r="E18647">
        <v>2018</v>
      </c>
    </row>
    <row r="18648" spans="1:5" x14ac:dyDescent="0.25">
      <c r="A18648" t="s">
        <v>384</v>
      </c>
      <c r="B18648" t="s">
        <v>221</v>
      </c>
      <c r="C18648" t="s">
        <v>414</v>
      </c>
      <c r="D18648">
        <v>-19635000000</v>
      </c>
      <c r="E18648">
        <v>2019</v>
      </c>
    </row>
    <row r="18649" spans="1:5" x14ac:dyDescent="0.25">
      <c r="A18649" t="s">
        <v>384</v>
      </c>
      <c r="B18649" t="s">
        <v>221</v>
      </c>
      <c r="C18649" t="s">
        <v>414</v>
      </c>
      <c r="D18649">
        <v>-15675000000</v>
      </c>
      <c r="E18649">
        <v>2020</v>
      </c>
    </row>
    <row r="18650" spans="1:5" x14ac:dyDescent="0.25">
      <c r="A18650" t="s">
        <v>384</v>
      </c>
      <c r="B18650" t="s">
        <v>221</v>
      </c>
      <c r="C18650" t="s">
        <v>415</v>
      </c>
      <c r="D18650">
        <v>-25989000000</v>
      </c>
      <c r="E18650">
        <v>2018</v>
      </c>
    </row>
    <row r="18651" spans="1:5" x14ac:dyDescent="0.25">
      <c r="A18651" t="s">
        <v>384</v>
      </c>
      <c r="B18651" t="s">
        <v>221</v>
      </c>
      <c r="C18651" t="s">
        <v>415</v>
      </c>
      <c r="D18651">
        <v>-25083000000</v>
      </c>
      <c r="E18651">
        <v>2019</v>
      </c>
    </row>
    <row r="18652" spans="1:5" x14ac:dyDescent="0.25">
      <c r="A18652" t="s">
        <v>384</v>
      </c>
      <c r="B18652" t="s">
        <v>221</v>
      </c>
      <c r="C18652" t="s">
        <v>415</v>
      </c>
      <c r="D18652">
        <v>-32007000000</v>
      </c>
      <c r="E18652">
        <v>2020</v>
      </c>
    </row>
    <row r="18653" spans="1:5" x14ac:dyDescent="0.25">
      <c r="A18653" t="s">
        <v>384</v>
      </c>
      <c r="B18653" t="s">
        <v>221</v>
      </c>
      <c r="C18653" t="s">
        <v>416</v>
      </c>
      <c r="D18653">
        <v>-63145000000</v>
      </c>
      <c r="E18653">
        <v>2018</v>
      </c>
    </row>
    <row r="18654" spans="1:5" x14ac:dyDescent="0.25">
      <c r="A18654" t="s">
        <v>384</v>
      </c>
      <c r="B18654" t="s">
        <v>221</v>
      </c>
      <c r="C18654" t="s">
        <v>416</v>
      </c>
      <c r="D18654">
        <v>-16690000000</v>
      </c>
      <c r="E18654">
        <v>2019</v>
      </c>
    </row>
    <row r="18655" spans="1:5" x14ac:dyDescent="0.25">
      <c r="A18655" t="s">
        <v>384</v>
      </c>
      <c r="B18655" t="s">
        <v>221</v>
      </c>
      <c r="C18655" t="s">
        <v>416</v>
      </c>
      <c r="D18655">
        <v>-13548000000</v>
      </c>
      <c r="E18655">
        <v>2020</v>
      </c>
    </row>
    <row r="18656" spans="1:5" x14ac:dyDescent="0.25">
      <c r="A18656" t="s">
        <v>384</v>
      </c>
      <c r="B18656" t="s">
        <v>221</v>
      </c>
      <c r="C18656" t="s">
        <v>417</v>
      </c>
      <c r="D18656">
        <v>43602000000</v>
      </c>
      <c r="E18656">
        <v>2018</v>
      </c>
    </row>
    <row r="18657" spans="1:5" x14ac:dyDescent="0.25">
      <c r="A18657" t="s">
        <v>384</v>
      </c>
      <c r="B18657" t="s">
        <v>221</v>
      </c>
      <c r="C18657" t="s">
        <v>417</v>
      </c>
      <c r="D18657">
        <v>48668000000</v>
      </c>
      <c r="E18657">
        <v>2019</v>
      </c>
    </row>
    <row r="18658" spans="1:5" x14ac:dyDescent="0.25">
      <c r="A18658" t="s">
        <v>384</v>
      </c>
      <c r="B18658" t="s">
        <v>221</v>
      </c>
      <c r="C18658" t="s">
        <v>417</v>
      </c>
      <c r="D18658">
        <v>43130000000</v>
      </c>
      <c r="E18658">
        <v>2020</v>
      </c>
    </row>
    <row r="18659" spans="1:5" x14ac:dyDescent="0.25">
      <c r="A18659" t="s">
        <v>384</v>
      </c>
      <c r="B18659" t="s">
        <v>221</v>
      </c>
      <c r="C18659" t="s">
        <v>418</v>
      </c>
      <c r="D18659">
        <v>5204000000</v>
      </c>
      <c r="E18659">
        <v>2018</v>
      </c>
    </row>
    <row r="18660" spans="1:5" x14ac:dyDescent="0.25">
      <c r="A18660" t="s">
        <v>384</v>
      </c>
      <c r="B18660" t="s">
        <v>221</v>
      </c>
      <c r="C18660" t="s">
        <v>418</v>
      </c>
      <c r="D18660">
        <v>12130000000</v>
      </c>
      <c r="E18660">
        <v>2019</v>
      </c>
    </row>
    <row r="18661" spans="1:5" x14ac:dyDescent="0.25">
      <c r="A18661" t="s">
        <v>384</v>
      </c>
      <c r="B18661" t="s">
        <v>221</v>
      </c>
      <c r="C18661" t="s">
        <v>418</v>
      </c>
      <c r="D18661">
        <v>9740000000</v>
      </c>
      <c r="E18661">
        <v>2020</v>
      </c>
    </row>
    <row r="18662" spans="1:5" x14ac:dyDescent="0.25">
      <c r="A18662" t="s">
        <v>384</v>
      </c>
      <c r="B18662" t="s">
        <v>221</v>
      </c>
      <c r="C18662" t="s">
        <v>419</v>
      </c>
      <c r="D18662">
        <v>1580000000</v>
      </c>
      <c r="E18662">
        <v>2018</v>
      </c>
    </row>
    <row r="18663" spans="1:5" x14ac:dyDescent="0.25">
      <c r="A18663" t="s">
        <v>384</v>
      </c>
      <c r="B18663" t="s">
        <v>221</v>
      </c>
      <c r="C18663" t="s">
        <v>419</v>
      </c>
      <c r="D18663">
        <v>-2812000000</v>
      </c>
      <c r="E18663">
        <v>2019</v>
      </c>
    </row>
    <row r="18664" spans="1:5" x14ac:dyDescent="0.25">
      <c r="A18664" t="s">
        <v>384</v>
      </c>
      <c r="B18664" t="s">
        <v>221</v>
      </c>
      <c r="C18664" t="s">
        <v>419</v>
      </c>
      <c r="D18664">
        <v>-2216000000</v>
      </c>
      <c r="E18664">
        <v>2020</v>
      </c>
    </row>
    <row r="18665" spans="1:5" x14ac:dyDescent="0.25">
      <c r="A18665" t="s">
        <v>384</v>
      </c>
      <c r="B18665" t="s">
        <v>221</v>
      </c>
      <c r="C18665" t="s">
        <v>420</v>
      </c>
      <c r="D18665">
        <v>0</v>
      </c>
      <c r="E18665">
        <v>2018</v>
      </c>
    </row>
    <row r="18666" spans="1:5" x14ac:dyDescent="0.25">
      <c r="A18666" t="s">
        <v>384</v>
      </c>
      <c r="B18666" t="s">
        <v>221</v>
      </c>
      <c r="C18666" t="s">
        <v>420</v>
      </c>
      <c r="D18666">
        <v>0</v>
      </c>
      <c r="E18666">
        <v>2019</v>
      </c>
    </row>
    <row r="18667" spans="1:5" x14ac:dyDescent="0.25">
      <c r="A18667" t="s">
        <v>384</v>
      </c>
      <c r="B18667" t="s">
        <v>221</v>
      </c>
      <c r="C18667" t="s">
        <v>420</v>
      </c>
      <c r="D18667">
        <v>0</v>
      </c>
      <c r="E18667">
        <v>2020</v>
      </c>
    </row>
    <row r="18668" spans="1:5" x14ac:dyDescent="0.25">
      <c r="A18668" t="s">
        <v>384</v>
      </c>
      <c r="B18668" t="s">
        <v>221</v>
      </c>
      <c r="C18668" t="s">
        <v>421</v>
      </c>
      <c r="D18668">
        <v>454000000</v>
      </c>
      <c r="E18668">
        <v>2018</v>
      </c>
    </row>
    <row r="18669" spans="1:5" x14ac:dyDescent="0.25">
      <c r="A18669" t="s">
        <v>384</v>
      </c>
      <c r="B18669" t="s">
        <v>221</v>
      </c>
      <c r="C18669" t="s">
        <v>421</v>
      </c>
      <c r="D18669">
        <v>-3526000000</v>
      </c>
      <c r="E18669">
        <v>2019</v>
      </c>
    </row>
    <row r="18670" spans="1:5" x14ac:dyDescent="0.25">
      <c r="A18670" t="s">
        <v>384</v>
      </c>
      <c r="B18670" t="s">
        <v>221</v>
      </c>
      <c r="C18670" t="s">
        <v>421</v>
      </c>
      <c r="D18670">
        <v>-4402000000</v>
      </c>
      <c r="E18670">
        <v>2020</v>
      </c>
    </row>
    <row r="18671" spans="1:5" x14ac:dyDescent="0.25">
      <c r="A18671" t="s">
        <v>384</v>
      </c>
      <c r="B18671" t="s">
        <v>221</v>
      </c>
      <c r="C18671" t="s">
        <v>422</v>
      </c>
      <c r="D18671">
        <v>6578000000</v>
      </c>
      <c r="E18671">
        <v>2018</v>
      </c>
    </row>
    <row r="18672" spans="1:5" x14ac:dyDescent="0.25">
      <c r="A18672" t="s">
        <v>384</v>
      </c>
      <c r="B18672" t="s">
        <v>221</v>
      </c>
      <c r="C18672" t="s">
        <v>422</v>
      </c>
      <c r="D18672">
        <v>12828000000</v>
      </c>
      <c r="E18672">
        <v>2019</v>
      </c>
    </row>
    <row r="18673" spans="1:5" x14ac:dyDescent="0.25">
      <c r="A18673" t="s">
        <v>384</v>
      </c>
      <c r="B18673" t="s">
        <v>221</v>
      </c>
      <c r="C18673" t="s">
        <v>422</v>
      </c>
      <c r="D18673">
        <v>14122000000</v>
      </c>
      <c r="E18673">
        <v>2020</v>
      </c>
    </row>
    <row r="18674" spans="1:5" x14ac:dyDescent="0.25">
      <c r="A18674" t="s">
        <v>384</v>
      </c>
      <c r="B18674" t="s">
        <v>221</v>
      </c>
      <c r="C18674" t="s">
        <v>423</v>
      </c>
      <c r="D18674">
        <v>7621000000</v>
      </c>
      <c r="E18674">
        <v>2018</v>
      </c>
    </row>
    <row r="18675" spans="1:5" x14ac:dyDescent="0.25">
      <c r="A18675" t="s">
        <v>384</v>
      </c>
      <c r="B18675" t="s">
        <v>221</v>
      </c>
      <c r="C18675" t="s">
        <v>423</v>
      </c>
      <c r="D18675">
        <v>7621000000</v>
      </c>
      <c r="E18675">
        <v>2019</v>
      </c>
    </row>
    <row r="18676" spans="1:5" x14ac:dyDescent="0.25">
      <c r="A18676" t="s">
        <v>384</v>
      </c>
      <c r="B18676" t="s">
        <v>221</v>
      </c>
      <c r="C18676" t="s">
        <v>423</v>
      </c>
      <c r="D18676">
        <v>7621000000</v>
      </c>
      <c r="E18676">
        <v>2020</v>
      </c>
    </row>
    <row r="18677" spans="1:5" x14ac:dyDescent="0.25">
      <c r="A18677" t="s">
        <v>384</v>
      </c>
      <c r="B18677" t="s">
        <v>221</v>
      </c>
      <c r="C18677" t="s">
        <v>424</v>
      </c>
      <c r="D18677">
        <v>551000000</v>
      </c>
      <c r="E18677">
        <v>2018</v>
      </c>
    </row>
    <row r="18678" spans="1:5" x14ac:dyDescent="0.25">
      <c r="A18678" t="s">
        <v>384</v>
      </c>
      <c r="B18678" t="s">
        <v>221</v>
      </c>
      <c r="C18678" t="s">
        <v>424</v>
      </c>
      <c r="D18678">
        <v>1063000000</v>
      </c>
      <c r="E18678">
        <v>2019</v>
      </c>
    </row>
    <row r="18679" spans="1:5" x14ac:dyDescent="0.25">
      <c r="A18679" t="s">
        <v>384</v>
      </c>
      <c r="B18679" t="s">
        <v>221</v>
      </c>
      <c r="C18679" t="s">
        <v>424</v>
      </c>
      <c r="D18679">
        <v>1296000000</v>
      </c>
      <c r="E18679">
        <v>2020</v>
      </c>
    </row>
    <row r="18680" spans="1:5" x14ac:dyDescent="0.25">
      <c r="A18680" t="s">
        <v>384</v>
      </c>
      <c r="B18680" t="s">
        <v>221</v>
      </c>
      <c r="C18680" t="s">
        <v>425</v>
      </c>
      <c r="D18680">
        <v>17260000000</v>
      </c>
      <c r="E18680">
        <v>2018</v>
      </c>
    </row>
    <row r="18681" spans="1:5" x14ac:dyDescent="0.25">
      <c r="A18681" t="s">
        <v>384</v>
      </c>
      <c r="B18681" t="s">
        <v>221</v>
      </c>
      <c r="C18681" t="s">
        <v>425</v>
      </c>
      <c r="D18681">
        <v>15124000000</v>
      </c>
      <c r="E18681">
        <v>2019</v>
      </c>
    </row>
    <row r="18682" spans="1:5" x14ac:dyDescent="0.25">
      <c r="A18682" t="s">
        <v>384</v>
      </c>
      <c r="B18682" t="s">
        <v>221</v>
      </c>
      <c r="C18682" t="s">
        <v>425</v>
      </c>
      <c r="D18682">
        <v>-6316000000</v>
      </c>
      <c r="E18682">
        <v>2020</v>
      </c>
    </row>
    <row r="18683" spans="1:5" x14ac:dyDescent="0.25">
      <c r="A18683" t="s">
        <v>384</v>
      </c>
      <c r="B18683" t="s">
        <v>221</v>
      </c>
      <c r="C18683" t="s">
        <v>426</v>
      </c>
      <c r="D18683">
        <v>17811000000</v>
      </c>
      <c r="E18683">
        <v>2018</v>
      </c>
    </row>
    <row r="18684" spans="1:5" x14ac:dyDescent="0.25">
      <c r="A18684" t="s">
        <v>384</v>
      </c>
      <c r="B18684" t="s">
        <v>221</v>
      </c>
      <c r="C18684" t="s">
        <v>426</v>
      </c>
      <c r="D18684">
        <v>16187000000</v>
      </c>
      <c r="E18684">
        <v>2019</v>
      </c>
    </row>
    <row r="18685" spans="1:5" x14ac:dyDescent="0.25">
      <c r="A18685" t="s">
        <v>384</v>
      </c>
      <c r="B18685" t="s">
        <v>221</v>
      </c>
      <c r="C18685" t="s">
        <v>426</v>
      </c>
      <c r="D18685">
        <v>-5020000000</v>
      </c>
      <c r="E18685">
        <v>2020</v>
      </c>
    </row>
    <row r="18686" spans="1:5" x14ac:dyDescent="0.25">
      <c r="A18686" t="s">
        <v>384</v>
      </c>
      <c r="B18686" t="s">
        <v>221</v>
      </c>
      <c r="C18686" t="s">
        <v>21</v>
      </c>
      <c r="D18686">
        <v>32906000000</v>
      </c>
      <c r="E18686">
        <v>2018</v>
      </c>
    </row>
    <row r="18687" spans="1:5" x14ac:dyDescent="0.25">
      <c r="A18687" t="s">
        <v>384</v>
      </c>
      <c r="B18687" t="s">
        <v>221</v>
      </c>
      <c r="C18687" t="s">
        <v>21</v>
      </c>
      <c r="D18687">
        <v>34356000000</v>
      </c>
      <c r="E18687">
        <v>2019</v>
      </c>
    </row>
    <row r="18688" spans="1:5" x14ac:dyDescent="0.25">
      <c r="A18688" t="s">
        <v>384</v>
      </c>
      <c r="B18688" t="s">
        <v>221</v>
      </c>
      <c r="C18688" t="s">
        <v>21</v>
      </c>
      <c r="D18688">
        <v>32909000000</v>
      </c>
      <c r="E18688">
        <v>2020</v>
      </c>
    </row>
    <row r="18689" spans="1:5" x14ac:dyDescent="0.25">
      <c r="A18689" t="s">
        <v>384</v>
      </c>
      <c r="B18689" t="s">
        <v>221</v>
      </c>
      <c r="C18689" t="s">
        <v>427</v>
      </c>
      <c r="D18689">
        <v>144660000000</v>
      </c>
      <c r="E18689">
        <v>2018</v>
      </c>
    </row>
    <row r="18690" spans="1:5" x14ac:dyDescent="0.25">
      <c r="A18690" t="s">
        <v>384</v>
      </c>
      <c r="B18690" t="s">
        <v>221</v>
      </c>
      <c r="C18690" t="s">
        <v>427</v>
      </c>
      <c r="D18690">
        <v>153238000000</v>
      </c>
      <c r="E18690">
        <v>2019</v>
      </c>
    </row>
    <row r="18691" spans="1:5" x14ac:dyDescent="0.25">
      <c r="A18691" t="s">
        <v>384</v>
      </c>
      <c r="B18691" t="s">
        <v>221</v>
      </c>
      <c r="C18691" t="s">
        <v>427</v>
      </c>
      <c r="D18691">
        <v>165355000000</v>
      </c>
      <c r="E18691">
        <v>2020</v>
      </c>
    </row>
    <row r="18692" spans="1:5" x14ac:dyDescent="0.25">
      <c r="A18692" t="s">
        <v>384</v>
      </c>
      <c r="B18692" t="s">
        <v>221</v>
      </c>
      <c r="C18692" t="s">
        <v>13</v>
      </c>
      <c r="D18692">
        <v>51427000000</v>
      </c>
      <c r="E18692">
        <v>2018</v>
      </c>
    </row>
    <row r="18693" spans="1:5" x14ac:dyDescent="0.25">
      <c r="A18693" t="s">
        <v>384</v>
      </c>
      <c r="B18693" t="s">
        <v>221</v>
      </c>
      <c r="C18693" t="s">
        <v>13</v>
      </c>
      <c r="D18693">
        <v>54761000000</v>
      </c>
      <c r="E18693">
        <v>2019</v>
      </c>
    </row>
    <row r="18694" spans="1:5" x14ac:dyDescent="0.25">
      <c r="A18694" t="s">
        <v>384</v>
      </c>
      <c r="B18694" t="s">
        <v>221</v>
      </c>
      <c r="C18694" t="s">
        <v>13</v>
      </c>
      <c r="D18694">
        <v>52008000000</v>
      </c>
      <c r="E18694">
        <v>2020</v>
      </c>
    </row>
    <row r="18695" spans="1:5" x14ac:dyDescent="0.25">
      <c r="A18695" t="s">
        <v>384</v>
      </c>
      <c r="B18695" t="s">
        <v>221</v>
      </c>
      <c r="C18695" t="s">
        <v>16</v>
      </c>
      <c r="D18695">
        <v>64420000000</v>
      </c>
      <c r="E18695">
        <v>2018</v>
      </c>
    </row>
    <row r="18696" spans="1:5" x14ac:dyDescent="0.25">
      <c r="A18696" t="s">
        <v>384</v>
      </c>
      <c r="B18696" t="s">
        <v>221</v>
      </c>
      <c r="C18696" t="s">
        <v>16</v>
      </c>
      <c r="D18696">
        <v>68911000000</v>
      </c>
      <c r="E18696">
        <v>2019</v>
      </c>
    </row>
    <row r="18697" spans="1:5" x14ac:dyDescent="0.25">
      <c r="A18697" t="s">
        <v>384</v>
      </c>
      <c r="B18697" t="s">
        <v>221</v>
      </c>
      <c r="C18697" t="s">
        <v>16</v>
      </c>
      <c r="D18697">
        <v>63438000000</v>
      </c>
      <c r="E18697">
        <v>2020</v>
      </c>
    </row>
    <row r="18698" spans="1:5" x14ac:dyDescent="0.25">
      <c r="A18698" t="s">
        <v>384</v>
      </c>
      <c r="B18698" t="s">
        <v>221</v>
      </c>
      <c r="C18698" t="s">
        <v>428</v>
      </c>
      <c r="D18698">
        <v>28430000000</v>
      </c>
      <c r="E18698">
        <v>2018</v>
      </c>
    </row>
    <row r="18699" spans="1:5" x14ac:dyDescent="0.25">
      <c r="A18699" t="s">
        <v>384</v>
      </c>
      <c r="B18699" t="s">
        <v>221</v>
      </c>
      <c r="C18699" t="s">
        <v>428</v>
      </c>
      <c r="D18699">
        <v>28516000000</v>
      </c>
      <c r="E18699">
        <v>2020</v>
      </c>
    </row>
    <row r="18700" spans="1:5" x14ac:dyDescent="0.25">
      <c r="A18700" t="s">
        <v>384</v>
      </c>
      <c r="B18700" t="s">
        <v>221</v>
      </c>
      <c r="C18700" t="s">
        <v>429</v>
      </c>
      <c r="D18700">
        <v>28430000000</v>
      </c>
      <c r="E18700">
        <v>2018</v>
      </c>
    </row>
    <row r="18701" spans="1:5" x14ac:dyDescent="0.25">
      <c r="A18701" t="s">
        <v>384</v>
      </c>
      <c r="B18701" t="s">
        <v>221</v>
      </c>
      <c r="C18701" t="s">
        <v>429</v>
      </c>
      <c r="D18701">
        <v>28217000000</v>
      </c>
      <c r="E18701">
        <v>2019</v>
      </c>
    </row>
    <row r="18702" spans="1:5" x14ac:dyDescent="0.25">
      <c r="A18702" t="s">
        <v>384</v>
      </c>
      <c r="B18702" t="s">
        <v>221</v>
      </c>
      <c r="C18702" t="s">
        <v>429</v>
      </c>
      <c r="D18702">
        <v>28217000000</v>
      </c>
      <c r="E18702">
        <v>2019</v>
      </c>
    </row>
    <row r="18703" spans="1:5" x14ac:dyDescent="0.25">
      <c r="A18703" t="s">
        <v>384</v>
      </c>
      <c r="B18703" t="s">
        <v>221</v>
      </c>
      <c r="C18703" t="s">
        <v>429</v>
      </c>
      <c r="D18703">
        <v>28516000000</v>
      </c>
      <c r="E18703">
        <v>2020</v>
      </c>
    </row>
    <row r="18704" spans="1:5" x14ac:dyDescent="0.25">
      <c r="A18704" t="s">
        <v>384</v>
      </c>
      <c r="B18704" t="s">
        <v>221</v>
      </c>
      <c r="C18704" t="s">
        <v>430</v>
      </c>
      <c r="D18704">
        <v>24873000000</v>
      </c>
      <c r="E18704">
        <v>2018</v>
      </c>
    </row>
    <row r="18705" spans="1:5" x14ac:dyDescent="0.25">
      <c r="A18705" t="s">
        <v>384</v>
      </c>
      <c r="B18705" t="s">
        <v>221</v>
      </c>
      <c r="C18705" t="s">
        <v>430</v>
      </c>
      <c r="D18705">
        <v>18468000000</v>
      </c>
      <c r="E18705">
        <v>2019</v>
      </c>
    </row>
    <row r="18706" spans="1:5" x14ac:dyDescent="0.25">
      <c r="A18706" t="s">
        <v>384</v>
      </c>
      <c r="B18706" t="s">
        <v>221</v>
      </c>
      <c r="C18706" t="s">
        <v>430</v>
      </c>
      <c r="D18706">
        <v>-2856000000</v>
      </c>
      <c r="E18706">
        <v>2020</v>
      </c>
    </row>
    <row r="18707" spans="1:5" x14ac:dyDescent="0.25">
      <c r="A18707" t="s">
        <v>384</v>
      </c>
      <c r="B18707" t="s">
        <v>221</v>
      </c>
      <c r="C18707" t="s">
        <v>431</v>
      </c>
      <c r="D18707">
        <v>0</v>
      </c>
      <c r="E18707">
        <v>2018</v>
      </c>
    </row>
    <row r="18708" spans="1:5" x14ac:dyDescent="0.25">
      <c r="A18708" t="s">
        <v>384</v>
      </c>
      <c r="B18708" t="s">
        <v>221</v>
      </c>
      <c r="C18708" t="s">
        <v>431</v>
      </c>
      <c r="D18708">
        <v>0</v>
      </c>
      <c r="E18708">
        <v>2019</v>
      </c>
    </row>
    <row r="18709" spans="1:5" x14ac:dyDescent="0.25">
      <c r="A18709" t="s">
        <v>384</v>
      </c>
      <c r="B18709" t="s">
        <v>221</v>
      </c>
      <c r="C18709" t="s">
        <v>431</v>
      </c>
      <c r="D18709">
        <v>0</v>
      </c>
      <c r="E18709">
        <v>2020</v>
      </c>
    </row>
    <row r="18710" spans="1:5" x14ac:dyDescent="0.25">
      <c r="A18710" t="s">
        <v>384</v>
      </c>
      <c r="B18710" t="s">
        <v>221</v>
      </c>
      <c r="C18710" t="s">
        <v>432</v>
      </c>
      <c r="D18710">
        <v>43465</v>
      </c>
      <c r="E18710">
        <v>2018</v>
      </c>
    </row>
    <row r="18711" spans="1:5" x14ac:dyDescent="0.25">
      <c r="A18711" t="s">
        <v>384</v>
      </c>
      <c r="B18711" t="s">
        <v>221</v>
      </c>
      <c r="C18711" t="s">
        <v>432</v>
      </c>
      <c r="D18711">
        <v>43830</v>
      </c>
      <c r="E18711">
        <v>2019</v>
      </c>
    </row>
    <row r="18712" spans="1:5" x14ac:dyDescent="0.25">
      <c r="A18712" t="s">
        <v>384</v>
      </c>
      <c r="B18712" t="s">
        <v>221</v>
      </c>
      <c r="C18712" t="s">
        <v>432</v>
      </c>
      <c r="D18712">
        <v>44196</v>
      </c>
      <c r="E18712">
        <v>2020</v>
      </c>
    </row>
    <row r="18713" spans="1:5" x14ac:dyDescent="0.25">
      <c r="A18713" t="s">
        <v>384</v>
      </c>
      <c r="B18713" t="s">
        <v>221</v>
      </c>
      <c r="C18713" t="s">
        <v>433</v>
      </c>
      <c r="D18713">
        <v>9795000000</v>
      </c>
      <c r="E18713">
        <v>2018</v>
      </c>
    </row>
    <row r="18714" spans="1:5" x14ac:dyDescent="0.25">
      <c r="A18714" t="s">
        <v>384</v>
      </c>
      <c r="B18714" t="s">
        <v>221</v>
      </c>
      <c r="C18714" t="s">
        <v>433</v>
      </c>
      <c r="D18714">
        <v>17713000000</v>
      </c>
      <c r="E18714">
        <v>2019</v>
      </c>
    </row>
    <row r="18715" spans="1:5" x14ac:dyDescent="0.25">
      <c r="A18715" t="s">
        <v>384</v>
      </c>
      <c r="B18715" t="s">
        <v>221</v>
      </c>
      <c r="C18715" t="s">
        <v>433</v>
      </c>
      <c r="D18715">
        <v>17567000000</v>
      </c>
      <c r="E18715">
        <v>2020</v>
      </c>
    </row>
    <row r="18716" spans="1:5" x14ac:dyDescent="0.25">
      <c r="A18716" t="s">
        <v>384</v>
      </c>
      <c r="B18716" t="s">
        <v>221</v>
      </c>
      <c r="C18716" t="s">
        <v>434</v>
      </c>
      <c r="D18716">
        <v>184089000000</v>
      </c>
      <c r="E18716">
        <v>2018</v>
      </c>
    </row>
    <row r="18717" spans="1:5" x14ac:dyDescent="0.25">
      <c r="A18717" t="s">
        <v>384</v>
      </c>
      <c r="B18717" t="s">
        <v>221</v>
      </c>
      <c r="C18717" t="s">
        <v>434</v>
      </c>
      <c r="D18717">
        <v>184221000000</v>
      </c>
      <c r="E18717">
        <v>2019</v>
      </c>
    </row>
    <row r="18718" spans="1:5" x14ac:dyDescent="0.25">
      <c r="A18718" t="s">
        <v>384</v>
      </c>
      <c r="B18718" t="s">
        <v>221</v>
      </c>
      <c r="C18718" t="s">
        <v>434</v>
      </c>
      <c r="D18718">
        <v>161673000000</v>
      </c>
      <c r="E18718">
        <v>2020</v>
      </c>
    </row>
    <row r="18719" spans="1:5" x14ac:dyDescent="0.25">
      <c r="A18719" t="s">
        <v>384</v>
      </c>
      <c r="B18719" t="s">
        <v>221</v>
      </c>
      <c r="C18719" t="s">
        <v>435</v>
      </c>
      <c r="D18719">
        <v>0</v>
      </c>
      <c r="E18719">
        <v>2018</v>
      </c>
    </row>
    <row r="18720" spans="1:5" x14ac:dyDescent="0.25">
      <c r="A18720" t="s">
        <v>384</v>
      </c>
      <c r="B18720" t="s">
        <v>221</v>
      </c>
      <c r="C18720" t="s">
        <v>435</v>
      </c>
      <c r="D18720">
        <v>0</v>
      </c>
      <c r="E18720">
        <v>2019</v>
      </c>
    </row>
    <row r="18721" spans="1:5" x14ac:dyDescent="0.25">
      <c r="A18721" t="s">
        <v>384</v>
      </c>
      <c r="B18721" t="s">
        <v>221</v>
      </c>
      <c r="C18721" t="s">
        <v>435</v>
      </c>
      <c r="D18721">
        <v>0</v>
      </c>
      <c r="E18721">
        <v>2020</v>
      </c>
    </row>
    <row r="18722" spans="1:5" x14ac:dyDescent="0.25">
      <c r="A18722" t="s">
        <v>384</v>
      </c>
      <c r="B18722" t="s">
        <v>221</v>
      </c>
      <c r="C18722" t="s">
        <v>436</v>
      </c>
      <c r="D18722">
        <v>146370000000</v>
      </c>
      <c r="E18722">
        <v>2018</v>
      </c>
    </row>
    <row r="18723" spans="1:5" x14ac:dyDescent="0.25">
      <c r="A18723" t="s">
        <v>384</v>
      </c>
      <c r="B18723" t="s">
        <v>221</v>
      </c>
      <c r="C18723" t="s">
        <v>436</v>
      </c>
      <c r="D18723">
        <v>146241000000</v>
      </c>
      <c r="E18723">
        <v>2019</v>
      </c>
    </row>
    <row r="18724" spans="1:5" x14ac:dyDescent="0.25">
      <c r="A18724" t="s">
        <v>384</v>
      </c>
      <c r="B18724" t="s">
        <v>221</v>
      </c>
      <c r="C18724" t="s">
        <v>436</v>
      </c>
      <c r="D18724">
        <v>135259000000</v>
      </c>
      <c r="E18724">
        <v>2020</v>
      </c>
    </row>
    <row r="18725" spans="1:5" x14ac:dyDescent="0.25">
      <c r="A18725" t="s">
        <v>384</v>
      </c>
      <c r="B18725" t="s">
        <v>221</v>
      </c>
      <c r="C18725" t="s">
        <v>437</v>
      </c>
      <c r="D18725">
        <v>137850000000</v>
      </c>
      <c r="E18725">
        <v>2018</v>
      </c>
    </row>
    <row r="18726" spans="1:5" x14ac:dyDescent="0.25">
      <c r="A18726" t="s">
        <v>384</v>
      </c>
      <c r="B18726" t="s">
        <v>221</v>
      </c>
      <c r="C18726" t="s">
        <v>437</v>
      </c>
      <c r="D18726">
        <v>146837000000</v>
      </c>
      <c r="E18726">
        <v>2019</v>
      </c>
    </row>
    <row r="18727" spans="1:5" x14ac:dyDescent="0.25">
      <c r="A18727" t="s">
        <v>384</v>
      </c>
      <c r="B18727" t="s">
        <v>221</v>
      </c>
      <c r="C18727" t="s">
        <v>437</v>
      </c>
      <c r="D18727">
        <v>138851000000</v>
      </c>
      <c r="E18727">
        <v>2020</v>
      </c>
    </row>
    <row r="18728" spans="1:5" x14ac:dyDescent="0.25">
      <c r="A18728" t="s">
        <v>384</v>
      </c>
      <c r="B18728" t="s">
        <v>221</v>
      </c>
      <c r="C18728" t="s">
        <v>438</v>
      </c>
      <c r="D18728">
        <v>19953000000</v>
      </c>
      <c r="E18728">
        <v>2018</v>
      </c>
    </row>
    <row r="18729" spans="1:5" x14ac:dyDescent="0.25">
      <c r="A18729" t="s">
        <v>384</v>
      </c>
      <c r="B18729" t="s">
        <v>221</v>
      </c>
      <c r="C18729" t="s">
        <v>438</v>
      </c>
      <c r="D18729">
        <v>14975000000</v>
      </c>
      <c r="E18729">
        <v>2019</v>
      </c>
    </row>
    <row r="18730" spans="1:5" x14ac:dyDescent="0.25">
      <c r="A18730" t="s">
        <v>384</v>
      </c>
      <c r="B18730" t="s">
        <v>221</v>
      </c>
      <c r="C18730" t="s">
        <v>438</v>
      </c>
      <c r="D18730">
        <v>-3821000000</v>
      </c>
      <c r="E18730">
        <v>2020</v>
      </c>
    </row>
    <row r="18731" spans="1:5" x14ac:dyDescent="0.25">
      <c r="A18731" t="s">
        <v>384</v>
      </c>
      <c r="B18731" t="s">
        <v>221</v>
      </c>
      <c r="C18731" t="s">
        <v>439</v>
      </c>
      <c r="D18731">
        <v>0</v>
      </c>
      <c r="E18731">
        <v>2018</v>
      </c>
    </row>
    <row r="18732" spans="1:5" x14ac:dyDescent="0.25">
      <c r="A18732" t="s">
        <v>384</v>
      </c>
      <c r="B18732" t="s">
        <v>221</v>
      </c>
      <c r="C18732" t="s">
        <v>439</v>
      </c>
      <c r="D18732">
        <v>0</v>
      </c>
      <c r="E18732">
        <v>2019</v>
      </c>
    </row>
    <row r="18733" spans="1:5" x14ac:dyDescent="0.25">
      <c r="A18733" t="s">
        <v>384</v>
      </c>
      <c r="B18733" t="s">
        <v>221</v>
      </c>
      <c r="C18733" t="s">
        <v>439</v>
      </c>
      <c r="D18733">
        <v>0</v>
      </c>
      <c r="E18733">
        <v>2020</v>
      </c>
    </row>
    <row r="18734" spans="1:5" x14ac:dyDescent="0.25">
      <c r="A18734" t="s">
        <v>384</v>
      </c>
      <c r="B18734" t="s">
        <v>221</v>
      </c>
      <c r="C18734" t="s">
        <v>23</v>
      </c>
      <c r="D18734">
        <v>4920000000</v>
      </c>
      <c r="E18734">
        <v>2018</v>
      </c>
    </row>
    <row r="18735" spans="1:5" x14ac:dyDescent="0.25">
      <c r="A18735" t="s">
        <v>384</v>
      </c>
      <c r="B18735" t="s">
        <v>221</v>
      </c>
      <c r="C18735" t="s">
        <v>23</v>
      </c>
      <c r="D18735">
        <v>3493000000</v>
      </c>
      <c r="E18735">
        <v>2019</v>
      </c>
    </row>
    <row r="18736" spans="1:5" x14ac:dyDescent="0.25">
      <c r="A18736" t="s">
        <v>384</v>
      </c>
      <c r="B18736" t="s">
        <v>221</v>
      </c>
      <c r="C18736" t="s">
        <v>23</v>
      </c>
      <c r="D18736">
        <v>965000000</v>
      </c>
      <c r="E18736">
        <v>2020</v>
      </c>
    </row>
    <row r="18737" spans="1:5" x14ac:dyDescent="0.25">
      <c r="A18737" t="s">
        <v>384</v>
      </c>
      <c r="B18737" t="s">
        <v>221</v>
      </c>
      <c r="C18737" t="s">
        <v>440</v>
      </c>
      <c r="D18737">
        <v>122413000000</v>
      </c>
      <c r="E18737">
        <v>2018</v>
      </c>
    </row>
    <row r="18738" spans="1:5" x14ac:dyDescent="0.25">
      <c r="A18738" t="s">
        <v>384</v>
      </c>
      <c r="B18738" t="s">
        <v>221</v>
      </c>
      <c r="C18738" t="s">
        <v>440</v>
      </c>
      <c r="D18738">
        <v>118705000000</v>
      </c>
      <c r="E18738">
        <v>2019</v>
      </c>
    </row>
    <row r="18739" spans="1:5" x14ac:dyDescent="0.25">
      <c r="A18739" t="s">
        <v>384</v>
      </c>
      <c r="B18739" t="s">
        <v>221</v>
      </c>
      <c r="C18739" t="s">
        <v>440</v>
      </c>
      <c r="D18739">
        <v>109226000000</v>
      </c>
      <c r="E18739">
        <v>2020</v>
      </c>
    </row>
    <row r="18740" spans="1:5" x14ac:dyDescent="0.25">
      <c r="A18740" t="s">
        <v>384</v>
      </c>
      <c r="B18740" t="s">
        <v>221</v>
      </c>
      <c r="C18740" t="s">
        <v>22</v>
      </c>
      <c r="D18740">
        <v>7957000000</v>
      </c>
      <c r="E18740">
        <v>2018</v>
      </c>
    </row>
    <row r="18741" spans="1:5" x14ac:dyDescent="0.25">
      <c r="A18741" t="s">
        <v>384</v>
      </c>
      <c r="B18741" t="s">
        <v>221</v>
      </c>
      <c r="C18741" t="s">
        <v>22</v>
      </c>
      <c r="D18741">
        <v>8422000000</v>
      </c>
      <c r="E18741">
        <v>2019</v>
      </c>
    </row>
    <row r="18742" spans="1:5" x14ac:dyDescent="0.25">
      <c r="A18742" t="s">
        <v>384</v>
      </c>
      <c r="B18742" t="s">
        <v>221</v>
      </c>
      <c r="C18742" t="s">
        <v>22</v>
      </c>
      <c r="D18742">
        <v>7925000000</v>
      </c>
      <c r="E18742">
        <v>2020</v>
      </c>
    </row>
    <row r="18743" spans="1:5" x14ac:dyDescent="0.25">
      <c r="A18743" t="s">
        <v>384</v>
      </c>
      <c r="B18743" t="s">
        <v>221</v>
      </c>
      <c r="C18743" t="s">
        <v>441</v>
      </c>
      <c r="D18743">
        <v>493000000</v>
      </c>
      <c r="E18743">
        <v>2018</v>
      </c>
    </row>
    <row r="18744" spans="1:5" x14ac:dyDescent="0.25">
      <c r="A18744" t="s">
        <v>384</v>
      </c>
      <c r="B18744" t="s">
        <v>221</v>
      </c>
      <c r="C18744" t="s">
        <v>441</v>
      </c>
      <c r="D18744">
        <v>200000000</v>
      </c>
      <c r="E18744">
        <v>2019</v>
      </c>
    </row>
    <row r="18745" spans="1:5" x14ac:dyDescent="0.25">
      <c r="A18745" t="s">
        <v>384</v>
      </c>
      <c r="B18745" t="s">
        <v>221</v>
      </c>
      <c r="C18745" t="s">
        <v>441</v>
      </c>
      <c r="D18745">
        <v>123000000</v>
      </c>
      <c r="E18745">
        <v>2020</v>
      </c>
    </row>
    <row r="18746" spans="1:5" x14ac:dyDescent="0.25">
      <c r="A18746" t="s">
        <v>384</v>
      </c>
      <c r="B18746" t="s">
        <v>221</v>
      </c>
      <c r="C18746" t="s">
        <v>11</v>
      </c>
      <c r="D18746">
        <v>0</v>
      </c>
      <c r="E18746">
        <v>2018</v>
      </c>
    </row>
    <row r="18747" spans="1:5" x14ac:dyDescent="0.25">
      <c r="A18747" t="s">
        <v>384</v>
      </c>
      <c r="B18747" t="s">
        <v>221</v>
      </c>
      <c r="C18747" t="s">
        <v>11</v>
      </c>
      <c r="D18747">
        <v>0</v>
      </c>
      <c r="E18747">
        <v>2019</v>
      </c>
    </row>
    <row r="18748" spans="1:5" x14ac:dyDescent="0.25">
      <c r="A18748" t="s">
        <v>384</v>
      </c>
      <c r="B18748" t="s">
        <v>221</v>
      </c>
      <c r="C18748" t="s">
        <v>11</v>
      </c>
      <c r="D18748">
        <v>0</v>
      </c>
      <c r="E18748">
        <v>2020</v>
      </c>
    </row>
    <row r="18749" spans="1:5" x14ac:dyDescent="0.25">
      <c r="A18749" t="s">
        <v>384</v>
      </c>
      <c r="B18749" t="s">
        <v>221</v>
      </c>
      <c r="C18749" t="s">
        <v>19</v>
      </c>
      <c r="D18749">
        <v>531864000000</v>
      </c>
      <c r="E18749">
        <v>2018</v>
      </c>
    </row>
    <row r="18750" spans="1:5" x14ac:dyDescent="0.25">
      <c r="A18750" t="s">
        <v>384</v>
      </c>
      <c r="B18750" t="s">
        <v>221</v>
      </c>
      <c r="C18750" t="s">
        <v>19</v>
      </c>
      <c r="D18750">
        <v>551669000000</v>
      </c>
      <c r="E18750">
        <v>2019</v>
      </c>
    </row>
    <row r="18751" spans="1:5" x14ac:dyDescent="0.25">
      <c r="A18751" t="s">
        <v>384</v>
      </c>
      <c r="B18751" t="s">
        <v>221</v>
      </c>
      <c r="C18751" t="s">
        <v>19</v>
      </c>
      <c r="D18751">
        <v>525761000000</v>
      </c>
      <c r="E18751">
        <v>2020</v>
      </c>
    </row>
    <row r="18752" spans="1:5" x14ac:dyDescent="0.25">
      <c r="A18752" t="s">
        <v>384</v>
      </c>
      <c r="B18752" t="s">
        <v>221</v>
      </c>
      <c r="C18752" t="s">
        <v>18</v>
      </c>
      <c r="D18752">
        <v>337980000000</v>
      </c>
      <c r="E18752">
        <v>2018</v>
      </c>
    </row>
    <row r="18753" spans="1:5" x14ac:dyDescent="0.25">
      <c r="A18753" t="s">
        <v>384</v>
      </c>
      <c r="B18753" t="s">
        <v>221</v>
      </c>
      <c r="C18753" t="s">
        <v>18</v>
      </c>
      <c r="D18753">
        <v>349735000000</v>
      </c>
      <c r="E18753">
        <v>2019</v>
      </c>
    </row>
    <row r="18754" spans="1:5" x14ac:dyDescent="0.25">
      <c r="A18754" t="s">
        <v>384</v>
      </c>
      <c r="B18754" t="s">
        <v>221</v>
      </c>
      <c r="C18754" t="s">
        <v>18</v>
      </c>
      <c r="D18754">
        <v>346521000000</v>
      </c>
      <c r="E18754">
        <v>2020</v>
      </c>
    </row>
    <row r="18755" spans="1:5" x14ac:dyDescent="0.25">
      <c r="A18755" t="s">
        <v>384</v>
      </c>
      <c r="B18755" t="s">
        <v>221</v>
      </c>
      <c r="C18755" t="s">
        <v>442</v>
      </c>
      <c r="D18755">
        <v>0</v>
      </c>
      <c r="E18755">
        <v>2018</v>
      </c>
    </row>
    <row r="18756" spans="1:5" x14ac:dyDescent="0.25">
      <c r="A18756" t="s">
        <v>384</v>
      </c>
      <c r="B18756" t="s">
        <v>221</v>
      </c>
      <c r="C18756" t="s">
        <v>442</v>
      </c>
      <c r="D18756">
        <v>0</v>
      </c>
      <c r="E18756">
        <v>2019</v>
      </c>
    </row>
    <row r="18757" spans="1:5" x14ac:dyDescent="0.25">
      <c r="A18757" t="s">
        <v>384</v>
      </c>
      <c r="B18757" t="s">
        <v>221</v>
      </c>
      <c r="C18757" t="s">
        <v>442</v>
      </c>
      <c r="D18757">
        <v>0</v>
      </c>
      <c r="E18757">
        <v>2020</v>
      </c>
    </row>
    <row r="18758" spans="1:5" x14ac:dyDescent="0.25">
      <c r="A18758" t="s">
        <v>384</v>
      </c>
      <c r="B18758" t="s">
        <v>221</v>
      </c>
      <c r="C18758" t="s">
        <v>443</v>
      </c>
      <c r="D18758">
        <v>6245000000</v>
      </c>
      <c r="E18758">
        <v>2018</v>
      </c>
    </row>
    <row r="18759" spans="1:5" x14ac:dyDescent="0.25">
      <c r="A18759" t="s">
        <v>384</v>
      </c>
      <c r="B18759" t="s">
        <v>221</v>
      </c>
      <c r="C18759" t="s">
        <v>443</v>
      </c>
      <c r="D18759">
        <v>3695000000</v>
      </c>
      <c r="E18759">
        <v>2019</v>
      </c>
    </row>
    <row r="18760" spans="1:5" x14ac:dyDescent="0.25">
      <c r="A18760" t="s">
        <v>384</v>
      </c>
      <c r="B18760" t="s">
        <v>221</v>
      </c>
      <c r="C18760" t="s">
        <v>443</v>
      </c>
      <c r="D18760">
        <v>1780000000</v>
      </c>
      <c r="E18760">
        <v>2020</v>
      </c>
    </row>
    <row r="18761" spans="1:5" x14ac:dyDescent="0.25">
      <c r="A18761" t="s">
        <v>384</v>
      </c>
      <c r="B18761" t="s">
        <v>221</v>
      </c>
      <c r="C18761" t="s">
        <v>444</v>
      </c>
      <c r="D18761">
        <v>-8528000000</v>
      </c>
      <c r="E18761">
        <v>2018</v>
      </c>
    </row>
    <row r="18762" spans="1:5" x14ac:dyDescent="0.25">
      <c r="A18762" t="s">
        <v>384</v>
      </c>
      <c r="B18762" t="s">
        <v>221</v>
      </c>
      <c r="C18762" t="s">
        <v>444</v>
      </c>
      <c r="D18762">
        <v>-16495000000</v>
      </c>
      <c r="E18762">
        <v>2019</v>
      </c>
    </row>
    <row r="18763" spans="1:5" x14ac:dyDescent="0.25">
      <c r="A18763" t="s">
        <v>384</v>
      </c>
      <c r="B18763" t="s">
        <v>221</v>
      </c>
      <c r="C18763" t="s">
        <v>444</v>
      </c>
      <c r="D18763">
        <v>-10969000000</v>
      </c>
      <c r="E18763">
        <v>2020</v>
      </c>
    </row>
    <row r="18764" spans="1:5" x14ac:dyDescent="0.25">
      <c r="A18764" t="s">
        <v>384</v>
      </c>
      <c r="B18764" t="s">
        <v>221</v>
      </c>
      <c r="C18764" t="s">
        <v>445</v>
      </c>
      <c r="D18764">
        <v>-1707000000</v>
      </c>
      <c r="E18764">
        <v>2018</v>
      </c>
    </row>
    <row r="18765" spans="1:5" x14ac:dyDescent="0.25">
      <c r="A18765" t="s">
        <v>384</v>
      </c>
      <c r="B18765" t="s">
        <v>221</v>
      </c>
      <c r="C18765" t="s">
        <v>445</v>
      </c>
      <c r="D18765">
        <v>0</v>
      </c>
      <c r="E18765">
        <v>2019</v>
      </c>
    </row>
    <row r="18766" spans="1:5" x14ac:dyDescent="0.25">
      <c r="A18766" t="s">
        <v>384</v>
      </c>
      <c r="B18766" t="s">
        <v>221</v>
      </c>
      <c r="C18766" t="s">
        <v>445</v>
      </c>
      <c r="D18766">
        <v>0</v>
      </c>
      <c r="E18766">
        <v>2020</v>
      </c>
    </row>
    <row r="18767" spans="1:5" x14ac:dyDescent="0.25">
      <c r="A18767" t="s">
        <v>384</v>
      </c>
      <c r="B18767" t="s">
        <v>221</v>
      </c>
      <c r="C18767" t="s">
        <v>446</v>
      </c>
      <c r="D18767">
        <v>0</v>
      </c>
      <c r="E18767">
        <v>2018</v>
      </c>
    </row>
    <row r="18768" spans="1:5" x14ac:dyDescent="0.25">
      <c r="A18768" t="s">
        <v>384</v>
      </c>
      <c r="B18768" t="s">
        <v>221</v>
      </c>
      <c r="C18768" t="s">
        <v>446</v>
      </c>
      <c r="D18768">
        <v>0</v>
      </c>
      <c r="E18768">
        <v>2019</v>
      </c>
    </row>
    <row r="18769" spans="1:5" x14ac:dyDescent="0.25">
      <c r="A18769" t="s">
        <v>384</v>
      </c>
      <c r="B18769" t="s">
        <v>221</v>
      </c>
      <c r="C18769" t="s">
        <v>446</v>
      </c>
      <c r="D18769">
        <v>0</v>
      </c>
      <c r="E18769">
        <v>2020</v>
      </c>
    </row>
    <row r="18770" spans="1:5" x14ac:dyDescent="0.25">
      <c r="A18770" t="s">
        <v>384</v>
      </c>
      <c r="B18770" t="s">
        <v>221</v>
      </c>
      <c r="C18770" t="s">
        <v>447</v>
      </c>
      <c r="D18770">
        <v>-25168000000</v>
      </c>
      <c r="E18770">
        <v>2018</v>
      </c>
    </row>
    <row r="18771" spans="1:5" x14ac:dyDescent="0.25">
      <c r="A18771" t="s">
        <v>384</v>
      </c>
      <c r="B18771" t="s">
        <v>221</v>
      </c>
      <c r="C18771" t="s">
        <v>447</v>
      </c>
      <c r="D18771">
        <v>-24807000000</v>
      </c>
      <c r="E18771">
        <v>2019</v>
      </c>
    </row>
    <row r="18772" spans="1:5" x14ac:dyDescent="0.25">
      <c r="A18772" t="s">
        <v>384</v>
      </c>
      <c r="B18772" t="s">
        <v>221</v>
      </c>
      <c r="C18772" t="s">
        <v>447</v>
      </c>
      <c r="D18772">
        <v>-31990000000</v>
      </c>
      <c r="E18772">
        <v>2020</v>
      </c>
    </row>
    <row r="18773" spans="1:5" x14ac:dyDescent="0.25">
      <c r="A18773" t="s">
        <v>384</v>
      </c>
      <c r="B18773" t="s">
        <v>221</v>
      </c>
      <c r="C18773" t="s">
        <v>448</v>
      </c>
      <c r="D18773">
        <v>0</v>
      </c>
      <c r="E18773">
        <v>2018</v>
      </c>
    </row>
    <row r="18774" spans="1:5" x14ac:dyDescent="0.25">
      <c r="A18774" t="s">
        <v>384</v>
      </c>
      <c r="B18774" t="s">
        <v>221</v>
      </c>
      <c r="C18774" t="s">
        <v>448</v>
      </c>
      <c r="D18774">
        <v>0</v>
      </c>
      <c r="E18774">
        <v>2019</v>
      </c>
    </row>
    <row r="18775" spans="1:5" x14ac:dyDescent="0.25">
      <c r="A18775" t="s">
        <v>384</v>
      </c>
      <c r="B18775" t="s">
        <v>221</v>
      </c>
      <c r="C18775" t="s">
        <v>448</v>
      </c>
      <c r="D18775">
        <v>0</v>
      </c>
      <c r="E18775">
        <v>2020</v>
      </c>
    </row>
    <row r="18776" spans="1:5" x14ac:dyDescent="0.25">
      <c r="A18776" t="s">
        <v>384</v>
      </c>
      <c r="B18776" t="s">
        <v>221</v>
      </c>
      <c r="C18776" t="s">
        <v>449</v>
      </c>
      <c r="D18776">
        <v>-62095000000</v>
      </c>
      <c r="E18776">
        <v>2018</v>
      </c>
    </row>
    <row r="18777" spans="1:5" x14ac:dyDescent="0.25">
      <c r="A18777" t="s">
        <v>384</v>
      </c>
      <c r="B18777" t="s">
        <v>221</v>
      </c>
      <c r="C18777" t="s">
        <v>449</v>
      </c>
      <c r="D18777">
        <v>-16325000000</v>
      </c>
      <c r="E18777">
        <v>2019</v>
      </c>
    </row>
    <row r="18778" spans="1:5" x14ac:dyDescent="0.25">
      <c r="A18778" t="s">
        <v>384</v>
      </c>
      <c r="B18778" t="s">
        <v>221</v>
      </c>
      <c r="C18778" t="s">
        <v>449</v>
      </c>
      <c r="D18778">
        <v>-13388000000</v>
      </c>
      <c r="E18778">
        <v>2020</v>
      </c>
    </row>
    <row r="18779" spans="1:5" x14ac:dyDescent="0.25">
      <c r="A18779" t="s">
        <v>384</v>
      </c>
      <c r="B18779" t="s">
        <v>221</v>
      </c>
      <c r="C18779" t="s">
        <v>450</v>
      </c>
      <c r="D18779">
        <v>0</v>
      </c>
      <c r="E18779">
        <v>2018</v>
      </c>
    </row>
    <row r="18780" spans="1:5" x14ac:dyDescent="0.25">
      <c r="A18780" t="s">
        <v>384</v>
      </c>
      <c r="B18780" t="s">
        <v>221</v>
      </c>
      <c r="C18780" t="s">
        <v>450</v>
      </c>
      <c r="D18780">
        <v>0</v>
      </c>
      <c r="E18780">
        <v>2019</v>
      </c>
    </row>
    <row r="18781" spans="1:5" x14ac:dyDescent="0.25">
      <c r="A18781" t="s">
        <v>384</v>
      </c>
      <c r="B18781" t="s">
        <v>221</v>
      </c>
      <c r="C18781" t="s">
        <v>450</v>
      </c>
      <c r="D18781">
        <v>0</v>
      </c>
      <c r="E18781">
        <v>2020</v>
      </c>
    </row>
    <row r="18782" spans="1:5" x14ac:dyDescent="0.25">
      <c r="A18782" t="s">
        <v>384</v>
      </c>
      <c r="B18782" t="s">
        <v>221</v>
      </c>
      <c r="C18782" t="s">
        <v>451</v>
      </c>
      <c r="D18782">
        <v>-500000000</v>
      </c>
      <c r="E18782">
        <v>2018</v>
      </c>
    </row>
    <row r="18783" spans="1:5" x14ac:dyDescent="0.25">
      <c r="A18783" t="s">
        <v>384</v>
      </c>
      <c r="B18783" t="s">
        <v>221</v>
      </c>
      <c r="C18783" t="s">
        <v>451</v>
      </c>
      <c r="D18783">
        <v>0</v>
      </c>
      <c r="E18783">
        <v>2019</v>
      </c>
    </row>
    <row r="18784" spans="1:5" x14ac:dyDescent="0.25">
      <c r="A18784" t="s">
        <v>384</v>
      </c>
      <c r="B18784" t="s">
        <v>221</v>
      </c>
      <c r="C18784" t="s">
        <v>451</v>
      </c>
      <c r="D18784">
        <v>0</v>
      </c>
      <c r="E18784">
        <v>2020</v>
      </c>
    </row>
    <row r="18785" spans="1:5" x14ac:dyDescent="0.25">
      <c r="A18785" t="s">
        <v>384</v>
      </c>
      <c r="B18785" t="s">
        <v>221</v>
      </c>
      <c r="C18785" t="s">
        <v>452</v>
      </c>
      <c r="D18785">
        <v>0</v>
      </c>
      <c r="E18785">
        <v>2018</v>
      </c>
    </row>
    <row r="18786" spans="1:5" x14ac:dyDescent="0.25">
      <c r="A18786" t="s">
        <v>384</v>
      </c>
      <c r="B18786" t="s">
        <v>221</v>
      </c>
      <c r="C18786" t="s">
        <v>452</v>
      </c>
      <c r="D18786">
        <v>0</v>
      </c>
      <c r="E18786">
        <v>2019</v>
      </c>
    </row>
    <row r="18787" spans="1:5" x14ac:dyDescent="0.25">
      <c r="A18787" t="s">
        <v>384</v>
      </c>
      <c r="B18787" t="s">
        <v>221</v>
      </c>
      <c r="C18787" t="s">
        <v>452</v>
      </c>
      <c r="D18787">
        <v>0</v>
      </c>
      <c r="E18787">
        <v>2020</v>
      </c>
    </row>
    <row r="18788" spans="1:5" x14ac:dyDescent="0.25">
      <c r="A18788" t="s">
        <v>384</v>
      </c>
      <c r="B18788" t="s">
        <v>221</v>
      </c>
      <c r="C18788" t="s">
        <v>453</v>
      </c>
      <c r="D18788">
        <v>583000000</v>
      </c>
      <c r="E18788">
        <v>2018</v>
      </c>
    </row>
    <row r="18789" spans="1:5" x14ac:dyDescent="0.25">
      <c r="A18789" t="s">
        <v>384</v>
      </c>
      <c r="B18789" t="s">
        <v>221</v>
      </c>
      <c r="C18789" t="s">
        <v>453</v>
      </c>
      <c r="D18789">
        <v>1072000000</v>
      </c>
      <c r="E18789">
        <v>2019</v>
      </c>
    </row>
    <row r="18790" spans="1:5" x14ac:dyDescent="0.25">
      <c r="A18790" t="s">
        <v>384</v>
      </c>
      <c r="B18790" t="s">
        <v>221</v>
      </c>
      <c r="C18790" t="s">
        <v>453</v>
      </c>
      <c r="D18790">
        <v>1355000000</v>
      </c>
      <c r="E18790">
        <v>2020</v>
      </c>
    </row>
    <row r="18791" spans="1:5" x14ac:dyDescent="0.25">
      <c r="A18791" t="s">
        <v>384</v>
      </c>
      <c r="B18791" t="s">
        <v>221</v>
      </c>
      <c r="C18791" t="s">
        <v>454</v>
      </c>
      <c r="D18791">
        <v>19370000000</v>
      </c>
      <c r="E18791">
        <v>2018</v>
      </c>
    </row>
    <row r="18792" spans="1:5" x14ac:dyDescent="0.25">
      <c r="A18792" t="s">
        <v>384</v>
      </c>
      <c r="B18792" t="s">
        <v>221</v>
      </c>
      <c r="C18792" t="s">
        <v>454</v>
      </c>
      <c r="D18792">
        <v>13903000000</v>
      </c>
      <c r="E18792">
        <v>2019</v>
      </c>
    </row>
    <row r="18793" spans="1:5" x14ac:dyDescent="0.25">
      <c r="A18793" t="s">
        <v>384</v>
      </c>
      <c r="B18793" t="s">
        <v>221</v>
      </c>
      <c r="C18793" t="s">
        <v>454</v>
      </c>
      <c r="D18793">
        <v>-5176000000</v>
      </c>
      <c r="E18793">
        <v>2020</v>
      </c>
    </row>
    <row r="18794" spans="1:5" x14ac:dyDescent="0.25">
      <c r="A18794" t="s">
        <v>384</v>
      </c>
      <c r="B18794" t="s">
        <v>221</v>
      </c>
      <c r="C18794" t="s">
        <v>24</v>
      </c>
      <c r="D18794">
        <v>19953000000</v>
      </c>
      <c r="E18794">
        <v>2018</v>
      </c>
    </row>
    <row r="18795" spans="1:5" x14ac:dyDescent="0.25">
      <c r="A18795" t="s">
        <v>384</v>
      </c>
      <c r="B18795" t="s">
        <v>221</v>
      </c>
      <c r="C18795" t="s">
        <v>24</v>
      </c>
      <c r="D18795">
        <v>14975000000</v>
      </c>
      <c r="E18795">
        <v>2019</v>
      </c>
    </row>
    <row r="18796" spans="1:5" x14ac:dyDescent="0.25">
      <c r="A18796" t="s">
        <v>384</v>
      </c>
      <c r="B18796" t="s">
        <v>221</v>
      </c>
      <c r="C18796" t="s">
        <v>24</v>
      </c>
      <c r="D18796">
        <v>-3821000000</v>
      </c>
      <c r="E18796">
        <v>2020</v>
      </c>
    </row>
    <row r="18797" spans="1:5" x14ac:dyDescent="0.25">
      <c r="A18797" t="s">
        <v>384</v>
      </c>
      <c r="B18797" t="s">
        <v>221</v>
      </c>
      <c r="C18797" t="s">
        <v>455</v>
      </c>
      <c r="D18797">
        <v>131473000000</v>
      </c>
      <c r="E18797">
        <v>2018</v>
      </c>
    </row>
    <row r="18798" spans="1:5" x14ac:dyDescent="0.25">
      <c r="A18798" t="s">
        <v>384</v>
      </c>
      <c r="B18798" t="s">
        <v>221</v>
      </c>
      <c r="C18798" t="s">
        <v>455</v>
      </c>
      <c r="D18798">
        <v>130128000000</v>
      </c>
      <c r="E18798">
        <v>2019</v>
      </c>
    </row>
    <row r="18799" spans="1:5" x14ac:dyDescent="0.25">
      <c r="A18799" t="s">
        <v>384</v>
      </c>
      <c r="B18799" t="s">
        <v>221</v>
      </c>
      <c r="C18799" t="s">
        <v>455</v>
      </c>
      <c r="D18799">
        <v>127315000000</v>
      </c>
      <c r="E18799">
        <v>2020</v>
      </c>
    </row>
    <row r="18800" spans="1:5" x14ac:dyDescent="0.25">
      <c r="A18800" t="s">
        <v>384</v>
      </c>
      <c r="B18800" t="s">
        <v>221</v>
      </c>
      <c r="C18800" t="s">
        <v>14</v>
      </c>
      <c r="D18800">
        <v>480437000000</v>
      </c>
      <c r="E18800">
        <v>2018</v>
      </c>
    </row>
    <row r="18801" spans="1:5" x14ac:dyDescent="0.25">
      <c r="A18801" t="s">
        <v>384</v>
      </c>
      <c r="B18801" t="s">
        <v>221</v>
      </c>
      <c r="C18801" t="s">
        <v>14</v>
      </c>
      <c r="D18801">
        <v>496908000000</v>
      </c>
      <c r="E18801">
        <v>2019</v>
      </c>
    </row>
    <row r="18802" spans="1:5" x14ac:dyDescent="0.25">
      <c r="A18802" t="s">
        <v>384</v>
      </c>
      <c r="B18802" t="s">
        <v>221</v>
      </c>
      <c r="C18802" t="s">
        <v>14</v>
      </c>
      <c r="D18802">
        <v>473753000000</v>
      </c>
      <c r="E18802">
        <v>2020</v>
      </c>
    </row>
    <row r="18803" spans="1:5" x14ac:dyDescent="0.25">
      <c r="A18803" t="s">
        <v>384</v>
      </c>
      <c r="B18803" t="s">
        <v>221</v>
      </c>
      <c r="C18803" t="s">
        <v>17</v>
      </c>
      <c r="D18803">
        <v>215701000000</v>
      </c>
      <c r="E18803">
        <v>2018</v>
      </c>
    </row>
    <row r="18804" spans="1:5" x14ac:dyDescent="0.25">
      <c r="A18804" t="s">
        <v>384</v>
      </c>
      <c r="B18804" t="s">
        <v>221</v>
      </c>
      <c r="C18804" t="s">
        <v>17</v>
      </c>
      <c r="D18804">
        <v>259020000000</v>
      </c>
      <c r="E18804">
        <v>2019</v>
      </c>
    </row>
    <row r="18805" spans="1:5" x14ac:dyDescent="0.25">
      <c r="A18805" t="s">
        <v>384</v>
      </c>
      <c r="B18805" t="s">
        <v>221</v>
      </c>
      <c r="C18805" t="s">
        <v>17</v>
      </c>
      <c r="D18805">
        <v>260881000000</v>
      </c>
      <c r="E18805">
        <v>2020</v>
      </c>
    </row>
    <row r="18806" spans="1:5" x14ac:dyDescent="0.25">
      <c r="A18806" t="s">
        <v>384</v>
      </c>
      <c r="B18806" t="s">
        <v>221</v>
      </c>
      <c r="C18806" t="s">
        <v>456</v>
      </c>
      <c r="D18806">
        <v>36765000000</v>
      </c>
      <c r="E18806">
        <v>2018</v>
      </c>
    </row>
    <row r="18807" spans="1:5" x14ac:dyDescent="0.25">
      <c r="A18807" t="s">
        <v>384</v>
      </c>
      <c r="B18807" t="s">
        <v>221</v>
      </c>
      <c r="C18807" t="s">
        <v>456</v>
      </c>
      <c r="D18807">
        <v>39422000000</v>
      </c>
      <c r="E18807">
        <v>2019</v>
      </c>
    </row>
    <row r="18808" spans="1:5" x14ac:dyDescent="0.25">
      <c r="A18808" t="s">
        <v>384</v>
      </c>
      <c r="B18808" t="s">
        <v>221</v>
      </c>
      <c r="C18808" t="s">
        <v>456</v>
      </c>
      <c r="D18808">
        <v>38039000000</v>
      </c>
      <c r="E18808">
        <v>2020</v>
      </c>
    </row>
    <row r="18809" spans="1:5" x14ac:dyDescent="0.25">
      <c r="A18809" t="s">
        <v>384</v>
      </c>
      <c r="B18809" t="s">
        <v>221</v>
      </c>
      <c r="C18809" t="s">
        <v>457</v>
      </c>
      <c r="D18809">
        <v>-1223000000</v>
      </c>
      <c r="E18809">
        <v>2018</v>
      </c>
    </row>
    <row r="18810" spans="1:5" x14ac:dyDescent="0.25">
      <c r="A18810" t="s">
        <v>384</v>
      </c>
      <c r="B18810" t="s">
        <v>221</v>
      </c>
      <c r="C18810" t="s">
        <v>457</v>
      </c>
      <c r="D18810">
        <v>-9261000000</v>
      </c>
      <c r="E18810">
        <v>2020</v>
      </c>
    </row>
    <row r="18811" spans="1:5" x14ac:dyDescent="0.25">
      <c r="A18811" t="s">
        <v>384</v>
      </c>
      <c r="B18811" t="s">
        <v>221</v>
      </c>
      <c r="C18811" t="s">
        <v>494</v>
      </c>
      <c r="D18811">
        <v>0</v>
      </c>
      <c r="E18811">
        <v>2019</v>
      </c>
    </row>
    <row r="18812" spans="1:5" x14ac:dyDescent="0.25">
      <c r="A18812" t="s">
        <v>384</v>
      </c>
      <c r="B18812" t="s">
        <v>221</v>
      </c>
      <c r="C18812" t="s">
        <v>458</v>
      </c>
      <c r="D18812">
        <v>144660000000</v>
      </c>
      <c r="E18812">
        <v>2018</v>
      </c>
    </row>
    <row r="18813" spans="1:5" x14ac:dyDescent="0.25">
      <c r="A18813" t="s">
        <v>384</v>
      </c>
      <c r="B18813" t="s">
        <v>221</v>
      </c>
      <c r="C18813" t="s">
        <v>458</v>
      </c>
      <c r="D18813">
        <v>153238000000</v>
      </c>
      <c r="E18813">
        <v>2019</v>
      </c>
    </row>
    <row r="18814" spans="1:5" x14ac:dyDescent="0.25">
      <c r="A18814" t="s">
        <v>384</v>
      </c>
      <c r="B18814" t="s">
        <v>221</v>
      </c>
      <c r="C18814" t="s">
        <v>458</v>
      </c>
      <c r="D18814">
        <v>165355000000</v>
      </c>
      <c r="E18814">
        <v>2020</v>
      </c>
    </row>
    <row r="18815" spans="1:5" x14ac:dyDescent="0.25">
      <c r="A18815" t="s">
        <v>384</v>
      </c>
      <c r="B18815" t="s">
        <v>221</v>
      </c>
      <c r="C18815" t="s">
        <v>459</v>
      </c>
      <c r="D18815">
        <v>26096000000</v>
      </c>
      <c r="E18815">
        <v>2018</v>
      </c>
    </row>
    <row r="18816" spans="1:5" x14ac:dyDescent="0.25">
      <c r="A18816" t="s">
        <v>384</v>
      </c>
      <c r="B18816" t="s">
        <v>221</v>
      </c>
      <c r="C18816" t="s">
        <v>459</v>
      </c>
      <c r="D18816">
        <v>27955000000</v>
      </c>
      <c r="E18816">
        <v>2019</v>
      </c>
    </row>
    <row r="18817" spans="1:5" x14ac:dyDescent="0.25">
      <c r="A18817" t="s">
        <v>384</v>
      </c>
      <c r="B18817" t="s">
        <v>221</v>
      </c>
      <c r="C18817" t="s">
        <v>459</v>
      </c>
      <c r="D18817">
        <v>6405000000</v>
      </c>
      <c r="E18817">
        <v>2020</v>
      </c>
    </row>
    <row r="18818" spans="1:5" x14ac:dyDescent="0.25">
      <c r="A18818" t="s">
        <v>384</v>
      </c>
      <c r="B18818" t="s">
        <v>221</v>
      </c>
      <c r="C18818" t="s">
        <v>460</v>
      </c>
      <c r="D18818">
        <v>-32225000000</v>
      </c>
      <c r="E18818">
        <v>2018</v>
      </c>
    </row>
    <row r="18819" spans="1:5" x14ac:dyDescent="0.25">
      <c r="A18819" t="s">
        <v>384</v>
      </c>
      <c r="B18819" t="s">
        <v>221</v>
      </c>
      <c r="C18819" t="s">
        <v>460</v>
      </c>
      <c r="D18819">
        <v>-27688000000</v>
      </c>
      <c r="E18819">
        <v>2019</v>
      </c>
    </row>
    <row r="18820" spans="1:5" x14ac:dyDescent="0.25">
      <c r="A18820" t="s">
        <v>384</v>
      </c>
      <c r="B18820" t="s">
        <v>221</v>
      </c>
      <c r="C18820" t="s">
        <v>460</v>
      </c>
      <c r="D18820">
        <v>-45466000000</v>
      </c>
      <c r="E18820">
        <v>2020</v>
      </c>
    </row>
    <row r="18821" spans="1:5" x14ac:dyDescent="0.25">
      <c r="A18821" t="s">
        <v>384</v>
      </c>
      <c r="B18821" t="s">
        <v>221</v>
      </c>
      <c r="C18821" t="s">
        <v>461</v>
      </c>
      <c r="D18821">
        <v>-42077000000</v>
      </c>
      <c r="E18821">
        <v>2018</v>
      </c>
    </row>
    <row r="18822" spans="1:5" x14ac:dyDescent="0.25">
      <c r="A18822" t="s">
        <v>384</v>
      </c>
      <c r="B18822" t="s">
        <v>221</v>
      </c>
      <c r="C18822" t="s">
        <v>461</v>
      </c>
      <c r="D18822">
        <v>3380000000</v>
      </c>
      <c r="E18822">
        <v>2019</v>
      </c>
    </row>
    <row r="18823" spans="1:5" x14ac:dyDescent="0.25">
      <c r="A18823" t="s">
        <v>384</v>
      </c>
      <c r="B18823" t="s">
        <v>221</v>
      </c>
      <c r="C18823" t="s">
        <v>461</v>
      </c>
      <c r="D18823">
        <v>2624000000</v>
      </c>
      <c r="E18823">
        <v>2020</v>
      </c>
    </row>
    <row r="18824" spans="1:5" x14ac:dyDescent="0.25">
      <c r="A18824" t="s">
        <v>384</v>
      </c>
      <c r="B18824" t="s">
        <v>221</v>
      </c>
      <c r="C18824" t="s">
        <v>462</v>
      </c>
      <c r="D18824">
        <v>10854000000</v>
      </c>
      <c r="E18824">
        <v>2018</v>
      </c>
    </row>
    <row r="18825" spans="1:5" x14ac:dyDescent="0.25">
      <c r="A18825" t="s">
        <v>384</v>
      </c>
      <c r="B18825" t="s">
        <v>221</v>
      </c>
      <c r="C18825" t="s">
        <v>462</v>
      </c>
      <c r="D18825">
        <v>24014000000</v>
      </c>
      <c r="E18825">
        <v>2019</v>
      </c>
    </row>
    <row r="18826" spans="1:5" x14ac:dyDescent="0.25">
      <c r="A18826" t="s">
        <v>384</v>
      </c>
      <c r="B18826" t="s">
        <v>221</v>
      </c>
      <c r="C18826" t="s">
        <v>462</v>
      </c>
      <c r="D18826">
        <v>19137000000</v>
      </c>
      <c r="E18826">
        <v>2020</v>
      </c>
    </row>
    <row r="18827" spans="1:5" x14ac:dyDescent="0.25">
      <c r="A18827" t="s">
        <v>384</v>
      </c>
      <c r="B18827" t="s">
        <v>221</v>
      </c>
      <c r="C18827" t="s">
        <v>463</v>
      </c>
      <c r="D18827">
        <v>-2142000000</v>
      </c>
      <c r="E18827">
        <v>2018</v>
      </c>
    </row>
    <row r="18828" spans="1:5" x14ac:dyDescent="0.25">
      <c r="A18828" t="s">
        <v>384</v>
      </c>
      <c r="B18828" t="s">
        <v>221</v>
      </c>
      <c r="C18828" t="s">
        <v>463</v>
      </c>
      <c r="D18828">
        <v>1212000000</v>
      </c>
      <c r="E18828">
        <v>2019</v>
      </c>
    </row>
    <row r="18829" spans="1:5" x14ac:dyDescent="0.25">
      <c r="A18829" t="s">
        <v>384</v>
      </c>
      <c r="B18829" t="s">
        <v>221</v>
      </c>
      <c r="C18829" t="s">
        <v>463</v>
      </c>
      <c r="D18829">
        <v>-1199000000</v>
      </c>
      <c r="E18829">
        <v>2020</v>
      </c>
    </row>
    <row r="18830" spans="1:5" x14ac:dyDescent="0.25">
      <c r="A18830" t="s">
        <v>384</v>
      </c>
      <c r="B18830" t="s">
        <v>221</v>
      </c>
      <c r="C18830" t="s">
        <v>12</v>
      </c>
      <c r="D18830">
        <v>19751000000</v>
      </c>
      <c r="E18830">
        <v>2018</v>
      </c>
    </row>
    <row r="18831" spans="1:5" x14ac:dyDescent="0.25">
      <c r="A18831" t="s">
        <v>384</v>
      </c>
      <c r="B18831" t="s">
        <v>221</v>
      </c>
      <c r="C18831" t="s">
        <v>12</v>
      </c>
      <c r="D18831">
        <v>19995000000</v>
      </c>
      <c r="E18831">
        <v>2019</v>
      </c>
    </row>
    <row r="18832" spans="1:5" x14ac:dyDescent="0.25">
      <c r="A18832" t="s">
        <v>384</v>
      </c>
      <c r="B18832" t="s">
        <v>221</v>
      </c>
      <c r="C18832" t="s">
        <v>12</v>
      </c>
      <c r="D18832">
        <v>22053000000</v>
      </c>
      <c r="E18832">
        <v>2020</v>
      </c>
    </row>
    <row r="18833" spans="1:5" x14ac:dyDescent="0.25">
      <c r="A18833" t="s">
        <v>384</v>
      </c>
      <c r="B18833" t="s">
        <v>221</v>
      </c>
      <c r="C18833" t="s">
        <v>464</v>
      </c>
      <c r="D18833">
        <v>10981000000</v>
      </c>
      <c r="E18833">
        <v>2018</v>
      </c>
    </row>
    <row r="18834" spans="1:5" x14ac:dyDescent="0.25">
      <c r="A18834" t="s">
        <v>384</v>
      </c>
      <c r="B18834" t="s">
        <v>221</v>
      </c>
      <c r="C18834" t="s">
        <v>464</v>
      </c>
      <c r="D18834">
        <v>11117000000</v>
      </c>
      <c r="E18834">
        <v>2019</v>
      </c>
    </row>
    <row r="18835" spans="1:5" x14ac:dyDescent="0.25">
      <c r="A18835" t="s">
        <v>384</v>
      </c>
      <c r="B18835" t="s">
        <v>221</v>
      </c>
      <c r="C18835" t="s">
        <v>464</v>
      </c>
      <c r="D18835">
        <v>10936000000</v>
      </c>
      <c r="E18835">
        <v>2020</v>
      </c>
    </row>
    <row r="18836" spans="1:5" x14ac:dyDescent="0.25">
      <c r="A18836" t="s">
        <v>384</v>
      </c>
      <c r="B18836" t="s">
        <v>221</v>
      </c>
      <c r="C18836" t="s">
        <v>465</v>
      </c>
      <c r="D18836">
        <v>73936000000</v>
      </c>
      <c r="E18836">
        <v>2018</v>
      </c>
    </row>
    <row r="18837" spans="1:5" x14ac:dyDescent="0.25">
      <c r="A18837" t="s">
        <v>384</v>
      </c>
      <c r="B18837" t="s">
        <v>221</v>
      </c>
      <c r="C18837" t="s">
        <v>465</v>
      </c>
      <c r="D18837">
        <v>98139000000</v>
      </c>
      <c r="E18837">
        <v>2019</v>
      </c>
    </row>
    <row r="18838" spans="1:5" x14ac:dyDescent="0.25">
      <c r="A18838" t="s">
        <v>384</v>
      </c>
      <c r="B18838" t="s">
        <v>221</v>
      </c>
      <c r="C18838" t="s">
        <v>465</v>
      </c>
      <c r="D18838">
        <v>100173000000</v>
      </c>
      <c r="E18838">
        <v>2020</v>
      </c>
    </row>
    <row r="18839" spans="1:5" x14ac:dyDescent="0.25">
      <c r="A18839" t="s">
        <v>384</v>
      </c>
      <c r="B18839" t="s">
        <v>221</v>
      </c>
      <c r="C18839" t="s">
        <v>466</v>
      </c>
      <c r="D18839">
        <v>49451000000</v>
      </c>
      <c r="E18839">
        <v>2018</v>
      </c>
    </row>
    <row r="18840" spans="1:5" x14ac:dyDescent="0.25">
      <c r="A18840" t="s">
        <v>384</v>
      </c>
      <c r="B18840" t="s">
        <v>221</v>
      </c>
      <c r="C18840" t="s">
        <v>466</v>
      </c>
      <c r="D18840">
        <v>107711000000</v>
      </c>
      <c r="E18840">
        <v>2019</v>
      </c>
    </row>
    <row r="18841" spans="1:5" x14ac:dyDescent="0.25">
      <c r="A18841" t="s">
        <v>384</v>
      </c>
      <c r="B18841" t="s">
        <v>221</v>
      </c>
      <c r="C18841" t="s">
        <v>466</v>
      </c>
      <c r="D18841">
        <v>107106000000</v>
      </c>
      <c r="E18841">
        <v>2020</v>
      </c>
    </row>
    <row r="18842" spans="1:5" x14ac:dyDescent="0.25">
      <c r="A18842" t="s">
        <v>384</v>
      </c>
      <c r="B18842" t="s">
        <v>221</v>
      </c>
      <c r="C18842" t="s">
        <v>467</v>
      </c>
      <c r="D18842">
        <v>79465000000</v>
      </c>
      <c r="E18842">
        <v>2018</v>
      </c>
    </row>
    <row r="18843" spans="1:5" x14ac:dyDescent="0.25">
      <c r="A18843" t="s">
        <v>384</v>
      </c>
      <c r="B18843" t="s">
        <v>221</v>
      </c>
      <c r="C18843" t="s">
        <v>467</v>
      </c>
      <c r="D18843">
        <v>85599000000</v>
      </c>
      <c r="E18843">
        <v>2019</v>
      </c>
    </row>
    <row r="18844" spans="1:5" x14ac:dyDescent="0.25">
      <c r="A18844" t="s">
        <v>384</v>
      </c>
      <c r="B18844" t="s">
        <v>221</v>
      </c>
      <c r="C18844" t="s">
        <v>467</v>
      </c>
      <c r="D18844">
        <v>98800000000</v>
      </c>
      <c r="E18844">
        <v>2020</v>
      </c>
    </row>
    <row r="18845" spans="1:5" x14ac:dyDescent="0.25">
      <c r="A18845" t="s">
        <v>384</v>
      </c>
      <c r="B18845" t="s">
        <v>221</v>
      </c>
      <c r="C18845" t="s">
        <v>468</v>
      </c>
      <c r="D18845">
        <v>0</v>
      </c>
      <c r="E18845">
        <v>2018</v>
      </c>
    </row>
    <row r="18846" spans="1:5" x14ac:dyDescent="0.25">
      <c r="A18846" t="s">
        <v>384</v>
      </c>
      <c r="B18846" t="s">
        <v>221</v>
      </c>
      <c r="C18846" t="s">
        <v>468</v>
      </c>
      <c r="D18846">
        <v>0</v>
      </c>
      <c r="E18846">
        <v>2019</v>
      </c>
    </row>
    <row r="18847" spans="1:5" x14ac:dyDescent="0.25">
      <c r="A18847" t="s">
        <v>384</v>
      </c>
      <c r="B18847" t="s">
        <v>221</v>
      </c>
      <c r="C18847" t="s">
        <v>468</v>
      </c>
      <c r="D18847">
        <v>0</v>
      </c>
      <c r="E18847">
        <v>2020</v>
      </c>
    </row>
    <row r="18848" spans="1:5" x14ac:dyDescent="0.25">
      <c r="A18848" t="s">
        <v>384</v>
      </c>
      <c r="B18848" t="s">
        <v>221</v>
      </c>
      <c r="C18848" t="s">
        <v>469</v>
      </c>
      <c r="D18848">
        <v>13410000000</v>
      </c>
      <c r="E18848">
        <v>2018</v>
      </c>
    </row>
    <row r="18849" spans="1:5" x14ac:dyDescent="0.25">
      <c r="A18849" t="s">
        <v>384</v>
      </c>
      <c r="B18849" t="s">
        <v>221</v>
      </c>
      <c r="C18849" t="s">
        <v>469</v>
      </c>
      <c r="D18849">
        <v>14888000000</v>
      </c>
      <c r="E18849">
        <v>2019</v>
      </c>
    </row>
    <row r="18850" spans="1:5" x14ac:dyDescent="0.25">
      <c r="A18850" t="s">
        <v>384</v>
      </c>
      <c r="B18850" t="s">
        <v>221</v>
      </c>
      <c r="C18850" t="s">
        <v>469</v>
      </c>
      <c r="D18850">
        <v>14956000000</v>
      </c>
      <c r="E18850">
        <v>2020</v>
      </c>
    </row>
    <row r="18851" spans="1:5" x14ac:dyDescent="0.25">
      <c r="A18851" t="s">
        <v>384</v>
      </c>
      <c r="B18851" t="s">
        <v>221</v>
      </c>
      <c r="C18851" t="s">
        <v>470</v>
      </c>
      <c r="D18851">
        <v>0</v>
      </c>
      <c r="E18851">
        <v>2018</v>
      </c>
    </row>
    <row r="18852" spans="1:5" x14ac:dyDescent="0.25">
      <c r="A18852" t="s">
        <v>384</v>
      </c>
      <c r="B18852" t="s">
        <v>221</v>
      </c>
      <c r="C18852" t="s">
        <v>470</v>
      </c>
      <c r="D18852">
        <v>0</v>
      </c>
      <c r="E18852">
        <v>2019</v>
      </c>
    </row>
    <row r="18853" spans="1:5" x14ac:dyDescent="0.25">
      <c r="A18853" t="s">
        <v>384</v>
      </c>
      <c r="B18853" t="s">
        <v>221</v>
      </c>
      <c r="C18853" t="s">
        <v>470</v>
      </c>
      <c r="D18853">
        <v>0</v>
      </c>
      <c r="E18853">
        <v>2020</v>
      </c>
    </row>
    <row r="18854" spans="1:5" x14ac:dyDescent="0.25">
      <c r="A18854" t="s">
        <v>384</v>
      </c>
      <c r="B18854" t="s">
        <v>221</v>
      </c>
      <c r="C18854" t="s">
        <v>471</v>
      </c>
      <c r="D18854">
        <v>0</v>
      </c>
      <c r="E18854">
        <v>2018</v>
      </c>
    </row>
    <row r="18855" spans="1:5" x14ac:dyDescent="0.25">
      <c r="A18855" t="s">
        <v>384</v>
      </c>
      <c r="B18855" t="s">
        <v>221</v>
      </c>
      <c r="C18855" t="s">
        <v>471</v>
      </c>
      <c r="D18855">
        <v>0</v>
      </c>
      <c r="E18855">
        <v>2019</v>
      </c>
    </row>
    <row r="18856" spans="1:5" x14ac:dyDescent="0.25">
      <c r="A18856" t="s">
        <v>384</v>
      </c>
      <c r="B18856" t="s">
        <v>221</v>
      </c>
      <c r="C18856" t="s">
        <v>471</v>
      </c>
      <c r="D18856">
        <v>0</v>
      </c>
      <c r="E18856">
        <v>2020</v>
      </c>
    </row>
    <row r="18857" spans="1:5" x14ac:dyDescent="0.25">
      <c r="A18857" t="s">
        <v>384</v>
      </c>
      <c r="B18857" t="s">
        <v>221</v>
      </c>
      <c r="C18857" t="s">
        <v>472</v>
      </c>
      <c r="D18857">
        <v>0</v>
      </c>
      <c r="E18857">
        <v>2018</v>
      </c>
    </row>
    <row r="18858" spans="1:5" x14ac:dyDescent="0.25">
      <c r="A18858" t="s">
        <v>384</v>
      </c>
      <c r="B18858" t="s">
        <v>221</v>
      </c>
      <c r="C18858" t="s">
        <v>472</v>
      </c>
      <c r="D18858">
        <v>3000000</v>
      </c>
      <c r="E18858">
        <v>2019</v>
      </c>
    </row>
    <row r="18859" spans="1:5" x14ac:dyDescent="0.25">
      <c r="A18859" t="s">
        <v>384</v>
      </c>
      <c r="B18859" t="s">
        <v>221</v>
      </c>
      <c r="C18859" t="s">
        <v>472</v>
      </c>
      <c r="D18859">
        <v>193000000</v>
      </c>
      <c r="E18859">
        <v>2020</v>
      </c>
    </row>
    <row r="18860" spans="1:5" x14ac:dyDescent="0.25">
      <c r="A18860" t="s">
        <v>384</v>
      </c>
      <c r="B18860" t="s">
        <v>221</v>
      </c>
      <c r="C18860" t="s">
        <v>473</v>
      </c>
      <c r="D18860">
        <v>0</v>
      </c>
      <c r="E18860">
        <v>2018</v>
      </c>
    </row>
    <row r="18861" spans="1:5" x14ac:dyDescent="0.25">
      <c r="A18861" t="s">
        <v>384</v>
      </c>
      <c r="B18861" t="s">
        <v>221</v>
      </c>
      <c r="C18861" t="s">
        <v>473</v>
      </c>
      <c r="D18861">
        <v>0</v>
      </c>
      <c r="E18861">
        <v>2019</v>
      </c>
    </row>
    <row r="18862" spans="1:5" x14ac:dyDescent="0.25">
      <c r="A18862" t="s">
        <v>384</v>
      </c>
      <c r="B18862" t="s">
        <v>221</v>
      </c>
      <c r="C18862" t="s">
        <v>473</v>
      </c>
      <c r="D18862">
        <v>0</v>
      </c>
      <c r="E18862">
        <v>2020</v>
      </c>
    </row>
    <row r="18863" spans="1:5" x14ac:dyDescent="0.25">
      <c r="A18863" t="s">
        <v>384</v>
      </c>
      <c r="B18863" t="s">
        <v>221</v>
      </c>
      <c r="C18863" t="s">
        <v>474</v>
      </c>
      <c r="D18863">
        <v>500000000</v>
      </c>
      <c r="E18863">
        <v>2018</v>
      </c>
    </row>
    <row r="18864" spans="1:5" x14ac:dyDescent="0.25">
      <c r="A18864" t="s">
        <v>384</v>
      </c>
      <c r="B18864" t="s">
        <v>221</v>
      </c>
      <c r="C18864" t="s">
        <v>474</v>
      </c>
      <c r="D18864">
        <v>0</v>
      </c>
      <c r="E18864">
        <v>2019</v>
      </c>
    </row>
    <row r="18865" spans="1:5" x14ac:dyDescent="0.25">
      <c r="A18865" t="s">
        <v>384</v>
      </c>
      <c r="B18865" t="s">
        <v>221</v>
      </c>
      <c r="C18865" t="s">
        <v>474</v>
      </c>
      <c r="D18865">
        <v>0</v>
      </c>
      <c r="E18865">
        <v>2020</v>
      </c>
    </row>
    <row r="18866" spans="1:5" x14ac:dyDescent="0.25">
      <c r="A18866" t="s">
        <v>384</v>
      </c>
      <c r="B18866" t="s">
        <v>221</v>
      </c>
      <c r="C18866" t="s">
        <v>475</v>
      </c>
      <c r="D18866">
        <v>745000000</v>
      </c>
      <c r="E18866">
        <v>2018</v>
      </c>
    </row>
    <row r="18867" spans="1:5" x14ac:dyDescent="0.25">
      <c r="A18867" t="s">
        <v>384</v>
      </c>
      <c r="B18867" t="s">
        <v>221</v>
      </c>
      <c r="C18867" t="s">
        <v>475</v>
      </c>
      <c r="D18867">
        <v>1795000000</v>
      </c>
      <c r="E18867">
        <v>2019</v>
      </c>
    </row>
    <row r="18868" spans="1:5" x14ac:dyDescent="0.25">
      <c r="A18868" t="s">
        <v>384</v>
      </c>
      <c r="B18868" t="s">
        <v>221</v>
      </c>
      <c r="C18868" t="s">
        <v>475</v>
      </c>
      <c r="D18868">
        <v>3974000000</v>
      </c>
      <c r="E18868">
        <v>2020</v>
      </c>
    </row>
    <row r="18869" spans="1:5" x14ac:dyDescent="0.25">
      <c r="A18869" t="s">
        <v>384</v>
      </c>
      <c r="B18869" t="s">
        <v>221</v>
      </c>
      <c r="C18869" t="s">
        <v>476</v>
      </c>
      <c r="D18869">
        <v>1791000000</v>
      </c>
      <c r="E18869">
        <v>2018</v>
      </c>
    </row>
    <row r="18870" spans="1:5" x14ac:dyDescent="0.25">
      <c r="A18870" t="s">
        <v>384</v>
      </c>
      <c r="B18870" t="s">
        <v>221</v>
      </c>
      <c r="C18870" t="s">
        <v>476</v>
      </c>
      <c r="D18870">
        <v>2575000000</v>
      </c>
      <c r="E18870">
        <v>2019</v>
      </c>
    </row>
    <row r="18871" spans="1:5" x14ac:dyDescent="0.25">
      <c r="A18871" t="s">
        <v>384</v>
      </c>
      <c r="B18871" t="s">
        <v>221</v>
      </c>
      <c r="C18871" t="s">
        <v>476</v>
      </c>
      <c r="D18871">
        <v>1972000000</v>
      </c>
      <c r="E18871">
        <v>2020</v>
      </c>
    </row>
    <row r="18872" spans="1:5" x14ac:dyDescent="0.25">
      <c r="A18872" t="s">
        <v>384</v>
      </c>
      <c r="B18872" t="s">
        <v>221</v>
      </c>
      <c r="C18872" t="s">
        <v>477</v>
      </c>
      <c r="D18872">
        <v>609000000</v>
      </c>
      <c r="E18872">
        <v>2018</v>
      </c>
    </row>
    <row r="18873" spans="1:5" x14ac:dyDescent="0.25">
      <c r="A18873" t="s">
        <v>384</v>
      </c>
      <c r="B18873" t="s">
        <v>221</v>
      </c>
      <c r="C18873" t="s">
        <v>477</v>
      </c>
      <c r="D18873">
        <v>2417000000</v>
      </c>
      <c r="E18873">
        <v>2019</v>
      </c>
    </row>
    <row r="18874" spans="1:5" x14ac:dyDescent="0.25">
      <c r="A18874" t="s">
        <v>384</v>
      </c>
      <c r="B18874" t="s">
        <v>221</v>
      </c>
      <c r="C18874" t="s">
        <v>477</v>
      </c>
      <c r="D18874">
        <v>5498000000</v>
      </c>
      <c r="E18874">
        <v>2020</v>
      </c>
    </row>
    <row r="18875" spans="1:5" x14ac:dyDescent="0.25">
      <c r="A18875" t="s">
        <v>384</v>
      </c>
      <c r="B18875" t="s">
        <v>221</v>
      </c>
      <c r="C18875" t="s">
        <v>478</v>
      </c>
      <c r="D18875">
        <v>0</v>
      </c>
      <c r="E18875">
        <v>2018</v>
      </c>
    </row>
    <row r="18876" spans="1:5" x14ac:dyDescent="0.25">
      <c r="A18876" t="s">
        <v>384</v>
      </c>
      <c r="B18876" t="s">
        <v>221</v>
      </c>
      <c r="C18876" t="s">
        <v>478</v>
      </c>
      <c r="D18876">
        <v>0</v>
      </c>
      <c r="E18876">
        <v>2019</v>
      </c>
    </row>
    <row r="18877" spans="1:5" x14ac:dyDescent="0.25">
      <c r="A18877" t="s">
        <v>384</v>
      </c>
      <c r="B18877" t="s">
        <v>221</v>
      </c>
      <c r="C18877" t="s">
        <v>478</v>
      </c>
      <c r="D18877">
        <v>0</v>
      </c>
      <c r="E18877">
        <v>2020</v>
      </c>
    </row>
    <row r="18878" spans="1:5" x14ac:dyDescent="0.25">
      <c r="A18878" t="s">
        <v>384</v>
      </c>
      <c r="B18878" t="s">
        <v>221</v>
      </c>
      <c r="C18878" t="s">
        <v>479</v>
      </c>
      <c r="D18878">
        <v>58753000000</v>
      </c>
      <c r="E18878">
        <v>2018</v>
      </c>
    </row>
    <row r="18879" spans="1:5" x14ac:dyDescent="0.25">
      <c r="A18879" t="s">
        <v>384</v>
      </c>
      <c r="B18879" t="s">
        <v>221</v>
      </c>
      <c r="C18879" t="s">
        <v>479</v>
      </c>
      <c r="D18879">
        <v>57936000000</v>
      </c>
      <c r="E18879">
        <v>2019</v>
      </c>
    </row>
    <row r="18880" spans="1:5" x14ac:dyDescent="0.25">
      <c r="A18880" t="s">
        <v>384</v>
      </c>
      <c r="B18880" t="s">
        <v>221</v>
      </c>
      <c r="C18880" t="s">
        <v>479</v>
      </c>
      <c r="D18880">
        <v>37457000000</v>
      </c>
      <c r="E18880">
        <v>2020</v>
      </c>
    </row>
    <row r="18881" spans="1:5" x14ac:dyDescent="0.25">
      <c r="A18881" t="s">
        <v>384</v>
      </c>
      <c r="B18881" t="s">
        <v>221</v>
      </c>
      <c r="C18881" t="s">
        <v>480</v>
      </c>
      <c r="D18881">
        <v>170756000000</v>
      </c>
      <c r="E18881">
        <v>2018</v>
      </c>
    </row>
    <row r="18882" spans="1:5" x14ac:dyDescent="0.25">
      <c r="A18882" t="s">
        <v>384</v>
      </c>
      <c r="B18882" t="s">
        <v>221</v>
      </c>
      <c r="C18882" t="s">
        <v>480</v>
      </c>
      <c r="D18882">
        <v>181193000000</v>
      </c>
      <c r="E18882">
        <v>2019</v>
      </c>
    </row>
    <row r="18883" spans="1:5" x14ac:dyDescent="0.25">
      <c r="A18883" t="s">
        <v>384</v>
      </c>
      <c r="B18883" t="s">
        <v>221</v>
      </c>
      <c r="C18883" t="s">
        <v>480</v>
      </c>
      <c r="D18883">
        <v>171760000000</v>
      </c>
      <c r="E18883">
        <v>2020</v>
      </c>
    </row>
    <row r="18884" spans="1:5" x14ac:dyDescent="0.25">
      <c r="A18884" t="s">
        <v>384</v>
      </c>
      <c r="B18884" t="s">
        <v>221</v>
      </c>
      <c r="C18884" t="s">
        <v>481</v>
      </c>
      <c r="D18884">
        <v>36765000000</v>
      </c>
      <c r="E18884">
        <v>2018</v>
      </c>
    </row>
    <row r="18885" spans="1:5" x14ac:dyDescent="0.25">
      <c r="A18885" t="s">
        <v>384</v>
      </c>
      <c r="B18885" t="s">
        <v>221</v>
      </c>
      <c r="C18885" t="s">
        <v>481</v>
      </c>
      <c r="D18885">
        <v>39422000000</v>
      </c>
      <c r="E18885">
        <v>2019</v>
      </c>
    </row>
    <row r="18886" spans="1:5" x14ac:dyDescent="0.25">
      <c r="A18886" t="s">
        <v>384</v>
      </c>
      <c r="B18886" t="s">
        <v>221</v>
      </c>
      <c r="C18886" t="s">
        <v>481</v>
      </c>
      <c r="D18886">
        <v>38039000000</v>
      </c>
      <c r="E18886">
        <v>2020</v>
      </c>
    </row>
    <row r="18887" spans="1:5" x14ac:dyDescent="0.25">
      <c r="A18887" t="s">
        <v>384</v>
      </c>
      <c r="B18887" t="s">
        <v>221</v>
      </c>
      <c r="C18887" t="s">
        <v>482</v>
      </c>
      <c r="D18887">
        <v>0</v>
      </c>
      <c r="E18887">
        <v>2018</v>
      </c>
    </row>
    <row r="18888" spans="1:5" x14ac:dyDescent="0.25">
      <c r="A18888" t="s">
        <v>384</v>
      </c>
      <c r="B18888" t="s">
        <v>221</v>
      </c>
      <c r="C18888" t="s">
        <v>482</v>
      </c>
      <c r="D18888">
        <v>0</v>
      </c>
      <c r="E18888">
        <v>2019</v>
      </c>
    </row>
    <row r="18889" spans="1:5" x14ac:dyDescent="0.25">
      <c r="A18889" t="s">
        <v>384</v>
      </c>
      <c r="B18889" t="s">
        <v>221</v>
      </c>
      <c r="C18889" t="s">
        <v>482</v>
      </c>
      <c r="D18889">
        <v>0</v>
      </c>
      <c r="E18889">
        <v>2020</v>
      </c>
    </row>
    <row r="18890" spans="1:5" x14ac:dyDescent="0.25">
      <c r="A18890" t="s">
        <v>384</v>
      </c>
      <c r="B18890" t="s">
        <v>221</v>
      </c>
      <c r="C18890" t="s">
        <v>483</v>
      </c>
      <c r="D18890">
        <v>0</v>
      </c>
      <c r="E18890">
        <v>2018</v>
      </c>
    </row>
    <row r="18891" spans="1:5" x14ac:dyDescent="0.25">
      <c r="A18891" t="s">
        <v>384</v>
      </c>
      <c r="B18891" t="s">
        <v>221</v>
      </c>
      <c r="C18891" t="s">
        <v>483</v>
      </c>
      <c r="D18891">
        <v>0</v>
      </c>
      <c r="E18891">
        <v>2019</v>
      </c>
    </row>
    <row r="18892" spans="1:5" x14ac:dyDescent="0.25">
      <c r="A18892" t="s">
        <v>384</v>
      </c>
      <c r="B18892" t="s">
        <v>221</v>
      </c>
      <c r="C18892" t="s">
        <v>483</v>
      </c>
      <c r="D18892">
        <v>0</v>
      </c>
      <c r="E18892">
        <v>2020</v>
      </c>
    </row>
    <row r="18893" spans="1:5" x14ac:dyDescent="0.25">
      <c r="A18893" t="s">
        <v>384</v>
      </c>
      <c r="B18893" t="s">
        <v>221</v>
      </c>
      <c r="C18893" t="s">
        <v>484</v>
      </c>
      <c r="D18893">
        <v>0</v>
      </c>
      <c r="E18893">
        <v>2018</v>
      </c>
    </row>
    <row r="18894" spans="1:5" x14ac:dyDescent="0.25">
      <c r="A18894" t="s">
        <v>384</v>
      </c>
      <c r="B18894" t="s">
        <v>221</v>
      </c>
      <c r="C18894" t="s">
        <v>484</v>
      </c>
      <c r="D18894">
        <v>0</v>
      </c>
      <c r="E18894">
        <v>2019</v>
      </c>
    </row>
    <row r="18895" spans="1:5" x14ac:dyDescent="0.25">
      <c r="A18895" t="s">
        <v>384</v>
      </c>
      <c r="B18895" t="s">
        <v>221</v>
      </c>
      <c r="C18895" t="s">
        <v>484</v>
      </c>
      <c r="D18895">
        <v>0</v>
      </c>
      <c r="E18895">
        <v>2020</v>
      </c>
    </row>
    <row r="18896" spans="1:5" x14ac:dyDescent="0.25">
      <c r="A18896" t="s">
        <v>384</v>
      </c>
      <c r="B18896" t="s">
        <v>221</v>
      </c>
      <c r="C18896" t="s">
        <v>485</v>
      </c>
      <c r="D18896">
        <v>0</v>
      </c>
      <c r="E18896">
        <v>2018</v>
      </c>
    </row>
    <row r="18897" spans="1:5" x14ac:dyDescent="0.25">
      <c r="A18897" t="s">
        <v>384</v>
      </c>
      <c r="B18897" t="s">
        <v>221</v>
      </c>
      <c r="C18897" t="s">
        <v>485</v>
      </c>
      <c r="D18897">
        <v>0</v>
      </c>
      <c r="E18897">
        <v>2020</v>
      </c>
    </row>
    <row r="18898" spans="1:5" x14ac:dyDescent="0.25">
      <c r="A18898" t="s">
        <v>384</v>
      </c>
      <c r="B18898" t="s">
        <v>221</v>
      </c>
      <c r="C18898" t="s">
        <v>495</v>
      </c>
      <c r="D18898">
        <v>0</v>
      </c>
      <c r="E18898">
        <v>2019</v>
      </c>
    </row>
    <row r="18899" spans="1:5" x14ac:dyDescent="0.25">
      <c r="A18899" t="s">
        <v>384</v>
      </c>
      <c r="B18899" t="s">
        <v>221</v>
      </c>
      <c r="C18899" t="s">
        <v>486</v>
      </c>
      <c r="D18899">
        <v>-45532000000</v>
      </c>
      <c r="E18899">
        <v>2018</v>
      </c>
    </row>
    <row r="18900" spans="1:5" x14ac:dyDescent="0.25">
      <c r="A18900" t="s">
        <v>384</v>
      </c>
      <c r="B18900" t="s">
        <v>221</v>
      </c>
      <c r="C18900" t="s">
        <v>486</v>
      </c>
      <c r="D18900">
        <v>6895000000</v>
      </c>
      <c r="E18900">
        <v>2019</v>
      </c>
    </row>
    <row r="18901" spans="1:5" x14ac:dyDescent="0.25">
      <c r="A18901" t="s">
        <v>384</v>
      </c>
      <c r="B18901" t="s">
        <v>221</v>
      </c>
      <c r="C18901" t="s">
        <v>486</v>
      </c>
      <c r="D18901">
        <v>-2425000000</v>
      </c>
      <c r="E18901">
        <v>2020</v>
      </c>
    </row>
    <row r="18902" spans="1:5" x14ac:dyDescent="0.25">
      <c r="A18902" t="s">
        <v>386</v>
      </c>
      <c r="B18902" t="s">
        <v>223</v>
      </c>
      <c r="C18902" t="s">
        <v>411</v>
      </c>
      <c r="D18902">
        <v>13962000000</v>
      </c>
      <c r="E18902">
        <v>2018</v>
      </c>
    </row>
    <row r="18903" spans="1:5" x14ac:dyDescent="0.25">
      <c r="A18903" t="s">
        <v>386</v>
      </c>
      <c r="B18903" t="s">
        <v>223</v>
      </c>
      <c r="C18903" t="s">
        <v>411</v>
      </c>
      <c r="D18903">
        <v>14326000000</v>
      </c>
      <c r="E18903">
        <v>2019</v>
      </c>
    </row>
    <row r="18904" spans="1:5" x14ac:dyDescent="0.25">
      <c r="A18904" t="s">
        <v>386</v>
      </c>
      <c r="B18904" t="s">
        <v>223</v>
      </c>
      <c r="C18904" t="s">
        <v>411</v>
      </c>
      <c r="D18904">
        <v>18981000000</v>
      </c>
      <c r="E18904">
        <v>2020</v>
      </c>
    </row>
    <row r="18905" spans="1:5" x14ac:dyDescent="0.25">
      <c r="A18905" t="s">
        <v>386</v>
      </c>
      <c r="B18905" t="s">
        <v>223</v>
      </c>
      <c r="C18905" t="s">
        <v>10</v>
      </c>
      <c r="D18905">
        <v>0</v>
      </c>
      <c r="E18905">
        <v>2018</v>
      </c>
    </row>
    <row r="18906" spans="1:5" x14ac:dyDescent="0.25">
      <c r="A18906" t="s">
        <v>386</v>
      </c>
      <c r="B18906" t="s">
        <v>223</v>
      </c>
      <c r="C18906" t="s">
        <v>10</v>
      </c>
      <c r="D18906">
        <v>0</v>
      </c>
      <c r="E18906">
        <v>2019</v>
      </c>
    </row>
    <row r="18907" spans="1:5" x14ac:dyDescent="0.25">
      <c r="A18907" t="s">
        <v>386</v>
      </c>
      <c r="B18907" t="s">
        <v>223</v>
      </c>
      <c r="C18907" t="s">
        <v>10</v>
      </c>
      <c r="D18907">
        <v>0</v>
      </c>
      <c r="E18907">
        <v>2020</v>
      </c>
    </row>
    <row r="18908" spans="1:5" x14ac:dyDescent="0.25">
      <c r="A18908" t="s">
        <v>386</v>
      </c>
      <c r="B18908" t="s">
        <v>223</v>
      </c>
      <c r="C18908" t="s">
        <v>412</v>
      </c>
      <c r="D18908">
        <v>0</v>
      </c>
      <c r="E18908">
        <v>2018</v>
      </c>
    </row>
    <row r="18909" spans="1:5" x14ac:dyDescent="0.25">
      <c r="A18909" t="s">
        <v>386</v>
      </c>
      <c r="B18909" t="s">
        <v>223</v>
      </c>
      <c r="C18909" t="s">
        <v>412</v>
      </c>
      <c r="D18909">
        <v>0</v>
      </c>
      <c r="E18909">
        <v>2019</v>
      </c>
    </row>
    <row r="18910" spans="1:5" x14ac:dyDescent="0.25">
      <c r="A18910" t="s">
        <v>386</v>
      </c>
      <c r="B18910" t="s">
        <v>223</v>
      </c>
      <c r="C18910" t="s">
        <v>412</v>
      </c>
      <c r="D18910">
        <v>0</v>
      </c>
      <c r="E18910">
        <v>2020</v>
      </c>
    </row>
    <row r="18911" spans="1:5" x14ac:dyDescent="0.25">
      <c r="A18911" t="s">
        <v>386</v>
      </c>
      <c r="B18911" t="s">
        <v>223</v>
      </c>
      <c r="C18911" t="s">
        <v>413</v>
      </c>
      <c r="D18911">
        <v>3023000000</v>
      </c>
      <c r="E18911">
        <v>2018</v>
      </c>
    </row>
    <row r="18912" spans="1:5" x14ac:dyDescent="0.25">
      <c r="A18912" t="s">
        <v>386</v>
      </c>
      <c r="B18912" t="s">
        <v>223</v>
      </c>
      <c r="C18912" t="s">
        <v>413</v>
      </c>
      <c r="D18912">
        <v>2968000000</v>
      </c>
      <c r="E18912">
        <v>2019</v>
      </c>
    </row>
    <row r="18913" spans="1:5" x14ac:dyDescent="0.25">
      <c r="A18913" t="s">
        <v>386</v>
      </c>
      <c r="B18913" t="s">
        <v>223</v>
      </c>
      <c r="C18913" t="s">
        <v>413</v>
      </c>
      <c r="D18913">
        <v>3099000000</v>
      </c>
      <c r="E18913">
        <v>2020</v>
      </c>
    </row>
    <row r="18914" spans="1:5" x14ac:dyDescent="0.25">
      <c r="A18914" t="s">
        <v>386</v>
      </c>
      <c r="B18914" t="s">
        <v>223</v>
      </c>
      <c r="C18914" t="s">
        <v>15</v>
      </c>
      <c r="D18914">
        <v>41290000000</v>
      </c>
      <c r="E18914">
        <v>2018</v>
      </c>
    </row>
    <row r="18915" spans="1:5" x14ac:dyDescent="0.25">
      <c r="A18915" t="s">
        <v>386</v>
      </c>
      <c r="B18915" t="s">
        <v>223</v>
      </c>
      <c r="C18915" t="s">
        <v>15</v>
      </c>
      <c r="D18915">
        <v>42779000000</v>
      </c>
      <c r="E18915">
        <v>2019</v>
      </c>
    </row>
    <row r="18916" spans="1:5" x14ac:dyDescent="0.25">
      <c r="A18916" t="s">
        <v>386</v>
      </c>
      <c r="B18916" t="s">
        <v>223</v>
      </c>
      <c r="C18916" t="s">
        <v>15</v>
      </c>
      <c r="D18916">
        <v>51248000000</v>
      </c>
      <c r="E18916">
        <v>2020</v>
      </c>
    </row>
    <row r="18917" spans="1:5" x14ac:dyDescent="0.25">
      <c r="A18917" t="s">
        <v>386</v>
      </c>
      <c r="B18917" t="s">
        <v>223</v>
      </c>
      <c r="C18917" t="s">
        <v>414</v>
      </c>
      <c r="D18917">
        <v>-3516000000</v>
      </c>
      <c r="E18917">
        <v>2018</v>
      </c>
    </row>
    <row r="18918" spans="1:5" x14ac:dyDescent="0.25">
      <c r="A18918" t="s">
        <v>386</v>
      </c>
      <c r="B18918" t="s">
        <v>223</v>
      </c>
      <c r="C18918" t="s">
        <v>414</v>
      </c>
      <c r="D18918">
        <v>-3027000000</v>
      </c>
      <c r="E18918">
        <v>2019</v>
      </c>
    </row>
    <row r="18919" spans="1:5" x14ac:dyDescent="0.25">
      <c r="A18919" t="s">
        <v>386</v>
      </c>
      <c r="B18919" t="s">
        <v>223</v>
      </c>
      <c r="C18919" t="s">
        <v>414</v>
      </c>
      <c r="D18919">
        <v>-2649000000</v>
      </c>
      <c r="E18919">
        <v>2020</v>
      </c>
    </row>
    <row r="18920" spans="1:5" x14ac:dyDescent="0.25">
      <c r="A18920" t="s">
        <v>386</v>
      </c>
      <c r="B18920" t="s">
        <v>223</v>
      </c>
      <c r="C18920" t="s">
        <v>415</v>
      </c>
      <c r="D18920">
        <v>-3644000000</v>
      </c>
      <c r="E18920">
        <v>2018</v>
      </c>
    </row>
    <row r="18921" spans="1:5" x14ac:dyDescent="0.25">
      <c r="A18921" t="s">
        <v>386</v>
      </c>
      <c r="B18921" t="s">
        <v>223</v>
      </c>
      <c r="C18921" t="s">
        <v>415</v>
      </c>
      <c r="D18921">
        <v>-3152000000</v>
      </c>
      <c r="E18921">
        <v>2019</v>
      </c>
    </row>
    <row r="18922" spans="1:5" x14ac:dyDescent="0.25">
      <c r="A18922" t="s">
        <v>386</v>
      </c>
      <c r="B18922" t="s">
        <v>223</v>
      </c>
      <c r="C18922" t="s">
        <v>415</v>
      </c>
      <c r="D18922">
        <v>-2000000000</v>
      </c>
      <c r="E18922">
        <v>2020</v>
      </c>
    </row>
    <row r="18923" spans="1:5" x14ac:dyDescent="0.25">
      <c r="A18923" t="s">
        <v>386</v>
      </c>
      <c r="B18923" t="s">
        <v>223</v>
      </c>
      <c r="C18923" t="s">
        <v>416</v>
      </c>
      <c r="D18923">
        <v>-3416000000</v>
      </c>
      <c r="E18923">
        <v>2018</v>
      </c>
    </row>
    <row r="18924" spans="1:5" x14ac:dyDescent="0.25">
      <c r="A18924" t="s">
        <v>386</v>
      </c>
      <c r="B18924" t="s">
        <v>223</v>
      </c>
      <c r="C18924" t="s">
        <v>416</v>
      </c>
      <c r="D18924">
        <v>-2944000000</v>
      </c>
      <c r="E18924">
        <v>2019</v>
      </c>
    </row>
    <row r="18925" spans="1:5" x14ac:dyDescent="0.25">
      <c r="A18925" t="s">
        <v>386</v>
      </c>
      <c r="B18925" t="s">
        <v>223</v>
      </c>
      <c r="C18925" t="s">
        <v>416</v>
      </c>
      <c r="D18925">
        <v>-2591000000</v>
      </c>
      <c r="E18925">
        <v>2020</v>
      </c>
    </row>
    <row r="18926" spans="1:5" x14ac:dyDescent="0.25">
      <c r="A18926" t="s">
        <v>386</v>
      </c>
      <c r="B18926" t="s">
        <v>223</v>
      </c>
      <c r="C18926" t="s">
        <v>417</v>
      </c>
      <c r="D18926">
        <v>5973000000</v>
      </c>
      <c r="E18926">
        <v>2018</v>
      </c>
    </row>
    <row r="18927" spans="1:5" x14ac:dyDescent="0.25">
      <c r="A18927" t="s">
        <v>386</v>
      </c>
      <c r="B18927" t="s">
        <v>223</v>
      </c>
      <c r="C18927" t="s">
        <v>417</v>
      </c>
      <c r="D18927">
        <v>7117000000</v>
      </c>
      <c r="E18927">
        <v>2019</v>
      </c>
    </row>
    <row r="18928" spans="1:5" x14ac:dyDescent="0.25">
      <c r="A18928" t="s">
        <v>386</v>
      </c>
      <c r="B18928" t="s">
        <v>223</v>
      </c>
      <c r="C18928" t="s">
        <v>417</v>
      </c>
      <c r="D18928">
        <v>10525000000</v>
      </c>
      <c r="E18928">
        <v>2020</v>
      </c>
    </row>
    <row r="18929" spans="1:5" x14ac:dyDescent="0.25">
      <c r="A18929" t="s">
        <v>386</v>
      </c>
      <c r="B18929" t="s">
        <v>223</v>
      </c>
      <c r="C18929" t="s">
        <v>418</v>
      </c>
      <c r="D18929">
        <v>0</v>
      </c>
      <c r="E18929">
        <v>2018</v>
      </c>
    </row>
    <row r="18930" spans="1:5" x14ac:dyDescent="0.25">
      <c r="A18930" t="s">
        <v>386</v>
      </c>
      <c r="B18930" t="s">
        <v>223</v>
      </c>
      <c r="C18930" t="s">
        <v>418</v>
      </c>
      <c r="D18930">
        <v>0</v>
      </c>
      <c r="E18930">
        <v>2019</v>
      </c>
    </row>
    <row r="18931" spans="1:5" x14ac:dyDescent="0.25">
      <c r="A18931" t="s">
        <v>386</v>
      </c>
      <c r="B18931" t="s">
        <v>223</v>
      </c>
      <c r="C18931" t="s">
        <v>418</v>
      </c>
      <c r="D18931">
        <v>0</v>
      </c>
      <c r="E18931">
        <v>2020</v>
      </c>
    </row>
    <row r="18932" spans="1:5" x14ac:dyDescent="0.25">
      <c r="A18932" t="s">
        <v>386</v>
      </c>
      <c r="B18932" t="s">
        <v>223</v>
      </c>
      <c r="C18932" t="s">
        <v>419</v>
      </c>
      <c r="D18932">
        <v>0</v>
      </c>
      <c r="E18932">
        <v>2018</v>
      </c>
    </row>
    <row r="18933" spans="1:5" x14ac:dyDescent="0.25">
      <c r="A18933" t="s">
        <v>386</v>
      </c>
      <c r="B18933" t="s">
        <v>223</v>
      </c>
      <c r="C18933" t="s">
        <v>419</v>
      </c>
      <c r="D18933">
        <v>0</v>
      </c>
      <c r="E18933">
        <v>2019</v>
      </c>
    </row>
    <row r="18934" spans="1:5" x14ac:dyDescent="0.25">
      <c r="A18934" t="s">
        <v>386</v>
      </c>
      <c r="B18934" t="s">
        <v>223</v>
      </c>
      <c r="C18934" t="s">
        <v>419</v>
      </c>
      <c r="D18934">
        <v>0</v>
      </c>
      <c r="E18934">
        <v>2020</v>
      </c>
    </row>
    <row r="18935" spans="1:5" x14ac:dyDescent="0.25">
      <c r="A18935" t="s">
        <v>386</v>
      </c>
      <c r="B18935" t="s">
        <v>223</v>
      </c>
      <c r="C18935" t="s">
        <v>420</v>
      </c>
      <c r="D18935">
        <v>900000000</v>
      </c>
      <c r="E18935">
        <v>2018</v>
      </c>
    </row>
    <row r="18936" spans="1:5" x14ac:dyDescent="0.25">
      <c r="A18936" t="s">
        <v>386</v>
      </c>
      <c r="B18936" t="s">
        <v>223</v>
      </c>
      <c r="C18936" t="s">
        <v>420</v>
      </c>
      <c r="D18936">
        <v>-505000000</v>
      </c>
      <c r="E18936">
        <v>2019</v>
      </c>
    </row>
    <row r="18937" spans="1:5" x14ac:dyDescent="0.25">
      <c r="A18937" t="s">
        <v>386</v>
      </c>
      <c r="B18937" t="s">
        <v>223</v>
      </c>
      <c r="C18937" t="s">
        <v>420</v>
      </c>
      <c r="D18937">
        <v>1661000000</v>
      </c>
      <c r="E18937">
        <v>2020</v>
      </c>
    </row>
    <row r="18938" spans="1:5" x14ac:dyDescent="0.25">
      <c r="A18938" t="s">
        <v>386</v>
      </c>
      <c r="B18938" t="s">
        <v>223</v>
      </c>
      <c r="C18938" t="s">
        <v>421</v>
      </c>
      <c r="D18938">
        <v>1216000000</v>
      </c>
      <c r="E18938">
        <v>2018</v>
      </c>
    </row>
    <row r="18939" spans="1:5" x14ac:dyDescent="0.25">
      <c r="A18939" t="s">
        <v>386</v>
      </c>
      <c r="B18939" t="s">
        <v>223</v>
      </c>
      <c r="C18939" t="s">
        <v>421</v>
      </c>
      <c r="D18939">
        <v>339000000</v>
      </c>
      <c r="E18939">
        <v>2019</v>
      </c>
    </row>
    <row r="18940" spans="1:5" x14ac:dyDescent="0.25">
      <c r="A18940" t="s">
        <v>386</v>
      </c>
      <c r="B18940" t="s">
        <v>223</v>
      </c>
      <c r="C18940" t="s">
        <v>421</v>
      </c>
      <c r="D18940">
        <v>4856000000</v>
      </c>
      <c r="E18940">
        <v>2020</v>
      </c>
    </row>
    <row r="18941" spans="1:5" x14ac:dyDescent="0.25">
      <c r="A18941" t="s">
        <v>386</v>
      </c>
      <c r="B18941" t="s">
        <v>223</v>
      </c>
      <c r="C18941" t="s">
        <v>422</v>
      </c>
      <c r="D18941">
        <v>-17000000</v>
      </c>
      <c r="E18941">
        <v>2018</v>
      </c>
    </row>
    <row r="18942" spans="1:5" x14ac:dyDescent="0.25">
      <c r="A18942" t="s">
        <v>386</v>
      </c>
      <c r="B18942" t="s">
        <v>223</v>
      </c>
      <c r="C18942" t="s">
        <v>422</v>
      </c>
      <c r="D18942">
        <v>-862000000</v>
      </c>
      <c r="E18942">
        <v>2019</v>
      </c>
    </row>
    <row r="18943" spans="1:5" x14ac:dyDescent="0.25">
      <c r="A18943" t="s">
        <v>386</v>
      </c>
      <c r="B18943" t="s">
        <v>223</v>
      </c>
      <c r="C18943" t="s">
        <v>422</v>
      </c>
      <c r="D18943">
        <v>-3058000000</v>
      </c>
      <c r="E18943">
        <v>2020</v>
      </c>
    </row>
    <row r="18944" spans="1:5" x14ac:dyDescent="0.25">
      <c r="A18944" t="s">
        <v>386</v>
      </c>
      <c r="B18944" t="s">
        <v>223</v>
      </c>
      <c r="C18944" t="s">
        <v>423</v>
      </c>
      <c r="D18944">
        <v>43000000</v>
      </c>
      <c r="E18944">
        <v>2018</v>
      </c>
    </row>
    <row r="18945" spans="1:5" x14ac:dyDescent="0.25">
      <c r="A18945" t="s">
        <v>386</v>
      </c>
      <c r="B18945" t="s">
        <v>223</v>
      </c>
      <c r="C18945" t="s">
        <v>423</v>
      </c>
      <c r="D18945">
        <v>42000000</v>
      </c>
      <c r="E18945">
        <v>2019</v>
      </c>
    </row>
    <row r="18946" spans="1:5" x14ac:dyDescent="0.25">
      <c r="A18946" t="s">
        <v>386</v>
      </c>
      <c r="B18946" t="s">
        <v>223</v>
      </c>
      <c r="C18946" t="s">
        <v>423</v>
      </c>
      <c r="D18946">
        <v>42000000</v>
      </c>
      <c r="E18946">
        <v>2020</v>
      </c>
    </row>
    <row r="18947" spans="1:5" x14ac:dyDescent="0.25">
      <c r="A18947" t="s">
        <v>386</v>
      </c>
      <c r="B18947" t="s">
        <v>223</v>
      </c>
      <c r="C18947" t="s">
        <v>424</v>
      </c>
      <c r="D18947">
        <v>0</v>
      </c>
      <c r="E18947">
        <v>2018</v>
      </c>
    </row>
    <row r="18948" spans="1:5" x14ac:dyDescent="0.25">
      <c r="A18948" t="s">
        <v>386</v>
      </c>
      <c r="B18948" t="s">
        <v>223</v>
      </c>
      <c r="C18948" t="s">
        <v>424</v>
      </c>
      <c r="D18948">
        <v>0</v>
      </c>
      <c r="E18948">
        <v>2019</v>
      </c>
    </row>
    <row r="18949" spans="1:5" x14ac:dyDescent="0.25">
      <c r="A18949" t="s">
        <v>386</v>
      </c>
      <c r="B18949" t="s">
        <v>223</v>
      </c>
      <c r="C18949" t="s">
        <v>424</v>
      </c>
      <c r="D18949">
        <v>0</v>
      </c>
      <c r="E18949">
        <v>2020</v>
      </c>
    </row>
    <row r="18950" spans="1:5" x14ac:dyDescent="0.25">
      <c r="A18950" t="s">
        <v>386</v>
      </c>
      <c r="B18950" t="s">
        <v>223</v>
      </c>
      <c r="C18950" t="s">
        <v>425</v>
      </c>
      <c r="D18950">
        <v>2879000000</v>
      </c>
      <c r="E18950">
        <v>2018</v>
      </c>
    </row>
    <row r="18951" spans="1:5" x14ac:dyDescent="0.25">
      <c r="A18951" t="s">
        <v>386</v>
      </c>
      <c r="B18951" t="s">
        <v>223</v>
      </c>
      <c r="C18951" t="s">
        <v>425</v>
      </c>
      <c r="D18951">
        <v>3218000000</v>
      </c>
      <c r="E18951">
        <v>2019</v>
      </c>
    </row>
    <row r="18952" spans="1:5" x14ac:dyDescent="0.25">
      <c r="A18952" t="s">
        <v>386</v>
      </c>
      <c r="B18952" t="s">
        <v>223</v>
      </c>
      <c r="C18952" t="s">
        <v>425</v>
      </c>
      <c r="D18952">
        <v>4480000000</v>
      </c>
      <c r="E18952">
        <v>2020</v>
      </c>
    </row>
    <row r="18953" spans="1:5" x14ac:dyDescent="0.25">
      <c r="A18953" t="s">
        <v>386</v>
      </c>
      <c r="B18953" t="s">
        <v>223</v>
      </c>
      <c r="C18953" t="s">
        <v>426</v>
      </c>
      <c r="D18953">
        <v>2879000000</v>
      </c>
      <c r="E18953">
        <v>2018</v>
      </c>
    </row>
    <row r="18954" spans="1:5" x14ac:dyDescent="0.25">
      <c r="A18954" t="s">
        <v>386</v>
      </c>
      <c r="B18954" t="s">
        <v>223</v>
      </c>
      <c r="C18954" t="s">
        <v>426</v>
      </c>
      <c r="D18954">
        <v>3218000000</v>
      </c>
      <c r="E18954">
        <v>2019</v>
      </c>
    </row>
    <row r="18955" spans="1:5" x14ac:dyDescent="0.25">
      <c r="A18955" t="s">
        <v>386</v>
      </c>
      <c r="B18955" t="s">
        <v>223</v>
      </c>
      <c r="C18955" t="s">
        <v>426</v>
      </c>
      <c r="D18955">
        <v>4480000000</v>
      </c>
      <c r="E18955">
        <v>2020</v>
      </c>
    </row>
    <row r="18956" spans="1:5" x14ac:dyDescent="0.25">
      <c r="A18956" t="s">
        <v>386</v>
      </c>
      <c r="B18956" t="s">
        <v>223</v>
      </c>
      <c r="C18956" t="s">
        <v>21</v>
      </c>
      <c r="D18956">
        <v>53299000000</v>
      </c>
      <c r="E18956">
        <v>2018</v>
      </c>
    </row>
    <row r="18957" spans="1:5" x14ac:dyDescent="0.25">
      <c r="A18957" t="s">
        <v>386</v>
      </c>
      <c r="B18957" t="s">
        <v>223</v>
      </c>
      <c r="C18957" t="s">
        <v>21</v>
      </c>
      <c r="D18957">
        <v>54864000000</v>
      </c>
      <c r="E18957">
        <v>2019</v>
      </c>
    </row>
    <row r="18958" spans="1:5" x14ac:dyDescent="0.25">
      <c r="A18958" t="s">
        <v>386</v>
      </c>
      <c r="B18958" t="s">
        <v>223</v>
      </c>
      <c r="C18958" t="s">
        <v>21</v>
      </c>
      <c r="D18958">
        <v>66177000000</v>
      </c>
      <c r="E18958">
        <v>2020</v>
      </c>
    </row>
    <row r="18959" spans="1:5" x14ac:dyDescent="0.25">
      <c r="A18959" t="s">
        <v>386</v>
      </c>
      <c r="B18959" t="s">
        <v>223</v>
      </c>
      <c r="C18959" t="s">
        <v>427</v>
      </c>
      <c r="D18959">
        <v>71246000000</v>
      </c>
      <c r="E18959">
        <v>2018</v>
      </c>
    </row>
    <row r="18960" spans="1:5" x14ac:dyDescent="0.25">
      <c r="A18960" t="s">
        <v>386</v>
      </c>
      <c r="B18960" t="s">
        <v>223</v>
      </c>
      <c r="C18960" t="s">
        <v>427</v>
      </c>
      <c r="D18960">
        <v>73454000000</v>
      </c>
      <c r="E18960">
        <v>2019</v>
      </c>
    </row>
    <row r="18961" spans="1:5" x14ac:dyDescent="0.25">
      <c r="A18961" t="s">
        <v>386</v>
      </c>
      <c r="B18961" t="s">
        <v>223</v>
      </c>
      <c r="C18961" t="s">
        <v>427</v>
      </c>
      <c r="D18961">
        <v>87022000000</v>
      </c>
      <c r="E18961">
        <v>2020</v>
      </c>
    </row>
    <row r="18962" spans="1:5" x14ac:dyDescent="0.25">
      <c r="A18962" t="s">
        <v>386</v>
      </c>
      <c r="B18962" t="s">
        <v>223</v>
      </c>
      <c r="C18962" t="s">
        <v>13</v>
      </c>
      <c r="D18962">
        <v>12519000000</v>
      </c>
      <c r="E18962">
        <v>2018</v>
      </c>
    </row>
    <row r="18963" spans="1:5" x14ac:dyDescent="0.25">
      <c r="A18963" t="s">
        <v>386</v>
      </c>
      <c r="B18963" t="s">
        <v>223</v>
      </c>
      <c r="C18963" t="s">
        <v>13</v>
      </c>
      <c r="D18963">
        <v>12902000000</v>
      </c>
      <c r="E18963">
        <v>2019</v>
      </c>
    </row>
    <row r="18964" spans="1:5" x14ac:dyDescent="0.25">
      <c r="A18964" t="s">
        <v>386</v>
      </c>
      <c r="B18964" t="s">
        <v>223</v>
      </c>
      <c r="C18964" t="s">
        <v>13</v>
      </c>
      <c r="D18964">
        <v>20756000000</v>
      </c>
      <c r="E18964">
        <v>2020</v>
      </c>
    </row>
    <row r="18965" spans="1:5" x14ac:dyDescent="0.25">
      <c r="A18965" t="s">
        <v>386</v>
      </c>
      <c r="B18965" t="s">
        <v>223</v>
      </c>
      <c r="C18965" t="s">
        <v>16</v>
      </c>
      <c r="D18965">
        <v>15014000000</v>
      </c>
      <c r="E18965">
        <v>2018</v>
      </c>
    </row>
    <row r="18966" spans="1:5" x14ac:dyDescent="0.25">
      <c r="A18966" t="s">
        <v>386</v>
      </c>
      <c r="B18966" t="s">
        <v>223</v>
      </c>
      <c r="C18966" t="s">
        <v>16</v>
      </c>
      <c r="D18966">
        <v>14487000000</v>
      </c>
      <c r="E18966">
        <v>2019</v>
      </c>
    </row>
    <row r="18967" spans="1:5" x14ac:dyDescent="0.25">
      <c r="A18967" t="s">
        <v>386</v>
      </c>
      <c r="B18967" t="s">
        <v>223</v>
      </c>
      <c r="C18967" t="s">
        <v>16</v>
      </c>
      <c r="D18967">
        <v>20125000000</v>
      </c>
      <c r="E18967">
        <v>2020</v>
      </c>
    </row>
    <row r="18968" spans="1:5" x14ac:dyDescent="0.25">
      <c r="A18968" t="s">
        <v>386</v>
      </c>
      <c r="B18968" t="s">
        <v>223</v>
      </c>
      <c r="C18968" t="s">
        <v>428</v>
      </c>
      <c r="D18968">
        <v>2474000000</v>
      </c>
      <c r="E18968">
        <v>2018</v>
      </c>
    </row>
    <row r="18969" spans="1:5" x14ac:dyDescent="0.25">
      <c r="A18969" t="s">
        <v>386</v>
      </c>
      <c r="B18969" t="s">
        <v>223</v>
      </c>
      <c r="C18969" t="s">
        <v>428</v>
      </c>
      <c r="D18969">
        <v>2485000000</v>
      </c>
      <c r="E18969">
        <v>2020</v>
      </c>
    </row>
    <row r="18970" spans="1:5" x14ac:dyDescent="0.25">
      <c r="A18970" t="s">
        <v>386</v>
      </c>
      <c r="B18970" t="s">
        <v>223</v>
      </c>
      <c r="C18970" t="s">
        <v>429</v>
      </c>
      <c r="D18970">
        <v>2474000000</v>
      </c>
      <c r="E18970">
        <v>2018</v>
      </c>
    </row>
    <row r="18971" spans="1:5" x14ac:dyDescent="0.25">
      <c r="A18971" t="s">
        <v>386</v>
      </c>
      <c r="B18971" t="s">
        <v>223</v>
      </c>
      <c r="C18971" t="s">
        <v>429</v>
      </c>
      <c r="D18971">
        <v>2604000000</v>
      </c>
      <c r="E18971">
        <v>2019</v>
      </c>
    </row>
    <row r="18972" spans="1:5" x14ac:dyDescent="0.25">
      <c r="A18972" t="s">
        <v>386</v>
      </c>
      <c r="B18972" t="s">
        <v>223</v>
      </c>
      <c r="C18972" t="s">
        <v>429</v>
      </c>
      <c r="D18972">
        <v>2604000000</v>
      </c>
      <c r="E18972">
        <v>2019</v>
      </c>
    </row>
    <row r="18973" spans="1:5" x14ac:dyDescent="0.25">
      <c r="A18973" t="s">
        <v>386</v>
      </c>
      <c r="B18973" t="s">
        <v>223</v>
      </c>
      <c r="C18973" t="s">
        <v>429</v>
      </c>
      <c r="D18973">
        <v>2485000000</v>
      </c>
      <c r="E18973">
        <v>2020</v>
      </c>
    </row>
    <row r="18974" spans="1:5" x14ac:dyDescent="0.25">
      <c r="A18974" t="s">
        <v>386</v>
      </c>
      <c r="B18974" t="s">
        <v>223</v>
      </c>
      <c r="C18974" t="s">
        <v>430</v>
      </c>
      <c r="D18974">
        <v>3676000000</v>
      </c>
      <c r="E18974">
        <v>2018</v>
      </c>
    </row>
    <row r="18975" spans="1:5" x14ac:dyDescent="0.25">
      <c r="A18975" t="s">
        <v>386</v>
      </c>
      <c r="B18975" t="s">
        <v>223</v>
      </c>
      <c r="C18975" t="s">
        <v>430</v>
      </c>
      <c r="D18975">
        <v>4190000000</v>
      </c>
      <c r="E18975">
        <v>2019</v>
      </c>
    </row>
    <row r="18976" spans="1:5" x14ac:dyDescent="0.25">
      <c r="A18976" t="s">
        <v>386</v>
      </c>
      <c r="B18976" t="s">
        <v>223</v>
      </c>
      <c r="C18976" t="s">
        <v>430</v>
      </c>
      <c r="D18976">
        <v>5546000000</v>
      </c>
      <c r="E18976">
        <v>2020</v>
      </c>
    </row>
    <row r="18977" spans="1:5" x14ac:dyDescent="0.25">
      <c r="A18977" t="s">
        <v>386</v>
      </c>
      <c r="B18977" t="s">
        <v>223</v>
      </c>
      <c r="C18977" t="s">
        <v>431</v>
      </c>
      <c r="D18977">
        <v>0</v>
      </c>
      <c r="E18977">
        <v>2018</v>
      </c>
    </row>
    <row r="18978" spans="1:5" x14ac:dyDescent="0.25">
      <c r="A18978" t="s">
        <v>386</v>
      </c>
      <c r="B18978" t="s">
        <v>223</v>
      </c>
      <c r="C18978" t="s">
        <v>431</v>
      </c>
      <c r="D18978">
        <v>0</v>
      </c>
      <c r="E18978">
        <v>2019</v>
      </c>
    </row>
    <row r="18979" spans="1:5" x14ac:dyDescent="0.25">
      <c r="A18979" t="s">
        <v>386</v>
      </c>
      <c r="B18979" t="s">
        <v>223</v>
      </c>
      <c r="C18979" t="s">
        <v>431</v>
      </c>
      <c r="D18979">
        <v>0</v>
      </c>
      <c r="E18979">
        <v>2020</v>
      </c>
    </row>
    <row r="18980" spans="1:5" x14ac:dyDescent="0.25">
      <c r="A18980" t="s">
        <v>386</v>
      </c>
      <c r="B18980" t="s">
        <v>223</v>
      </c>
      <c r="C18980" t="s">
        <v>432</v>
      </c>
      <c r="D18980">
        <v>43498</v>
      </c>
      <c r="E18980">
        <v>2018</v>
      </c>
    </row>
    <row r="18981" spans="1:5" x14ac:dyDescent="0.25">
      <c r="A18981" t="s">
        <v>386</v>
      </c>
      <c r="B18981" t="s">
        <v>223</v>
      </c>
      <c r="C18981" t="s">
        <v>432</v>
      </c>
      <c r="D18981">
        <v>43862</v>
      </c>
      <c r="E18981">
        <v>2019</v>
      </c>
    </row>
    <row r="18982" spans="1:5" x14ac:dyDescent="0.25">
      <c r="A18982" t="s">
        <v>386</v>
      </c>
      <c r="B18982" t="s">
        <v>223</v>
      </c>
      <c r="C18982" t="s">
        <v>432</v>
      </c>
      <c r="D18982">
        <v>44226</v>
      </c>
      <c r="E18982">
        <v>2020</v>
      </c>
    </row>
    <row r="18983" spans="1:5" x14ac:dyDescent="0.25">
      <c r="A18983" t="s">
        <v>386</v>
      </c>
      <c r="B18983" t="s">
        <v>223</v>
      </c>
      <c r="C18983" t="s">
        <v>433</v>
      </c>
      <c r="D18983">
        <v>0</v>
      </c>
      <c r="E18983">
        <v>2018</v>
      </c>
    </row>
    <row r="18984" spans="1:5" x14ac:dyDescent="0.25">
      <c r="A18984" t="s">
        <v>386</v>
      </c>
      <c r="B18984" t="s">
        <v>223</v>
      </c>
      <c r="C18984" t="s">
        <v>433</v>
      </c>
      <c r="D18984">
        <v>0</v>
      </c>
      <c r="E18984">
        <v>2019</v>
      </c>
    </row>
    <row r="18985" spans="1:5" x14ac:dyDescent="0.25">
      <c r="A18985" t="s">
        <v>386</v>
      </c>
      <c r="B18985" t="s">
        <v>223</v>
      </c>
      <c r="C18985" t="s">
        <v>433</v>
      </c>
      <c r="D18985">
        <v>0</v>
      </c>
      <c r="E18985">
        <v>2020</v>
      </c>
    </row>
    <row r="18986" spans="1:5" x14ac:dyDescent="0.25">
      <c r="A18986" t="s">
        <v>386</v>
      </c>
      <c r="B18986" t="s">
        <v>223</v>
      </c>
      <c r="C18986" t="s">
        <v>434</v>
      </c>
      <c r="D18986">
        <v>11297000000</v>
      </c>
      <c r="E18986">
        <v>2018</v>
      </c>
    </row>
    <row r="18987" spans="1:5" x14ac:dyDescent="0.25">
      <c r="A18987" t="s">
        <v>386</v>
      </c>
      <c r="B18987" t="s">
        <v>223</v>
      </c>
      <c r="C18987" t="s">
        <v>434</v>
      </c>
      <c r="D18987">
        <v>11833000000</v>
      </c>
      <c r="E18987">
        <v>2019</v>
      </c>
    </row>
    <row r="18988" spans="1:5" x14ac:dyDescent="0.25">
      <c r="A18988" t="s">
        <v>386</v>
      </c>
      <c r="B18988" t="s">
        <v>223</v>
      </c>
      <c r="C18988" t="s">
        <v>434</v>
      </c>
      <c r="D18988">
        <v>14440000000</v>
      </c>
      <c r="E18988">
        <v>2020</v>
      </c>
    </row>
    <row r="18989" spans="1:5" x14ac:dyDescent="0.25">
      <c r="A18989" t="s">
        <v>386</v>
      </c>
      <c r="B18989" t="s">
        <v>223</v>
      </c>
      <c r="C18989" t="s">
        <v>435</v>
      </c>
      <c r="D18989">
        <v>0</v>
      </c>
      <c r="E18989">
        <v>2018</v>
      </c>
    </row>
    <row r="18990" spans="1:5" x14ac:dyDescent="0.25">
      <c r="A18990" t="s">
        <v>386</v>
      </c>
      <c r="B18990" t="s">
        <v>223</v>
      </c>
      <c r="C18990" t="s">
        <v>435</v>
      </c>
      <c r="D18990">
        <v>0</v>
      </c>
      <c r="E18990">
        <v>2019</v>
      </c>
    </row>
    <row r="18991" spans="1:5" x14ac:dyDescent="0.25">
      <c r="A18991" t="s">
        <v>386</v>
      </c>
      <c r="B18991" t="s">
        <v>223</v>
      </c>
      <c r="C18991" t="s">
        <v>435</v>
      </c>
      <c r="D18991">
        <v>0</v>
      </c>
      <c r="E18991">
        <v>2020</v>
      </c>
    </row>
    <row r="18992" spans="1:5" x14ac:dyDescent="0.25">
      <c r="A18992" t="s">
        <v>386</v>
      </c>
      <c r="B18992" t="s">
        <v>223</v>
      </c>
      <c r="C18992" t="s">
        <v>436</v>
      </c>
      <c r="D18992">
        <v>0</v>
      </c>
      <c r="E18992">
        <v>2018</v>
      </c>
    </row>
    <row r="18993" spans="1:5" x14ac:dyDescent="0.25">
      <c r="A18993" t="s">
        <v>386</v>
      </c>
      <c r="B18993" t="s">
        <v>223</v>
      </c>
      <c r="C18993" t="s">
        <v>436</v>
      </c>
      <c r="D18993">
        <v>0</v>
      </c>
      <c r="E18993">
        <v>2019</v>
      </c>
    </row>
    <row r="18994" spans="1:5" x14ac:dyDescent="0.25">
      <c r="A18994" t="s">
        <v>386</v>
      </c>
      <c r="B18994" t="s">
        <v>223</v>
      </c>
      <c r="C18994" t="s">
        <v>436</v>
      </c>
      <c r="D18994">
        <v>0</v>
      </c>
      <c r="E18994">
        <v>2020</v>
      </c>
    </row>
    <row r="18995" spans="1:5" x14ac:dyDescent="0.25">
      <c r="A18995" t="s">
        <v>386</v>
      </c>
      <c r="B18995" t="s">
        <v>223</v>
      </c>
      <c r="C18995" t="s">
        <v>437</v>
      </c>
      <c r="D18995">
        <v>22057000000</v>
      </c>
      <c r="E18995">
        <v>2018</v>
      </c>
    </row>
    <row r="18996" spans="1:5" x14ac:dyDescent="0.25">
      <c r="A18996" t="s">
        <v>386</v>
      </c>
      <c r="B18996" t="s">
        <v>223</v>
      </c>
      <c r="C18996" t="s">
        <v>437</v>
      </c>
      <c r="D18996">
        <v>23248000000</v>
      </c>
      <c r="E18996">
        <v>2019</v>
      </c>
    </row>
    <row r="18997" spans="1:5" x14ac:dyDescent="0.25">
      <c r="A18997" t="s">
        <v>386</v>
      </c>
      <c r="B18997" t="s">
        <v>223</v>
      </c>
      <c r="C18997" t="s">
        <v>437</v>
      </c>
      <c r="D18997">
        <v>27384000000</v>
      </c>
      <c r="E18997">
        <v>2020</v>
      </c>
    </row>
    <row r="18998" spans="1:5" x14ac:dyDescent="0.25">
      <c r="A18998" t="s">
        <v>386</v>
      </c>
      <c r="B18998" t="s">
        <v>223</v>
      </c>
      <c r="C18998" t="s">
        <v>438</v>
      </c>
      <c r="D18998">
        <v>2930000000</v>
      </c>
      <c r="E18998">
        <v>2018</v>
      </c>
    </row>
    <row r="18999" spans="1:5" x14ac:dyDescent="0.25">
      <c r="A18999" t="s">
        <v>386</v>
      </c>
      <c r="B18999" t="s">
        <v>223</v>
      </c>
      <c r="C18999" t="s">
        <v>438</v>
      </c>
      <c r="D18999">
        <v>3269000000</v>
      </c>
      <c r="E18999">
        <v>2019</v>
      </c>
    </row>
    <row r="19000" spans="1:5" x14ac:dyDescent="0.25">
      <c r="A19000" t="s">
        <v>386</v>
      </c>
      <c r="B19000" t="s">
        <v>223</v>
      </c>
      <c r="C19000" t="s">
        <v>438</v>
      </c>
      <c r="D19000">
        <v>4368000000</v>
      </c>
      <c r="E19000">
        <v>2020</v>
      </c>
    </row>
    <row r="19001" spans="1:5" x14ac:dyDescent="0.25">
      <c r="A19001" t="s">
        <v>386</v>
      </c>
      <c r="B19001" t="s">
        <v>223</v>
      </c>
      <c r="C19001" t="s">
        <v>439</v>
      </c>
      <c r="D19001">
        <v>7000000</v>
      </c>
      <c r="E19001">
        <v>2018</v>
      </c>
    </row>
    <row r="19002" spans="1:5" x14ac:dyDescent="0.25">
      <c r="A19002" t="s">
        <v>386</v>
      </c>
      <c r="B19002" t="s">
        <v>223</v>
      </c>
      <c r="C19002" t="s">
        <v>439</v>
      </c>
      <c r="D19002">
        <v>12000000</v>
      </c>
      <c r="E19002">
        <v>2019</v>
      </c>
    </row>
    <row r="19003" spans="1:5" x14ac:dyDescent="0.25">
      <c r="A19003" t="s">
        <v>386</v>
      </c>
      <c r="B19003" t="s">
        <v>223</v>
      </c>
      <c r="C19003" t="s">
        <v>439</v>
      </c>
      <c r="D19003">
        <v>0</v>
      </c>
      <c r="E19003">
        <v>2020</v>
      </c>
    </row>
    <row r="19004" spans="1:5" x14ac:dyDescent="0.25">
      <c r="A19004" t="s">
        <v>386</v>
      </c>
      <c r="B19004" t="s">
        <v>223</v>
      </c>
      <c r="C19004" t="s">
        <v>23</v>
      </c>
      <c r="D19004">
        <v>746000000</v>
      </c>
      <c r="E19004">
        <v>2018</v>
      </c>
    </row>
    <row r="19005" spans="1:5" x14ac:dyDescent="0.25">
      <c r="A19005" t="s">
        <v>386</v>
      </c>
      <c r="B19005" t="s">
        <v>223</v>
      </c>
      <c r="C19005" t="s">
        <v>23</v>
      </c>
      <c r="D19005">
        <v>921000000</v>
      </c>
      <c r="E19005">
        <v>2019</v>
      </c>
    </row>
    <row r="19006" spans="1:5" x14ac:dyDescent="0.25">
      <c r="A19006" t="s">
        <v>386</v>
      </c>
      <c r="B19006" t="s">
        <v>223</v>
      </c>
      <c r="C19006" t="s">
        <v>23</v>
      </c>
      <c r="D19006">
        <v>1178000000</v>
      </c>
      <c r="E19006">
        <v>2020</v>
      </c>
    </row>
    <row r="19007" spans="1:5" x14ac:dyDescent="0.25">
      <c r="A19007" t="s">
        <v>386</v>
      </c>
      <c r="B19007" t="s">
        <v>223</v>
      </c>
      <c r="C19007" t="s">
        <v>440</v>
      </c>
      <c r="D19007">
        <v>0</v>
      </c>
      <c r="E19007">
        <v>2018</v>
      </c>
    </row>
    <row r="19008" spans="1:5" x14ac:dyDescent="0.25">
      <c r="A19008" t="s">
        <v>386</v>
      </c>
      <c r="B19008" t="s">
        <v>223</v>
      </c>
      <c r="C19008" t="s">
        <v>440</v>
      </c>
      <c r="D19008">
        <v>0</v>
      </c>
      <c r="E19008">
        <v>2019</v>
      </c>
    </row>
    <row r="19009" spans="1:5" x14ac:dyDescent="0.25">
      <c r="A19009" t="s">
        <v>386</v>
      </c>
      <c r="B19009" t="s">
        <v>223</v>
      </c>
      <c r="C19009" t="s">
        <v>440</v>
      </c>
      <c r="D19009">
        <v>0</v>
      </c>
      <c r="E19009">
        <v>2020</v>
      </c>
    </row>
    <row r="19010" spans="1:5" x14ac:dyDescent="0.25">
      <c r="A19010" t="s">
        <v>386</v>
      </c>
      <c r="B19010" t="s">
        <v>223</v>
      </c>
      <c r="C19010" t="s">
        <v>22</v>
      </c>
      <c r="D19010">
        <v>461000000</v>
      </c>
      <c r="E19010">
        <v>2018</v>
      </c>
    </row>
    <row r="19011" spans="1:5" x14ac:dyDescent="0.25">
      <c r="A19011" t="s">
        <v>386</v>
      </c>
      <c r="B19011" t="s">
        <v>223</v>
      </c>
      <c r="C19011" t="s">
        <v>22</v>
      </c>
      <c r="D19011">
        <v>477000000</v>
      </c>
      <c r="E19011">
        <v>2019</v>
      </c>
    </row>
    <row r="19012" spans="1:5" x14ac:dyDescent="0.25">
      <c r="A19012" t="s">
        <v>386</v>
      </c>
      <c r="B19012" t="s">
        <v>223</v>
      </c>
      <c r="C19012" t="s">
        <v>22</v>
      </c>
      <c r="D19012">
        <v>977000000</v>
      </c>
      <c r="E19012">
        <v>2020</v>
      </c>
    </row>
    <row r="19013" spans="1:5" x14ac:dyDescent="0.25">
      <c r="A19013" t="s">
        <v>386</v>
      </c>
      <c r="B19013" t="s">
        <v>223</v>
      </c>
      <c r="C19013" t="s">
        <v>441</v>
      </c>
      <c r="D19013">
        <v>476000000</v>
      </c>
      <c r="E19013">
        <v>2018</v>
      </c>
    </row>
    <row r="19014" spans="1:5" x14ac:dyDescent="0.25">
      <c r="A19014" t="s">
        <v>386</v>
      </c>
      <c r="B19014" t="s">
        <v>223</v>
      </c>
      <c r="C19014" t="s">
        <v>441</v>
      </c>
      <c r="D19014">
        <v>492000000</v>
      </c>
      <c r="E19014">
        <v>2019</v>
      </c>
    </row>
    <row r="19015" spans="1:5" x14ac:dyDescent="0.25">
      <c r="A19015" t="s">
        <v>386</v>
      </c>
      <c r="B19015" t="s">
        <v>223</v>
      </c>
      <c r="C19015" t="s">
        <v>441</v>
      </c>
      <c r="D19015">
        <v>939000000</v>
      </c>
      <c r="E19015">
        <v>2020</v>
      </c>
    </row>
    <row r="19016" spans="1:5" x14ac:dyDescent="0.25">
      <c r="A19016" t="s">
        <v>386</v>
      </c>
      <c r="B19016" t="s">
        <v>223</v>
      </c>
      <c r="C19016" t="s">
        <v>11</v>
      </c>
      <c r="D19016">
        <v>9497000000</v>
      </c>
      <c r="E19016">
        <v>2018</v>
      </c>
    </row>
    <row r="19017" spans="1:5" x14ac:dyDescent="0.25">
      <c r="A19017" t="s">
        <v>386</v>
      </c>
      <c r="B19017" t="s">
        <v>223</v>
      </c>
      <c r="C19017" t="s">
        <v>11</v>
      </c>
      <c r="D19017">
        <v>8992000000</v>
      </c>
      <c r="E19017">
        <v>2019</v>
      </c>
    </row>
    <row r="19018" spans="1:5" x14ac:dyDescent="0.25">
      <c r="A19018" t="s">
        <v>386</v>
      </c>
      <c r="B19018" t="s">
        <v>223</v>
      </c>
      <c r="C19018" t="s">
        <v>11</v>
      </c>
      <c r="D19018">
        <v>10653000000</v>
      </c>
      <c r="E19018">
        <v>2020</v>
      </c>
    </row>
    <row r="19019" spans="1:5" x14ac:dyDescent="0.25">
      <c r="A19019" t="s">
        <v>386</v>
      </c>
      <c r="B19019" t="s">
        <v>223</v>
      </c>
      <c r="C19019" t="s">
        <v>19</v>
      </c>
      <c r="D19019">
        <v>41290000000</v>
      </c>
      <c r="E19019">
        <v>2018</v>
      </c>
    </row>
    <row r="19020" spans="1:5" x14ac:dyDescent="0.25">
      <c r="A19020" t="s">
        <v>386</v>
      </c>
      <c r="B19020" t="s">
        <v>223</v>
      </c>
      <c r="C19020" t="s">
        <v>19</v>
      </c>
      <c r="D19020">
        <v>42779000000</v>
      </c>
      <c r="E19020">
        <v>2019</v>
      </c>
    </row>
    <row r="19021" spans="1:5" x14ac:dyDescent="0.25">
      <c r="A19021" t="s">
        <v>386</v>
      </c>
      <c r="B19021" t="s">
        <v>223</v>
      </c>
      <c r="C19021" t="s">
        <v>19</v>
      </c>
      <c r="D19021">
        <v>51248000000</v>
      </c>
      <c r="E19021">
        <v>2020</v>
      </c>
    </row>
    <row r="19022" spans="1:5" x14ac:dyDescent="0.25">
      <c r="A19022" t="s">
        <v>386</v>
      </c>
      <c r="B19022" t="s">
        <v>223</v>
      </c>
      <c r="C19022" t="s">
        <v>18</v>
      </c>
      <c r="D19022">
        <v>29993000000</v>
      </c>
      <c r="E19022">
        <v>2018</v>
      </c>
    </row>
    <row r="19023" spans="1:5" x14ac:dyDescent="0.25">
      <c r="A19023" t="s">
        <v>386</v>
      </c>
      <c r="B19023" t="s">
        <v>223</v>
      </c>
      <c r="C19023" t="s">
        <v>18</v>
      </c>
      <c r="D19023">
        <v>30946000000</v>
      </c>
      <c r="E19023">
        <v>2019</v>
      </c>
    </row>
    <row r="19024" spans="1:5" x14ac:dyDescent="0.25">
      <c r="A19024" t="s">
        <v>386</v>
      </c>
      <c r="B19024" t="s">
        <v>223</v>
      </c>
      <c r="C19024" t="s">
        <v>18</v>
      </c>
      <c r="D19024">
        <v>36808000000</v>
      </c>
      <c r="E19024">
        <v>2020</v>
      </c>
    </row>
    <row r="19025" spans="1:5" x14ac:dyDescent="0.25">
      <c r="A19025" t="s">
        <v>386</v>
      </c>
      <c r="B19025" t="s">
        <v>223</v>
      </c>
      <c r="C19025" t="s">
        <v>442</v>
      </c>
      <c r="D19025">
        <v>1052000000</v>
      </c>
      <c r="E19025">
        <v>2018</v>
      </c>
    </row>
    <row r="19026" spans="1:5" x14ac:dyDescent="0.25">
      <c r="A19026" t="s">
        <v>386</v>
      </c>
      <c r="B19026" t="s">
        <v>223</v>
      </c>
      <c r="C19026" t="s">
        <v>442</v>
      </c>
      <c r="D19026">
        <v>161000000</v>
      </c>
      <c r="E19026">
        <v>2019</v>
      </c>
    </row>
    <row r="19027" spans="1:5" x14ac:dyDescent="0.25">
      <c r="A19027" t="s">
        <v>386</v>
      </c>
      <c r="B19027" t="s">
        <v>223</v>
      </c>
      <c r="C19027" t="s">
        <v>442</v>
      </c>
      <c r="D19027">
        <v>1144000000</v>
      </c>
      <c r="E19027">
        <v>2020</v>
      </c>
    </row>
    <row r="19028" spans="1:5" x14ac:dyDescent="0.25">
      <c r="A19028" t="s">
        <v>386</v>
      </c>
      <c r="B19028" t="s">
        <v>223</v>
      </c>
      <c r="C19028" t="s">
        <v>443</v>
      </c>
      <c r="D19028">
        <v>0</v>
      </c>
      <c r="E19028">
        <v>2018</v>
      </c>
    </row>
    <row r="19029" spans="1:5" x14ac:dyDescent="0.25">
      <c r="A19029" t="s">
        <v>386</v>
      </c>
      <c r="B19029" t="s">
        <v>223</v>
      </c>
      <c r="C19029" t="s">
        <v>443</v>
      </c>
      <c r="D19029">
        <v>0</v>
      </c>
      <c r="E19029">
        <v>2019</v>
      </c>
    </row>
    <row r="19030" spans="1:5" x14ac:dyDescent="0.25">
      <c r="A19030" t="s">
        <v>386</v>
      </c>
      <c r="B19030" t="s">
        <v>223</v>
      </c>
      <c r="C19030" t="s">
        <v>443</v>
      </c>
      <c r="D19030">
        <v>0</v>
      </c>
      <c r="E19030">
        <v>2020</v>
      </c>
    </row>
    <row r="19031" spans="1:5" x14ac:dyDescent="0.25">
      <c r="A19031" t="s">
        <v>386</v>
      </c>
      <c r="B19031" t="s">
        <v>223</v>
      </c>
      <c r="C19031" t="s">
        <v>444</v>
      </c>
      <c r="D19031">
        <v>-281000000</v>
      </c>
      <c r="E19031">
        <v>2018</v>
      </c>
    </row>
    <row r="19032" spans="1:5" x14ac:dyDescent="0.25">
      <c r="A19032" t="s">
        <v>386</v>
      </c>
      <c r="B19032" t="s">
        <v>223</v>
      </c>
      <c r="C19032" t="s">
        <v>444</v>
      </c>
      <c r="D19032">
        <v>-330000000</v>
      </c>
      <c r="E19032">
        <v>2019</v>
      </c>
    </row>
    <row r="19033" spans="1:5" x14ac:dyDescent="0.25">
      <c r="A19033" t="s">
        <v>386</v>
      </c>
      <c r="B19033" t="s">
        <v>223</v>
      </c>
      <c r="C19033" t="s">
        <v>444</v>
      </c>
      <c r="D19033">
        <v>65000000</v>
      </c>
      <c r="E19033">
        <v>2020</v>
      </c>
    </row>
    <row r="19034" spans="1:5" x14ac:dyDescent="0.25">
      <c r="A19034" t="s">
        <v>386</v>
      </c>
      <c r="B19034" t="s">
        <v>223</v>
      </c>
      <c r="C19034" t="s">
        <v>445</v>
      </c>
      <c r="D19034">
        <v>5970000000</v>
      </c>
      <c r="E19034">
        <v>2018</v>
      </c>
    </row>
    <row r="19035" spans="1:5" x14ac:dyDescent="0.25">
      <c r="A19035" t="s">
        <v>386</v>
      </c>
      <c r="B19035" t="s">
        <v>223</v>
      </c>
      <c r="C19035" t="s">
        <v>445</v>
      </c>
      <c r="D19035">
        <v>7099000000</v>
      </c>
      <c r="E19035">
        <v>2019</v>
      </c>
    </row>
    <row r="19036" spans="1:5" x14ac:dyDescent="0.25">
      <c r="A19036" t="s">
        <v>386</v>
      </c>
      <c r="B19036" t="s">
        <v>223</v>
      </c>
      <c r="C19036" t="s">
        <v>445</v>
      </c>
      <c r="D19036">
        <v>10525000000</v>
      </c>
      <c r="E19036">
        <v>2020</v>
      </c>
    </row>
    <row r="19037" spans="1:5" x14ac:dyDescent="0.25">
      <c r="A19037" t="s">
        <v>386</v>
      </c>
      <c r="B19037" t="s">
        <v>223</v>
      </c>
      <c r="C19037" t="s">
        <v>446</v>
      </c>
      <c r="D19037">
        <v>3000000</v>
      </c>
      <c r="E19037">
        <v>2018</v>
      </c>
    </row>
    <row r="19038" spans="1:5" x14ac:dyDescent="0.25">
      <c r="A19038" t="s">
        <v>386</v>
      </c>
      <c r="B19038" t="s">
        <v>223</v>
      </c>
      <c r="C19038" t="s">
        <v>446</v>
      </c>
      <c r="D19038">
        <v>18000000</v>
      </c>
      <c r="E19038">
        <v>2019</v>
      </c>
    </row>
    <row r="19039" spans="1:5" x14ac:dyDescent="0.25">
      <c r="A19039" t="s">
        <v>386</v>
      </c>
      <c r="B19039" t="s">
        <v>223</v>
      </c>
      <c r="C19039" t="s">
        <v>446</v>
      </c>
      <c r="D19039">
        <v>0</v>
      </c>
      <c r="E19039">
        <v>2020</v>
      </c>
    </row>
    <row r="19040" spans="1:5" x14ac:dyDescent="0.25">
      <c r="A19040" t="s">
        <v>386</v>
      </c>
      <c r="B19040" t="s">
        <v>223</v>
      </c>
      <c r="C19040" t="s">
        <v>447</v>
      </c>
      <c r="D19040">
        <v>-3644000000</v>
      </c>
      <c r="E19040">
        <v>2018</v>
      </c>
    </row>
    <row r="19041" spans="1:5" x14ac:dyDescent="0.25">
      <c r="A19041" t="s">
        <v>386</v>
      </c>
      <c r="B19041" t="s">
        <v>223</v>
      </c>
      <c r="C19041" t="s">
        <v>447</v>
      </c>
      <c r="D19041">
        <v>-3152000000</v>
      </c>
      <c r="E19041">
        <v>2019</v>
      </c>
    </row>
    <row r="19042" spans="1:5" x14ac:dyDescent="0.25">
      <c r="A19042" t="s">
        <v>386</v>
      </c>
      <c r="B19042" t="s">
        <v>223</v>
      </c>
      <c r="C19042" t="s">
        <v>447</v>
      </c>
      <c r="D19042">
        <v>-2000000000</v>
      </c>
      <c r="E19042">
        <v>2020</v>
      </c>
    </row>
    <row r="19043" spans="1:5" x14ac:dyDescent="0.25">
      <c r="A19043" t="s">
        <v>386</v>
      </c>
      <c r="B19043" t="s">
        <v>223</v>
      </c>
      <c r="C19043" t="s">
        <v>448</v>
      </c>
      <c r="D19043">
        <v>0</v>
      </c>
      <c r="E19043">
        <v>2018</v>
      </c>
    </row>
    <row r="19044" spans="1:5" x14ac:dyDescent="0.25">
      <c r="A19044" t="s">
        <v>386</v>
      </c>
      <c r="B19044" t="s">
        <v>223</v>
      </c>
      <c r="C19044" t="s">
        <v>448</v>
      </c>
      <c r="D19044">
        <v>0</v>
      </c>
      <c r="E19044">
        <v>2019</v>
      </c>
    </row>
    <row r="19045" spans="1:5" x14ac:dyDescent="0.25">
      <c r="A19045" t="s">
        <v>386</v>
      </c>
      <c r="B19045" t="s">
        <v>223</v>
      </c>
      <c r="C19045" t="s">
        <v>448</v>
      </c>
      <c r="D19045">
        <v>0</v>
      </c>
      <c r="E19045">
        <v>2020</v>
      </c>
    </row>
    <row r="19046" spans="1:5" x14ac:dyDescent="0.25">
      <c r="A19046" t="s">
        <v>386</v>
      </c>
      <c r="B19046" t="s">
        <v>223</v>
      </c>
      <c r="C19046" t="s">
        <v>449</v>
      </c>
      <c r="D19046">
        <v>-3416000000</v>
      </c>
      <c r="E19046">
        <v>2018</v>
      </c>
    </row>
    <row r="19047" spans="1:5" x14ac:dyDescent="0.25">
      <c r="A19047" t="s">
        <v>386</v>
      </c>
      <c r="B19047" t="s">
        <v>223</v>
      </c>
      <c r="C19047" t="s">
        <v>449</v>
      </c>
      <c r="D19047">
        <v>-2944000000</v>
      </c>
      <c r="E19047">
        <v>2019</v>
      </c>
    </row>
    <row r="19048" spans="1:5" x14ac:dyDescent="0.25">
      <c r="A19048" t="s">
        <v>386</v>
      </c>
      <c r="B19048" t="s">
        <v>223</v>
      </c>
      <c r="C19048" t="s">
        <v>449</v>
      </c>
      <c r="D19048">
        <v>-2591000000</v>
      </c>
      <c r="E19048">
        <v>2020</v>
      </c>
    </row>
    <row r="19049" spans="1:5" x14ac:dyDescent="0.25">
      <c r="A19049" t="s">
        <v>386</v>
      </c>
      <c r="B19049" t="s">
        <v>223</v>
      </c>
      <c r="C19049" t="s">
        <v>450</v>
      </c>
      <c r="D19049">
        <v>0</v>
      </c>
      <c r="E19049">
        <v>2018</v>
      </c>
    </row>
    <row r="19050" spans="1:5" x14ac:dyDescent="0.25">
      <c r="A19050" t="s">
        <v>386</v>
      </c>
      <c r="B19050" t="s">
        <v>223</v>
      </c>
      <c r="C19050" t="s">
        <v>450</v>
      </c>
      <c r="D19050">
        <v>0</v>
      </c>
      <c r="E19050">
        <v>2019</v>
      </c>
    </row>
    <row r="19051" spans="1:5" x14ac:dyDescent="0.25">
      <c r="A19051" t="s">
        <v>386</v>
      </c>
      <c r="B19051" t="s">
        <v>223</v>
      </c>
      <c r="C19051" t="s">
        <v>450</v>
      </c>
      <c r="D19051">
        <v>0</v>
      </c>
      <c r="E19051">
        <v>2020</v>
      </c>
    </row>
    <row r="19052" spans="1:5" x14ac:dyDescent="0.25">
      <c r="A19052" t="s">
        <v>386</v>
      </c>
      <c r="B19052" t="s">
        <v>223</v>
      </c>
      <c r="C19052" t="s">
        <v>451</v>
      </c>
      <c r="D19052">
        <v>5970000000</v>
      </c>
      <c r="E19052">
        <v>2018</v>
      </c>
    </row>
    <row r="19053" spans="1:5" x14ac:dyDescent="0.25">
      <c r="A19053" t="s">
        <v>386</v>
      </c>
      <c r="B19053" t="s">
        <v>223</v>
      </c>
      <c r="C19053" t="s">
        <v>451</v>
      </c>
      <c r="D19053">
        <v>7099000000</v>
      </c>
      <c r="E19053">
        <v>2019</v>
      </c>
    </row>
    <row r="19054" spans="1:5" x14ac:dyDescent="0.25">
      <c r="A19054" t="s">
        <v>386</v>
      </c>
      <c r="B19054" t="s">
        <v>223</v>
      </c>
      <c r="C19054" t="s">
        <v>451</v>
      </c>
      <c r="D19054">
        <v>10525000000</v>
      </c>
      <c r="E19054">
        <v>2020</v>
      </c>
    </row>
    <row r="19055" spans="1:5" x14ac:dyDescent="0.25">
      <c r="A19055" t="s">
        <v>386</v>
      </c>
      <c r="B19055" t="s">
        <v>223</v>
      </c>
      <c r="C19055" t="s">
        <v>452</v>
      </c>
      <c r="D19055">
        <v>3000000</v>
      </c>
      <c r="E19055">
        <v>2018</v>
      </c>
    </row>
    <row r="19056" spans="1:5" x14ac:dyDescent="0.25">
      <c r="A19056" t="s">
        <v>386</v>
      </c>
      <c r="B19056" t="s">
        <v>223</v>
      </c>
      <c r="C19056" t="s">
        <v>452</v>
      </c>
      <c r="D19056">
        <v>18000000</v>
      </c>
      <c r="E19056">
        <v>2019</v>
      </c>
    </row>
    <row r="19057" spans="1:5" x14ac:dyDescent="0.25">
      <c r="A19057" t="s">
        <v>386</v>
      </c>
      <c r="B19057" t="s">
        <v>223</v>
      </c>
      <c r="C19057" t="s">
        <v>452</v>
      </c>
      <c r="D19057">
        <v>0</v>
      </c>
      <c r="E19057">
        <v>2020</v>
      </c>
    </row>
    <row r="19058" spans="1:5" x14ac:dyDescent="0.25">
      <c r="A19058" t="s">
        <v>386</v>
      </c>
      <c r="B19058" t="s">
        <v>223</v>
      </c>
      <c r="C19058" t="s">
        <v>453</v>
      </c>
      <c r="D19058">
        <v>-7000000</v>
      </c>
      <c r="E19058">
        <v>2018</v>
      </c>
    </row>
    <row r="19059" spans="1:5" x14ac:dyDescent="0.25">
      <c r="A19059" t="s">
        <v>386</v>
      </c>
      <c r="B19059" t="s">
        <v>223</v>
      </c>
      <c r="C19059" t="s">
        <v>453</v>
      </c>
      <c r="D19059">
        <v>0</v>
      </c>
      <c r="E19059">
        <v>2019</v>
      </c>
    </row>
    <row r="19060" spans="1:5" x14ac:dyDescent="0.25">
      <c r="A19060" t="s">
        <v>386</v>
      </c>
      <c r="B19060" t="s">
        <v>223</v>
      </c>
      <c r="C19060" t="s">
        <v>453</v>
      </c>
      <c r="D19060">
        <v>0</v>
      </c>
      <c r="E19060">
        <v>2020</v>
      </c>
    </row>
    <row r="19061" spans="1:5" x14ac:dyDescent="0.25">
      <c r="A19061" t="s">
        <v>386</v>
      </c>
      <c r="B19061" t="s">
        <v>223</v>
      </c>
      <c r="C19061" t="s">
        <v>454</v>
      </c>
      <c r="D19061">
        <v>2937000000</v>
      </c>
      <c r="E19061">
        <v>2018</v>
      </c>
    </row>
    <row r="19062" spans="1:5" x14ac:dyDescent="0.25">
      <c r="A19062" t="s">
        <v>386</v>
      </c>
      <c r="B19062" t="s">
        <v>223</v>
      </c>
      <c r="C19062" t="s">
        <v>454</v>
      </c>
      <c r="D19062">
        <v>3281000000</v>
      </c>
      <c r="E19062">
        <v>2019</v>
      </c>
    </row>
    <row r="19063" spans="1:5" x14ac:dyDescent="0.25">
      <c r="A19063" t="s">
        <v>386</v>
      </c>
      <c r="B19063" t="s">
        <v>223</v>
      </c>
      <c r="C19063" t="s">
        <v>454</v>
      </c>
      <c r="D19063">
        <v>4368000000</v>
      </c>
      <c r="E19063">
        <v>2020</v>
      </c>
    </row>
    <row r="19064" spans="1:5" x14ac:dyDescent="0.25">
      <c r="A19064" t="s">
        <v>386</v>
      </c>
      <c r="B19064" t="s">
        <v>223</v>
      </c>
      <c r="C19064" t="s">
        <v>24</v>
      </c>
      <c r="D19064">
        <v>2930000000</v>
      </c>
      <c r="E19064">
        <v>2018</v>
      </c>
    </row>
    <row r="19065" spans="1:5" x14ac:dyDescent="0.25">
      <c r="A19065" t="s">
        <v>386</v>
      </c>
      <c r="B19065" t="s">
        <v>223</v>
      </c>
      <c r="C19065" t="s">
        <v>24</v>
      </c>
      <c r="D19065">
        <v>3269000000</v>
      </c>
      <c r="E19065">
        <v>2019</v>
      </c>
    </row>
    <row r="19066" spans="1:5" x14ac:dyDescent="0.25">
      <c r="A19066" t="s">
        <v>386</v>
      </c>
      <c r="B19066" t="s">
        <v>223</v>
      </c>
      <c r="C19066" t="s">
        <v>24</v>
      </c>
      <c r="D19066">
        <v>4368000000</v>
      </c>
      <c r="E19066">
        <v>2020</v>
      </c>
    </row>
    <row r="19067" spans="1:5" x14ac:dyDescent="0.25">
      <c r="A19067" t="s">
        <v>386</v>
      </c>
      <c r="B19067" t="s">
        <v>223</v>
      </c>
      <c r="C19067" t="s">
        <v>455</v>
      </c>
      <c r="D19067">
        <v>25533000000</v>
      </c>
      <c r="E19067">
        <v>2018</v>
      </c>
    </row>
    <row r="19068" spans="1:5" x14ac:dyDescent="0.25">
      <c r="A19068" t="s">
        <v>386</v>
      </c>
      <c r="B19068" t="s">
        <v>223</v>
      </c>
      <c r="C19068" t="s">
        <v>455</v>
      </c>
      <c r="D19068">
        <v>45947000000</v>
      </c>
      <c r="E19068">
        <v>2019</v>
      </c>
    </row>
    <row r="19069" spans="1:5" x14ac:dyDescent="0.25">
      <c r="A19069" t="s">
        <v>386</v>
      </c>
      <c r="B19069" t="s">
        <v>223</v>
      </c>
      <c r="C19069" t="s">
        <v>455</v>
      </c>
      <c r="D19069">
        <v>47157000000</v>
      </c>
      <c r="E19069">
        <v>2020</v>
      </c>
    </row>
    <row r="19070" spans="1:5" x14ac:dyDescent="0.25">
      <c r="A19070" t="s">
        <v>386</v>
      </c>
      <c r="B19070" t="s">
        <v>223</v>
      </c>
      <c r="C19070" t="s">
        <v>14</v>
      </c>
      <c r="D19070">
        <v>28771000000</v>
      </c>
      <c r="E19070">
        <v>2018</v>
      </c>
    </row>
    <row r="19071" spans="1:5" x14ac:dyDescent="0.25">
      <c r="A19071" t="s">
        <v>386</v>
      </c>
      <c r="B19071" t="s">
        <v>223</v>
      </c>
      <c r="C19071" t="s">
        <v>14</v>
      </c>
      <c r="D19071">
        <v>29877000000</v>
      </c>
      <c r="E19071">
        <v>2019</v>
      </c>
    </row>
    <row r="19072" spans="1:5" x14ac:dyDescent="0.25">
      <c r="A19072" t="s">
        <v>386</v>
      </c>
      <c r="B19072" t="s">
        <v>223</v>
      </c>
      <c r="C19072" t="s">
        <v>14</v>
      </c>
      <c r="D19072">
        <v>30492000000</v>
      </c>
      <c r="E19072">
        <v>2020</v>
      </c>
    </row>
    <row r="19073" spans="1:5" x14ac:dyDescent="0.25">
      <c r="A19073" t="s">
        <v>386</v>
      </c>
      <c r="B19073" t="s">
        <v>223</v>
      </c>
      <c r="C19073" t="s">
        <v>17</v>
      </c>
      <c r="D19073">
        <v>14979000000</v>
      </c>
      <c r="E19073">
        <v>2018</v>
      </c>
    </row>
    <row r="19074" spans="1:5" x14ac:dyDescent="0.25">
      <c r="A19074" t="s">
        <v>386</v>
      </c>
      <c r="B19074" t="s">
        <v>223</v>
      </c>
      <c r="C19074" t="s">
        <v>17</v>
      </c>
      <c r="D19074">
        <v>16459000000</v>
      </c>
      <c r="E19074">
        <v>2019</v>
      </c>
    </row>
    <row r="19075" spans="1:5" x14ac:dyDescent="0.25">
      <c r="A19075" t="s">
        <v>386</v>
      </c>
      <c r="B19075" t="s">
        <v>223</v>
      </c>
      <c r="C19075" t="s">
        <v>17</v>
      </c>
      <c r="D19075">
        <v>16683000000</v>
      </c>
      <c r="E19075">
        <v>2020</v>
      </c>
    </row>
    <row r="19076" spans="1:5" x14ac:dyDescent="0.25">
      <c r="A19076" t="s">
        <v>386</v>
      </c>
      <c r="B19076" t="s">
        <v>223</v>
      </c>
      <c r="C19076" t="s">
        <v>456</v>
      </c>
      <c r="D19076">
        <v>17947000000</v>
      </c>
      <c r="E19076">
        <v>2018</v>
      </c>
    </row>
    <row r="19077" spans="1:5" x14ac:dyDescent="0.25">
      <c r="A19077" t="s">
        <v>386</v>
      </c>
      <c r="B19077" t="s">
        <v>223</v>
      </c>
      <c r="C19077" t="s">
        <v>456</v>
      </c>
      <c r="D19077">
        <v>18590000000</v>
      </c>
      <c r="E19077">
        <v>2019</v>
      </c>
    </row>
    <row r="19078" spans="1:5" x14ac:dyDescent="0.25">
      <c r="A19078" t="s">
        <v>386</v>
      </c>
      <c r="B19078" t="s">
        <v>223</v>
      </c>
      <c r="C19078" t="s">
        <v>456</v>
      </c>
      <c r="D19078">
        <v>20845000000</v>
      </c>
      <c r="E19078">
        <v>2020</v>
      </c>
    </row>
    <row r="19079" spans="1:5" x14ac:dyDescent="0.25">
      <c r="A19079" t="s">
        <v>386</v>
      </c>
      <c r="B19079" t="s">
        <v>223</v>
      </c>
      <c r="C19079" t="s">
        <v>457</v>
      </c>
      <c r="D19079">
        <v>0</v>
      </c>
      <c r="E19079">
        <v>2018</v>
      </c>
    </row>
    <row r="19080" spans="1:5" x14ac:dyDescent="0.25">
      <c r="A19080" t="s">
        <v>386</v>
      </c>
      <c r="B19080" t="s">
        <v>223</v>
      </c>
      <c r="C19080" t="s">
        <v>457</v>
      </c>
      <c r="D19080">
        <v>0</v>
      </c>
      <c r="E19080">
        <v>2020</v>
      </c>
    </row>
    <row r="19081" spans="1:5" x14ac:dyDescent="0.25">
      <c r="A19081" t="s">
        <v>386</v>
      </c>
      <c r="B19081" t="s">
        <v>223</v>
      </c>
      <c r="C19081" t="s">
        <v>494</v>
      </c>
      <c r="D19081">
        <v>0</v>
      </c>
      <c r="E19081">
        <v>2019</v>
      </c>
    </row>
    <row r="19082" spans="1:5" x14ac:dyDescent="0.25">
      <c r="A19082" t="s">
        <v>386</v>
      </c>
      <c r="B19082" t="s">
        <v>223</v>
      </c>
      <c r="C19082" t="s">
        <v>458</v>
      </c>
      <c r="D19082">
        <v>17947000000</v>
      </c>
      <c r="E19082">
        <v>2018</v>
      </c>
    </row>
    <row r="19083" spans="1:5" x14ac:dyDescent="0.25">
      <c r="A19083" t="s">
        <v>386</v>
      </c>
      <c r="B19083" t="s">
        <v>223</v>
      </c>
      <c r="C19083" t="s">
        <v>458</v>
      </c>
      <c r="D19083">
        <v>18590000000</v>
      </c>
      <c r="E19083">
        <v>2019</v>
      </c>
    </row>
    <row r="19084" spans="1:5" x14ac:dyDescent="0.25">
      <c r="A19084" t="s">
        <v>386</v>
      </c>
      <c r="B19084" t="s">
        <v>223</v>
      </c>
      <c r="C19084" t="s">
        <v>458</v>
      </c>
      <c r="D19084">
        <v>20845000000</v>
      </c>
      <c r="E19084">
        <v>2020</v>
      </c>
    </row>
    <row r="19085" spans="1:5" x14ac:dyDescent="0.25">
      <c r="A19085" t="s">
        <v>386</v>
      </c>
      <c r="B19085" t="s">
        <v>223</v>
      </c>
      <c r="C19085" t="s">
        <v>459</v>
      </c>
      <c r="D19085">
        <v>4110000000</v>
      </c>
      <c r="E19085">
        <v>2018</v>
      </c>
    </row>
    <row r="19086" spans="1:5" x14ac:dyDescent="0.25">
      <c r="A19086" t="s">
        <v>386</v>
      </c>
      <c r="B19086" t="s">
        <v>223</v>
      </c>
      <c r="C19086" t="s">
        <v>459</v>
      </c>
      <c r="D19086">
        <v>4658000000</v>
      </c>
      <c r="E19086">
        <v>2019</v>
      </c>
    </row>
    <row r="19087" spans="1:5" x14ac:dyDescent="0.25">
      <c r="A19087" t="s">
        <v>386</v>
      </c>
      <c r="B19087" t="s">
        <v>223</v>
      </c>
      <c r="C19087" t="s">
        <v>459</v>
      </c>
      <c r="D19087">
        <v>6539000000</v>
      </c>
      <c r="E19087">
        <v>2020</v>
      </c>
    </row>
    <row r="19088" spans="1:5" x14ac:dyDescent="0.25">
      <c r="A19088" t="s">
        <v>386</v>
      </c>
      <c r="B19088" t="s">
        <v>223</v>
      </c>
      <c r="C19088" t="s">
        <v>460</v>
      </c>
      <c r="D19088">
        <v>-6918000000</v>
      </c>
      <c r="E19088">
        <v>2018</v>
      </c>
    </row>
    <row r="19089" spans="1:5" x14ac:dyDescent="0.25">
      <c r="A19089" t="s">
        <v>386</v>
      </c>
      <c r="B19089" t="s">
        <v>223</v>
      </c>
      <c r="C19089" t="s">
        <v>460</v>
      </c>
      <c r="D19089">
        <v>-5790000000</v>
      </c>
      <c r="E19089">
        <v>2019</v>
      </c>
    </row>
    <row r="19090" spans="1:5" x14ac:dyDescent="0.25">
      <c r="A19090" t="s">
        <v>386</v>
      </c>
      <c r="B19090" t="s">
        <v>223</v>
      </c>
      <c r="C19090" t="s">
        <v>460</v>
      </c>
      <c r="D19090">
        <v>-4176000000</v>
      </c>
      <c r="E19090">
        <v>2020</v>
      </c>
    </row>
    <row r="19091" spans="1:5" x14ac:dyDescent="0.25">
      <c r="A19091" t="s">
        <v>386</v>
      </c>
      <c r="B19091" t="s">
        <v>223</v>
      </c>
      <c r="C19091" t="s">
        <v>461</v>
      </c>
      <c r="D19091">
        <v>100000000</v>
      </c>
      <c r="E19091">
        <v>2018</v>
      </c>
    </row>
    <row r="19092" spans="1:5" x14ac:dyDescent="0.25">
      <c r="A19092" t="s">
        <v>386</v>
      </c>
      <c r="B19092" t="s">
        <v>223</v>
      </c>
      <c r="C19092" t="s">
        <v>461</v>
      </c>
      <c r="D19092">
        <v>83000000</v>
      </c>
      <c r="E19092">
        <v>2019</v>
      </c>
    </row>
    <row r="19093" spans="1:5" x14ac:dyDescent="0.25">
      <c r="A19093" t="s">
        <v>386</v>
      </c>
      <c r="B19093" t="s">
        <v>223</v>
      </c>
      <c r="C19093" t="s">
        <v>461</v>
      </c>
      <c r="D19093">
        <v>58000000</v>
      </c>
      <c r="E19093">
        <v>2020</v>
      </c>
    </row>
    <row r="19094" spans="1:5" x14ac:dyDescent="0.25">
      <c r="A19094" t="s">
        <v>386</v>
      </c>
      <c r="B19094" t="s">
        <v>223</v>
      </c>
      <c r="C19094" t="s">
        <v>462</v>
      </c>
      <c r="D19094">
        <v>775000000</v>
      </c>
      <c r="E19094">
        <v>2018</v>
      </c>
    </row>
    <row r="19095" spans="1:5" x14ac:dyDescent="0.25">
      <c r="A19095" t="s">
        <v>386</v>
      </c>
      <c r="B19095" t="s">
        <v>223</v>
      </c>
      <c r="C19095" t="s">
        <v>462</v>
      </c>
      <c r="D19095">
        <v>4040000000</v>
      </c>
      <c r="E19095">
        <v>2019</v>
      </c>
    </row>
    <row r="19096" spans="1:5" x14ac:dyDescent="0.25">
      <c r="A19096" t="s">
        <v>386</v>
      </c>
      <c r="B19096" t="s">
        <v>223</v>
      </c>
      <c r="C19096" t="s">
        <v>462</v>
      </c>
      <c r="D19096">
        <v>384000000</v>
      </c>
      <c r="E19096">
        <v>2020</v>
      </c>
    </row>
    <row r="19097" spans="1:5" x14ac:dyDescent="0.25">
      <c r="A19097" t="s">
        <v>386</v>
      </c>
      <c r="B19097" t="s">
        <v>223</v>
      </c>
      <c r="C19097" t="s">
        <v>463</v>
      </c>
      <c r="D19097">
        <v>0</v>
      </c>
      <c r="E19097">
        <v>2018</v>
      </c>
    </row>
    <row r="19098" spans="1:5" x14ac:dyDescent="0.25">
      <c r="A19098" t="s">
        <v>386</v>
      </c>
      <c r="B19098" t="s">
        <v>223</v>
      </c>
      <c r="C19098" t="s">
        <v>463</v>
      </c>
      <c r="D19098">
        <v>0</v>
      </c>
      <c r="E19098">
        <v>2019</v>
      </c>
    </row>
    <row r="19099" spans="1:5" x14ac:dyDescent="0.25">
      <c r="A19099" t="s">
        <v>386</v>
      </c>
      <c r="B19099" t="s">
        <v>223</v>
      </c>
      <c r="C19099" t="s">
        <v>463</v>
      </c>
      <c r="D19099">
        <v>0</v>
      </c>
      <c r="E19099">
        <v>2020</v>
      </c>
    </row>
    <row r="19100" spans="1:5" x14ac:dyDescent="0.25">
      <c r="A19100" t="s">
        <v>386</v>
      </c>
      <c r="B19100" t="s">
        <v>223</v>
      </c>
      <c r="C19100" t="s">
        <v>12</v>
      </c>
      <c r="D19100">
        <v>2253000000</v>
      </c>
      <c r="E19100">
        <v>2018</v>
      </c>
    </row>
    <row r="19101" spans="1:5" x14ac:dyDescent="0.25">
      <c r="A19101" t="s">
        <v>386</v>
      </c>
      <c r="B19101" t="s">
        <v>223</v>
      </c>
      <c r="C19101" t="s">
        <v>12</v>
      </c>
      <c r="D19101">
        <v>2100000000</v>
      </c>
      <c r="E19101">
        <v>2019</v>
      </c>
    </row>
    <row r="19102" spans="1:5" x14ac:dyDescent="0.25">
      <c r="A19102" t="s">
        <v>386</v>
      </c>
      <c r="B19102" t="s">
        <v>223</v>
      </c>
      <c r="C19102" t="s">
        <v>12</v>
      </c>
      <c r="D19102">
        <v>2459000000</v>
      </c>
      <c r="E19102">
        <v>2020</v>
      </c>
    </row>
    <row r="19103" spans="1:5" x14ac:dyDescent="0.25">
      <c r="A19103" t="s">
        <v>386</v>
      </c>
      <c r="B19103" t="s">
        <v>223</v>
      </c>
      <c r="C19103" t="s">
        <v>464</v>
      </c>
      <c r="D19103">
        <v>0</v>
      </c>
      <c r="E19103">
        <v>2018</v>
      </c>
    </row>
    <row r="19104" spans="1:5" x14ac:dyDescent="0.25">
      <c r="A19104" t="s">
        <v>386</v>
      </c>
      <c r="B19104" t="s">
        <v>223</v>
      </c>
      <c r="C19104" t="s">
        <v>464</v>
      </c>
      <c r="D19104">
        <v>0</v>
      </c>
      <c r="E19104">
        <v>2019</v>
      </c>
    </row>
    <row r="19105" spans="1:5" x14ac:dyDescent="0.25">
      <c r="A19105" t="s">
        <v>386</v>
      </c>
      <c r="B19105" t="s">
        <v>223</v>
      </c>
      <c r="C19105" t="s">
        <v>464</v>
      </c>
      <c r="D19105">
        <v>0</v>
      </c>
      <c r="E19105">
        <v>2020</v>
      </c>
    </row>
    <row r="19106" spans="1:5" x14ac:dyDescent="0.25">
      <c r="A19106" t="s">
        <v>386</v>
      </c>
      <c r="B19106" t="s">
        <v>223</v>
      </c>
      <c r="C19106" t="s">
        <v>465</v>
      </c>
      <c r="D19106">
        <v>3238000000</v>
      </c>
      <c r="E19106">
        <v>2018</v>
      </c>
    </row>
    <row r="19107" spans="1:5" x14ac:dyDescent="0.25">
      <c r="A19107" t="s">
        <v>386</v>
      </c>
      <c r="B19107" t="s">
        <v>223</v>
      </c>
      <c r="C19107" t="s">
        <v>465</v>
      </c>
      <c r="D19107">
        <v>-16070000000</v>
      </c>
      <c r="E19107">
        <v>2019</v>
      </c>
    </row>
    <row r="19108" spans="1:5" x14ac:dyDescent="0.25">
      <c r="A19108" t="s">
        <v>386</v>
      </c>
      <c r="B19108" t="s">
        <v>223</v>
      </c>
      <c r="C19108" t="s">
        <v>465</v>
      </c>
      <c r="D19108">
        <v>-16665000000</v>
      </c>
      <c r="E19108">
        <v>2020</v>
      </c>
    </row>
    <row r="19109" spans="1:5" x14ac:dyDescent="0.25">
      <c r="A19109" t="s">
        <v>386</v>
      </c>
      <c r="B19109" t="s">
        <v>223</v>
      </c>
      <c r="C19109" t="s">
        <v>466</v>
      </c>
      <c r="D19109">
        <v>4756000000</v>
      </c>
      <c r="E19109">
        <v>2018</v>
      </c>
    </row>
    <row r="19110" spans="1:5" x14ac:dyDescent="0.25">
      <c r="A19110" t="s">
        <v>386</v>
      </c>
      <c r="B19110" t="s">
        <v>223</v>
      </c>
      <c r="C19110" t="s">
        <v>466</v>
      </c>
      <c r="D19110">
        <v>5121000000</v>
      </c>
      <c r="E19110">
        <v>2019</v>
      </c>
    </row>
    <row r="19111" spans="1:5" x14ac:dyDescent="0.25">
      <c r="A19111" t="s">
        <v>386</v>
      </c>
      <c r="B19111" t="s">
        <v>223</v>
      </c>
      <c r="C19111" t="s">
        <v>466</v>
      </c>
      <c r="D19111">
        <v>5147000000</v>
      </c>
      <c r="E19111">
        <v>2020</v>
      </c>
    </row>
    <row r="19112" spans="1:5" x14ac:dyDescent="0.25">
      <c r="A19112" t="s">
        <v>386</v>
      </c>
      <c r="B19112" t="s">
        <v>223</v>
      </c>
      <c r="C19112" t="s">
        <v>467</v>
      </c>
      <c r="D19112">
        <v>0</v>
      </c>
      <c r="E19112">
        <v>2018</v>
      </c>
    </row>
    <row r="19113" spans="1:5" x14ac:dyDescent="0.25">
      <c r="A19113" t="s">
        <v>386</v>
      </c>
      <c r="B19113" t="s">
        <v>223</v>
      </c>
      <c r="C19113" t="s">
        <v>467</v>
      </c>
      <c r="D19113">
        <v>0</v>
      </c>
      <c r="E19113">
        <v>2019</v>
      </c>
    </row>
    <row r="19114" spans="1:5" x14ac:dyDescent="0.25">
      <c r="A19114" t="s">
        <v>386</v>
      </c>
      <c r="B19114" t="s">
        <v>223</v>
      </c>
      <c r="C19114" t="s">
        <v>467</v>
      </c>
      <c r="D19114">
        <v>0</v>
      </c>
      <c r="E19114">
        <v>2020</v>
      </c>
    </row>
    <row r="19115" spans="1:5" x14ac:dyDescent="0.25">
      <c r="A19115" t="s">
        <v>386</v>
      </c>
      <c r="B19115" t="s">
        <v>223</v>
      </c>
      <c r="C19115" t="s">
        <v>468</v>
      </c>
      <c r="D19115">
        <v>0</v>
      </c>
      <c r="E19115">
        <v>2018</v>
      </c>
    </row>
    <row r="19116" spans="1:5" x14ac:dyDescent="0.25">
      <c r="A19116" t="s">
        <v>386</v>
      </c>
      <c r="B19116" t="s">
        <v>223</v>
      </c>
      <c r="C19116" t="s">
        <v>468</v>
      </c>
      <c r="D19116">
        <v>0</v>
      </c>
      <c r="E19116">
        <v>2019</v>
      </c>
    </row>
    <row r="19117" spans="1:5" x14ac:dyDescent="0.25">
      <c r="A19117" t="s">
        <v>386</v>
      </c>
      <c r="B19117" t="s">
        <v>223</v>
      </c>
      <c r="C19117" t="s">
        <v>468</v>
      </c>
      <c r="D19117">
        <v>0</v>
      </c>
      <c r="E19117">
        <v>2020</v>
      </c>
    </row>
    <row r="19118" spans="1:5" x14ac:dyDescent="0.25">
      <c r="A19118" t="s">
        <v>386</v>
      </c>
      <c r="B19118" t="s">
        <v>223</v>
      </c>
      <c r="C19118" t="s">
        <v>469</v>
      </c>
      <c r="D19118">
        <v>1335000000</v>
      </c>
      <c r="E19118">
        <v>2018</v>
      </c>
    </row>
    <row r="19119" spans="1:5" x14ac:dyDescent="0.25">
      <c r="A19119" t="s">
        <v>386</v>
      </c>
      <c r="B19119" t="s">
        <v>223</v>
      </c>
      <c r="C19119" t="s">
        <v>469</v>
      </c>
      <c r="D19119">
        <v>1330000000</v>
      </c>
      <c r="E19119">
        <v>2019</v>
      </c>
    </row>
    <row r="19120" spans="1:5" x14ac:dyDescent="0.25">
      <c r="A19120" t="s">
        <v>386</v>
      </c>
      <c r="B19120" t="s">
        <v>223</v>
      </c>
      <c r="C19120" t="s">
        <v>469</v>
      </c>
      <c r="D19120">
        <v>1343000000</v>
      </c>
      <c r="E19120">
        <v>2020</v>
      </c>
    </row>
    <row r="19121" spans="1:5" x14ac:dyDescent="0.25">
      <c r="A19121" t="s">
        <v>386</v>
      </c>
      <c r="B19121" t="s">
        <v>223</v>
      </c>
      <c r="C19121" t="s">
        <v>470</v>
      </c>
      <c r="D19121">
        <v>0</v>
      </c>
      <c r="E19121">
        <v>2018</v>
      </c>
    </row>
    <row r="19122" spans="1:5" x14ac:dyDescent="0.25">
      <c r="A19122" t="s">
        <v>386</v>
      </c>
      <c r="B19122" t="s">
        <v>223</v>
      </c>
      <c r="C19122" t="s">
        <v>470</v>
      </c>
      <c r="D19122">
        <v>0</v>
      </c>
      <c r="E19122">
        <v>2019</v>
      </c>
    </row>
    <row r="19123" spans="1:5" x14ac:dyDescent="0.25">
      <c r="A19123" t="s">
        <v>386</v>
      </c>
      <c r="B19123" t="s">
        <v>223</v>
      </c>
      <c r="C19123" t="s">
        <v>470</v>
      </c>
      <c r="D19123">
        <v>0</v>
      </c>
      <c r="E19123">
        <v>2020</v>
      </c>
    </row>
    <row r="19124" spans="1:5" x14ac:dyDescent="0.25">
      <c r="A19124" t="s">
        <v>386</v>
      </c>
      <c r="B19124" t="s">
        <v>223</v>
      </c>
      <c r="C19124" t="s">
        <v>471</v>
      </c>
      <c r="D19124">
        <v>0</v>
      </c>
      <c r="E19124">
        <v>2018</v>
      </c>
    </row>
    <row r="19125" spans="1:5" x14ac:dyDescent="0.25">
      <c r="A19125" t="s">
        <v>386</v>
      </c>
      <c r="B19125" t="s">
        <v>223</v>
      </c>
      <c r="C19125" t="s">
        <v>471</v>
      </c>
      <c r="D19125">
        <v>0</v>
      </c>
      <c r="E19125">
        <v>2019</v>
      </c>
    </row>
    <row r="19126" spans="1:5" x14ac:dyDescent="0.25">
      <c r="A19126" t="s">
        <v>386</v>
      </c>
      <c r="B19126" t="s">
        <v>223</v>
      </c>
      <c r="C19126" t="s">
        <v>471</v>
      </c>
      <c r="D19126">
        <v>0</v>
      </c>
      <c r="E19126">
        <v>2020</v>
      </c>
    </row>
    <row r="19127" spans="1:5" x14ac:dyDescent="0.25">
      <c r="A19127" t="s">
        <v>386</v>
      </c>
      <c r="B19127" t="s">
        <v>223</v>
      </c>
      <c r="C19127" t="s">
        <v>472</v>
      </c>
      <c r="D19127">
        <v>-7000000</v>
      </c>
      <c r="E19127">
        <v>2018</v>
      </c>
    </row>
    <row r="19128" spans="1:5" x14ac:dyDescent="0.25">
      <c r="A19128" t="s">
        <v>386</v>
      </c>
      <c r="B19128" t="s">
        <v>223</v>
      </c>
      <c r="C19128" t="s">
        <v>472</v>
      </c>
      <c r="D19128">
        <v>-12000000</v>
      </c>
      <c r="E19128">
        <v>2019</v>
      </c>
    </row>
    <row r="19129" spans="1:5" x14ac:dyDescent="0.25">
      <c r="A19129" t="s">
        <v>386</v>
      </c>
      <c r="B19129" t="s">
        <v>223</v>
      </c>
      <c r="C19129" t="s">
        <v>472</v>
      </c>
      <c r="D19129">
        <v>0</v>
      </c>
      <c r="E19129">
        <v>2020</v>
      </c>
    </row>
    <row r="19130" spans="1:5" x14ac:dyDescent="0.25">
      <c r="A19130" t="s">
        <v>386</v>
      </c>
      <c r="B19130" t="s">
        <v>223</v>
      </c>
      <c r="C19130" t="s">
        <v>473</v>
      </c>
      <c r="D19130">
        <v>0</v>
      </c>
      <c r="E19130">
        <v>2018</v>
      </c>
    </row>
    <row r="19131" spans="1:5" x14ac:dyDescent="0.25">
      <c r="A19131" t="s">
        <v>386</v>
      </c>
      <c r="B19131" t="s">
        <v>223</v>
      </c>
      <c r="C19131" t="s">
        <v>473</v>
      </c>
      <c r="D19131">
        <v>0</v>
      </c>
      <c r="E19131">
        <v>2019</v>
      </c>
    </row>
    <row r="19132" spans="1:5" x14ac:dyDescent="0.25">
      <c r="A19132" t="s">
        <v>386</v>
      </c>
      <c r="B19132" t="s">
        <v>223</v>
      </c>
      <c r="C19132" t="s">
        <v>473</v>
      </c>
      <c r="D19132">
        <v>0</v>
      </c>
      <c r="E19132">
        <v>2020</v>
      </c>
    </row>
    <row r="19133" spans="1:5" x14ac:dyDescent="0.25">
      <c r="A19133" t="s">
        <v>386</v>
      </c>
      <c r="B19133" t="s">
        <v>223</v>
      </c>
      <c r="C19133" t="s">
        <v>474</v>
      </c>
      <c r="D19133">
        <v>0</v>
      </c>
      <c r="E19133">
        <v>2018</v>
      </c>
    </row>
    <row r="19134" spans="1:5" x14ac:dyDescent="0.25">
      <c r="A19134" t="s">
        <v>386</v>
      </c>
      <c r="B19134" t="s">
        <v>223</v>
      </c>
      <c r="C19134" t="s">
        <v>474</v>
      </c>
      <c r="D19134">
        <v>0</v>
      </c>
      <c r="E19134">
        <v>2019</v>
      </c>
    </row>
    <row r="19135" spans="1:5" x14ac:dyDescent="0.25">
      <c r="A19135" t="s">
        <v>386</v>
      </c>
      <c r="B19135" t="s">
        <v>223</v>
      </c>
      <c r="C19135" t="s">
        <v>474</v>
      </c>
      <c r="D19135">
        <v>0</v>
      </c>
      <c r="E19135">
        <v>2020</v>
      </c>
    </row>
    <row r="19136" spans="1:5" x14ac:dyDescent="0.25">
      <c r="A19136" t="s">
        <v>386</v>
      </c>
      <c r="B19136" t="s">
        <v>223</v>
      </c>
      <c r="C19136" t="s">
        <v>475</v>
      </c>
      <c r="D19136">
        <v>96000000</v>
      </c>
      <c r="E19136">
        <v>2018</v>
      </c>
    </row>
    <row r="19137" spans="1:5" x14ac:dyDescent="0.25">
      <c r="A19137" t="s">
        <v>386</v>
      </c>
      <c r="B19137" t="s">
        <v>223</v>
      </c>
      <c r="C19137" t="s">
        <v>475</v>
      </c>
      <c r="D19137">
        <v>73000000</v>
      </c>
      <c r="E19137">
        <v>2019</v>
      </c>
    </row>
    <row r="19138" spans="1:5" x14ac:dyDescent="0.25">
      <c r="A19138" t="s">
        <v>386</v>
      </c>
      <c r="B19138" t="s">
        <v>223</v>
      </c>
      <c r="C19138" t="s">
        <v>475</v>
      </c>
      <c r="D19138">
        <v>23000000</v>
      </c>
      <c r="E19138">
        <v>2020</v>
      </c>
    </row>
    <row r="19139" spans="1:5" x14ac:dyDescent="0.25">
      <c r="A19139" t="s">
        <v>386</v>
      </c>
      <c r="B19139" t="s">
        <v>223</v>
      </c>
      <c r="C19139" t="s">
        <v>476</v>
      </c>
      <c r="D19139">
        <v>0</v>
      </c>
      <c r="E19139">
        <v>2018</v>
      </c>
    </row>
    <row r="19140" spans="1:5" x14ac:dyDescent="0.25">
      <c r="A19140" t="s">
        <v>386</v>
      </c>
      <c r="B19140" t="s">
        <v>223</v>
      </c>
      <c r="C19140" t="s">
        <v>476</v>
      </c>
      <c r="D19140">
        <v>0</v>
      </c>
      <c r="E19140">
        <v>2019</v>
      </c>
    </row>
    <row r="19141" spans="1:5" x14ac:dyDescent="0.25">
      <c r="A19141" t="s">
        <v>386</v>
      </c>
      <c r="B19141" t="s">
        <v>223</v>
      </c>
      <c r="C19141" t="s">
        <v>476</v>
      </c>
      <c r="D19141">
        <v>0</v>
      </c>
      <c r="E19141">
        <v>2020</v>
      </c>
    </row>
    <row r="19142" spans="1:5" x14ac:dyDescent="0.25">
      <c r="A19142" t="s">
        <v>386</v>
      </c>
      <c r="B19142" t="s">
        <v>223</v>
      </c>
      <c r="C19142" t="s">
        <v>477</v>
      </c>
      <c r="D19142">
        <v>2124000000</v>
      </c>
      <c r="E19142">
        <v>2018</v>
      </c>
    </row>
    <row r="19143" spans="1:5" x14ac:dyDescent="0.25">
      <c r="A19143" t="s">
        <v>386</v>
      </c>
      <c r="B19143" t="s">
        <v>223</v>
      </c>
      <c r="C19143" t="s">
        <v>477</v>
      </c>
      <c r="D19143">
        <v>1565000000</v>
      </c>
      <c r="E19143">
        <v>2019</v>
      </c>
    </row>
    <row r="19144" spans="1:5" x14ac:dyDescent="0.25">
      <c r="A19144" t="s">
        <v>386</v>
      </c>
      <c r="B19144" t="s">
        <v>223</v>
      </c>
      <c r="C19144" t="s">
        <v>477</v>
      </c>
      <c r="D19144">
        <v>745000000</v>
      </c>
      <c r="E19144">
        <v>2020</v>
      </c>
    </row>
    <row r="19145" spans="1:5" x14ac:dyDescent="0.25">
      <c r="A19145" t="s">
        <v>386</v>
      </c>
      <c r="B19145" t="s">
        <v>223</v>
      </c>
      <c r="C19145" t="s">
        <v>478</v>
      </c>
      <c r="D19145">
        <v>0</v>
      </c>
      <c r="E19145">
        <v>2018</v>
      </c>
    </row>
    <row r="19146" spans="1:5" x14ac:dyDescent="0.25">
      <c r="A19146" t="s">
        <v>386</v>
      </c>
      <c r="B19146" t="s">
        <v>223</v>
      </c>
      <c r="C19146" t="s">
        <v>478</v>
      </c>
      <c r="D19146">
        <v>0</v>
      </c>
      <c r="E19146">
        <v>2019</v>
      </c>
    </row>
    <row r="19147" spans="1:5" x14ac:dyDescent="0.25">
      <c r="A19147" t="s">
        <v>386</v>
      </c>
      <c r="B19147" t="s">
        <v>223</v>
      </c>
      <c r="C19147" t="s">
        <v>478</v>
      </c>
      <c r="D19147">
        <v>0</v>
      </c>
      <c r="E19147">
        <v>2020</v>
      </c>
    </row>
    <row r="19148" spans="1:5" x14ac:dyDescent="0.25">
      <c r="A19148" t="s">
        <v>386</v>
      </c>
      <c r="B19148" t="s">
        <v>223</v>
      </c>
      <c r="C19148" t="s">
        <v>479</v>
      </c>
      <c r="D19148">
        <v>6017000000</v>
      </c>
      <c r="E19148">
        <v>2018</v>
      </c>
    </row>
    <row r="19149" spans="1:5" x14ac:dyDescent="0.25">
      <c r="A19149" t="s">
        <v>386</v>
      </c>
      <c r="B19149" t="s">
        <v>223</v>
      </c>
      <c r="C19149" t="s">
        <v>479</v>
      </c>
      <c r="D19149">
        <v>6433000000</v>
      </c>
      <c r="E19149">
        <v>2019</v>
      </c>
    </row>
    <row r="19150" spans="1:5" x14ac:dyDescent="0.25">
      <c r="A19150" t="s">
        <v>386</v>
      </c>
      <c r="B19150" t="s">
        <v>223</v>
      </c>
      <c r="C19150" t="s">
        <v>479</v>
      </c>
      <c r="D19150">
        <v>8825000000</v>
      </c>
      <c r="E19150">
        <v>2020</v>
      </c>
    </row>
    <row r="19151" spans="1:5" x14ac:dyDescent="0.25">
      <c r="A19151" t="s">
        <v>386</v>
      </c>
      <c r="B19151" t="s">
        <v>223</v>
      </c>
      <c r="C19151" t="s">
        <v>480</v>
      </c>
      <c r="D19151">
        <v>75356000000</v>
      </c>
      <c r="E19151">
        <v>2018</v>
      </c>
    </row>
    <row r="19152" spans="1:5" x14ac:dyDescent="0.25">
      <c r="A19152" t="s">
        <v>386</v>
      </c>
      <c r="B19152" t="s">
        <v>223</v>
      </c>
      <c r="C19152" t="s">
        <v>480</v>
      </c>
      <c r="D19152">
        <v>78112000000</v>
      </c>
      <c r="E19152">
        <v>2019</v>
      </c>
    </row>
    <row r="19153" spans="1:5" x14ac:dyDescent="0.25">
      <c r="A19153" t="s">
        <v>386</v>
      </c>
      <c r="B19153" t="s">
        <v>223</v>
      </c>
      <c r="C19153" t="s">
        <v>480</v>
      </c>
      <c r="D19153">
        <v>93561000000</v>
      </c>
      <c r="E19153">
        <v>2020</v>
      </c>
    </row>
    <row r="19154" spans="1:5" x14ac:dyDescent="0.25">
      <c r="A19154" t="s">
        <v>386</v>
      </c>
      <c r="B19154" t="s">
        <v>223</v>
      </c>
      <c r="C19154" t="s">
        <v>481</v>
      </c>
      <c r="D19154">
        <v>15723000000</v>
      </c>
      <c r="E19154">
        <v>2018</v>
      </c>
    </row>
    <row r="19155" spans="1:5" x14ac:dyDescent="0.25">
      <c r="A19155" t="s">
        <v>386</v>
      </c>
      <c r="B19155" t="s">
        <v>223</v>
      </c>
      <c r="C19155" t="s">
        <v>481</v>
      </c>
      <c r="D19155">
        <v>16233000000</v>
      </c>
      <c r="E19155">
        <v>2019</v>
      </c>
    </row>
    <row r="19156" spans="1:5" x14ac:dyDescent="0.25">
      <c r="A19156" t="s">
        <v>386</v>
      </c>
      <c r="B19156" t="s">
        <v>223</v>
      </c>
      <c r="C19156" t="s">
        <v>481</v>
      </c>
      <c r="D19156">
        <v>18615000000</v>
      </c>
      <c r="E19156">
        <v>2020</v>
      </c>
    </row>
    <row r="19157" spans="1:5" x14ac:dyDescent="0.25">
      <c r="A19157" t="s">
        <v>386</v>
      </c>
      <c r="B19157" t="s">
        <v>223</v>
      </c>
      <c r="C19157" t="s">
        <v>482</v>
      </c>
      <c r="D19157">
        <v>0</v>
      </c>
      <c r="E19157">
        <v>2018</v>
      </c>
    </row>
    <row r="19158" spans="1:5" x14ac:dyDescent="0.25">
      <c r="A19158" t="s">
        <v>386</v>
      </c>
      <c r="B19158" t="s">
        <v>223</v>
      </c>
      <c r="C19158" t="s">
        <v>482</v>
      </c>
      <c r="D19158">
        <v>0</v>
      </c>
      <c r="E19158">
        <v>2019</v>
      </c>
    </row>
    <row r="19159" spans="1:5" x14ac:dyDescent="0.25">
      <c r="A19159" t="s">
        <v>386</v>
      </c>
      <c r="B19159" t="s">
        <v>223</v>
      </c>
      <c r="C19159" t="s">
        <v>482</v>
      </c>
      <c r="D19159">
        <v>0</v>
      </c>
      <c r="E19159">
        <v>2020</v>
      </c>
    </row>
    <row r="19160" spans="1:5" x14ac:dyDescent="0.25">
      <c r="A19160" t="s">
        <v>386</v>
      </c>
      <c r="B19160" t="s">
        <v>223</v>
      </c>
      <c r="C19160" t="s">
        <v>483</v>
      </c>
      <c r="D19160">
        <v>769000000</v>
      </c>
      <c r="E19160">
        <v>2018</v>
      </c>
    </row>
    <row r="19161" spans="1:5" x14ac:dyDescent="0.25">
      <c r="A19161" t="s">
        <v>386</v>
      </c>
      <c r="B19161" t="s">
        <v>223</v>
      </c>
      <c r="C19161" t="s">
        <v>483</v>
      </c>
      <c r="D19161">
        <v>1810000000</v>
      </c>
      <c r="E19161">
        <v>2019</v>
      </c>
    </row>
    <row r="19162" spans="1:5" x14ac:dyDescent="0.25">
      <c r="A19162" t="s">
        <v>386</v>
      </c>
      <c r="B19162" t="s">
        <v>223</v>
      </c>
      <c r="C19162" t="s">
        <v>483</v>
      </c>
      <c r="D19162">
        <v>7644000000</v>
      </c>
      <c r="E19162">
        <v>2020</v>
      </c>
    </row>
    <row r="19163" spans="1:5" x14ac:dyDescent="0.25">
      <c r="A19163" t="s">
        <v>386</v>
      </c>
      <c r="B19163" t="s">
        <v>223</v>
      </c>
      <c r="C19163" t="s">
        <v>484</v>
      </c>
      <c r="D19163">
        <v>132000000</v>
      </c>
      <c r="E19163">
        <v>2018</v>
      </c>
    </row>
    <row r="19164" spans="1:5" x14ac:dyDescent="0.25">
      <c r="A19164" t="s">
        <v>386</v>
      </c>
      <c r="B19164" t="s">
        <v>223</v>
      </c>
      <c r="C19164" t="s">
        <v>484</v>
      </c>
      <c r="D19164">
        <v>147000000</v>
      </c>
      <c r="E19164">
        <v>2019</v>
      </c>
    </row>
    <row r="19165" spans="1:5" x14ac:dyDescent="0.25">
      <c r="A19165" t="s">
        <v>386</v>
      </c>
      <c r="B19165" t="s">
        <v>223</v>
      </c>
      <c r="C19165" t="s">
        <v>484</v>
      </c>
      <c r="D19165">
        <v>200000000</v>
      </c>
      <c r="E19165">
        <v>2020</v>
      </c>
    </row>
    <row r="19166" spans="1:5" x14ac:dyDescent="0.25">
      <c r="A19166" t="s">
        <v>386</v>
      </c>
      <c r="B19166" t="s">
        <v>223</v>
      </c>
      <c r="C19166" t="s">
        <v>485</v>
      </c>
      <c r="D19166">
        <v>11297000000</v>
      </c>
      <c r="E19166">
        <v>2018</v>
      </c>
    </row>
    <row r="19167" spans="1:5" x14ac:dyDescent="0.25">
      <c r="A19167" t="s">
        <v>386</v>
      </c>
      <c r="B19167" t="s">
        <v>223</v>
      </c>
      <c r="C19167" t="s">
        <v>485</v>
      </c>
      <c r="D19167">
        <v>14440000000</v>
      </c>
      <c r="E19167">
        <v>2020</v>
      </c>
    </row>
    <row r="19168" spans="1:5" x14ac:dyDescent="0.25">
      <c r="A19168" t="s">
        <v>386</v>
      </c>
      <c r="B19168" t="s">
        <v>223</v>
      </c>
      <c r="C19168" t="s">
        <v>495</v>
      </c>
      <c r="D19168">
        <v>0</v>
      </c>
      <c r="E19168">
        <v>2019</v>
      </c>
    </row>
    <row r="19169" spans="1:5" x14ac:dyDescent="0.25">
      <c r="A19169" t="s">
        <v>386</v>
      </c>
      <c r="B19169" t="s">
        <v>223</v>
      </c>
      <c r="C19169" t="s">
        <v>486</v>
      </c>
      <c r="D19169">
        <v>-1087000000</v>
      </c>
      <c r="E19169">
        <v>2018</v>
      </c>
    </row>
    <row r="19170" spans="1:5" x14ac:dyDescent="0.25">
      <c r="A19170" t="s">
        <v>386</v>
      </c>
      <c r="B19170" t="s">
        <v>223</v>
      </c>
      <c r="C19170" t="s">
        <v>486</v>
      </c>
      <c r="D19170">
        <v>1021000000</v>
      </c>
      <c r="E19170">
        <v>2019</v>
      </c>
    </row>
    <row r="19171" spans="1:5" x14ac:dyDescent="0.25">
      <c r="A19171" t="s">
        <v>386</v>
      </c>
      <c r="B19171" t="s">
        <v>223</v>
      </c>
      <c r="C19171" t="s">
        <v>486</v>
      </c>
      <c r="D19171">
        <v>5934000000</v>
      </c>
      <c r="E19171">
        <v>2020</v>
      </c>
    </row>
    <row r="19172" spans="1:5" x14ac:dyDescent="0.25">
      <c r="A19172" t="s">
        <v>388</v>
      </c>
      <c r="B19172" t="s">
        <v>225</v>
      </c>
      <c r="C19172" t="s">
        <v>411</v>
      </c>
      <c r="D19172">
        <v>1305000000</v>
      </c>
      <c r="E19172">
        <v>2018</v>
      </c>
    </row>
    <row r="19173" spans="1:5" x14ac:dyDescent="0.25">
      <c r="A19173" t="s">
        <v>388</v>
      </c>
      <c r="B19173" t="s">
        <v>225</v>
      </c>
      <c r="C19173" t="s">
        <v>411</v>
      </c>
      <c r="D19173">
        <v>1148000000</v>
      </c>
      <c r="E19173">
        <v>2019</v>
      </c>
    </row>
    <row r="19174" spans="1:5" x14ac:dyDescent="0.25">
      <c r="A19174" t="s">
        <v>388</v>
      </c>
      <c r="B19174" t="s">
        <v>225</v>
      </c>
      <c r="C19174" t="s">
        <v>411</v>
      </c>
      <c r="D19174">
        <v>1316000000</v>
      </c>
      <c r="E19174">
        <v>2020</v>
      </c>
    </row>
    <row r="19175" spans="1:5" x14ac:dyDescent="0.25">
      <c r="A19175" t="s">
        <v>388</v>
      </c>
      <c r="B19175" t="s">
        <v>225</v>
      </c>
      <c r="C19175" t="s">
        <v>10</v>
      </c>
      <c r="D19175">
        <v>1207000000</v>
      </c>
      <c r="E19175">
        <v>2018</v>
      </c>
    </row>
    <row r="19176" spans="1:5" x14ac:dyDescent="0.25">
      <c r="A19176" t="s">
        <v>388</v>
      </c>
      <c r="B19176" t="s">
        <v>225</v>
      </c>
      <c r="C19176" t="s">
        <v>10</v>
      </c>
      <c r="D19176">
        <v>1074000000</v>
      </c>
      <c r="E19176">
        <v>2019</v>
      </c>
    </row>
    <row r="19177" spans="1:5" x14ac:dyDescent="0.25">
      <c r="A19177" t="s">
        <v>388</v>
      </c>
      <c r="B19177" t="s">
        <v>225</v>
      </c>
      <c r="C19177" t="s">
        <v>10</v>
      </c>
      <c r="D19177">
        <v>1414000000</v>
      </c>
      <c r="E19177">
        <v>2020</v>
      </c>
    </row>
    <row r="19178" spans="1:5" x14ac:dyDescent="0.25">
      <c r="A19178" t="s">
        <v>388</v>
      </c>
      <c r="B19178" t="s">
        <v>225</v>
      </c>
      <c r="C19178" t="s">
        <v>412</v>
      </c>
      <c r="D19178">
        <v>0</v>
      </c>
      <c r="E19178">
        <v>2018</v>
      </c>
    </row>
    <row r="19179" spans="1:5" x14ac:dyDescent="0.25">
      <c r="A19179" t="s">
        <v>388</v>
      </c>
      <c r="B19179" t="s">
        <v>225</v>
      </c>
      <c r="C19179" t="s">
        <v>412</v>
      </c>
      <c r="D19179">
        <v>0</v>
      </c>
      <c r="E19179">
        <v>2019</v>
      </c>
    </row>
    <row r="19180" spans="1:5" x14ac:dyDescent="0.25">
      <c r="A19180" t="s">
        <v>388</v>
      </c>
      <c r="B19180" t="s">
        <v>225</v>
      </c>
      <c r="C19180" t="s">
        <v>412</v>
      </c>
      <c r="D19180">
        <v>0</v>
      </c>
      <c r="E19180">
        <v>2020</v>
      </c>
    </row>
    <row r="19181" spans="1:5" x14ac:dyDescent="0.25">
      <c r="A19181" t="s">
        <v>388</v>
      </c>
      <c r="B19181" t="s">
        <v>225</v>
      </c>
      <c r="C19181" t="s">
        <v>413</v>
      </c>
      <c r="D19181">
        <v>1035000000</v>
      </c>
      <c r="E19181">
        <v>2018</v>
      </c>
    </row>
    <row r="19182" spans="1:5" x14ac:dyDescent="0.25">
      <c r="A19182" t="s">
        <v>388</v>
      </c>
      <c r="B19182" t="s">
        <v>225</v>
      </c>
      <c r="C19182" t="s">
        <v>413</v>
      </c>
      <c r="D19182">
        <v>1294000000</v>
      </c>
      <c r="E19182">
        <v>2019</v>
      </c>
    </row>
    <row r="19183" spans="1:5" x14ac:dyDescent="0.25">
      <c r="A19183" t="s">
        <v>388</v>
      </c>
      <c r="B19183" t="s">
        <v>225</v>
      </c>
      <c r="C19183" t="s">
        <v>413</v>
      </c>
      <c r="D19183">
        <v>1018000000</v>
      </c>
      <c r="E19183">
        <v>2020</v>
      </c>
    </row>
    <row r="19184" spans="1:5" x14ac:dyDescent="0.25">
      <c r="A19184" t="s">
        <v>388</v>
      </c>
      <c r="B19184" t="s">
        <v>225</v>
      </c>
      <c r="C19184" t="s">
        <v>15</v>
      </c>
      <c r="D19184">
        <v>17137000000</v>
      </c>
      <c r="E19184">
        <v>2018</v>
      </c>
    </row>
    <row r="19185" spans="1:5" x14ac:dyDescent="0.25">
      <c r="A19185" t="s">
        <v>388</v>
      </c>
      <c r="B19185" t="s">
        <v>225</v>
      </c>
      <c r="C19185" t="s">
        <v>15</v>
      </c>
      <c r="D19185">
        <v>18018000000</v>
      </c>
      <c r="E19185">
        <v>2019</v>
      </c>
    </row>
    <row r="19186" spans="1:5" x14ac:dyDescent="0.25">
      <c r="A19186" t="s">
        <v>388</v>
      </c>
      <c r="B19186" t="s">
        <v>225</v>
      </c>
      <c r="C19186" t="s">
        <v>15</v>
      </c>
      <c r="D19186">
        <v>19351000000</v>
      </c>
      <c r="E19186">
        <v>2020</v>
      </c>
    </row>
    <row r="19187" spans="1:5" x14ac:dyDescent="0.25">
      <c r="A19187" t="s">
        <v>388</v>
      </c>
      <c r="B19187" t="s">
        <v>225</v>
      </c>
      <c r="C19187" t="s">
        <v>414</v>
      </c>
      <c r="D19187">
        <v>-1131000000</v>
      </c>
      <c r="E19187">
        <v>2018</v>
      </c>
    </row>
    <row r="19188" spans="1:5" x14ac:dyDescent="0.25">
      <c r="A19188" t="s">
        <v>388</v>
      </c>
      <c r="B19188" t="s">
        <v>225</v>
      </c>
      <c r="C19188" t="s">
        <v>414</v>
      </c>
      <c r="D19188">
        <v>-847000000</v>
      </c>
      <c r="E19188">
        <v>2019</v>
      </c>
    </row>
    <row r="19189" spans="1:5" x14ac:dyDescent="0.25">
      <c r="A19189" t="s">
        <v>388</v>
      </c>
      <c r="B19189" t="s">
        <v>225</v>
      </c>
      <c r="C19189" t="s">
        <v>414</v>
      </c>
      <c r="D19189">
        <v>-649000000</v>
      </c>
      <c r="E19189">
        <v>2020</v>
      </c>
    </row>
    <row r="19190" spans="1:5" x14ac:dyDescent="0.25">
      <c r="A19190" t="s">
        <v>388</v>
      </c>
      <c r="B19190" t="s">
        <v>225</v>
      </c>
      <c r="C19190" t="s">
        <v>415</v>
      </c>
      <c r="D19190">
        <v>-6329000000</v>
      </c>
      <c r="E19190">
        <v>2018</v>
      </c>
    </row>
    <row r="19191" spans="1:5" x14ac:dyDescent="0.25">
      <c r="A19191" t="s">
        <v>388</v>
      </c>
      <c r="B19191" t="s">
        <v>225</v>
      </c>
      <c r="C19191" t="s">
        <v>415</v>
      </c>
      <c r="D19191">
        <v>-4730000000</v>
      </c>
      <c r="E19191">
        <v>2019</v>
      </c>
    </row>
    <row r="19192" spans="1:5" x14ac:dyDescent="0.25">
      <c r="A19192" t="s">
        <v>388</v>
      </c>
      <c r="B19192" t="s">
        <v>225</v>
      </c>
      <c r="C19192" t="s">
        <v>415</v>
      </c>
      <c r="D19192">
        <v>-4547000000</v>
      </c>
      <c r="E19192">
        <v>2020</v>
      </c>
    </row>
    <row r="19193" spans="1:5" x14ac:dyDescent="0.25">
      <c r="A19193" t="s">
        <v>388</v>
      </c>
      <c r="B19193" t="s">
        <v>225</v>
      </c>
      <c r="C19193" t="s">
        <v>416</v>
      </c>
      <c r="D19193">
        <v>-78000000</v>
      </c>
      <c r="E19193">
        <v>2018</v>
      </c>
    </row>
    <row r="19194" spans="1:5" x14ac:dyDescent="0.25">
      <c r="A19194" t="s">
        <v>388</v>
      </c>
      <c r="B19194" t="s">
        <v>225</v>
      </c>
      <c r="C19194" t="s">
        <v>416</v>
      </c>
      <c r="D19194">
        <v>-1920000000</v>
      </c>
      <c r="E19194">
        <v>2019</v>
      </c>
    </row>
    <row r="19195" spans="1:5" x14ac:dyDescent="0.25">
      <c r="A19195" t="s">
        <v>388</v>
      </c>
      <c r="B19195" t="s">
        <v>225</v>
      </c>
      <c r="C19195" t="s">
        <v>416</v>
      </c>
      <c r="D19195">
        <v>-922000000</v>
      </c>
      <c r="E19195">
        <v>2020</v>
      </c>
    </row>
    <row r="19196" spans="1:5" x14ac:dyDescent="0.25">
      <c r="A19196" t="s">
        <v>388</v>
      </c>
      <c r="B19196" t="s">
        <v>225</v>
      </c>
      <c r="C19196" t="s">
        <v>417</v>
      </c>
      <c r="D19196">
        <v>7189000000</v>
      </c>
      <c r="E19196">
        <v>2018</v>
      </c>
    </row>
    <row r="19197" spans="1:5" x14ac:dyDescent="0.25">
      <c r="A19197" t="s">
        <v>388</v>
      </c>
      <c r="B19197" t="s">
        <v>225</v>
      </c>
      <c r="C19197" t="s">
        <v>417</v>
      </c>
      <c r="D19197">
        <v>6649000000</v>
      </c>
      <c r="E19197">
        <v>2019</v>
      </c>
    </row>
    <row r="19198" spans="1:5" x14ac:dyDescent="0.25">
      <c r="A19198" t="s">
        <v>388</v>
      </c>
      <c r="B19198" t="s">
        <v>225</v>
      </c>
      <c r="C19198" t="s">
        <v>417</v>
      </c>
      <c r="D19198">
        <v>6139000000</v>
      </c>
      <c r="E19198">
        <v>2020</v>
      </c>
    </row>
    <row r="19199" spans="1:5" x14ac:dyDescent="0.25">
      <c r="A19199" t="s">
        <v>388</v>
      </c>
      <c r="B19199" t="s">
        <v>225</v>
      </c>
      <c r="C19199" t="s">
        <v>418</v>
      </c>
      <c r="D19199">
        <v>2438000000</v>
      </c>
      <c r="E19199">
        <v>2018</v>
      </c>
    </row>
    <row r="19200" spans="1:5" x14ac:dyDescent="0.25">
      <c r="A19200" t="s">
        <v>388</v>
      </c>
      <c r="B19200" t="s">
        <v>225</v>
      </c>
      <c r="C19200" t="s">
        <v>418</v>
      </c>
      <c r="D19200">
        <v>2437000000</v>
      </c>
      <c r="E19200">
        <v>2019</v>
      </c>
    </row>
    <row r="19201" spans="1:5" x14ac:dyDescent="0.25">
      <c r="A19201" t="s">
        <v>388</v>
      </c>
      <c r="B19201" t="s">
        <v>225</v>
      </c>
      <c r="C19201" t="s">
        <v>418</v>
      </c>
      <c r="D19201">
        <v>3107000000</v>
      </c>
      <c r="E19201">
        <v>2020</v>
      </c>
    </row>
    <row r="19202" spans="1:5" x14ac:dyDescent="0.25">
      <c r="A19202" t="s">
        <v>388</v>
      </c>
      <c r="B19202" t="s">
        <v>225</v>
      </c>
      <c r="C19202" t="s">
        <v>419</v>
      </c>
      <c r="D19202">
        <v>-71000000</v>
      </c>
      <c r="E19202">
        <v>2018</v>
      </c>
    </row>
    <row r="19203" spans="1:5" x14ac:dyDescent="0.25">
      <c r="A19203" t="s">
        <v>388</v>
      </c>
      <c r="B19203" t="s">
        <v>225</v>
      </c>
      <c r="C19203" t="s">
        <v>419</v>
      </c>
      <c r="D19203">
        <v>-133000000</v>
      </c>
      <c r="E19203">
        <v>2019</v>
      </c>
    </row>
    <row r="19204" spans="1:5" x14ac:dyDescent="0.25">
      <c r="A19204" t="s">
        <v>388</v>
      </c>
      <c r="B19204" t="s">
        <v>225</v>
      </c>
      <c r="C19204" t="s">
        <v>419</v>
      </c>
      <c r="D19204">
        <v>340000000</v>
      </c>
      <c r="E19204">
        <v>2020</v>
      </c>
    </row>
    <row r="19205" spans="1:5" x14ac:dyDescent="0.25">
      <c r="A19205" t="s">
        <v>388</v>
      </c>
      <c r="B19205" t="s">
        <v>225</v>
      </c>
      <c r="C19205" t="s">
        <v>420</v>
      </c>
      <c r="D19205">
        <v>282000000</v>
      </c>
      <c r="E19205">
        <v>2018</v>
      </c>
    </row>
    <row r="19206" spans="1:5" x14ac:dyDescent="0.25">
      <c r="A19206" t="s">
        <v>388</v>
      </c>
      <c r="B19206" t="s">
        <v>225</v>
      </c>
      <c r="C19206" t="s">
        <v>420</v>
      </c>
      <c r="D19206">
        <v>-216000000</v>
      </c>
      <c r="E19206">
        <v>2019</v>
      </c>
    </row>
    <row r="19207" spans="1:5" x14ac:dyDescent="0.25">
      <c r="A19207" t="s">
        <v>388</v>
      </c>
      <c r="B19207" t="s">
        <v>225</v>
      </c>
      <c r="C19207" t="s">
        <v>420</v>
      </c>
      <c r="D19207">
        <v>-46000000</v>
      </c>
      <c r="E19207">
        <v>2020</v>
      </c>
    </row>
    <row r="19208" spans="1:5" x14ac:dyDescent="0.25">
      <c r="A19208" t="s">
        <v>388</v>
      </c>
      <c r="B19208" t="s">
        <v>225</v>
      </c>
      <c r="C19208" t="s">
        <v>421</v>
      </c>
      <c r="D19208">
        <v>151000000</v>
      </c>
      <c r="E19208">
        <v>2018</v>
      </c>
    </row>
    <row r="19209" spans="1:5" x14ac:dyDescent="0.25">
      <c r="A19209" t="s">
        <v>388</v>
      </c>
      <c r="B19209" t="s">
        <v>225</v>
      </c>
      <c r="C19209" t="s">
        <v>421</v>
      </c>
      <c r="D19209">
        <v>-286000000</v>
      </c>
      <c r="E19209">
        <v>2019</v>
      </c>
    </row>
    <row r="19210" spans="1:5" x14ac:dyDescent="0.25">
      <c r="A19210" t="s">
        <v>388</v>
      </c>
      <c r="B19210" t="s">
        <v>225</v>
      </c>
      <c r="C19210" t="s">
        <v>421</v>
      </c>
      <c r="D19210">
        <v>-118000000</v>
      </c>
      <c r="E19210">
        <v>2020</v>
      </c>
    </row>
    <row r="19211" spans="1:5" x14ac:dyDescent="0.25">
      <c r="A19211" t="s">
        <v>388</v>
      </c>
      <c r="B19211" t="s">
        <v>225</v>
      </c>
      <c r="C19211" t="s">
        <v>422</v>
      </c>
      <c r="D19211">
        <v>-502000000</v>
      </c>
      <c r="E19211">
        <v>2018</v>
      </c>
    </row>
    <row r="19212" spans="1:5" x14ac:dyDescent="0.25">
      <c r="A19212" t="s">
        <v>388</v>
      </c>
      <c r="B19212" t="s">
        <v>225</v>
      </c>
      <c r="C19212" t="s">
        <v>422</v>
      </c>
      <c r="D19212">
        <v>-293000000</v>
      </c>
      <c r="E19212">
        <v>2019</v>
      </c>
    </row>
    <row r="19213" spans="1:5" x14ac:dyDescent="0.25">
      <c r="A19213" t="s">
        <v>388</v>
      </c>
      <c r="B19213" t="s">
        <v>225</v>
      </c>
      <c r="C19213" t="s">
        <v>422</v>
      </c>
      <c r="D19213">
        <v>585000000</v>
      </c>
      <c r="E19213">
        <v>2020</v>
      </c>
    </row>
    <row r="19214" spans="1:5" x14ac:dyDescent="0.25">
      <c r="A19214" t="s">
        <v>388</v>
      </c>
      <c r="B19214" t="s">
        <v>225</v>
      </c>
      <c r="C19214" t="s">
        <v>423</v>
      </c>
      <c r="D19214">
        <v>1741000000</v>
      </c>
      <c r="E19214">
        <v>2018</v>
      </c>
    </row>
    <row r="19215" spans="1:5" x14ac:dyDescent="0.25">
      <c r="A19215" t="s">
        <v>388</v>
      </c>
      <c r="B19215" t="s">
        <v>225</v>
      </c>
      <c r="C19215" t="s">
        <v>423</v>
      </c>
      <c r="D19215">
        <v>1741000000</v>
      </c>
      <c r="E19215">
        <v>2019</v>
      </c>
    </row>
    <row r="19216" spans="1:5" x14ac:dyDescent="0.25">
      <c r="A19216" t="s">
        <v>388</v>
      </c>
      <c r="B19216" t="s">
        <v>225</v>
      </c>
      <c r="C19216" t="s">
        <v>423</v>
      </c>
      <c r="D19216">
        <v>1741000000</v>
      </c>
      <c r="E19216">
        <v>2020</v>
      </c>
    </row>
    <row r="19217" spans="1:5" x14ac:dyDescent="0.25">
      <c r="A19217" t="s">
        <v>388</v>
      </c>
      <c r="B19217" t="s">
        <v>225</v>
      </c>
      <c r="C19217" t="s">
        <v>424</v>
      </c>
      <c r="D19217">
        <v>0</v>
      </c>
      <c r="E19217">
        <v>2018</v>
      </c>
    </row>
    <row r="19218" spans="1:5" x14ac:dyDescent="0.25">
      <c r="A19218" t="s">
        <v>388</v>
      </c>
      <c r="B19218" t="s">
        <v>225</v>
      </c>
      <c r="C19218" t="s">
        <v>424</v>
      </c>
      <c r="D19218">
        <v>0</v>
      </c>
      <c r="E19218">
        <v>2019</v>
      </c>
    </row>
    <row r="19219" spans="1:5" x14ac:dyDescent="0.25">
      <c r="A19219" t="s">
        <v>388</v>
      </c>
      <c r="B19219" t="s">
        <v>225</v>
      </c>
      <c r="C19219" t="s">
        <v>424</v>
      </c>
      <c r="D19219">
        <v>0</v>
      </c>
      <c r="E19219">
        <v>2020</v>
      </c>
    </row>
    <row r="19220" spans="1:5" x14ac:dyDescent="0.25">
      <c r="A19220" t="s">
        <v>388</v>
      </c>
      <c r="B19220" t="s">
        <v>225</v>
      </c>
      <c r="C19220" t="s">
        <v>425</v>
      </c>
      <c r="D19220">
        <v>5521000000</v>
      </c>
      <c r="E19220">
        <v>2018</v>
      </c>
    </row>
    <row r="19221" spans="1:5" x14ac:dyDescent="0.25">
      <c r="A19221" t="s">
        <v>388</v>
      </c>
      <c r="B19221" t="s">
        <v>225</v>
      </c>
      <c r="C19221" t="s">
        <v>425</v>
      </c>
      <c r="D19221">
        <v>5143000000</v>
      </c>
      <c r="E19221">
        <v>2019</v>
      </c>
    </row>
    <row r="19222" spans="1:5" x14ac:dyDescent="0.25">
      <c r="A19222" t="s">
        <v>388</v>
      </c>
      <c r="B19222" t="s">
        <v>225</v>
      </c>
      <c r="C19222" t="s">
        <v>425</v>
      </c>
      <c r="D19222">
        <v>5582000000</v>
      </c>
      <c r="E19222">
        <v>2020</v>
      </c>
    </row>
    <row r="19223" spans="1:5" x14ac:dyDescent="0.25">
      <c r="A19223" t="s">
        <v>388</v>
      </c>
      <c r="B19223" t="s">
        <v>225</v>
      </c>
      <c r="C19223" t="s">
        <v>426</v>
      </c>
      <c r="D19223">
        <v>-59000000</v>
      </c>
      <c r="E19223">
        <v>2018</v>
      </c>
    </row>
    <row r="19224" spans="1:5" x14ac:dyDescent="0.25">
      <c r="A19224" t="s">
        <v>388</v>
      </c>
      <c r="B19224" t="s">
        <v>225</v>
      </c>
      <c r="C19224" t="s">
        <v>426</v>
      </c>
      <c r="D19224">
        <v>126000000</v>
      </c>
      <c r="E19224">
        <v>2019</v>
      </c>
    </row>
    <row r="19225" spans="1:5" x14ac:dyDescent="0.25">
      <c r="A19225" t="s">
        <v>388</v>
      </c>
      <c r="B19225" t="s">
        <v>225</v>
      </c>
      <c r="C19225" t="s">
        <v>426</v>
      </c>
      <c r="D19225">
        <v>-13000000</v>
      </c>
      <c r="E19225">
        <v>2020</v>
      </c>
    </row>
    <row r="19226" spans="1:5" x14ac:dyDescent="0.25">
      <c r="A19226" t="s">
        <v>388</v>
      </c>
      <c r="B19226" t="s">
        <v>225</v>
      </c>
      <c r="C19226" t="s">
        <v>21</v>
      </c>
      <c r="D19226">
        <v>5507000000</v>
      </c>
      <c r="E19226">
        <v>2018</v>
      </c>
    </row>
    <row r="19227" spans="1:5" x14ac:dyDescent="0.25">
      <c r="A19227" t="s">
        <v>388</v>
      </c>
      <c r="B19227" t="s">
        <v>225</v>
      </c>
      <c r="C19227" t="s">
        <v>21</v>
      </c>
      <c r="D19227">
        <v>5219000000</v>
      </c>
      <c r="E19227">
        <v>2019</v>
      </c>
    </row>
    <row r="19228" spans="1:5" x14ac:dyDescent="0.25">
      <c r="A19228" t="s">
        <v>388</v>
      </c>
      <c r="B19228" t="s">
        <v>225</v>
      </c>
      <c r="C19228" t="s">
        <v>21</v>
      </c>
      <c r="D19228">
        <v>5192000000</v>
      </c>
      <c r="E19228">
        <v>2020</v>
      </c>
    </row>
    <row r="19229" spans="1:5" x14ac:dyDescent="0.25">
      <c r="A19229" t="s">
        <v>388</v>
      </c>
      <c r="B19229" t="s">
        <v>225</v>
      </c>
      <c r="C19229" t="s">
        <v>427</v>
      </c>
      <c r="D19229">
        <v>9068000000</v>
      </c>
      <c r="E19229">
        <v>2018</v>
      </c>
    </row>
    <row r="19230" spans="1:5" x14ac:dyDescent="0.25">
      <c r="A19230" t="s">
        <v>388</v>
      </c>
      <c r="B19230" t="s">
        <v>225</v>
      </c>
      <c r="C19230" t="s">
        <v>427</v>
      </c>
      <c r="D19230">
        <v>8696000000</v>
      </c>
      <c r="E19230">
        <v>2019</v>
      </c>
    </row>
    <row r="19231" spans="1:5" x14ac:dyDescent="0.25">
      <c r="A19231" t="s">
        <v>388</v>
      </c>
      <c r="B19231" t="s">
        <v>225</v>
      </c>
      <c r="C19231" t="s">
        <v>427</v>
      </c>
      <c r="D19231">
        <v>8543000000</v>
      </c>
      <c r="E19231">
        <v>2020</v>
      </c>
    </row>
    <row r="19232" spans="1:5" x14ac:dyDescent="0.25">
      <c r="A19232" t="s">
        <v>388</v>
      </c>
      <c r="B19232" t="s">
        <v>225</v>
      </c>
      <c r="C19232" t="s">
        <v>13</v>
      </c>
      <c r="D19232">
        <v>8097000000</v>
      </c>
      <c r="E19232">
        <v>2018</v>
      </c>
    </row>
    <row r="19233" spans="1:5" x14ac:dyDescent="0.25">
      <c r="A19233" t="s">
        <v>388</v>
      </c>
      <c r="B19233" t="s">
        <v>225</v>
      </c>
      <c r="C19233" t="s">
        <v>13</v>
      </c>
      <c r="D19233">
        <v>8761000000</v>
      </c>
      <c r="E19233">
        <v>2019</v>
      </c>
    </row>
    <row r="19234" spans="1:5" x14ac:dyDescent="0.25">
      <c r="A19234" t="s">
        <v>388</v>
      </c>
      <c r="B19234" t="s">
        <v>225</v>
      </c>
      <c r="C19234" t="s">
        <v>13</v>
      </c>
      <c r="D19234">
        <v>10239000000</v>
      </c>
      <c r="E19234">
        <v>2020</v>
      </c>
    </row>
    <row r="19235" spans="1:5" x14ac:dyDescent="0.25">
      <c r="A19235" t="s">
        <v>388</v>
      </c>
      <c r="B19235" t="s">
        <v>225</v>
      </c>
      <c r="C19235" t="s">
        <v>16</v>
      </c>
      <c r="D19235">
        <v>2474000000</v>
      </c>
      <c r="E19235">
        <v>2018</v>
      </c>
    </row>
    <row r="19236" spans="1:5" x14ac:dyDescent="0.25">
      <c r="A19236" t="s">
        <v>388</v>
      </c>
      <c r="B19236" t="s">
        <v>225</v>
      </c>
      <c r="C19236" t="s">
        <v>16</v>
      </c>
      <c r="D19236">
        <v>2123000000</v>
      </c>
      <c r="E19236">
        <v>2019</v>
      </c>
    </row>
    <row r="19237" spans="1:5" x14ac:dyDescent="0.25">
      <c r="A19237" t="s">
        <v>388</v>
      </c>
      <c r="B19237" t="s">
        <v>225</v>
      </c>
      <c r="C19237" t="s">
        <v>16</v>
      </c>
      <c r="D19237">
        <v>2390000000</v>
      </c>
      <c r="E19237">
        <v>2020</v>
      </c>
    </row>
    <row r="19238" spans="1:5" x14ac:dyDescent="0.25">
      <c r="A19238" t="s">
        <v>388</v>
      </c>
      <c r="B19238" t="s">
        <v>225</v>
      </c>
      <c r="C19238" t="s">
        <v>428</v>
      </c>
      <c r="D19238">
        <v>0</v>
      </c>
      <c r="E19238">
        <v>2018</v>
      </c>
    </row>
    <row r="19239" spans="1:5" x14ac:dyDescent="0.25">
      <c r="A19239" t="s">
        <v>388</v>
      </c>
      <c r="B19239" t="s">
        <v>225</v>
      </c>
      <c r="C19239" t="s">
        <v>428</v>
      </c>
      <c r="D19239">
        <v>0</v>
      </c>
      <c r="E19239">
        <v>2020</v>
      </c>
    </row>
    <row r="19240" spans="1:5" x14ac:dyDescent="0.25">
      <c r="A19240" t="s">
        <v>388</v>
      </c>
      <c r="B19240" t="s">
        <v>225</v>
      </c>
      <c r="C19240" t="s">
        <v>429</v>
      </c>
      <c r="D19240">
        <v>0</v>
      </c>
      <c r="E19240">
        <v>2018</v>
      </c>
    </row>
    <row r="19241" spans="1:5" x14ac:dyDescent="0.25">
      <c r="A19241" t="s">
        <v>388</v>
      </c>
      <c r="B19241" t="s">
        <v>225</v>
      </c>
      <c r="C19241" t="s">
        <v>429</v>
      </c>
      <c r="D19241">
        <v>0</v>
      </c>
      <c r="E19241">
        <v>2019</v>
      </c>
    </row>
    <row r="19242" spans="1:5" x14ac:dyDescent="0.25">
      <c r="A19242" t="s">
        <v>388</v>
      </c>
      <c r="B19242" t="s">
        <v>225</v>
      </c>
      <c r="C19242" t="s">
        <v>429</v>
      </c>
      <c r="D19242">
        <v>0</v>
      </c>
      <c r="E19242">
        <v>2019</v>
      </c>
    </row>
    <row r="19243" spans="1:5" x14ac:dyDescent="0.25">
      <c r="A19243" t="s">
        <v>388</v>
      </c>
      <c r="B19243" t="s">
        <v>225</v>
      </c>
      <c r="C19243" t="s">
        <v>429</v>
      </c>
      <c r="D19243">
        <v>0</v>
      </c>
      <c r="E19243">
        <v>2020</v>
      </c>
    </row>
    <row r="19244" spans="1:5" x14ac:dyDescent="0.25">
      <c r="A19244" t="s">
        <v>388</v>
      </c>
      <c r="B19244" t="s">
        <v>225</v>
      </c>
      <c r="C19244" t="s">
        <v>430</v>
      </c>
      <c r="D19244">
        <v>6686000000</v>
      </c>
      <c r="E19244">
        <v>2018</v>
      </c>
    </row>
    <row r="19245" spans="1:5" x14ac:dyDescent="0.25">
      <c r="A19245" t="s">
        <v>388</v>
      </c>
      <c r="B19245" t="s">
        <v>225</v>
      </c>
      <c r="C19245" t="s">
        <v>430</v>
      </c>
      <c r="D19245">
        <v>5728000000</v>
      </c>
      <c r="E19245">
        <v>2019</v>
      </c>
    </row>
    <row r="19246" spans="1:5" x14ac:dyDescent="0.25">
      <c r="A19246" t="s">
        <v>388</v>
      </c>
      <c r="B19246" t="s">
        <v>225</v>
      </c>
      <c r="C19246" t="s">
        <v>430</v>
      </c>
      <c r="D19246">
        <v>6017000000</v>
      </c>
      <c r="E19246">
        <v>2020</v>
      </c>
    </row>
    <row r="19247" spans="1:5" x14ac:dyDescent="0.25">
      <c r="A19247" t="s">
        <v>388</v>
      </c>
      <c r="B19247" t="s">
        <v>225</v>
      </c>
      <c r="C19247" t="s">
        <v>431</v>
      </c>
      <c r="D19247">
        <v>0</v>
      </c>
      <c r="E19247">
        <v>2018</v>
      </c>
    </row>
    <row r="19248" spans="1:5" x14ac:dyDescent="0.25">
      <c r="A19248" t="s">
        <v>388</v>
      </c>
      <c r="B19248" t="s">
        <v>225</v>
      </c>
      <c r="C19248" t="s">
        <v>431</v>
      </c>
      <c r="D19248">
        <v>0</v>
      </c>
      <c r="E19248">
        <v>2019</v>
      </c>
    </row>
    <row r="19249" spans="1:5" x14ac:dyDescent="0.25">
      <c r="A19249" t="s">
        <v>388</v>
      </c>
      <c r="B19249" t="s">
        <v>225</v>
      </c>
      <c r="C19249" t="s">
        <v>431</v>
      </c>
      <c r="D19249">
        <v>0</v>
      </c>
      <c r="E19249">
        <v>2020</v>
      </c>
    </row>
    <row r="19250" spans="1:5" x14ac:dyDescent="0.25">
      <c r="A19250" t="s">
        <v>388</v>
      </c>
      <c r="B19250" t="s">
        <v>225</v>
      </c>
      <c r="C19250" t="s">
        <v>432</v>
      </c>
      <c r="D19250">
        <v>43465</v>
      </c>
      <c r="E19250">
        <v>2018</v>
      </c>
    </row>
    <row r="19251" spans="1:5" x14ac:dyDescent="0.25">
      <c r="A19251" t="s">
        <v>388</v>
      </c>
      <c r="B19251" t="s">
        <v>225</v>
      </c>
      <c r="C19251" t="s">
        <v>432</v>
      </c>
      <c r="D19251">
        <v>43830</v>
      </c>
      <c r="E19251">
        <v>2019</v>
      </c>
    </row>
    <row r="19252" spans="1:5" x14ac:dyDescent="0.25">
      <c r="A19252" t="s">
        <v>388</v>
      </c>
      <c r="B19252" t="s">
        <v>225</v>
      </c>
      <c r="C19252" t="s">
        <v>432</v>
      </c>
      <c r="D19252">
        <v>44196</v>
      </c>
      <c r="E19252">
        <v>2020</v>
      </c>
    </row>
    <row r="19253" spans="1:5" x14ac:dyDescent="0.25">
      <c r="A19253" t="s">
        <v>388</v>
      </c>
      <c r="B19253" t="s">
        <v>225</v>
      </c>
      <c r="C19253" t="s">
        <v>433</v>
      </c>
      <c r="D19253">
        <v>0</v>
      </c>
      <c r="E19253">
        <v>2018</v>
      </c>
    </row>
    <row r="19254" spans="1:5" x14ac:dyDescent="0.25">
      <c r="A19254" t="s">
        <v>388</v>
      </c>
      <c r="B19254" t="s">
        <v>225</v>
      </c>
      <c r="C19254" t="s">
        <v>433</v>
      </c>
      <c r="D19254">
        <v>0</v>
      </c>
      <c r="E19254">
        <v>2019</v>
      </c>
    </row>
    <row r="19255" spans="1:5" x14ac:dyDescent="0.25">
      <c r="A19255" t="s">
        <v>388</v>
      </c>
      <c r="B19255" t="s">
        <v>225</v>
      </c>
      <c r="C19255" t="s">
        <v>433</v>
      </c>
      <c r="D19255">
        <v>0</v>
      </c>
      <c r="E19255">
        <v>2020</v>
      </c>
    </row>
    <row r="19256" spans="1:5" x14ac:dyDescent="0.25">
      <c r="A19256" t="s">
        <v>388</v>
      </c>
      <c r="B19256" t="s">
        <v>225</v>
      </c>
      <c r="C19256" t="s">
        <v>434</v>
      </c>
      <c r="D19256">
        <v>8994000000</v>
      </c>
      <c r="E19256">
        <v>2018</v>
      </c>
    </row>
    <row r="19257" spans="1:5" x14ac:dyDescent="0.25">
      <c r="A19257" t="s">
        <v>388</v>
      </c>
      <c r="B19257" t="s">
        <v>225</v>
      </c>
      <c r="C19257" t="s">
        <v>434</v>
      </c>
      <c r="D19257">
        <v>8907000000</v>
      </c>
      <c r="E19257">
        <v>2019</v>
      </c>
    </row>
    <row r="19258" spans="1:5" x14ac:dyDescent="0.25">
      <c r="A19258" t="s">
        <v>388</v>
      </c>
      <c r="B19258" t="s">
        <v>225</v>
      </c>
      <c r="C19258" t="s">
        <v>434</v>
      </c>
      <c r="D19258">
        <v>9187000000</v>
      </c>
      <c r="E19258">
        <v>2020</v>
      </c>
    </row>
    <row r="19259" spans="1:5" x14ac:dyDescent="0.25">
      <c r="A19259" t="s">
        <v>388</v>
      </c>
      <c r="B19259" t="s">
        <v>225</v>
      </c>
      <c r="C19259" t="s">
        <v>435</v>
      </c>
      <c r="D19259">
        <v>0</v>
      </c>
      <c r="E19259">
        <v>2018</v>
      </c>
    </row>
    <row r="19260" spans="1:5" x14ac:dyDescent="0.25">
      <c r="A19260" t="s">
        <v>388</v>
      </c>
      <c r="B19260" t="s">
        <v>225</v>
      </c>
      <c r="C19260" t="s">
        <v>435</v>
      </c>
      <c r="D19260">
        <v>0</v>
      </c>
      <c r="E19260">
        <v>2019</v>
      </c>
    </row>
    <row r="19261" spans="1:5" x14ac:dyDescent="0.25">
      <c r="A19261" t="s">
        <v>388</v>
      </c>
      <c r="B19261" t="s">
        <v>225</v>
      </c>
      <c r="C19261" t="s">
        <v>435</v>
      </c>
      <c r="D19261">
        <v>0</v>
      </c>
      <c r="E19261">
        <v>2020</v>
      </c>
    </row>
    <row r="19262" spans="1:5" x14ac:dyDescent="0.25">
      <c r="A19262" t="s">
        <v>388</v>
      </c>
      <c r="B19262" t="s">
        <v>225</v>
      </c>
      <c r="C19262" t="s">
        <v>436</v>
      </c>
      <c r="D19262">
        <v>4362000000</v>
      </c>
      <c r="E19262">
        <v>2018</v>
      </c>
    </row>
    <row r="19263" spans="1:5" x14ac:dyDescent="0.25">
      <c r="A19263" t="s">
        <v>388</v>
      </c>
      <c r="B19263" t="s">
        <v>225</v>
      </c>
      <c r="C19263" t="s">
        <v>436</v>
      </c>
      <c r="D19263">
        <v>4362000000</v>
      </c>
      <c r="E19263">
        <v>2019</v>
      </c>
    </row>
    <row r="19264" spans="1:5" x14ac:dyDescent="0.25">
      <c r="A19264" t="s">
        <v>388</v>
      </c>
      <c r="B19264" t="s">
        <v>225</v>
      </c>
      <c r="C19264" t="s">
        <v>436</v>
      </c>
      <c r="D19264">
        <v>4362000000</v>
      </c>
      <c r="E19264">
        <v>2020</v>
      </c>
    </row>
    <row r="19265" spans="1:5" x14ac:dyDescent="0.25">
      <c r="A19265" t="s">
        <v>388</v>
      </c>
      <c r="B19265" t="s">
        <v>225</v>
      </c>
      <c r="C19265" t="s">
        <v>437</v>
      </c>
      <c r="D19265">
        <v>10277000000</v>
      </c>
      <c r="E19265">
        <v>2018</v>
      </c>
    </row>
    <row r="19266" spans="1:5" x14ac:dyDescent="0.25">
      <c r="A19266" t="s">
        <v>388</v>
      </c>
      <c r="B19266" t="s">
        <v>225</v>
      </c>
      <c r="C19266" t="s">
        <v>437</v>
      </c>
      <c r="D19266">
        <v>9164000000</v>
      </c>
      <c r="E19266">
        <v>2019</v>
      </c>
    </row>
    <row r="19267" spans="1:5" x14ac:dyDescent="0.25">
      <c r="A19267" t="s">
        <v>388</v>
      </c>
      <c r="B19267" t="s">
        <v>225</v>
      </c>
      <c r="C19267" t="s">
        <v>437</v>
      </c>
      <c r="D19267">
        <v>9269000000</v>
      </c>
      <c r="E19267">
        <v>2020</v>
      </c>
    </row>
    <row r="19268" spans="1:5" x14ac:dyDescent="0.25">
      <c r="A19268" t="s">
        <v>388</v>
      </c>
      <c r="B19268" t="s">
        <v>225</v>
      </c>
      <c r="C19268" t="s">
        <v>438</v>
      </c>
      <c r="D19268">
        <v>5580000000</v>
      </c>
      <c r="E19268">
        <v>2018</v>
      </c>
    </row>
    <row r="19269" spans="1:5" x14ac:dyDescent="0.25">
      <c r="A19269" t="s">
        <v>388</v>
      </c>
      <c r="B19269" t="s">
        <v>225</v>
      </c>
      <c r="C19269" t="s">
        <v>438</v>
      </c>
      <c r="D19269">
        <v>5017000000</v>
      </c>
      <c r="E19269">
        <v>2019</v>
      </c>
    </row>
    <row r="19270" spans="1:5" x14ac:dyDescent="0.25">
      <c r="A19270" t="s">
        <v>388</v>
      </c>
      <c r="B19270" t="s">
        <v>225</v>
      </c>
      <c r="C19270" t="s">
        <v>438</v>
      </c>
      <c r="D19270">
        <v>5595000000</v>
      </c>
      <c r="E19270">
        <v>2020</v>
      </c>
    </row>
    <row r="19271" spans="1:5" x14ac:dyDescent="0.25">
      <c r="A19271" t="s">
        <v>388</v>
      </c>
      <c r="B19271" t="s">
        <v>225</v>
      </c>
      <c r="C19271" t="s">
        <v>439</v>
      </c>
      <c r="D19271">
        <v>0</v>
      </c>
      <c r="E19271">
        <v>2018</v>
      </c>
    </row>
    <row r="19272" spans="1:5" x14ac:dyDescent="0.25">
      <c r="A19272" t="s">
        <v>388</v>
      </c>
      <c r="B19272" t="s">
        <v>225</v>
      </c>
      <c r="C19272" t="s">
        <v>439</v>
      </c>
      <c r="D19272">
        <v>0</v>
      </c>
      <c r="E19272">
        <v>2019</v>
      </c>
    </row>
    <row r="19273" spans="1:5" x14ac:dyDescent="0.25">
      <c r="A19273" t="s">
        <v>388</v>
      </c>
      <c r="B19273" t="s">
        <v>225</v>
      </c>
      <c r="C19273" t="s">
        <v>439</v>
      </c>
      <c r="D19273">
        <v>0</v>
      </c>
      <c r="E19273">
        <v>2020</v>
      </c>
    </row>
    <row r="19274" spans="1:5" x14ac:dyDescent="0.25">
      <c r="A19274" t="s">
        <v>388</v>
      </c>
      <c r="B19274" t="s">
        <v>225</v>
      </c>
      <c r="C19274" t="s">
        <v>23</v>
      </c>
      <c r="D19274">
        <v>1106000000</v>
      </c>
      <c r="E19274">
        <v>2018</v>
      </c>
    </row>
    <row r="19275" spans="1:5" x14ac:dyDescent="0.25">
      <c r="A19275" t="s">
        <v>388</v>
      </c>
      <c r="B19275" t="s">
        <v>225</v>
      </c>
      <c r="C19275" t="s">
        <v>23</v>
      </c>
      <c r="D19275">
        <v>711000000</v>
      </c>
      <c r="E19275">
        <v>2019</v>
      </c>
    </row>
    <row r="19276" spans="1:5" x14ac:dyDescent="0.25">
      <c r="A19276" t="s">
        <v>388</v>
      </c>
      <c r="B19276" t="s">
        <v>225</v>
      </c>
      <c r="C19276" t="s">
        <v>23</v>
      </c>
      <c r="D19276">
        <v>422000000</v>
      </c>
      <c r="E19276">
        <v>2020</v>
      </c>
    </row>
    <row r="19277" spans="1:5" x14ac:dyDescent="0.25">
      <c r="A19277" t="s">
        <v>388</v>
      </c>
      <c r="B19277" t="s">
        <v>225</v>
      </c>
      <c r="C19277" t="s">
        <v>440</v>
      </c>
      <c r="D19277">
        <v>628000000</v>
      </c>
      <c r="E19277">
        <v>2018</v>
      </c>
    </row>
    <row r="19278" spans="1:5" x14ac:dyDescent="0.25">
      <c r="A19278" t="s">
        <v>388</v>
      </c>
      <c r="B19278" t="s">
        <v>225</v>
      </c>
      <c r="C19278" t="s">
        <v>440</v>
      </c>
      <c r="D19278">
        <v>340000000</v>
      </c>
      <c r="E19278">
        <v>2019</v>
      </c>
    </row>
    <row r="19279" spans="1:5" x14ac:dyDescent="0.25">
      <c r="A19279" t="s">
        <v>388</v>
      </c>
      <c r="B19279" t="s">
        <v>225</v>
      </c>
      <c r="C19279" t="s">
        <v>440</v>
      </c>
      <c r="D19279">
        <v>152000000</v>
      </c>
      <c r="E19279">
        <v>2020</v>
      </c>
    </row>
    <row r="19280" spans="1:5" x14ac:dyDescent="0.25">
      <c r="A19280" t="s">
        <v>388</v>
      </c>
      <c r="B19280" t="s">
        <v>225</v>
      </c>
      <c r="C19280" t="s">
        <v>22</v>
      </c>
      <c r="D19280">
        <v>125000000</v>
      </c>
      <c r="E19280">
        <v>2018</v>
      </c>
    </row>
    <row r="19281" spans="1:5" x14ac:dyDescent="0.25">
      <c r="A19281" t="s">
        <v>388</v>
      </c>
      <c r="B19281" t="s">
        <v>225</v>
      </c>
      <c r="C19281" t="s">
        <v>22</v>
      </c>
      <c r="D19281">
        <v>170000000</v>
      </c>
      <c r="E19281">
        <v>2019</v>
      </c>
    </row>
    <row r="19282" spans="1:5" x14ac:dyDescent="0.25">
      <c r="A19282" t="s">
        <v>388</v>
      </c>
      <c r="B19282" t="s">
        <v>225</v>
      </c>
      <c r="C19282" t="s">
        <v>22</v>
      </c>
      <c r="D19282">
        <v>190000000</v>
      </c>
      <c r="E19282">
        <v>2020</v>
      </c>
    </row>
    <row r="19283" spans="1:5" x14ac:dyDescent="0.25">
      <c r="A19283" t="s">
        <v>388</v>
      </c>
      <c r="B19283" t="s">
        <v>225</v>
      </c>
      <c r="C19283" t="s">
        <v>441</v>
      </c>
      <c r="D19283">
        <v>0</v>
      </c>
      <c r="E19283">
        <v>2018</v>
      </c>
    </row>
    <row r="19284" spans="1:5" x14ac:dyDescent="0.25">
      <c r="A19284" t="s">
        <v>388</v>
      </c>
      <c r="B19284" t="s">
        <v>225</v>
      </c>
      <c r="C19284" t="s">
        <v>441</v>
      </c>
      <c r="D19284">
        <v>0</v>
      </c>
      <c r="E19284">
        <v>2019</v>
      </c>
    </row>
    <row r="19285" spans="1:5" x14ac:dyDescent="0.25">
      <c r="A19285" t="s">
        <v>388</v>
      </c>
      <c r="B19285" t="s">
        <v>225</v>
      </c>
      <c r="C19285" t="s">
        <v>441</v>
      </c>
      <c r="D19285">
        <v>0</v>
      </c>
      <c r="E19285">
        <v>2020</v>
      </c>
    </row>
    <row r="19286" spans="1:5" x14ac:dyDescent="0.25">
      <c r="A19286" t="s">
        <v>388</v>
      </c>
      <c r="B19286" t="s">
        <v>225</v>
      </c>
      <c r="C19286" t="s">
        <v>11</v>
      </c>
      <c r="D19286">
        <v>2217000000</v>
      </c>
      <c r="E19286">
        <v>2018</v>
      </c>
    </row>
    <row r="19287" spans="1:5" x14ac:dyDescent="0.25">
      <c r="A19287" t="s">
        <v>388</v>
      </c>
      <c r="B19287" t="s">
        <v>225</v>
      </c>
      <c r="C19287" t="s">
        <v>11</v>
      </c>
      <c r="D19287">
        <v>2001000000</v>
      </c>
      <c r="E19287">
        <v>2019</v>
      </c>
    </row>
    <row r="19288" spans="1:5" x14ac:dyDescent="0.25">
      <c r="A19288" t="s">
        <v>388</v>
      </c>
      <c r="B19288" t="s">
        <v>225</v>
      </c>
      <c r="C19288" t="s">
        <v>11</v>
      </c>
      <c r="D19288">
        <v>1955000000</v>
      </c>
      <c r="E19288">
        <v>2020</v>
      </c>
    </row>
    <row r="19289" spans="1:5" x14ac:dyDescent="0.25">
      <c r="A19289" t="s">
        <v>388</v>
      </c>
      <c r="B19289" t="s">
        <v>225</v>
      </c>
      <c r="C19289" t="s">
        <v>19</v>
      </c>
      <c r="D19289">
        <v>17137000000</v>
      </c>
      <c r="E19289">
        <v>2018</v>
      </c>
    </row>
    <row r="19290" spans="1:5" x14ac:dyDescent="0.25">
      <c r="A19290" t="s">
        <v>388</v>
      </c>
      <c r="B19290" t="s">
        <v>225</v>
      </c>
      <c r="C19290" t="s">
        <v>19</v>
      </c>
      <c r="D19290">
        <v>18018000000</v>
      </c>
      <c r="E19290">
        <v>2019</v>
      </c>
    </row>
    <row r="19291" spans="1:5" x14ac:dyDescent="0.25">
      <c r="A19291" t="s">
        <v>388</v>
      </c>
      <c r="B19291" t="s">
        <v>225</v>
      </c>
      <c r="C19291" t="s">
        <v>19</v>
      </c>
      <c r="D19291">
        <v>19351000000</v>
      </c>
      <c r="E19291">
        <v>2020</v>
      </c>
    </row>
    <row r="19292" spans="1:5" x14ac:dyDescent="0.25">
      <c r="A19292" t="s">
        <v>388</v>
      </c>
      <c r="B19292" t="s">
        <v>225</v>
      </c>
      <c r="C19292" t="s">
        <v>18</v>
      </c>
      <c r="D19292">
        <v>8143000000</v>
      </c>
      <c r="E19292">
        <v>2018</v>
      </c>
    </row>
    <row r="19293" spans="1:5" x14ac:dyDescent="0.25">
      <c r="A19293" t="s">
        <v>388</v>
      </c>
      <c r="B19293" t="s">
        <v>225</v>
      </c>
      <c r="C19293" t="s">
        <v>18</v>
      </c>
      <c r="D19293">
        <v>9111000000</v>
      </c>
      <c r="E19293">
        <v>2019</v>
      </c>
    </row>
    <row r="19294" spans="1:5" x14ac:dyDescent="0.25">
      <c r="A19294" t="s">
        <v>388</v>
      </c>
      <c r="B19294" t="s">
        <v>225</v>
      </c>
      <c r="C19294" t="s">
        <v>18</v>
      </c>
      <c r="D19294">
        <v>10164000000</v>
      </c>
      <c r="E19294">
        <v>2020</v>
      </c>
    </row>
    <row r="19295" spans="1:5" x14ac:dyDescent="0.25">
      <c r="A19295" t="s">
        <v>388</v>
      </c>
      <c r="B19295" t="s">
        <v>225</v>
      </c>
      <c r="C19295" t="s">
        <v>442</v>
      </c>
      <c r="D19295">
        <v>749000000</v>
      </c>
      <c r="E19295">
        <v>2018</v>
      </c>
    </row>
    <row r="19296" spans="1:5" x14ac:dyDescent="0.25">
      <c r="A19296" t="s">
        <v>388</v>
      </c>
      <c r="B19296" t="s">
        <v>225</v>
      </c>
      <c r="C19296" t="s">
        <v>442</v>
      </c>
      <c r="D19296">
        <v>500000000</v>
      </c>
      <c r="E19296">
        <v>2019</v>
      </c>
    </row>
    <row r="19297" spans="1:5" x14ac:dyDescent="0.25">
      <c r="A19297" t="s">
        <v>388</v>
      </c>
      <c r="B19297" t="s">
        <v>225</v>
      </c>
      <c r="C19297" t="s">
        <v>442</v>
      </c>
      <c r="D19297">
        <v>550000000</v>
      </c>
      <c r="E19297">
        <v>2020</v>
      </c>
    </row>
    <row r="19298" spans="1:5" x14ac:dyDescent="0.25">
      <c r="A19298" t="s">
        <v>388</v>
      </c>
      <c r="B19298" t="s">
        <v>225</v>
      </c>
      <c r="C19298" t="s">
        <v>443</v>
      </c>
      <c r="D19298">
        <v>251000000</v>
      </c>
      <c r="E19298">
        <v>2018</v>
      </c>
    </row>
    <row r="19299" spans="1:5" x14ac:dyDescent="0.25">
      <c r="A19299" t="s">
        <v>388</v>
      </c>
      <c r="B19299" t="s">
        <v>225</v>
      </c>
      <c r="C19299" t="s">
        <v>443</v>
      </c>
      <c r="D19299">
        <v>300000000</v>
      </c>
      <c r="E19299">
        <v>2019</v>
      </c>
    </row>
    <row r="19300" spans="1:5" x14ac:dyDescent="0.25">
      <c r="A19300" t="s">
        <v>388</v>
      </c>
      <c r="B19300" t="s">
        <v>225</v>
      </c>
      <c r="C19300" t="s">
        <v>443</v>
      </c>
      <c r="D19300">
        <v>49000000</v>
      </c>
      <c r="E19300">
        <v>2020</v>
      </c>
    </row>
    <row r="19301" spans="1:5" x14ac:dyDescent="0.25">
      <c r="A19301" t="s">
        <v>388</v>
      </c>
      <c r="B19301" t="s">
        <v>225</v>
      </c>
      <c r="C19301" t="s">
        <v>444</v>
      </c>
      <c r="D19301">
        <v>1500000000</v>
      </c>
      <c r="E19301">
        <v>2018</v>
      </c>
    </row>
    <row r="19302" spans="1:5" x14ac:dyDescent="0.25">
      <c r="A19302" t="s">
        <v>388</v>
      </c>
      <c r="B19302" t="s">
        <v>225</v>
      </c>
      <c r="C19302" t="s">
        <v>444</v>
      </c>
      <c r="D19302">
        <v>1491000000</v>
      </c>
      <c r="E19302">
        <v>2019</v>
      </c>
    </row>
    <row r="19303" spans="1:5" x14ac:dyDescent="0.25">
      <c r="A19303" t="s">
        <v>388</v>
      </c>
      <c r="B19303" t="s">
        <v>225</v>
      </c>
      <c r="C19303" t="s">
        <v>444</v>
      </c>
      <c r="D19303">
        <v>1498000000</v>
      </c>
      <c r="E19303">
        <v>2020</v>
      </c>
    </row>
    <row r="19304" spans="1:5" x14ac:dyDescent="0.25">
      <c r="A19304" t="s">
        <v>388</v>
      </c>
      <c r="B19304" t="s">
        <v>225</v>
      </c>
      <c r="C19304" t="s">
        <v>445</v>
      </c>
      <c r="D19304">
        <v>61000000</v>
      </c>
      <c r="E19304">
        <v>2018</v>
      </c>
    </row>
    <row r="19305" spans="1:5" x14ac:dyDescent="0.25">
      <c r="A19305" t="s">
        <v>388</v>
      </c>
      <c r="B19305" t="s">
        <v>225</v>
      </c>
      <c r="C19305" t="s">
        <v>445</v>
      </c>
      <c r="D19305">
        <v>0</v>
      </c>
      <c r="E19305">
        <v>2019</v>
      </c>
    </row>
    <row r="19306" spans="1:5" x14ac:dyDescent="0.25">
      <c r="A19306" t="s">
        <v>388</v>
      </c>
      <c r="B19306" t="s">
        <v>225</v>
      </c>
      <c r="C19306" t="s">
        <v>445</v>
      </c>
      <c r="D19306">
        <v>0</v>
      </c>
      <c r="E19306">
        <v>2020</v>
      </c>
    </row>
    <row r="19307" spans="1:5" x14ac:dyDescent="0.25">
      <c r="A19307" t="s">
        <v>388</v>
      </c>
      <c r="B19307" t="s">
        <v>225</v>
      </c>
      <c r="C19307" t="s">
        <v>446</v>
      </c>
      <c r="D19307">
        <v>0</v>
      </c>
      <c r="E19307">
        <v>2018</v>
      </c>
    </row>
    <row r="19308" spans="1:5" x14ac:dyDescent="0.25">
      <c r="A19308" t="s">
        <v>388</v>
      </c>
      <c r="B19308" t="s">
        <v>225</v>
      </c>
      <c r="C19308" t="s">
        <v>446</v>
      </c>
      <c r="D19308">
        <v>0</v>
      </c>
      <c r="E19308">
        <v>2019</v>
      </c>
    </row>
    <row r="19309" spans="1:5" x14ac:dyDescent="0.25">
      <c r="A19309" t="s">
        <v>388</v>
      </c>
      <c r="B19309" t="s">
        <v>225</v>
      </c>
      <c r="C19309" t="s">
        <v>446</v>
      </c>
      <c r="D19309">
        <v>0</v>
      </c>
      <c r="E19309">
        <v>2020</v>
      </c>
    </row>
    <row r="19310" spans="1:5" x14ac:dyDescent="0.25">
      <c r="A19310" t="s">
        <v>388</v>
      </c>
      <c r="B19310" t="s">
        <v>225</v>
      </c>
      <c r="C19310" t="s">
        <v>447</v>
      </c>
      <c r="D19310">
        <v>-5829000000</v>
      </c>
      <c r="E19310">
        <v>2018</v>
      </c>
    </row>
    <row r="19311" spans="1:5" x14ac:dyDescent="0.25">
      <c r="A19311" t="s">
        <v>388</v>
      </c>
      <c r="B19311" t="s">
        <v>225</v>
      </c>
      <c r="C19311" t="s">
        <v>447</v>
      </c>
      <c r="D19311">
        <v>-3980000000</v>
      </c>
      <c r="E19311">
        <v>2019</v>
      </c>
    </row>
    <row r="19312" spans="1:5" x14ac:dyDescent="0.25">
      <c r="A19312" t="s">
        <v>388</v>
      </c>
      <c r="B19312" t="s">
        <v>225</v>
      </c>
      <c r="C19312" t="s">
        <v>447</v>
      </c>
      <c r="D19312">
        <v>-4047000000</v>
      </c>
      <c r="E19312">
        <v>2020</v>
      </c>
    </row>
    <row r="19313" spans="1:5" x14ac:dyDescent="0.25">
      <c r="A19313" t="s">
        <v>388</v>
      </c>
      <c r="B19313" t="s">
        <v>225</v>
      </c>
      <c r="C19313" t="s">
        <v>448</v>
      </c>
      <c r="D19313">
        <v>0</v>
      </c>
      <c r="E19313">
        <v>2018</v>
      </c>
    </row>
    <row r="19314" spans="1:5" x14ac:dyDescent="0.25">
      <c r="A19314" t="s">
        <v>388</v>
      </c>
      <c r="B19314" t="s">
        <v>225</v>
      </c>
      <c r="C19314" t="s">
        <v>448</v>
      </c>
      <c r="D19314">
        <v>0</v>
      </c>
      <c r="E19314">
        <v>2019</v>
      </c>
    </row>
    <row r="19315" spans="1:5" x14ac:dyDescent="0.25">
      <c r="A19315" t="s">
        <v>388</v>
      </c>
      <c r="B19315" t="s">
        <v>225</v>
      </c>
      <c r="C19315" t="s">
        <v>448</v>
      </c>
      <c r="D19315">
        <v>0</v>
      </c>
      <c r="E19315">
        <v>2020</v>
      </c>
    </row>
    <row r="19316" spans="1:5" x14ac:dyDescent="0.25">
      <c r="A19316" t="s">
        <v>388</v>
      </c>
      <c r="B19316" t="s">
        <v>225</v>
      </c>
      <c r="C19316" t="s">
        <v>449</v>
      </c>
      <c r="D19316">
        <v>-1145000000</v>
      </c>
      <c r="E19316">
        <v>2018</v>
      </c>
    </row>
    <row r="19317" spans="1:5" x14ac:dyDescent="0.25">
      <c r="A19317" t="s">
        <v>388</v>
      </c>
      <c r="B19317" t="s">
        <v>225</v>
      </c>
      <c r="C19317" t="s">
        <v>449</v>
      </c>
      <c r="D19317">
        <v>-785000000</v>
      </c>
      <c r="E19317">
        <v>2019</v>
      </c>
    </row>
    <row r="19318" spans="1:5" x14ac:dyDescent="0.25">
      <c r="A19318" t="s">
        <v>388</v>
      </c>
      <c r="B19318" t="s">
        <v>225</v>
      </c>
      <c r="C19318" t="s">
        <v>449</v>
      </c>
      <c r="D19318">
        <v>-681000000</v>
      </c>
      <c r="E19318">
        <v>2020</v>
      </c>
    </row>
    <row r="19319" spans="1:5" x14ac:dyDescent="0.25">
      <c r="A19319" t="s">
        <v>388</v>
      </c>
      <c r="B19319" t="s">
        <v>225</v>
      </c>
      <c r="C19319" t="s">
        <v>450</v>
      </c>
      <c r="D19319">
        <v>0</v>
      </c>
      <c r="E19319">
        <v>2018</v>
      </c>
    </row>
    <row r="19320" spans="1:5" x14ac:dyDescent="0.25">
      <c r="A19320" t="s">
        <v>388</v>
      </c>
      <c r="B19320" t="s">
        <v>225</v>
      </c>
      <c r="C19320" t="s">
        <v>450</v>
      </c>
      <c r="D19320">
        <v>0</v>
      </c>
      <c r="E19320">
        <v>2019</v>
      </c>
    </row>
    <row r="19321" spans="1:5" x14ac:dyDescent="0.25">
      <c r="A19321" t="s">
        <v>388</v>
      </c>
      <c r="B19321" t="s">
        <v>225</v>
      </c>
      <c r="C19321" t="s">
        <v>450</v>
      </c>
      <c r="D19321">
        <v>0</v>
      </c>
      <c r="E19321">
        <v>2020</v>
      </c>
    </row>
    <row r="19322" spans="1:5" x14ac:dyDescent="0.25">
      <c r="A19322" t="s">
        <v>388</v>
      </c>
      <c r="B19322" t="s">
        <v>225</v>
      </c>
      <c r="C19322" t="s">
        <v>451</v>
      </c>
      <c r="D19322">
        <v>1112000000</v>
      </c>
      <c r="E19322">
        <v>2018</v>
      </c>
    </row>
    <row r="19323" spans="1:5" x14ac:dyDescent="0.25">
      <c r="A19323" t="s">
        <v>388</v>
      </c>
      <c r="B19323" t="s">
        <v>225</v>
      </c>
      <c r="C19323" t="s">
        <v>451</v>
      </c>
      <c r="D19323">
        <v>0</v>
      </c>
      <c r="E19323">
        <v>2019</v>
      </c>
    </row>
    <row r="19324" spans="1:5" x14ac:dyDescent="0.25">
      <c r="A19324" t="s">
        <v>388</v>
      </c>
      <c r="B19324" t="s">
        <v>225</v>
      </c>
      <c r="C19324" t="s">
        <v>451</v>
      </c>
      <c r="D19324">
        <v>0</v>
      </c>
      <c r="E19324">
        <v>2020</v>
      </c>
    </row>
    <row r="19325" spans="1:5" x14ac:dyDescent="0.25">
      <c r="A19325" t="s">
        <v>388</v>
      </c>
      <c r="B19325" t="s">
        <v>225</v>
      </c>
      <c r="C19325" t="s">
        <v>452</v>
      </c>
      <c r="D19325">
        <v>0</v>
      </c>
      <c r="E19325">
        <v>2018</v>
      </c>
    </row>
    <row r="19326" spans="1:5" x14ac:dyDescent="0.25">
      <c r="A19326" t="s">
        <v>388</v>
      </c>
      <c r="B19326" t="s">
        <v>225</v>
      </c>
      <c r="C19326" t="s">
        <v>452</v>
      </c>
      <c r="D19326">
        <v>0</v>
      </c>
      <c r="E19326">
        <v>2019</v>
      </c>
    </row>
    <row r="19327" spans="1:5" x14ac:dyDescent="0.25">
      <c r="A19327" t="s">
        <v>388</v>
      </c>
      <c r="B19327" t="s">
        <v>225</v>
      </c>
      <c r="C19327" t="s">
        <v>452</v>
      </c>
      <c r="D19327">
        <v>0</v>
      </c>
      <c r="E19327">
        <v>2020</v>
      </c>
    </row>
    <row r="19328" spans="1:5" x14ac:dyDescent="0.25">
      <c r="A19328" t="s">
        <v>388</v>
      </c>
      <c r="B19328" t="s">
        <v>225</v>
      </c>
      <c r="C19328" t="s">
        <v>453</v>
      </c>
      <c r="D19328">
        <v>0</v>
      </c>
      <c r="E19328">
        <v>2018</v>
      </c>
    </row>
    <row r="19329" spans="1:5" x14ac:dyDescent="0.25">
      <c r="A19329" t="s">
        <v>388</v>
      </c>
      <c r="B19329" t="s">
        <v>225</v>
      </c>
      <c r="C19329" t="s">
        <v>453</v>
      </c>
      <c r="D19329">
        <v>0</v>
      </c>
      <c r="E19329">
        <v>2019</v>
      </c>
    </row>
    <row r="19330" spans="1:5" x14ac:dyDescent="0.25">
      <c r="A19330" t="s">
        <v>388</v>
      </c>
      <c r="B19330" t="s">
        <v>225</v>
      </c>
      <c r="C19330" t="s">
        <v>453</v>
      </c>
      <c r="D19330">
        <v>0</v>
      </c>
      <c r="E19330">
        <v>2020</v>
      </c>
    </row>
    <row r="19331" spans="1:5" x14ac:dyDescent="0.25">
      <c r="A19331" t="s">
        <v>388</v>
      </c>
      <c r="B19331" t="s">
        <v>225</v>
      </c>
      <c r="C19331" t="s">
        <v>454</v>
      </c>
      <c r="D19331">
        <v>5580000000</v>
      </c>
      <c r="E19331">
        <v>2018</v>
      </c>
    </row>
    <row r="19332" spans="1:5" x14ac:dyDescent="0.25">
      <c r="A19332" t="s">
        <v>388</v>
      </c>
      <c r="B19332" t="s">
        <v>225</v>
      </c>
      <c r="C19332" t="s">
        <v>454</v>
      </c>
      <c r="D19332">
        <v>5017000000</v>
      </c>
      <c r="E19332">
        <v>2019</v>
      </c>
    </row>
    <row r="19333" spans="1:5" x14ac:dyDescent="0.25">
      <c r="A19333" t="s">
        <v>388</v>
      </c>
      <c r="B19333" t="s">
        <v>225</v>
      </c>
      <c r="C19333" t="s">
        <v>454</v>
      </c>
      <c r="D19333">
        <v>5595000000</v>
      </c>
      <c r="E19333">
        <v>2020</v>
      </c>
    </row>
    <row r="19334" spans="1:5" x14ac:dyDescent="0.25">
      <c r="A19334" t="s">
        <v>388</v>
      </c>
      <c r="B19334" t="s">
        <v>225</v>
      </c>
      <c r="C19334" t="s">
        <v>24</v>
      </c>
      <c r="D19334">
        <v>5580000000</v>
      </c>
      <c r="E19334">
        <v>2018</v>
      </c>
    </row>
    <row r="19335" spans="1:5" x14ac:dyDescent="0.25">
      <c r="A19335" t="s">
        <v>388</v>
      </c>
      <c r="B19335" t="s">
        <v>225</v>
      </c>
      <c r="C19335" t="s">
        <v>24</v>
      </c>
      <c r="D19335">
        <v>5017000000</v>
      </c>
      <c r="E19335">
        <v>2019</v>
      </c>
    </row>
    <row r="19336" spans="1:5" x14ac:dyDescent="0.25">
      <c r="A19336" t="s">
        <v>388</v>
      </c>
      <c r="B19336" t="s">
        <v>225</v>
      </c>
      <c r="C19336" t="s">
        <v>24</v>
      </c>
      <c r="D19336">
        <v>5595000000</v>
      </c>
      <c r="E19336">
        <v>2020</v>
      </c>
    </row>
    <row r="19337" spans="1:5" x14ac:dyDescent="0.25">
      <c r="A19337" t="s">
        <v>388</v>
      </c>
      <c r="B19337" t="s">
        <v>225</v>
      </c>
      <c r="C19337" t="s">
        <v>455</v>
      </c>
      <c r="D19337">
        <v>3183000000</v>
      </c>
      <c r="E19337">
        <v>2018</v>
      </c>
    </row>
    <row r="19338" spans="1:5" x14ac:dyDescent="0.25">
      <c r="A19338" t="s">
        <v>388</v>
      </c>
      <c r="B19338" t="s">
        <v>225</v>
      </c>
      <c r="C19338" t="s">
        <v>455</v>
      </c>
      <c r="D19338">
        <v>3303000000</v>
      </c>
      <c r="E19338">
        <v>2019</v>
      </c>
    </row>
    <row r="19339" spans="1:5" x14ac:dyDescent="0.25">
      <c r="A19339" t="s">
        <v>388</v>
      </c>
      <c r="B19339" t="s">
        <v>225</v>
      </c>
      <c r="C19339" t="s">
        <v>455</v>
      </c>
      <c r="D19339">
        <v>3269000000</v>
      </c>
      <c r="E19339">
        <v>2020</v>
      </c>
    </row>
    <row r="19340" spans="1:5" x14ac:dyDescent="0.25">
      <c r="A19340" t="s">
        <v>388</v>
      </c>
      <c r="B19340" t="s">
        <v>225</v>
      </c>
      <c r="C19340" t="s">
        <v>14</v>
      </c>
      <c r="D19340">
        <v>9040000000</v>
      </c>
      <c r="E19340">
        <v>2018</v>
      </c>
    </row>
    <row r="19341" spans="1:5" x14ac:dyDescent="0.25">
      <c r="A19341" t="s">
        <v>388</v>
      </c>
      <c r="B19341" t="s">
        <v>225</v>
      </c>
      <c r="C19341" t="s">
        <v>14</v>
      </c>
      <c r="D19341">
        <v>9257000000</v>
      </c>
      <c r="E19341">
        <v>2019</v>
      </c>
    </row>
    <row r="19342" spans="1:5" x14ac:dyDescent="0.25">
      <c r="A19342" t="s">
        <v>388</v>
      </c>
      <c r="B19342" t="s">
        <v>225</v>
      </c>
      <c r="C19342" t="s">
        <v>14</v>
      </c>
      <c r="D19342">
        <v>9112000000</v>
      </c>
      <c r="E19342">
        <v>2020</v>
      </c>
    </row>
    <row r="19343" spans="1:5" x14ac:dyDescent="0.25">
      <c r="A19343" t="s">
        <v>388</v>
      </c>
      <c r="B19343" t="s">
        <v>225</v>
      </c>
      <c r="C19343" t="s">
        <v>17</v>
      </c>
      <c r="D19343">
        <v>5669000000</v>
      </c>
      <c r="E19343">
        <v>2018</v>
      </c>
    </row>
    <row r="19344" spans="1:5" x14ac:dyDescent="0.25">
      <c r="A19344" t="s">
        <v>388</v>
      </c>
      <c r="B19344" t="s">
        <v>225</v>
      </c>
      <c r="C19344" t="s">
        <v>17</v>
      </c>
      <c r="D19344">
        <v>6988000000</v>
      </c>
      <c r="E19344">
        <v>2019</v>
      </c>
    </row>
    <row r="19345" spans="1:5" x14ac:dyDescent="0.25">
      <c r="A19345" t="s">
        <v>388</v>
      </c>
      <c r="B19345" t="s">
        <v>225</v>
      </c>
      <c r="C19345" t="s">
        <v>17</v>
      </c>
      <c r="D19345">
        <v>7774000000</v>
      </c>
      <c r="E19345">
        <v>2020</v>
      </c>
    </row>
    <row r="19346" spans="1:5" x14ac:dyDescent="0.25">
      <c r="A19346" t="s">
        <v>388</v>
      </c>
      <c r="B19346" t="s">
        <v>225</v>
      </c>
      <c r="C19346" t="s">
        <v>456</v>
      </c>
      <c r="D19346">
        <v>1684000000</v>
      </c>
      <c r="E19346">
        <v>2018</v>
      </c>
    </row>
    <row r="19347" spans="1:5" x14ac:dyDescent="0.25">
      <c r="A19347" t="s">
        <v>388</v>
      </c>
      <c r="B19347" t="s">
        <v>225</v>
      </c>
      <c r="C19347" t="s">
        <v>456</v>
      </c>
      <c r="D19347">
        <v>1645000000</v>
      </c>
      <c r="E19347">
        <v>2019</v>
      </c>
    </row>
    <row r="19348" spans="1:5" x14ac:dyDescent="0.25">
      <c r="A19348" t="s">
        <v>388</v>
      </c>
      <c r="B19348" t="s">
        <v>225</v>
      </c>
      <c r="C19348" t="s">
        <v>456</v>
      </c>
      <c r="D19348">
        <v>1623000000</v>
      </c>
      <c r="E19348">
        <v>2020</v>
      </c>
    </row>
    <row r="19349" spans="1:5" x14ac:dyDescent="0.25">
      <c r="A19349" t="s">
        <v>388</v>
      </c>
      <c r="B19349" t="s">
        <v>225</v>
      </c>
      <c r="C19349" t="s">
        <v>457</v>
      </c>
      <c r="D19349">
        <v>0</v>
      </c>
      <c r="E19349">
        <v>2018</v>
      </c>
    </row>
    <row r="19350" spans="1:5" x14ac:dyDescent="0.25">
      <c r="A19350" t="s">
        <v>388</v>
      </c>
      <c r="B19350" t="s">
        <v>225</v>
      </c>
      <c r="C19350" t="s">
        <v>457</v>
      </c>
      <c r="D19350">
        <v>0</v>
      </c>
      <c r="E19350">
        <v>2020</v>
      </c>
    </row>
    <row r="19351" spans="1:5" x14ac:dyDescent="0.25">
      <c r="A19351" t="s">
        <v>388</v>
      </c>
      <c r="B19351" t="s">
        <v>225</v>
      </c>
      <c r="C19351" t="s">
        <v>494</v>
      </c>
      <c r="D19351">
        <v>0</v>
      </c>
      <c r="E19351">
        <v>2019</v>
      </c>
    </row>
    <row r="19352" spans="1:5" x14ac:dyDescent="0.25">
      <c r="A19352" t="s">
        <v>388</v>
      </c>
      <c r="B19352" t="s">
        <v>225</v>
      </c>
      <c r="C19352" t="s">
        <v>458</v>
      </c>
      <c r="D19352">
        <v>3561000000</v>
      </c>
      <c r="E19352">
        <v>2018</v>
      </c>
    </row>
    <row r="19353" spans="1:5" x14ac:dyDescent="0.25">
      <c r="A19353" t="s">
        <v>388</v>
      </c>
      <c r="B19353" t="s">
        <v>225</v>
      </c>
      <c r="C19353" t="s">
        <v>458</v>
      </c>
      <c r="D19353">
        <v>3477000000</v>
      </c>
      <c r="E19353">
        <v>2019</v>
      </c>
    </row>
    <row r="19354" spans="1:5" x14ac:dyDescent="0.25">
      <c r="A19354" t="s">
        <v>388</v>
      </c>
      <c r="B19354" t="s">
        <v>225</v>
      </c>
      <c r="C19354" t="s">
        <v>458</v>
      </c>
      <c r="D19354">
        <v>3351000000</v>
      </c>
      <c r="E19354">
        <v>2020</v>
      </c>
    </row>
    <row r="19355" spans="1:5" x14ac:dyDescent="0.25">
      <c r="A19355" t="s">
        <v>388</v>
      </c>
      <c r="B19355" t="s">
        <v>225</v>
      </c>
      <c r="C19355" t="s">
        <v>459</v>
      </c>
      <c r="D19355">
        <v>6713000000</v>
      </c>
      <c r="E19355">
        <v>2018</v>
      </c>
    </row>
    <row r="19356" spans="1:5" x14ac:dyDescent="0.25">
      <c r="A19356" t="s">
        <v>388</v>
      </c>
      <c r="B19356" t="s">
        <v>225</v>
      </c>
      <c r="C19356" t="s">
        <v>459</v>
      </c>
      <c r="D19356">
        <v>5723000000</v>
      </c>
      <c r="E19356">
        <v>2019</v>
      </c>
    </row>
    <row r="19357" spans="1:5" x14ac:dyDescent="0.25">
      <c r="A19357" t="s">
        <v>388</v>
      </c>
      <c r="B19357" t="s">
        <v>225</v>
      </c>
      <c r="C19357" t="s">
        <v>459</v>
      </c>
      <c r="D19357">
        <v>5894000000</v>
      </c>
      <c r="E19357">
        <v>2020</v>
      </c>
    </row>
    <row r="19358" spans="1:5" x14ac:dyDescent="0.25">
      <c r="A19358" t="s">
        <v>388</v>
      </c>
      <c r="B19358" t="s">
        <v>225</v>
      </c>
      <c r="C19358" t="s">
        <v>460</v>
      </c>
      <c r="D19358">
        <v>-15857000000</v>
      </c>
      <c r="E19358">
        <v>2018</v>
      </c>
    </row>
    <row r="19359" spans="1:5" x14ac:dyDescent="0.25">
      <c r="A19359" t="s">
        <v>388</v>
      </c>
      <c r="B19359" t="s">
        <v>225</v>
      </c>
      <c r="C19359" t="s">
        <v>460</v>
      </c>
      <c r="D19359">
        <v>-12728000000</v>
      </c>
      <c r="E19359">
        <v>2019</v>
      </c>
    </row>
    <row r="19360" spans="1:5" x14ac:dyDescent="0.25">
      <c r="A19360" t="s">
        <v>388</v>
      </c>
      <c r="B19360" t="s">
        <v>225</v>
      </c>
      <c r="C19360" t="s">
        <v>460</v>
      </c>
      <c r="D19360">
        <v>-12494000000</v>
      </c>
      <c r="E19360">
        <v>2020</v>
      </c>
    </row>
    <row r="19361" spans="1:5" x14ac:dyDescent="0.25">
      <c r="A19361" t="s">
        <v>388</v>
      </c>
      <c r="B19361" t="s">
        <v>225</v>
      </c>
      <c r="C19361" t="s">
        <v>461</v>
      </c>
      <c r="D19361">
        <v>1053000000</v>
      </c>
      <c r="E19361">
        <v>2018</v>
      </c>
    </row>
    <row r="19362" spans="1:5" x14ac:dyDescent="0.25">
      <c r="A19362" t="s">
        <v>388</v>
      </c>
      <c r="B19362" t="s">
        <v>225</v>
      </c>
      <c r="C19362" t="s">
        <v>461</v>
      </c>
      <c r="D19362">
        <v>-1073000000</v>
      </c>
      <c r="E19362">
        <v>2019</v>
      </c>
    </row>
    <row r="19363" spans="1:5" x14ac:dyDescent="0.25">
      <c r="A19363" t="s">
        <v>388</v>
      </c>
      <c r="B19363" t="s">
        <v>225</v>
      </c>
      <c r="C19363" t="s">
        <v>461</v>
      </c>
      <c r="D19363">
        <v>-273000000</v>
      </c>
      <c r="E19363">
        <v>2020</v>
      </c>
    </row>
    <row r="19364" spans="1:5" x14ac:dyDescent="0.25">
      <c r="A19364" t="s">
        <v>388</v>
      </c>
      <c r="B19364" t="s">
        <v>225</v>
      </c>
      <c r="C19364" t="s">
        <v>462</v>
      </c>
      <c r="D19364">
        <v>5687000000</v>
      </c>
      <c r="E19364">
        <v>2018</v>
      </c>
    </row>
    <row r="19365" spans="1:5" x14ac:dyDescent="0.25">
      <c r="A19365" t="s">
        <v>388</v>
      </c>
      <c r="B19365" t="s">
        <v>225</v>
      </c>
      <c r="C19365" t="s">
        <v>462</v>
      </c>
      <c r="D19365">
        <v>6071000000</v>
      </c>
      <c r="E19365">
        <v>2019</v>
      </c>
    </row>
    <row r="19366" spans="1:5" x14ac:dyDescent="0.25">
      <c r="A19366" t="s">
        <v>388</v>
      </c>
      <c r="B19366" t="s">
        <v>225</v>
      </c>
      <c r="C19366" t="s">
        <v>462</v>
      </c>
      <c r="D19366">
        <v>4808000000</v>
      </c>
      <c r="E19366">
        <v>2020</v>
      </c>
    </row>
    <row r="19367" spans="1:5" x14ac:dyDescent="0.25">
      <c r="A19367" t="s">
        <v>388</v>
      </c>
      <c r="B19367" t="s">
        <v>225</v>
      </c>
      <c r="C19367" t="s">
        <v>463</v>
      </c>
      <c r="D19367">
        <v>-59000000</v>
      </c>
      <c r="E19367">
        <v>2018</v>
      </c>
    </row>
    <row r="19368" spans="1:5" x14ac:dyDescent="0.25">
      <c r="A19368" t="s">
        <v>388</v>
      </c>
      <c r="B19368" t="s">
        <v>225</v>
      </c>
      <c r="C19368" t="s">
        <v>463</v>
      </c>
      <c r="D19368">
        <v>126000000</v>
      </c>
      <c r="E19368">
        <v>2019</v>
      </c>
    </row>
    <row r="19369" spans="1:5" x14ac:dyDescent="0.25">
      <c r="A19369" t="s">
        <v>388</v>
      </c>
      <c r="B19369" t="s">
        <v>225</v>
      </c>
      <c r="C19369" t="s">
        <v>463</v>
      </c>
      <c r="D19369">
        <v>-13000000</v>
      </c>
      <c r="E19369">
        <v>2020</v>
      </c>
    </row>
    <row r="19370" spans="1:5" x14ac:dyDescent="0.25">
      <c r="A19370" t="s">
        <v>388</v>
      </c>
      <c r="B19370" t="s">
        <v>225</v>
      </c>
      <c r="C19370" t="s">
        <v>12</v>
      </c>
      <c r="D19370">
        <v>2235000000</v>
      </c>
      <c r="E19370">
        <v>2018</v>
      </c>
    </row>
    <row r="19371" spans="1:5" x14ac:dyDescent="0.25">
      <c r="A19371" t="s">
        <v>388</v>
      </c>
      <c r="B19371" t="s">
        <v>225</v>
      </c>
      <c r="C19371" t="s">
        <v>12</v>
      </c>
      <c r="D19371">
        <v>3249000000</v>
      </c>
      <c r="E19371">
        <v>2019</v>
      </c>
    </row>
    <row r="19372" spans="1:5" x14ac:dyDescent="0.25">
      <c r="A19372" t="s">
        <v>388</v>
      </c>
      <c r="B19372" t="s">
        <v>225</v>
      </c>
      <c r="C19372" t="s">
        <v>12</v>
      </c>
      <c r="D19372">
        <v>3763000000</v>
      </c>
      <c r="E19372">
        <v>2020</v>
      </c>
    </row>
    <row r="19373" spans="1:5" x14ac:dyDescent="0.25">
      <c r="A19373" t="s">
        <v>388</v>
      </c>
      <c r="B19373" t="s">
        <v>225</v>
      </c>
      <c r="C19373" t="s">
        <v>464</v>
      </c>
      <c r="D19373">
        <v>420000000</v>
      </c>
      <c r="E19373">
        <v>2018</v>
      </c>
    </row>
    <row r="19374" spans="1:5" x14ac:dyDescent="0.25">
      <c r="A19374" t="s">
        <v>388</v>
      </c>
      <c r="B19374" t="s">
        <v>225</v>
      </c>
      <c r="C19374" t="s">
        <v>464</v>
      </c>
      <c r="D19374">
        <v>475000000</v>
      </c>
      <c r="E19374">
        <v>2019</v>
      </c>
    </row>
    <row r="19375" spans="1:5" x14ac:dyDescent="0.25">
      <c r="A19375" t="s">
        <v>388</v>
      </c>
      <c r="B19375" t="s">
        <v>225</v>
      </c>
      <c r="C19375" t="s">
        <v>464</v>
      </c>
      <c r="D19375">
        <v>524000000</v>
      </c>
      <c r="E19375">
        <v>2020</v>
      </c>
    </row>
    <row r="19376" spans="1:5" x14ac:dyDescent="0.25">
      <c r="A19376" t="s">
        <v>388</v>
      </c>
      <c r="B19376" t="s">
        <v>225</v>
      </c>
      <c r="C19376" t="s">
        <v>465</v>
      </c>
      <c r="D19376">
        <v>616000000</v>
      </c>
      <c r="E19376">
        <v>2018</v>
      </c>
    </row>
    <row r="19377" spans="1:5" x14ac:dyDescent="0.25">
      <c r="A19377" t="s">
        <v>388</v>
      </c>
      <c r="B19377" t="s">
        <v>225</v>
      </c>
      <c r="C19377" t="s">
        <v>465</v>
      </c>
      <c r="D19377">
        <v>952000000</v>
      </c>
      <c r="E19377">
        <v>2019</v>
      </c>
    </row>
    <row r="19378" spans="1:5" x14ac:dyDescent="0.25">
      <c r="A19378" t="s">
        <v>388</v>
      </c>
      <c r="B19378" t="s">
        <v>225</v>
      </c>
      <c r="C19378" t="s">
        <v>465</v>
      </c>
      <c r="D19378">
        <v>1280000000</v>
      </c>
      <c r="E19378">
        <v>2020</v>
      </c>
    </row>
    <row r="19379" spans="1:5" x14ac:dyDescent="0.25">
      <c r="A19379" t="s">
        <v>388</v>
      </c>
      <c r="B19379" t="s">
        <v>225</v>
      </c>
      <c r="C19379" t="s">
        <v>466</v>
      </c>
      <c r="D19379">
        <v>1350000000</v>
      </c>
      <c r="E19379">
        <v>2018</v>
      </c>
    </row>
    <row r="19380" spans="1:5" x14ac:dyDescent="0.25">
      <c r="A19380" t="s">
        <v>388</v>
      </c>
      <c r="B19380" t="s">
        <v>225</v>
      </c>
      <c r="C19380" t="s">
        <v>466</v>
      </c>
      <c r="D19380">
        <v>1685000000</v>
      </c>
      <c r="E19380">
        <v>2019</v>
      </c>
    </row>
    <row r="19381" spans="1:5" x14ac:dyDescent="0.25">
      <c r="A19381" t="s">
        <v>388</v>
      </c>
      <c r="B19381" t="s">
        <v>225</v>
      </c>
      <c r="C19381" t="s">
        <v>466</v>
      </c>
      <c r="D19381">
        <v>1526000000</v>
      </c>
      <c r="E19381">
        <v>2020</v>
      </c>
    </row>
    <row r="19382" spans="1:5" x14ac:dyDescent="0.25">
      <c r="A19382" t="s">
        <v>388</v>
      </c>
      <c r="B19382" t="s">
        <v>225</v>
      </c>
      <c r="C19382" t="s">
        <v>467</v>
      </c>
      <c r="D19382">
        <v>318000000</v>
      </c>
      <c r="E19382">
        <v>2018</v>
      </c>
    </row>
    <row r="19383" spans="1:5" x14ac:dyDescent="0.25">
      <c r="A19383" t="s">
        <v>388</v>
      </c>
      <c r="B19383" t="s">
        <v>225</v>
      </c>
      <c r="C19383" t="s">
        <v>467</v>
      </c>
      <c r="D19383">
        <v>288000000</v>
      </c>
      <c r="E19383">
        <v>2019</v>
      </c>
    </row>
    <row r="19384" spans="1:5" x14ac:dyDescent="0.25">
      <c r="A19384" t="s">
        <v>388</v>
      </c>
      <c r="B19384" t="s">
        <v>225</v>
      </c>
      <c r="C19384" t="s">
        <v>467</v>
      </c>
      <c r="D19384">
        <v>198000000</v>
      </c>
      <c r="E19384">
        <v>2020</v>
      </c>
    </row>
    <row r="19385" spans="1:5" x14ac:dyDescent="0.25">
      <c r="A19385" t="s">
        <v>388</v>
      </c>
      <c r="B19385" t="s">
        <v>225</v>
      </c>
      <c r="C19385" t="s">
        <v>468</v>
      </c>
      <c r="D19385">
        <v>0</v>
      </c>
      <c r="E19385">
        <v>2018</v>
      </c>
    </row>
    <row r="19386" spans="1:5" x14ac:dyDescent="0.25">
      <c r="A19386" t="s">
        <v>388</v>
      </c>
      <c r="B19386" t="s">
        <v>225</v>
      </c>
      <c r="C19386" t="s">
        <v>468</v>
      </c>
      <c r="D19386">
        <v>0</v>
      </c>
      <c r="E19386">
        <v>2019</v>
      </c>
    </row>
    <row r="19387" spans="1:5" x14ac:dyDescent="0.25">
      <c r="A19387" t="s">
        <v>388</v>
      </c>
      <c r="B19387" t="s">
        <v>225</v>
      </c>
      <c r="C19387" t="s">
        <v>468</v>
      </c>
      <c r="D19387">
        <v>0</v>
      </c>
      <c r="E19387">
        <v>2020</v>
      </c>
    </row>
    <row r="19388" spans="1:5" x14ac:dyDescent="0.25">
      <c r="A19388" t="s">
        <v>388</v>
      </c>
      <c r="B19388" t="s">
        <v>225</v>
      </c>
      <c r="C19388" t="s">
        <v>469</v>
      </c>
      <c r="D19388">
        <v>2555000000</v>
      </c>
      <c r="E19388">
        <v>2018</v>
      </c>
    </row>
    <row r="19389" spans="1:5" x14ac:dyDescent="0.25">
      <c r="A19389" t="s">
        <v>388</v>
      </c>
      <c r="B19389" t="s">
        <v>225</v>
      </c>
      <c r="C19389" t="s">
        <v>469</v>
      </c>
      <c r="D19389">
        <v>3008000000</v>
      </c>
      <c r="E19389">
        <v>2019</v>
      </c>
    </row>
    <row r="19390" spans="1:5" x14ac:dyDescent="0.25">
      <c r="A19390" t="s">
        <v>388</v>
      </c>
      <c r="B19390" t="s">
        <v>225</v>
      </c>
      <c r="C19390" t="s">
        <v>469</v>
      </c>
      <c r="D19390">
        <v>3426000000</v>
      </c>
      <c r="E19390">
        <v>2020</v>
      </c>
    </row>
    <row r="19391" spans="1:5" x14ac:dyDescent="0.25">
      <c r="A19391" t="s">
        <v>388</v>
      </c>
      <c r="B19391" t="s">
        <v>225</v>
      </c>
      <c r="C19391" t="s">
        <v>470</v>
      </c>
      <c r="D19391">
        <v>0</v>
      </c>
      <c r="E19391">
        <v>2018</v>
      </c>
    </row>
    <row r="19392" spans="1:5" x14ac:dyDescent="0.25">
      <c r="A19392" t="s">
        <v>388</v>
      </c>
      <c r="B19392" t="s">
        <v>225</v>
      </c>
      <c r="C19392" t="s">
        <v>470</v>
      </c>
      <c r="D19392">
        <v>0</v>
      </c>
      <c r="E19392">
        <v>2019</v>
      </c>
    </row>
    <row r="19393" spans="1:5" x14ac:dyDescent="0.25">
      <c r="A19393" t="s">
        <v>388</v>
      </c>
      <c r="B19393" t="s">
        <v>225</v>
      </c>
      <c r="C19393" t="s">
        <v>470</v>
      </c>
      <c r="D19393">
        <v>0</v>
      </c>
      <c r="E19393">
        <v>2020</v>
      </c>
    </row>
    <row r="19394" spans="1:5" x14ac:dyDescent="0.25">
      <c r="A19394" t="s">
        <v>388</v>
      </c>
      <c r="B19394" t="s">
        <v>225</v>
      </c>
      <c r="C19394" t="s">
        <v>471</v>
      </c>
      <c r="D19394">
        <v>0</v>
      </c>
      <c r="E19394">
        <v>2018</v>
      </c>
    </row>
    <row r="19395" spans="1:5" x14ac:dyDescent="0.25">
      <c r="A19395" t="s">
        <v>388</v>
      </c>
      <c r="B19395" t="s">
        <v>225</v>
      </c>
      <c r="C19395" t="s">
        <v>471</v>
      </c>
      <c r="D19395">
        <v>0</v>
      </c>
      <c r="E19395">
        <v>2019</v>
      </c>
    </row>
    <row r="19396" spans="1:5" x14ac:dyDescent="0.25">
      <c r="A19396" t="s">
        <v>388</v>
      </c>
      <c r="B19396" t="s">
        <v>225</v>
      </c>
      <c r="C19396" t="s">
        <v>471</v>
      </c>
      <c r="D19396">
        <v>0</v>
      </c>
      <c r="E19396">
        <v>2020</v>
      </c>
    </row>
    <row r="19397" spans="1:5" x14ac:dyDescent="0.25">
      <c r="A19397" t="s">
        <v>388</v>
      </c>
      <c r="B19397" t="s">
        <v>225</v>
      </c>
      <c r="C19397" t="s">
        <v>472</v>
      </c>
      <c r="D19397">
        <v>0</v>
      </c>
      <c r="E19397">
        <v>2018</v>
      </c>
    </row>
    <row r="19398" spans="1:5" x14ac:dyDescent="0.25">
      <c r="A19398" t="s">
        <v>388</v>
      </c>
      <c r="B19398" t="s">
        <v>225</v>
      </c>
      <c r="C19398" t="s">
        <v>472</v>
      </c>
      <c r="D19398">
        <v>0</v>
      </c>
      <c r="E19398">
        <v>2019</v>
      </c>
    </row>
    <row r="19399" spans="1:5" x14ac:dyDescent="0.25">
      <c r="A19399" t="s">
        <v>388</v>
      </c>
      <c r="B19399" t="s">
        <v>225</v>
      </c>
      <c r="C19399" t="s">
        <v>472</v>
      </c>
      <c r="D19399">
        <v>0</v>
      </c>
      <c r="E19399">
        <v>2020</v>
      </c>
    </row>
    <row r="19400" spans="1:5" x14ac:dyDescent="0.25">
      <c r="A19400" t="s">
        <v>388</v>
      </c>
      <c r="B19400" t="s">
        <v>225</v>
      </c>
      <c r="C19400" t="s">
        <v>473</v>
      </c>
      <c r="D19400">
        <v>0</v>
      </c>
      <c r="E19400">
        <v>2018</v>
      </c>
    </row>
    <row r="19401" spans="1:5" x14ac:dyDescent="0.25">
      <c r="A19401" t="s">
        <v>388</v>
      </c>
      <c r="B19401" t="s">
        <v>225</v>
      </c>
      <c r="C19401" t="s">
        <v>473</v>
      </c>
      <c r="D19401">
        <v>0</v>
      </c>
      <c r="E19401">
        <v>2019</v>
      </c>
    </row>
    <row r="19402" spans="1:5" x14ac:dyDescent="0.25">
      <c r="A19402" t="s">
        <v>388</v>
      </c>
      <c r="B19402" t="s">
        <v>225</v>
      </c>
      <c r="C19402" t="s">
        <v>473</v>
      </c>
      <c r="D19402">
        <v>0</v>
      </c>
      <c r="E19402">
        <v>2020</v>
      </c>
    </row>
    <row r="19403" spans="1:5" x14ac:dyDescent="0.25">
      <c r="A19403" t="s">
        <v>388</v>
      </c>
      <c r="B19403" t="s">
        <v>225</v>
      </c>
      <c r="C19403" t="s">
        <v>474</v>
      </c>
      <c r="D19403">
        <v>0</v>
      </c>
      <c r="E19403">
        <v>2018</v>
      </c>
    </row>
    <row r="19404" spans="1:5" x14ac:dyDescent="0.25">
      <c r="A19404" t="s">
        <v>388</v>
      </c>
      <c r="B19404" t="s">
        <v>225</v>
      </c>
      <c r="C19404" t="s">
        <v>474</v>
      </c>
      <c r="D19404">
        <v>0</v>
      </c>
      <c r="E19404">
        <v>2019</v>
      </c>
    </row>
    <row r="19405" spans="1:5" x14ac:dyDescent="0.25">
      <c r="A19405" t="s">
        <v>388</v>
      </c>
      <c r="B19405" t="s">
        <v>225</v>
      </c>
      <c r="C19405" t="s">
        <v>474</v>
      </c>
      <c r="D19405">
        <v>0</v>
      </c>
      <c r="E19405">
        <v>2020</v>
      </c>
    </row>
    <row r="19406" spans="1:5" x14ac:dyDescent="0.25">
      <c r="A19406" t="s">
        <v>388</v>
      </c>
      <c r="B19406" t="s">
        <v>225</v>
      </c>
      <c r="C19406" t="s">
        <v>475</v>
      </c>
      <c r="D19406">
        <v>373000000</v>
      </c>
      <c r="E19406">
        <v>2018</v>
      </c>
    </row>
    <row r="19407" spans="1:5" x14ac:dyDescent="0.25">
      <c r="A19407" t="s">
        <v>388</v>
      </c>
      <c r="B19407" t="s">
        <v>225</v>
      </c>
      <c r="C19407" t="s">
        <v>475</v>
      </c>
      <c r="D19407">
        <v>539000000</v>
      </c>
      <c r="E19407">
        <v>2019</v>
      </c>
    </row>
    <row r="19408" spans="1:5" x14ac:dyDescent="0.25">
      <c r="A19408" t="s">
        <v>388</v>
      </c>
      <c r="B19408" t="s">
        <v>225</v>
      </c>
      <c r="C19408" t="s">
        <v>475</v>
      </c>
      <c r="D19408">
        <v>470000000</v>
      </c>
      <c r="E19408">
        <v>2020</v>
      </c>
    </row>
    <row r="19409" spans="1:5" x14ac:dyDescent="0.25">
      <c r="A19409" t="s">
        <v>388</v>
      </c>
      <c r="B19409" t="s">
        <v>225</v>
      </c>
      <c r="C19409" t="s">
        <v>476</v>
      </c>
      <c r="D19409">
        <v>0</v>
      </c>
      <c r="E19409">
        <v>2018</v>
      </c>
    </row>
    <row r="19410" spans="1:5" x14ac:dyDescent="0.25">
      <c r="A19410" t="s">
        <v>388</v>
      </c>
      <c r="B19410" t="s">
        <v>225</v>
      </c>
      <c r="C19410" t="s">
        <v>476</v>
      </c>
      <c r="D19410">
        <v>0</v>
      </c>
      <c r="E19410">
        <v>2019</v>
      </c>
    </row>
    <row r="19411" spans="1:5" x14ac:dyDescent="0.25">
      <c r="A19411" t="s">
        <v>388</v>
      </c>
      <c r="B19411" t="s">
        <v>225</v>
      </c>
      <c r="C19411" t="s">
        <v>476</v>
      </c>
      <c r="D19411">
        <v>0</v>
      </c>
      <c r="E19411">
        <v>2020</v>
      </c>
    </row>
    <row r="19412" spans="1:5" x14ac:dyDescent="0.25">
      <c r="A19412" t="s">
        <v>388</v>
      </c>
      <c r="B19412" t="s">
        <v>225</v>
      </c>
      <c r="C19412" t="s">
        <v>477</v>
      </c>
      <c r="D19412">
        <v>5100000000</v>
      </c>
      <c r="E19412">
        <v>2018</v>
      </c>
    </row>
    <row r="19413" spans="1:5" x14ac:dyDescent="0.25">
      <c r="A19413" t="s">
        <v>388</v>
      </c>
      <c r="B19413" t="s">
        <v>225</v>
      </c>
      <c r="C19413" t="s">
        <v>477</v>
      </c>
      <c r="D19413">
        <v>2960000000</v>
      </c>
      <c r="E19413">
        <v>2019</v>
      </c>
    </row>
    <row r="19414" spans="1:5" x14ac:dyDescent="0.25">
      <c r="A19414" t="s">
        <v>388</v>
      </c>
      <c r="B19414" t="s">
        <v>225</v>
      </c>
      <c r="C19414" t="s">
        <v>477</v>
      </c>
      <c r="D19414">
        <v>2553000000</v>
      </c>
      <c r="E19414">
        <v>2020</v>
      </c>
    </row>
    <row r="19415" spans="1:5" x14ac:dyDescent="0.25">
      <c r="A19415" t="s">
        <v>388</v>
      </c>
      <c r="B19415" t="s">
        <v>225</v>
      </c>
      <c r="C19415" t="s">
        <v>478</v>
      </c>
      <c r="D19415">
        <v>1559000000</v>
      </c>
      <c r="E19415">
        <v>2018</v>
      </c>
    </row>
    <row r="19416" spans="1:5" x14ac:dyDescent="0.25">
      <c r="A19416" t="s">
        <v>388</v>
      </c>
      <c r="B19416" t="s">
        <v>225</v>
      </c>
      <c r="C19416" t="s">
        <v>478</v>
      </c>
      <c r="D19416">
        <v>1544000000</v>
      </c>
      <c r="E19416">
        <v>2019</v>
      </c>
    </row>
    <row r="19417" spans="1:5" x14ac:dyDescent="0.25">
      <c r="A19417" t="s">
        <v>388</v>
      </c>
      <c r="B19417" t="s">
        <v>225</v>
      </c>
      <c r="C19417" t="s">
        <v>478</v>
      </c>
      <c r="D19417">
        <v>1530000000</v>
      </c>
      <c r="E19417">
        <v>2020</v>
      </c>
    </row>
    <row r="19418" spans="1:5" x14ac:dyDescent="0.25">
      <c r="A19418" t="s">
        <v>388</v>
      </c>
      <c r="B19418" t="s">
        <v>225</v>
      </c>
      <c r="C19418" t="s">
        <v>479</v>
      </c>
      <c r="D19418">
        <v>37906000000</v>
      </c>
      <c r="E19418">
        <v>2018</v>
      </c>
    </row>
    <row r="19419" spans="1:5" x14ac:dyDescent="0.25">
      <c r="A19419" t="s">
        <v>388</v>
      </c>
      <c r="B19419" t="s">
        <v>225</v>
      </c>
      <c r="C19419" t="s">
        <v>479</v>
      </c>
      <c r="D19419">
        <v>39898000000</v>
      </c>
      <c r="E19419">
        <v>2019</v>
      </c>
    </row>
    <row r="19420" spans="1:5" x14ac:dyDescent="0.25">
      <c r="A19420" t="s">
        <v>388</v>
      </c>
      <c r="B19420" t="s">
        <v>225</v>
      </c>
      <c r="C19420" t="s">
        <v>479</v>
      </c>
      <c r="D19420">
        <v>42051000000</v>
      </c>
      <c r="E19420">
        <v>2020</v>
      </c>
    </row>
    <row r="19421" spans="1:5" x14ac:dyDescent="0.25">
      <c r="A19421" t="s">
        <v>388</v>
      </c>
      <c r="B19421" t="s">
        <v>225</v>
      </c>
      <c r="C19421" t="s">
        <v>480</v>
      </c>
      <c r="D19421">
        <v>15784000000</v>
      </c>
      <c r="E19421">
        <v>2018</v>
      </c>
    </row>
    <row r="19422" spans="1:5" x14ac:dyDescent="0.25">
      <c r="A19422" t="s">
        <v>388</v>
      </c>
      <c r="B19422" t="s">
        <v>225</v>
      </c>
      <c r="C19422" t="s">
        <v>480</v>
      </c>
      <c r="D19422">
        <v>14383000000</v>
      </c>
      <c r="E19422">
        <v>2019</v>
      </c>
    </row>
    <row r="19423" spans="1:5" x14ac:dyDescent="0.25">
      <c r="A19423" t="s">
        <v>388</v>
      </c>
      <c r="B19423" t="s">
        <v>225</v>
      </c>
      <c r="C19423" t="s">
        <v>480</v>
      </c>
      <c r="D19423">
        <v>14461000000</v>
      </c>
      <c r="E19423">
        <v>2020</v>
      </c>
    </row>
    <row r="19424" spans="1:5" x14ac:dyDescent="0.25">
      <c r="A19424" t="s">
        <v>388</v>
      </c>
      <c r="B19424" t="s">
        <v>225</v>
      </c>
      <c r="C19424" t="s">
        <v>481</v>
      </c>
      <c r="D19424">
        <v>1684000000</v>
      </c>
      <c r="E19424">
        <v>2018</v>
      </c>
    </row>
    <row r="19425" spans="1:5" x14ac:dyDescent="0.25">
      <c r="A19425" t="s">
        <v>388</v>
      </c>
      <c r="B19425" t="s">
        <v>225</v>
      </c>
      <c r="C19425" t="s">
        <v>481</v>
      </c>
      <c r="D19425">
        <v>1645000000</v>
      </c>
      <c r="E19425">
        <v>2019</v>
      </c>
    </row>
    <row r="19426" spans="1:5" x14ac:dyDescent="0.25">
      <c r="A19426" t="s">
        <v>388</v>
      </c>
      <c r="B19426" t="s">
        <v>225</v>
      </c>
      <c r="C19426" t="s">
        <v>481</v>
      </c>
      <c r="D19426">
        <v>1623000000</v>
      </c>
      <c r="E19426">
        <v>2020</v>
      </c>
    </row>
    <row r="19427" spans="1:5" x14ac:dyDescent="0.25">
      <c r="A19427" t="s">
        <v>388</v>
      </c>
      <c r="B19427" t="s">
        <v>225</v>
      </c>
      <c r="C19427" t="s">
        <v>482</v>
      </c>
      <c r="D19427">
        <v>0</v>
      </c>
      <c r="E19427">
        <v>2018</v>
      </c>
    </row>
    <row r="19428" spans="1:5" x14ac:dyDescent="0.25">
      <c r="A19428" t="s">
        <v>388</v>
      </c>
      <c r="B19428" t="s">
        <v>225</v>
      </c>
      <c r="C19428" t="s">
        <v>482</v>
      </c>
      <c r="D19428">
        <v>0</v>
      </c>
      <c r="E19428">
        <v>2019</v>
      </c>
    </row>
    <row r="19429" spans="1:5" x14ac:dyDescent="0.25">
      <c r="A19429" t="s">
        <v>388</v>
      </c>
      <c r="B19429" t="s">
        <v>225</v>
      </c>
      <c r="C19429" t="s">
        <v>482</v>
      </c>
      <c r="D19429">
        <v>0</v>
      </c>
      <c r="E19429">
        <v>2020</v>
      </c>
    </row>
    <row r="19430" spans="1:5" x14ac:dyDescent="0.25">
      <c r="A19430" t="s">
        <v>388</v>
      </c>
      <c r="B19430" t="s">
        <v>225</v>
      </c>
      <c r="C19430" t="s">
        <v>483</v>
      </c>
      <c r="D19430">
        <v>1795000000</v>
      </c>
      <c r="E19430">
        <v>2018</v>
      </c>
    </row>
    <row r="19431" spans="1:5" x14ac:dyDescent="0.25">
      <c r="A19431" t="s">
        <v>388</v>
      </c>
      <c r="B19431" t="s">
        <v>225</v>
      </c>
      <c r="C19431" t="s">
        <v>483</v>
      </c>
      <c r="D19431">
        <v>2950000000</v>
      </c>
      <c r="E19431">
        <v>2019</v>
      </c>
    </row>
    <row r="19432" spans="1:5" x14ac:dyDescent="0.25">
      <c r="A19432" t="s">
        <v>388</v>
      </c>
      <c r="B19432" t="s">
        <v>225</v>
      </c>
      <c r="C19432" t="s">
        <v>483</v>
      </c>
      <c r="D19432">
        <v>3461000000</v>
      </c>
      <c r="E19432">
        <v>2020</v>
      </c>
    </row>
    <row r="19433" spans="1:5" x14ac:dyDescent="0.25">
      <c r="A19433" t="s">
        <v>388</v>
      </c>
      <c r="B19433" t="s">
        <v>225</v>
      </c>
      <c r="C19433" t="s">
        <v>484</v>
      </c>
      <c r="D19433">
        <v>232000000</v>
      </c>
      <c r="E19433">
        <v>2018</v>
      </c>
    </row>
    <row r="19434" spans="1:5" x14ac:dyDescent="0.25">
      <c r="A19434" t="s">
        <v>388</v>
      </c>
      <c r="B19434" t="s">
        <v>225</v>
      </c>
      <c r="C19434" t="s">
        <v>484</v>
      </c>
      <c r="D19434">
        <v>217000000</v>
      </c>
      <c r="E19434">
        <v>2019</v>
      </c>
    </row>
    <row r="19435" spans="1:5" x14ac:dyDescent="0.25">
      <c r="A19435" t="s">
        <v>388</v>
      </c>
      <c r="B19435" t="s">
        <v>225</v>
      </c>
      <c r="C19435" t="s">
        <v>484</v>
      </c>
      <c r="D19435">
        <v>224000000</v>
      </c>
      <c r="E19435">
        <v>2020</v>
      </c>
    </row>
    <row r="19436" spans="1:5" x14ac:dyDescent="0.25">
      <c r="A19436" t="s">
        <v>388</v>
      </c>
      <c r="B19436" t="s">
        <v>225</v>
      </c>
      <c r="C19436" t="s">
        <v>485</v>
      </c>
      <c r="D19436">
        <v>8994000000</v>
      </c>
      <c r="E19436">
        <v>2018</v>
      </c>
    </row>
    <row r="19437" spans="1:5" x14ac:dyDescent="0.25">
      <c r="A19437" t="s">
        <v>388</v>
      </c>
      <c r="B19437" t="s">
        <v>225</v>
      </c>
      <c r="C19437" t="s">
        <v>485</v>
      </c>
      <c r="D19437">
        <v>9187000000</v>
      </c>
      <c r="E19437">
        <v>2020</v>
      </c>
    </row>
    <row r="19438" spans="1:5" x14ac:dyDescent="0.25">
      <c r="A19438" t="s">
        <v>388</v>
      </c>
      <c r="B19438" t="s">
        <v>225</v>
      </c>
      <c r="C19438" t="s">
        <v>495</v>
      </c>
      <c r="D19438">
        <v>0</v>
      </c>
      <c r="E19438">
        <v>2019</v>
      </c>
    </row>
    <row r="19439" spans="1:5" x14ac:dyDescent="0.25">
      <c r="A19439" t="s">
        <v>388</v>
      </c>
      <c r="B19439" t="s">
        <v>225</v>
      </c>
      <c r="C19439" t="s">
        <v>486</v>
      </c>
      <c r="D19439">
        <v>782000000</v>
      </c>
      <c r="E19439">
        <v>2018</v>
      </c>
    </row>
    <row r="19440" spans="1:5" x14ac:dyDescent="0.25">
      <c r="A19440" t="s">
        <v>388</v>
      </c>
      <c r="B19440" t="s">
        <v>225</v>
      </c>
      <c r="C19440" t="s">
        <v>486</v>
      </c>
      <c r="D19440">
        <v>-1000000</v>
      </c>
      <c r="E19440">
        <v>2019</v>
      </c>
    </row>
    <row r="19441" spans="1:5" x14ac:dyDescent="0.25">
      <c r="A19441" t="s">
        <v>388</v>
      </c>
      <c r="B19441" t="s">
        <v>225</v>
      </c>
      <c r="C19441" t="s">
        <v>486</v>
      </c>
      <c r="D19441">
        <v>670000000</v>
      </c>
      <c r="E19441">
        <v>2020</v>
      </c>
    </row>
    <row r="19442" spans="1:5" x14ac:dyDescent="0.25">
      <c r="A19442" t="s">
        <v>390</v>
      </c>
      <c r="B19442" t="s">
        <v>227</v>
      </c>
      <c r="C19442" t="s">
        <v>411</v>
      </c>
      <c r="D19442">
        <v>16705000000</v>
      </c>
      <c r="E19442">
        <v>2018</v>
      </c>
    </row>
    <row r="19443" spans="1:5" x14ac:dyDescent="0.25">
      <c r="A19443" t="s">
        <v>390</v>
      </c>
      <c r="B19443" t="s">
        <v>227</v>
      </c>
      <c r="C19443" t="s">
        <v>411</v>
      </c>
      <c r="D19443">
        <v>19005000000</v>
      </c>
      <c r="E19443">
        <v>2019</v>
      </c>
    </row>
    <row r="19444" spans="1:5" x14ac:dyDescent="0.25">
      <c r="A19444" t="s">
        <v>390</v>
      </c>
      <c r="B19444" t="s">
        <v>227</v>
      </c>
      <c r="C19444" t="s">
        <v>411</v>
      </c>
      <c r="D19444">
        <v>22495000000</v>
      </c>
      <c r="E19444">
        <v>2020</v>
      </c>
    </row>
    <row r="19445" spans="1:5" x14ac:dyDescent="0.25">
      <c r="A19445" t="s">
        <v>390</v>
      </c>
      <c r="B19445" t="s">
        <v>227</v>
      </c>
      <c r="C19445" t="s">
        <v>10</v>
      </c>
      <c r="D19445">
        <v>11388000000</v>
      </c>
      <c r="E19445">
        <v>2018</v>
      </c>
    </row>
    <row r="19446" spans="1:5" x14ac:dyDescent="0.25">
      <c r="A19446" t="s">
        <v>390</v>
      </c>
      <c r="B19446" t="s">
        <v>227</v>
      </c>
      <c r="C19446" t="s">
        <v>10</v>
      </c>
      <c r="D19446">
        <v>11822000000</v>
      </c>
      <c r="E19446">
        <v>2019</v>
      </c>
    </row>
    <row r="19447" spans="1:5" x14ac:dyDescent="0.25">
      <c r="A19447" t="s">
        <v>390</v>
      </c>
      <c r="B19447" t="s">
        <v>227</v>
      </c>
      <c r="C19447" t="s">
        <v>10</v>
      </c>
      <c r="D19447">
        <v>12870000000</v>
      </c>
      <c r="E19447">
        <v>2020</v>
      </c>
    </row>
    <row r="19448" spans="1:5" x14ac:dyDescent="0.25">
      <c r="A19448" t="s">
        <v>390</v>
      </c>
      <c r="B19448" t="s">
        <v>227</v>
      </c>
      <c r="C19448" t="s">
        <v>412</v>
      </c>
      <c r="D19448">
        <v>0</v>
      </c>
      <c r="E19448">
        <v>2018</v>
      </c>
    </row>
    <row r="19449" spans="1:5" x14ac:dyDescent="0.25">
      <c r="A19449" t="s">
        <v>390</v>
      </c>
      <c r="B19449" t="s">
        <v>227</v>
      </c>
      <c r="C19449" t="s">
        <v>412</v>
      </c>
      <c r="D19449">
        <v>7000000</v>
      </c>
      <c r="E19449">
        <v>2019</v>
      </c>
    </row>
    <row r="19450" spans="1:5" x14ac:dyDescent="0.25">
      <c r="A19450" t="s">
        <v>390</v>
      </c>
      <c r="B19450" t="s">
        <v>227</v>
      </c>
      <c r="C19450" t="s">
        <v>412</v>
      </c>
      <c r="D19450">
        <v>0</v>
      </c>
      <c r="E19450">
        <v>2020</v>
      </c>
    </row>
    <row r="19451" spans="1:5" x14ac:dyDescent="0.25">
      <c r="A19451" t="s">
        <v>390</v>
      </c>
      <c r="B19451" t="s">
        <v>227</v>
      </c>
      <c r="C19451" t="s">
        <v>413</v>
      </c>
      <c r="D19451">
        <v>609000000</v>
      </c>
      <c r="E19451">
        <v>2018</v>
      </c>
    </row>
    <row r="19452" spans="1:5" x14ac:dyDescent="0.25">
      <c r="A19452" t="s">
        <v>390</v>
      </c>
      <c r="B19452" t="s">
        <v>227</v>
      </c>
      <c r="C19452" t="s">
        <v>413</v>
      </c>
      <c r="D19452">
        <v>821000000</v>
      </c>
      <c r="E19452">
        <v>2019</v>
      </c>
    </row>
    <row r="19453" spans="1:5" x14ac:dyDescent="0.25">
      <c r="A19453" t="s">
        <v>390</v>
      </c>
      <c r="B19453" t="s">
        <v>227</v>
      </c>
      <c r="C19453" t="s">
        <v>413</v>
      </c>
      <c r="D19453">
        <v>619000000</v>
      </c>
      <c r="E19453">
        <v>2020</v>
      </c>
    </row>
    <row r="19454" spans="1:5" x14ac:dyDescent="0.25">
      <c r="A19454" t="s">
        <v>390</v>
      </c>
      <c r="B19454" t="s">
        <v>227</v>
      </c>
      <c r="C19454" t="s">
        <v>15</v>
      </c>
      <c r="D19454">
        <v>152221000000</v>
      </c>
      <c r="E19454">
        <v>2018</v>
      </c>
    </row>
    <row r="19455" spans="1:5" x14ac:dyDescent="0.25">
      <c r="A19455" t="s">
        <v>390</v>
      </c>
      <c r="B19455" t="s">
        <v>227</v>
      </c>
      <c r="C19455" t="s">
        <v>15</v>
      </c>
      <c r="D19455">
        <v>173889000000</v>
      </c>
      <c r="E19455">
        <v>2019</v>
      </c>
    </row>
    <row r="19456" spans="1:5" x14ac:dyDescent="0.25">
      <c r="A19456" t="s">
        <v>390</v>
      </c>
      <c r="B19456" t="s">
        <v>227</v>
      </c>
      <c r="C19456" t="s">
        <v>15</v>
      </c>
      <c r="D19456">
        <v>197289000000</v>
      </c>
      <c r="E19456">
        <v>2020</v>
      </c>
    </row>
    <row r="19457" spans="1:5" x14ac:dyDescent="0.25">
      <c r="A19457" t="s">
        <v>390</v>
      </c>
      <c r="B19457" t="s">
        <v>227</v>
      </c>
      <c r="C19457" t="s">
        <v>414</v>
      </c>
      <c r="D19457">
        <v>-2063000000</v>
      </c>
      <c r="E19457">
        <v>2018</v>
      </c>
    </row>
    <row r="19458" spans="1:5" x14ac:dyDescent="0.25">
      <c r="A19458" t="s">
        <v>390</v>
      </c>
      <c r="B19458" t="s">
        <v>227</v>
      </c>
      <c r="C19458" t="s">
        <v>414</v>
      </c>
      <c r="D19458">
        <v>-2071000000</v>
      </c>
      <c r="E19458">
        <v>2019</v>
      </c>
    </row>
    <row r="19459" spans="1:5" x14ac:dyDescent="0.25">
      <c r="A19459" t="s">
        <v>390</v>
      </c>
      <c r="B19459" t="s">
        <v>227</v>
      </c>
      <c r="C19459" t="s">
        <v>414</v>
      </c>
      <c r="D19459">
        <v>-2051000000</v>
      </c>
      <c r="E19459">
        <v>2020</v>
      </c>
    </row>
    <row r="19460" spans="1:5" x14ac:dyDescent="0.25">
      <c r="A19460" t="s">
        <v>390</v>
      </c>
      <c r="B19460" t="s">
        <v>227</v>
      </c>
      <c r="C19460" t="s">
        <v>415</v>
      </c>
      <c r="D19460">
        <v>-4365000000</v>
      </c>
      <c r="E19460">
        <v>2018</v>
      </c>
    </row>
    <row r="19461" spans="1:5" x14ac:dyDescent="0.25">
      <c r="A19461" t="s">
        <v>390</v>
      </c>
      <c r="B19461" t="s">
        <v>227</v>
      </c>
      <c r="C19461" t="s">
        <v>415</v>
      </c>
      <c r="D19461">
        <v>-5625000000</v>
      </c>
      <c r="E19461">
        <v>2019</v>
      </c>
    </row>
    <row r="19462" spans="1:5" x14ac:dyDescent="0.25">
      <c r="A19462" t="s">
        <v>390</v>
      </c>
      <c r="B19462" t="s">
        <v>227</v>
      </c>
      <c r="C19462" t="s">
        <v>415</v>
      </c>
      <c r="D19462">
        <v>-3590000000</v>
      </c>
      <c r="E19462">
        <v>2020</v>
      </c>
    </row>
    <row r="19463" spans="1:5" x14ac:dyDescent="0.25">
      <c r="A19463" t="s">
        <v>390</v>
      </c>
      <c r="B19463" t="s">
        <v>227</v>
      </c>
      <c r="C19463" t="s">
        <v>416</v>
      </c>
      <c r="D19463">
        <v>-12385000000</v>
      </c>
      <c r="E19463">
        <v>2018</v>
      </c>
    </row>
    <row r="19464" spans="1:5" x14ac:dyDescent="0.25">
      <c r="A19464" t="s">
        <v>390</v>
      </c>
      <c r="B19464" t="s">
        <v>227</v>
      </c>
      <c r="C19464" t="s">
        <v>416</v>
      </c>
      <c r="D19464">
        <v>-12699000000</v>
      </c>
      <c r="E19464">
        <v>2019</v>
      </c>
    </row>
    <row r="19465" spans="1:5" x14ac:dyDescent="0.25">
      <c r="A19465" t="s">
        <v>390</v>
      </c>
      <c r="B19465" t="s">
        <v>227</v>
      </c>
      <c r="C19465" t="s">
        <v>416</v>
      </c>
      <c r="D19465">
        <v>-12532000000</v>
      </c>
      <c r="E19465">
        <v>2020</v>
      </c>
    </row>
    <row r="19466" spans="1:5" x14ac:dyDescent="0.25">
      <c r="A19466" t="s">
        <v>390</v>
      </c>
      <c r="B19466" t="s">
        <v>227</v>
      </c>
      <c r="C19466" t="s">
        <v>417</v>
      </c>
      <c r="D19466">
        <v>15713000000</v>
      </c>
      <c r="E19466">
        <v>2018</v>
      </c>
    </row>
    <row r="19467" spans="1:5" x14ac:dyDescent="0.25">
      <c r="A19467" t="s">
        <v>390</v>
      </c>
      <c r="B19467" t="s">
        <v>227</v>
      </c>
      <c r="C19467" t="s">
        <v>417</v>
      </c>
      <c r="D19467">
        <v>18463000000</v>
      </c>
      <c r="E19467">
        <v>2019</v>
      </c>
    </row>
    <row r="19468" spans="1:5" x14ac:dyDescent="0.25">
      <c r="A19468" t="s">
        <v>390</v>
      </c>
      <c r="B19468" t="s">
        <v>227</v>
      </c>
      <c r="C19468" t="s">
        <v>417</v>
      </c>
      <c r="D19468">
        <v>22174000000</v>
      </c>
      <c r="E19468">
        <v>2020</v>
      </c>
    </row>
    <row r="19469" spans="1:5" x14ac:dyDescent="0.25">
      <c r="A19469" t="s">
        <v>390</v>
      </c>
      <c r="B19469" t="s">
        <v>227</v>
      </c>
      <c r="C19469" t="s">
        <v>418</v>
      </c>
      <c r="D19469">
        <v>10866000000</v>
      </c>
      <c r="E19469">
        <v>2018</v>
      </c>
    </row>
    <row r="19470" spans="1:5" x14ac:dyDescent="0.25">
      <c r="A19470" t="s">
        <v>390</v>
      </c>
      <c r="B19470" t="s">
        <v>227</v>
      </c>
      <c r="C19470" t="s">
        <v>418</v>
      </c>
      <c r="D19470">
        <v>10985000000</v>
      </c>
      <c r="E19470">
        <v>2019</v>
      </c>
    </row>
    <row r="19471" spans="1:5" x14ac:dyDescent="0.25">
      <c r="A19471" t="s">
        <v>390</v>
      </c>
      <c r="B19471" t="s">
        <v>227</v>
      </c>
      <c r="C19471" t="s">
        <v>418</v>
      </c>
      <c r="D19471">
        <v>16921000000</v>
      </c>
      <c r="E19471">
        <v>2020</v>
      </c>
    </row>
    <row r="19472" spans="1:5" x14ac:dyDescent="0.25">
      <c r="A19472" t="s">
        <v>390</v>
      </c>
      <c r="B19472" t="s">
        <v>227</v>
      </c>
      <c r="C19472" t="s">
        <v>419</v>
      </c>
      <c r="D19472">
        <v>1351000000</v>
      </c>
      <c r="E19472">
        <v>2018</v>
      </c>
    </row>
    <row r="19473" spans="1:5" x14ac:dyDescent="0.25">
      <c r="A19473" t="s">
        <v>390</v>
      </c>
      <c r="B19473" t="s">
        <v>227</v>
      </c>
      <c r="C19473" t="s">
        <v>419</v>
      </c>
      <c r="D19473">
        <v>-162000000</v>
      </c>
      <c r="E19473">
        <v>2019</v>
      </c>
    </row>
    <row r="19474" spans="1:5" x14ac:dyDescent="0.25">
      <c r="A19474" t="s">
        <v>390</v>
      </c>
      <c r="B19474" t="s">
        <v>227</v>
      </c>
      <c r="C19474" t="s">
        <v>419</v>
      </c>
      <c r="D19474">
        <v>688000000</v>
      </c>
      <c r="E19474">
        <v>2020</v>
      </c>
    </row>
    <row r="19475" spans="1:5" x14ac:dyDescent="0.25">
      <c r="A19475" t="s">
        <v>390</v>
      </c>
      <c r="B19475" t="s">
        <v>227</v>
      </c>
      <c r="C19475" t="s">
        <v>420</v>
      </c>
      <c r="D19475">
        <v>0</v>
      </c>
      <c r="E19475">
        <v>2018</v>
      </c>
    </row>
    <row r="19476" spans="1:5" x14ac:dyDescent="0.25">
      <c r="A19476" t="s">
        <v>390</v>
      </c>
      <c r="B19476" t="s">
        <v>227</v>
      </c>
      <c r="C19476" t="s">
        <v>420</v>
      </c>
      <c r="D19476">
        <v>0</v>
      </c>
      <c r="E19476">
        <v>2019</v>
      </c>
    </row>
    <row r="19477" spans="1:5" x14ac:dyDescent="0.25">
      <c r="A19477" t="s">
        <v>390</v>
      </c>
      <c r="B19477" t="s">
        <v>227</v>
      </c>
      <c r="C19477" t="s">
        <v>420</v>
      </c>
      <c r="D19477">
        <v>0</v>
      </c>
      <c r="E19477">
        <v>2020</v>
      </c>
    </row>
    <row r="19478" spans="1:5" x14ac:dyDescent="0.25">
      <c r="A19478" t="s">
        <v>390</v>
      </c>
      <c r="B19478" t="s">
        <v>227</v>
      </c>
      <c r="C19478" t="s">
        <v>421</v>
      </c>
      <c r="D19478">
        <v>2357000000</v>
      </c>
      <c r="E19478">
        <v>2018</v>
      </c>
    </row>
    <row r="19479" spans="1:5" x14ac:dyDescent="0.25">
      <c r="A19479" t="s">
        <v>390</v>
      </c>
      <c r="B19479" t="s">
        <v>227</v>
      </c>
      <c r="C19479" t="s">
        <v>421</v>
      </c>
      <c r="D19479">
        <v>1954000000</v>
      </c>
      <c r="E19479">
        <v>2019</v>
      </c>
    </row>
    <row r="19480" spans="1:5" x14ac:dyDescent="0.25">
      <c r="A19480" t="s">
        <v>390</v>
      </c>
      <c r="B19480" t="s">
        <v>227</v>
      </c>
      <c r="C19480" t="s">
        <v>421</v>
      </c>
      <c r="D19480">
        <v>5500000000</v>
      </c>
      <c r="E19480">
        <v>2020</v>
      </c>
    </row>
    <row r="19481" spans="1:5" x14ac:dyDescent="0.25">
      <c r="A19481" t="s">
        <v>390</v>
      </c>
      <c r="B19481" t="s">
        <v>227</v>
      </c>
      <c r="C19481" t="s">
        <v>422</v>
      </c>
      <c r="D19481">
        <v>-256000000</v>
      </c>
      <c r="E19481">
        <v>2018</v>
      </c>
    </row>
    <row r="19482" spans="1:5" x14ac:dyDescent="0.25">
      <c r="A19482" t="s">
        <v>390</v>
      </c>
      <c r="B19482" t="s">
        <v>227</v>
      </c>
      <c r="C19482" t="s">
        <v>422</v>
      </c>
      <c r="D19482">
        <v>-553000000</v>
      </c>
      <c r="E19482">
        <v>2019</v>
      </c>
    </row>
    <row r="19483" spans="1:5" x14ac:dyDescent="0.25">
      <c r="A19483" t="s">
        <v>390</v>
      </c>
      <c r="B19483" t="s">
        <v>227</v>
      </c>
      <c r="C19483" t="s">
        <v>422</v>
      </c>
      <c r="D19483">
        <v>-2617000000</v>
      </c>
      <c r="E19483">
        <v>2020</v>
      </c>
    </row>
    <row r="19484" spans="1:5" x14ac:dyDescent="0.25">
      <c r="A19484" t="s">
        <v>390</v>
      </c>
      <c r="B19484" t="s">
        <v>227</v>
      </c>
      <c r="C19484" t="s">
        <v>423</v>
      </c>
      <c r="D19484">
        <v>10000000</v>
      </c>
      <c r="E19484">
        <v>2018</v>
      </c>
    </row>
    <row r="19485" spans="1:5" x14ac:dyDescent="0.25">
      <c r="A19485" t="s">
        <v>390</v>
      </c>
      <c r="B19485" t="s">
        <v>227</v>
      </c>
      <c r="C19485" t="s">
        <v>423</v>
      </c>
      <c r="D19485">
        <v>9000000</v>
      </c>
      <c r="E19485">
        <v>2019</v>
      </c>
    </row>
    <row r="19486" spans="1:5" x14ac:dyDescent="0.25">
      <c r="A19486" t="s">
        <v>390</v>
      </c>
      <c r="B19486" t="s">
        <v>227</v>
      </c>
      <c r="C19486" t="s">
        <v>423</v>
      </c>
      <c r="D19486">
        <v>10000000</v>
      </c>
      <c r="E19486">
        <v>2020</v>
      </c>
    </row>
    <row r="19487" spans="1:5" x14ac:dyDescent="0.25">
      <c r="A19487" t="s">
        <v>390</v>
      </c>
      <c r="B19487" t="s">
        <v>227</v>
      </c>
      <c r="C19487" t="s">
        <v>424</v>
      </c>
      <c r="D19487">
        <v>396000000</v>
      </c>
      <c r="E19487">
        <v>2018</v>
      </c>
    </row>
    <row r="19488" spans="1:5" x14ac:dyDescent="0.25">
      <c r="A19488" t="s">
        <v>390</v>
      </c>
      <c r="B19488" t="s">
        <v>227</v>
      </c>
      <c r="C19488" t="s">
        <v>424</v>
      </c>
      <c r="D19488">
        <v>400000000</v>
      </c>
      <c r="E19488">
        <v>2019</v>
      </c>
    </row>
    <row r="19489" spans="1:5" x14ac:dyDescent="0.25">
      <c r="A19489" t="s">
        <v>390</v>
      </c>
      <c r="B19489" t="s">
        <v>227</v>
      </c>
      <c r="C19489" t="s">
        <v>424</v>
      </c>
      <c r="D19489">
        <v>366000000</v>
      </c>
      <c r="E19489">
        <v>2020</v>
      </c>
    </row>
    <row r="19490" spans="1:5" x14ac:dyDescent="0.25">
      <c r="A19490" t="s">
        <v>390</v>
      </c>
      <c r="B19490" t="s">
        <v>227</v>
      </c>
      <c r="C19490" t="s">
        <v>425</v>
      </c>
      <c r="D19490">
        <v>10469000000</v>
      </c>
      <c r="E19490">
        <v>2018</v>
      </c>
    </row>
    <row r="19491" spans="1:5" x14ac:dyDescent="0.25">
      <c r="A19491" t="s">
        <v>390</v>
      </c>
      <c r="B19491" t="s">
        <v>227</v>
      </c>
      <c r="C19491" t="s">
        <v>425</v>
      </c>
      <c r="D19491">
        <v>14421000000</v>
      </c>
      <c r="E19491">
        <v>2019</v>
      </c>
    </row>
    <row r="19492" spans="1:5" x14ac:dyDescent="0.25">
      <c r="A19492" t="s">
        <v>390</v>
      </c>
      <c r="B19492" t="s">
        <v>227</v>
      </c>
      <c r="C19492" t="s">
        <v>425</v>
      </c>
      <c r="D19492">
        <v>15167000000</v>
      </c>
      <c r="E19492">
        <v>2020</v>
      </c>
    </row>
    <row r="19493" spans="1:5" x14ac:dyDescent="0.25">
      <c r="A19493" t="s">
        <v>390</v>
      </c>
      <c r="B19493" t="s">
        <v>227</v>
      </c>
      <c r="C19493" t="s">
        <v>426</v>
      </c>
      <c r="D19493">
        <v>10865000000</v>
      </c>
      <c r="E19493">
        <v>2018</v>
      </c>
    </row>
    <row r="19494" spans="1:5" x14ac:dyDescent="0.25">
      <c r="A19494" t="s">
        <v>390</v>
      </c>
      <c r="B19494" t="s">
        <v>227</v>
      </c>
      <c r="C19494" t="s">
        <v>426</v>
      </c>
      <c r="D19494">
        <v>14821000000</v>
      </c>
      <c r="E19494">
        <v>2019</v>
      </c>
    </row>
    <row r="19495" spans="1:5" x14ac:dyDescent="0.25">
      <c r="A19495" t="s">
        <v>390</v>
      </c>
      <c r="B19495" t="s">
        <v>227</v>
      </c>
      <c r="C19495" t="s">
        <v>426</v>
      </c>
      <c r="D19495">
        <v>15533000000</v>
      </c>
      <c r="E19495">
        <v>2020</v>
      </c>
    </row>
    <row r="19496" spans="1:5" x14ac:dyDescent="0.25">
      <c r="A19496" t="s">
        <v>390</v>
      </c>
      <c r="B19496" t="s">
        <v>227</v>
      </c>
      <c r="C19496" t="s">
        <v>21</v>
      </c>
      <c r="D19496">
        <v>26998000000</v>
      </c>
      <c r="E19496">
        <v>2018</v>
      </c>
    </row>
    <row r="19497" spans="1:5" x14ac:dyDescent="0.25">
      <c r="A19497" t="s">
        <v>390</v>
      </c>
      <c r="B19497" t="s">
        <v>227</v>
      </c>
      <c r="C19497" t="s">
        <v>21</v>
      </c>
      <c r="D19497">
        <v>28117000000</v>
      </c>
      <c r="E19497">
        <v>2019</v>
      </c>
    </row>
    <row r="19498" spans="1:5" x14ac:dyDescent="0.25">
      <c r="A19498" t="s">
        <v>390</v>
      </c>
      <c r="B19498" t="s">
        <v>227</v>
      </c>
      <c r="C19498" t="s">
        <v>21</v>
      </c>
      <c r="D19498">
        <v>30745000000</v>
      </c>
      <c r="E19498">
        <v>2020</v>
      </c>
    </row>
    <row r="19499" spans="1:5" x14ac:dyDescent="0.25">
      <c r="A19499" t="s">
        <v>390</v>
      </c>
      <c r="B19499" t="s">
        <v>227</v>
      </c>
      <c r="C19499" t="s">
        <v>427</v>
      </c>
      <c r="D19499">
        <v>208903000000</v>
      </c>
      <c r="E19499">
        <v>2018</v>
      </c>
    </row>
    <row r="19500" spans="1:5" x14ac:dyDescent="0.25">
      <c r="A19500" t="s">
        <v>390</v>
      </c>
      <c r="B19500" t="s">
        <v>227</v>
      </c>
      <c r="C19500" t="s">
        <v>427</v>
      </c>
      <c r="D19500">
        <v>222470000000</v>
      </c>
      <c r="E19500">
        <v>2019</v>
      </c>
    </row>
    <row r="19501" spans="1:5" x14ac:dyDescent="0.25">
      <c r="A19501" t="s">
        <v>390</v>
      </c>
      <c r="B19501" t="s">
        <v>227</v>
      </c>
      <c r="C19501" t="s">
        <v>427</v>
      </c>
      <c r="D19501">
        <v>234736000000</v>
      </c>
      <c r="E19501">
        <v>2020</v>
      </c>
    </row>
    <row r="19502" spans="1:5" x14ac:dyDescent="0.25">
      <c r="A19502" t="s">
        <v>390</v>
      </c>
      <c r="B19502" t="s">
        <v>227</v>
      </c>
      <c r="C19502" t="s">
        <v>13</v>
      </c>
      <c r="D19502">
        <v>38692000000</v>
      </c>
      <c r="E19502">
        <v>2018</v>
      </c>
    </row>
    <row r="19503" spans="1:5" x14ac:dyDescent="0.25">
      <c r="A19503" t="s">
        <v>390</v>
      </c>
      <c r="B19503" t="s">
        <v>227</v>
      </c>
      <c r="C19503" t="s">
        <v>13</v>
      </c>
      <c r="D19503">
        <v>42634000000</v>
      </c>
      <c r="E19503">
        <v>2019</v>
      </c>
    </row>
    <row r="19504" spans="1:5" x14ac:dyDescent="0.25">
      <c r="A19504" t="s">
        <v>390</v>
      </c>
      <c r="B19504" t="s">
        <v>227</v>
      </c>
      <c r="C19504" t="s">
        <v>13</v>
      </c>
      <c r="D19504">
        <v>53718000000</v>
      </c>
      <c r="E19504">
        <v>2020</v>
      </c>
    </row>
    <row r="19505" spans="1:5" x14ac:dyDescent="0.25">
      <c r="A19505" t="s">
        <v>390</v>
      </c>
      <c r="B19505" t="s">
        <v>227</v>
      </c>
      <c r="C19505" t="s">
        <v>16</v>
      </c>
      <c r="D19505">
        <v>53209000000</v>
      </c>
      <c r="E19505">
        <v>2018</v>
      </c>
    </row>
    <row r="19506" spans="1:5" x14ac:dyDescent="0.25">
      <c r="A19506" t="s">
        <v>390</v>
      </c>
      <c r="B19506" t="s">
        <v>227</v>
      </c>
      <c r="C19506" t="s">
        <v>16</v>
      </c>
      <c r="D19506">
        <v>61782000000</v>
      </c>
      <c r="E19506">
        <v>2019</v>
      </c>
    </row>
    <row r="19507" spans="1:5" x14ac:dyDescent="0.25">
      <c r="A19507" t="s">
        <v>390</v>
      </c>
      <c r="B19507" t="s">
        <v>227</v>
      </c>
      <c r="C19507" t="s">
        <v>16</v>
      </c>
      <c r="D19507">
        <v>72420000000</v>
      </c>
      <c r="E19507">
        <v>2020</v>
      </c>
    </row>
    <row r="19508" spans="1:5" x14ac:dyDescent="0.25">
      <c r="A19508" t="s">
        <v>390</v>
      </c>
      <c r="B19508" t="s">
        <v>227</v>
      </c>
      <c r="C19508" t="s">
        <v>428</v>
      </c>
      <c r="D19508">
        <v>0</v>
      </c>
      <c r="E19508">
        <v>2018</v>
      </c>
    </row>
    <row r="19509" spans="1:5" x14ac:dyDescent="0.25">
      <c r="A19509" t="s">
        <v>390</v>
      </c>
      <c r="B19509" t="s">
        <v>227</v>
      </c>
      <c r="C19509" t="s">
        <v>428</v>
      </c>
      <c r="D19509">
        <v>0</v>
      </c>
      <c r="E19509">
        <v>2020</v>
      </c>
    </row>
    <row r="19510" spans="1:5" x14ac:dyDescent="0.25">
      <c r="A19510" t="s">
        <v>390</v>
      </c>
      <c r="B19510" t="s">
        <v>227</v>
      </c>
      <c r="C19510" t="s">
        <v>429</v>
      </c>
      <c r="D19510">
        <v>0</v>
      </c>
      <c r="E19510">
        <v>2018</v>
      </c>
    </row>
    <row r="19511" spans="1:5" x14ac:dyDescent="0.25">
      <c r="A19511" t="s">
        <v>390</v>
      </c>
      <c r="B19511" t="s">
        <v>227</v>
      </c>
      <c r="C19511" t="s">
        <v>429</v>
      </c>
      <c r="D19511">
        <v>0</v>
      </c>
      <c r="E19511">
        <v>2019</v>
      </c>
    </row>
    <row r="19512" spans="1:5" x14ac:dyDescent="0.25">
      <c r="A19512" t="s">
        <v>390</v>
      </c>
      <c r="B19512" t="s">
        <v>227</v>
      </c>
      <c r="C19512" t="s">
        <v>429</v>
      </c>
      <c r="D19512">
        <v>0</v>
      </c>
      <c r="E19512">
        <v>2019</v>
      </c>
    </row>
    <row r="19513" spans="1:5" x14ac:dyDescent="0.25">
      <c r="A19513" t="s">
        <v>390</v>
      </c>
      <c r="B19513" t="s">
        <v>227</v>
      </c>
      <c r="C19513" t="s">
        <v>429</v>
      </c>
      <c r="D19513">
        <v>0</v>
      </c>
      <c r="E19513">
        <v>2020</v>
      </c>
    </row>
    <row r="19514" spans="1:5" x14ac:dyDescent="0.25">
      <c r="A19514" t="s">
        <v>390</v>
      </c>
      <c r="B19514" t="s">
        <v>227</v>
      </c>
      <c r="C19514" t="s">
        <v>430</v>
      </c>
      <c r="D19514">
        <v>15944000000</v>
      </c>
      <c r="E19514">
        <v>2018</v>
      </c>
    </row>
    <row r="19515" spans="1:5" x14ac:dyDescent="0.25">
      <c r="A19515" t="s">
        <v>390</v>
      </c>
      <c r="B19515" t="s">
        <v>227</v>
      </c>
      <c r="C19515" t="s">
        <v>430</v>
      </c>
      <c r="D19515">
        <v>17981000000</v>
      </c>
      <c r="E19515">
        <v>2019</v>
      </c>
    </row>
    <row r="19516" spans="1:5" x14ac:dyDescent="0.25">
      <c r="A19516" t="s">
        <v>390</v>
      </c>
      <c r="B19516" t="s">
        <v>227</v>
      </c>
      <c r="C19516" t="s">
        <v>430</v>
      </c>
      <c r="D19516">
        <v>20742000000</v>
      </c>
      <c r="E19516">
        <v>2020</v>
      </c>
    </row>
    <row r="19517" spans="1:5" x14ac:dyDescent="0.25">
      <c r="A19517" t="s">
        <v>390</v>
      </c>
      <c r="B19517" t="s">
        <v>227</v>
      </c>
      <c r="C19517" t="s">
        <v>431</v>
      </c>
      <c r="D19517">
        <v>0</v>
      </c>
      <c r="E19517">
        <v>2018</v>
      </c>
    </row>
    <row r="19518" spans="1:5" x14ac:dyDescent="0.25">
      <c r="A19518" t="s">
        <v>390</v>
      </c>
      <c r="B19518" t="s">
        <v>227</v>
      </c>
      <c r="C19518" t="s">
        <v>431</v>
      </c>
      <c r="D19518">
        <v>0</v>
      </c>
      <c r="E19518">
        <v>2019</v>
      </c>
    </row>
    <row r="19519" spans="1:5" x14ac:dyDescent="0.25">
      <c r="A19519" t="s">
        <v>390</v>
      </c>
      <c r="B19519" t="s">
        <v>227</v>
      </c>
      <c r="C19519" t="s">
        <v>431</v>
      </c>
      <c r="D19519">
        <v>0</v>
      </c>
      <c r="E19519">
        <v>2020</v>
      </c>
    </row>
    <row r="19520" spans="1:5" x14ac:dyDescent="0.25">
      <c r="A19520" t="s">
        <v>390</v>
      </c>
      <c r="B19520" t="s">
        <v>227</v>
      </c>
      <c r="C19520" t="s">
        <v>432</v>
      </c>
      <c r="D19520">
        <v>43465</v>
      </c>
      <c r="E19520">
        <v>2018</v>
      </c>
    </row>
    <row r="19521" spans="1:5" x14ac:dyDescent="0.25">
      <c r="A19521" t="s">
        <v>390</v>
      </c>
      <c r="B19521" t="s">
        <v>227</v>
      </c>
      <c r="C19521" t="s">
        <v>432</v>
      </c>
      <c r="D19521">
        <v>43830</v>
      </c>
      <c r="E19521">
        <v>2019</v>
      </c>
    </row>
    <row r="19522" spans="1:5" x14ac:dyDescent="0.25">
      <c r="A19522" t="s">
        <v>390</v>
      </c>
      <c r="B19522" t="s">
        <v>227</v>
      </c>
      <c r="C19522" t="s">
        <v>432</v>
      </c>
      <c r="D19522">
        <v>44196</v>
      </c>
      <c r="E19522">
        <v>2020</v>
      </c>
    </row>
    <row r="19523" spans="1:5" x14ac:dyDescent="0.25">
      <c r="A19523" t="s">
        <v>390</v>
      </c>
      <c r="B19523" t="s">
        <v>227</v>
      </c>
      <c r="C19523" t="s">
        <v>433</v>
      </c>
      <c r="D19523">
        <v>2623000000</v>
      </c>
      <c r="E19523">
        <v>2018</v>
      </c>
    </row>
    <row r="19524" spans="1:5" x14ac:dyDescent="0.25">
      <c r="A19524" t="s">
        <v>390</v>
      </c>
      <c r="B19524" t="s">
        <v>227</v>
      </c>
      <c r="C19524" t="s">
        <v>433</v>
      </c>
      <c r="D19524">
        <v>2820000000</v>
      </c>
      <c r="E19524">
        <v>2019</v>
      </c>
    </row>
    <row r="19525" spans="1:5" x14ac:dyDescent="0.25">
      <c r="A19525" t="s">
        <v>390</v>
      </c>
      <c r="B19525" t="s">
        <v>227</v>
      </c>
      <c r="C19525" t="s">
        <v>433</v>
      </c>
      <c r="D19525">
        <v>2837000000</v>
      </c>
      <c r="E19525">
        <v>2020</v>
      </c>
    </row>
    <row r="19526" spans="1:5" x14ac:dyDescent="0.25">
      <c r="A19526" t="s">
        <v>390</v>
      </c>
      <c r="B19526" t="s">
        <v>227</v>
      </c>
      <c r="C19526" t="s">
        <v>434</v>
      </c>
      <c r="D19526">
        <v>51696000000</v>
      </c>
      <c r="E19526">
        <v>2018</v>
      </c>
    </row>
    <row r="19527" spans="1:5" x14ac:dyDescent="0.25">
      <c r="A19527" t="s">
        <v>390</v>
      </c>
      <c r="B19527" t="s">
        <v>227</v>
      </c>
      <c r="C19527" t="s">
        <v>434</v>
      </c>
      <c r="D19527">
        <v>57616000000</v>
      </c>
      <c r="E19527">
        <v>2019</v>
      </c>
    </row>
    <row r="19528" spans="1:5" x14ac:dyDescent="0.25">
      <c r="A19528" t="s">
        <v>390</v>
      </c>
      <c r="B19528" t="s">
        <v>227</v>
      </c>
      <c r="C19528" t="s">
        <v>434</v>
      </c>
      <c r="D19528">
        <v>65491000000</v>
      </c>
      <c r="E19528">
        <v>2020</v>
      </c>
    </row>
    <row r="19529" spans="1:5" x14ac:dyDescent="0.25">
      <c r="A19529" t="s">
        <v>390</v>
      </c>
      <c r="B19529" t="s">
        <v>227</v>
      </c>
      <c r="C19529" t="s">
        <v>435</v>
      </c>
      <c r="D19529">
        <v>0</v>
      </c>
      <c r="E19529">
        <v>2018</v>
      </c>
    </row>
    <row r="19530" spans="1:5" x14ac:dyDescent="0.25">
      <c r="A19530" t="s">
        <v>390</v>
      </c>
      <c r="B19530" t="s">
        <v>227</v>
      </c>
      <c r="C19530" t="s">
        <v>435</v>
      </c>
      <c r="D19530">
        <v>0</v>
      </c>
      <c r="E19530">
        <v>2019</v>
      </c>
    </row>
    <row r="19531" spans="1:5" x14ac:dyDescent="0.25">
      <c r="A19531" t="s">
        <v>390</v>
      </c>
      <c r="B19531" t="s">
        <v>227</v>
      </c>
      <c r="C19531" t="s">
        <v>435</v>
      </c>
      <c r="D19531">
        <v>0</v>
      </c>
      <c r="E19531">
        <v>2020</v>
      </c>
    </row>
    <row r="19532" spans="1:5" x14ac:dyDescent="0.25">
      <c r="A19532" t="s">
        <v>390</v>
      </c>
      <c r="B19532" t="s">
        <v>227</v>
      </c>
      <c r="C19532" t="s">
        <v>436</v>
      </c>
      <c r="D19532">
        <v>58910000000</v>
      </c>
      <c r="E19532">
        <v>2018</v>
      </c>
    </row>
    <row r="19533" spans="1:5" x14ac:dyDescent="0.25">
      <c r="A19533" t="s">
        <v>390</v>
      </c>
      <c r="B19533" t="s">
        <v>227</v>
      </c>
      <c r="C19533" t="s">
        <v>436</v>
      </c>
      <c r="D19533">
        <v>65659000000</v>
      </c>
      <c r="E19533">
        <v>2019</v>
      </c>
    </row>
    <row r="19534" spans="1:5" x14ac:dyDescent="0.25">
      <c r="A19534" t="s">
        <v>390</v>
      </c>
      <c r="B19534" t="s">
        <v>227</v>
      </c>
      <c r="C19534" t="s">
        <v>436</v>
      </c>
      <c r="D19534">
        <v>71337000000</v>
      </c>
      <c r="E19534">
        <v>2020</v>
      </c>
    </row>
    <row r="19535" spans="1:5" x14ac:dyDescent="0.25">
      <c r="A19535" t="s">
        <v>390</v>
      </c>
      <c r="B19535" t="s">
        <v>227</v>
      </c>
      <c r="C19535" t="s">
        <v>437</v>
      </c>
      <c r="D19535">
        <v>199249000000</v>
      </c>
      <c r="E19535">
        <v>2018</v>
      </c>
    </row>
    <row r="19536" spans="1:5" x14ac:dyDescent="0.25">
      <c r="A19536" t="s">
        <v>390</v>
      </c>
      <c r="B19536" t="s">
        <v>227</v>
      </c>
      <c r="C19536" t="s">
        <v>437</v>
      </c>
      <c r="D19536">
        <v>214038000000</v>
      </c>
      <c r="E19536">
        <v>2019</v>
      </c>
    </row>
    <row r="19537" spans="1:5" x14ac:dyDescent="0.25">
      <c r="A19537" t="s">
        <v>390</v>
      </c>
      <c r="B19537" t="s">
        <v>227</v>
      </c>
      <c r="C19537" t="s">
        <v>437</v>
      </c>
      <c r="D19537">
        <v>226396000000</v>
      </c>
      <c r="E19537">
        <v>2020</v>
      </c>
    </row>
    <row r="19538" spans="1:5" x14ac:dyDescent="0.25">
      <c r="A19538" t="s">
        <v>390</v>
      </c>
      <c r="B19538" t="s">
        <v>227</v>
      </c>
      <c r="C19538" t="s">
        <v>438</v>
      </c>
      <c r="D19538">
        <v>12382000000</v>
      </c>
      <c r="E19538">
        <v>2018</v>
      </c>
    </row>
    <row r="19539" spans="1:5" x14ac:dyDescent="0.25">
      <c r="A19539" t="s">
        <v>390</v>
      </c>
      <c r="B19539" t="s">
        <v>227</v>
      </c>
      <c r="C19539" t="s">
        <v>438</v>
      </c>
      <c r="D19539">
        <v>14239000000</v>
      </c>
      <c r="E19539">
        <v>2019</v>
      </c>
    </row>
    <row r="19540" spans="1:5" x14ac:dyDescent="0.25">
      <c r="A19540" t="s">
        <v>390</v>
      </c>
      <c r="B19540" t="s">
        <v>227</v>
      </c>
      <c r="C19540" t="s">
        <v>438</v>
      </c>
      <c r="D19540">
        <v>15769000000</v>
      </c>
      <c r="E19540">
        <v>2020</v>
      </c>
    </row>
    <row r="19541" spans="1:5" x14ac:dyDescent="0.25">
      <c r="A19541" t="s">
        <v>390</v>
      </c>
      <c r="B19541" t="s">
        <v>227</v>
      </c>
      <c r="C19541" t="s">
        <v>439</v>
      </c>
      <c r="D19541">
        <v>0</v>
      </c>
      <c r="E19541">
        <v>2018</v>
      </c>
    </row>
    <row r="19542" spans="1:5" x14ac:dyDescent="0.25">
      <c r="A19542" t="s">
        <v>390</v>
      </c>
      <c r="B19542" t="s">
        <v>227</v>
      </c>
      <c r="C19542" t="s">
        <v>439</v>
      </c>
      <c r="D19542">
        <v>0</v>
      </c>
      <c r="E19542">
        <v>2019</v>
      </c>
    </row>
    <row r="19543" spans="1:5" x14ac:dyDescent="0.25">
      <c r="A19543" t="s">
        <v>390</v>
      </c>
      <c r="B19543" t="s">
        <v>227</v>
      </c>
      <c r="C19543" t="s">
        <v>439</v>
      </c>
      <c r="D19543">
        <v>0</v>
      </c>
      <c r="E19543">
        <v>2020</v>
      </c>
    </row>
    <row r="19544" spans="1:5" x14ac:dyDescent="0.25">
      <c r="A19544" t="s">
        <v>390</v>
      </c>
      <c r="B19544" t="s">
        <v>227</v>
      </c>
      <c r="C19544" t="s">
        <v>23</v>
      </c>
      <c r="D19544">
        <v>3562000000</v>
      </c>
      <c r="E19544">
        <v>2018</v>
      </c>
    </row>
    <row r="19545" spans="1:5" x14ac:dyDescent="0.25">
      <c r="A19545" t="s">
        <v>390</v>
      </c>
      <c r="B19545" t="s">
        <v>227</v>
      </c>
      <c r="C19545" t="s">
        <v>23</v>
      </c>
      <c r="D19545">
        <v>3742000000</v>
      </c>
      <c r="E19545">
        <v>2019</v>
      </c>
    </row>
    <row r="19546" spans="1:5" x14ac:dyDescent="0.25">
      <c r="A19546" t="s">
        <v>390</v>
      </c>
      <c r="B19546" t="s">
        <v>227</v>
      </c>
      <c r="C19546" t="s">
        <v>23</v>
      </c>
      <c r="D19546">
        <v>4973000000</v>
      </c>
      <c r="E19546">
        <v>2020</v>
      </c>
    </row>
    <row r="19547" spans="1:5" x14ac:dyDescent="0.25">
      <c r="A19547" t="s">
        <v>390</v>
      </c>
      <c r="B19547" t="s">
        <v>227</v>
      </c>
      <c r="C19547" t="s">
        <v>440</v>
      </c>
      <c r="D19547">
        <v>9325000000</v>
      </c>
      <c r="E19547">
        <v>2018</v>
      </c>
    </row>
    <row r="19548" spans="1:5" x14ac:dyDescent="0.25">
      <c r="A19548" t="s">
        <v>390</v>
      </c>
      <c r="B19548" t="s">
        <v>227</v>
      </c>
      <c r="C19548" t="s">
        <v>440</v>
      </c>
      <c r="D19548">
        <v>10349000000</v>
      </c>
      <c r="E19548">
        <v>2019</v>
      </c>
    </row>
    <row r="19549" spans="1:5" x14ac:dyDescent="0.25">
      <c r="A19549" t="s">
        <v>390</v>
      </c>
      <c r="B19549" t="s">
        <v>227</v>
      </c>
      <c r="C19549" t="s">
        <v>440</v>
      </c>
      <c r="D19549">
        <v>10856000000</v>
      </c>
      <c r="E19549">
        <v>2020</v>
      </c>
    </row>
    <row r="19550" spans="1:5" x14ac:dyDescent="0.25">
      <c r="A19550" t="s">
        <v>390</v>
      </c>
      <c r="B19550" t="s">
        <v>227</v>
      </c>
      <c r="C19550" t="s">
        <v>22</v>
      </c>
      <c r="D19550">
        <v>1400000000</v>
      </c>
      <c r="E19550">
        <v>2018</v>
      </c>
    </row>
    <row r="19551" spans="1:5" x14ac:dyDescent="0.25">
      <c r="A19551" t="s">
        <v>390</v>
      </c>
      <c r="B19551" t="s">
        <v>227</v>
      </c>
      <c r="C19551" t="s">
        <v>22</v>
      </c>
      <c r="D19551">
        <v>1704000000</v>
      </c>
      <c r="E19551">
        <v>2019</v>
      </c>
    </row>
    <row r="19552" spans="1:5" x14ac:dyDescent="0.25">
      <c r="A19552" t="s">
        <v>390</v>
      </c>
      <c r="B19552" t="s">
        <v>227</v>
      </c>
      <c r="C19552" t="s">
        <v>22</v>
      </c>
      <c r="D19552">
        <v>1663000000</v>
      </c>
      <c r="E19552">
        <v>2020</v>
      </c>
    </row>
    <row r="19553" spans="1:5" x14ac:dyDescent="0.25">
      <c r="A19553" t="s">
        <v>390</v>
      </c>
      <c r="B19553" t="s">
        <v>227</v>
      </c>
      <c r="C19553" t="s">
        <v>441</v>
      </c>
      <c r="D19553">
        <v>1410000000</v>
      </c>
      <c r="E19553">
        <v>2018</v>
      </c>
    </row>
    <row r="19554" spans="1:5" x14ac:dyDescent="0.25">
      <c r="A19554" t="s">
        <v>390</v>
      </c>
      <c r="B19554" t="s">
        <v>227</v>
      </c>
      <c r="C19554" t="s">
        <v>441</v>
      </c>
      <c r="D19554">
        <v>1627000000</v>
      </c>
      <c r="E19554">
        <v>2019</v>
      </c>
    </row>
    <row r="19555" spans="1:5" x14ac:dyDescent="0.25">
      <c r="A19555" t="s">
        <v>390</v>
      </c>
      <c r="B19555" t="s">
        <v>227</v>
      </c>
      <c r="C19555" t="s">
        <v>441</v>
      </c>
      <c r="D19555">
        <v>1704000000</v>
      </c>
      <c r="E19555">
        <v>2020</v>
      </c>
    </row>
    <row r="19556" spans="1:5" x14ac:dyDescent="0.25">
      <c r="A19556" t="s">
        <v>390</v>
      </c>
      <c r="B19556" t="s">
        <v>227</v>
      </c>
      <c r="C19556" t="s">
        <v>11</v>
      </c>
      <c r="D19556">
        <v>0</v>
      </c>
      <c r="E19556">
        <v>2018</v>
      </c>
    </row>
    <row r="19557" spans="1:5" x14ac:dyDescent="0.25">
      <c r="A19557" t="s">
        <v>390</v>
      </c>
      <c r="B19557" t="s">
        <v>227</v>
      </c>
      <c r="C19557" t="s">
        <v>11</v>
      </c>
      <c r="D19557">
        <v>0</v>
      </c>
      <c r="E19557">
        <v>2019</v>
      </c>
    </row>
    <row r="19558" spans="1:5" x14ac:dyDescent="0.25">
      <c r="A19558" t="s">
        <v>390</v>
      </c>
      <c r="B19558" t="s">
        <v>227</v>
      </c>
      <c r="C19558" t="s">
        <v>11</v>
      </c>
      <c r="D19558">
        <v>0</v>
      </c>
      <c r="E19558">
        <v>2020</v>
      </c>
    </row>
    <row r="19559" spans="1:5" x14ac:dyDescent="0.25">
      <c r="A19559" t="s">
        <v>390</v>
      </c>
      <c r="B19559" t="s">
        <v>227</v>
      </c>
      <c r="C19559" t="s">
        <v>19</v>
      </c>
      <c r="D19559">
        <v>152221000000</v>
      </c>
      <c r="E19559">
        <v>2018</v>
      </c>
    </row>
    <row r="19560" spans="1:5" x14ac:dyDescent="0.25">
      <c r="A19560" t="s">
        <v>390</v>
      </c>
      <c r="B19560" t="s">
        <v>227</v>
      </c>
      <c r="C19560" t="s">
        <v>19</v>
      </c>
      <c r="D19560">
        <v>173889000000</v>
      </c>
      <c r="E19560">
        <v>2019</v>
      </c>
    </row>
    <row r="19561" spans="1:5" x14ac:dyDescent="0.25">
      <c r="A19561" t="s">
        <v>390</v>
      </c>
      <c r="B19561" t="s">
        <v>227</v>
      </c>
      <c r="C19561" t="s">
        <v>19</v>
      </c>
      <c r="D19561">
        <v>197289000000</v>
      </c>
      <c r="E19561">
        <v>2020</v>
      </c>
    </row>
    <row r="19562" spans="1:5" x14ac:dyDescent="0.25">
      <c r="A19562" t="s">
        <v>390</v>
      </c>
      <c r="B19562" t="s">
        <v>227</v>
      </c>
      <c r="C19562" t="s">
        <v>18</v>
      </c>
      <c r="D19562">
        <v>95994000000</v>
      </c>
      <c r="E19562">
        <v>2018</v>
      </c>
    </row>
    <row r="19563" spans="1:5" x14ac:dyDescent="0.25">
      <c r="A19563" t="s">
        <v>390</v>
      </c>
      <c r="B19563" t="s">
        <v>227</v>
      </c>
      <c r="C19563" t="s">
        <v>18</v>
      </c>
      <c r="D19563">
        <v>111727000000</v>
      </c>
      <c r="E19563">
        <v>2019</v>
      </c>
    </row>
    <row r="19564" spans="1:5" x14ac:dyDescent="0.25">
      <c r="A19564" t="s">
        <v>390</v>
      </c>
      <c r="B19564" t="s">
        <v>227</v>
      </c>
      <c r="C19564" t="s">
        <v>18</v>
      </c>
      <c r="D19564">
        <v>126750000000</v>
      </c>
      <c r="E19564">
        <v>2020</v>
      </c>
    </row>
    <row r="19565" spans="1:5" x14ac:dyDescent="0.25">
      <c r="A19565" t="s">
        <v>390</v>
      </c>
      <c r="B19565" t="s">
        <v>227</v>
      </c>
      <c r="C19565" t="s">
        <v>442</v>
      </c>
      <c r="D19565">
        <v>1973000000</v>
      </c>
      <c r="E19565">
        <v>2018</v>
      </c>
    </row>
    <row r="19566" spans="1:5" x14ac:dyDescent="0.25">
      <c r="A19566" t="s">
        <v>390</v>
      </c>
      <c r="B19566" t="s">
        <v>227</v>
      </c>
      <c r="C19566" t="s">
        <v>442</v>
      </c>
      <c r="D19566">
        <v>3870000000</v>
      </c>
      <c r="E19566">
        <v>2019</v>
      </c>
    </row>
    <row r="19567" spans="1:5" x14ac:dyDescent="0.25">
      <c r="A19567" t="s">
        <v>390</v>
      </c>
      <c r="B19567" t="s">
        <v>227</v>
      </c>
      <c r="C19567" t="s">
        <v>442</v>
      </c>
      <c r="D19567">
        <v>4819000000</v>
      </c>
      <c r="E19567">
        <v>2020</v>
      </c>
    </row>
    <row r="19568" spans="1:5" x14ac:dyDescent="0.25">
      <c r="A19568" t="s">
        <v>390</v>
      </c>
      <c r="B19568" t="s">
        <v>227</v>
      </c>
      <c r="C19568" t="s">
        <v>443</v>
      </c>
      <c r="D19568">
        <v>32510000000</v>
      </c>
      <c r="E19568">
        <v>2018</v>
      </c>
    </row>
    <row r="19569" spans="1:5" x14ac:dyDescent="0.25">
      <c r="A19569" t="s">
        <v>390</v>
      </c>
      <c r="B19569" t="s">
        <v>227</v>
      </c>
      <c r="C19569" t="s">
        <v>443</v>
      </c>
      <c r="D19569">
        <v>37209000000</v>
      </c>
      <c r="E19569">
        <v>2019</v>
      </c>
    </row>
    <row r="19570" spans="1:5" x14ac:dyDescent="0.25">
      <c r="A19570" t="s">
        <v>390</v>
      </c>
      <c r="B19570" t="s">
        <v>227</v>
      </c>
      <c r="C19570" t="s">
        <v>443</v>
      </c>
      <c r="D19570">
        <v>41242000000</v>
      </c>
      <c r="E19570">
        <v>2020</v>
      </c>
    </row>
    <row r="19571" spans="1:5" x14ac:dyDescent="0.25">
      <c r="A19571" t="s">
        <v>390</v>
      </c>
      <c r="B19571" t="s">
        <v>227</v>
      </c>
      <c r="C19571" t="s">
        <v>444</v>
      </c>
      <c r="D19571">
        <v>4134000000</v>
      </c>
      <c r="E19571">
        <v>2018</v>
      </c>
    </row>
    <row r="19572" spans="1:5" x14ac:dyDescent="0.25">
      <c r="A19572" t="s">
        <v>390</v>
      </c>
      <c r="B19572" t="s">
        <v>227</v>
      </c>
      <c r="C19572" t="s">
        <v>444</v>
      </c>
      <c r="D19572">
        <v>3994000000</v>
      </c>
      <c r="E19572">
        <v>2019</v>
      </c>
    </row>
    <row r="19573" spans="1:5" x14ac:dyDescent="0.25">
      <c r="A19573" t="s">
        <v>390</v>
      </c>
      <c r="B19573" t="s">
        <v>227</v>
      </c>
      <c r="C19573" t="s">
        <v>444</v>
      </c>
      <c r="D19573">
        <v>2586000000</v>
      </c>
      <c r="E19573">
        <v>2020</v>
      </c>
    </row>
    <row r="19574" spans="1:5" x14ac:dyDescent="0.25">
      <c r="A19574" t="s">
        <v>390</v>
      </c>
      <c r="B19574" t="s">
        <v>227</v>
      </c>
      <c r="C19574" t="s">
        <v>445</v>
      </c>
      <c r="D19574">
        <v>0</v>
      </c>
      <c r="E19574">
        <v>2018</v>
      </c>
    </row>
    <row r="19575" spans="1:5" x14ac:dyDescent="0.25">
      <c r="A19575" t="s">
        <v>390</v>
      </c>
      <c r="B19575" t="s">
        <v>227</v>
      </c>
      <c r="C19575" t="s">
        <v>445</v>
      </c>
      <c r="D19575">
        <v>0</v>
      </c>
      <c r="E19575">
        <v>2019</v>
      </c>
    </row>
    <row r="19576" spans="1:5" x14ac:dyDescent="0.25">
      <c r="A19576" t="s">
        <v>390</v>
      </c>
      <c r="B19576" t="s">
        <v>227</v>
      </c>
      <c r="C19576" t="s">
        <v>445</v>
      </c>
      <c r="D19576">
        <v>0</v>
      </c>
      <c r="E19576">
        <v>2020</v>
      </c>
    </row>
    <row r="19577" spans="1:5" x14ac:dyDescent="0.25">
      <c r="A19577" t="s">
        <v>390</v>
      </c>
      <c r="B19577" t="s">
        <v>227</v>
      </c>
      <c r="C19577" t="s">
        <v>446</v>
      </c>
      <c r="D19577">
        <v>0</v>
      </c>
      <c r="E19577">
        <v>2018</v>
      </c>
    </row>
    <row r="19578" spans="1:5" x14ac:dyDescent="0.25">
      <c r="A19578" t="s">
        <v>390</v>
      </c>
      <c r="B19578" t="s">
        <v>227</v>
      </c>
      <c r="C19578" t="s">
        <v>446</v>
      </c>
      <c r="D19578">
        <v>0</v>
      </c>
      <c r="E19578">
        <v>2019</v>
      </c>
    </row>
    <row r="19579" spans="1:5" x14ac:dyDescent="0.25">
      <c r="A19579" t="s">
        <v>390</v>
      </c>
      <c r="B19579" t="s">
        <v>227</v>
      </c>
      <c r="C19579" t="s">
        <v>446</v>
      </c>
      <c r="D19579">
        <v>0</v>
      </c>
      <c r="E19579">
        <v>2020</v>
      </c>
    </row>
    <row r="19580" spans="1:5" x14ac:dyDescent="0.25">
      <c r="A19580" t="s">
        <v>390</v>
      </c>
      <c r="B19580" t="s">
        <v>227</v>
      </c>
      <c r="C19580" t="s">
        <v>447</v>
      </c>
      <c r="D19580">
        <v>-4234000000</v>
      </c>
      <c r="E19580">
        <v>2018</v>
      </c>
    </row>
    <row r="19581" spans="1:5" x14ac:dyDescent="0.25">
      <c r="A19581" t="s">
        <v>390</v>
      </c>
      <c r="B19581" t="s">
        <v>227</v>
      </c>
      <c r="C19581" t="s">
        <v>447</v>
      </c>
      <c r="D19581">
        <v>-5638000000</v>
      </c>
      <c r="E19581">
        <v>2019</v>
      </c>
    </row>
    <row r="19582" spans="1:5" x14ac:dyDescent="0.25">
      <c r="A19582" t="s">
        <v>390</v>
      </c>
      <c r="B19582" t="s">
        <v>227</v>
      </c>
      <c r="C19582" t="s">
        <v>447</v>
      </c>
      <c r="D19582">
        <v>-5267000000</v>
      </c>
      <c r="E19582">
        <v>2020</v>
      </c>
    </row>
    <row r="19583" spans="1:5" x14ac:dyDescent="0.25">
      <c r="A19583" t="s">
        <v>390</v>
      </c>
      <c r="B19583" t="s">
        <v>227</v>
      </c>
      <c r="C19583" t="s">
        <v>448</v>
      </c>
      <c r="D19583">
        <v>0</v>
      </c>
      <c r="E19583">
        <v>2018</v>
      </c>
    </row>
    <row r="19584" spans="1:5" x14ac:dyDescent="0.25">
      <c r="A19584" t="s">
        <v>390</v>
      </c>
      <c r="B19584" t="s">
        <v>227</v>
      </c>
      <c r="C19584" t="s">
        <v>448</v>
      </c>
      <c r="D19584">
        <v>0</v>
      </c>
      <c r="E19584">
        <v>2019</v>
      </c>
    </row>
    <row r="19585" spans="1:5" x14ac:dyDescent="0.25">
      <c r="A19585" t="s">
        <v>390</v>
      </c>
      <c r="B19585" t="s">
        <v>227</v>
      </c>
      <c r="C19585" t="s">
        <v>448</v>
      </c>
      <c r="D19585">
        <v>0</v>
      </c>
      <c r="E19585">
        <v>2020</v>
      </c>
    </row>
    <row r="19586" spans="1:5" x14ac:dyDescent="0.25">
      <c r="A19586" t="s">
        <v>390</v>
      </c>
      <c r="B19586" t="s">
        <v>227</v>
      </c>
      <c r="C19586" t="s">
        <v>449</v>
      </c>
      <c r="D19586">
        <v>-16026000000</v>
      </c>
      <c r="E19586">
        <v>2018</v>
      </c>
    </row>
    <row r="19587" spans="1:5" x14ac:dyDescent="0.25">
      <c r="A19587" t="s">
        <v>390</v>
      </c>
      <c r="B19587" t="s">
        <v>227</v>
      </c>
      <c r="C19587" t="s">
        <v>449</v>
      </c>
      <c r="D19587">
        <v>-21235000000</v>
      </c>
      <c r="E19587">
        <v>2019</v>
      </c>
    </row>
    <row r="19588" spans="1:5" x14ac:dyDescent="0.25">
      <c r="A19588" t="s">
        <v>390</v>
      </c>
      <c r="B19588" t="s">
        <v>227</v>
      </c>
      <c r="C19588" t="s">
        <v>449</v>
      </c>
      <c r="D19588">
        <v>-19021000000</v>
      </c>
      <c r="E19588">
        <v>2020</v>
      </c>
    </row>
    <row r="19589" spans="1:5" x14ac:dyDescent="0.25">
      <c r="A19589" t="s">
        <v>390</v>
      </c>
      <c r="B19589" t="s">
        <v>227</v>
      </c>
      <c r="C19589" t="s">
        <v>450</v>
      </c>
      <c r="D19589">
        <v>0</v>
      </c>
      <c r="E19589">
        <v>2018</v>
      </c>
    </row>
    <row r="19590" spans="1:5" x14ac:dyDescent="0.25">
      <c r="A19590" t="s">
        <v>390</v>
      </c>
      <c r="B19590" t="s">
        <v>227</v>
      </c>
      <c r="C19590" t="s">
        <v>450</v>
      </c>
      <c r="D19590">
        <v>0</v>
      </c>
      <c r="E19590">
        <v>2019</v>
      </c>
    </row>
    <row r="19591" spans="1:5" x14ac:dyDescent="0.25">
      <c r="A19591" t="s">
        <v>390</v>
      </c>
      <c r="B19591" t="s">
        <v>227</v>
      </c>
      <c r="C19591" t="s">
        <v>450</v>
      </c>
      <c r="D19591">
        <v>0</v>
      </c>
      <c r="E19591">
        <v>2020</v>
      </c>
    </row>
    <row r="19592" spans="1:5" x14ac:dyDescent="0.25">
      <c r="A19592" t="s">
        <v>390</v>
      </c>
      <c r="B19592" t="s">
        <v>227</v>
      </c>
      <c r="C19592" t="s">
        <v>451</v>
      </c>
      <c r="D19592">
        <v>-1410000000</v>
      </c>
      <c r="E19592">
        <v>2018</v>
      </c>
    </row>
    <row r="19593" spans="1:5" x14ac:dyDescent="0.25">
      <c r="A19593" t="s">
        <v>390</v>
      </c>
      <c r="B19593" t="s">
        <v>227</v>
      </c>
      <c r="C19593" t="s">
        <v>451</v>
      </c>
      <c r="D19593">
        <v>-1627000000</v>
      </c>
      <c r="E19593">
        <v>2019</v>
      </c>
    </row>
    <row r="19594" spans="1:5" x14ac:dyDescent="0.25">
      <c r="A19594" t="s">
        <v>390</v>
      </c>
      <c r="B19594" t="s">
        <v>227</v>
      </c>
      <c r="C19594" t="s">
        <v>451</v>
      </c>
      <c r="D19594">
        <v>-1704000000</v>
      </c>
      <c r="E19594">
        <v>2020</v>
      </c>
    </row>
    <row r="19595" spans="1:5" x14ac:dyDescent="0.25">
      <c r="A19595" t="s">
        <v>390</v>
      </c>
      <c r="B19595" t="s">
        <v>227</v>
      </c>
      <c r="C19595" t="s">
        <v>452</v>
      </c>
      <c r="D19595">
        <v>0</v>
      </c>
      <c r="E19595">
        <v>2018</v>
      </c>
    </row>
    <row r="19596" spans="1:5" x14ac:dyDescent="0.25">
      <c r="A19596" t="s">
        <v>390</v>
      </c>
      <c r="B19596" t="s">
        <v>227</v>
      </c>
      <c r="C19596" t="s">
        <v>452</v>
      </c>
      <c r="D19596">
        <v>0</v>
      </c>
      <c r="E19596">
        <v>2019</v>
      </c>
    </row>
    <row r="19597" spans="1:5" x14ac:dyDescent="0.25">
      <c r="A19597" t="s">
        <v>390</v>
      </c>
      <c r="B19597" t="s">
        <v>227</v>
      </c>
      <c r="C19597" t="s">
        <v>452</v>
      </c>
      <c r="D19597">
        <v>0</v>
      </c>
      <c r="E19597">
        <v>2020</v>
      </c>
    </row>
    <row r="19598" spans="1:5" x14ac:dyDescent="0.25">
      <c r="A19598" t="s">
        <v>390</v>
      </c>
      <c r="B19598" t="s">
        <v>227</v>
      </c>
      <c r="C19598" t="s">
        <v>453</v>
      </c>
      <c r="D19598">
        <v>396000000</v>
      </c>
      <c r="E19598">
        <v>2018</v>
      </c>
    </row>
    <row r="19599" spans="1:5" x14ac:dyDescent="0.25">
      <c r="A19599" t="s">
        <v>390</v>
      </c>
      <c r="B19599" t="s">
        <v>227</v>
      </c>
      <c r="C19599" t="s">
        <v>453</v>
      </c>
      <c r="D19599">
        <v>400000000</v>
      </c>
      <c r="E19599">
        <v>2019</v>
      </c>
    </row>
    <row r="19600" spans="1:5" x14ac:dyDescent="0.25">
      <c r="A19600" t="s">
        <v>390</v>
      </c>
      <c r="B19600" t="s">
        <v>227</v>
      </c>
      <c r="C19600" t="s">
        <v>453</v>
      </c>
      <c r="D19600">
        <v>366000000</v>
      </c>
      <c r="E19600">
        <v>2020</v>
      </c>
    </row>
    <row r="19601" spans="1:5" x14ac:dyDescent="0.25">
      <c r="A19601" t="s">
        <v>390</v>
      </c>
      <c r="B19601" t="s">
        <v>227</v>
      </c>
      <c r="C19601" t="s">
        <v>454</v>
      </c>
      <c r="D19601">
        <v>11986000000</v>
      </c>
      <c r="E19601">
        <v>2018</v>
      </c>
    </row>
    <row r="19602" spans="1:5" x14ac:dyDescent="0.25">
      <c r="A19602" t="s">
        <v>390</v>
      </c>
      <c r="B19602" t="s">
        <v>227</v>
      </c>
      <c r="C19602" t="s">
        <v>454</v>
      </c>
      <c r="D19602">
        <v>13839000000</v>
      </c>
      <c r="E19602">
        <v>2019</v>
      </c>
    </row>
    <row r="19603" spans="1:5" x14ac:dyDescent="0.25">
      <c r="A19603" t="s">
        <v>390</v>
      </c>
      <c r="B19603" t="s">
        <v>227</v>
      </c>
      <c r="C19603" t="s">
        <v>454</v>
      </c>
      <c r="D19603">
        <v>15403000000</v>
      </c>
      <c r="E19603">
        <v>2020</v>
      </c>
    </row>
    <row r="19604" spans="1:5" x14ac:dyDescent="0.25">
      <c r="A19604" t="s">
        <v>390</v>
      </c>
      <c r="B19604" t="s">
        <v>227</v>
      </c>
      <c r="C19604" t="s">
        <v>24</v>
      </c>
      <c r="D19604">
        <v>12382000000</v>
      </c>
      <c r="E19604">
        <v>2018</v>
      </c>
    </row>
    <row r="19605" spans="1:5" x14ac:dyDescent="0.25">
      <c r="A19605" t="s">
        <v>390</v>
      </c>
      <c r="B19605" t="s">
        <v>227</v>
      </c>
      <c r="C19605" t="s">
        <v>24</v>
      </c>
      <c r="D19605">
        <v>14239000000</v>
      </c>
      <c r="E19605">
        <v>2019</v>
      </c>
    </row>
    <row r="19606" spans="1:5" x14ac:dyDescent="0.25">
      <c r="A19606" t="s">
        <v>390</v>
      </c>
      <c r="B19606" t="s">
        <v>227</v>
      </c>
      <c r="C19606" t="s">
        <v>24</v>
      </c>
      <c r="D19606">
        <v>15769000000</v>
      </c>
      <c r="E19606">
        <v>2020</v>
      </c>
    </row>
    <row r="19607" spans="1:5" x14ac:dyDescent="0.25">
      <c r="A19607" t="s">
        <v>390</v>
      </c>
      <c r="B19607" t="s">
        <v>227</v>
      </c>
      <c r="C19607" t="s">
        <v>455</v>
      </c>
      <c r="D19607">
        <v>8458000000</v>
      </c>
      <c r="E19607">
        <v>2018</v>
      </c>
    </row>
    <row r="19608" spans="1:5" x14ac:dyDescent="0.25">
      <c r="A19608" t="s">
        <v>390</v>
      </c>
      <c r="B19608" t="s">
        <v>227</v>
      </c>
      <c r="C19608" t="s">
        <v>455</v>
      </c>
      <c r="D19608">
        <v>8704000000</v>
      </c>
      <c r="E19608">
        <v>2019</v>
      </c>
    </row>
    <row r="19609" spans="1:5" x14ac:dyDescent="0.25">
      <c r="A19609" t="s">
        <v>390</v>
      </c>
      <c r="B19609" t="s">
        <v>227</v>
      </c>
      <c r="C19609" t="s">
        <v>455</v>
      </c>
      <c r="D19609">
        <v>8626000000</v>
      </c>
      <c r="E19609">
        <v>2020</v>
      </c>
    </row>
    <row r="19610" spans="1:5" x14ac:dyDescent="0.25">
      <c r="A19610" t="s">
        <v>390</v>
      </c>
      <c r="B19610" t="s">
        <v>227</v>
      </c>
      <c r="C19610" t="s">
        <v>14</v>
      </c>
      <c r="D19610">
        <v>113529000000</v>
      </c>
      <c r="E19610">
        <v>2018</v>
      </c>
    </row>
    <row r="19611" spans="1:5" x14ac:dyDescent="0.25">
      <c r="A19611" t="s">
        <v>390</v>
      </c>
      <c r="B19611" t="s">
        <v>227</v>
      </c>
      <c r="C19611" t="s">
        <v>14</v>
      </c>
      <c r="D19611">
        <v>131255000000</v>
      </c>
      <c r="E19611">
        <v>2019</v>
      </c>
    </row>
    <row r="19612" spans="1:5" x14ac:dyDescent="0.25">
      <c r="A19612" t="s">
        <v>390</v>
      </c>
      <c r="B19612" t="s">
        <v>227</v>
      </c>
      <c r="C19612" t="s">
        <v>14</v>
      </c>
      <c r="D19612">
        <v>143571000000</v>
      </c>
      <c r="E19612">
        <v>2020</v>
      </c>
    </row>
    <row r="19613" spans="1:5" x14ac:dyDescent="0.25">
      <c r="A19613" t="s">
        <v>390</v>
      </c>
      <c r="B19613" t="s">
        <v>227</v>
      </c>
      <c r="C19613" t="s">
        <v>17</v>
      </c>
      <c r="D19613">
        <v>42785000000</v>
      </c>
      <c r="E19613">
        <v>2018</v>
      </c>
    </row>
    <row r="19614" spans="1:5" x14ac:dyDescent="0.25">
      <c r="A19614" t="s">
        <v>390</v>
      </c>
      <c r="B19614" t="s">
        <v>227</v>
      </c>
      <c r="C19614" t="s">
        <v>17</v>
      </c>
      <c r="D19614">
        <v>49945000000</v>
      </c>
      <c r="E19614">
        <v>2019</v>
      </c>
    </row>
    <row r="19615" spans="1:5" x14ac:dyDescent="0.25">
      <c r="A19615" t="s">
        <v>390</v>
      </c>
      <c r="B19615" t="s">
        <v>227</v>
      </c>
      <c r="C19615" t="s">
        <v>17</v>
      </c>
      <c r="D19615">
        <v>54330000000</v>
      </c>
      <c r="E19615">
        <v>2020</v>
      </c>
    </row>
    <row r="19616" spans="1:5" x14ac:dyDescent="0.25">
      <c r="A19616" t="s">
        <v>390</v>
      </c>
      <c r="B19616" t="s">
        <v>227</v>
      </c>
      <c r="C19616" t="s">
        <v>456</v>
      </c>
      <c r="D19616">
        <v>36502000000</v>
      </c>
      <c r="E19616">
        <v>2018</v>
      </c>
    </row>
    <row r="19617" spans="1:5" x14ac:dyDescent="0.25">
      <c r="A19617" t="s">
        <v>390</v>
      </c>
      <c r="B19617" t="s">
        <v>227</v>
      </c>
      <c r="C19617" t="s">
        <v>456</v>
      </c>
      <c r="D19617">
        <v>37913000000</v>
      </c>
      <c r="E19617">
        <v>2019</v>
      </c>
    </row>
    <row r="19618" spans="1:5" x14ac:dyDescent="0.25">
      <c r="A19618" t="s">
        <v>390</v>
      </c>
      <c r="B19618" t="s">
        <v>227</v>
      </c>
      <c r="C19618" t="s">
        <v>456</v>
      </c>
      <c r="D19618">
        <v>44595000000</v>
      </c>
      <c r="E19618">
        <v>2020</v>
      </c>
    </row>
    <row r="19619" spans="1:5" x14ac:dyDescent="0.25">
      <c r="A19619" t="s">
        <v>390</v>
      </c>
      <c r="B19619" t="s">
        <v>227</v>
      </c>
      <c r="C19619" t="s">
        <v>457</v>
      </c>
      <c r="D19619">
        <v>0</v>
      </c>
      <c r="E19619">
        <v>2018</v>
      </c>
    </row>
    <row r="19620" spans="1:5" x14ac:dyDescent="0.25">
      <c r="A19620" t="s">
        <v>390</v>
      </c>
      <c r="B19620" t="s">
        <v>227</v>
      </c>
      <c r="C19620" t="s">
        <v>457</v>
      </c>
      <c r="D19620">
        <v>0</v>
      </c>
      <c r="E19620">
        <v>2020</v>
      </c>
    </row>
    <row r="19621" spans="1:5" x14ac:dyDescent="0.25">
      <c r="A19621" t="s">
        <v>390</v>
      </c>
      <c r="B19621" t="s">
        <v>227</v>
      </c>
      <c r="C19621" t="s">
        <v>494</v>
      </c>
      <c r="D19621">
        <v>0</v>
      </c>
      <c r="E19621">
        <v>2019</v>
      </c>
    </row>
    <row r="19622" spans="1:5" x14ac:dyDescent="0.25">
      <c r="A19622" t="s">
        <v>390</v>
      </c>
      <c r="B19622" t="s">
        <v>227</v>
      </c>
      <c r="C19622" t="s">
        <v>458</v>
      </c>
      <c r="D19622">
        <v>208903000000</v>
      </c>
      <c r="E19622">
        <v>2018</v>
      </c>
    </row>
    <row r="19623" spans="1:5" x14ac:dyDescent="0.25">
      <c r="A19623" t="s">
        <v>390</v>
      </c>
      <c r="B19623" t="s">
        <v>227</v>
      </c>
      <c r="C19623" t="s">
        <v>458</v>
      </c>
      <c r="D19623">
        <v>222470000000</v>
      </c>
      <c r="E19623">
        <v>2019</v>
      </c>
    </row>
    <row r="19624" spans="1:5" x14ac:dyDescent="0.25">
      <c r="A19624" t="s">
        <v>390</v>
      </c>
      <c r="B19624" t="s">
        <v>227</v>
      </c>
      <c r="C19624" t="s">
        <v>458</v>
      </c>
      <c r="D19624">
        <v>234736000000</v>
      </c>
      <c r="E19624">
        <v>2020</v>
      </c>
    </row>
    <row r="19625" spans="1:5" x14ac:dyDescent="0.25">
      <c r="A19625" t="s">
        <v>390</v>
      </c>
      <c r="B19625" t="s">
        <v>227</v>
      </c>
      <c r="C19625" t="s">
        <v>459</v>
      </c>
      <c r="D19625">
        <v>17344000000</v>
      </c>
      <c r="E19625">
        <v>2018</v>
      </c>
    </row>
    <row r="19626" spans="1:5" x14ac:dyDescent="0.25">
      <c r="A19626" t="s">
        <v>390</v>
      </c>
      <c r="B19626" t="s">
        <v>227</v>
      </c>
      <c r="C19626" t="s">
        <v>459</v>
      </c>
      <c r="D19626">
        <v>19685000000</v>
      </c>
      <c r="E19626">
        <v>2019</v>
      </c>
    </row>
    <row r="19627" spans="1:5" x14ac:dyDescent="0.25">
      <c r="A19627" t="s">
        <v>390</v>
      </c>
      <c r="B19627" t="s">
        <v>227</v>
      </c>
      <c r="C19627" t="s">
        <v>459</v>
      </c>
      <c r="D19627">
        <v>22405000000</v>
      </c>
      <c r="E19627">
        <v>2020</v>
      </c>
    </row>
    <row r="19628" spans="1:5" x14ac:dyDescent="0.25">
      <c r="A19628" t="s">
        <v>390</v>
      </c>
      <c r="B19628" t="s">
        <v>227</v>
      </c>
      <c r="C19628" t="s">
        <v>460</v>
      </c>
      <c r="D19628">
        <v>-17079000000</v>
      </c>
      <c r="E19628">
        <v>2018</v>
      </c>
    </row>
    <row r="19629" spans="1:5" x14ac:dyDescent="0.25">
      <c r="A19629" t="s">
        <v>390</v>
      </c>
      <c r="B19629" t="s">
        <v>227</v>
      </c>
      <c r="C19629" t="s">
        <v>460</v>
      </c>
      <c r="D19629">
        <v>-20068000000</v>
      </c>
      <c r="E19629">
        <v>2019</v>
      </c>
    </row>
    <row r="19630" spans="1:5" x14ac:dyDescent="0.25">
      <c r="A19630" t="s">
        <v>390</v>
      </c>
      <c r="B19630" t="s">
        <v>227</v>
      </c>
      <c r="C19630" t="s">
        <v>460</v>
      </c>
      <c r="D19630">
        <v>-16334000000</v>
      </c>
      <c r="E19630">
        <v>2020</v>
      </c>
    </row>
    <row r="19631" spans="1:5" x14ac:dyDescent="0.25">
      <c r="A19631" t="s">
        <v>390</v>
      </c>
      <c r="B19631" t="s">
        <v>227</v>
      </c>
      <c r="C19631" t="s">
        <v>461</v>
      </c>
      <c r="D19631">
        <v>-18062000000</v>
      </c>
      <c r="E19631">
        <v>2018</v>
      </c>
    </row>
    <row r="19632" spans="1:5" x14ac:dyDescent="0.25">
      <c r="A19632" t="s">
        <v>390</v>
      </c>
      <c r="B19632" t="s">
        <v>227</v>
      </c>
      <c r="C19632" t="s">
        <v>461</v>
      </c>
      <c r="D19632">
        <v>-21668000000</v>
      </c>
      <c r="E19632">
        <v>2019</v>
      </c>
    </row>
    <row r="19633" spans="1:5" x14ac:dyDescent="0.25">
      <c r="A19633" t="s">
        <v>390</v>
      </c>
      <c r="B19633" t="s">
        <v>227</v>
      </c>
      <c r="C19633" t="s">
        <v>461</v>
      </c>
      <c r="D19633">
        <v>-19806000000</v>
      </c>
      <c r="E19633">
        <v>2020</v>
      </c>
    </row>
    <row r="19634" spans="1:5" x14ac:dyDescent="0.25">
      <c r="A19634" t="s">
        <v>390</v>
      </c>
      <c r="B19634" t="s">
        <v>227</v>
      </c>
      <c r="C19634" t="s">
        <v>462</v>
      </c>
      <c r="D19634">
        <v>7529000000</v>
      </c>
      <c r="E19634">
        <v>2018</v>
      </c>
    </row>
    <row r="19635" spans="1:5" x14ac:dyDescent="0.25">
      <c r="A19635" t="s">
        <v>390</v>
      </c>
      <c r="B19635" t="s">
        <v>227</v>
      </c>
      <c r="C19635" t="s">
        <v>462</v>
      </c>
      <c r="D19635">
        <v>11627000000</v>
      </c>
      <c r="E19635">
        <v>2019</v>
      </c>
    </row>
    <row r="19636" spans="1:5" x14ac:dyDescent="0.25">
      <c r="A19636" t="s">
        <v>390</v>
      </c>
      <c r="B19636" t="s">
        <v>227</v>
      </c>
      <c r="C19636" t="s">
        <v>462</v>
      </c>
      <c r="D19636">
        <v>10712000000</v>
      </c>
      <c r="E19636">
        <v>2020</v>
      </c>
    </row>
    <row r="19637" spans="1:5" x14ac:dyDescent="0.25">
      <c r="A19637" t="s">
        <v>390</v>
      </c>
      <c r="B19637" t="s">
        <v>227</v>
      </c>
      <c r="C19637" t="s">
        <v>463</v>
      </c>
      <c r="D19637">
        <v>-1517000000</v>
      </c>
      <c r="E19637">
        <v>2018</v>
      </c>
    </row>
    <row r="19638" spans="1:5" x14ac:dyDescent="0.25">
      <c r="A19638" t="s">
        <v>390</v>
      </c>
      <c r="B19638" t="s">
        <v>227</v>
      </c>
      <c r="C19638" t="s">
        <v>463</v>
      </c>
      <c r="D19638">
        <v>582000000</v>
      </c>
      <c r="E19638">
        <v>2019</v>
      </c>
    </row>
    <row r="19639" spans="1:5" x14ac:dyDescent="0.25">
      <c r="A19639" t="s">
        <v>390</v>
      </c>
      <c r="B19639" t="s">
        <v>227</v>
      </c>
      <c r="C19639" t="s">
        <v>463</v>
      </c>
      <c r="D19639">
        <v>-236000000</v>
      </c>
      <c r="E19639">
        <v>2020</v>
      </c>
    </row>
    <row r="19640" spans="1:5" x14ac:dyDescent="0.25">
      <c r="A19640" t="s">
        <v>390</v>
      </c>
      <c r="B19640" t="s">
        <v>227</v>
      </c>
      <c r="C19640" t="s">
        <v>12</v>
      </c>
      <c r="D19640">
        <v>16438000000</v>
      </c>
      <c r="E19640">
        <v>2018</v>
      </c>
    </row>
    <row r="19641" spans="1:5" x14ac:dyDescent="0.25">
      <c r="A19641" t="s">
        <v>390</v>
      </c>
      <c r="B19641" t="s">
        <v>227</v>
      </c>
      <c r="C19641" t="s">
        <v>12</v>
      </c>
      <c r="D19641">
        <v>19827000000</v>
      </c>
      <c r="E19641">
        <v>2019</v>
      </c>
    </row>
    <row r="19642" spans="1:5" x14ac:dyDescent="0.25">
      <c r="A19642" t="s">
        <v>390</v>
      </c>
      <c r="B19642" t="s">
        <v>227</v>
      </c>
      <c r="C19642" t="s">
        <v>12</v>
      </c>
      <c r="D19642">
        <v>23927000000</v>
      </c>
      <c r="E19642">
        <v>2020</v>
      </c>
    </row>
    <row r="19643" spans="1:5" x14ac:dyDescent="0.25">
      <c r="A19643" t="s">
        <v>390</v>
      </c>
      <c r="B19643" t="s">
        <v>227</v>
      </c>
      <c r="C19643" t="s">
        <v>464</v>
      </c>
      <c r="D19643">
        <v>34531000000</v>
      </c>
      <c r="E19643">
        <v>2018</v>
      </c>
    </row>
    <row r="19644" spans="1:5" x14ac:dyDescent="0.25">
      <c r="A19644" t="s">
        <v>390</v>
      </c>
      <c r="B19644" t="s">
        <v>227</v>
      </c>
      <c r="C19644" t="s">
        <v>464</v>
      </c>
      <c r="D19644">
        <v>38907000000</v>
      </c>
      <c r="E19644">
        <v>2019</v>
      </c>
    </row>
    <row r="19645" spans="1:5" x14ac:dyDescent="0.25">
      <c r="A19645" t="s">
        <v>390</v>
      </c>
      <c r="B19645" t="s">
        <v>227</v>
      </c>
      <c r="C19645" t="s">
        <v>464</v>
      </c>
      <c r="D19645">
        <v>45106000000</v>
      </c>
      <c r="E19645">
        <v>2020</v>
      </c>
    </row>
    <row r="19646" spans="1:5" x14ac:dyDescent="0.25">
      <c r="A19646" t="s">
        <v>390</v>
      </c>
      <c r="B19646" t="s">
        <v>227</v>
      </c>
      <c r="C19646" t="s">
        <v>465</v>
      </c>
      <c r="D19646">
        <v>93311000000</v>
      </c>
      <c r="E19646">
        <v>2018</v>
      </c>
    </row>
    <row r="19647" spans="1:5" x14ac:dyDescent="0.25">
      <c r="A19647" t="s">
        <v>390</v>
      </c>
      <c r="B19647" t="s">
        <v>227</v>
      </c>
      <c r="C19647" t="s">
        <v>465</v>
      </c>
      <c r="D19647">
        <v>9334000000</v>
      </c>
      <c r="E19647">
        <v>2019</v>
      </c>
    </row>
    <row r="19648" spans="1:5" x14ac:dyDescent="0.25">
      <c r="A19648" t="s">
        <v>390</v>
      </c>
      <c r="B19648" t="s">
        <v>227</v>
      </c>
      <c r="C19648" t="s">
        <v>465</v>
      </c>
      <c r="D19648">
        <v>11510000000</v>
      </c>
      <c r="E19648">
        <v>2020</v>
      </c>
    </row>
    <row r="19649" spans="1:5" x14ac:dyDescent="0.25">
      <c r="A19649" t="s">
        <v>390</v>
      </c>
      <c r="B19649" t="s">
        <v>227</v>
      </c>
      <c r="C19649" t="s">
        <v>466</v>
      </c>
      <c r="D19649">
        <v>8204000000</v>
      </c>
      <c r="E19649">
        <v>2018</v>
      </c>
    </row>
    <row r="19650" spans="1:5" x14ac:dyDescent="0.25">
      <c r="A19650" t="s">
        <v>390</v>
      </c>
      <c r="B19650" t="s">
        <v>227</v>
      </c>
      <c r="C19650" t="s">
        <v>466</v>
      </c>
      <c r="D19650">
        <v>13137000000</v>
      </c>
      <c r="E19650">
        <v>2019</v>
      </c>
    </row>
    <row r="19651" spans="1:5" x14ac:dyDescent="0.25">
      <c r="A19651" t="s">
        <v>390</v>
      </c>
      <c r="B19651" t="s">
        <v>227</v>
      </c>
      <c r="C19651" t="s">
        <v>466</v>
      </c>
      <c r="D19651">
        <v>15682000000</v>
      </c>
      <c r="E19651">
        <v>2020</v>
      </c>
    </row>
    <row r="19652" spans="1:5" x14ac:dyDescent="0.25">
      <c r="A19652" t="s">
        <v>390</v>
      </c>
      <c r="B19652" t="s">
        <v>227</v>
      </c>
      <c r="C19652" t="s">
        <v>467</v>
      </c>
      <c r="D19652">
        <v>172401000000</v>
      </c>
      <c r="E19652">
        <v>2018</v>
      </c>
    </row>
    <row r="19653" spans="1:5" x14ac:dyDescent="0.25">
      <c r="A19653" t="s">
        <v>390</v>
      </c>
      <c r="B19653" t="s">
        <v>227</v>
      </c>
      <c r="C19653" t="s">
        <v>467</v>
      </c>
      <c r="D19653">
        <v>184557000000</v>
      </c>
      <c r="E19653">
        <v>2019</v>
      </c>
    </row>
    <row r="19654" spans="1:5" x14ac:dyDescent="0.25">
      <c r="A19654" t="s">
        <v>390</v>
      </c>
      <c r="B19654" t="s">
        <v>227</v>
      </c>
      <c r="C19654" t="s">
        <v>467</v>
      </c>
      <c r="D19654">
        <v>190141000000</v>
      </c>
      <c r="E19654">
        <v>2020</v>
      </c>
    </row>
    <row r="19655" spans="1:5" x14ac:dyDescent="0.25">
      <c r="A19655" t="s">
        <v>390</v>
      </c>
      <c r="B19655" t="s">
        <v>227</v>
      </c>
      <c r="C19655" t="s">
        <v>468</v>
      </c>
      <c r="D19655">
        <v>0</v>
      </c>
      <c r="E19655">
        <v>2018</v>
      </c>
    </row>
    <row r="19656" spans="1:5" x14ac:dyDescent="0.25">
      <c r="A19656" t="s">
        <v>390</v>
      </c>
      <c r="B19656" t="s">
        <v>227</v>
      </c>
      <c r="C19656" t="s">
        <v>468</v>
      </c>
      <c r="D19656">
        <v>0</v>
      </c>
      <c r="E19656">
        <v>2019</v>
      </c>
    </row>
    <row r="19657" spans="1:5" x14ac:dyDescent="0.25">
      <c r="A19657" t="s">
        <v>390</v>
      </c>
      <c r="B19657" t="s">
        <v>227</v>
      </c>
      <c r="C19657" t="s">
        <v>468</v>
      </c>
      <c r="D19657">
        <v>0</v>
      </c>
      <c r="E19657">
        <v>2020</v>
      </c>
    </row>
    <row r="19658" spans="1:5" x14ac:dyDescent="0.25">
      <c r="A19658" t="s">
        <v>390</v>
      </c>
      <c r="B19658" t="s">
        <v>227</v>
      </c>
      <c r="C19658" t="s">
        <v>469</v>
      </c>
      <c r="D19658">
        <v>3320000000</v>
      </c>
      <c r="E19658">
        <v>2018</v>
      </c>
    </row>
    <row r="19659" spans="1:5" x14ac:dyDescent="0.25">
      <c r="A19659" t="s">
        <v>390</v>
      </c>
      <c r="B19659" t="s">
        <v>227</v>
      </c>
      <c r="C19659" t="s">
        <v>469</v>
      </c>
      <c r="D19659">
        <v>3932000000</v>
      </c>
      <c r="E19659">
        <v>2019</v>
      </c>
    </row>
    <row r="19660" spans="1:5" x14ac:dyDescent="0.25">
      <c r="A19660" t="s">
        <v>390</v>
      </c>
      <c r="B19660" t="s">
        <v>227</v>
      </c>
      <c r="C19660" t="s">
        <v>469</v>
      </c>
      <c r="D19660">
        <v>4584000000</v>
      </c>
      <c r="E19660">
        <v>2020</v>
      </c>
    </row>
    <row r="19661" spans="1:5" x14ac:dyDescent="0.25">
      <c r="A19661" t="s">
        <v>390</v>
      </c>
      <c r="B19661" t="s">
        <v>227</v>
      </c>
      <c r="C19661" t="s">
        <v>470</v>
      </c>
      <c r="D19661">
        <v>14010000000</v>
      </c>
      <c r="E19661">
        <v>2018</v>
      </c>
    </row>
    <row r="19662" spans="1:5" x14ac:dyDescent="0.25">
      <c r="A19662" t="s">
        <v>390</v>
      </c>
      <c r="B19662" t="s">
        <v>227</v>
      </c>
      <c r="C19662" t="s">
        <v>470</v>
      </c>
      <c r="D19662">
        <v>18131000000</v>
      </c>
      <c r="E19662">
        <v>2019</v>
      </c>
    </row>
    <row r="19663" spans="1:5" x14ac:dyDescent="0.25">
      <c r="A19663" t="s">
        <v>390</v>
      </c>
      <c r="B19663" t="s">
        <v>227</v>
      </c>
      <c r="C19663" t="s">
        <v>470</v>
      </c>
      <c r="D19663">
        <v>16577000000</v>
      </c>
      <c r="E19663">
        <v>2020</v>
      </c>
    </row>
    <row r="19664" spans="1:5" x14ac:dyDescent="0.25">
      <c r="A19664" t="s">
        <v>390</v>
      </c>
      <c r="B19664" t="s">
        <v>227</v>
      </c>
      <c r="C19664" t="s">
        <v>471</v>
      </c>
      <c r="D19664">
        <v>0</v>
      </c>
      <c r="E19664">
        <v>2018</v>
      </c>
    </row>
    <row r="19665" spans="1:5" x14ac:dyDescent="0.25">
      <c r="A19665" t="s">
        <v>390</v>
      </c>
      <c r="B19665" t="s">
        <v>227</v>
      </c>
      <c r="C19665" t="s">
        <v>471</v>
      </c>
      <c r="D19665">
        <v>0</v>
      </c>
      <c r="E19665">
        <v>2019</v>
      </c>
    </row>
    <row r="19666" spans="1:5" x14ac:dyDescent="0.25">
      <c r="A19666" t="s">
        <v>390</v>
      </c>
      <c r="B19666" t="s">
        <v>227</v>
      </c>
      <c r="C19666" t="s">
        <v>471</v>
      </c>
      <c r="D19666">
        <v>0</v>
      </c>
      <c r="E19666">
        <v>2020</v>
      </c>
    </row>
    <row r="19667" spans="1:5" x14ac:dyDescent="0.25">
      <c r="A19667" t="s">
        <v>390</v>
      </c>
      <c r="B19667" t="s">
        <v>227</v>
      </c>
      <c r="C19667" t="s">
        <v>472</v>
      </c>
      <c r="D19667">
        <v>0</v>
      </c>
      <c r="E19667">
        <v>2018</v>
      </c>
    </row>
    <row r="19668" spans="1:5" x14ac:dyDescent="0.25">
      <c r="A19668" t="s">
        <v>390</v>
      </c>
      <c r="B19668" t="s">
        <v>227</v>
      </c>
      <c r="C19668" t="s">
        <v>472</v>
      </c>
      <c r="D19668">
        <v>0</v>
      </c>
      <c r="E19668">
        <v>2019</v>
      </c>
    </row>
    <row r="19669" spans="1:5" x14ac:dyDescent="0.25">
      <c r="A19669" t="s">
        <v>390</v>
      </c>
      <c r="B19669" t="s">
        <v>227</v>
      </c>
      <c r="C19669" t="s">
        <v>472</v>
      </c>
      <c r="D19669">
        <v>0</v>
      </c>
      <c r="E19669">
        <v>2020</v>
      </c>
    </row>
    <row r="19670" spans="1:5" x14ac:dyDescent="0.25">
      <c r="A19670" t="s">
        <v>390</v>
      </c>
      <c r="B19670" t="s">
        <v>227</v>
      </c>
      <c r="C19670" t="s">
        <v>473</v>
      </c>
      <c r="D19670">
        <v>0</v>
      </c>
      <c r="E19670">
        <v>2018</v>
      </c>
    </row>
    <row r="19671" spans="1:5" x14ac:dyDescent="0.25">
      <c r="A19671" t="s">
        <v>390</v>
      </c>
      <c r="B19671" t="s">
        <v>227</v>
      </c>
      <c r="C19671" t="s">
        <v>473</v>
      </c>
      <c r="D19671">
        <v>0</v>
      </c>
      <c r="E19671">
        <v>2019</v>
      </c>
    </row>
    <row r="19672" spans="1:5" x14ac:dyDescent="0.25">
      <c r="A19672" t="s">
        <v>390</v>
      </c>
      <c r="B19672" t="s">
        <v>227</v>
      </c>
      <c r="C19672" t="s">
        <v>473</v>
      </c>
      <c r="D19672">
        <v>0</v>
      </c>
      <c r="E19672">
        <v>2020</v>
      </c>
    </row>
    <row r="19673" spans="1:5" x14ac:dyDescent="0.25">
      <c r="A19673" t="s">
        <v>390</v>
      </c>
      <c r="B19673" t="s">
        <v>227</v>
      </c>
      <c r="C19673" t="s">
        <v>474</v>
      </c>
      <c r="D19673">
        <v>6270000000</v>
      </c>
      <c r="E19673">
        <v>2018</v>
      </c>
    </row>
    <row r="19674" spans="1:5" x14ac:dyDescent="0.25">
      <c r="A19674" t="s">
        <v>390</v>
      </c>
      <c r="B19674" t="s">
        <v>227</v>
      </c>
      <c r="C19674" t="s">
        <v>474</v>
      </c>
      <c r="D19674">
        <v>7091000000</v>
      </c>
      <c r="E19674">
        <v>2019</v>
      </c>
    </row>
    <row r="19675" spans="1:5" x14ac:dyDescent="0.25">
      <c r="A19675" t="s">
        <v>390</v>
      </c>
      <c r="B19675" t="s">
        <v>227</v>
      </c>
      <c r="C19675" t="s">
        <v>474</v>
      </c>
      <c r="D19675">
        <v>7252000000</v>
      </c>
      <c r="E19675">
        <v>2020</v>
      </c>
    </row>
    <row r="19676" spans="1:5" x14ac:dyDescent="0.25">
      <c r="A19676" t="s">
        <v>390</v>
      </c>
      <c r="B19676" t="s">
        <v>227</v>
      </c>
      <c r="C19676" t="s">
        <v>475</v>
      </c>
      <c r="D19676">
        <v>838000000</v>
      </c>
      <c r="E19676">
        <v>2018</v>
      </c>
    </row>
    <row r="19677" spans="1:5" x14ac:dyDescent="0.25">
      <c r="A19677" t="s">
        <v>390</v>
      </c>
      <c r="B19677" t="s">
        <v>227</v>
      </c>
      <c r="C19677" t="s">
        <v>475</v>
      </c>
      <c r="D19677">
        <v>1037000000</v>
      </c>
      <c r="E19677">
        <v>2019</v>
      </c>
    </row>
    <row r="19678" spans="1:5" x14ac:dyDescent="0.25">
      <c r="A19678" t="s">
        <v>390</v>
      </c>
      <c r="B19678" t="s">
        <v>227</v>
      </c>
      <c r="C19678" t="s">
        <v>475</v>
      </c>
      <c r="D19678">
        <v>1440000000</v>
      </c>
      <c r="E19678">
        <v>2020</v>
      </c>
    </row>
    <row r="19679" spans="1:5" x14ac:dyDescent="0.25">
      <c r="A19679" t="s">
        <v>390</v>
      </c>
      <c r="B19679" t="s">
        <v>227</v>
      </c>
      <c r="C19679" t="s">
        <v>476</v>
      </c>
      <c r="D19679">
        <v>0</v>
      </c>
      <c r="E19679">
        <v>2018</v>
      </c>
    </row>
    <row r="19680" spans="1:5" x14ac:dyDescent="0.25">
      <c r="A19680" t="s">
        <v>390</v>
      </c>
      <c r="B19680" t="s">
        <v>227</v>
      </c>
      <c r="C19680" t="s">
        <v>476</v>
      </c>
      <c r="D19680">
        <v>0</v>
      </c>
      <c r="E19680">
        <v>2019</v>
      </c>
    </row>
    <row r="19681" spans="1:5" x14ac:dyDescent="0.25">
      <c r="A19681" t="s">
        <v>390</v>
      </c>
      <c r="B19681" t="s">
        <v>227</v>
      </c>
      <c r="C19681" t="s">
        <v>476</v>
      </c>
      <c r="D19681">
        <v>0</v>
      </c>
      <c r="E19681">
        <v>2020</v>
      </c>
    </row>
    <row r="19682" spans="1:5" x14ac:dyDescent="0.25">
      <c r="A19682" t="s">
        <v>390</v>
      </c>
      <c r="B19682" t="s">
        <v>227</v>
      </c>
      <c r="C19682" t="s">
        <v>477</v>
      </c>
      <c r="D19682">
        <v>4500000000</v>
      </c>
      <c r="E19682">
        <v>2018</v>
      </c>
    </row>
    <row r="19683" spans="1:5" x14ac:dyDescent="0.25">
      <c r="A19683" t="s">
        <v>390</v>
      </c>
      <c r="B19683" t="s">
        <v>227</v>
      </c>
      <c r="C19683" t="s">
        <v>477</v>
      </c>
      <c r="D19683">
        <v>5500000000</v>
      </c>
      <c r="E19683">
        <v>2019</v>
      </c>
    </row>
    <row r="19684" spans="1:5" x14ac:dyDescent="0.25">
      <c r="A19684" t="s">
        <v>390</v>
      </c>
      <c r="B19684" t="s">
        <v>227</v>
      </c>
      <c r="C19684" t="s">
        <v>477</v>
      </c>
      <c r="D19684">
        <v>4250000000</v>
      </c>
      <c r="E19684">
        <v>2020</v>
      </c>
    </row>
    <row r="19685" spans="1:5" x14ac:dyDescent="0.25">
      <c r="A19685" t="s">
        <v>390</v>
      </c>
      <c r="B19685" t="s">
        <v>227</v>
      </c>
      <c r="C19685" t="s">
        <v>478</v>
      </c>
      <c r="D19685">
        <v>0</v>
      </c>
      <c r="E19685">
        <v>2018</v>
      </c>
    </row>
    <row r="19686" spans="1:5" x14ac:dyDescent="0.25">
      <c r="A19686" t="s">
        <v>390</v>
      </c>
      <c r="B19686" t="s">
        <v>227</v>
      </c>
      <c r="C19686" t="s">
        <v>478</v>
      </c>
      <c r="D19686">
        <v>0</v>
      </c>
      <c r="E19686">
        <v>2019</v>
      </c>
    </row>
    <row r="19687" spans="1:5" x14ac:dyDescent="0.25">
      <c r="A19687" t="s">
        <v>390</v>
      </c>
      <c r="B19687" t="s">
        <v>227</v>
      </c>
      <c r="C19687" t="s">
        <v>478</v>
      </c>
      <c r="D19687">
        <v>0</v>
      </c>
      <c r="E19687">
        <v>2020</v>
      </c>
    </row>
    <row r="19688" spans="1:5" x14ac:dyDescent="0.25">
      <c r="A19688" t="s">
        <v>390</v>
      </c>
      <c r="B19688" t="s">
        <v>227</v>
      </c>
      <c r="C19688" t="s">
        <v>479</v>
      </c>
      <c r="D19688">
        <v>55846000000</v>
      </c>
      <c r="E19688">
        <v>2018</v>
      </c>
    </row>
    <row r="19689" spans="1:5" x14ac:dyDescent="0.25">
      <c r="A19689" t="s">
        <v>390</v>
      </c>
      <c r="B19689" t="s">
        <v>227</v>
      </c>
      <c r="C19689" t="s">
        <v>479</v>
      </c>
      <c r="D19689">
        <v>61178000000</v>
      </c>
      <c r="E19689">
        <v>2019</v>
      </c>
    </row>
    <row r="19690" spans="1:5" x14ac:dyDescent="0.25">
      <c r="A19690" t="s">
        <v>390</v>
      </c>
      <c r="B19690" t="s">
        <v>227</v>
      </c>
      <c r="C19690" t="s">
        <v>479</v>
      </c>
      <c r="D19690">
        <v>69295000000</v>
      </c>
      <c r="E19690">
        <v>2020</v>
      </c>
    </row>
    <row r="19691" spans="1:5" x14ac:dyDescent="0.25">
      <c r="A19691" t="s">
        <v>390</v>
      </c>
      <c r="B19691" t="s">
        <v>227</v>
      </c>
      <c r="C19691" t="s">
        <v>480</v>
      </c>
      <c r="D19691">
        <v>226247000000</v>
      </c>
      <c r="E19691">
        <v>2018</v>
      </c>
    </row>
    <row r="19692" spans="1:5" x14ac:dyDescent="0.25">
      <c r="A19692" t="s">
        <v>390</v>
      </c>
      <c r="B19692" t="s">
        <v>227</v>
      </c>
      <c r="C19692" t="s">
        <v>480</v>
      </c>
      <c r="D19692">
        <v>242155000000</v>
      </c>
      <c r="E19692">
        <v>2019</v>
      </c>
    </row>
    <row r="19693" spans="1:5" x14ac:dyDescent="0.25">
      <c r="A19693" t="s">
        <v>390</v>
      </c>
      <c r="B19693" t="s">
        <v>227</v>
      </c>
      <c r="C19693" t="s">
        <v>480</v>
      </c>
      <c r="D19693">
        <v>257141000000</v>
      </c>
      <c r="E19693">
        <v>2020</v>
      </c>
    </row>
    <row r="19694" spans="1:5" x14ac:dyDescent="0.25">
      <c r="A19694" t="s">
        <v>390</v>
      </c>
      <c r="B19694" t="s">
        <v>227</v>
      </c>
      <c r="C19694" t="s">
        <v>481</v>
      </c>
      <c r="D19694">
        <v>34074000000</v>
      </c>
      <c r="E19694">
        <v>2018</v>
      </c>
    </row>
    <row r="19695" spans="1:5" x14ac:dyDescent="0.25">
      <c r="A19695" t="s">
        <v>390</v>
      </c>
      <c r="B19695" t="s">
        <v>227</v>
      </c>
      <c r="C19695" t="s">
        <v>481</v>
      </c>
      <c r="D19695">
        <v>35193000000</v>
      </c>
      <c r="E19695">
        <v>2019</v>
      </c>
    </row>
    <row r="19696" spans="1:5" x14ac:dyDescent="0.25">
      <c r="A19696" t="s">
        <v>390</v>
      </c>
      <c r="B19696" t="s">
        <v>227</v>
      </c>
      <c r="C19696" t="s">
        <v>481</v>
      </c>
      <c r="D19696">
        <v>41704000000</v>
      </c>
      <c r="E19696">
        <v>2020</v>
      </c>
    </row>
    <row r="19697" spans="1:5" x14ac:dyDescent="0.25">
      <c r="A19697" t="s">
        <v>390</v>
      </c>
      <c r="B19697" t="s">
        <v>227</v>
      </c>
      <c r="C19697" t="s">
        <v>482</v>
      </c>
      <c r="D19697">
        <v>0</v>
      </c>
      <c r="E19697">
        <v>2018</v>
      </c>
    </row>
    <row r="19698" spans="1:5" x14ac:dyDescent="0.25">
      <c r="A19698" t="s">
        <v>390</v>
      </c>
      <c r="B19698" t="s">
        <v>227</v>
      </c>
      <c r="C19698" t="s">
        <v>482</v>
      </c>
      <c r="D19698">
        <v>0</v>
      </c>
      <c r="E19698">
        <v>2019</v>
      </c>
    </row>
    <row r="19699" spans="1:5" x14ac:dyDescent="0.25">
      <c r="A19699" t="s">
        <v>390</v>
      </c>
      <c r="B19699" t="s">
        <v>227</v>
      </c>
      <c r="C19699" t="s">
        <v>482</v>
      </c>
      <c r="D19699">
        <v>0</v>
      </c>
      <c r="E19699">
        <v>2020</v>
      </c>
    </row>
    <row r="19700" spans="1:5" x14ac:dyDescent="0.25">
      <c r="A19700" t="s">
        <v>390</v>
      </c>
      <c r="B19700" t="s">
        <v>227</v>
      </c>
      <c r="C19700" t="s">
        <v>483</v>
      </c>
      <c r="D19700">
        <v>3458000000</v>
      </c>
      <c r="E19700">
        <v>2018</v>
      </c>
    </row>
    <row r="19701" spans="1:5" x14ac:dyDescent="0.25">
      <c r="A19701" t="s">
        <v>390</v>
      </c>
      <c r="B19701" t="s">
        <v>227</v>
      </c>
      <c r="C19701" t="s">
        <v>483</v>
      </c>
      <c r="D19701">
        <v>3260000000</v>
      </c>
      <c r="E19701">
        <v>2019</v>
      </c>
    </row>
    <row r="19702" spans="1:5" x14ac:dyDescent="0.25">
      <c r="A19702" t="s">
        <v>390</v>
      </c>
      <c r="B19702" t="s">
        <v>227</v>
      </c>
      <c r="C19702" t="s">
        <v>483</v>
      </c>
      <c r="D19702">
        <v>2860000000</v>
      </c>
      <c r="E19702">
        <v>2020</v>
      </c>
    </row>
    <row r="19703" spans="1:5" x14ac:dyDescent="0.25">
      <c r="A19703" t="s">
        <v>390</v>
      </c>
      <c r="B19703" t="s">
        <v>227</v>
      </c>
      <c r="C19703" t="s">
        <v>484</v>
      </c>
      <c r="D19703">
        <v>638000000</v>
      </c>
      <c r="E19703">
        <v>2018</v>
      </c>
    </row>
    <row r="19704" spans="1:5" x14ac:dyDescent="0.25">
      <c r="A19704" t="s">
        <v>390</v>
      </c>
      <c r="B19704" t="s">
        <v>227</v>
      </c>
      <c r="C19704" t="s">
        <v>484</v>
      </c>
      <c r="D19704">
        <v>697000000</v>
      </c>
      <c r="E19704">
        <v>2019</v>
      </c>
    </row>
    <row r="19705" spans="1:5" x14ac:dyDescent="0.25">
      <c r="A19705" t="s">
        <v>390</v>
      </c>
      <c r="B19705" t="s">
        <v>227</v>
      </c>
      <c r="C19705" t="s">
        <v>484</v>
      </c>
      <c r="D19705">
        <v>679000000</v>
      </c>
      <c r="E19705">
        <v>2020</v>
      </c>
    </row>
    <row r="19706" spans="1:5" x14ac:dyDescent="0.25">
      <c r="A19706" t="s">
        <v>390</v>
      </c>
      <c r="B19706" t="s">
        <v>227</v>
      </c>
      <c r="C19706" t="s">
        <v>485</v>
      </c>
      <c r="D19706">
        <v>0</v>
      </c>
      <c r="E19706">
        <v>2018</v>
      </c>
    </row>
    <row r="19707" spans="1:5" x14ac:dyDescent="0.25">
      <c r="A19707" t="s">
        <v>390</v>
      </c>
      <c r="B19707" t="s">
        <v>227</v>
      </c>
      <c r="C19707" t="s">
        <v>485</v>
      </c>
      <c r="D19707">
        <v>0</v>
      </c>
      <c r="E19707">
        <v>2020</v>
      </c>
    </row>
    <row r="19708" spans="1:5" x14ac:dyDescent="0.25">
      <c r="A19708" t="s">
        <v>390</v>
      </c>
      <c r="B19708" t="s">
        <v>227</v>
      </c>
      <c r="C19708" t="s">
        <v>495</v>
      </c>
      <c r="D19708">
        <v>0</v>
      </c>
      <c r="E19708">
        <v>2019</v>
      </c>
    </row>
    <row r="19709" spans="1:5" x14ac:dyDescent="0.25">
      <c r="A19709" t="s">
        <v>390</v>
      </c>
      <c r="B19709" t="s">
        <v>227</v>
      </c>
      <c r="C19709" t="s">
        <v>486</v>
      </c>
      <c r="D19709">
        <v>-1115000000</v>
      </c>
      <c r="E19709">
        <v>2018</v>
      </c>
    </row>
    <row r="19710" spans="1:5" x14ac:dyDescent="0.25">
      <c r="A19710" t="s">
        <v>390</v>
      </c>
      <c r="B19710" t="s">
        <v>227</v>
      </c>
      <c r="C19710" t="s">
        <v>486</v>
      </c>
      <c r="D19710">
        <v>119000000</v>
      </c>
      <c r="E19710">
        <v>2019</v>
      </c>
    </row>
    <row r="19711" spans="1:5" x14ac:dyDescent="0.25">
      <c r="A19711" t="s">
        <v>390</v>
      </c>
      <c r="B19711" t="s">
        <v>227</v>
      </c>
      <c r="C19711" t="s">
        <v>486</v>
      </c>
      <c r="D19711">
        <v>5936000000</v>
      </c>
      <c r="E19711">
        <v>2020</v>
      </c>
    </row>
    <row r="19712" spans="1:5" x14ac:dyDescent="0.25">
      <c r="A19712" t="s">
        <v>392</v>
      </c>
      <c r="B19712" t="s">
        <v>229</v>
      </c>
      <c r="C19712" t="s">
        <v>411</v>
      </c>
      <c r="D19712">
        <v>3160000000</v>
      </c>
      <c r="E19712">
        <v>2018</v>
      </c>
    </row>
    <row r="19713" spans="1:5" x14ac:dyDescent="0.25">
      <c r="A19713" t="s">
        <v>392</v>
      </c>
      <c r="B19713" t="s">
        <v>229</v>
      </c>
      <c r="C19713" t="s">
        <v>411</v>
      </c>
      <c r="D19713">
        <v>3094000000</v>
      </c>
      <c r="E19713">
        <v>2019</v>
      </c>
    </row>
    <row r="19714" spans="1:5" x14ac:dyDescent="0.25">
      <c r="A19714" t="s">
        <v>392</v>
      </c>
      <c r="B19714" t="s">
        <v>229</v>
      </c>
      <c r="C19714" t="s">
        <v>411</v>
      </c>
      <c r="D19714">
        <v>3104000000</v>
      </c>
      <c r="E19714">
        <v>2020</v>
      </c>
    </row>
    <row r="19715" spans="1:5" x14ac:dyDescent="0.25">
      <c r="A19715" t="s">
        <v>392</v>
      </c>
      <c r="B19715" t="s">
        <v>229</v>
      </c>
      <c r="C19715" t="s">
        <v>10</v>
      </c>
      <c r="D19715">
        <v>1755000000</v>
      </c>
      <c r="E19715">
        <v>2018</v>
      </c>
    </row>
    <row r="19716" spans="1:5" x14ac:dyDescent="0.25">
      <c r="A19716" t="s">
        <v>392</v>
      </c>
      <c r="B19716" t="s">
        <v>229</v>
      </c>
      <c r="C19716" t="s">
        <v>10</v>
      </c>
      <c r="D19716">
        <v>1595000000</v>
      </c>
      <c r="E19716">
        <v>2019</v>
      </c>
    </row>
    <row r="19717" spans="1:5" x14ac:dyDescent="0.25">
      <c r="A19717" t="s">
        <v>392</v>
      </c>
      <c r="B19717" t="s">
        <v>229</v>
      </c>
      <c r="C19717" t="s">
        <v>10</v>
      </c>
      <c r="D19717">
        <v>1505000000</v>
      </c>
      <c r="E19717">
        <v>2020</v>
      </c>
    </row>
    <row r="19718" spans="1:5" x14ac:dyDescent="0.25">
      <c r="A19718" t="s">
        <v>392</v>
      </c>
      <c r="B19718" t="s">
        <v>229</v>
      </c>
      <c r="C19718" t="s">
        <v>412</v>
      </c>
      <c r="D19718">
        <v>4449000000</v>
      </c>
      <c r="E19718">
        <v>2018</v>
      </c>
    </row>
    <row r="19719" spans="1:5" x14ac:dyDescent="0.25">
      <c r="A19719" t="s">
        <v>392</v>
      </c>
      <c r="B19719" t="s">
        <v>229</v>
      </c>
      <c r="C19719" t="s">
        <v>412</v>
      </c>
      <c r="D19719">
        <v>4523000000</v>
      </c>
      <c r="E19719">
        <v>2019</v>
      </c>
    </row>
    <row r="19720" spans="1:5" x14ac:dyDescent="0.25">
      <c r="A19720" t="s">
        <v>392</v>
      </c>
      <c r="B19720" t="s">
        <v>229</v>
      </c>
      <c r="C19720" t="s">
        <v>412</v>
      </c>
      <c r="D19720">
        <v>4864000000</v>
      </c>
      <c r="E19720">
        <v>2020</v>
      </c>
    </row>
    <row r="19721" spans="1:5" x14ac:dyDescent="0.25">
      <c r="A19721" t="s">
        <v>392</v>
      </c>
      <c r="B19721" t="s">
        <v>229</v>
      </c>
      <c r="C19721" t="s">
        <v>413</v>
      </c>
      <c r="D19721">
        <v>2161000000</v>
      </c>
      <c r="E19721">
        <v>2018</v>
      </c>
    </row>
    <row r="19722" spans="1:5" x14ac:dyDescent="0.25">
      <c r="A19722" t="s">
        <v>392</v>
      </c>
      <c r="B19722" t="s">
        <v>229</v>
      </c>
      <c r="C19722" t="s">
        <v>413</v>
      </c>
      <c r="D19722">
        <v>2196000000</v>
      </c>
      <c r="E19722">
        <v>2019</v>
      </c>
    </row>
    <row r="19723" spans="1:5" x14ac:dyDescent="0.25">
      <c r="A19723" t="s">
        <v>392</v>
      </c>
      <c r="B19723" t="s">
        <v>229</v>
      </c>
      <c r="C19723" t="s">
        <v>413</v>
      </c>
      <c r="D19723">
        <v>2095000000</v>
      </c>
      <c r="E19723">
        <v>2020</v>
      </c>
    </row>
    <row r="19724" spans="1:5" x14ac:dyDescent="0.25">
      <c r="A19724" t="s">
        <v>392</v>
      </c>
      <c r="B19724" t="s">
        <v>229</v>
      </c>
      <c r="C19724" t="s">
        <v>15</v>
      </c>
      <c r="D19724">
        <v>59147000000</v>
      </c>
      <c r="E19724">
        <v>2018</v>
      </c>
    </row>
    <row r="19725" spans="1:5" x14ac:dyDescent="0.25">
      <c r="A19725" t="s">
        <v>392</v>
      </c>
      <c r="B19725" t="s">
        <v>229</v>
      </c>
      <c r="C19725" t="s">
        <v>15</v>
      </c>
      <c r="D19725">
        <v>61673000000</v>
      </c>
      <c r="E19725">
        <v>2019</v>
      </c>
    </row>
    <row r="19726" spans="1:5" x14ac:dyDescent="0.25">
      <c r="A19726" t="s">
        <v>392</v>
      </c>
      <c r="B19726" t="s">
        <v>229</v>
      </c>
      <c r="C19726" t="s">
        <v>15</v>
      </c>
      <c r="D19726">
        <v>62398000000</v>
      </c>
      <c r="E19726">
        <v>2020</v>
      </c>
    </row>
    <row r="19727" spans="1:5" x14ac:dyDescent="0.25">
      <c r="A19727" t="s">
        <v>392</v>
      </c>
      <c r="B19727" t="s">
        <v>229</v>
      </c>
      <c r="C19727" t="s">
        <v>414</v>
      </c>
      <c r="D19727">
        <v>-3437000000</v>
      </c>
      <c r="E19727">
        <v>2018</v>
      </c>
    </row>
    <row r="19728" spans="1:5" x14ac:dyDescent="0.25">
      <c r="A19728" t="s">
        <v>392</v>
      </c>
      <c r="B19728" t="s">
        <v>229</v>
      </c>
      <c r="C19728" t="s">
        <v>414</v>
      </c>
      <c r="D19728">
        <v>-3453000000</v>
      </c>
      <c r="E19728">
        <v>2019</v>
      </c>
    </row>
    <row r="19729" spans="1:5" x14ac:dyDescent="0.25">
      <c r="A19729" t="s">
        <v>392</v>
      </c>
      <c r="B19729" t="s">
        <v>229</v>
      </c>
      <c r="C19729" t="s">
        <v>414</v>
      </c>
      <c r="D19729">
        <v>-2927000000</v>
      </c>
      <c r="E19729">
        <v>2020</v>
      </c>
    </row>
    <row r="19730" spans="1:5" x14ac:dyDescent="0.25">
      <c r="A19730" t="s">
        <v>392</v>
      </c>
      <c r="B19730" t="s">
        <v>229</v>
      </c>
      <c r="C19730" t="s">
        <v>415</v>
      </c>
      <c r="D19730">
        <v>-5222000000</v>
      </c>
      <c r="E19730">
        <v>2018</v>
      </c>
    </row>
    <row r="19731" spans="1:5" x14ac:dyDescent="0.25">
      <c r="A19731" t="s">
        <v>392</v>
      </c>
      <c r="B19731" t="s">
        <v>229</v>
      </c>
      <c r="C19731" t="s">
        <v>415</v>
      </c>
      <c r="D19731">
        <v>-5646000000</v>
      </c>
      <c r="E19731">
        <v>2019</v>
      </c>
    </row>
    <row r="19732" spans="1:5" x14ac:dyDescent="0.25">
      <c r="A19732" t="s">
        <v>392</v>
      </c>
      <c r="B19732" t="s">
        <v>229</v>
      </c>
      <c r="C19732" t="s">
        <v>415</v>
      </c>
      <c r="D19732">
        <v>-4902000000</v>
      </c>
      <c r="E19732">
        <v>2020</v>
      </c>
    </row>
    <row r="19733" spans="1:5" x14ac:dyDescent="0.25">
      <c r="A19733" t="s">
        <v>392</v>
      </c>
      <c r="B19733" t="s">
        <v>229</v>
      </c>
      <c r="C19733" t="s">
        <v>416</v>
      </c>
      <c r="D19733">
        <v>-3411000000</v>
      </c>
      <c r="E19733">
        <v>2018</v>
      </c>
    </row>
    <row r="19734" spans="1:5" x14ac:dyDescent="0.25">
      <c r="A19734" t="s">
        <v>392</v>
      </c>
      <c r="B19734" t="s">
        <v>229</v>
      </c>
      <c r="C19734" t="s">
        <v>416</v>
      </c>
      <c r="D19734">
        <v>-3435000000</v>
      </c>
      <c r="E19734">
        <v>2019</v>
      </c>
    </row>
    <row r="19735" spans="1:5" x14ac:dyDescent="0.25">
      <c r="A19735" t="s">
        <v>392</v>
      </c>
      <c r="B19735" t="s">
        <v>229</v>
      </c>
      <c r="C19735" t="s">
        <v>416</v>
      </c>
      <c r="D19735">
        <v>-2676000000</v>
      </c>
      <c r="E19735">
        <v>2020</v>
      </c>
    </row>
    <row r="19736" spans="1:5" x14ac:dyDescent="0.25">
      <c r="A19736" t="s">
        <v>392</v>
      </c>
      <c r="B19736" t="s">
        <v>229</v>
      </c>
      <c r="C19736" t="s">
        <v>417</v>
      </c>
      <c r="D19736">
        <v>8686000000</v>
      </c>
      <c r="E19736">
        <v>2018</v>
      </c>
    </row>
    <row r="19737" spans="1:5" x14ac:dyDescent="0.25">
      <c r="A19737" t="s">
        <v>392</v>
      </c>
      <c r="B19737" t="s">
        <v>229</v>
      </c>
      <c r="C19737" t="s">
        <v>417</v>
      </c>
      <c r="D19737">
        <v>8609000000</v>
      </c>
      <c r="E19737">
        <v>2019</v>
      </c>
    </row>
    <row r="19738" spans="1:5" x14ac:dyDescent="0.25">
      <c r="A19738" t="s">
        <v>392</v>
      </c>
      <c r="B19738" t="s">
        <v>229</v>
      </c>
      <c r="C19738" t="s">
        <v>417</v>
      </c>
      <c r="D19738">
        <v>8540000000</v>
      </c>
      <c r="E19738">
        <v>2020</v>
      </c>
    </row>
    <row r="19739" spans="1:5" x14ac:dyDescent="0.25">
      <c r="A19739" t="s">
        <v>392</v>
      </c>
      <c r="B19739" t="s">
        <v>229</v>
      </c>
      <c r="C19739" t="s">
        <v>418</v>
      </c>
      <c r="D19739">
        <v>1273000000</v>
      </c>
      <c r="E19739">
        <v>2018</v>
      </c>
    </row>
    <row r="19740" spans="1:5" x14ac:dyDescent="0.25">
      <c r="A19740" t="s">
        <v>392</v>
      </c>
      <c r="B19740" t="s">
        <v>229</v>
      </c>
      <c r="C19740" t="s">
        <v>418</v>
      </c>
      <c r="D19740">
        <v>831000000</v>
      </c>
      <c r="E19740">
        <v>2019</v>
      </c>
    </row>
    <row r="19741" spans="1:5" x14ac:dyDescent="0.25">
      <c r="A19741" t="s">
        <v>392</v>
      </c>
      <c r="B19741" t="s">
        <v>229</v>
      </c>
      <c r="C19741" t="s">
        <v>418</v>
      </c>
      <c r="D19741">
        <v>1799000000</v>
      </c>
      <c r="E19741">
        <v>2020</v>
      </c>
    </row>
    <row r="19742" spans="1:5" x14ac:dyDescent="0.25">
      <c r="A19742" t="s">
        <v>392</v>
      </c>
      <c r="B19742" t="s">
        <v>229</v>
      </c>
      <c r="C19742" t="s">
        <v>419</v>
      </c>
      <c r="D19742">
        <v>262000000</v>
      </c>
      <c r="E19742">
        <v>2018</v>
      </c>
    </row>
    <row r="19743" spans="1:5" x14ac:dyDescent="0.25">
      <c r="A19743" t="s">
        <v>392</v>
      </c>
      <c r="B19743" t="s">
        <v>229</v>
      </c>
      <c r="C19743" t="s">
        <v>419</v>
      </c>
      <c r="D19743">
        <v>-160000000</v>
      </c>
      <c r="E19743">
        <v>2019</v>
      </c>
    </row>
    <row r="19744" spans="1:5" x14ac:dyDescent="0.25">
      <c r="A19744" t="s">
        <v>392</v>
      </c>
      <c r="B19744" t="s">
        <v>229</v>
      </c>
      <c r="C19744" t="s">
        <v>419</v>
      </c>
      <c r="D19744">
        <v>-90000000</v>
      </c>
      <c r="E19744">
        <v>2020</v>
      </c>
    </row>
    <row r="19745" spans="1:5" x14ac:dyDescent="0.25">
      <c r="A19745" t="s">
        <v>392</v>
      </c>
      <c r="B19745" t="s">
        <v>229</v>
      </c>
      <c r="C19745" t="s">
        <v>420</v>
      </c>
      <c r="D19745">
        <v>0</v>
      </c>
      <c r="E19745">
        <v>2018</v>
      </c>
    </row>
    <row r="19746" spans="1:5" x14ac:dyDescent="0.25">
      <c r="A19746" t="s">
        <v>392</v>
      </c>
      <c r="B19746" t="s">
        <v>229</v>
      </c>
      <c r="C19746" t="s">
        <v>420</v>
      </c>
      <c r="D19746">
        <v>0</v>
      </c>
      <c r="E19746">
        <v>2019</v>
      </c>
    </row>
    <row r="19747" spans="1:5" x14ac:dyDescent="0.25">
      <c r="A19747" t="s">
        <v>392</v>
      </c>
      <c r="B19747" t="s">
        <v>229</v>
      </c>
      <c r="C19747" t="s">
        <v>420</v>
      </c>
      <c r="D19747">
        <v>0</v>
      </c>
      <c r="E19747">
        <v>2020</v>
      </c>
    </row>
    <row r="19748" spans="1:5" x14ac:dyDescent="0.25">
      <c r="A19748" t="s">
        <v>392</v>
      </c>
      <c r="B19748" t="s">
        <v>229</v>
      </c>
      <c r="C19748" t="s">
        <v>421</v>
      </c>
      <c r="D19748">
        <v>153000000</v>
      </c>
      <c r="E19748">
        <v>2018</v>
      </c>
    </row>
    <row r="19749" spans="1:5" x14ac:dyDescent="0.25">
      <c r="A19749" t="s">
        <v>392</v>
      </c>
      <c r="B19749" t="s">
        <v>229</v>
      </c>
      <c r="C19749" t="s">
        <v>421</v>
      </c>
      <c r="D19749">
        <v>-408000000</v>
      </c>
      <c r="E19749">
        <v>2019</v>
      </c>
    </row>
    <row r="19750" spans="1:5" x14ac:dyDescent="0.25">
      <c r="A19750" t="s">
        <v>392</v>
      </c>
      <c r="B19750" t="s">
        <v>229</v>
      </c>
      <c r="C19750" t="s">
        <v>421</v>
      </c>
      <c r="D19750">
        <v>97000000</v>
      </c>
      <c r="E19750">
        <v>2020</v>
      </c>
    </row>
    <row r="19751" spans="1:5" x14ac:dyDescent="0.25">
      <c r="A19751" t="s">
        <v>392</v>
      </c>
      <c r="B19751" t="s">
        <v>229</v>
      </c>
      <c r="C19751" t="s">
        <v>422</v>
      </c>
      <c r="D19751">
        <v>-221000000</v>
      </c>
      <c r="E19751">
        <v>2018</v>
      </c>
    </row>
    <row r="19752" spans="1:5" x14ac:dyDescent="0.25">
      <c r="A19752" t="s">
        <v>392</v>
      </c>
      <c r="B19752" t="s">
        <v>229</v>
      </c>
      <c r="C19752" t="s">
        <v>422</v>
      </c>
      <c r="D19752">
        <v>72000000</v>
      </c>
      <c r="E19752">
        <v>2019</v>
      </c>
    </row>
    <row r="19753" spans="1:5" x14ac:dyDescent="0.25">
      <c r="A19753" t="s">
        <v>392</v>
      </c>
      <c r="B19753" t="s">
        <v>229</v>
      </c>
      <c r="C19753" t="s">
        <v>422</v>
      </c>
      <c r="D19753">
        <v>-756000000</v>
      </c>
      <c r="E19753">
        <v>2020</v>
      </c>
    </row>
    <row r="19754" spans="1:5" x14ac:dyDescent="0.25">
      <c r="A19754" t="s">
        <v>392</v>
      </c>
      <c r="B19754" t="s">
        <v>229</v>
      </c>
      <c r="C19754" t="s">
        <v>423</v>
      </c>
      <c r="D19754">
        <v>2779000000</v>
      </c>
      <c r="E19754">
        <v>2018</v>
      </c>
    </row>
    <row r="19755" spans="1:5" x14ac:dyDescent="0.25">
      <c r="A19755" t="s">
        <v>392</v>
      </c>
      <c r="B19755" t="s">
        <v>229</v>
      </c>
      <c r="C19755" t="s">
        <v>423</v>
      </c>
      <c r="D19755">
        <v>2780000000</v>
      </c>
      <c r="E19755">
        <v>2019</v>
      </c>
    </row>
    <row r="19756" spans="1:5" x14ac:dyDescent="0.25">
      <c r="A19756" t="s">
        <v>392</v>
      </c>
      <c r="B19756" t="s">
        <v>229</v>
      </c>
      <c r="C19756" t="s">
        <v>423</v>
      </c>
      <c r="D19756">
        <v>2781000000</v>
      </c>
      <c r="E19756">
        <v>2020</v>
      </c>
    </row>
    <row r="19757" spans="1:5" x14ac:dyDescent="0.25">
      <c r="A19757" t="s">
        <v>392</v>
      </c>
      <c r="B19757" t="s">
        <v>229</v>
      </c>
      <c r="C19757" t="s">
        <v>424</v>
      </c>
      <c r="D19757">
        <v>0</v>
      </c>
      <c r="E19757">
        <v>2018</v>
      </c>
    </row>
    <row r="19758" spans="1:5" x14ac:dyDescent="0.25">
      <c r="A19758" t="s">
        <v>392</v>
      </c>
      <c r="B19758" t="s">
        <v>229</v>
      </c>
      <c r="C19758" t="s">
        <v>424</v>
      </c>
      <c r="D19758">
        <v>0</v>
      </c>
      <c r="E19758">
        <v>2019</v>
      </c>
    </row>
    <row r="19759" spans="1:5" x14ac:dyDescent="0.25">
      <c r="A19759" t="s">
        <v>392</v>
      </c>
      <c r="B19759" t="s">
        <v>229</v>
      </c>
      <c r="C19759" t="s">
        <v>424</v>
      </c>
      <c r="D19759">
        <v>0</v>
      </c>
      <c r="E19759">
        <v>2020</v>
      </c>
    </row>
    <row r="19760" spans="1:5" x14ac:dyDescent="0.25">
      <c r="A19760" t="s">
        <v>392</v>
      </c>
      <c r="B19760" t="s">
        <v>229</v>
      </c>
      <c r="C19760" t="s">
        <v>425</v>
      </c>
      <c r="D19760">
        <v>5992000000</v>
      </c>
      <c r="E19760">
        <v>2018</v>
      </c>
    </row>
    <row r="19761" spans="1:5" x14ac:dyDescent="0.25">
      <c r="A19761" t="s">
        <v>392</v>
      </c>
      <c r="B19761" t="s">
        <v>229</v>
      </c>
      <c r="C19761" t="s">
        <v>425</v>
      </c>
      <c r="D19761">
        <v>5978000000</v>
      </c>
      <c r="E19761">
        <v>2019</v>
      </c>
    </row>
    <row r="19762" spans="1:5" x14ac:dyDescent="0.25">
      <c r="A19762" t="s">
        <v>392</v>
      </c>
      <c r="B19762" t="s">
        <v>229</v>
      </c>
      <c r="C19762" t="s">
        <v>425</v>
      </c>
      <c r="D19762">
        <v>5112000000</v>
      </c>
      <c r="E19762">
        <v>2020</v>
      </c>
    </row>
    <row r="19763" spans="1:5" x14ac:dyDescent="0.25">
      <c r="A19763" t="s">
        <v>392</v>
      </c>
      <c r="B19763" t="s">
        <v>229</v>
      </c>
      <c r="C19763" t="s">
        <v>426</v>
      </c>
      <c r="D19763">
        <v>5992000000</v>
      </c>
      <c r="E19763">
        <v>2018</v>
      </c>
    </row>
    <row r="19764" spans="1:5" x14ac:dyDescent="0.25">
      <c r="A19764" t="s">
        <v>392</v>
      </c>
      <c r="B19764" t="s">
        <v>229</v>
      </c>
      <c r="C19764" t="s">
        <v>426</v>
      </c>
      <c r="D19764">
        <v>5978000000</v>
      </c>
      <c r="E19764">
        <v>2019</v>
      </c>
    </row>
    <row r="19765" spans="1:5" x14ac:dyDescent="0.25">
      <c r="A19765" t="s">
        <v>392</v>
      </c>
      <c r="B19765" t="s">
        <v>229</v>
      </c>
      <c r="C19765" t="s">
        <v>426</v>
      </c>
      <c r="D19765">
        <v>5112000000</v>
      </c>
      <c r="E19765">
        <v>2020</v>
      </c>
    </row>
    <row r="19766" spans="1:5" x14ac:dyDescent="0.25">
      <c r="A19766" t="s">
        <v>392</v>
      </c>
      <c r="B19766" t="s">
        <v>229</v>
      </c>
      <c r="C19766" t="s">
        <v>21</v>
      </c>
      <c r="D19766">
        <v>2531000000</v>
      </c>
      <c r="E19766">
        <v>2018</v>
      </c>
    </row>
    <row r="19767" spans="1:5" x14ac:dyDescent="0.25">
      <c r="A19767" t="s">
        <v>392</v>
      </c>
      <c r="B19767" t="s">
        <v>229</v>
      </c>
      <c r="C19767" t="s">
        <v>21</v>
      </c>
      <c r="D19767">
        <v>2107000000</v>
      </c>
      <c r="E19767">
        <v>2019</v>
      </c>
    </row>
    <row r="19768" spans="1:5" x14ac:dyDescent="0.25">
      <c r="A19768" t="s">
        <v>392</v>
      </c>
      <c r="B19768" t="s">
        <v>229</v>
      </c>
      <c r="C19768" t="s">
        <v>21</v>
      </c>
      <c r="D19768">
        <v>1314000000</v>
      </c>
      <c r="E19768">
        <v>2020</v>
      </c>
    </row>
    <row r="19769" spans="1:5" x14ac:dyDescent="0.25">
      <c r="A19769" t="s">
        <v>392</v>
      </c>
      <c r="B19769" t="s">
        <v>229</v>
      </c>
      <c r="C19769" t="s">
        <v>427</v>
      </c>
      <c r="D19769">
        <v>14315000000</v>
      </c>
      <c r="E19769">
        <v>2018</v>
      </c>
    </row>
    <row r="19770" spans="1:5" x14ac:dyDescent="0.25">
      <c r="A19770" t="s">
        <v>392</v>
      </c>
      <c r="B19770" t="s">
        <v>229</v>
      </c>
      <c r="C19770" t="s">
        <v>427</v>
      </c>
      <c r="D19770">
        <v>13154000000</v>
      </c>
      <c r="E19770">
        <v>2019</v>
      </c>
    </row>
    <row r="19771" spans="1:5" x14ac:dyDescent="0.25">
      <c r="A19771" t="s">
        <v>392</v>
      </c>
      <c r="B19771" t="s">
        <v>229</v>
      </c>
      <c r="C19771" t="s">
        <v>427</v>
      </c>
      <c r="D19771">
        <v>11699000000</v>
      </c>
      <c r="E19771">
        <v>2020</v>
      </c>
    </row>
    <row r="19772" spans="1:5" x14ac:dyDescent="0.25">
      <c r="A19772" t="s">
        <v>392</v>
      </c>
      <c r="B19772" t="s">
        <v>229</v>
      </c>
      <c r="C19772" t="s">
        <v>13</v>
      </c>
      <c r="D19772">
        <v>4163000000</v>
      </c>
      <c r="E19772">
        <v>2018</v>
      </c>
    </row>
    <row r="19773" spans="1:5" x14ac:dyDescent="0.25">
      <c r="A19773" t="s">
        <v>392</v>
      </c>
      <c r="B19773" t="s">
        <v>229</v>
      </c>
      <c r="C19773" t="s">
        <v>13</v>
      </c>
      <c r="D19773">
        <v>3459000000</v>
      </c>
      <c r="E19773">
        <v>2019</v>
      </c>
    </row>
    <row r="19774" spans="1:5" x14ac:dyDescent="0.25">
      <c r="A19774" t="s">
        <v>392</v>
      </c>
      <c r="B19774" t="s">
        <v>229</v>
      </c>
      <c r="C19774" t="s">
        <v>13</v>
      </c>
      <c r="D19774">
        <v>4214000000</v>
      </c>
      <c r="E19774">
        <v>2020</v>
      </c>
    </row>
    <row r="19775" spans="1:5" x14ac:dyDescent="0.25">
      <c r="A19775" t="s">
        <v>392</v>
      </c>
      <c r="B19775" t="s">
        <v>229</v>
      </c>
      <c r="C19775" t="s">
        <v>16</v>
      </c>
      <c r="D19775">
        <v>4626000000</v>
      </c>
      <c r="E19775">
        <v>2018</v>
      </c>
    </row>
    <row r="19776" spans="1:5" x14ac:dyDescent="0.25">
      <c r="A19776" t="s">
        <v>392</v>
      </c>
      <c r="B19776" t="s">
        <v>229</v>
      </c>
      <c r="C19776" t="s">
        <v>16</v>
      </c>
      <c r="D19776">
        <v>4351000000</v>
      </c>
      <c r="E19776">
        <v>2019</v>
      </c>
    </row>
    <row r="19777" spans="1:5" x14ac:dyDescent="0.25">
      <c r="A19777" t="s">
        <v>392</v>
      </c>
      <c r="B19777" t="s">
        <v>229</v>
      </c>
      <c r="C19777" t="s">
        <v>16</v>
      </c>
      <c r="D19777">
        <v>4173000000</v>
      </c>
      <c r="E19777">
        <v>2020</v>
      </c>
    </row>
    <row r="19778" spans="1:5" x14ac:dyDescent="0.25">
      <c r="A19778" t="s">
        <v>392</v>
      </c>
      <c r="B19778" t="s">
        <v>229</v>
      </c>
      <c r="C19778" t="s">
        <v>428</v>
      </c>
      <c r="D19778">
        <v>0</v>
      </c>
      <c r="E19778">
        <v>2018</v>
      </c>
    </row>
    <row r="19779" spans="1:5" x14ac:dyDescent="0.25">
      <c r="A19779" t="s">
        <v>392</v>
      </c>
      <c r="B19779" t="s">
        <v>229</v>
      </c>
      <c r="C19779" t="s">
        <v>428</v>
      </c>
      <c r="D19779">
        <v>0</v>
      </c>
      <c r="E19779">
        <v>2020</v>
      </c>
    </row>
    <row r="19780" spans="1:5" x14ac:dyDescent="0.25">
      <c r="A19780" t="s">
        <v>392</v>
      </c>
      <c r="B19780" t="s">
        <v>229</v>
      </c>
      <c r="C19780" t="s">
        <v>429</v>
      </c>
      <c r="D19780">
        <v>0</v>
      </c>
      <c r="E19780">
        <v>2018</v>
      </c>
    </row>
    <row r="19781" spans="1:5" x14ac:dyDescent="0.25">
      <c r="A19781" t="s">
        <v>392</v>
      </c>
      <c r="B19781" t="s">
        <v>229</v>
      </c>
      <c r="C19781" t="s">
        <v>429</v>
      </c>
      <c r="D19781">
        <v>0</v>
      </c>
      <c r="E19781">
        <v>2019</v>
      </c>
    </row>
    <row r="19782" spans="1:5" x14ac:dyDescent="0.25">
      <c r="A19782" t="s">
        <v>392</v>
      </c>
      <c r="B19782" t="s">
        <v>229</v>
      </c>
      <c r="C19782" t="s">
        <v>429</v>
      </c>
      <c r="D19782">
        <v>0</v>
      </c>
      <c r="E19782">
        <v>2019</v>
      </c>
    </row>
    <row r="19783" spans="1:5" x14ac:dyDescent="0.25">
      <c r="A19783" t="s">
        <v>392</v>
      </c>
      <c r="B19783" t="s">
        <v>229</v>
      </c>
      <c r="C19783" t="s">
        <v>429</v>
      </c>
      <c r="D19783">
        <v>0</v>
      </c>
      <c r="E19783">
        <v>2020</v>
      </c>
    </row>
    <row r="19784" spans="1:5" x14ac:dyDescent="0.25">
      <c r="A19784" t="s">
        <v>392</v>
      </c>
      <c r="B19784" t="s">
        <v>229</v>
      </c>
      <c r="C19784" t="s">
        <v>430</v>
      </c>
      <c r="D19784">
        <v>7741000000</v>
      </c>
      <c r="E19784">
        <v>2018</v>
      </c>
    </row>
    <row r="19785" spans="1:5" x14ac:dyDescent="0.25">
      <c r="A19785" t="s">
        <v>392</v>
      </c>
      <c r="B19785" t="s">
        <v>229</v>
      </c>
      <c r="C19785" t="s">
        <v>430</v>
      </c>
      <c r="D19785">
        <v>7747000000</v>
      </c>
      <c r="E19785">
        <v>2019</v>
      </c>
    </row>
    <row r="19786" spans="1:5" x14ac:dyDescent="0.25">
      <c r="A19786" t="s">
        <v>392</v>
      </c>
      <c r="B19786" t="s">
        <v>229</v>
      </c>
      <c r="C19786" t="s">
        <v>430</v>
      </c>
      <c r="D19786">
        <v>6980000000</v>
      </c>
      <c r="E19786">
        <v>2020</v>
      </c>
    </row>
    <row r="19787" spans="1:5" x14ac:dyDescent="0.25">
      <c r="A19787" t="s">
        <v>392</v>
      </c>
      <c r="B19787" t="s">
        <v>229</v>
      </c>
      <c r="C19787" t="s">
        <v>431</v>
      </c>
      <c r="D19787">
        <v>0</v>
      </c>
      <c r="E19787">
        <v>2018</v>
      </c>
    </row>
    <row r="19788" spans="1:5" x14ac:dyDescent="0.25">
      <c r="A19788" t="s">
        <v>392</v>
      </c>
      <c r="B19788" t="s">
        <v>229</v>
      </c>
      <c r="C19788" t="s">
        <v>431</v>
      </c>
      <c r="D19788">
        <v>0</v>
      </c>
      <c r="E19788">
        <v>2019</v>
      </c>
    </row>
    <row r="19789" spans="1:5" x14ac:dyDescent="0.25">
      <c r="A19789" t="s">
        <v>392</v>
      </c>
      <c r="B19789" t="s">
        <v>229</v>
      </c>
      <c r="C19789" t="s">
        <v>431</v>
      </c>
      <c r="D19789">
        <v>0</v>
      </c>
      <c r="E19789">
        <v>2020</v>
      </c>
    </row>
    <row r="19790" spans="1:5" x14ac:dyDescent="0.25">
      <c r="A19790" t="s">
        <v>392</v>
      </c>
      <c r="B19790" t="s">
        <v>229</v>
      </c>
      <c r="C19790" t="s">
        <v>432</v>
      </c>
      <c r="D19790">
        <v>43465</v>
      </c>
      <c r="E19790">
        <v>2018</v>
      </c>
    </row>
    <row r="19791" spans="1:5" x14ac:dyDescent="0.25">
      <c r="A19791" t="s">
        <v>392</v>
      </c>
      <c r="B19791" t="s">
        <v>229</v>
      </c>
      <c r="C19791" t="s">
        <v>432</v>
      </c>
      <c r="D19791">
        <v>43830</v>
      </c>
      <c r="E19791">
        <v>2019</v>
      </c>
    </row>
    <row r="19792" spans="1:5" x14ac:dyDescent="0.25">
      <c r="A19792" t="s">
        <v>392</v>
      </c>
      <c r="B19792" t="s">
        <v>229</v>
      </c>
      <c r="C19792" t="s">
        <v>432</v>
      </c>
      <c r="D19792">
        <v>44196</v>
      </c>
      <c r="E19792">
        <v>2020</v>
      </c>
    </row>
    <row r="19793" spans="1:5" x14ac:dyDescent="0.25">
      <c r="A19793" t="s">
        <v>392</v>
      </c>
      <c r="B19793" t="s">
        <v>229</v>
      </c>
      <c r="C19793" t="s">
        <v>433</v>
      </c>
      <c r="D19793">
        <v>0</v>
      </c>
      <c r="E19793">
        <v>2018</v>
      </c>
    </row>
    <row r="19794" spans="1:5" x14ac:dyDescent="0.25">
      <c r="A19794" t="s">
        <v>392</v>
      </c>
      <c r="B19794" t="s">
        <v>229</v>
      </c>
      <c r="C19794" t="s">
        <v>433</v>
      </c>
      <c r="D19794">
        <v>0</v>
      </c>
      <c r="E19794">
        <v>2019</v>
      </c>
    </row>
    <row r="19795" spans="1:5" x14ac:dyDescent="0.25">
      <c r="A19795" t="s">
        <v>392</v>
      </c>
      <c r="B19795" t="s">
        <v>229</v>
      </c>
      <c r="C19795" t="s">
        <v>433</v>
      </c>
      <c r="D19795">
        <v>0</v>
      </c>
      <c r="E19795">
        <v>2020</v>
      </c>
    </row>
    <row r="19796" spans="1:5" x14ac:dyDescent="0.25">
      <c r="A19796" t="s">
        <v>392</v>
      </c>
      <c r="B19796" t="s">
        <v>229</v>
      </c>
      <c r="C19796" t="s">
        <v>434</v>
      </c>
      <c r="D19796">
        <v>20423000000</v>
      </c>
      <c r="E19796">
        <v>2018</v>
      </c>
    </row>
    <row r="19797" spans="1:5" x14ac:dyDescent="0.25">
      <c r="A19797" t="s">
        <v>392</v>
      </c>
      <c r="B19797" t="s">
        <v>229</v>
      </c>
      <c r="C19797" t="s">
        <v>434</v>
      </c>
      <c r="D19797">
        <v>18128000000</v>
      </c>
      <c r="E19797">
        <v>2019</v>
      </c>
    </row>
    <row r="19798" spans="1:5" x14ac:dyDescent="0.25">
      <c r="A19798" t="s">
        <v>392</v>
      </c>
      <c r="B19798" t="s">
        <v>229</v>
      </c>
      <c r="C19798" t="s">
        <v>434</v>
      </c>
      <c r="D19798">
        <v>16958000000</v>
      </c>
      <c r="E19798">
        <v>2020</v>
      </c>
    </row>
    <row r="19799" spans="1:5" x14ac:dyDescent="0.25">
      <c r="A19799" t="s">
        <v>392</v>
      </c>
      <c r="B19799" t="s">
        <v>229</v>
      </c>
      <c r="C19799" t="s">
        <v>435</v>
      </c>
      <c r="D19799">
        <v>0</v>
      </c>
      <c r="E19799">
        <v>2018</v>
      </c>
    </row>
    <row r="19800" spans="1:5" x14ac:dyDescent="0.25">
      <c r="A19800" t="s">
        <v>392</v>
      </c>
      <c r="B19800" t="s">
        <v>229</v>
      </c>
      <c r="C19800" t="s">
        <v>435</v>
      </c>
      <c r="D19800">
        <v>0</v>
      </c>
      <c r="E19800">
        <v>2019</v>
      </c>
    </row>
    <row r="19801" spans="1:5" x14ac:dyDescent="0.25">
      <c r="A19801" t="s">
        <v>392</v>
      </c>
      <c r="B19801" t="s">
        <v>229</v>
      </c>
      <c r="C19801" t="s">
        <v>435</v>
      </c>
      <c r="D19801">
        <v>0</v>
      </c>
      <c r="E19801">
        <v>2020</v>
      </c>
    </row>
    <row r="19802" spans="1:5" x14ac:dyDescent="0.25">
      <c r="A19802" t="s">
        <v>392</v>
      </c>
      <c r="B19802" t="s">
        <v>229</v>
      </c>
      <c r="C19802" t="s">
        <v>436</v>
      </c>
      <c r="D19802">
        <v>0</v>
      </c>
      <c r="E19802">
        <v>2018</v>
      </c>
    </row>
    <row r="19803" spans="1:5" x14ac:dyDescent="0.25">
      <c r="A19803" t="s">
        <v>392</v>
      </c>
      <c r="B19803" t="s">
        <v>229</v>
      </c>
      <c r="C19803" t="s">
        <v>436</v>
      </c>
      <c r="D19803">
        <v>0</v>
      </c>
      <c r="E19803">
        <v>2019</v>
      </c>
    </row>
    <row r="19804" spans="1:5" x14ac:dyDescent="0.25">
      <c r="A19804" t="s">
        <v>392</v>
      </c>
      <c r="B19804" t="s">
        <v>229</v>
      </c>
      <c r="C19804" t="s">
        <v>436</v>
      </c>
      <c r="D19804">
        <v>0</v>
      </c>
      <c r="E19804">
        <v>2020</v>
      </c>
    </row>
    <row r="19805" spans="1:5" x14ac:dyDescent="0.25">
      <c r="A19805" t="s">
        <v>392</v>
      </c>
      <c r="B19805" t="s">
        <v>229</v>
      </c>
      <c r="C19805" t="s">
        <v>437</v>
      </c>
      <c r="D19805">
        <v>20301000000</v>
      </c>
      <c r="E19805">
        <v>2018</v>
      </c>
    </row>
    <row r="19806" spans="1:5" x14ac:dyDescent="0.25">
      <c r="A19806" t="s">
        <v>392</v>
      </c>
      <c r="B19806" t="s">
        <v>229</v>
      </c>
      <c r="C19806" t="s">
        <v>437</v>
      </c>
      <c r="D19806">
        <v>19601000000</v>
      </c>
      <c r="E19806">
        <v>2019</v>
      </c>
    </row>
    <row r="19807" spans="1:5" x14ac:dyDescent="0.25">
      <c r="A19807" t="s">
        <v>392</v>
      </c>
      <c r="B19807" t="s">
        <v>229</v>
      </c>
      <c r="C19807" t="s">
        <v>437</v>
      </c>
      <c r="D19807">
        <v>18219000000</v>
      </c>
      <c r="E19807">
        <v>2020</v>
      </c>
    </row>
    <row r="19808" spans="1:5" x14ac:dyDescent="0.25">
      <c r="A19808" t="s">
        <v>392</v>
      </c>
      <c r="B19808" t="s">
        <v>229</v>
      </c>
      <c r="C19808" t="s">
        <v>438</v>
      </c>
      <c r="D19808">
        <v>5966000000</v>
      </c>
      <c r="E19808">
        <v>2018</v>
      </c>
    </row>
    <row r="19809" spans="1:5" x14ac:dyDescent="0.25">
      <c r="A19809" t="s">
        <v>392</v>
      </c>
      <c r="B19809" t="s">
        <v>229</v>
      </c>
      <c r="C19809" t="s">
        <v>438</v>
      </c>
      <c r="D19809">
        <v>5919000000</v>
      </c>
      <c r="E19809">
        <v>2019</v>
      </c>
    </row>
    <row r="19810" spans="1:5" x14ac:dyDescent="0.25">
      <c r="A19810" t="s">
        <v>392</v>
      </c>
      <c r="B19810" t="s">
        <v>229</v>
      </c>
      <c r="C19810" t="s">
        <v>438</v>
      </c>
      <c r="D19810">
        <v>5349000000</v>
      </c>
      <c r="E19810">
        <v>2020</v>
      </c>
    </row>
    <row r="19811" spans="1:5" x14ac:dyDescent="0.25">
      <c r="A19811" t="s">
        <v>392</v>
      </c>
      <c r="B19811" t="s">
        <v>229</v>
      </c>
      <c r="C19811" t="s">
        <v>439</v>
      </c>
      <c r="D19811">
        <v>0</v>
      </c>
      <c r="E19811">
        <v>2018</v>
      </c>
    </row>
    <row r="19812" spans="1:5" x14ac:dyDescent="0.25">
      <c r="A19812" t="s">
        <v>392</v>
      </c>
      <c r="B19812" t="s">
        <v>229</v>
      </c>
      <c r="C19812" t="s">
        <v>439</v>
      </c>
      <c r="D19812">
        <v>0</v>
      </c>
      <c r="E19812">
        <v>2019</v>
      </c>
    </row>
    <row r="19813" spans="1:5" x14ac:dyDescent="0.25">
      <c r="A19813" t="s">
        <v>392</v>
      </c>
      <c r="B19813" t="s">
        <v>229</v>
      </c>
      <c r="C19813" t="s">
        <v>439</v>
      </c>
      <c r="D19813">
        <v>0</v>
      </c>
      <c r="E19813">
        <v>2020</v>
      </c>
    </row>
    <row r="19814" spans="1:5" x14ac:dyDescent="0.25">
      <c r="A19814" t="s">
        <v>392</v>
      </c>
      <c r="B19814" t="s">
        <v>229</v>
      </c>
      <c r="C19814" t="s">
        <v>23</v>
      </c>
      <c r="D19814">
        <v>1775000000</v>
      </c>
      <c r="E19814">
        <v>2018</v>
      </c>
    </row>
    <row r="19815" spans="1:5" x14ac:dyDescent="0.25">
      <c r="A19815" t="s">
        <v>392</v>
      </c>
      <c r="B19815" t="s">
        <v>229</v>
      </c>
      <c r="C19815" t="s">
        <v>23</v>
      </c>
      <c r="D19815">
        <v>1828000000</v>
      </c>
      <c r="E19815">
        <v>2019</v>
      </c>
    </row>
    <row r="19816" spans="1:5" x14ac:dyDescent="0.25">
      <c r="A19816" t="s">
        <v>392</v>
      </c>
      <c r="B19816" t="s">
        <v>229</v>
      </c>
      <c r="C19816" t="s">
        <v>23</v>
      </c>
      <c r="D19816">
        <v>1631000000</v>
      </c>
      <c r="E19816">
        <v>2020</v>
      </c>
    </row>
    <row r="19817" spans="1:5" x14ac:dyDescent="0.25">
      <c r="A19817" t="s">
        <v>392</v>
      </c>
      <c r="B19817" t="s">
        <v>229</v>
      </c>
      <c r="C19817" t="s">
        <v>440</v>
      </c>
      <c r="D19817">
        <v>0</v>
      </c>
      <c r="E19817">
        <v>2018</v>
      </c>
    </row>
    <row r="19818" spans="1:5" x14ac:dyDescent="0.25">
      <c r="A19818" t="s">
        <v>392</v>
      </c>
      <c r="B19818" t="s">
        <v>229</v>
      </c>
      <c r="C19818" t="s">
        <v>440</v>
      </c>
      <c r="D19818">
        <v>0</v>
      </c>
      <c r="E19818">
        <v>2019</v>
      </c>
    </row>
    <row r="19819" spans="1:5" x14ac:dyDescent="0.25">
      <c r="A19819" t="s">
        <v>392</v>
      </c>
      <c r="B19819" t="s">
        <v>229</v>
      </c>
      <c r="C19819" t="s">
        <v>440</v>
      </c>
      <c r="D19819">
        <v>0</v>
      </c>
      <c r="E19819">
        <v>2020</v>
      </c>
    </row>
    <row r="19820" spans="1:5" x14ac:dyDescent="0.25">
      <c r="A19820" t="s">
        <v>392</v>
      </c>
      <c r="B19820" t="s">
        <v>229</v>
      </c>
      <c r="C19820" t="s">
        <v>22</v>
      </c>
      <c r="D19820">
        <v>870000000</v>
      </c>
      <c r="E19820">
        <v>2018</v>
      </c>
    </row>
    <row r="19821" spans="1:5" x14ac:dyDescent="0.25">
      <c r="A19821" t="s">
        <v>392</v>
      </c>
      <c r="B19821" t="s">
        <v>229</v>
      </c>
      <c r="C19821" t="s">
        <v>22</v>
      </c>
      <c r="D19821">
        <v>1050000000</v>
      </c>
      <c r="E19821">
        <v>2019</v>
      </c>
    </row>
    <row r="19822" spans="1:5" x14ac:dyDescent="0.25">
      <c r="A19822" t="s">
        <v>392</v>
      </c>
      <c r="B19822" t="s">
        <v>229</v>
      </c>
      <c r="C19822" t="s">
        <v>22</v>
      </c>
      <c r="D19822">
        <v>1141000000</v>
      </c>
      <c r="E19822">
        <v>2020</v>
      </c>
    </row>
    <row r="19823" spans="1:5" x14ac:dyDescent="0.25">
      <c r="A19823" t="s">
        <v>392</v>
      </c>
      <c r="B19823" t="s">
        <v>229</v>
      </c>
      <c r="C19823" t="s">
        <v>441</v>
      </c>
      <c r="D19823">
        <v>728000000</v>
      </c>
      <c r="E19823">
        <v>2018</v>
      </c>
    </row>
    <row r="19824" spans="1:5" x14ac:dyDescent="0.25">
      <c r="A19824" t="s">
        <v>392</v>
      </c>
      <c r="B19824" t="s">
        <v>229</v>
      </c>
      <c r="C19824" t="s">
        <v>441</v>
      </c>
      <c r="D19824">
        <v>1033000000</v>
      </c>
      <c r="E19824">
        <v>2019</v>
      </c>
    </row>
    <row r="19825" spans="1:5" x14ac:dyDescent="0.25">
      <c r="A19825" t="s">
        <v>392</v>
      </c>
      <c r="B19825" t="s">
        <v>229</v>
      </c>
      <c r="C19825" t="s">
        <v>441</v>
      </c>
      <c r="D19825">
        <v>1050000000</v>
      </c>
      <c r="E19825">
        <v>2020</v>
      </c>
    </row>
    <row r="19826" spans="1:5" x14ac:dyDescent="0.25">
      <c r="A19826" t="s">
        <v>392</v>
      </c>
      <c r="B19826" t="s">
        <v>229</v>
      </c>
      <c r="C19826" t="s">
        <v>11</v>
      </c>
      <c r="D19826">
        <v>0</v>
      </c>
      <c r="E19826">
        <v>2018</v>
      </c>
    </row>
    <row r="19827" spans="1:5" x14ac:dyDescent="0.25">
      <c r="A19827" t="s">
        <v>392</v>
      </c>
      <c r="B19827" t="s">
        <v>229</v>
      </c>
      <c r="C19827" t="s">
        <v>11</v>
      </c>
      <c r="D19827">
        <v>0</v>
      </c>
      <c r="E19827">
        <v>2019</v>
      </c>
    </row>
    <row r="19828" spans="1:5" x14ac:dyDescent="0.25">
      <c r="A19828" t="s">
        <v>392</v>
      </c>
      <c r="B19828" t="s">
        <v>229</v>
      </c>
      <c r="C19828" t="s">
        <v>11</v>
      </c>
      <c r="D19828">
        <v>0</v>
      </c>
      <c r="E19828">
        <v>2020</v>
      </c>
    </row>
    <row r="19829" spans="1:5" x14ac:dyDescent="0.25">
      <c r="A19829" t="s">
        <v>392</v>
      </c>
      <c r="B19829" t="s">
        <v>229</v>
      </c>
      <c r="C19829" t="s">
        <v>19</v>
      </c>
      <c r="D19829">
        <v>59147000000</v>
      </c>
      <c r="E19829">
        <v>2018</v>
      </c>
    </row>
    <row r="19830" spans="1:5" x14ac:dyDescent="0.25">
      <c r="A19830" t="s">
        <v>392</v>
      </c>
      <c r="B19830" t="s">
        <v>229</v>
      </c>
      <c r="C19830" t="s">
        <v>19</v>
      </c>
      <c r="D19830">
        <v>61673000000</v>
      </c>
      <c r="E19830">
        <v>2019</v>
      </c>
    </row>
    <row r="19831" spans="1:5" x14ac:dyDescent="0.25">
      <c r="A19831" t="s">
        <v>392</v>
      </c>
      <c r="B19831" t="s">
        <v>229</v>
      </c>
      <c r="C19831" t="s">
        <v>19</v>
      </c>
      <c r="D19831">
        <v>62398000000</v>
      </c>
      <c r="E19831">
        <v>2020</v>
      </c>
    </row>
    <row r="19832" spans="1:5" x14ac:dyDescent="0.25">
      <c r="A19832" t="s">
        <v>392</v>
      </c>
      <c r="B19832" t="s">
        <v>229</v>
      </c>
      <c r="C19832" t="s">
        <v>18</v>
      </c>
      <c r="D19832">
        <v>38724000000</v>
      </c>
      <c r="E19832">
        <v>2018</v>
      </c>
    </row>
    <row r="19833" spans="1:5" x14ac:dyDescent="0.25">
      <c r="A19833" t="s">
        <v>392</v>
      </c>
      <c r="B19833" t="s">
        <v>229</v>
      </c>
      <c r="C19833" t="s">
        <v>18</v>
      </c>
      <c r="D19833">
        <v>43545000000</v>
      </c>
      <c r="E19833">
        <v>2019</v>
      </c>
    </row>
    <row r="19834" spans="1:5" x14ac:dyDescent="0.25">
      <c r="A19834" t="s">
        <v>392</v>
      </c>
      <c r="B19834" t="s">
        <v>229</v>
      </c>
      <c r="C19834" t="s">
        <v>18</v>
      </c>
      <c r="D19834">
        <v>45440000000</v>
      </c>
      <c r="E19834">
        <v>2020</v>
      </c>
    </row>
    <row r="19835" spans="1:5" x14ac:dyDescent="0.25">
      <c r="A19835" t="s">
        <v>392</v>
      </c>
      <c r="B19835" t="s">
        <v>229</v>
      </c>
      <c r="C19835" t="s">
        <v>442</v>
      </c>
      <c r="D19835">
        <v>1466000000</v>
      </c>
      <c r="E19835">
        <v>2018</v>
      </c>
    </row>
    <row r="19836" spans="1:5" x14ac:dyDescent="0.25">
      <c r="A19836" t="s">
        <v>392</v>
      </c>
      <c r="B19836" t="s">
        <v>229</v>
      </c>
      <c r="C19836" t="s">
        <v>442</v>
      </c>
      <c r="D19836">
        <v>1257000000</v>
      </c>
      <c r="E19836">
        <v>2019</v>
      </c>
    </row>
    <row r="19837" spans="1:5" x14ac:dyDescent="0.25">
      <c r="A19837" t="s">
        <v>392</v>
      </c>
      <c r="B19837" t="s">
        <v>229</v>
      </c>
      <c r="C19837" t="s">
        <v>442</v>
      </c>
      <c r="D19837">
        <v>1069000000</v>
      </c>
      <c r="E19837">
        <v>2020</v>
      </c>
    </row>
    <row r="19838" spans="1:5" x14ac:dyDescent="0.25">
      <c r="A19838" t="s">
        <v>392</v>
      </c>
      <c r="B19838" t="s">
        <v>229</v>
      </c>
      <c r="C19838" t="s">
        <v>443</v>
      </c>
      <c r="D19838">
        <v>1912000000</v>
      </c>
      <c r="E19838">
        <v>2018</v>
      </c>
    </row>
    <row r="19839" spans="1:5" x14ac:dyDescent="0.25">
      <c r="A19839" t="s">
        <v>392</v>
      </c>
      <c r="B19839" t="s">
        <v>229</v>
      </c>
      <c r="C19839" t="s">
        <v>443</v>
      </c>
      <c r="D19839">
        <v>2050000000</v>
      </c>
      <c r="E19839">
        <v>2019</v>
      </c>
    </row>
    <row r="19840" spans="1:5" x14ac:dyDescent="0.25">
      <c r="A19840" t="s">
        <v>392</v>
      </c>
      <c r="B19840" t="s">
        <v>229</v>
      </c>
      <c r="C19840" t="s">
        <v>443</v>
      </c>
      <c r="D19840">
        <v>2164000000</v>
      </c>
      <c r="E19840">
        <v>2020</v>
      </c>
    </row>
    <row r="19841" spans="1:5" x14ac:dyDescent="0.25">
      <c r="A19841" t="s">
        <v>392</v>
      </c>
      <c r="B19841" t="s">
        <v>229</v>
      </c>
      <c r="C19841" t="s">
        <v>444</v>
      </c>
      <c r="D19841">
        <v>7086000000</v>
      </c>
      <c r="E19841">
        <v>2018</v>
      </c>
    </row>
    <row r="19842" spans="1:5" x14ac:dyDescent="0.25">
      <c r="A19842" t="s">
        <v>392</v>
      </c>
      <c r="B19842" t="s">
        <v>229</v>
      </c>
      <c r="C19842" t="s">
        <v>444</v>
      </c>
      <c r="D19842">
        <v>3980000000</v>
      </c>
      <c r="E19842">
        <v>2019</v>
      </c>
    </row>
    <row r="19843" spans="1:5" x14ac:dyDescent="0.25">
      <c r="A19843" t="s">
        <v>392</v>
      </c>
      <c r="B19843" t="s">
        <v>229</v>
      </c>
      <c r="C19843" t="s">
        <v>444</v>
      </c>
      <c r="D19843">
        <v>3877000000</v>
      </c>
      <c r="E19843">
        <v>2020</v>
      </c>
    </row>
    <row r="19844" spans="1:5" x14ac:dyDescent="0.25">
      <c r="A19844" t="s">
        <v>392</v>
      </c>
      <c r="B19844" t="s">
        <v>229</v>
      </c>
      <c r="C19844" t="s">
        <v>445</v>
      </c>
      <c r="D19844">
        <v>53000000</v>
      </c>
      <c r="E19844">
        <v>2018</v>
      </c>
    </row>
    <row r="19845" spans="1:5" x14ac:dyDescent="0.25">
      <c r="A19845" t="s">
        <v>392</v>
      </c>
      <c r="B19845" t="s">
        <v>229</v>
      </c>
      <c r="C19845" t="s">
        <v>445</v>
      </c>
      <c r="D19845">
        <v>-230000000</v>
      </c>
      <c r="E19845">
        <v>2019</v>
      </c>
    </row>
    <row r="19846" spans="1:5" x14ac:dyDescent="0.25">
      <c r="A19846" t="s">
        <v>392</v>
      </c>
      <c r="B19846" t="s">
        <v>229</v>
      </c>
      <c r="C19846" t="s">
        <v>445</v>
      </c>
      <c r="D19846">
        <v>0</v>
      </c>
      <c r="E19846">
        <v>2020</v>
      </c>
    </row>
    <row r="19847" spans="1:5" x14ac:dyDescent="0.25">
      <c r="A19847" t="s">
        <v>392</v>
      </c>
      <c r="B19847" t="s">
        <v>229</v>
      </c>
      <c r="C19847" t="s">
        <v>446</v>
      </c>
      <c r="D19847">
        <v>0</v>
      </c>
      <c r="E19847">
        <v>2018</v>
      </c>
    </row>
    <row r="19848" spans="1:5" x14ac:dyDescent="0.25">
      <c r="A19848" t="s">
        <v>392</v>
      </c>
      <c r="B19848" t="s">
        <v>229</v>
      </c>
      <c r="C19848" t="s">
        <v>446</v>
      </c>
      <c r="D19848">
        <v>0</v>
      </c>
      <c r="E19848">
        <v>2019</v>
      </c>
    </row>
    <row r="19849" spans="1:5" x14ac:dyDescent="0.25">
      <c r="A19849" t="s">
        <v>392</v>
      </c>
      <c r="B19849" t="s">
        <v>229</v>
      </c>
      <c r="C19849" t="s">
        <v>446</v>
      </c>
      <c r="D19849">
        <v>0</v>
      </c>
      <c r="E19849">
        <v>2020</v>
      </c>
    </row>
    <row r="19850" spans="1:5" x14ac:dyDescent="0.25">
      <c r="A19850" t="s">
        <v>392</v>
      </c>
      <c r="B19850" t="s">
        <v>229</v>
      </c>
      <c r="C19850" t="s">
        <v>447</v>
      </c>
      <c r="D19850">
        <v>-5222000000</v>
      </c>
      <c r="E19850">
        <v>2018</v>
      </c>
    </row>
    <row r="19851" spans="1:5" x14ac:dyDescent="0.25">
      <c r="A19851" t="s">
        <v>392</v>
      </c>
      <c r="B19851" t="s">
        <v>229</v>
      </c>
      <c r="C19851" t="s">
        <v>447</v>
      </c>
      <c r="D19851">
        <v>-4829000000</v>
      </c>
      <c r="E19851">
        <v>2019</v>
      </c>
    </row>
    <row r="19852" spans="1:5" x14ac:dyDescent="0.25">
      <c r="A19852" t="s">
        <v>392</v>
      </c>
      <c r="B19852" t="s">
        <v>229</v>
      </c>
      <c r="C19852" t="s">
        <v>447</v>
      </c>
      <c r="D19852">
        <v>-2849000000</v>
      </c>
      <c r="E19852">
        <v>2020</v>
      </c>
    </row>
    <row r="19853" spans="1:5" x14ac:dyDescent="0.25">
      <c r="A19853" t="s">
        <v>392</v>
      </c>
      <c r="B19853" t="s">
        <v>229</v>
      </c>
      <c r="C19853" t="s">
        <v>448</v>
      </c>
      <c r="D19853">
        <v>0</v>
      </c>
      <c r="E19853">
        <v>2018</v>
      </c>
    </row>
    <row r="19854" spans="1:5" x14ac:dyDescent="0.25">
      <c r="A19854" t="s">
        <v>392</v>
      </c>
      <c r="B19854" t="s">
        <v>229</v>
      </c>
      <c r="C19854" t="s">
        <v>448</v>
      </c>
      <c r="D19854">
        <v>0</v>
      </c>
      <c r="E19854">
        <v>2019</v>
      </c>
    </row>
    <row r="19855" spans="1:5" x14ac:dyDescent="0.25">
      <c r="A19855" t="s">
        <v>392</v>
      </c>
      <c r="B19855" t="s">
        <v>229</v>
      </c>
      <c r="C19855" t="s">
        <v>448</v>
      </c>
      <c r="D19855">
        <v>0</v>
      </c>
      <c r="E19855">
        <v>2020</v>
      </c>
    </row>
    <row r="19856" spans="1:5" x14ac:dyDescent="0.25">
      <c r="A19856" t="s">
        <v>392</v>
      </c>
      <c r="B19856" t="s">
        <v>229</v>
      </c>
      <c r="C19856" t="s">
        <v>449</v>
      </c>
      <c r="D19856">
        <v>-3411000000</v>
      </c>
      <c r="E19856">
        <v>2018</v>
      </c>
    </row>
    <row r="19857" spans="1:5" x14ac:dyDescent="0.25">
      <c r="A19857" t="s">
        <v>392</v>
      </c>
      <c r="B19857" t="s">
        <v>229</v>
      </c>
      <c r="C19857" t="s">
        <v>449</v>
      </c>
      <c r="D19857">
        <v>-3450000000</v>
      </c>
      <c r="E19857">
        <v>2019</v>
      </c>
    </row>
    <row r="19858" spans="1:5" x14ac:dyDescent="0.25">
      <c r="A19858" t="s">
        <v>392</v>
      </c>
      <c r="B19858" t="s">
        <v>229</v>
      </c>
      <c r="C19858" t="s">
        <v>449</v>
      </c>
      <c r="D19858">
        <v>-2681000000</v>
      </c>
      <c r="E19858">
        <v>2020</v>
      </c>
    </row>
    <row r="19859" spans="1:5" x14ac:dyDescent="0.25">
      <c r="A19859" t="s">
        <v>392</v>
      </c>
      <c r="B19859" t="s">
        <v>229</v>
      </c>
      <c r="C19859" t="s">
        <v>450</v>
      </c>
      <c r="D19859">
        <v>0</v>
      </c>
      <c r="E19859">
        <v>2018</v>
      </c>
    </row>
    <row r="19860" spans="1:5" x14ac:dyDescent="0.25">
      <c r="A19860" t="s">
        <v>392</v>
      </c>
      <c r="B19860" t="s">
        <v>229</v>
      </c>
      <c r="C19860" t="s">
        <v>450</v>
      </c>
      <c r="D19860">
        <v>0</v>
      </c>
      <c r="E19860">
        <v>2019</v>
      </c>
    </row>
    <row r="19861" spans="1:5" x14ac:dyDescent="0.25">
      <c r="A19861" t="s">
        <v>392</v>
      </c>
      <c r="B19861" t="s">
        <v>229</v>
      </c>
      <c r="C19861" t="s">
        <v>450</v>
      </c>
      <c r="D19861">
        <v>0</v>
      </c>
      <c r="E19861">
        <v>2020</v>
      </c>
    </row>
    <row r="19862" spans="1:5" x14ac:dyDescent="0.25">
      <c r="A19862" t="s">
        <v>392</v>
      </c>
      <c r="B19862" t="s">
        <v>229</v>
      </c>
      <c r="C19862" t="s">
        <v>451</v>
      </c>
      <c r="D19862">
        <v>-728000000</v>
      </c>
      <c r="E19862">
        <v>2018</v>
      </c>
    </row>
    <row r="19863" spans="1:5" x14ac:dyDescent="0.25">
      <c r="A19863" t="s">
        <v>392</v>
      </c>
      <c r="B19863" t="s">
        <v>229</v>
      </c>
      <c r="C19863" t="s">
        <v>451</v>
      </c>
      <c r="D19863">
        <v>-1033000000</v>
      </c>
      <c r="E19863">
        <v>2019</v>
      </c>
    </row>
    <row r="19864" spans="1:5" x14ac:dyDescent="0.25">
      <c r="A19864" t="s">
        <v>392</v>
      </c>
      <c r="B19864" t="s">
        <v>229</v>
      </c>
      <c r="C19864" t="s">
        <v>451</v>
      </c>
      <c r="D19864">
        <v>-1050000000</v>
      </c>
      <c r="E19864">
        <v>2020</v>
      </c>
    </row>
    <row r="19865" spans="1:5" x14ac:dyDescent="0.25">
      <c r="A19865" t="s">
        <v>392</v>
      </c>
      <c r="B19865" t="s">
        <v>229</v>
      </c>
      <c r="C19865" t="s">
        <v>452</v>
      </c>
      <c r="D19865">
        <v>0</v>
      </c>
      <c r="E19865">
        <v>2018</v>
      </c>
    </row>
    <row r="19866" spans="1:5" x14ac:dyDescent="0.25">
      <c r="A19866" t="s">
        <v>392</v>
      </c>
      <c r="B19866" t="s">
        <v>229</v>
      </c>
      <c r="C19866" t="s">
        <v>452</v>
      </c>
      <c r="D19866">
        <v>0</v>
      </c>
      <c r="E19866">
        <v>2019</v>
      </c>
    </row>
    <row r="19867" spans="1:5" x14ac:dyDescent="0.25">
      <c r="A19867" t="s">
        <v>392</v>
      </c>
      <c r="B19867" t="s">
        <v>229</v>
      </c>
      <c r="C19867" t="s">
        <v>452</v>
      </c>
      <c r="D19867">
        <v>0</v>
      </c>
      <c r="E19867">
        <v>2020</v>
      </c>
    </row>
    <row r="19868" spans="1:5" x14ac:dyDescent="0.25">
      <c r="A19868" t="s">
        <v>392</v>
      </c>
      <c r="B19868" t="s">
        <v>229</v>
      </c>
      <c r="C19868" t="s">
        <v>453</v>
      </c>
      <c r="D19868">
        <v>0</v>
      </c>
      <c r="E19868">
        <v>2018</v>
      </c>
    </row>
    <row r="19869" spans="1:5" x14ac:dyDescent="0.25">
      <c r="A19869" t="s">
        <v>392</v>
      </c>
      <c r="B19869" t="s">
        <v>229</v>
      </c>
      <c r="C19869" t="s">
        <v>453</v>
      </c>
      <c r="D19869">
        <v>0</v>
      </c>
      <c r="E19869">
        <v>2019</v>
      </c>
    </row>
    <row r="19870" spans="1:5" x14ac:dyDescent="0.25">
      <c r="A19870" t="s">
        <v>392</v>
      </c>
      <c r="B19870" t="s">
        <v>229</v>
      </c>
      <c r="C19870" t="s">
        <v>453</v>
      </c>
      <c r="D19870">
        <v>0</v>
      </c>
      <c r="E19870">
        <v>2020</v>
      </c>
    </row>
    <row r="19871" spans="1:5" x14ac:dyDescent="0.25">
      <c r="A19871" t="s">
        <v>392</v>
      </c>
      <c r="B19871" t="s">
        <v>229</v>
      </c>
      <c r="C19871" t="s">
        <v>454</v>
      </c>
      <c r="D19871">
        <v>5966000000</v>
      </c>
      <c r="E19871">
        <v>2018</v>
      </c>
    </row>
    <row r="19872" spans="1:5" x14ac:dyDescent="0.25">
      <c r="A19872" t="s">
        <v>392</v>
      </c>
      <c r="B19872" t="s">
        <v>229</v>
      </c>
      <c r="C19872" t="s">
        <v>454</v>
      </c>
      <c r="D19872">
        <v>5919000000</v>
      </c>
      <c r="E19872">
        <v>2019</v>
      </c>
    </row>
    <row r="19873" spans="1:5" x14ac:dyDescent="0.25">
      <c r="A19873" t="s">
        <v>392</v>
      </c>
      <c r="B19873" t="s">
        <v>229</v>
      </c>
      <c r="C19873" t="s">
        <v>454</v>
      </c>
      <c r="D19873">
        <v>5349000000</v>
      </c>
      <c r="E19873">
        <v>2020</v>
      </c>
    </row>
    <row r="19874" spans="1:5" x14ac:dyDescent="0.25">
      <c r="A19874" t="s">
        <v>392</v>
      </c>
      <c r="B19874" t="s">
        <v>229</v>
      </c>
      <c r="C19874" t="s">
        <v>24</v>
      </c>
      <c r="D19874">
        <v>5966000000</v>
      </c>
      <c r="E19874">
        <v>2018</v>
      </c>
    </row>
    <row r="19875" spans="1:5" x14ac:dyDescent="0.25">
      <c r="A19875" t="s">
        <v>392</v>
      </c>
      <c r="B19875" t="s">
        <v>229</v>
      </c>
      <c r="C19875" t="s">
        <v>24</v>
      </c>
      <c r="D19875">
        <v>5919000000</v>
      </c>
      <c r="E19875">
        <v>2019</v>
      </c>
    </row>
    <row r="19876" spans="1:5" x14ac:dyDescent="0.25">
      <c r="A19876" t="s">
        <v>392</v>
      </c>
      <c r="B19876" t="s">
        <v>229</v>
      </c>
      <c r="C19876" t="s">
        <v>24</v>
      </c>
      <c r="D19876">
        <v>5349000000</v>
      </c>
      <c r="E19876">
        <v>2020</v>
      </c>
    </row>
    <row r="19877" spans="1:5" x14ac:dyDescent="0.25">
      <c r="A19877" t="s">
        <v>392</v>
      </c>
      <c r="B19877" t="s">
        <v>229</v>
      </c>
      <c r="C19877" t="s">
        <v>455</v>
      </c>
      <c r="D19877">
        <v>52679000000</v>
      </c>
      <c r="E19877">
        <v>2018</v>
      </c>
    </row>
    <row r="19878" spans="1:5" x14ac:dyDescent="0.25">
      <c r="A19878" t="s">
        <v>392</v>
      </c>
      <c r="B19878" t="s">
        <v>229</v>
      </c>
      <c r="C19878" t="s">
        <v>455</v>
      </c>
      <c r="D19878">
        <v>53916000000</v>
      </c>
      <c r="E19878">
        <v>2019</v>
      </c>
    </row>
    <row r="19879" spans="1:5" x14ac:dyDescent="0.25">
      <c r="A19879" t="s">
        <v>392</v>
      </c>
      <c r="B19879" t="s">
        <v>229</v>
      </c>
      <c r="C19879" t="s">
        <v>455</v>
      </c>
      <c r="D19879">
        <v>54161000000</v>
      </c>
      <c r="E19879">
        <v>2020</v>
      </c>
    </row>
    <row r="19880" spans="1:5" x14ac:dyDescent="0.25">
      <c r="A19880" t="s">
        <v>392</v>
      </c>
      <c r="B19880" t="s">
        <v>229</v>
      </c>
      <c r="C19880" t="s">
        <v>14</v>
      </c>
      <c r="D19880">
        <v>54984000000</v>
      </c>
      <c r="E19880">
        <v>2018</v>
      </c>
    </row>
    <row r="19881" spans="1:5" x14ac:dyDescent="0.25">
      <c r="A19881" t="s">
        <v>392</v>
      </c>
      <c r="B19881" t="s">
        <v>229</v>
      </c>
      <c r="C19881" t="s">
        <v>14</v>
      </c>
      <c r="D19881">
        <v>58214000000</v>
      </c>
      <c r="E19881">
        <v>2019</v>
      </c>
    </row>
    <row r="19882" spans="1:5" x14ac:dyDescent="0.25">
      <c r="A19882" t="s">
        <v>392</v>
      </c>
      <c r="B19882" t="s">
        <v>229</v>
      </c>
      <c r="C19882" t="s">
        <v>14</v>
      </c>
      <c r="D19882">
        <v>58184000000</v>
      </c>
      <c r="E19882">
        <v>2020</v>
      </c>
    </row>
    <row r="19883" spans="1:5" x14ac:dyDescent="0.25">
      <c r="A19883" t="s">
        <v>392</v>
      </c>
      <c r="B19883" t="s">
        <v>229</v>
      </c>
      <c r="C19883" t="s">
        <v>17</v>
      </c>
      <c r="D19883">
        <v>34098000000</v>
      </c>
      <c r="E19883">
        <v>2018</v>
      </c>
    </row>
    <row r="19884" spans="1:5" x14ac:dyDescent="0.25">
      <c r="A19884" t="s">
        <v>392</v>
      </c>
      <c r="B19884" t="s">
        <v>229</v>
      </c>
      <c r="C19884" t="s">
        <v>17</v>
      </c>
      <c r="D19884">
        <v>39194000000</v>
      </c>
      <c r="E19884">
        <v>2019</v>
      </c>
    </row>
    <row r="19885" spans="1:5" x14ac:dyDescent="0.25">
      <c r="A19885" t="s">
        <v>392</v>
      </c>
      <c r="B19885" t="s">
        <v>229</v>
      </c>
      <c r="C19885" t="s">
        <v>17</v>
      </c>
      <c r="D19885">
        <v>41267000000</v>
      </c>
      <c r="E19885">
        <v>2020</v>
      </c>
    </row>
    <row r="19886" spans="1:5" x14ac:dyDescent="0.25">
      <c r="A19886" t="s">
        <v>392</v>
      </c>
      <c r="B19886" t="s">
        <v>229</v>
      </c>
      <c r="C19886" t="s">
        <v>456</v>
      </c>
      <c r="D19886">
        <v>5056000000</v>
      </c>
      <c r="E19886">
        <v>2018</v>
      </c>
    </row>
    <row r="19887" spans="1:5" x14ac:dyDescent="0.25">
      <c r="A19887" t="s">
        <v>392</v>
      </c>
      <c r="B19887" t="s">
        <v>229</v>
      </c>
      <c r="C19887" t="s">
        <v>456</v>
      </c>
      <c r="D19887">
        <v>4533000000</v>
      </c>
      <c r="E19887">
        <v>2019</v>
      </c>
    </row>
    <row r="19888" spans="1:5" x14ac:dyDescent="0.25">
      <c r="A19888" t="s">
        <v>392</v>
      </c>
      <c r="B19888" t="s">
        <v>229</v>
      </c>
      <c r="C19888" t="s">
        <v>456</v>
      </c>
      <c r="D19888">
        <v>3993000000</v>
      </c>
      <c r="E19888">
        <v>2020</v>
      </c>
    </row>
    <row r="19889" spans="1:5" x14ac:dyDescent="0.25">
      <c r="A19889" t="s">
        <v>392</v>
      </c>
      <c r="B19889" t="s">
        <v>229</v>
      </c>
      <c r="C19889" t="s">
        <v>457</v>
      </c>
      <c r="D19889">
        <v>0</v>
      </c>
      <c r="E19889">
        <v>2018</v>
      </c>
    </row>
    <row r="19890" spans="1:5" x14ac:dyDescent="0.25">
      <c r="A19890" t="s">
        <v>392</v>
      </c>
      <c r="B19890" t="s">
        <v>229</v>
      </c>
      <c r="C19890" t="s">
        <v>457</v>
      </c>
      <c r="D19890">
        <v>0</v>
      </c>
      <c r="E19890">
        <v>2020</v>
      </c>
    </row>
    <row r="19891" spans="1:5" x14ac:dyDescent="0.25">
      <c r="A19891" t="s">
        <v>392</v>
      </c>
      <c r="B19891" t="s">
        <v>229</v>
      </c>
      <c r="C19891" t="s">
        <v>494</v>
      </c>
      <c r="D19891">
        <v>0</v>
      </c>
      <c r="E19891">
        <v>2019</v>
      </c>
    </row>
    <row r="19892" spans="1:5" x14ac:dyDescent="0.25">
      <c r="A19892" t="s">
        <v>392</v>
      </c>
      <c r="B19892" t="s">
        <v>229</v>
      </c>
      <c r="C19892" t="s">
        <v>458</v>
      </c>
      <c r="D19892">
        <v>14315000000</v>
      </c>
      <c r="E19892">
        <v>2018</v>
      </c>
    </row>
    <row r="19893" spans="1:5" x14ac:dyDescent="0.25">
      <c r="A19893" t="s">
        <v>392</v>
      </c>
      <c r="B19893" t="s">
        <v>229</v>
      </c>
      <c r="C19893" t="s">
        <v>458</v>
      </c>
      <c r="D19893">
        <v>13154000000</v>
      </c>
      <c r="E19893">
        <v>2019</v>
      </c>
    </row>
    <row r="19894" spans="1:5" x14ac:dyDescent="0.25">
      <c r="A19894" t="s">
        <v>392</v>
      </c>
      <c r="B19894" t="s">
        <v>229</v>
      </c>
      <c r="C19894" t="s">
        <v>458</v>
      </c>
      <c r="D19894">
        <v>11699000000</v>
      </c>
      <c r="E19894">
        <v>2020</v>
      </c>
    </row>
    <row r="19895" spans="1:5" x14ac:dyDescent="0.25">
      <c r="A19895" t="s">
        <v>392</v>
      </c>
      <c r="B19895" t="s">
        <v>229</v>
      </c>
      <c r="C19895" t="s">
        <v>459</v>
      </c>
      <c r="D19895">
        <v>8517000000</v>
      </c>
      <c r="E19895">
        <v>2018</v>
      </c>
    </row>
    <row r="19896" spans="1:5" x14ac:dyDescent="0.25">
      <c r="A19896" t="s">
        <v>392</v>
      </c>
      <c r="B19896" t="s">
        <v>229</v>
      </c>
      <c r="C19896" t="s">
        <v>459</v>
      </c>
      <c r="D19896">
        <v>8554000000</v>
      </c>
      <c r="E19896">
        <v>2019</v>
      </c>
    </row>
    <row r="19897" spans="1:5" x14ac:dyDescent="0.25">
      <c r="A19897" t="s">
        <v>392</v>
      </c>
      <c r="B19897" t="s">
        <v>229</v>
      </c>
      <c r="C19897" t="s">
        <v>459</v>
      </c>
      <c r="D19897">
        <v>7834000000</v>
      </c>
      <c r="E19897">
        <v>2020</v>
      </c>
    </row>
    <row r="19898" spans="1:5" x14ac:dyDescent="0.25">
      <c r="A19898" t="s">
        <v>392</v>
      </c>
      <c r="B19898" t="s">
        <v>229</v>
      </c>
      <c r="C19898" t="s">
        <v>460</v>
      </c>
      <c r="D19898">
        <v>-22832000000</v>
      </c>
      <c r="E19898">
        <v>2018</v>
      </c>
    </row>
    <row r="19899" spans="1:5" x14ac:dyDescent="0.25">
      <c r="A19899" t="s">
        <v>392</v>
      </c>
      <c r="B19899" t="s">
        <v>229</v>
      </c>
      <c r="C19899" t="s">
        <v>460</v>
      </c>
      <c r="D19899">
        <v>-18028000000</v>
      </c>
      <c r="E19899">
        <v>2019</v>
      </c>
    </row>
    <row r="19900" spans="1:5" x14ac:dyDescent="0.25">
      <c r="A19900" t="s">
        <v>392</v>
      </c>
      <c r="B19900" t="s">
        <v>229</v>
      </c>
      <c r="C19900" t="s">
        <v>460</v>
      </c>
      <c r="D19900">
        <v>-15110000000</v>
      </c>
      <c r="E19900">
        <v>2020</v>
      </c>
    </row>
    <row r="19901" spans="1:5" x14ac:dyDescent="0.25">
      <c r="A19901" t="s">
        <v>392</v>
      </c>
      <c r="B19901" t="s">
        <v>229</v>
      </c>
      <c r="C19901" t="s">
        <v>461</v>
      </c>
      <c r="D19901">
        <v>26000000</v>
      </c>
      <c r="E19901">
        <v>2018</v>
      </c>
    </row>
    <row r="19902" spans="1:5" x14ac:dyDescent="0.25">
      <c r="A19902" t="s">
        <v>392</v>
      </c>
      <c r="B19902" t="s">
        <v>229</v>
      </c>
      <c r="C19902" t="s">
        <v>461</v>
      </c>
      <c r="D19902">
        <v>18000000</v>
      </c>
      <c r="E19902">
        <v>2019</v>
      </c>
    </row>
    <row r="19903" spans="1:5" x14ac:dyDescent="0.25">
      <c r="A19903" t="s">
        <v>392</v>
      </c>
      <c r="B19903" t="s">
        <v>229</v>
      </c>
      <c r="C19903" t="s">
        <v>461</v>
      </c>
      <c r="D19903">
        <v>251000000</v>
      </c>
      <c r="E19903">
        <v>2020</v>
      </c>
    </row>
    <row r="19904" spans="1:5" x14ac:dyDescent="0.25">
      <c r="A19904" t="s">
        <v>392</v>
      </c>
      <c r="B19904" t="s">
        <v>229</v>
      </c>
      <c r="C19904" t="s">
        <v>462</v>
      </c>
      <c r="D19904">
        <v>5352000000</v>
      </c>
      <c r="E19904">
        <v>2018</v>
      </c>
    </row>
    <row r="19905" spans="1:5" x14ac:dyDescent="0.25">
      <c r="A19905" t="s">
        <v>392</v>
      </c>
      <c r="B19905" t="s">
        <v>229</v>
      </c>
      <c r="C19905" t="s">
        <v>462</v>
      </c>
      <c r="D19905">
        <v>5928000000</v>
      </c>
      <c r="E19905">
        <v>2019</v>
      </c>
    </row>
    <row r="19906" spans="1:5" x14ac:dyDescent="0.25">
      <c r="A19906" t="s">
        <v>392</v>
      </c>
      <c r="B19906" t="s">
        <v>229</v>
      </c>
      <c r="C19906" t="s">
        <v>462</v>
      </c>
      <c r="D19906">
        <v>5273000000</v>
      </c>
      <c r="E19906">
        <v>2020</v>
      </c>
    </row>
    <row r="19907" spans="1:5" x14ac:dyDescent="0.25">
      <c r="A19907" t="s">
        <v>392</v>
      </c>
      <c r="B19907" t="s">
        <v>229</v>
      </c>
      <c r="C19907" t="s">
        <v>463</v>
      </c>
      <c r="D19907">
        <v>26000000</v>
      </c>
      <c r="E19907">
        <v>2018</v>
      </c>
    </row>
    <row r="19908" spans="1:5" x14ac:dyDescent="0.25">
      <c r="A19908" t="s">
        <v>392</v>
      </c>
      <c r="B19908" t="s">
        <v>229</v>
      </c>
      <c r="C19908" t="s">
        <v>463</v>
      </c>
      <c r="D19908">
        <v>59000000</v>
      </c>
      <c r="E19908">
        <v>2019</v>
      </c>
    </row>
    <row r="19909" spans="1:5" x14ac:dyDescent="0.25">
      <c r="A19909" t="s">
        <v>392</v>
      </c>
      <c r="B19909" t="s">
        <v>229</v>
      </c>
      <c r="C19909" t="s">
        <v>463</v>
      </c>
      <c r="D19909">
        <v>-237000000</v>
      </c>
      <c r="E19909">
        <v>2020</v>
      </c>
    </row>
    <row r="19910" spans="1:5" x14ac:dyDescent="0.25">
      <c r="A19910" t="s">
        <v>392</v>
      </c>
      <c r="B19910" t="s">
        <v>229</v>
      </c>
      <c r="C19910" t="s">
        <v>12</v>
      </c>
      <c r="D19910">
        <v>2353000000</v>
      </c>
      <c r="E19910">
        <v>2018</v>
      </c>
    </row>
    <row r="19911" spans="1:5" x14ac:dyDescent="0.25">
      <c r="A19911" t="s">
        <v>392</v>
      </c>
      <c r="B19911" t="s">
        <v>229</v>
      </c>
      <c r="C19911" t="s">
        <v>12</v>
      </c>
      <c r="D19911">
        <v>1839000000</v>
      </c>
      <c r="E19911">
        <v>2019</v>
      </c>
    </row>
    <row r="19912" spans="1:5" x14ac:dyDescent="0.25">
      <c r="A19912" t="s">
        <v>392</v>
      </c>
      <c r="B19912" t="s">
        <v>229</v>
      </c>
      <c r="C19912" t="s">
        <v>12</v>
      </c>
      <c r="D19912">
        <v>2690000000</v>
      </c>
      <c r="E19912">
        <v>2020</v>
      </c>
    </row>
    <row r="19913" spans="1:5" x14ac:dyDescent="0.25">
      <c r="A19913" t="s">
        <v>392</v>
      </c>
      <c r="B19913" t="s">
        <v>229</v>
      </c>
      <c r="C19913" t="s">
        <v>464</v>
      </c>
      <c r="D19913">
        <v>0</v>
      </c>
      <c r="E19913">
        <v>2018</v>
      </c>
    </row>
    <row r="19914" spans="1:5" x14ac:dyDescent="0.25">
      <c r="A19914" t="s">
        <v>392</v>
      </c>
      <c r="B19914" t="s">
        <v>229</v>
      </c>
      <c r="C19914" t="s">
        <v>464</v>
      </c>
      <c r="D19914">
        <v>0</v>
      </c>
      <c r="E19914">
        <v>2019</v>
      </c>
    </row>
    <row r="19915" spans="1:5" x14ac:dyDescent="0.25">
      <c r="A19915" t="s">
        <v>392</v>
      </c>
      <c r="B19915" t="s">
        <v>229</v>
      </c>
      <c r="C19915" t="s">
        <v>464</v>
      </c>
      <c r="D19915">
        <v>0</v>
      </c>
      <c r="E19915">
        <v>2020</v>
      </c>
    </row>
    <row r="19916" spans="1:5" x14ac:dyDescent="0.25">
      <c r="A19916" t="s">
        <v>392</v>
      </c>
      <c r="B19916" t="s">
        <v>229</v>
      </c>
      <c r="C19916" t="s">
        <v>465</v>
      </c>
      <c r="D19916">
        <v>393000000</v>
      </c>
      <c r="E19916">
        <v>2018</v>
      </c>
    </row>
    <row r="19917" spans="1:5" x14ac:dyDescent="0.25">
      <c r="A19917" t="s">
        <v>392</v>
      </c>
      <c r="B19917" t="s">
        <v>229</v>
      </c>
      <c r="C19917" t="s">
        <v>465</v>
      </c>
      <c r="D19917">
        <v>2248000000</v>
      </c>
      <c r="E19917">
        <v>2019</v>
      </c>
    </row>
    <row r="19918" spans="1:5" x14ac:dyDescent="0.25">
      <c r="A19918" t="s">
        <v>392</v>
      </c>
      <c r="B19918" t="s">
        <v>229</v>
      </c>
      <c r="C19918" t="s">
        <v>465</v>
      </c>
      <c r="D19918">
        <v>1859000000</v>
      </c>
      <c r="E19918">
        <v>2020</v>
      </c>
    </row>
    <row r="19919" spans="1:5" x14ac:dyDescent="0.25">
      <c r="A19919" t="s">
        <v>392</v>
      </c>
      <c r="B19919" t="s">
        <v>229</v>
      </c>
      <c r="C19919" t="s">
        <v>466</v>
      </c>
      <c r="D19919">
        <v>13173000000</v>
      </c>
      <c r="E19919">
        <v>2018</v>
      </c>
    </row>
    <row r="19920" spans="1:5" x14ac:dyDescent="0.25">
      <c r="A19920" t="s">
        <v>392</v>
      </c>
      <c r="B19920" t="s">
        <v>229</v>
      </c>
      <c r="C19920" t="s">
        <v>466</v>
      </c>
      <c r="D19920">
        <v>15251000000</v>
      </c>
      <c r="E19920">
        <v>2019</v>
      </c>
    </row>
    <row r="19921" spans="1:5" x14ac:dyDescent="0.25">
      <c r="A19921" t="s">
        <v>392</v>
      </c>
      <c r="B19921" t="s">
        <v>229</v>
      </c>
      <c r="C19921" t="s">
        <v>466</v>
      </c>
      <c r="D19921">
        <v>15607000000</v>
      </c>
      <c r="E19921">
        <v>2020</v>
      </c>
    </row>
    <row r="19922" spans="1:5" x14ac:dyDescent="0.25">
      <c r="A19922" t="s">
        <v>392</v>
      </c>
      <c r="B19922" t="s">
        <v>229</v>
      </c>
      <c r="C19922" t="s">
        <v>467</v>
      </c>
      <c r="D19922">
        <v>11102000000</v>
      </c>
      <c r="E19922">
        <v>2018</v>
      </c>
    </row>
    <row r="19923" spans="1:5" x14ac:dyDescent="0.25">
      <c r="A19923" t="s">
        <v>392</v>
      </c>
      <c r="B19923" t="s">
        <v>229</v>
      </c>
      <c r="C19923" t="s">
        <v>467</v>
      </c>
      <c r="D19923">
        <v>9878000000</v>
      </c>
      <c r="E19923">
        <v>2019</v>
      </c>
    </row>
    <row r="19924" spans="1:5" x14ac:dyDescent="0.25">
      <c r="A19924" t="s">
        <v>392</v>
      </c>
      <c r="B19924" t="s">
        <v>229</v>
      </c>
      <c r="C19924" t="s">
        <v>467</v>
      </c>
      <c r="D19924">
        <v>8144000000</v>
      </c>
      <c r="E19924">
        <v>2020</v>
      </c>
    </row>
    <row r="19925" spans="1:5" x14ac:dyDescent="0.25">
      <c r="A19925" t="s">
        <v>392</v>
      </c>
      <c r="B19925" t="s">
        <v>229</v>
      </c>
      <c r="C19925" t="s">
        <v>468</v>
      </c>
      <c r="D19925">
        <v>0</v>
      </c>
      <c r="E19925">
        <v>2018</v>
      </c>
    </row>
    <row r="19926" spans="1:5" x14ac:dyDescent="0.25">
      <c r="A19926" t="s">
        <v>392</v>
      </c>
      <c r="B19926" t="s">
        <v>229</v>
      </c>
      <c r="C19926" t="s">
        <v>468</v>
      </c>
      <c r="D19926">
        <v>0</v>
      </c>
      <c r="E19926">
        <v>2019</v>
      </c>
    </row>
    <row r="19927" spans="1:5" x14ac:dyDescent="0.25">
      <c r="A19927" t="s">
        <v>392</v>
      </c>
      <c r="B19927" t="s">
        <v>229</v>
      </c>
      <c r="C19927" t="s">
        <v>468</v>
      </c>
      <c r="D19927">
        <v>0</v>
      </c>
      <c r="E19927">
        <v>2020</v>
      </c>
    </row>
    <row r="19928" spans="1:5" x14ac:dyDescent="0.25">
      <c r="A19928" t="s">
        <v>392</v>
      </c>
      <c r="B19928" t="s">
        <v>229</v>
      </c>
      <c r="C19928" t="s">
        <v>469</v>
      </c>
      <c r="D19928">
        <v>2299000000</v>
      </c>
      <c r="E19928">
        <v>2018</v>
      </c>
    </row>
    <row r="19929" spans="1:5" x14ac:dyDescent="0.25">
      <c r="A19929" t="s">
        <v>392</v>
      </c>
      <c r="B19929" t="s">
        <v>229</v>
      </c>
      <c r="C19929" t="s">
        <v>469</v>
      </c>
      <c r="D19929">
        <v>2598000000</v>
      </c>
      <c r="E19929">
        <v>2019</v>
      </c>
    </row>
    <row r="19930" spans="1:5" x14ac:dyDescent="0.25">
      <c r="A19930" t="s">
        <v>392</v>
      </c>
      <c r="B19930" t="s">
        <v>229</v>
      </c>
      <c r="C19930" t="s">
        <v>469</v>
      </c>
      <c r="D19930">
        <v>2626000000</v>
      </c>
      <c r="E19930">
        <v>2020</v>
      </c>
    </row>
    <row r="19931" spans="1:5" x14ac:dyDescent="0.25">
      <c r="A19931" t="s">
        <v>392</v>
      </c>
      <c r="B19931" t="s">
        <v>229</v>
      </c>
      <c r="C19931" t="s">
        <v>470</v>
      </c>
      <c r="D19931">
        <v>0</v>
      </c>
      <c r="E19931">
        <v>2018</v>
      </c>
    </row>
    <row r="19932" spans="1:5" x14ac:dyDescent="0.25">
      <c r="A19932" t="s">
        <v>392</v>
      </c>
      <c r="B19932" t="s">
        <v>229</v>
      </c>
      <c r="C19932" t="s">
        <v>470</v>
      </c>
      <c r="D19932">
        <v>0</v>
      </c>
      <c r="E19932">
        <v>2019</v>
      </c>
    </row>
    <row r="19933" spans="1:5" x14ac:dyDescent="0.25">
      <c r="A19933" t="s">
        <v>392</v>
      </c>
      <c r="B19933" t="s">
        <v>229</v>
      </c>
      <c r="C19933" t="s">
        <v>470</v>
      </c>
      <c r="D19933">
        <v>0</v>
      </c>
      <c r="E19933">
        <v>2020</v>
      </c>
    </row>
    <row r="19934" spans="1:5" x14ac:dyDescent="0.25">
      <c r="A19934" t="s">
        <v>392</v>
      </c>
      <c r="B19934" t="s">
        <v>229</v>
      </c>
      <c r="C19934" t="s">
        <v>471</v>
      </c>
      <c r="D19934">
        <v>0</v>
      </c>
      <c r="E19934">
        <v>2018</v>
      </c>
    </row>
    <row r="19935" spans="1:5" x14ac:dyDescent="0.25">
      <c r="A19935" t="s">
        <v>392</v>
      </c>
      <c r="B19935" t="s">
        <v>229</v>
      </c>
      <c r="C19935" t="s">
        <v>471</v>
      </c>
      <c r="D19935">
        <v>0</v>
      </c>
      <c r="E19935">
        <v>2019</v>
      </c>
    </row>
    <row r="19936" spans="1:5" x14ac:dyDescent="0.25">
      <c r="A19936" t="s">
        <v>392</v>
      </c>
      <c r="B19936" t="s">
        <v>229</v>
      </c>
      <c r="C19936" t="s">
        <v>471</v>
      </c>
      <c r="D19936">
        <v>0</v>
      </c>
      <c r="E19936">
        <v>2020</v>
      </c>
    </row>
    <row r="19937" spans="1:5" x14ac:dyDescent="0.25">
      <c r="A19937" t="s">
        <v>392</v>
      </c>
      <c r="B19937" t="s">
        <v>229</v>
      </c>
      <c r="C19937" t="s">
        <v>472</v>
      </c>
      <c r="D19937">
        <v>0</v>
      </c>
      <c r="E19937">
        <v>2018</v>
      </c>
    </row>
    <row r="19938" spans="1:5" x14ac:dyDescent="0.25">
      <c r="A19938" t="s">
        <v>392</v>
      </c>
      <c r="B19938" t="s">
        <v>229</v>
      </c>
      <c r="C19938" t="s">
        <v>472</v>
      </c>
      <c r="D19938">
        <v>0</v>
      </c>
      <c r="E19938">
        <v>2019</v>
      </c>
    </row>
    <row r="19939" spans="1:5" x14ac:dyDescent="0.25">
      <c r="A19939" t="s">
        <v>392</v>
      </c>
      <c r="B19939" t="s">
        <v>229</v>
      </c>
      <c r="C19939" t="s">
        <v>472</v>
      </c>
      <c r="D19939">
        <v>0</v>
      </c>
      <c r="E19939">
        <v>2020</v>
      </c>
    </row>
    <row r="19940" spans="1:5" x14ac:dyDescent="0.25">
      <c r="A19940" t="s">
        <v>392</v>
      </c>
      <c r="B19940" t="s">
        <v>229</v>
      </c>
      <c r="C19940" t="s">
        <v>473</v>
      </c>
      <c r="D19940">
        <v>0</v>
      </c>
      <c r="E19940">
        <v>2018</v>
      </c>
    </row>
    <row r="19941" spans="1:5" x14ac:dyDescent="0.25">
      <c r="A19941" t="s">
        <v>392</v>
      </c>
      <c r="B19941" t="s">
        <v>229</v>
      </c>
      <c r="C19941" t="s">
        <v>473</v>
      </c>
      <c r="D19941">
        <v>0</v>
      </c>
      <c r="E19941">
        <v>2019</v>
      </c>
    </row>
    <row r="19942" spans="1:5" x14ac:dyDescent="0.25">
      <c r="A19942" t="s">
        <v>392</v>
      </c>
      <c r="B19942" t="s">
        <v>229</v>
      </c>
      <c r="C19942" t="s">
        <v>473</v>
      </c>
      <c r="D19942">
        <v>0</v>
      </c>
      <c r="E19942">
        <v>2020</v>
      </c>
    </row>
    <row r="19943" spans="1:5" x14ac:dyDescent="0.25">
      <c r="A19943" t="s">
        <v>392</v>
      </c>
      <c r="B19943" t="s">
        <v>229</v>
      </c>
      <c r="C19943" t="s">
        <v>474</v>
      </c>
      <c r="D19943">
        <v>0</v>
      </c>
      <c r="E19943">
        <v>2018</v>
      </c>
    </row>
    <row r="19944" spans="1:5" x14ac:dyDescent="0.25">
      <c r="A19944" t="s">
        <v>392</v>
      </c>
      <c r="B19944" t="s">
        <v>229</v>
      </c>
      <c r="C19944" t="s">
        <v>474</v>
      </c>
      <c r="D19944">
        <v>0</v>
      </c>
      <c r="E19944">
        <v>2019</v>
      </c>
    </row>
    <row r="19945" spans="1:5" x14ac:dyDescent="0.25">
      <c r="A19945" t="s">
        <v>392</v>
      </c>
      <c r="B19945" t="s">
        <v>229</v>
      </c>
      <c r="C19945" t="s">
        <v>474</v>
      </c>
      <c r="D19945">
        <v>0</v>
      </c>
      <c r="E19945">
        <v>2020</v>
      </c>
    </row>
    <row r="19946" spans="1:5" x14ac:dyDescent="0.25">
      <c r="A19946" t="s">
        <v>392</v>
      </c>
      <c r="B19946" t="s">
        <v>229</v>
      </c>
      <c r="C19946" t="s">
        <v>475</v>
      </c>
      <c r="D19946">
        <v>0</v>
      </c>
      <c r="E19946">
        <v>2018</v>
      </c>
    </row>
    <row r="19947" spans="1:5" x14ac:dyDescent="0.25">
      <c r="A19947" t="s">
        <v>392</v>
      </c>
      <c r="B19947" t="s">
        <v>229</v>
      </c>
      <c r="C19947" t="s">
        <v>475</v>
      </c>
      <c r="D19947">
        <v>0</v>
      </c>
      <c r="E19947">
        <v>2019</v>
      </c>
    </row>
    <row r="19948" spans="1:5" x14ac:dyDescent="0.25">
      <c r="A19948" t="s">
        <v>392</v>
      </c>
      <c r="B19948" t="s">
        <v>229</v>
      </c>
      <c r="C19948" t="s">
        <v>475</v>
      </c>
      <c r="D19948">
        <v>0</v>
      </c>
      <c r="E19948">
        <v>2020</v>
      </c>
    </row>
    <row r="19949" spans="1:5" x14ac:dyDescent="0.25">
      <c r="A19949" t="s">
        <v>392</v>
      </c>
      <c r="B19949" t="s">
        <v>229</v>
      </c>
      <c r="C19949" t="s">
        <v>476</v>
      </c>
      <c r="D19949">
        <v>0</v>
      </c>
      <c r="E19949">
        <v>2018</v>
      </c>
    </row>
    <row r="19950" spans="1:5" x14ac:dyDescent="0.25">
      <c r="A19950" t="s">
        <v>392</v>
      </c>
      <c r="B19950" t="s">
        <v>229</v>
      </c>
      <c r="C19950" t="s">
        <v>476</v>
      </c>
      <c r="D19950">
        <v>0</v>
      </c>
      <c r="E19950">
        <v>2019</v>
      </c>
    </row>
    <row r="19951" spans="1:5" x14ac:dyDescent="0.25">
      <c r="A19951" t="s">
        <v>392</v>
      </c>
      <c r="B19951" t="s">
        <v>229</v>
      </c>
      <c r="C19951" t="s">
        <v>476</v>
      </c>
      <c r="D19951">
        <v>0</v>
      </c>
      <c r="E19951">
        <v>2020</v>
      </c>
    </row>
    <row r="19952" spans="1:5" x14ac:dyDescent="0.25">
      <c r="A19952" t="s">
        <v>392</v>
      </c>
      <c r="B19952" t="s">
        <v>229</v>
      </c>
      <c r="C19952" t="s">
        <v>477</v>
      </c>
      <c r="D19952">
        <v>8225000000</v>
      </c>
      <c r="E19952">
        <v>2018</v>
      </c>
    </row>
    <row r="19953" spans="1:5" x14ac:dyDescent="0.25">
      <c r="A19953" t="s">
        <v>392</v>
      </c>
      <c r="B19953" t="s">
        <v>229</v>
      </c>
      <c r="C19953" t="s">
        <v>477</v>
      </c>
      <c r="D19953">
        <v>5804000000</v>
      </c>
      <c r="E19953">
        <v>2019</v>
      </c>
    </row>
    <row r="19954" spans="1:5" x14ac:dyDescent="0.25">
      <c r="A19954" t="s">
        <v>392</v>
      </c>
      <c r="B19954" t="s">
        <v>229</v>
      </c>
      <c r="C19954" t="s">
        <v>477</v>
      </c>
      <c r="D19954">
        <v>3705000000</v>
      </c>
      <c r="E19954">
        <v>2020</v>
      </c>
    </row>
    <row r="19955" spans="1:5" x14ac:dyDescent="0.25">
      <c r="A19955" t="s">
        <v>392</v>
      </c>
      <c r="B19955" t="s">
        <v>229</v>
      </c>
      <c r="C19955" t="s">
        <v>478</v>
      </c>
      <c r="D19955">
        <v>0</v>
      </c>
      <c r="E19955">
        <v>2018</v>
      </c>
    </row>
    <row r="19956" spans="1:5" x14ac:dyDescent="0.25">
      <c r="A19956" t="s">
        <v>392</v>
      </c>
      <c r="B19956" t="s">
        <v>229</v>
      </c>
      <c r="C19956" t="s">
        <v>478</v>
      </c>
      <c r="D19956">
        <v>0</v>
      </c>
      <c r="E19956">
        <v>2019</v>
      </c>
    </row>
    <row r="19957" spans="1:5" x14ac:dyDescent="0.25">
      <c r="A19957" t="s">
        <v>392</v>
      </c>
      <c r="B19957" t="s">
        <v>229</v>
      </c>
      <c r="C19957" t="s">
        <v>478</v>
      </c>
      <c r="D19957">
        <v>0</v>
      </c>
      <c r="E19957">
        <v>2020</v>
      </c>
    </row>
    <row r="19958" spans="1:5" x14ac:dyDescent="0.25">
      <c r="A19958" t="s">
        <v>392</v>
      </c>
      <c r="B19958" t="s">
        <v>229</v>
      </c>
      <c r="C19958" t="s">
        <v>479</v>
      </c>
      <c r="D19958">
        <v>45284000000</v>
      </c>
      <c r="E19958">
        <v>2018</v>
      </c>
    </row>
    <row r="19959" spans="1:5" x14ac:dyDescent="0.25">
      <c r="A19959" t="s">
        <v>392</v>
      </c>
      <c r="B19959" t="s">
        <v>229</v>
      </c>
      <c r="C19959" t="s">
        <v>479</v>
      </c>
      <c r="D19959">
        <v>48605000000</v>
      </c>
      <c r="E19959">
        <v>2019</v>
      </c>
    </row>
    <row r="19960" spans="1:5" x14ac:dyDescent="0.25">
      <c r="A19960" t="s">
        <v>392</v>
      </c>
      <c r="B19960" t="s">
        <v>229</v>
      </c>
      <c r="C19960" t="s">
        <v>479</v>
      </c>
      <c r="D19960">
        <v>51326000000</v>
      </c>
      <c r="E19960">
        <v>2020</v>
      </c>
    </row>
    <row r="19961" spans="1:5" x14ac:dyDescent="0.25">
      <c r="A19961" t="s">
        <v>392</v>
      </c>
      <c r="B19961" t="s">
        <v>229</v>
      </c>
      <c r="C19961" t="s">
        <v>480</v>
      </c>
      <c r="D19961">
        <v>22832000000</v>
      </c>
      <c r="E19961">
        <v>2018</v>
      </c>
    </row>
    <row r="19962" spans="1:5" x14ac:dyDescent="0.25">
      <c r="A19962" t="s">
        <v>392</v>
      </c>
      <c r="B19962" t="s">
        <v>229</v>
      </c>
      <c r="C19962" t="s">
        <v>480</v>
      </c>
      <c r="D19962">
        <v>21708000000</v>
      </c>
      <c r="E19962">
        <v>2019</v>
      </c>
    </row>
    <row r="19963" spans="1:5" x14ac:dyDescent="0.25">
      <c r="A19963" t="s">
        <v>392</v>
      </c>
      <c r="B19963" t="s">
        <v>229</v>
      </c>
      <c r="C19963" t="s">
        <v>480</v>
      </c>
      <c r="D19963">
        <v>19533000000</v>
      </c>
      <c r="E19963">
        <v>2020</v>
      </c>
    </row>
    <row r="19964" spans="1:5" x14ac:dyDescent="0.25">
      <c r="A19964" t="s">
        <v>392</v>
      </c>
      <c r="B19964" t="s">
        <v>229</v>
      </c>
      <c r="C19964" t="s">
        <v>481</v>
      </c>
      <c r="D19964">
        <v>1022000000</v>
      </c>
      <c r="E19964">
        <v>2018</v>
      </c>
    </row>
    <row r="19965" spans="1:5" x14ac:dyDescent="0.25">
      <c r="A19965" t="s">
        <v>392</v>
      </c>
      <c r="B19965" t="s">
        <v>229</v>
      </c>
      <c r="C19965" t="s">
        <v>481</v>
      </c>
      <c r="D19965">
        <v>1060000000</v>
      </c>
      <c r="E19965">
        <v>2019</v>
      </c>
    </row>
    <row r="19966" spans="1:5" x14ac:dyDescent="0.25">
      <c r="A19966" t="s">
        <v>392</v>
      </c>
      <c r="B19966" t="s">
        <v>229</v>
      </c>
      <c r="C19966" t="s">
        <v>481</v>
      </c>
      <c r="D19966">
        <v>1345000000</v>
      </c>
      <c r="E19966">
        <v>2020</v>
      </c>
    </row>
    <row r="19967" spans="1:5" x14ac:dyDescent="0.25">
      <c r="A19967" t="s">
        <v>392</v>
      </c>
      <c r="B19967" t="s">
        <v>229</v>
      </c>
      <c r="C19967" t="s">
        <v>482</v>
      </c>
      <c r="D19967">
        <v>0</v>
      </c>
      <c r="E19967">
        <v>2018</v>
      </c>
    </row>
    <row r="19968" spans="1:5" x14ac:dyDescent="0.25">
      <c r="A19968" t="s">
        <v>392</v>
      </c>
      <c r="B19968" t="s">
        <v>229</v>
      </c>
      <c r="C19968" t="s">
        <v>482</v>
      </c>
      <c r="D19968">
        <v>0</v>
      </c>
      <c r="E19968">
        <v>2019</v>
      </c>
    </row>
    <row r="19969" spans="1:5" x14ac:dyDescent="0.25">
      <c r="A19969" t="s">
        <v>392</v>
      </c>
      <c r="B19969" t="s">
        <v>229</v>
      </c>
      <c r="C19969" t="s">
        <v>482</v>
      </c>
      <c r="D19969">
        <v>0</v>
      </c>
      <c r="E19969">
        <v>2020</v>
      </c>
    </row>
    <row r="19970" spans="1:5" x14ac:dyDescent="0.25">
      <c r="A19970" t="s">
        <v>392</v>
      </c>
      <c r="B19970" t="s">
        <v>229</v>
      </c>
      <c r="C19970" t="s">
        <v>483</v>
      </c>
      <c r="D19970">
        <v>60000000</v>
      </c>
      <c r="E19970">
        <v>2018</v>
      </c>
    </row>
    <row r="19971" spans="1:5" x14ac:dyDescent="0.25">
      <c r="A19971" t="s">
        <v>392</v>
      </c>
      <c r="B19971" t="s">
        <v>229</v>
      </c>
      <c r="C19971" t="s">
        <v>483</v>
      </c>
      <c r="D19971">
        <v>60000000</v>
      </c>
      <c r="E19971">
        <v>2019</v>
      </c>
    </row>
    <row r="19972" spans="1:5" x14ac:dyDescent="0.25">
      <c r="A19972" t="s">
        <v>392</v>
      </c>
      <c r="B19972" t="s">
        <v>229</v>
      </c>
      <c r="C19972" t="s">
        <v>483</v>
      </c>
      <c r="D19972">
        <v>60000000</v>
      </c>
      <c r="E19972">
        <v>2020</v>
      </c>
    </row>
    <row r="19973" spans="1:5" x14ac:dyDescent="0.25">
      <c r="A19973" t="s">
        <v>392</v>
      </c>
      <c r="B19973" t="s">
        <v>229</v>
      </c>
      <c r="C19973" t="s">
        <v>484</v>
      </c>
      <c r="D19973">
        <v>96000000</v>
      </c>
      <c r="E19973">
        <v>2018</v>
      </c>
    </row>
    <row r="19974" spans="1:5" x14ac:dyDescent="0.25">
      <c r="A19974" t="s">
        <v>392</v>
      </c>
      <c r="B19974" t="s">
        <v>229</v>
      </c>
      <c r="C19974" t="s">
        <v>484</v>
      </c>
      <c r="D19974">
        <v>93000000</v>
      </c>
      <c r="E19974">
        <v>2019</v>
      </c>
    </row>
    <row r="19975" spans="1:5" x14ac:dyDescent="0.25">
      <c r="A19975" t="s">
        <v>392</v>
      </c>
      <c r="B19975" t="s">
        <v>229</v>
      </c>
      <c r="C19975" t="s">
        <v>484</v>
      </c>
      <c r="D19975">
        <v>73000000</v>
      </c>
      <c r="E19975">
        <v>2020</v>
      </c>
    </row>
    <row r="19976" spans="1:5" x14ac:dyDescent="0.25">
      <c r="A19976" t="s">
        <v>392</v>
      </c>
      <c r="B19976" t="s">
        <v>229</v>
      </c>
      <c r="C19976" t="s">
        <v>485</v>
      </c>
      <c r="D19976">
        <v>20423000000</v>
      </c>
      <c r="E19976">
        <v>2018</v>
      </c>
    </row>
    <row r="19977" spans="1:5" x14ac:dyDescent="0.25">
      <c r="A19977" t="s">
        <v>392</v>
      </c>
      <c r="B19977" t="s">
        <v>229</v>
      </c>
      <c r="C19977" t="s">
        <v>485</v>
      </c>
      <c r="D19977">
        <v>16958000000</v>
      </c>
      <c r="E19977">
        <v>2020</v>
      </c>
    </row>
    <row r="19978" spans="1:5" x14ac:dyDescent="0.25">
      <c r="A19978" t="s">
        <v>392</v>
      </c>
      <c r="B19978" t="s">
        <v>229</v>
      </c>
      <c r="C19978" t="s">
        <v>495</v>
      </c>
      <c r="D19978">
        <v>0</v>
      </c>
      <c r="E19978">
        <v>2019</v>
      </c>
    </row>
    <row r="19979" spans="1:5" x14ac:dyDescent="0.25">
      <c r="A19979" t="s">
        <v>392</v>
      </c>
      <c r="B19979" t="s">
        <v>229</v>
      </c>
      <c r="C19979" t="s">
        <v>486</v>
      </c>
      <c r="D19979">
        <v>53000000</v>
      </c>
      <c r="E19979">
        <v>2018</v>
      </c>
    </row>
    <row r="19980" spans="1:5" x14ac:dyDescent="0.25">
      <c r="A19980" t="s">
        <v>392</v>
      </c>
      <c r="B19980" t="s">
        <v>229</v>
      </c>
      <c r="C19980" t="s">
        <v>486</v>
      </c>
      <c r="D19980">
        <v>-472000000</v>
      </c>
      <c r="E19980">
        <v>2019</v>
      </c>
    </row>
    <row r="19981" spans="1:5" x14ac:dyDescent="0.25">
      <c r="A19981" t="s">
        <v>392</v>
      </c>
      <c r="B19981" t="s">
        <v>229</v>
      </c>
      <c r="C19981" t="s">
        <v>486</v>
      </c>
      <c r="D19981">
        <v>962000000</v>
      </c>
      <c r="E19981">
        <v>2020</v>
      </c>
    </row>
    <row r="19982" spans="1:5" x14ac:dyDescent="0.25">
      <c r="A19982" t="s">
        <v>394</v>
      </c>
      <c r="B19982" t="s">
        <v>231</v>
      </c>
      <c r="C19982" t="s">
        <v>411</v>
      </c>
      <c r="D19982">
        <v>8235000000</v>
      </c>
      <c r="E19982">
        <v>2018</v>
      </c>
    </row>
    <row r="19983" spans="1:5" x14ac:dyDescent="0.25">
      <c r="A19983" t="s">
        <v>394</v>
      </c>
      <c r="B19983" t="s">
        <v>231</v>
      </c>
      <c r="C19983" t="s">
        <v>411</v>
      </c>
      <c r="D19983">
        <v>8107000000</v>
      </c>
      <c r="E19983">
        <v>2019</v>
      </c>
    </row>
    <row r="19984" spans="1:5" x14ac:dyDescent="0.25">
      <c r="A19984" t="s">
        <v>394</v>
      </c>
      <c r="B19984" t="s">
        <v>231</v>
      </c>
      <c r="C19984" t="s">
        <v>411</v>
      </c>
      <c r="D19984">
        <v>10024000000</v>
      </c>
      <c r="E19984">
        <v>2020</v>
      </c>
    </row>
    <row r="19985" spans="1:5" x14ac:dyDescent="0.25">
      <c r="A19985" t="s">
        <v>394</v>
      </c>
      <c r="B19985" t="s">
        <v>231</v>
      </c>
      <c r="C19985" t="s">
        <v>10</v>
      </c>
      <c r="D19985">
        <v>8958000000</v>
      </c>
      <c r="E19985">
        <v>2018</v>
      </c>
    </row>
    <row r="19986" spans="1:5" x14ac:dyDescent="0.25">
      <c r="A19986" t="s">
        <v>394</v>
      </c>
      <c r="B19986" t="s">
        <v>231</v>
      </c>
      <c r="C19986" t="s">
        <v>10</v>
      </c>
      <c r="D19986">
        <v>9552000000</v>
      </c>
      <c r="E19986">
        <v>2019</v>
      </c>
    </row>
    <row r="19987" spans="1:5" x14ac:dyDescent="0.25">
      <c r="A19987" t="s">
        <v>394</v>
      </c>
      <c r="B19987" t="s">
        <v>231</v>
      </c>
      <c r="C19987" t="s">
        <v>10</v>
      </c>
      <c r="D19987">
        <v>10750000000</v>
      </c>
      <c r="E19987">
        <v>2020</v>
      </c>
    </row>
    <row r="19988" spans="1:5" x14ac:dyDescent="0.25">
      <c r="A19988" t="s">
        <v>394</v>
      </c>
      <c r="B19988" t="s">
        <v>231</v>
      </c>
      <c r="C19988" t="s">
        <v>412</v>
      </c>
      <c r="D19988">
        <v>0</v>
      </c>
      <c r="E19988">
        <v>2018</v>
      </c>
    </row>
    <row r="19989" spans="1:5" x14ac:dyDescent="0.25">
      <c r="A19989" t="s">
        <v>394</v>
      </c>
      <c r="B19989" t="s">
        <v>231</v>
      </c>
      <c r="C19989" t="s">
        <v>412</v>
      </c>
      <c r="D19989">
        <v>0</v>
      </c>
      <c r="E19989">
        <v>2019</v>
      </c>
    </row>
    <row r="19990" spans="1:5" x14ac:dyDescent="0.25">
      <c r="A19990" t="s">
        <v>394</v>
      </c>
      <c r="B19990" t="s">
        <v>231</v>
      </c>
      <c r="C19990" t="s">
        <v>412</v>
      </c>
      <c r="D19990">
        <v>0</v>
      </c>
      <c r="E19990">
        <v>2020</v>
      </c>
    </row>
    <row r="19991" spans="1:5" x14ac:dyDescent="0.25">
      <c r="A19991" t="s">
        <v>394</v>
      </c>
      <c r="B19991" t="s">
        <v>231</v>
      </c>
      <c r="C19991" t="s">
        <v>413</v>
      </c>
      <c r="D19991">
        <v>1685000000</v>
      </c>
      <c r="E19991">
        <v>2018</v>
      </c>
    </row>
    <row r="19992" spans="1:5" x14ac:dyDescent="0.25">
      <c r="A19992" t="s">
        <v>394</v>
      </c>
      <c r="B19992" t="s">
        <v>231</v>
      </c>
      <c r="C19992" t="s">
        <v>413</v>
      </c>
      <c r="D19992">
        <v>1089000000</v>
      </c>
      <c r="E19992">
        <v>2019</v>
      </c>
    </row>
    <row r="19993" spans="1:5" x14ac:dyDescent="0.25">
      <c r="A19993" t="s">
        <v>394</v>
      </c>
      <c r="B19993" t="s">
        <v>231</v>
      </c>
      <c r="C19993" t="s">
        <v>413</v>
      </c>
      <c r="D19993">
        <v>855000000</v>
      </c>
      <c r="E19993">
        <v>2020</v>
      </c>
    </row>
    <row r="19994" spans="1:5" x14ac:dyDescent="0.25">
      <c r="A19994" t="s">
        <v>394</v>
      </c>
      <c r="B19994" t="s">
        <v>231</v>
      </c>
      <c r="C19994" t="s">
        <v>15</v>
      </c>
      <c r="D19994">
        <v>50016000000</v>
      </c>
      <c r="E19994">
        <v>2018</v>
      </c>
    </row>
    <row r="19995" spans="1:5" x14ac:dyDescent="0.25">
      <c r="A19995" t="s">
        <v>394</v>
      </c>
      <c r="B19995" t="s">
        <v>231</v>
      </c>
      <c r="C19995" t="s">
        <v>15</v>
      </c>
      <c r="D19995">
        <v>57857000000</v>
      </c>
      <c r="E19995">
        <v>2019</v>
      </c>
    </row>
    <row r="19996" spans="1:5" x14ac:dyDescent="0.25">
      <c r="A19996" t="s">
        <v>394</v>
      </c>
      <c r="B19996" t="s">
        <v>231</v>
      </c>
      <c r="C19996" t="s">
        <v>15</v>
      </c>
      <c r="D19996">
        <v>62408000000</v>
      </c>
      <c r="E19996">
        <v>2020</v>
      </c>
    </row>
    <row r="19997" spans="1:5" x14ac:dyDescent="0.25">
      <c r="A19997" t="s">
        <v>394</v>
      </c>
      <c r="B19997" t="s">
        <v>231</v>
      </c>
      <c r="C19997" t="s">
        <v>414</v>
      </c>
      <c r="D19997">
        <v>-6283000000</v>
      </c>
      <c r="E19997">
        <v>2018</v>
      </c>
    </row>
    <row r="19998" spans="1:5" x14ac:dyDescent="0.25">
      <c r="A19998" t="s">
        <v>394</v>
      </c>
      <c r="B19998" t="s">
        <v>231</v>
      </c>
      <c r="C19998" t="s">
        <v>414</v>
      </c>
      <c r="D19998">
        <v>-6380000000</v>
      </c>
      <c r="E19998">
        <v>2019</v>
      </c>
    </row>
    <row r="19999" spans="1:5" x14ac:dyDescent="0.25">
      <c r="A19999" t="s">
        <v>394</v>
      </c>
      <c r="B19999" t="s">
        <v>231</v>
      </c>
      <c r="C19999" t="s">
        <v>414</v>
      </c>
      <c r="D19999">
        <v>-5412000000</v>
      </c>
      <c r="E19999">
        <v>2020</v>
      </c>
    </row>
    <row r="20000" spans="1:5" x14ac:dyDescent="0.25">
      <c r="A20000" t="s">
        <v>394</v>
      </c>
      <c r="B20000" t="s">
        <v>231</v>
      </c>
      <c r="C20000" t="s">
        <v>415</v>
      </c>
      <c r="D20000">
        <v>-5692000000</v>
      </c>
      <c r="E20000">
        <v>2018</v>
      </c>
    </row>
    <row r="20001" spans="1:5" x14ac:dyDescent="0.25">
      <c r="A20001" t="s">
        <v>394</v>
      </c>
      <c r="B20001" t="s">
        <v>231</v>
      </c>
      <c r="C20001" t="s">
        <v>415</v>
      </c>
      <c r="D20001">
        <v>-1727000000</v>
      </c>
      <c r="E20001">
        <v>2019</v>
      </c>
    </row>
    <row r="20002" spans="1:5" x14ac:dyDescent="0.25">
      <c r="A20002" t="s">
        <v>394</v>
      </c>
      <c r="B20002" t="s">
        <v>231</v>
      </c>
      <c r="C20002" t="s">
        <v>415</v>
      </c>
      <c r="D20002">
        <v>-4517000000</v>
      </c>
      <c r="E20002">
        <v>2020</v>
      </c>
    </row>
    <row r="20003" spans="1:5" x14ac:dyDescent="0.25">
      <c r="A20003" t="s">
        <v>394</v>
      </c>
      <c r="B20003" t="s">
        <v>231</v>
      </c>
      <c r="C20003" t="s">
        <v>416</v>
      </c>
      <c r="D20003">
        <v>-6330000000</v>
      </c>
      <c r="E20003">
        <v>2018</v>
      </c>
    </row>
    <row r="20004" spans="1:5" x14ac:dyDescent="0.25">
      <c r="A20004" t="s">
        <v>394</v>
      </c>
      <c r="B20004" t="s">
        <v>231</v>
      </c>
      <c r="C20004" t="s">
        <v>416</v>
      </c>
      <c r="D20004">
        <v>-6061000000</v>
      </c>
      <c r="E20004">
        <v>2019</v>
      </c>
    </row>
    <row r="20005" spans="1:5" x14ac:dyDescent="0.25">
      <c r="A20005" t="s">
        <v>394</v>
      </c>
      <c r="B20005" t="s">
        <v>231</v>
      </c>
      <c r="C20005" t="s">
        <v>416</v>
      </c>
      <c r="D20005">
        <v>-5283000000</v>
      </c>
      <c r="E20005">
        <v>2020</v>
      </c>
    </row>
    <row r="20006" spans="1:5" x14ac:dyDescent="0.25">
      <c r="A20006" t="s">
        <v>394</v>
      </c>
      <c r="B20006" t="s">
        <v>231</v>
      </c>
      <c r="C20006" t="s">
        <v>417</v>
      </c>
      <c r="D20006">
        <v>12711000000</v>
      </c>
      <c r="E20006">
        <v>2018</v>
      </c>
    </row>
    <row r="20007" spans="1:5" x14ac:dyDescent="0.25">
      <c r="A20007" t="s">
        <v>394</v>
      </c>
      <c r="B20007" t="s">
        <v>231</v>
      </c>
      <c r="C20007" t="s">
        <v>417</v>
      </c>
      <c r="D20007">
        <v>8639000000</v>
      </c>
      <c r="E20007">
        <v>2019</v>
      </c>
    </row>
    <row r="20008" spans="1:5" x14ac:dyDescent="0.25">
      <c r="A20008" t="s">
        <v>394</v>
      </c>
      <c r="B20008" t="s">
        <v>231</v>
      </c>
      <c r="C20008" t="s">
        <v>417</v>
      </c>
      <c r="D20008">
        <v>10459000000</v>
      </c>
      <c r="E20008">
        <v>2020</v>
      </c>
    </row>
    <row r="20009" spans="1:5" x14ac:dyDescent="0.25">
      <c r="A20009" t="s">
        <v>394</v>
      </c>
      <c r="B20009" t="s">
        <v>231</v>
      </c>
      <c r="C20009" t="s">
        <v>418</v>
      </c>
      <c r="D20009">
        <v>4225000000</v>
      </c>
      <c r="E20009">
        <v>2018</v>
      </c>
    </row>
    <row r="20010" spans="1:5" x14ac:dyDescent="0.25">
      <c r="A20010" t="s">
        <v>394</v>
      </c>
      <c r="B20010" t="s">
        <v>231</v>
      </c>
      <c r="C20010" t="s">
        <v>418</v>
      </c>
      <c r="D20010">
        <v>5238000000</v>
      </c>
      <c r="E20010">
        <v>2019</v>
      </c>
    </row>
    <row r="20011" spans="1:5" x14ac:dyDescent="0.25">
      <c r="A20011" t="s">
        <v>394</v>
      </c>
      <c r="B20011" t="s">
        <v>231</v>
      </c>
      <c r="C20011" t="s">
        <v>418</v>
      </c>
      <c r="D20011">
        <v>5910000000</v>
      </c>
      <c r="E20011">
        <v>2020</v>
      </c>
    </row>
    <row r="20012" spans="1:5" x14ac:dyDescent="0.25">
      <c r="A20012" t="s">
        <v>394</v>
      </c>
      <c r="B20012" t="s">
        <v>231</v>
      </c>
      <c r="C20012" t="s">
        <v>419</v>
      </c>
      <c r="D20012">
        <v>421000000</v>
      </c>
      <c r="E20012">
        <v>2018</v>
      </c>
    </row>
    <row r="20013" spans="1:5" x14ac:dyDescent="0.25">
      <c r="A20013" t="s">
        <v>394</v>
      </c>
      <c r="B20013" t="s">
        <v>231</v>
      </c>
      <c r="C20013" t="s">
        <v>419</v>
      </c>
      <c r="D20013">
        <v>717000000</v>
      </c>
      <c r="E20013">
        <v>2019</v>
      </c>
    </row>
    <row r="20014" spans="1:5" x14ac:dyDescent="0.25">
      <c r="A20014" t="s">
        <v>394</v>
      </c>
      <c r="B20014" t="s">
        <v>231</v>
      </c>
      <c r="C20014" t="s">
        <v>419</v>
      </c>
      <c r="D20014">
        <v>1562000000</v>
      </c>
      <c r="E20014">
        <v>2020</v>
      </c>
    </row>
    <row r="20015" spans="1:5" x14ac:dyDescent="0.25">
      <c r="A20015" t="s">
        <v>394</v>
      </c>
      <c r="B20015" t="s">
        <v>231</v>
      </c>
      <c r="C20015" t="s">
        <v>420</v>
      </c>
      <c r="D20015">
        <v>0</v>
      </c>
      <c r="E20015">
        <v>2018</v>
      </c>
    </row>
    <row r="20016" spans="1:5" x14ac:dyDescent="0.25">
      <c r="A20016" t="s">
        <v>394</v>
      </c>
      <c r="B20016" t="s">
        <v>231</v>
      </c>
      <c r="C20016" t="s">
        <v>420</v>
      </c>
      <c r="D20016">
        <v>0</v>
      </c>
      <c r="E20016">
        <v>2019</v>
      </c>
    </row>
    <row r="20017" spans="1:5" x14ac:dyDescent="0.25">
      <c r="A20017" t="s">
        <v>394</v>
      </c>
      <c r="B20017" t="s">
        <v>231</v>
      </c>
      <c r="C20017" t="s">
        <v>420</v>
      </c>
      <c r="D20017">
        <v>0</v>
      </c>
      <c r="E20017">
        <v>2020</v>
      </c>
    </row>
    <row r="20018" spans="1:5" x14ac:dyDescent="0.25">
      <c r="A20018" t="s">
        <v>394</v>
      </c>
      <c r="B20018" t="s">
        <v>231</v>
      </c>
      <c r="C20018" t="s">
        <v>421</v>
      </c>
      <c r="D20018">
        <v>1623000000</v>
      </c>
      <c r="E20018">
        <v>2018</v>
      </c>
    </row>
    <row r="20019" spans="1:5" x14ac:dyDescent="0.25">
      <c r="A20019" t="s">
        <v>394</v>
      </c>
      <c r="B20019" t="s">
        <v>231</v>
      </c>
      <c r="C20019" t="s">
        <v>421</v>
      </c>
      <c r="D20019">
        <v>-30000000</v>
      </c>
      <c r="E20019">
        <v>2019</v>
      </c>
    </row>
    <row r="20020" spans="1:5" x14ac:dyDescent="0.25">
      <c r="A20020" t="s">
        <v>394</v>
      </c>
      <c r="B20020" t="s">
        <v>231</v>
      </c>
      <c r="C20020" t="s">
        <v>421</v>
      </c>
      <c r="D20020">
        <v>2928000000</v>
      </c>
      <c r="E20020">
        <v>2020</v>
      </c>
    </row>
    <row r="20021" spans="1:5" x14ac:dyDescent="0.25">
      <c r="A20021" t="s">
        <v>394</v>
      </c>
      <c r="B20021" t="s">
        <v>231</v>
      </c>
      <c r="C20021" t="s">
        <v>422</v>
      </c>
      <c r="D20021">
        <v>-1972000000</v>
      </c>
      <c r="E20021">
        <v>2018</v>
      </c>
    </row>
    <row r="20022" spans="1:5" x14ac:dyDescent="0.25">
      <c r="A20022" t="s">
        <v>394</v>
      </c>
      <c r="B20022" t="s">
        <v>231</v>
      </c>
      <c r="C20022" t="s">
        <v>422</v>
      </c>
      <c r="D20022">
        <v>29000000</v>
      </c>
      <c r="E20022">
        <v>2019</v>
      </c>
    </row>
    <row r="20023" spans="1:5" x14ac:dyDescent="0.25">
      <c r="A20023" t="s">
        <v>394</v>
      </c>
      <c r="B20023" t="s">
        <v>231</v>
      </c>
      <c r="C20023" t="s">
        <v>422</v>
      </c>
      <c r="D20023">
        <v>-1563000000</v>
      </c>
      <c r="E20023">
        <v>2020</v>
      </c>
    </row>
    <row r="20024" spans="1:5" x14ac:dyDescent="0.25">
      <c r="A20024" t="s">
        <v>394</v>
      </c>
      <c r="B20024" t="s">
        <v>231</v>
      </c>
      <c r="C20024" t="s">
        <v>423</v>
      </c>
      <c r="D20024">
        <v>9000000</v>
      </c>
      <c r="E20024">
        <v>2018</v>
      </c>
    </row>
    <row r="20025" spans="1:5" x14ac:dyDescent="0.25">
      <c r="A20025" t="s">
        <v>394</v>
      </c>
      <c r="B20025" t="s">
        <v>231</v>
      </c>
      <c r="C20025" t="s">
        <v>423</v>
      </c>
      <c r="D20025">
        <v>9000000</v>
      </c>
      <c r="E20025">
        <v>2019</v>
      </c>
    </row>
    <row r="20026" spans="1:5" x14ac:dyDescent="0.25">
      <c r="A20026" t="s">
        <v>394</v>
      </c>
      <c r="B20026" t="s">
        <v>231</v>
      </c>
      <c r="C20026" t="s">
        <v>423</v>
      </c>
      <c r="D20026">
        <v>9000000</v>
      </c>
      <c r="E20026">
        <v>2020</v>
      </c>
    </row>
    <row r="20027" spans="1:5" x14ac:dyDescent="0.25">
      <c r="A20027" t="s">
        <v>394</v>
      </c>
      <c r="B20027" t="s">
        <v>231</v>
      </c>
      <c r="C20027" t="s">
        <v>424</v>
      </c>
      <c r="D20027">
        <v>0</v>
      </c>
      <c r="E20027">
        <v>2018</v>
      </c>
    </row>
    <row r="20028" spans="1:5" x14ac:dyDescent="0.25">
      <c r="A20028" t="s">
        <v>394</v>
      </c>
      <c r="B20028" t="s">
        <v>231</v>
      </c>
      <c r="C20028" t="s">
        <v>424</v>
      </c>
      <c r="D20028">
        <v>0</v>
      </c>
      <c r="E20028">
        <v>2019</v>
      </c>
    </row>
    <row r="20029" spans="1:5" x14ac:dyDescent="0.25">
      <c r="A20029" t="s">
        <v>394</v>
      </c>
      <c r="B20029" t="s">
        <v>231</v>
      </c>
      <c r="C20029" t="s">
        <v>424</v>
      </c>
      <c r="D20029">
        <v>0</v>
      </c>
      <c r="E20029">
        <v>2020</v>
      </c>
    </row>
    <row r="20030" spans="1:5" x14ac:dyDescent="0.25">
      <c r="A20030" t="s">
        <v>394</v>
      </c>
      <c r="B20030" t="s">
        <v>231</v>
      </c>
      <c r="C20030" t="s">
        <v>425</v>
      </c>
      <c r="D20030">
        <v>5399000000</v>
      </c>
      <c r="E20030">
        <v>2018</v>
      </c>
    </row>
    <row r="20031" spans="1:5" x14ac:dyDescent="0.25">
      <c r="A20031" t="s">
        <v>394</v>
      </c>
      <c r="B20031" t="s">
        <v>231</v>
      </c>
      <c r="C20031" t="s">
        <v>425</v>
      </c>
      <c r="D20031">
        <v>3437000000</v>
      </c>
      <c r="E20031">
        <v>2019</v>
      </c>
    </row>
    <row r="20032" spans="1:5" x14ac:dyDescent="0.25">
      <c r="A20032" t="s">
        <v>394</v>
      </c>
      <c r="B20032" t="s">
        <v>231</v>
      </c>
      <c r="C20032" t="s">
        <v>425</v>
      </c>
      <c r="D20032">
        <v>227000000</v>
      </c>
      <c r="E20032">
        <v>2020</v>
      </c>
    </row>
    <row r="20033" spans="1:5" x14ac:dyDescent="0.25">
      <c r="A20033" t="s">
        <v>394</v>
      </c>
      <c r="B20033" t="s">
        <v>231</v>
      </c>
      <c r="C20033" t="s">
        <v>426</v>
      </c>
      <c r="D20033">
        <v>5399000000</v>
      </c>
      <c r="E20033">
        <v>2018</v>
      </c>
    </row>
    <row r="20034" spans="1:5" x14ac:dyDescent="0.25">
      <c r="A20034" t="s">
        <v>394</v>
      </c>
      <c r="B20034" t="s">
        <v>231</v>
      </c>
      <c r="C20034" t="s">
        <v>426</v>
      </c>
      <c r="D20034">
        <v>3437000000</v>
      </c>
      <c r="E20034">
        <v>2019</v>
      </c>
    </row>
    <row r="20035" spans="1:5" x14ac:dyDescent="0.25">
      <c r="A20035" t="s">
        <v>394</v>
      </c>
      <c r="B20035" t="s">
        <v>231</v>
      </c>
      <c r="C20035" t="s">
        <v>426</v>
      </c>
      <c r="D20035">
        <v>227000000</v>
      </c>
      <c r="E20035">
        <v>2020</v>
      </c>
    </row>
    <row r="20036" spans="1:5" x14ac:dyDescent="0.25">
      <c r="A20036" t="s">
        <v>394</v>
      </c>
      <c r="B20036" t="s">
        <v>231</v>
      </c>
      <c r="C20036" t="s">
        <v>21</v>
      </c>
      <c r="D20036">
        <v>4789000000</v>
      </c>
      <c r="E20036">
        <v>2018</v>
      </c>
    </row>
    <row r="20037" spans="1:5" x14ac:dyDescent="0.25">
      <c r="A20037" t="s">
        <v>394</v>
      </c>
      <c r="B20037" t="s">
        <v>231</v>
      </c>
      <c r="C20037" t="s">
        <v>21</v>
      </c>
      <c r="D20037">
        <v>4681000000</v>
      </c>
      <c r="E20037">
        <v>2019</v>
      </c>
    </row>
    <row r="20038" spans="1:5" x14ac:dyDescent="0.25">
      <c r="A20038" t="s">
        <v>394</v>
      </c>
      <c r="B20038" t="s">
        <v>231</v>
      </c>
      <c r="C20038" t="s">
        <v>21</v>
      </c>
      <c r="D20038">
        <v>4121000000</v>
      </c>
      <c r="E20038">
        <v>2020</v>
      </c>
    </row>
    <row r="20039" spans="1:5" x14ac:dyDescent="0.25">
      <c r="A20039" t="s">
        <v>394</v>
      </c>
      <c r="B20039" t="s">
        <v>231</v>
      </c>
      <c r="C20039" t="s">
        <v>427</v>
      </c>
      <c r="D20039">
        <v>64837000000</v>
      </c>
      <c r="E20039">
        <v>2018</v>
      </c>
    </row>
    <row r="20040" spans="1:5" x14ac:dyDescent="0.25">
      <c r="A20040" t="s">
        <v>394</v>
      </c>
      <c r="B20040" t="s">
        <v>231</v>
      </c>
      <c r="C20040" t="s">
        <v>427</v>
      </c>
      <c r="D20040">
        <v>66296000000</v>
      </c>
      <c r="E20040">
        <v>2019</v>
      </c>
    </row>
    <row r="20041" spans="1:5" x14ac:dyDescent="0.25">
      <c r="A20041" t="s">
        <v>394</v>
      </c>
      <c r="B20041" t="s">
        <v>231</v>
      </c>
      <c r="C20041" t="s">
        <v>427</v>
      </c>
      <c r="D20041">
        <v>76944000000</v>
      </c>
      <c r="E20041">
        <v>2020</v>
      </c>
    </row>
    <row r="20042" spans="1:5" x14ac:dyDescent="0.25">
      <c r="A20042" t="s">
        <v>394</v>
      </c>
      <c r="B20042" t="s">
        <v>231</v>
      </c>
      <c r="C20042" t="s">
        <v>13</v>
      </c>
      <c r="D20042">
        <v>16210000000</v>
      </c>
      <c r="E20042">
        <v>2018</v>
      </c>
    </row>
    <row r="20043" spans="1:5" x14ac:dyDescent="0.25">
      <c r="A20043" t="s">
        <v>394</v>
      </c>
      <c r="B20043" t="s">
        <v>231</v>
      </c>
      <c r="C20043" t="s">
        <v>13</v>
      </c>
      <c r="D20043">
        <v>17103000000</v>
      </c>
      <c r="E20043">
        <v>2019</v>
      </c>
    </row>
    <row r="20044" spans="1:5" x14ac:dyDescent="0.25">
      <c r="A20044" t="s">
        <v>394</v>
      </c>
      <c r="B20044" t="s">
        <v>231</v>
      </c>
      <c r="C20044" t="s">
        <v>13</v>
      </c>
      <c r="D20044">
        <v>20216000000</v>
      </c>
      <c r="E20044">
        <v>2020</v>
      </c>
    </row>
    <row r="20045" spans="1:5" x14ac:dyDescent="0.25">
      <c r="A20045" t="s">
        <v>394</v>
      </c>
      <c r="B20045" t="s">
        <v>231</v>
      </c>
      <c r="C20045" t="s">
        <v>16</v>
      </c>
      <c r="D20045">
        <v>14087000000</v>
      </c>
      <c r="E20045">
        <v>2018</v>
      </c>
    </row>
    <row r="20046" spans="1:5" x14ac:dyDescent="0.25">
      <c r="A20046" t="s">
        <v>394</v>
      </c>
      <c r="B20046" t="s">
        <v>231</v>
      </c>
      <c r="C20046" t="s">
        <v>16</v>
      </c>
      <c r="D20046">
        <v>15413000000</v>
      </c>
      <c r="E20046">
        <v>2019</v>
      </c>
    </row>
    <row r="20047" spans="1:5" x14ac:dyDescent="0.25">
      <c r="A20047" t="s">
        <v>394</v>
      </c>
      <c r="B20047" t="s">
        <v>231</v>
      </c>
      <c r="C20047" t="s">
        <v>16</v>
      </c>
      <c r="D20047">
        <v>17016000000</v>
      </c>
      <c r="E20047">
        <v>2020</v>
      </c>
    </row>
    <row r="20048" spans="1:5" x14ac:dyDescent="0.25">
      <c r="A20048" t="s">
        <v>394</v>
      </c>
      <c r="B20048" t="s">
        <v>231</v>
      </c>
      <c r="C20048" t="s">
        <v>428</v>
      </c>
      <c r="D20048">
        <v>0</v>
      </c>
      <c r="E20048">
        <v>2018</v>
      </c>
    </row>
    <row r="20049" spans="1:5" x14ac:dyDescent="0.25">
      <c r="A20049" t="s">
        <v>394</v>
      </c>
      <c r="B20049" t="s">
        <v>231</v>
      </c>
      <c r="C20049" t="s">
        <v>428</v>
      </c>
      <c r="D20049">
        <v>0</v>
      </c>
      <c r="E20049">
        <v>2020</v>
      </c>
    </row>
    <row r="20050" spans="1:5" x14ac:dyDescent="0.25">
      <c r="A20050" t="s">
        <v>394</v>
      </c>
      <c r="B20050" t="s">
        <v>231</v>
      </c>
      <c r="C20050" t="s">
        <v>429</v>
      </c>
      <c r="D20050">
        <v>0</v>
      </c>
      <c r="E20050">
        <v>2018</v>
      </c>
    </row>
    <row r="20051" spans="1:5" x14ac:dyDescent="0.25">
      <c r="A20051" t="s">
        <v>394</v>
      </c>
      <c r="B20051" t="s">
        <v>231</v>
      </c>
      <c r="C20051" t="s">
        <v>429</v>
      </c>
      <c r="D20051">
        <v>0</v>
      </c>
      <c r="E20051">
        <v>2019</v>
      </c>
    </row>
    <row r="20052" spans="1:5" x14ac:dyDescent="0.25">
      <c r="A20052" t="s">
        <v>394</v>
      </c>
      <c r="B20052" t="s">
        <v>231</v>
      </c>
      <c r="C20052" t="s">
        <v>429</v>
      </c>
      <c r="D20052">
        <v>0</v>
      </c>
      <c r="E20052">
        <v>2019</v>
      </c>
    </row>
    <row r="20053" spans="1:5" x14ac:dyDescent="0.25">
      <c r="A20053" t="s">
        <v>394</v>
      </c>
      <c r="B20053" t="s">
        <v>231</v>
      </c>
      <c r="C20053" t="s">
        <v>429</v>
      </c>
      <c r="D20053">
        <v>0</v>
      </c>
      <c r="E20053">
        <v>2020</v>
      </c>
    </row>
    <row r="20054" spans="1:5" x14ac:dyDescent="0.25">
      <c r="A20054" t="s">
        <v>394</v>
      </c>
      <c r="B20054" t="s">
        <v>231</v>
      </c>
      <c r="C20054" t="s">
        <v>430</v>
      </c>
      <c r="D20054">
        <v>6019000000</v>
      </c>
      <c r="E20054">
        <v>2018</v>
      </c>
    </row>
    <row r="20055" spans="1:5" x14ac:dyDescent="0.25">
      <c r="A20055" t="s">
        <v>394</v>
      </c>
      <c r="B20055" t="s">
        <v>231</v>
      </c>
      <c r="C20055" t="s">
        <v>430</v>
      </c>
      <c r="D20055">
        <v>5652000000</v>
      </c>
      <c r="E20055">
        <v>2019</v>
      </c>
    </row>
    <row r="20056" spans="1:5" x14ac:dyDescent="0.25">
      <c r="A20056" t="s">
        <v>394</v>
      </c>
      <c r="B20056" t="s">
        <v>231</v>
      </c>
      <c r="C20056" t="s">
        <v>430</v>
      </c>
      <c r="D20056">
        <v>1844000000</v>
      </c>
      <c r="E20056">
        <v>2020</v>
      </c>
    </row>
    <row r="20057" spans="1:5" x14ac:dyDescent="0.25">
      <c r="A20057" t="s">
        <v>394</v>
      </c>
      <c r="B20057" t="s">
        <v>231</v>
      </c>
      <c r="C20057" t="s">
        <v>431</v>
      </c>
      <c r="D20057">
        <v>0</v>
      </c>
      <c r="E20057">
        <v>2018</v>
      </c>
    </row>
    <row r="20058" spans="1:5" x14ac:dyDescent="0.25">
      <c r="A20058" t="s">
        <v>394</v>
      </c>
      <c r="B20058" t="s">
        <v>231</v>
      </c>
      <c r="C20058" t="s">
        <v>431</v>
      </c>
      <c r="D20058">
        <v>0</v>
      </c>
      <c r="E20058">
        <v>2019</v>
      </c>
    </row>
    <row r="20059" spans="1:5" x14ac:dyDescent="0.25">
      <c r="A20059" t="s">
        <v>394</v>
      </c>
      <c r="B20059" t="s">
        <v>231</v>
      </c>
      <c r="C20059" t="s">
        <v>431</v>
      </c>
      <c r="D20059">
        <v>0</v>
      </c>
      <c r="E20059">
        <v>2020</v>
      </c>
    </row>
    <row r="20060" spans="1:5" x14ac:dyDescent="0.25">
      <c r="A20060" t="s">
        <v>394</v>
      </c>
      <c r="B20060" t="s">
        <v>231</v>
      </c>
      <c r="C20060" t="s">
        <v>432</v>
      </c>
      <c r="D20060">
        <v>43465</v>
      </c>
      <c r="E20060">
        <v>2018</v>
      </c>
    </row>
    <row r="20061" spans="1:5" x14ac:dyDescent="0.25">
      <c r="A20061" t="s">
        <v>394</v>
      </c>
      <c r="B20061" t="s">
        <v>231</v>
      </c>
      <c r="C20061" t="s">
        <v>432</v>
      </c>
      <c r="D20061">
        <v>43830</v>
      </c>
      <c r="E20061">
        <v>2019</v>
      </c>
    </row>
    <row r="20062" spans="1:5" x14ac:dyDescent="0.25">
      <c r="A20062" t="s">
        <v>394</v>
      </c>
      <c r="B20062" t="s">
        <v>231</v>
      </c>
      <c r="C20062" t="s">
        <v>432</v>
      </c>
      <c r="D20062">
        <v>44196</v>
      </c>
      <c r="E20062">
        <v>2020</v>
      </c>
    </row>
    <row r="20063" spans="1:5" x14ac:dyDescent="0.25">
      <c r="A20063" t="s">
        <v>394</v>
      </c>
      <c r="B20063" t="s">
        <v>231</v>
      </c>
      <c r="C20063" t="s">
        <v>433</v>
      </c>
      <c r="D20063">
        <v>16000000</v>
      </c>
      <c r="E20063">
        <v>2018</v>
      </c>
    </row>
    <row r="20064" spans="1:5" x14ac:dyDescent="0.25">
      <c r="A20064" t="s">
        <v>394</v>
      </c>
      <c r="B20064" t="s">
        <v>231</v>
      </c>
      <c r="C20064" t="s">
        <v>433</v>
      </c>
      <c r="D20064">
        <v>16000000</v>
      </c>
      <c r="E20064">
        <v>2019</v>
      </c>
    </row>
    <row r="20065" spans="1:5" x14ac:dyDescent="0.25">
      <c r="A20065" t="s">
        <v>394</v>
      </c>
      <c r="B20065" t="s">
        <v>231</v>
      </c>
      <c r="C20065" t="s">
        <v>433</v>
      </c>
      <c r="D20065">
        <v>12000000</v>
      </c>
      <c r="E20065">
        <v>2020</v>
      </c>
    </row>
    <row r="20066" spans="1:5" x14ac:dyDescent="0.25">
      <c r="A20066" t="s">
        <v>394</v>
      </c>
      <c r="B20066" t="s">
        <v>231</v>
      </c>
      <c r="C20066" t="s">
        <v>434</v>
      </c>
      <c r="D20066">
        <v>3021000000</v>
      </c>
      <c r="E20066">
        <v>2018</v>
      </c>
    </row>
    <row r="20067" spans="1:5" x14ac:dyDescent="0.25">
      <c r="A20067" t="s">
        <v>394</v>
      </c>
      <c r="B20067" t="s">
        <v>231</v>
      </c>
      <c r="C20067" t="s">
        <v>434</v>
      </c>
      <c r="D20067">
        <v>3267000000</v>
      </c>
      <c r="E20067">
        <v>2019</v>
      </c>
    </row>
    <row r="20068" spans="1:5" x14ac:dyDescent="0.25">
      <c r="A20068" t="s">
        <v>394</v>
      </c>
      <c r="B20068" t="s">
        <v>231</v>
      </c>
      <c r="C20068" t="s">
        <v>434</v>
      </c>
      <c r="D20068">
        <v>657000000</v>
      </c>
      <c r="E20068">
        <v>2020</v>
      </c>
    </row>
    <row r="20069" spans="1:5" x14ac:dyDescent="0.25">
      <c r="A20069" t="s">
        <v>394</v>
      </c>
      <c r="B20069" t="s">
        <v>231</v>
      </c>
      <c r="C20069" t="s">
        <v>435</v>
      </c>
      <c r="D20069">
        <v>0</v>
      </c>
      <c r="E20069">
        <v>2018</v>
      </c>
    </row>
    <row r="20070" spans="1:5" x14ac:dyDescent="0.25">
      <c r="A20070" t="s">
        <v>394</v>
      </c>
      <c r="B20070" t="s">
        <v>231</v>
      </c>
      <c r="C20070" t="s">
        <v>435</v>
      </c>
      <c r="D20070">
        <v>0</v>
      </c>
      <c r="E20070">
        <v>2019</v>
      </c>
    </row>
    <row r="20071" spans="1:5" x14ac:dyDescent="0.25">
      <c r="A20071" t="s">
        <v>394</v>
      </c>
      <c r="B20071" t="s">
        <v>231</v>
      </c>
      <c r="C20071" t="s">
        <v>435</v>
      </c>
      <c r="D20071">
        <v>0</v>
      </c>
      <c r="E20071">
        <v>2020</v>
      </c>
    </row>
    <row r="20072" spans="1:5" x14ac:dyDescent="0.25">
      <c r="A20072" t="s">
        <v>394</v>
      </c>
      <c r="B20072" t="s">
        <v>231</v>
      </c>
      <c r="C20072" t="s">
        <v>436</v>
      </c>
      <c r="D20072">
        <v>3811000000</v>
      </c>
      <c r="E20072">
        <v>2018</v>
      </c>
    </row>
    <row r="20073" spans="1:5" x14ac:dyDescent="0.25">
      <c r="A20073" t="s">
        <v>394</v>
      </c>
      <c r="B20073" t="s">
        <v>231</v>
      </c>
      <c r="C20073" t="s">
        <v>436</v>
      </c>
      <c r="D20073">
        <v>3813000000</v>
      </c>
      <c r="E20073">
        <v>2019</v>
      </c>
    </row>
    <row r="20074" spans="1:5" x14ac:dyDescent="0.25">
      <c r="A20074" t="s">
        <v>394</v>
      </c>
      <c r="B20074" t="s">
        <v>231</v>
      </c>
      <c r="C20074" t="s">
        <v>436</v>
      </c>
      <c r="D20074">
        <v>3367000000</v>
      </c>
      <c r="E20074">
        <v>2020</v>
      </c>
    </row>
    <row r="20075" spans="1:5" x14ac:dyDescent="0.25">
      <c r="A20075" t="s">
        <v>394</v>
      </c>
      <c r="B20075" t="s">
        <v>231</v>
      </c>
      <c r="C20075" t="s">
        <v>437</v>
      </c>
      <c r="D20075">
        <v>67072000000</v>
      </c>
      <c r="E20075">
        <v>2018</v>
      </c>
    </row>
    <row r="20076" spans="1:5" x14ac:dyDescent="0.25">
      <c r="A20076" t="s">
        <v>394</v>
      </c>
      <c r="B20076" t="s">
        <v>231</v>
      </c>
      <c r="C20076" t="s">
        <v>437</v>
      </c>
      <c r="D20076">
        <v>69413000000</v>
      </c>
      <c r="E20076">
        <v>2019</v>
      </c>
    </row>
    <row r="20077" spans="1:5" x14ac:dyDescent="0.25">
      <c r="A20077" t="s">
        <v>394</v>
      </c>
      <c r="B20077" t="s">
        <v>231</v>
      </c>
      <c r="C20077" t="s">
        <v>437</v>
      </c>
      <c r="D20077">
        <v>80507000000</v>
      </c>
      <c r="E20077">
        <v>2020</v>
      </c>
    </row>
    <row r="20078" spans="1:5" x14ac:dyDescent="0.25">
      <c r="A20078" t="s">
        <v>394</v>
      </c>
      <c r="B20078" t="s">
        <v>231</v>
      </c>
      <c r="C20078" t="s">
        <v>438</v>
      </c>
      <c r="D20078">
        <v>4791000000</v>
      </c>
      <c r="E20078">
        <v>2018</v>
      </c>
    </row>
    <row r="20079" spans="1:5" x14ac:dyDescent="0.25">
      <c r="A20079" t="s">
        <v>394</v>
      </c>
      <c r="B20079" t="s">
        <v>231</v>
      </c>
      <c r="C20079" t="s">
        <v>438</v>
      </c>
      <c r="D20079">
        <v>4440000000</v>
      </c>
      <c r="E20079">
        <v>2019</v>
      </c>
    </row>
    <row r="20080" spans="1:5" x14ac:dyDescent="0.25">
      <c r="A20080" t="s">
        <v>394</v>
      </c>
      <c r="B20080" t="s">
        <v>231</v>
      </c>
      <c r="C20080" t="s">
        <v>438</v>
      </c>
      <c r="D20080">
        <v>1343000000</v>
      </c>
      <c r="E20080">
        <v>2020</v>
      </c>
    </row>
    <row r="20081" spans="1:5" x14ac:dyDescent="0.25">
      <c r="A20081" t="s">
        <v>394</v>
      </c>
      <c r="B20081" t="s">
        <v>231</v>
      </c>
      <c r="C20081" t="s">
        <v>439</v>
      </c>
      <c r="D20081">
        <v>0</v>
      </c>
      <c r="E20081">
        <v>2018</v>
      </c>
    </row>
    <row r="20082" spans="1:5" x14ac:dyDescent="0.25">
      <c r="A20082" t="s">
        <v>394</v>
      </c>
      <c r="B20082" t="s">
        <v>231</v>
      </c>
      <c r="C20082" t="s">
        <v>439</v>
      </c>
      <c r="D20082">
        <v>0</v>
      </c>
      <c r="E20082">
        <v>2019</v>
      </c>
    </row>
    <row r="20083" spans="1:5" x14ac:dyDescent="0.25">
      <c r="A20083" t="s">
        <v>394</v>
      </c>
      <c r="B20083" t="s">
        <v>231</v>
      </c>
      <c r="C20083" t="s">
        <v>439</v>
      </c>
      <c r="D20083">
        <v>0</v>
      </c>
      <c r="E20083">
        <v>2020</v>
      </c>
    </row>
    <row r="20084" spans="1:5" x14ac:dyDescent="0.25">
      <c r="A20084" t="s">
        <v>394</v>
      </c>
      <c r="B20084" t="s">
        <v>231</v>
      </c>
      <c r="C20084" t="s">
        <v>23</v>
      </c>
      <c r="D20084">
        <v>1228000000</v>
      </c>
      <c r="E20084">
        <v>2018</v>
      </c>
    </row>
    <row r="20085" spans="1:5" x14ac:dyDescent="0.25">
      <c r="A20085" t="s">
        <v>394</v>
      </c>
      <c r="B20085" t="s">
        <v>231</v>
      </c>
      <c r="C20085" t="s">
        <v>23</v>
      </c>
      <c r="D20085">
        <v>1212000000</v>
      </c>
      <c r="E20085">
        <v>2019</v>
      </c>
    </row>
    <row r="20086" spans="1:5" x14ac:dyDescent="0.25">
      <c r="A20086" t="s">
        <v>394</v>
      </c>
      <c r="B20086" t="s">
        <v>231</v>
      </c>
      <c r="C20086" t="s">
        <v>23</v>
      </c>
      <c r="D20086">
        <v>501000000</v>
      </c>
      <c r="E20086">
        <v>2020</v>
      </c>
    </row>
    <row r="20087" spans="1:5" x14ac:dyDescent="0.25">
      <c r="A20087" t="s">
        <v>394</v>
      </c>
      <c r="B20087" t="s">
        <v>231</v>
      </c>
      <c r="C20087" t="s">
        <v>440</v>
      </c>
      <c r="D20087">
        <v>2075000000</v>
      </c>
      <c r="E20087">
        <v>2018</v>
      </c>
    </row>
    <row r="20088" spans="1:5" x14ac:dyDescent="0.25">
      <c r="A20088" t="s">
        <v>394</v>
      </c>
      <c r="B20088" t="s">
        <v>231</v>
      </c>
      <c r="C20088" t="s">
        <v>440</v>
      </c>
      <c r="D20088">
        <v>2167000000</v>
      </c>
      <c r="E20088">
        <v>2019</v>
      </c>
    </row>
    <row r="20089" spans="1:5" x14ac:dyDescent="0.25">
      <c r="A20089" t="s">
        <v>394</v>
      </c>
      <c r="B20089" t="s">
        <v>231</v>
      </c>
      <c r="C20089" t="s">
        <v>440</v>
      </c>
      <c r="D20089">
        <v>2274000000</v>
      </c>
      <c r="E20089">
        <v>2020</v>
      </c>
    </row>
    <row r="20090" spans="1:5" x14ac:dyDescent="0.25">
      <c r="A20090" t="s">
        <v>394</v>
      </c>
      <c r="B20090" t="s">
        <v>231</v>
      </c>
      <c r="C20090" t="s">
        <v>22</v>
      </c>
      <c r="D20090">
        <v>605000000</v>
      </c>
      <c r="E20090">
        <v>2018</v>
      </c>
    </row>
    <row r="20091" spans="1:5" x14ac:dyDescent="0.25">
      <c r="A20091" t="s">
        <v>394</v>
      </c>
      <c r="B20091" t="s">
        <v>231</v>
      </c>
      <c r="C20091" t="s">
        <v>22</v>
      </c>
      <c r="D20091">
        <v>653000000</v>
      </c>
      <c r="E20091">
        <v>2019</v>
      </c>
    </row>
    <row r="20092" spans="1:5" x14ac:dyDescent="0.25">
      <c r="A20092" t="s">
        <v>394</v>
      </c>
      <c r="B20092" t="s">
        <v>231</v>
      </c>
      <c r="C20092" t="s">
        <v>22</v>
      </c>
      <c r="D20092">
        <v>701000000</v>
      </c>
      <c r="E20092">
        <v>2020</v>
      </c>
    </row>
    <row r="20093" spans="1:5" x14ac:dyDescent="0.25">
      <c r="A20093" t="s">
        <v>394</v>
      </c>
      <c r="B20093" t="s">
        <v>231</v>
      </c>
      <c r="C20093" t="s">
        <v>441</v>
      </c>
      <c r="D20093">
        <v>595000000</v>
      </c>
      <c r="E20093">
        <v>2018</v>
      </c>
    </row>
    <row r="20094" spans="1:5" x14ac:dyDescent="0.25">
      <c r="A20094" t="s">
        <v>394</v>
      </c>
      <c r="B20094" t="s">
        <v>231</v>
      </c>
      <c r="C20094" t="s">
        <v>441</v>
      </c>
      <c r="D20094">
        <v>628000000</v>
      </c>
      <c r="E20094">
        <v>2019</v>
      </c>
    </row>
    <row r="20095" spans="1:5" x14ac:dyDescent="0.25">
      <c r="A20095" t="s">
        <v>394</v>
      </c>
      <c r="B20095" t="s">
        <v>231</v>
      </c>
      <c r="C20095" t="s">
        <v>441</v>
      </c>
      <c r="D20095">
        <v>691000000</v>
      </c>
      <c r="E20095">
        <v>2020</v>
      </c>
    </row>
    <row r="20096" spans="1:5" x14ac:dyDescent="0.25">
      <c r="A20096" t="s">
        <v>394</v>
      </c>
      <c r="B20096" t="s">
        <v>231</v>
      </c>
      <c r="C20096" t="s">
        <v>11</v>
      </c>
      <c r="D20096">
        <v>0</v>
      </c>
      <c r="E20096">
        <v>2018</v>
      </c>
    </row>
    <row r="20097" spans="1:5" x14ac:dyDescent="0.25">
      <c r="A20097" t="s">
        <v>394</v>
      </c>
      <c r="B20097" t="s">
        <v>231</v>
      </c>
      <c r="C20097" t="s">
        <v>11</v>
      </c>
      <c r="D20097">
        <v>0</v>
      </c>
      <c r="E20097">
        <v>2019</v>
      </c>
    </row>
    <row r="20098" spans="1:5" x14ac:dyDescent="0.25">
      <c r="A20098" t="s">
        <v>394</v>
      </c>
      <c r="B20098" t="s">
        <v>231</v>
      </c>
      <c r="C20098" t="s">
        <v>11</v>
      </c>
      <c r="D20098">
        <v>0</v>
      </c>
      <c r="E20098">
        <v>2020</v>
      </c>
    </row>
    <row r="20099" spans="1:5" x14ac:dyDescent="0.25">
      <c r="A20099" t="s">
        <v>394</v>
      </c>
      <c r="B20099" t="s">
        <v>231</v>
      </c>
      <c r="C20099" t="s">
        <v>19</v>
      </c>
      <c r="D20099">
        <v>50016000000</v>
      </c>
      <c r="E20099">
        <v>2018</v>
      </c>
    </row>
    <row r="20100" spans="1:5" x14ac:dyDescent="0.25">
      <c r="A20100" t="s">
        <v>394</v>
      </c>
      <c r="B20100" t="s">
        <v>231</v>
      </c>
      <c r="C20100" t="s">
        <v>19</v>
      </c>
      <c r="D20100">
        <v>57857000000</v>
      </c>
      <c r="E20100">
        <v>2019</v>
      </c>
    </row>
    <row r="20101" spans="1:5" x14ac:dyDescent="0.25">
      <c r="A20101" t="s">
        <v>394</v>
      </c>
      <c r="B20101" t="s">
        <v>231</v>
      </c>
      <c r="C20101" t="s">
        <v>19</v>
      </c>
      <c r="D20101">
        <v>62408000000</v>
      </c>
      <c r="E20101">
        <v>2020</v>
      </c>
    </row>
    <row r="20102" spans="1:5" x14ac:dyDescent="0.25">
      <c r="A20102" t="s">
        <v>394</v>
      </c>
      <c r="B20102" t="s">
        <v>231</v>
      </c>
      <c r="C20102" t="s">
        <v>18</v>
      </c>
      <c r="D20102">
        <v>46979000000</v>
      </c>
      <c r="E20102">
        <v>2018</v>
      </c>
    </row>
    <row r="20103" spans="1:5" x14ac:dyDescent="0.25">
      <c r="A20103" t="s">
        <v>394</v>
      </c>
      <c r="B20103" t="s">
        <v>231</v>
      </c>
      <c r="C20103" t="s">
        <v>18</v>
      </c>
      <c r="D20103">
        <v>54574000000</v>
      </c>
      <c r="E20103">
        <v>2019</v>
      </c>
    </row>
    <row r="20104" spans="1:5" x14ac:dyDescent="0.25">
      <c r="A20104" t="s">
        <v>394</v>
      </c>
      <c r="B20104" t="s">
        <v>231</v>
      </c>
      <c r="C20104" t="s">
        <v>18</v>
      </c>
      <c r="D20104">
        <v>61739000000</v>
      </c>
      <c r="E20104">
        <v>2020</v>
      </c>
    </row>
    <row r="20105" spans="1:5" x14ac:dyDescent="0.25">
      <c r="A20105" t="s">
        <v>394</v>
      </c>
      <c r="B20105" t="s">
        <v>231</v>
      </c>
      <c r="C20105" t="s">
        <v>442</v>
      </c>
      <c r="D20105">
        <v>0</v>
      </c>
      <c r="E20105">
        <v>2018</v>
      </c>
    </row>
    <row r="20106" spans="1:5" x14ac:dyDescent="0.25">
      <c r="A20106" t="s">
        <v>394</v>
      </c>
      <c r="B20106" t="s">
        <v>231</v>
      </c>
      <c r="C20106" t="s">
        <v>442</v>
      </c>
      <c r="D20106">
        <v>538000000</v>
      </c>
      <c r="E20106">
        <v>2019</v>
      </c>
    </row>
    <row r="20107" spans="1:5" x14ac:dyDescent="0.25">
      <c r="A20107" t="s">
        <v>394</v>
      </c>
      <c r="B20107" t="s">
        <v>231</v>
      </c>
      <c r="C20107" t="s">
        <v>442</v>
      </c>
      <c r="D20107">
        <v>560000000</v>
      </c>
      <c r="E20107">
        <v>2020</v>
      </c>
    </row>
    <row r="20108" spans="1:5" x14ac:dyDescent="0.25">
      <c r="A20108" t="s">
        <v>394</v>
      </c>
      <c r="B20108" t="s">
        <v>231</v>
      </c>
      <c r="C20108" t="s">
        <v>443</v>
      </c>
      <c r="D20108">
        <v>170000000</v>
      </c>
      <c r="E20108">
        <v>2018</v>
      </c>
    </row>
    <row r="20109" spans="1:5" x14ac:dyDescent="0.25">
      <c r="A20109" t="s">
        <v>394</v>
      </c>
      <c r="B20109" t="s">
        <v>231</v>
      </c>
      <c r="C20109" t="s">
        <v>443</v>
      </c>
      <c r="D20109">
        <v>24000000</v>
      </c>
      <c r="E20109">
        <v>2019</v>
      </c>
    </row>
    <row r="20110" spans="1:5" x14ac:dyDescent="0.25">
      <c r="A20110" t="s">
        <v>394</v>
      </c>
      <c r="B20110" t="s">
        <v>231</v>
      </c>
      <c r="C20110" t="s">
        <v>443</v>
      </c>
      <c r="D20110">
        <v>25000000</v>
      </c>
      <c r="E20110">
        <v>2020</v>
      </c>
    </row>
    <row r="20111" spans="1:5" x14ac:dyDescent="0.25">
      <c r="A20111" t="s">
        <v>394</v>
      </c>
      <c r="B20111" t="s">
        <v>231</v>
      </c>
      <c r="C20111" t="s">
        <v>444</v>
      </c>
      <c r="D20111">
        <v>-1622000000</v>
      </c>
      <c r="E20111">
        <v>2018</v>
      </c>
    </row>
    <row r="20112" spans="1:5" x14ac:dyDescent="0.25">
      <c r="A20112" t="s">
        <v>394</v>
      </c>
      <c r="B20112" t="s">
        <v>231</v>
      </c>
      <c r="C20112" t="s">
        <v>444</v>
      </c>
      <c r="D20112">
        <v>2419000000</v>
      </c>
      <c r="E20112">
        <v>2019</v>
      </c>
    </row>
    <row r="20113" spans="1:5" x14ac:dyDescent="0.25">
      <c r="A20113" t="s">
        <v>394</v>
      </c>
      <c r="B20113" t="s">
        <v>231</v>
      </c>
      <c r="C20113" t="s">
        <v>444</v>
      </c>
      <c r="D20113">
        <v>-851000000</v>
      </c>
      <c r="E20113">
        <v>2020</v>
      </c>
    </row>
    <row r="20114" spans="1:5" x14ac:dyDescent="0.25">
      <c r="A20114" t="s">
        <v>394</v>
      </c>
      <c r="B20114" t="s">
        <v>231</v>
      </c>
      <c r="C20114" t="s">
        <v>445</v>
      </c>
      <c r="D20114">
        <v>0</v>
      </c>
      <c r="E20114">
        <v>2018</v>
      </c>
    </row>
    <row r="20115" spans="1:5" x14ac:dyDescent="0.25">
      <c r="A20115" t="s">
        <v>394</v>
      </c>
      <c r="B20115" t="s">
        <v>231</v>
      </c>
      <c r="C20115" t="s">
        <v>445</v>
      </c>
      <c r="D20115">
        <v>0</v>
      </c>
      <c r="E20115">
        <v>2019</v>
      </c>
    </row>
    <row r="20116" spans="1:5" x14ac:dyDescent="0.25">
      <c r="A20116" t="s">
        <v>394</v>
      </c>
      <c r="B20116" t="s">
        <v>231</v>
      </c>
      <c r="C20116" t="s">
        <v>445</v>
      </c>
      <c r="D20116">
        <v>0</v>
      </c>
      <c r="E20116">
        <v>2020</v>
      </c>
    </row>
    <row r="20117" spans="1:5" x14ac:dyDescent="0.25">
      <c r="A20117" t="s">
        <v>394</v>
      </c>
      <c r="B20117" t="s">
        <v>231</v>
      </c>
      <c r="C20117" t="s">
        <v>446</v>
      </c>
      <c r="D20117">
        <v>0</v>
      </c>
      <c r="E20117">
        <v>2018</v>
      </c>
    </row>
    <row r="20118" spans="1:5" x14ac:dyDescent="0.25">
      <c r="A20118" t="s">
        <v>394</v>
      </c>
      <c r="B20118" t="s">
        <v>231</v>
      </c>
      <c r="C20118" t="s">
        <v>446</v>
      </c>
      <c r="D20118">
        <v>0</v>
      </c>
      <c r="E20118">
        <v>2019</v>
      </c>
    </row>
    <row r="20119" spans="1:5" x14ac:dyDescent="0.25">
      <c r="A20119" t="s">
        <v>394</v>
      </c>
      <c r="B20119" t="s">
        <v>231</v>
      </c>
      <c r="C20119" t="s">
        <v>446</v>
      </c>
      <c r="D20119">
        <v>0</v>
      </c>
      <c r="E20119">
        <v>2020</v>
      </c>
    </row>
    <row r="20120" spans="1:5" x14ac:dyDescent="0.25">
      <c r="A20120" t="s">
        <v>394</v>
      </c>
      <c r="B20120" t="s">
        <v>231</v>
      </c>
      <c r="C20120" t="s">
        <v>447</v>
      </c>
      <c r="D20120">
        <v>-5692000000</v>
      </c>
      <c r="E20120">
        <v>2018</v>
      </c>
    </row>
    <row r="20121" spans="1:5" x14ac:dyDescent="0.25">
      <c r="A20121" t="s">
        <v>394</v>
      </c>
      <c r="B20121" t="s">
        <v>231</v>
      </c>
      <c r="C20121" t="s">
        <v>447</v>
      </c>
      <c r="D20121">
        <v>-1727000000</v>
      </c>
      <c r="E20121">
        <v>2019</v>
      </c>
    </row>
    <row r="20122" spans="1:5" x14ac:dyDescent="0.25">
      <c r="A20122" t="s">
        <v>394</v>
      </c>
      <c r="B20122" t="s">
        <v>231</v>
      </c>
      <c r="C20122" t="s">
        <v>447</v>
      </c>
      <c r="D20122">
        <v>-4517000000</v>
      </c>
      <c r="E20122">
        <v>2020</v>
      </c>
    </row>
    <row r="20123" spans="1:5" x14ac:dyDescent="0.25">
      <c r="A20123" t="s">
        <v>394</v>
      </c>
      <c r="B20123" t="s">
        <v>231</v>
      </c>
      <c r="C20123" t="s">
        <v>448</v>
      </c>
      <c r="D20123">
        <v>0</v>
      </c>
      <c r="E20123">
        <v>2018</v>
      </c>
    </row>
    <row r="20124" spans="1:5" x14ac:dyDescent="0.25">
      <c r="A20124" t="s">
        <v>394</v>
      </c>
      <c r="B20124" t="s">
        <v>231</v>
      </c>
      <c r="C20124" t="s">
        <v>448</v>
      </c>
      <c r="D20124">
        <v>0</v>
      </c>
      <c r="E20124">
        <v>2019</v>
      </c>
    </row>
    <row r="20125" spans="1:5" x14ac:dyDescent="0.25">
      <c r="A20125" t="s">
        <v>394</v>
      </c>
      <c r="B20125" t="s">
        <v>231</v>
      </c>
      <c r="C20125" t="s">
        <v>448</v>
      </c>
      <c r="D20125">
        <v>0</v>
      </c>
      <c r="E20125">
        <v>2020</v>
      </c>
    </row>
    <row r="20126" spans="1:5" x14ac:dyDescent="0.25">
      <c r="A20126" t="s">
        <v>394</v>
      </c>
      <c r="B20126" t="s">
        <v>231</v>
      </c>
      <c r="C20126" t="s">
        <v>449</v>
      </c>
      <c r="D20126">
        <v>-6334000000</v>
      </c>
      <c r="E20126">
        <v>2018</v>
      </c>
    </row>
    <row r="20127" spans="1:5" x14ac:dyDescent="0.25">
      <c r="A20127" t="s">
        <v>394</v>
      </c>
      <c r="B20127" t="s">
        <v>231</v>
      </c>
      <c r="C20127" t="s">
        <v>449</v>
      </c>
      <c r="D20127">
        <v>-6074000000</v>
      </c>
      <c r="E20127">
        <v>2019</v>
      </c>
    </row>
    <row r="20128" spans="1:5" x14ac:dyDescent="0.25">
      <c r="A20128" t="s">
        <v>394</v>
      </c>
      <c r="B20128" t="s">
        <v>231</v>
      </c>
      <c r="C20128" t="s">
        <v>449</v>
      </c>
      <c r="D20128">
        <v>-5327000000</v>
      </c>
      <c r="E20128">
        <v>2020</v>
      </c>
    </row>
    <row r="20129" spans="1:5" x14ac:dyDescent="0.25">
      <c r="A20129" t="s">
        <v>394</v>
      </c>
      <c r="B20129" t="s">
        <v>231</v>
      </c>
      <c r="C20129" t="s">
        <v>450</v>
      </c>
      <c r="D20129">
        <v>0</v>
      </c>
      <c r="E20129">
        <v>2018</v>
      </c>
    </row>
    <row r="20130" spans="1:5" x14ac:dyDescent="0.25">
      <c r="A20130" t="s">
        <v>394</v>
      </c>
      <c r="B20130" t="s">
        <v>231</v>
      </c>
      <c r="C20130" t="s">
        <v>450</v>
      </c>
      <c r="D20130">
        <v>0</v>
      </c>
      <c r="E20130">
        <v>2019</v>
      </c>
    </row>
    <row r="20131" spans="1:5" x14ac:dyDescent="0.25">
      <c r="A20131" t="s">
        <v>394</v>
      </c>
      <c r="B20131" t="s">
        <v>231</v>
      </c>
      <c r="C20131" t="s">
        <v>450</v>
      </c>
      <c r="D20131">
        <v>0</v>
      </c>
      <c r="E20131">
        <v>2020</v>
      </c>
    </row>
    <row r="20132" spans="1:5" x14ac:dyDescent="0.25">
      <c r="A20132" t="s">
        <v>394</v>
      </c>
      <c r="B20132" t="s">
        <v>231</v>
      </c>
      <c r="C20132" t="s">
        <v>451</v>
      </c>
      <c r="D20132">
        <v>-783000000</v>
      </c>
      <c r="E20132">
        <v>2018</v>
      </c>
    </row>
    <row r="20133" spans="1:5" x14ac:dyDescent="0.25">
      <c r="A20133" t="s">
        <v>394</v>
      </c>
      <c r="B20133" t="s">
        <v>231</v>
      </c>
      <c r="C20133" t="s">
        <v>451</v>
      </c>
      <c r="D20133">
        <v>-3504000000</v>
      </c>
      <c r="E20133">
        <v>2019</v>
      </c>
    </row>
    <row r="20134" spans="1:5" x14ac:dyDescent="0.25">
      <c r="A20134" t="s">
        <v>394</v>
      </c>
      <c r="B20134" t="s">
        <v>231</v>
      </c>
      <c r="C20134" t="s">
        <v>451</v>
      </c>
      <c r="D20134">
        <v>-4954000000</v>
      </c>
      <c r="E20134">
        <v>2020</v>
      </c>
    </row>
    <row r="20135" spans="1:5" x14ac:dyDescent="0.25">
      <c r="A20135" t="s">
        <v>394</v>
      </c>
      <c r="B20135" t="s">
        <v>231</v>
      </c>
      <c r="C20135" t="s">
        <v>452</v>
      </c>
      <c r="D20135">
        <v>0</v>
      </c>
      <c r="E20135">
        <v>2018</v>
      </c>
    </row>
    <row r="20136" spans="1:5" x14ac:dyDescent="0.25">
      <c r="A20136" t="s">
        <v>394</v>
      </c>
      <c r="B20136" t="s">
        <v>231</v>
      </c>
      <c r="C20136" t="s">
        <v>452</v>
      </c>
      <c r="D20136">
        <v>0</v>
      </c>
      <c r="E20136">
        <v>2019</v>
      </c>
    </row>
    <row r="20137" spans="1:5" x14ac:dyDescent="0.25">
      <c r="A20137" t="s">
        <v>394</v>
      </c>
      <c r="B20137" t="s">
        <v>231</v>
      </c>
      <c r="C20137" t="s">
        <v>452</v>
      </c>
      <c r="D20137">
        <v>0</v>
      </c>
      <c r="E20137">
        <v>2020</v>
      </c>
    </row>
    <row r="20138" spans="1:5" x14ac:dyDescent="0.25">
      <c r="A20138" t="s">
        <v>394</v>
      </c>
      <c r="B20138" t="s">
        <v>231</v>
      </c>
      <c r="C20138" t="s">
        <v>453</v>
      </c>
      <c r="D20138">
        <v>0</v>
      </c>
      <c r="E20138">
        <v>2018</v>
      </c>
    </row>
    <row r="20139" spans="1:5" x14ac:dyDescent="0.25">
      <c r="A20139" t="s">
        <v>394</v>
      </c>
      <c r="B20139" t="s">
        <v>231</v>
      </c>
      <c r="C20139" t="s">
        <v>453</v>
      </c>
      <c r="D20139">
        <v>0</v>
      </c>
      <c r="E20139">
        <v>2019</v>
      </c>
    </row>
    <row r="20140" spans="1:5" x14ac:dyDescent="0.25">
      <c r="A20140" t="s">
        <v>394</v>
      </c>
      <c r="B20140" t="s">
        <v>231</v>
      </c>
      <c r="C20140" t="s">
        <v>453</v>
      </c>
      <c r="D20140">
        <v>0</v>
      </c>
      <c r="E20140">
        <v>2020</v>
      </c>
    </row>
    <row r="20141" spans="1:5" x14ac:dyDescent="0.25">
      <c r="A20141" t="s">
        <v>394</v>
      </c>
      <c r="B20141" t="s">
        <v>231</v>
      </c>
      <c r="C20141" t="s">
        <v>454</v>
      </c>
      <c r="D20141">
        <v>4791000000</v>
      </c>
      <c r="E20141">
        <v>2018</v>
      </c>
    </row>
    <row r="20142" spans="1:5" x14ac:dyDescent="0.25">
      <c r="A20142" t="s">
        <v>394</v>
      </c>
      <c r="B20142" t="s">
        <v>231</v>
      </c>
      <c r="C20142" t="s">
        <v>454</v>
      </c>
      <c r="D20142">
        <v>4440000000</v>
      </c>
      <c r="E20142">
        <v>2019</v>
      </c>
    </row>
    <row r="20143" spans="1:5" x14ac:dyDescent="0.25">
      <c r="A20143" t="s">
        <v>394</v>
      </c>
      <c r="B20143" t="s">
        <v>231</v>
      </c>
      <c r="C20143" t="s">
        <v>454</v>
      </c>
      <c r="D20143">
        <v>1343000000</v>
      </c>
      <c r="E20143">
        <v>2020</v>
      </c>
    </row>
    <row r="20144" spans="1:5" x14ac:dyDescent="0.25">
      <c r="A20144" t="s">
        <v>394</v>
      </c>
      <c r="B20144" t="s">
        <v>231</v>
      </c>
      <c r="C20144" t="s">
        <v>24</v>
      </c>
      <c r="D20144">
        <v>4791000000</v>
      </c>
      <c r="E20144">
        <v>2018</v>
      </c>
    </row>
    <row r="20145" spans="1:5" x14ac:dyDescent="0.25">
      <c r="A20145" t="s">
        <v>394</v>
      </c>
      <c r="B20145" t="s">
        <v>231</v>
      </c>
      <c r="C20145" t="s">
        <v>24</v>
      </c>
      <c r="D20145">
        <v>4440000000</v>
      </c>
      <c r="E20145">
        <v>2019</v>
      </c>
    </row>
    <row r="20146" spans="1:5" x14ac:dyDescent="0.25">
      <c r="A20146" t="s">
        <v>394</v>
      </c>
      <c r="B20146" t="s">
        <v>231</v>
      </c>
      <c r="C20146" t="s">
        <v>24</v>
      </c>
      <c r="D20146">
        <v>1343000000</v>
      </c>
      <c r="E20146">
        <v>2020</v>
      </c>
    </row>
    <row r="20147" spans="1:5" x14ac:dyDescent="0.25">
      <c r="A20147" t="s">
        <v>394</v>
      </c>
      <c r="B20147" t="s">
        <v>231</v>
      </c>
      <c r="C20147" t="s">
        <v>455</v>
      </c>
      <c r="D20147">
        <v>26576000000</v>
      </c>
      <c r="E20147">
        <v>2018</v>
      </c>
    </row>
    <row r="20148" spans="1:5" x14ac:dyDescent="0.25">
      <c r="A20148" t="s">
        <v>394</v>
      </c>
      <c r="B20148" t="s">
        <v>231</v>
      </c>
      <c r="C20148" t="s">
        <v>455</v>
      </c>
      <c r="D20148">
        <v>30482000000</v>
      </c>
      <c r="E20148">
        <v>2019</v>
      </c>
    </row>
    <row r="20149" spans="1:5" x14ac:dyDescent="0.25">
      <c r="A20149" t="s">
        <v>394</v>
      </c>
      <c r="B20149" t="s">
        <v>231</v>
      </c>
      <c r="C20149" t="s">
        <v>455</v>
      </c>
      <c r="D20149">
        <v>32254000000</v>
      </c>
      <c r="E20149">
        <v>2020</v>
      </c>
    </row>
    <row r="20150" spans="1:5" x14ac:dyDescent="0.25">
      <c r="A20150" t="s">
        <v>394</v>
      </c>
      <c r="B20150" t="s">
        <v>231</v>
      </c>
      <c r="C20150" t="s">
        <v>14</v>
      </c>
      <c r="D20150">
        <v>33806000000</v>
      </c>
      <c r="E20150">
        <v>2018</v>
      </c>
    </row>
    <row r="20151" spans="1:5" x14ac:dyDescent="0.25">
      <c r="A20151" t="s">
        <v>394</v>
      </c>
      <c r="B20151" t="s">
        <v>231</v>
      </c>
      <c r="C20151" t="s">
        <v>14</v>
      </c>
      <c r="D20151">
        <v>40754000000</v>
      </c>
      <c r="E20151">
        <v>2019</v>
      </c>
    </row>
    <row r="20152" spans="1:5" x14ac:dyDescent="0.25">
      <c r="A20152" t="s">
        <v>394</v>
      </c>
      <c r="B20152" t="s">
        <v>231</v>
      </c>
      <c r="C20152" t="s">
        <v>14</v>
      </c>
      <c r="D20152">
        <v>42192000000</v>
      </c>
      <c r="E20152">
        <v>2020</v>
      </c>
    </row>
    <row r="20153" spans="1:5" x14ac:dyDescent="0.25">
      <c r="A20153" t="s">
        <v>394</v>
      </c>
      <c r="B20153" t="s">
        <v>231</v>
      </c>
      <c r="C20153" t="s">
        <v>17</v>
      </c>
      <c r="D20153">
        <v>32892000000</v>
      </c>
      <c r="E20153">
        <v>2018</v>
      </c>
    </row>
    <row r="20154" spans="1:5" x14ac:dyDescent="0.25">
      <c r="A20154" t="s">
        <v>394</v>
      </c>
      <c r="B20154" t="s">
        <v>231</v>
      </c>
      <c r="C20154" t="s">
        <v>17</v>
      </c>
      <c r="D20154">
        <v>39161000000</v>
      </c>
      <c r="E20154">
        <v>2019</v>
      </c>
    </row>
    <row r="20155" spans="1:5" x14ac:dyDescent="0.25">
      <c r="A20155" t="s">
        <v>394</v>
      </c>
      <c r="B20155" t="s">
        <v>231</v>
      </c>
      <c r="C20155" t="s">
        <v>17</v>
      </c>
      <c r="D20155">
        <v>44723000000</v>
      </c>
      <c r="E20155">
        <v>2020</v>
      </c>
    </row>
    <row r="20156" spans="1:5" x14ac:dyDescent="0.25">
      <c r="A20156" t="s">
        <v>394</v>
      </c>
      <c r="B20156" t="s">
        <v>231</v>
      </c>
      <c r="C20156" t="s">
        <v>456</v>
      </c>
      <c r="D20156">
        <v>39442000000</v>
      </c>
      <c r="E20156">
        <v>2018</v>
      </c>
    </row>
    <row r="20157" spans="1:5" x14ac:dyDescent="0.25">
      <c r="A20157" t="s">
        <v>394</v>
      </c>
      <c r="B20157" t="s">
        <v>231</v>
      </c>
      <c r="C20157" t="s">
        <v>456</v>
      </c>
      <c r="D20157">
        <v>41268000000</v>
      </c>
      <c r="E20157">
        <v>2019</v>
      </c>
    </row>
    <row r="20158" spans="1:5" x14ac:dyDescent="0.25">
      <c r="A20158" t="s">
        <v>394</v>
      </c>
      <c r="B20158" t="s">
        <v>231</v>
      </c>
      <c r="C20158" t="s">
        <v>456</v>
      </c>
      <c r="D20158">
        <v>47227000000</v>
      </c>
      <c r="E20158">
        <v>2020</v>
      </c>
    </row>
    <row r="20159" spans="1:5" x14ac:dyDescent="0.25">
      <c r="A20159" t="s">
        <v>394</v>
      </c>
      <c r="B20159" t="s">
        <v>231</v>
      </c>
      <c r="C20159" t="s">
        <v>457</v>
      </c>
      <c r="D20159">
        <v>-1005000000</v>
      </c>
      <c r="E20159">
        <v>2018</v>
      </c>
    </row>
    <row r="20160" spans="1:5" x14ac:dyDescent="0.25">
      <c r="A20160" t="s">
        <v>394</v>
      </c>
      <c r="B20160" t="s">
        <v>231</v>
      </c>
      <c r="C20160" t="s">
        <v>457</v>
      </c>
      <c r="D20160">
        <v>-5840000000</v>
      </c>
      <c r="E20160">
        <v>2020</v>
      </c>
    </row>
    <row r="20161" spans="1:5" x14ac:dyDescent="0.25">
      <c r="A20161" t="s">
        <v>394</v>
      </c>
      <c r="B20161" t="s">
        <v>231</v>
      </c>
      <c r="C20161" t="s">
        <v>494</v>
      </c>
      <c r="D20161">
        <v>0</v>
      </c>
      <c r="E20161">
        <v>2019</v>
      </c>
    </row>
    <row r="20162" spans="1:5" x14ac:dyDescent="0.25">
      <c r="A20162" t="s">
        <v>394</v>
      </c>
      <c r="B20162" t="s">
        <v>231</v>
      </c>
      <c r="C20162" t="s">
        <v>458</v>
      </c>
      <c r="D20162">
        <v>64837000000</v>
      </c>
      <c r="E20162">
        <v>2018</v>
      </c>
    </row>
    <row r="20163" spans="1:5" x14ac:dyDescent="0.25">
      <c r="A20163" t="s">
        <v>394</v>
      </c>
      <c r="B20163" t="s">
        <v>231</v>
      </c>
      <c r="C20163" t="s">
        <v>458</v>
      </c>
      <c r="D20163">
        <v>66296000000</v>
      </c>
      <c r="E20163">
        <v>2019</v>
      </c>
    </row>
    <row r="20164" spans="1:5" x14ac:dyDescent="0.25">
      <c r="A20164" t="s">
        <v>394</v>
      </c>
      <c r="B20164" t="s">
        <v>231</v>
      </c>
      <c r="C20164" t="s">
        <v>458</v>
      </c>
      <c r="D20164">
        <v>76944000000</v>
      </c>
      <c r="E20164">
        <v>2020</v>
      </c>
    </row>
    <row r="20165" spans="1:5" x14ac:dyDescent="0.25">
      <c r="A20165" t="s">
        <v>394</v>
      </c>
      <c r="B20165" t="s">
        <v>231</v>
      </c>
      <c r="C20165" t="s">
        <v>459</v>
      </c>
      <c r="D20165">
        <v>7024000000</v>
      </c>
      <c r="E20165">
        <v>2018</v>
      </c>
    </row>
    <row r="20166" spans="1:5" x14ac:dyDescent="0.25">
      <c r="A20166" t="s">
        <v>394</v>
      </c>
      <c r="B20166" t="s">
        <v>231</v>
      </c>
      <c r="C20166" t="s">
        <v>459</v>
      </c>
      <c r="D20166">
        <v>7798000000</v>
      </c>
      <c r="E20166">
        <v>2019</v>
      </c>
    </row>
    <row r="20167" spans="1:5" x14ac:dyDescent="0.25">
      <c r="A20167" t="s">
        <v>394</v>
      </c>
      <c r="B20167" t="s">
        <v>231</v>
      </c>
      <c r="C20167" t="s">
        <v>459</v>
      </c>
      <c r="D20167">
        <v>7684000000</v>
      </c>
      <c r="E20167">
        <v>2020</v>
      </c>
    </row>
    <row r="20168" spans="1:5" x14ac:dyDescent="0.25">
      <c r="A20168" t="s">
        <v>394</v>
      </c>
      <c r="B20168" t="s">
        <v>231</v>
      </c>
      <c r="C20168" t="s">
        <v>460</v>
      </c>
      <c r="D20168">
        <v>-8332000000</v>
      </c>
      <c r="E20168">
        <v>2018</v>
      </c>
    </row>
    <row r="20169" spans="1:5" x14ac:dyDescent="0.25">
      <c r="A20169" t="s">
        <v>394</v>
      </c>
      <c r="B20169" t="s">
        <v>231</v>
      </c>
      <c r="C20169" t="s">
        <v>460</v>
      </c>
      <c r="D20169">
        <v>-8562000000</v>
      </c>
      <c r="E20169">
        <v>2019</v>
      </c>
    </row>
    <row r="20170" spans="1:5" x14ac:dyDescent="0.25">
      <c r="A20170" t="s">
        <v>394</v>
      </c>
      <c r="B20170" t="s">
        <v>231</v>
      </c>
      <c r="C20170" t="s">
        <v>460</v>
      </c>
      <c r="D20170">
        <v>-7549000000</v>
      </c>
      <c r="E20170">
        <v>2020</v>
      </c>
    </row>
    <row r="20171" spans="1:5" x14ac:dyDescent="0.25">
      <c r="A20171" t="s">
        <v>394</v>
      </c>
      <c r="B20171" t="s">
        <v>231</v>
      </c>
      <c r="C20171" t="s">
        <v>461</v>
      </c>
      <c r="D20171">
        <v>-134000000</v>
      </c>
      <c r="E20171">
        <v>2018</v>
      </c>
    </row>
    <row r="20172" spans="1:5" x14ac:dyDescent="0.25">
      <c r="A20172" t="s">
        <v>394</v>
      </c>
      <c r="B20172" t="s">
        <v>231</v>
      </c>
      <c r="C20172" t="s">
        <v>461</v>
      </c>
      <c r="D20172">
        <v>641000000</v>
      </c>
      <c r="E20172">
        <v>2019</v>
      </c>
    </row>
    <row r="20173" spans="1:5" x14ac:dyDescent="0.25">
      <c r="A20173" t="s">
        <v>394</v>
      </c>
      <c r="B20173" t="s">
        <v>231</v>
      </c>
      <c r="C20173" t="s">
        <v>461</v>
      </c>
      <c r="D20173">
        <v>235000000</v>
      </c>
      <c r="E20173">
        <v>2020</v>
      </c>
    </row>
    <row r="20174" spans="1:5" x14ac:dyDescent="0.25">
      <c r="A20174" t="s">
        <v>394</v>
      </c>
      <c r="B20174" t="s">
        <v>231</v>
      </c>
      <c r="C20174" t="s">
        <v>462</v>
      </c>
      <c r="D20174">
        <v>4989000000</v>
      </c>
      <c r="E20174">
        <v>2018</v>
      </c>
    </row>
    <row r="20175" spans="1:5" x14ac:dyDescent="0.25">
      <c r="A20175" t="s">
        <v>394</v>
      </c>
      <c r="B20175" t="s">
        <v>231</v>
      </c>
      <c r="C20175" t="s">
        <v>462</v>
      </c>
      <c r="D20175">
        <v>908000000</v>
      </c>
      <c r="E20175">
        <v>2019</v>
      </c>
    </row>
    <row r="20176" spans="1:5" x14ac:dyDescent="0.25">
      <c r="A20176" t="s">
        <v>394</v>
      </c>
      <c r="B20176" t="s">
        <v>231</v>
      </c>
      <c r="C20176" t="s">
        <v>462</v>
      </c>
      <c r="D20176">
        <v>-5341000000</v>
      </c>
      <c r="E20176">
        <v>2020</v>
      </c>
    </row>
    <row r="20177" spans="1:5" x14ac:dyDescent="0.25">
      <c r="A20177" t="s">
        <v>394</v>
      </c>
      <c r="B20177" t="s">
        <v>231</v>
      </c>
      <c r="C20177" t="s">
        <v>463</v>
      </c>
      <c r="D20177">
        <v>123000000</v>
      </c>
      <c r="E20177">
        <v>2018</v>
      </c>
    </row>
    <row r="20178" spans="1:5" x14ac:dyDescent="0.25">
      <c r="A20178" t="s">
        <v>394</v>
      </c>
      <c r="B20178" t="s">
        <v>231</v>
      </c>
      <c r="C20178" t="s">
        <v>463</v>
      </c>
      <c r="D20178">
        <v>-1081000000</v>
      </c>
      <c r="E20178">
        <v>2019</v>
      </c>
    </row>
    <row r="20179" spans="1:5" x14ac:dyDescent="0.25">
      <c r="A20179" t="s">
        <v>394</v>
      </c>
      <c r="B20179" t="s">
        <v>231</v>
      </c>
      <c r="C20179" t="s">
        <v>463</v>
      </c>
      <c r="D20179">
        <v>-783000000</v>
      </c>
      <c r="E20179">
        <v>2020</v>
      </c>
    </row>
    <row r="20180" spans="1:5" x14ac:dyDescent="0.25">
      <c r="A20180" t="s">
        <v>394</v>
      </c>
      <c r="B20180" t="s">
        <v>231</v>
      </c>
      <c r="C20180" t="s">
        <v>12</v>
      </c>
      <c r="D20180">
        <v>3027000000</v>
      </c>
      <c r="E20180">
        <v>2018</v>
      </c>
    </row>
    <row r="20181" spans="1:5" x14ac:dyDescent="0.25">
      <c r="A20181" t="s">
        <v>394</v>
      </c>
      <c r="B20181" t="s">
        <v>231</v>
      </c>
      <c r="C20181" t="s">
        <v>12</v>
      </c>
      <c r="D20181">
        <v>2313000000</v>
      </c>
      <c r="E20181">
        <v>2019</v>
      </c>
    </row>
    <row r="20182" spans="1:5" x14ac:dyDescent="0.25">
      <c r="A20182" t="s">
        <v>394</v>
      </c>
      <c r="B20182" t="s">
        <v>231</v>
      </c>
      <c r="C20182" t="s">
        <v>12</v>
      </c>
      <c r="D20182">
        <v>3556000000</v>
      </c>
      <c r="E20182">
        <v>2020</v>
      </c>
    </row>
    <row r="20183" spans="1:5" x14ac:dyDescent="0.25">
      <c r="A20183" t="s">
        <v>394</v>
      </c>
      <c r="B20183" t="s">
        <v>231</v>
      </c>
      <c r="C20183" t="s">
        <v>464</v>
      </c>
      <c r="D20183">
        <v>3047000000</v>
      </c>
      <c r="E20183">
        <v>2018</v>
      </c>
    </row>
    <row r="20184" spans="1:5" x14ac:dyDescent="0.25">
      <c r="A20184" t="s">
        <v>394</v>
      </c>
      <c r="B20184" t="s">
        <v>231</v>
      </c>
      <c r="C20184" t="s">
        <v>464</v>
      </c>
      <c r="D20184">
        <v>3886000000</v>
      </c>
      <c r="E20184">
        <v>2019</v>
      </c>
    </row>
    <row r="20185" spans="1:5" x14ac:dyDescent="0.25">
      <c r="A20185" t="s">
        <v>394</v>
      </c>
      <c r="B20185" t="s">
        <v>231</v>
      </c>
      <c r="C20185" t="s">
        <v>464</v>
      </c>
      <c r="D20185">
        <v>4369000000</v>
      </c>
      <c r="E20185">
        <v>2020</v>
      </c>
    </row>
    <row r="20186" spans="1:5" x14ac:dyDescent="0.25">
      <c r="A20186" t="s">
        <v>394</v>
      </c>
      <c r="B20186" t="s">
        <v>231</v>
      </c>
      <c r="C20186" t="s">
        <v>465</v>
      </c>
      <c r="D20186">
        <v>46205000000</v>
      </c>
      <c r="E20186">
        <v>2018</v>
      </c>
    </row>
    <row r="20187" spans="1:5" x14ac:dyDescent="0.25">
      <c r="A20187" t="s">
        <v>394</v>
      </c>
      <c r="B20187" t="s">
        <v>231</v>
      </c>
      <c r="C20187" t="s">
        <v>465</v>
      </c>
      <c r="D20187">
        <v>4268000000</v>
      </c>
      <c r="E20187">
        <v>2019</v>
      </c>
    </row>
    <row r="20188" spans="1:5" x14ac:dyDescent="0.25">
      <c r="A20188" t="s">
        <v>394</v>
      </c>
      <c r="B20188" t="s">
        <v>231</v>
      </c>
      <c r="C20188" t="s">
        <v>465</v>
      </c>
      <c r="D20188">
        <v>4272000000</v>
      </c>
      <c r="E20188">
        <v>2020</v>
      </c>
    </row>
    <row r="20189" spans="1:5" x14ac:dyDescent="0.25">
      <c r="A20189" t="s">
        <v>394</v>
      </c>
      <c r="B20189" t="s">
        <v>231</v>
      </c>
      <c r="C20189" t="s">
        <v>466</v>
      </c>
      <c r="D20189">
        <v>12961000000</v>
      </c>
      <c r="E20189">
        <v>2018</v>
      </c>
    </row>
    <row r="20190" spans="1:5" x14ac:dyDescent="0.25">
      <c r="A20190" t="s">
        <v>394</v>
      </c>
      <c r="B20190" t="s">
        <v>231</v>
      </c>
      <c r="C20190" t="s">
        <v>466</v>
      </c>
      <c r="D20190">
        <v>17343000000</v>
      </c>
      <c r="E20190">
        <v>2019</v>
      </c>
    </row>
    <row r="20191" spans="1:5" x14ac:dyDescent="0.25">
      <c r="A20191" t="s">
        <v>394</v>
      </c>
      <c r="B20191" t="s">
        <v>231</v>
      </c>
      <c r="C20191" t="s">
        <v>466</v>
      </c>
      <c r="D20191">
        <v>22692000000</v>
      </c>
      <c r="E20191">
        <v>2020</v>
      </c>
    </row>
    <row r="20192" spans="1:5" x14ac:dyDescent="0.25">
      <c r="A20192" t="s">
        <v>394</v>
      </c>
      <c r="B20192" t="s">
        <v>231</v>
      </c>
      <c r="C20192" t="s">
        <v>467</v>
      </c>
      <c r="D20192">
        <v>57165000000</v>
      </c>
      <c r="E20192">
        <v>2018</v>
      </c>
    </row>
    <row r="20193" spans="1:5" x14ac:dyDescent="0.25">
      <c r="A20193" t="s">
        <v>394</v>
      </c>
      <c r="B20193" t="s">
        <v>231</v>
      </c>
      <c r="C20193" t="s">
        <v>467</v>
      </c>
      <c r="D20193">
        <v>58017000000</v>
      </c>
      <c r="E20193">
        <v>2019</v>
      </c>
    </row>
    <row r="20194" spans="1:5" x14ac:dyDescent="0.25">
      <c r="A20194" t="s">
        <v>394</v>
      </c>
      <c r="B20194" t="s">
        <v>231</v>
      </c>
      <c r="C20194" t="s">
        <v>467</v>
      </c>
      <c r="D20194">
        <v>66646000000</v>
      </c>
      <c r="E20194">
        <v>2020</v>
      </c>
    </row>
    <row r="20195" spans="1:5" x14ac:dyDescent="0.25">
      <c r="A20195" t="s">
        <v>394</v>
      </c>
      <c r="B20195" t="s">
        <v>231</v>
      </c>
      <c r="C20195" t="s">
        <v>468</v>
      </c>
      <c r="D20195">
        <v>0</v>
      </c>
      <c r="E20195">
        <v>2018</v>
      </c>
    </row>
    <row r="20196" spans="1:5" x14ac:dyDescent="0.25">
      <c r="A20196" t="s">
        <v>394</v>
      </c>
      <c r="B20196" t="s">
        <v>231</v>
      </c>
      <c r="C20196" t="s">
        <v>468</v>
      </c>
      <c r="D20196">
        <v>0</v>
      </c>
      <c r="E20196">
        <v>2019</v>
      </c>
    </row>
    <row r="20197" spans="1:5" x14ac:dyDescent="0.25">
      <c r="A20197" t="s">
        <v>394</v>
      </c>
      <c r="B20197" t="s">
        <v>231</v>
      </c>
      <c r="C20197" t="s">
        <v>468</v>
      </c>
      <c r="D20197">
        <v>0</v>
      </c>
      <c r="E20197">
        <v>2020</v>
      </c>
    </row>
    <row r="20198" spans="1:5" x14ac:dyDescent="0.25">
      <c r="A20198" t="s">
        <v>394</v>
      </c>
      <c r="B20198" t="s">
        <v>231</v>
      </c>
      <c r="C20198" t="s">
        <v>469</v>
      </c>
      <c r="D20198">
        <v>3011000000</v>
      </c>
      <c r="E20198">
        <v>2018</v>
      </c>
    </row>
    <row r="20199" spans="1:5" x14ac:dyDescent="0.25">
      <c r="A20199" t="s">
        <v>394</v>
      </c>
      <c r="B20199" t="s">
        <v>231</v>
      </c>
      <c r="C20199" t="s">
        <v>469</v>
      </c>
      <c r="D20199">
        <v>3194000000</v>
      </c>
      <c r="E20199">
        <v>2019</v>
      </c>
    </row>
    <row r="20200" spans="1:5" x14ac:dyDescent="0.25">
      <c r="A20200" t="s">
        <v>394</v>
      </c>
      <c r="B20200" t="s">
        <v>231</v>
      </c>
      <c r="C20200" t="s">
        <v>469</v>
      </c>
      <c r="D20200">
        <v>3374000000</v>
      </c>
      <c r="E20200">
        <v>2020</v>
      </c>
    </row>
    <row r="20201" spans="1:5" x14ac:dyDescent="0.25">
      <c r="A20201" t="s">
        <v>394</v>
      </c>
      <c r="B20201" t="s">
        <v>231</v>
      </c>
      <c r="C20201" t="s">
        <v>470</v>
      </c>
      <c r="D20201">
        <v>973000000</v>
      </c>
      <c r="E20201">
        <v>2018</v>
      </c>
    </row>
    <row r="20202" spans="1:5" x14ac:dyDescent="0.25">
      <c r="A20202" t="s">
        <v>394</v>
      </c>
      <c r="B20202" t="s">
        <v>231</v>
      </c>
      <c r="C20202" t="s">
        <v>470</v>
      </c>
      <c r="D20202">
        <v>561000000</v>
      </c>
      <c r="E20202">
        <v>2019</v>
      </c>
    </row>
    <row r="20203" spans="1:5" x14ac:dyDescent="0.25">
      <c r="A20203" t="s">
        <v>394</v>
      </c>
      <c r="B20203" t="s">
        <v>231</v>
      </c>
      <c r="C20203" t="s">
        <v>470</v>
      </c>
      <c r="D20203">
        <v>254000000</v>
      </c>
      <c r="E20203">
        <v>2020</v>
      </c>
    </row>
    <row r="20204" spans="1:5" x14ac:dyDescent="0.25">
      <c r="A20204" t="s">
        <v>394</v>
      </c>
      <c r="B20204" t="s">
        <v>231</v>
      </c>
      <c r="C20204" t="s">
        <v>471</v>
      </c>
      <c r="D20204">
        <v>2242000000</v>
      </c>
      <c r="E20204">
        <v>2018</v>
      </c>
    </row>
    <row r="20205" spans="1:5" x14ac:dyDescent="0.25">
      <c r="A20205" t="s">
        <v>394</v>
      </c>
      <c r="B20205" t="s">
        <v>231</v>
      </c>
      <c r="C20205" t="s">
        <v>471</v>
      </c>
      <c r="D20205">
        <v>3141000000</v>
      </c>
      <c r="E20205">
        <v>2019</v>
      </c>
    </row>
    <row r="20206" spans="1:5" x14ac:dyDescent="0.25">
      <c r="A20206" t="s">
        <v>394</v>
      </c>
      <c r="B20206" t="s">
        <v>231</v>
      </c>
      <c r="C20206" t="s">
        <v>471</v>
      </c>
      <c r="D20206">
        <v>7125000000</v>
      </c>
      <c r="E20206">
        <v>2020</v>
      </c>
    </row>
    <row r="20207" spans="1:5" x14ac:dyDescent="0.25">
      <c r="A20207" t="s">
        <v>394</v>
      </c>
      <c r="B20207" t="s">
        <v>231</v>
      </c>
      <c r="C20207" t="s">
        <v>472</v>
      </c>
      <c r="D20207">
        <v>0</v>
      </c>
      <c r="E20207">
        <v>2018</v>
      </c>
    </row>
    <row r="20208" spans="1:5" x14ac:dyDescent="0.25">
      <c r="A20208" t="s">
        <v>394</v>
      </c>
      <c r="B20208" t="s">
        <v>231</v>
      </c>
      <c r="C20208" t="s">
        <v>472</v>
      </c>
      <c r="D20208">
        <v>0</v>
      </c>
      <c r="E20208">
        <v>2019</v>
      </c>
    </row>
    <row r="20209" spans="1:5" x14ac:dyDescent="0.25">
      <c r="A20209" t="s">
        <v>394</v>
      </c>
      <c r="B20209" t="s">
        <v>231</v>
      </c>
      <c r="C20209" t="s">
        <v>472</v>
      </c>
      <c r="D20209">
        <v>0</v>
      </c>
      <c r="E20209">
        <v>2020</v>
      </c>
    </row>
    <row r="20210" spans="1:5" x14ac:dyDescent="0.25">
      <c r="A20210" t="s">
        <v>394</v>
      </c>
      <c r="B20210" t="s">
        <v>231</v>
      </c>
      <c r="C20210" t="s">
        <v>473</v>
      </c>
      <c r="D20210">
        <v>0</v>
      </c>
      <c r="E20210">
        <v>2018</v>
      </c>
    </row>
    <row r="20211" spans="1:5" x14ac:dyDescent="0.25">
      <c r="A20211" t="s">
        <v>394</v>
      </c>
      <c r="B20211" t="s">
        <v>231</v>
      </c>
      <c r="C20211" t="s">
        <v>473</v>
      </c>
      <c r="D20211">
        <v>0</v>
      </c>
      <c r="E20211">
        <v>2019</v>
      </c>
    </row>
    <row r="20212" spans="1:5" x14ac:dyDescent="0.25">
      <c r="A20212" t="s">
        <v>394</v>
      </c>
      <c r="B20212" t="s">
        <v>231</v>
      </c>
      <c r="C20212" t="s">
        <v>473</v>
      </c>
      <c r="D20212">
        <v>0</v>
      </c>
      <c r="E20212">
        <v>2020</v>
      </c>
    </row>
    <row r="20213" spans="1:5" x14ac:dyDescent="0.25">
      <c r="A20213" t="s">
        <v>394</v>
      </c>
      <c r="B20213" t="s">
        <v>231</v>
      </c>
      <c r="C20213" t="s">
        <v>474</v>
      </c>
      <c r="D20213">
        <v>886000000</v>
      </c>
      <c r="E20213">
        <v>2018</v>
      </c>
    </row>
    <row r="20214" spans="1:5" x14ac:dyDescent="0.25">
      <c r="A20214" t="s">
        <v>394</v>
      </c>
      <c r="B20214" t="s">
        <v>231</v>
      </c>
      <c r="C20214" t="s">
        <v>474</v>
      </c>
      <c r="D20214">
        <v>883000000</v>
      </c>
      <c r="E20214">
        <v>2019</v>
      </c>
    </row>
    <row r="20215" spans="1:5" x14ac:dyDescent="0.25">
      <c r="A20215" t="s">
        <v>394</v>
      </c>
      <c r="B20215" t="s">
        <v>231</v>
      </c>
      <c r="C20215" t="s">
        <v>474</v>
      </c>
      <c r="D20215">
        <v>360000000</v>
      </c>
      <c r="E20215">
        <v>2020</v>
      </c>
    </row>
    <row r="20216" spans="1:5" x14ac:dyDescent="0.25">
      <c r="A20216" t="s">
        <v>394</v>
      </c>
      <c r="B20216" t="s">
        <v>231</v>
      </c>
      <c r="C20216" t="s">
        <v>475</v>
      </c>
      <c r="D20216">
        <v>240000000</v>
      </c>
      <c r="E20216">
        <v>2018</v>
      </c>
    </row>
    <row r="20217" spans="1:5" x14ac:dyDescent="0.25">
      <c r="A20217" t="s">
        <v>394</v>
      </c>
      <c r="B20217" t="s">
        <v>231</v>
      </c>
      <c r="C20217" t="s">
        <v>475</v>
      </c>
      <c r="D20217">
        <v>218000000</v>
      </c>
      <c r="E20217">
        <v>2019</v>
      </c>
    </row>
    <row r="20218" spans="1:5" x14ac:dyDescent="0.25">
      <c r="A20218" t="s">
        <v>394</v>
      </c>
      <c r="B20218" t="s">
        <v>231</v>
      </c>
      <c r="C20218" t="s">
        <v>475</v>
      </c>
      <c r="D20218">
        <v>285000000</v>
      </c>
      <c r="E20218">
        <v>2020</v>
      </c>
    </row>
    <row r="20219" spans="1:5" x14ac:dyDescent="0.25">
      <c r="A20219" t="s">
        <v>394</v>
      </c>
      <c r="B20219" t="s">
        <v>231</v>
      </c>
      <c r="C20219" t="s">
        <v>476</v>
      </c>
      <c r="D20219">
        <v>0</v>
      </c>
      <c r="E20219">
        <v>2018</v>
      </c>
    </row>
    <row r="20220" spans="1:5" x14ac:dyDescent="0.25">
      <c r="A20220" t="s">
        <v>394</v>
      </c>
      <c r="B20220" t="s">
        <v>231</v>
      </c>
      <c r="C20220" t="s">
        <v>476</v>
      </c>
      <c r="D20220">
        <v>0</v>
      </c>
      <c r="E20220">
        <v>2019</v>
      </c>
    </row>
    <row r="20221" spans="1:5" x14ac:dyDescent="0.25">
      <c r="A20221" t="s">
        <v>394</v>
      </c>
      <c r="B20221" t="s">
        <v>231</v>
      </c>
      <c r="C20221" t="s">
        <v>476</v>
      </c>
      <c r="D20221">
        <v>0</v>
      </c>
      <c r="E20221">
        <v>2020</v>
      </c>
    </row>
    <row r="20222" spans="1:5" x14ac:dyDescent="0.25">
      <c r="A20222" t="s">
        <v>394</v>
      </c>
      <c r="B20222" t="s">
        <v>231</v>
      </c>
      <c r="C20222" t="s">
        <v>477</v>
      </c>
      <c r="D20222">
        <v>1011000000</v>
      </c>
      <c r="E20222">
        <v>2018</v>
      </c>
    </row>
    <row r="20223" spans="1:5" x14ac:dyDescent="0.25">
      <c r="A20223" t="s">
        <v>394</v>
      </c>
      <c r="B20223" t="s">
        <v>231</v>
      </c>
      <c r="C20223" t="s">
        <v>477</v>
      </c>
      <c r="D20223">
        <v>1004000000</v>
      </c>
      <c r="E20223">
        <v>2019</v>
      </c>
    </row>
    <row r="20224" spans="1:5" x14ac:dyDescent="0.25">
      <c r="A20224" t="s">
        <v>394</v>
      </c>
      <c r="B20224" t="s">
        <v>231</v>
      </c>
      <c r="C20224" t="s">
        <v>477</v>
      </c>
      <c r="D20224">
        <v>224000000</v>
      </c>
      <c r="E20224">
        <v>2020</v>
      </c>
    </row>
    <row r="20225" spans="1:5" x14ac:dyDescent="0.25">
      <c r="A20225" t="s">
        <v>394</v>
      </c>
      <c r="B20225" t="s">
        <v>231</v>
      </c>
      <c r="C20225" t="s">
        <v>478</v>
      </c>
      <c r="D20225">
        <v>0</v>
      </c>
      <c r="E20225">
        <v>2018</v>
      </c>
    </row>
    <row r="20226" spans="1:5" x14ac:dyDescent="0.25">
      <c r="A20226" t="s">
        <v>394</v>
      </c>
      <c r="B20226" t="s">
        <v>231</v>
      </c>
      <c r="C20226" t="s">
        <v>478</v>
      </c>
      <c r="D20226">
        <v>0</v>
      </c>
      <c r="E20226">
        <v>2019</v>
      </c>
    </row>
    <row r="20227" spans="1:5" x14ac:dyDescent="0.25">
      <c r="A20227" t="s">
        <v>394</v>
      </c>
      <c r="B20227" t="s">
        <v>231</v>
      </c>
      <c r="C20227" t="s">
        <v>478</v>
      </c>
      <c r="D20227">
        <v>0</v>
      </c>
      <c r="E20227">
        <v>2020</v>
      </c>
    </row>
    <row r="20228" spans="1:5" x14ac:dyDescent="0.25">
      <c r="A20228" t="s">
        <v>394</v>
      </c>
      <c r="B20228" t="s">
        <v>231</v>
      </c>
      <c r="C20228" t="s">
        <v>479</v>
      </c>
      <c r="D20228">
        <v>8006000000</v>
      </c>
      <c r="E20228">
        <v>2018</v>
      </c>
    </row>
    <row r="20229" spans="1:5" x14ac:dyDescent="0.25">
      <c r="A20229" t="s">
        <v>394</v>
      </c>
      <c r="B20229" t="s">
        <v>231</v>
      </c>
      <c r="C20229" t="s">
        <v>479</v>
      </c>
      <c r="D20229">
        <v>9105000000</v>
      </c>
      <c r="E20229">
        <v>2019</v>
      </c>
    </row>
    <row r="20230" spans="1:5" x14ac:dyDescent="0.25">
      <c r="A20230" t="s">
        <v>394</v>
      </c>
      <c r="B20230" t="s">
        <v>231</v>
      </c>
      <c r="C20230" t="s">
        <v>479</v>
      </c>
      <c r="D20230">
        <v>6896000000</v>
      </c>
      <c r="E20230">
        <v>2020</v>
      </c>
    </row>
    <row r="20231" spans="1:5" x14ac:dyDescent="0.25">
      <c r="A20231" t="s">
        <v>394</v>
      </c>
      <c r="B20231" t="s">
        <v>231</v>
      </c>
      <c r="C20231" t="s">
        <v>480</v>
      </c>
      <c r="D20231">
        <v>71861000000</v>
      </c>
      <c r="E20231">
        <v>2018</v>
      </c>
    </row>
    <row r="20232" spans="1:5" x14ac:dyDescent="0.25">
      <c r="A20232" t="s">
        <v>394</v>
      </c>
      <c r="B20232" t="s">
        <v>231</v>
      </c>
      <c r="C20232" t="s">
        <v>480</v>
      </c>
      <c r="D20232">
        <v>74094000000</v>
      </c>
      <c r="E20232">
        <v>2019</v>
      </c>
    </row>
    <row r="20233" spans="1:5" x14ac:dyDescent="0.25">
      <c r="A20233" t="s">
        <v>394</v>
      </c>
      <c r="B20233" t="s">
        <v>231</v>
      </c>
      <c r="C20233" t="s">
        <v>480</v>
      </c>
      <c r="D20233">
        <v>84628000000</v>
      </c>
      <c r="E20233">
        <v>2020</v>
      </c>
    </row>
    <row r="20234" spans="1:5" x14ac:dyDescent="0.25">
      <c r="A20234" t="s">
        <v>394</v>
      </c>
      <c r="B20234" t="s">
        <v>231</v>
      </c>
      <c r="C20234" t="s">
        <v>481</v>
      </c>
      <c r="D20234">
        <v>5465000000</v>
      </c>
      <c r="E20234">
        <v>2018</v>
      </c>
    </row>
    <row r="20235" spans="1:5" x14ac:dyDescent="0.25">
      <c r="A20235" t="s">
        <v>394</v>
      </c>
      <c r="B20235" t="s">
        <v>231</v>
      </c>
      <c r="C20235" t="s">
        <v>481</v>
      </c>
      <c r="D20235">
        <v>5919000000</v>
      </c>
      <c r="E20235">
        <v>2019</v>
      </c>
    </row>
    <row r="20236" spans="1:5" x14ac:dyDescent="0.25">
      <c r="A20236" t="s">
        <v>394</v>
      </c>
      <c r="B20236" t="s">
        <v>231</v>
      </c>
      <c r="C20236" t="s">
        <v>481</v>
      </c>
      <c r="D20236">
        <v>7600000000</v>
      </c>
      <c r="E20236">
        <v>2020</v>
      </c>
    </row>
    <row r="20237" spans="1:5" x14ac:dyDescent="0.25">
      <c r="A20237" t="s">
        <v>394</v>
      </c>
      <c r="B20237" t="s">
        <v>231</v>
      </c>
      <c r="C20237" t="s">
        <v>482</v>
      </c>
      <c r="D20237">
        <v>3130000000</v>
      </c>
      <c r="E20237">
        <v>2018</v>
      </c>
    </row>
    <row r="20238" spans="1:5" x14ac:dyDescent="0.25">
      <c r="A20238" t="s">
        <v>394</v>
      </c>
      <c r="B20238" t="s">
        <v>231</v>
      </c>
      <c r="C20238" t="s">
        <v>482</v>
      </c>
      <c r="D20238">
        <v>3915000000</v>
      </c>
      <c r="E20238">
        <v>2019</v>
      </c>
    </row>
    <row r="20239" spans="1:5" x14ac:dyDescent="0.25">
      <c r="A20239" t="s">
        <v>394</v>
      </c>
      <c r="B20239" t="s">
        <v>231</v>
      </c>
      <c r="C20239" t="s">
        <v>482</v>
      </c>
      <c r="D20239">
        <v>2769000000</v>
      </c>
      <c r="E20239">
        <v>2020</v>
      </c>
    </row>
    <row r="20240" spans="1:5" x14ac:dyDescent="0.25">
      <c r="A20240" t="s">
        <v>394</v>
      </c>
      <c r="B20240" t="s">
        <v>231</v>
      </c>
      <c r="C20240" t="s">
        <v>483</v>
      </c>
      <c r="D20240">
        <v>810000000</v>
      </c>
      <c r="E20240">
        <v>2018</v>
      </c>
    </row>
    <row r="20241" spans="1:5" x14ac:dyDescent="0.25">
      <c r="A20241" t="s">
        <v>394</v>
      </c>
      <c r="B20241" t="s">
        <v>231</v>
      </c>
      <c r="C20241" t="s">
        <v>483</v>
      </c>
      <c r="D20241">
        <v>503000000</v>
      </c>
      <c r="E20241">
        <v>2019</v>
      </c>
    </row>
    <row r="20242" spans="1:5" x14ac:dyDescent="0.25">
      <c r="A20242" t="s">
        <v>394</v>
      </c>
      <c r="B20242" t="s">
        <v>231</v>
      </c>
      <c r="C20242" t="s">
        <v>483</v>
      </c>
      <c r="D20242">
        <v>406000000</v>
      </c>
      <c r="E20242">
        <v>2020</v>
      </c>
    </row>
    <row r="20243" spans="1:5" x14ac:dyDescent="0.25">
      <c r="A20243" t="s">
        <v>394</v>
      </c>
      <c r="B20243" t="s">
        <v>231</v>
      </c>
      <c r="C20243" t="s">
        <v>484</v>
      </c>
      <c r="D20243">
        <v>634000000</v>
      </c>
      <c r="E20243">
        <v>2018</v>
      </c>
    </row>
    <row r="20244" spans="1:5" x14ac:dyDescent="0.25">
      <c r="A20244" t="s">
        <v>394</v>
      </c>
      <c r="B20244" t="s">
        <v>231</v>
      </c>
      <c r="C20244" t="s">
        <v>484</v>
      </c>
      <c r="D20244">
        <v>915000000</v>
      </c>
      <c r="E20244">
        <v>2019</v>
      </c>
    </row>
    <row r="20245" spans="1:5" x14ac:dyDescent="0.25">
      <c r="A20245" t="s">
        <v>394</v>
      </c>
      <c r="B20245" t="s">
        <v>231</v>
      </c>
      <c r="C20245" t="s">
        <v>484</v>
      </c>
      <c r="D20245">
        <v>796000000</v>
      </c>
      <c r="E20245">
        <v>2020</v>
      </c>
    </row>
    <row r="20246" spans="1:5" x14ac:dyDescent="0.25">
      <c r="A20246" t="s">
        <v>394</v>
      </c>
      <c r="B20246" t="s">
        <v>231</v>
      </c>
      <c r="C20246" t="s">
        <v>485</v>
      </c>
      <c r="D20246">
        <v>3021000000</v>
      </c>
      <c r="E20246">
        <v>2018</v>
      </c>
    </row>
    <row r="20247" spans="1:5" x14ac:dyDescent="0.25">
      <c r="A20247" t="s">
        <v>394</v>
      </c>
      <c r="B20247" t="s">
        <v>231</v>
      </c>
      <c r="C20247" t="s">
        <v>485</v>
      </c>
      <c r="D20247">
        <v>657000000</v>
      </c>
      <c r="E20247">
        <v>2020</v>
      </c>
    </row>
    <row r="20248" spans="1:5" x14ac:dyDescent="0.25">
      <c r="A20248" t="s">
        <v>394</v>
      </c>
      <c r="B20248" t="s">
        <v>231</v>
      </c>
      <c r="C20248" t="s">
        <v>495</v>
      </c>
      <c r="D20248">
        <v>0</v>
      </c>
      <c r="E20248">
        <v>2019</v>
      </c>
    </row>
    <row r="20249" spans="1:5" x14ac:dyDescent="0.25">
      <c r="A20249" t="s">
        <v>394</v>
      </c>
      <c r="B20249" t="s">
        <v>231</v>
      </c>
      <c r="C20249" t="s">
        <v>486</v>
      </c>
      <c r="D20249">
        <v>689000000</v>
      </c>
      <c r="E20249">
        <v>2018</v>
      </c>
    </row>
    <row r="20250" spans="1:5" x14ac:dyDescent="0.25">
      <c r="A20250" t="s">
        <v>394</v>
      </c>
      <c r="B20250" t="s">
        <v>231</v>
      </c>
      <c r="C20250" t="s">
        <v>486</v>
      </c>
      <c r="D20250">
        <v>851000000</v>
      </c>
      <c r="E20250">
        <v>2019</v>
      </c>
    </row>
    <row r="20251" spans="1:5" x14ac:dyDescent="0.25">
      <c r="A20251" t="s">
        <v>394</v>
      </c>
      <c r="B20251" t="s">
        <v>231</v>
      </c>
      <c r="C20251" t="s">
        <v>486</v>
      </c>
      <c r="D20251">
        <v>659000000</v>
      </c>
      <c r="E20251">
        <v>2020</v>
      </c>
    </row>
    <row r="20252" spans="1:5" x14ac:dyDescent="0.25">
      <c r="A20252" t="s">
        <v>396</v>
      </c>
      <c r="B20252" t="s">
        <v>233</v>
      </c>
      <c r="C20252" t="s">
        <v>411</v>
      </c>
      <c r="D20252">
        <v>0</v>
      </c>
      <c r="E20252">
        <v>2018</v>
      </c>
    </row>
    <row r="20253" spans="1:5" x14ac:dyDescent="0.25">
      <c r="A20253" t="s">
        <v>396</v>
      </c>
      <c r="B20253" t="s">
        <v>233</v>
      </c>
      <c r="C20253" t="s">
        <v>411</v>
      </c>
      <c r="D20253">
        <v>0</v>
      </c>
      <c r="E20253">
        <v>2019</v>
      </c>
    </row>
    <row r="20254" spans="1:5" x14ac:dyDescent="0.25">
      <c r="A20254" t="s">
        <v>396</v>
      </c>
      <c r="B20254" t="s">
        <v>233</v>
      </c>
      <c r="C20254" t="s">
        <v>411</v>
      </c>
      <c r="D20254">
        <v>0</v>
      </c>
      <c r="E20254">
        <v>2020</v>
      </c>
    </row>
    <row r="20255" spans="1:5" x14ac:dyDescent="0.25">
      <c r="A20255" t="s">
        <v>396</v>
      </c>
      <c r="B20255" t="s">
        <v>233</v>
      </c>
      <c r="C20255" t="s">
        <v>10</v>
      </c>
      <c r="D20255">
        <v>282837000000</v>
      </c>
      <c r="E20255">
        <v>2018</v>
      </c>
    </row>
    <row r="20256" spans="1:5" x14ac:dyDescent="0.25">
      <c r="A20256" t="s">
        <v>396</v>
      </c>
      <c r="B20256" t="s">
        <v>233</v>
      </c>
      <c r="C20256" t="s">
        <v>10</v>
      </c>
      <c r="D20256">
        <v>292082000000</v>
      </c>
      <c r="E20256">
        <v>2019</v>
      </c>
    </row>
    <row r="20257" spans="1:5" x14ac:dyDescent="0.25">
      <c r="A20257" t="s">
        <v>396</v>
      </c>
      <c r="B20257" t="s">
        <v>233</v>
      </c>
      <c r="C20257" t="s">
        <v>10</v>
      </c>
      <c r="D20257">
        <v>290393000000</v>
      </c>
      <c r="E20257">
        <v>2020</v>
      </c>
    </row>
    <row r="20258" spans="1:5" x14ac:dyDescent="0.25">
      <c r="A20258" t="s">
        <v>396</v>
      </c>
      <c r="B20258" t="s">
        <v>233</v>
      </c>
      <c r="C20258" t="s">
        <v>412</v>
      </c>
      <c r="D20258">
        <v>0</v>
      </c>
      <c r="E20258">
        <v>2018</v>
      </c>
    </row>
    <row r="20259" spans="1:5" x14ac:dyDescent="0.25">
      <c r="A20259" t="s">
        <v>396</v>
      </c>
      <c r="B20259" t="s">
        <v>233</v>
      </c>
      <c r="C20259" t="s">
        <v>412</v>
      </c>
      <c r="D20259">
        <v>0</v>
      </c>
      <c r="E20259">
        <v>2019</v>
      </c>
    </row>
    <row r="20260" spans="1:5" x14ac:dyDescent="0.25">
      <c r="A20260" t="s">
        <v>396</v>
      </c>
      <c r="B20260" t="s">
        <v>233</v>
      </c>
      <c r="C20260" t="s">
        <v>412</v>
      </c>
      <c r="D20260">
        <v>0</v>
      </c>
      <c r="E20260">
        <v>2020</v>
      </c>
    </row>
    <row r="20261" spans="1:5" x14ac:dyDescent="0.25">
      <c r="A20261" t="s">
        <v>396</v>
      </c>
      <c r="B20261" t="s">
        <v>233</v>
      </c>
      <c r="C20261" t="s">
        <v>413</v>
      </c>
      <c r="D20261">
        <v>1846000000</v>
      </c>
      <c r="E20261">
        <v>2018</v>
      </c>
    </row>
    <row r="20262" spans="1:5" x14ac:dyDescent="0.25">
      <c r="A20262" t="s">
        <v>396</v>
      </c>
      <c r="B20262" t="s">
        <v>233</v>
      </c>
      <c r="C20262" t="s">
        <v>413</v>
      </c>
      <c r="D20262">
        <v>2006000000</v>
      </c>
      <c r="E20262">
        <v>2019</v>
      </c>
    </row>
    <row r="20263" spans="1:5" x14ac:dyDescent="0.25">
      <c r="A20263" t="s">
        <v>396</v>
      </c>
      <c r="B20263" t="s">
        <v>233</v>
      </c>
      <c r="C20263" t="s">
        <v>413</v>
      </c>
      <c r="D20263">
        <v>4333000000</v>
      </c>
      <c r="E20263">
        <v>2020</v>
      </c>
    </row>
    <row r="20264" spans="1:5" x14ac:dyDescent="0.25">
      <c r="A20264" t="s">
        <v>396</v>
      </c>
      <c r="B20264" t="s">
        <v>233</v>
      </c>
      <c r="C20264" t="s">
        <v>15</v>
      </c>
      <c r="D20264">
        <v>467374000000</v>
      </c>
      <c r="E20264">
        <v>2018</v>
      </c>
    </row>
    <row r="20265" spans="1:5" x14ac:dyDescent="0.25">
      <c r="A20265" t="s">
        <v>396</v>
      </c>
      <c r="B20265" t="s">
        <v>233</v>
      </c>
      <c r="C20265" t="s">
        <v>15</v>
      </c>
      <c r="D20265">
        <v>495426000000</v>
      </c>
      <c r="E20265">
        <v>2019</v>
      </c>
    </row>
    <row r="20266" spans="1:5" x14ac:dyDescent="0.25">
      <c r="A20266" t="s">
        <v>396</v>
      </c>
      <c r="B20266" t="s">
        <v>233</v>
      </c>
      <c r="C20266" t="s">
        <v>15</v>
      </c>
      <c r="D20266">
        <v>553905000000</v>
      </c>
      <c r="E20266">
        <v>2020</v>
      </c>
    </row>
    <row r="20267" spans="1:5" x14ac:dyDescent="0.25">
      <c r="A20267" t="s">
        <v>396</v>
      </c>
      <c r="B20267" t="s">
        <v>233</v>
      </c>
      <c r="C20267" t="s">
        <v>414</v>
      </c>
      <c r="D20267">
        <v>0</v>
      </c>
      <c r="E20267">
        <v>2018</v>
      </c>
    </row>
    <row r="20268" spans="1:5" x14ac:dyDescent="0.25">
      <c r="A20268" t="s">
        <v>396</v>
      </c>
      <c r="B20268" t="s">
        <v>233</v>
      </c>
      <c r="C20268" t="s">
        <v>414</v>
      </c>
      <c r="D20268">
        <v>0</v>
      </c>
      <c r="E20268">
        <v>2019</v>
      </c>
    </row>
    <row r="20269" spans="1:5" x14ac:dyDescent="0.25">
      <c r="A20269" t="s">
        <v>396</v>
      </c>
      <c r="B20269" t="s">
        <v>233</v>
      </c>
      <c r="C20269" t="s">
        <v>414</v>
      </c>
      <c r="D20269">
        <v>0</v>
      </c>
      <c r="E20269">
        <v>2020</v>
      </c>
    </row>
    <row r="20270" spans="1:5" x14ac:dyDescent="0.25">
      <c r="A20270" t="s">
        <v>396</v>
      </c>
      <c r="B20270" t="s">
        <v>233</v>
      </c>
      <c r="C20270" t="s">
        <v>415</v>
      </c>
      <c r="D20270">
        <v>361000000</v>
      </c>
      <c r="E20270">
        <v>2018</v>
      </c>
    </row>
    <row r="20271" spans="1:5" x14ac:dyDescent="0.25">
      <c r="A20271" t="s">
        <v>396</v>
      </c>
      <c r="B20271" t="s">
        <v>233</v>
      </c>
      <c r="C20271" t="s">
        <v>415</v>
      </c>
      <c r="D20271">
        <v>17623000000</v>
      </c>
      <c r="E20271">
        <v>2019</v>
      </c>
    </row>
    <row r="20272" spans="1:5" x14ac:dyDescent="0.25">
      <c r="A20272" t="s">
        <v>396</v>
      </c>
      <c r="B20272" t="s">
        <v>233</v>
      </c>
      <c r="C20272" t="s">
        <v>415</v>
      </c>
      <c r="D20272">
        <v>51899000000</v>
      </c>
      <c r="E20272">
        <v>2020</v>
      </c>
    </row>
    <row r="20273" spans="1:5" x14ac:dyDescent="0.25">
      <c r="A20273" t="s">
        <v>396</v>
      </c>
      <c r="B20273" t="s">
        <v>233</v>
      </c>
      <c r="C20273" t="s">
        <v>416</v>
      </c>
      <c r="D20273">
        <v>-8977000000</v>
      </c>
      <c r="E20273">
        <v>2018</v>
      </c>
    </row>
    <row r="20274" spans="1:5" x14ac:dyDescent="0.25">
      <c r="A20274" t="s">
        <v>396</v>
      </c>
      <c r="B20274" t="s">
        <v>233</v>
      </c>
      <c r="C20274" t="s">
        <v>416</v>
      </c>
      <c r="D20274">
        <v>-21560000000</v>
      </c>
      <c r="E20274">
        <v>2019</v>
      </c>
    </row>
    <row r="20275" spans="1:5" x14ac:dyDescent="0.25">
      <c r="A20275" t="s">
        <v>396</v>
      </c>
      <c r="B20275" t="s">
        <v>233</v>
      </c>
      <c r="C20275" t="s">
        <v>416</v>
      </c>
      <c r="D20275">
        <v>-15440000000</v>
      </c>
      <c r="E20275">
        <v>2020</v>
      </c>
    </row>
    <row r="20276" spans="1:5" x14ac:dyDescent="0.25">
      <c r="A20276" t="s">
        <v>396</v>
      </c>
      <c r="B20276" t="s">
        <v>233</v>
      </c>
      <c r="C20276" t="s">
        <v>417</v>
      </c>
      <c r="D20276">
        <v>10564000000</v>
      </c>
      <c r="E20276">
        <v>2018</v>
      </c>
    </row>
    <row r="20277" spans="1:5" x14ac:dyDescent="0.25">
      <c r="A20277" t="s">
        <v>396</v>
      </c>
      <c r="B20277" t="s">
        <v>233</v>
      </c>
      <c r="C20277" t="s">
        <v>417</v>
      </c>
      <c r="D20277">
        <v>4889000000</v>
      </c>
      <c r="E20277">
        <v>2019</v>
      </c>
    </row>
    <row r="20278" spans="1:5" x14ac:dyDescent="0.25">
      <c r="A20278" t="s">
        <v>396</v>
      </c>
      <c r="B20278" t="s">
        <v>233</v>
      </c>
      <c r="C20278" t="s">
        <v>417</v>
      </c>
      <c r="D20278">
        <v>3716000000</v>
      </c>
      <c r="E20278">
        <v>2020</v>
      </c>
    </row>
    <row r="20279" spans="1:5" x14ac:dyDescent="0.25">
      <c r="A20279" t="s">
        <v>396</v>
      </c>
      <c r="B20279" t="s">
        <v>233</v>
      </c>
      <c r="C20279" t="s">
        <v>418</v>
      </c>
      <c r="D20279">
        <v>0</v>
      </c>
      <c r="E20279">
        <v>2018</v>
      </c>
    </row>
    <row r="20280" spans="1:5" x14ac:dyDescent="0.25">
      <c r="A20280" t="s">
        <v>396</v>
      </c>
      <c r="B20280" t="s">
        <v>233</v>
      </c>
      <c r="C20280" t="s">
        <v>418</v>
      </c>
      <c r="D20280">
        <v>0</v>
      </c>
      <c r="E20280">
        <v>2019</v>
      </c>
    </row>
    <row r="20281" spans="1:5" x14ac:dyDescent="0.25">
      <c r="A20281" t="s">
        <v>396</v>
      </c>
      <c r="B20281" t="s">
        <v>233</v>
      </c>
      <c r="C20281" t="s">
        <v>418</v>
      </c>
      <c r="D20281">
        <v>0</v>
      </c>
      <c r="E20281">
        <v>2020</v>
      </c>
    </row>
    <row r="20282" spans="1:5" x14ac:dyDescent="0.25">
      <c r="A20282" t="s">
        <v>396</v>
      </c>
      <c r="B20282" t="s">
        <v>233</v>
      </c>
      <c r="C20282" t="s">
        <v>419</v>
      </c>
      <c r="D20282">
        <v>0</v>
      </c>
      <c r="E20282">
        <v>2018</v>
      </c>
    </row>
    <row r="20283" spans="1:5" x14ac:dyDescent="0.25">
      <c r="A20283" t="s">
        <v>396</v>
      </c>
      <c r="B20283" t="s">
        <v>233</v>
      </c>
      <c r="C20283" t="s">
        <v>419</v>
      </c>
      <c r="D20283">
        <v>0</v>
      </c>
      <c r="E20283">
        <v>2019</v>
      </c>
    </row>
    <row r="20284" spans="1:5" x14ac:dyDescent="0.25">
      <c r="A20284" t="s">
        <v>396</v>
      </c>
      <c r="B20284" t="s">
        <v>233</v>
      </c>
      <c r="C20284" t="s">
        <v>419</v>
      </c>
      <c r="D20284">
        <v>0</v>
      </c>
      <c r="E20284">
        <v>2020</v>
      </c>
    </row>
    <row r="20285" spans="1:5" x14ac:dyDescent="0.25">
      <c r="A20285" t="s">
        <v>396</v>
      </c>
      <c r="B20285" t="s">
        <v>233</v>
      </c>
      <c r="C20285" t="s">
        <v>420</v>
      </c>
      <c r="D20285">
        <v>0</v>
      </c>
      <c r="E20285">
        <v>2018</v>
      </c>
    </row>
    <row r="20286" spans="1:5" x14ac:dyDescent="0.25">
      <c r="A20286" t="s">
        <v>396</v>
      </c>
      <c r="B20286" t="s">
        <v>233</v>
      </c>
      <c r="C20286" t="s">
        <v>420</v>
      </c>
      <c r="D20286">
        <v>0</v>
      </c>
      <c r="E20286">
        <v>2019</v>
      </c>
    </row>
    <row r="20287" spans="1:5" x14ac:dyDescent="0.25">
      <c r="A20287" t="s">
        <v>396</v>
      </c>
      <c r="B20287" t="s">
        <v>233</v>
      </c>
      <c r="C20287" t="s">
        <v>420</v>
      </c>
      <c r="D20287">
        <v>0</v>
      </c>
      <c r="E20287">
        <v>2020</v>
      </c>
    </row>
    <row r="20288" spans="1:5" x14ac:dyDescent="0.25">
      <c r="A20288" t="s">
        <v>396</v>
      </c>
      <c r="B20288" t="s">
        <v>233</v>
      </c>
      <c r="C20288" t="s">
        <v>421</v>
      </c>
      <c r="D20288">
        <v>0</v>
      </c>
      <c r="E20288">
        <v>2018</v>
      </c>
    </row>
    <row r="20289" spans="1:5" x14ac:dyDescent="0.25">
      <c r="A20289" t="s">
        <v>396</v>
      </c>
      <c r="B20289" t="s">
        <v>233</v>
      </c>
      <c r="C20289" t="s">
        <v>421</v>
      </c>
      <c r="D20289">
        <v>0</v>
      </c>
      <c r="E20289">
        <v>2019</v>
      </c>
    </row>
    <row r="20290" spans="1:5" x14ac:dyDescent="0.25">
      <c r="A20290" t="s">
        <v>396</v>
      </c>
      <c r="B20290" t="s">
        <v>233</v>
      </c>
      <c r="C20290" t="s">
        <v>421</v>
      </c>
      <c r="D20290">
        <v>0</v>
      </c>
      <c r="E20290">
        <v>2020</v>
      </c>
    </row>
    <row r="20291" spans="1:5" x14ac:dyDescent="0.25">
      <c r="A20291" t="s">
        <v>396</v>
      </c>
      <c r="B20291" t="s">
        <v>233</v>
      </c>
      <c r="C20291" t="s">
        <v>422</v>
      </c>
      <c r="D20291">
        <v>-1516000000</v>
      </c>
      <c r="E20291">
        <v>2018</v>
      </c>
    </row>
    <row r="20292" spans="1:5" x14ac:dyDescent="0.25">
      <c r="A20292" t="s">
        <v>396</v>
      </c>
      <c r="B20292" t="s">
        <v>233</v>
      </c>
      <c r="C20292" t="s">
        <v>422</v>
      </c>
      <c r="D20292">
        <v>3258000000</v>
      </c>
      <c r="E20292">
        <v>2019</v>
      </c>
    </row>
    <row r="20293" spans="1:5" x14ac:dyDescent="0.25">
      <c r="A20293" t="s">
        <v>396</v>
      </c>
      <c r="B20293" t="s">
        <v>233</v>
      </c>
      <c r="C20293" t="s">
        <v>422</v>
      </c>
      <c r="D20293">
        <v>1981000000</v>
      </c>
      <c r="E20293">
        <v>2020</v>
      </c>
    </row>
    <row r="20294" spans="1:5" x14ac:dyDescent="0.25">
      <c r="A20294" t="s">
        <v>396</v>
      </c>
      <c r="B20294" t="s">
        <v>233</v>
      </c>
      <c r="C20294" t="s">
        <v>423</v>
      </c>
      <c r="D20294">
        <v>21000000</v>
      </c>
      <c r="E20294">
        <v>2018</v>
      </c>
    </row>
    <row r="20295" spans="1:5" x14ac:dyDescent="0.25">
      <c r="A20295" t="s">
        <v>396</v>
      </c>
      <c r="B20295" t="s">
        <v>233</v>
      </c>
      <c r="C20295" t="s">
        <v>423</v>
      </c>
      <c r="D20295">
        <v>21000000</v>
      </c>
      <c r="E20295">
        <v>2019</v>
      </c>
    </row>
    <row r="20296" spans="1:5" x14ac:dyDescent="0.25">
      <c r="A20296" t="s">
        <v>396</v>
      </c>
      <c r="B20296" t="s">
        <v>233</v>
      </c>
      <c r="C20296" t="s">
        <v>423</v>
      </c>
      <c r="D20296">
        <v>21000000</v>
      </c>
      <c r="E20296">
        <v>2020</v>
      </c>
    </row>
    <row r="20297" spans="1:5" x14ac:dyDescent="0.25">
      <c r="A20297" t="s">
        <v>396</v>
      </c>
      <c r="B20297" t="s">
        <v>233</v>
      </c>
      <c r="C20297" t="s">
        <v>424</v>
      </c>
      <c r="D20297">
        <v>28000000</v>
      </c>
      <c r="E20297">
        <v>2018</v>
      </c>
    </row>
    <row r="20298" spans="1:5" x14ac:dyDescent="0.25">
      <c r="A20298" t="s">
        <v>396</v>
      </c>
      <c r="B20298" t="s">
        <v>233</v>
      </c>
      <c r="C20298" t="s">
        <v>424</v>
      </c>
      <c r="D20298">
        <v>32000000</v>
      </c>
      <c r="E20298">
        <v>2019</v>
      </c>
    </row>
    <row r="20299" spans="1:5" x14ac:dyDescent="0.25">
      <c r="A20299" t="s">
        <v>396</v>
      </c>
      <c r="B20299" t="s">
        <v>233</v>
      </c>
      <c r="C20299" t="s">
        <v>424</v>
      </c>
      <c r="D20299">
        <v>26000000</v>
      </c>
      <c r="E20299">
        <v>2020</v>
      </c>
    </row>
    <row r="20300" spans="1:5" x14ac:dyDescent="0.25">
      <c r="A20300" t="s">
        <v>396</v>
      </c>
      <c r="B20300" t="s">
        <v>233</v>
      </c>
      <c r="C20300" t="s">
        <v>425</v>
      </c>
      <c r="D20300">
        <v>6478000000</v>
      </c>
      <c r="E20300">
        <v>2018</v>
      </c>
    </row>
    <row r="20301" spans="1:5" x14ac:dyDescent="0.25">
      <c r="A20301" t="s">
        <v>396</v>
      </c>
      <c r="B20301" t="s">
        <v>233</v>
      </c>
      <c r="C20301" t="s">
        <v>425</v>
      </c>
      <c r="D20301">
        <v>7863000000</v>
      </c>
      <c r="E20301">
        <v>2019</v>
      </c>
    </row>
    <row r="20302" spans="1:5" x14ac:dyDescent="0.25">
      <c r="A20302" t="s">
        <v>396</v>
      </c>
      <c r="B20302" t="s">
        <v>233</v>
      </c>
      <c r="C20302" t="s">
        <v>425</v>
      </c>
      <c r="D20302">
        <v>6654000000</v>
      </c>
      <c r="E20302">
        <v>2020</v>
      </c>
    </row>
    <row r="20303" spans="1:5" x14ac:dyDescent="0.25">
      <c r="A20303" t="s">
        <v>396</v>
      </c>
      <c r="B20303" t="s">
        <v>233</v>
      </c>
      <c r="C20303" t="s">
        <v>426</v>
      </c>
      <c r="D20303">
        <v>6506000000</v>
      </c>
      <c r="E20303">
        <v>2018</v>
      </c>
    </row>
    <row r="20304" spans="1:5" x14ac:dyDescent="0.25">
      <c r="A20304" t="s">
        <v>396</v>
      </c>
      <c r="B20304" t="s">
        <v>233</v>
      </c>
      <c r="C20304" t="s">
        <v>426</v>
      </c>
      <c r="D20304">
        <v>7895000000</v>
      </c>
      <c r="E20304">
        <v>2019</v>
      </c>
    </row>
    <row r="20305" spans="1:5" x14ac:dyDescent="0.25">
      <c r="A20305" t="s">
        <v>396</v>
      </c>
      <c r="B20305" t="s">
        <v>233</v>
      </c>
      <c r="C20305" t="s">
        <v>426</v>
      </c>
      <c r="D20305">
        <v>6680000000</v>
      </c>
      <c r="E20305">
        <v>2020</v>
      </c>
    </row>
    <row r="20306" spans="1:5" x14ac:dyDescent="0.25">
      <c r="A20306" t="s">
        <v>396</v>
      </c>
      <c r="B20306" t="s">
        <v>233</v>
      </c>
      <c r="C20306" t="s">
        <v>21</v>
      </c>
      <c r="D20306">
        <v>1379000000</v>
      </c>
      <c r="E20306">
        <v>2018</v>
      </c>
    </row>
    <row r="20307" spans="1:5" x14ac:dyDescent="0.25">
      <c r="A20307" t="s">
        <v>396</v>
      </c>
      <c r="B20307" t="s">
        <v>233</v>
      </c>
      <c r="C20307" t="s">
        <v>21</v>
      </c>
      <c r="D20307">
        <v>1504000000</v>
      </c>
      <c r="E20307">
        <v>2019</v>
      </c>
    </row>
    <row r="20308" spans="1:5" x14ac:dyDescent="0.25">
      <c r="A20308" t="s">
        <v>396</v>
      </c>
      <c r="B20308" t="s">
        <v>233</v>
      </c>
      <c r="C20308" t="s">
        <v>21</v>
      </c>
      <c r="D20308">
        <v>3806000000</v>
      </c>
      <c r="E20308">
        <v>2020</v>
      </c>
    </row>
    <row r="20309" spans="1:5" x14ac:dyDescent="0.25">
      <c r="A20309" t="s">
        <v>396</v>
      </c>
      <c r="B20309" t="s">
        <v>233</v>
      </c>
      <c r="C20309" t="s">
        <v>427</v>
      </c>
      <c r="D20309">
        <v>12134000000</v>
      </c>
      <c r="E20309">
        <v>2018</v>
      </c>
    </row>
    <row r="20310" spans="1:5" x14ac:dyDescent="0.25">
      <c r="A20310" t="s">
        <v>396</v>
      </c>
      <c r="B20310" t="s">
        <v>233</v>
      </c>
      <c r="C20310" t="s">
        <v>427</v>
      </c>
      <c r="D20310">
        <v>12671000000</v>
      </c>
      <c r="E20310">
        <v>2019</v>
      </c>
    </row>
    <row r="20311" spans="1:5" x14ac:dyDescent="0.25">
      <c r="A20311" t="s">
        <v>396</v>
      </c>
      <c r="B20311" t="s">
        <v>233</v>
      </c>
      <c r="C20311" t="s">
        <v>427</v>
      </c>
      <c r="D20311">
        <v>15342000000</v>
      </c>
      <c r="E20311">
        <v>2020</v>
      </c>
    </row>
    <row r="20312" spans="1:5" x14ac:dyDescent="0.25">
      <c r="A20312" t="s">
        <v>396</v>
      </c>
      <c r="B20312" t="s">
        <v>233</v>
      </c>
      <c r="C20312" t="s">
        <v>13</v>
      </c>
      <c r="D20312">
        <v>21453000000</v>
      </c>
      <c r="E20312">
        <v>2018</v>
      </c>
    </row>
    <row r="20313" spans="1:5" x14ac:dyDescent="0.25">
      <c r="A20313" t="s">
        <v>396</v>
      </c>
      <c r="B20313" t="s">
        <v>233</v>
      </c>
      <c r="C20313" t="s">
        <v>13</v>
      </c>
      <c r="D20313">
        <v>22405000000</v>
      </c>
      <c r="E20313">
        <v>2019</v>
      </c>
    </row>
    <row r="20314" spans="1:5" x14ac:dyDescent="0.25">
      <c r="A20314" t="s">
        <v>396</v>
      </c>
      <c r="B20314" t="s">
        <v>233</v>
      </c>
      <c r="C20314" t="s">
        <v>13</v>
      </c>
      <c r="D20314">
        <v>52392000000</v>
      </c>
      <c r="E20314">
        <v>2020</v>
      </c>
    </row>
    <row r="20315" spans="1:5" x14ac:dyDescent="0.25">
      <c r="A20315" t="s">
        <v>396</v>
      </c>
      <c r="B20315" t="s">
        <v>233</v>
      </c>
      <c r="C20315" t="s">
        <v>16</v>
      </c>
      <c r="D20315">
        <v>0</v>
      </c>
      <c r="E20315">
        <v>2018</v>
      </c>
    </row>
    <row r="20316" spans="1:5" x14ac:dyDescent="0.25">
      <c r="A20316" t="s">
        <v>396</v>
      </c>
      <c r="B20316" t="s">
        <v>233</v>
      </c>
      <c r="C20316" t="s">
        <v>16</v>
      </c>
      <c r="D20316">
        <v>23723000000</v>
      </c>
      <c r="E20316">
        <v>2019</v>
      </c>
    </row>
    <row r="20317" spans="1:5" x14ac:dyDescent="0.25">
      <c r="A20317" t="s">
        <v>396</v>
      </c>
      <c r="B20317" t="s">
        <v>233</v>
      </c>
      <c r="C20317" t="s">
        <v>16</v>
      </c>
      <c r="D20317">
        <v>20595000000</v>
      </c>
      <c r="E20317">
        <v>2020</v>
      </c>
    </row>
    <row r="20318" spans="1:5" x14ac:dyDescent="0.25">
      <c r="A20318" t="s">
        <v>396</v>
      </c>
      <c r="B20318" t="s">
        <v>233</v>
      </c>
      <c r="C20318" t="s">
        <v>428</v>
      </c>
      <c r="D20318">
        <v>0</v>
      </c>
      <c r="E20318">
        <v>2018</v>
      </c>
    </row>
    <row r="20319" spans="1:5" x14ac:dyDescent="0.25">
      <c r="A20319" t="s">
        <v>396</v>
      </c>
      <c r="B20319" t="s">
        <v>233</v>
      </c>
      <c r="C20319" t="s">
        <v>428</v>
      </c>
      <c r="D20319">
        <v>0</v>
      </c>
      <c r="E20319">
        <v>2020</v>
      </c>
    </row>
    <row r="20320" spans="1:5" x14ac:dyDescent="0.25">
      <c r="A20320" t="s">
        <v>396</v>
      </c>
      <c r="B20320" t="s">
        <v>233</v>
      </c>
      <c r="C20320" t="s">
        <v>429</v>
      </c>
      <c r="D20320">
        <v>0</v>
      </c>
      <c r="E20320">
        <v>2018</v>
      </c>
    </row>
    <row r="20321" spans="1:5" x14ac:dyDescent="0.25">
      <c r="A20321" t="s">
        <v>396</v>
      </c>
      <c r="B20321" t="s">
        <v>233</v>
      </c>
      <c r="C20321" t="s">
        <v>429</v>
      </c>
      <c r="D20321">
        <v>0</v>
      </c>
      <c r="E20321">
        <v>2019</v>
      </c>
    </row>
    <row r="20322" spans="1:5" x14ac:dyDescent="0.25">
      <c r="A20322" t="s">
        <v>396</v>
      </c>
      <c r="B20322" t="s">
        <v>233</v>
      </c>
      <c r="C20322" t="s">
        <v>429</v>
      </c>
      <c r="D20322">
        <v>0</v>
      </c>
      <c r="E20322">
        <v>2019</v>
      </c>
    </row>
    <row r="20323" spans="1:5" x14ac:dyDescent="0.25">
      <c r="A20323" t="s">
        <v>396</v>
      </c>
      <c r="B20323" t="s">
        <v>233</v>
      </c>
      <c r="C20323" t="s">
        <v>429</v>
      </c>
      <c r="D20323">
        <v>0</v>
      </c>
      <c r="E20323">
        <v>2020</v>
      </c>
    </row>
    <row r="20324" spans="1:5" x14ac:dyDescent="0.25">
      <c r="A20324" t="s">
        <v>396</v>
      </c>
      <c r="B20324" t="s">
        <v>233</v>
      </c>
      <c r="C20324" t="s">
        <v>430</v>
      </c>
      <c r="D20324">
        <v>8678000000</v>
      </c>
      <c r="E20324">
        <v>2018</v>
      </c>
    </row>
    <row r="20325" spans="1:5" x14ac:dyDescent="0.25">
      <c r="A20325" t="s">
        <v>396</v>
      </c>
      <c r="B20325" t="s">
        <v>233</v>
      </c>
      <c r="C20325" t="s">
        <v>430</v>
      </c>
      <c r="D20325">
        <v>8594000000</v>
      </c>
      <c r="E20325">
        <v>2019</v>
      </c>
    </row>
    <row r="20326" spans="1:5" x14ac:dyDescent="0.25">
      <c r="A20326" t="s">
        <v>396</v>
      </c>
      <c r="B20326" t="s">
        <v>233</v>
      </c>
      <c r="C20326" t="s">
        <v>430</v>
      </c>
      <c r="D20326">
        <v>6051000000</v>
      </c>
      <c r="E20326">
        <v>2020</v>
      </c>
    </row>
    <row r="20327" spans="1:5" x14ac:dyDescent="0.25">
      <c r="A20327" t="s">
        <v>396</v>
      </c>
      <c r="B20327" t="s">
        <v>233</v>
      </c>
      <c r="C20327" t="s">
        <v>431</v>
      </c>
      <c r="D20327">
        <v>0</v>
      </c>
      <c r="E20327">
        <v>2018</v>
      </c>
    </row>
    <row r="20328" spans="1:5" x14ac:dyDescent="0.25">
      <c r="A20328" t="s">
        <v>396</v>
      </c>
      <c r="B20328" t="s">
        <v>233</v>
      </c>
      <c r="C20328" t="s">
        <v>431</v>
      </c>
      <c r="D20328">
        <v>0</v>
      </c>
      <c r="E20328">
        <v>2019</v>
      </c>
    </row>
    <row r="20329" spans="1:5" x14ac:dyDescent="0.25">
      <c r="A20329" t="s">
        <v>396</v>
      </c>
      <c r="B20329" t="s">
        <v>233</v>
      </c>
      <c r="C20329" t="s">
        <v>431</v>
      </c>
      <c r="D20329">
        <v>0</v>
      </c>
      <c r="E20329">
        <v>2020</v>
      </c>
    </row>
    <row r="20330" spans="1:5" x14ac:dyDescent="0.25">
      <c r="A20330" t="s">
        <v>396</v>
      </c>
      <c r="B20330" t="s">
        <v>233</v>
      </c>
      <c r="C20330" t="s">
        <v>432</v>
      </c>
      <c r="D20330">
        <v>43465</v>
      </c>
      <c r="E20330">
        <v>2018</v>
      </c>
    </row>
    <row r="20331" spans="1:5" x14ac:dyDescent="0.25">
      <c r="A20331" t="s">
        <v>396</v>
      </c>
      <c r="B20331" t="s">
        <v>233</v>
      </c>
      <c r="C20331" t="s">
        <v>432</v>
      </c>
      <c r="D20331">
        <v>43830</v>
      </c>
      <c r="E20331">
        <v>2019</v>
      </c>
    </row>
    <row r="20332" spans="1:5" x14ac:dyDescent="0.25">
      <c r="A20332" t="s">
        <v>396</v>
      </c>
      <c r="B20332" t="s">
        <v>233</v>
      </c>
      <c r="C20332" t="s">
        <v>432</v>
      </c>
      <c r="D20332">
        <v>44196</v>
      </c>
      <c r="E20332">
        <v>2020</v>
      </c>
    </row>
    <row r="20333" spans="1:5" x14ac:dyDescent="0.25">
      <c r="A20333" t="s">
        <v>396</v>
      </c>
      <c r="B20333" t="s">
        <v>233</v>
      </c>
      <c r="C20333" t="s">
        <v>433</v>
      </c>
      <c r="D20333">
        <v>628000000</v>
      </c>
      <c r="E20333">
        <v>2018</v>
      </c>
    </row>
    <row r="20334" spans="1:5" x14ac:dyDescent="0.25">
      <c r="A20334" t="s">
        <v>396</v>
      </c>
      <c r="B20334" t="s">
        <v>233</v>
      </c>
      <c r="C20334" t="s">
        <v>433</v>
      </c>
      <c r="D20334">
        <v>630000000</v>
      </c>
      <c r="E20334">
        <v>2019</v>
      </c>
    </row>
    <row r="20335" spans="1:5" x14ac:dyDescent="0.25">
      <c r="A20335" t="s">
        <v>396</v>
      </c>
      <c r="B20335" t="s">
        <v>233</v>
      </c>
      <c r="C20335" t="s">
        <v>433</v>
      </c>
      <c r="D20335">
        <v>630000000</v>
      </c>
      <c r="E20335">
        <v>2020</v>
      </c>
    </row>
    <row r="20336" spans="1:5" x14ac:dyDescent="0.25">
      <c r="A20336" t="s">
        <v>396</v>
      </c>
      <c r="B20336" t="s">
        <v>233</v>
      </c>
      <c r="C20336" t="s">
        <v>434</v>
      </c>
      <c r="D20336">
        <v>51029000000</v>
      </c>
      <c r="E20336">
        <v>2018</v>
      </c>
    </row>
    <row r="20337" spans="1:5" x14ac:dyDescent="0.25">
      <c r="A20337" t="s">
        <v>396</v>
      </c>
      <c r="B20337" t="s">
        <v>233</v>
      </c>
      <c r="C20337" t="s">
        <v>434</v>
      </c>
      <c r="D20337">
        <v>51853000000</v>
      </c>
      <c r="E20337">
        <v>2019</v>
      </c>
    </row>
    <row r="20338" spans="1:5" x14ac:dyDescent="0.25">
      <c r="A20338" t="s">
        <v>396</v>
      </c>
      <c r="B20338" t="s">
        <v>233</v>
      </c>
      <c r="C20338" t="s">
        <v>434</v>
      </c>
      <c r="D20338">
        <v>53095000000</v>
      </c>
      <c r="E20338">
        <v>2020</v>
      </c>
    </row>
    <row r="20339" spans="1:5" x14ac:dyDescent="0.25">
      <c r="A20339" t="s">
        <v>396</v>
      </c>
      <c r="B20339" t="s">
        <v>233</v>
      </c>
      <c r="C20339" t="s">
        <v>435</v>
      </c>
      <c r="D20339">
        <v>0</v>
      </c>
      <c r="E20339">
        <v>2018</v>
      </c>
    </row>
    <row r="20340" spans="1:5" x14ac:dyDescent="0.25">
      <c r="A20340" t="s">
        <v>396</v>
      </c>
      <c r="B20340" t="s">
        <v>233</v>
      </c>
      <c r="C20340" t="s">
        <v>435</v>
      </c>
      <c r="D20340">
        <v>0</v>
      </c>
      <c r="E20340">
        <v>2019</v>
      </c>
    </row>
    <row r="20341" spans="1:5" x14ac:dyDescent="0.25">
      <c r="A20341" t="s">
        <v>396</v>
      </c>
      <c r="B20341" t="s">
        <v>233</v>
      </c>
      <c r="C20341" t="s">
        <v>435</v>
      </c>
      <c r="D20341">
        <v>0</v>
      </c>
      <c r="E20341">
        <v>2020</v>
      </c>
    </row>
    <row r="20342" spans="1:5" x14ac:dyDescent="0.25">
      <c r="A20342" t="s">
        <v>396</v>
      </c>
      <c r="B20342" t="s">
        <v>233</v>
      </c>
      <c r="C20342" t="s">
        <v>436</v>
      </c>
      <c r="D20342">
        <v>9369000000</v>
      </c>
      <c r="E20342">
        <v>2018</v>
      </c>
    </row>
    <row r="20343" spans="1:5" x14ac:dyDescent="0.25">
      <c r="A20343" t="s">
        <v>396</v>
      </c>
      <c r="B20343" t="s">
        <v>233</v>
      </c>
      <c r="C20343" t="s">
        <v>436</v>
      </c>
      <c r="D20343">
        <v>9655000000</v>
      </c>
      <c r="E20343">
        <v>2019</v>
      </c>
    </row>
    <row r="20344" spans="1:5" x14ac:dyDescent="0.25">
      <c r="A20344" t="s">
        <v>396</v>
      </c>
      <c r="B20344" t="s">
        <v>233</v>
      </c>
      <c r="C20344" t="s">
        <v>436</v>
      </c>
      <c r="D20344">
        <v>9918000000</v>
      </c>
      <c r="E20344">
        <v>2020</v>
      </c>
    </row>
    <row r="20345" spans="1:5" x14ac:dyDescent="0.25">
      <c r="A20345" t="s">
        <v>396</v>
      </c>
      <c r="B20345" t="s">
        <v>233</v>
      </c>
      <c r="C20345" t="s">
        <v>437</v>
      </c>
      <c r="D20345">
        <v>19763000000</v>
      </c>
      <c r="E20345">
        <v>2018</v>
      </c>
    </row>
    <row r="20346" spans="1:5" x14ac:dyDescent="0.25">
      <c r="A20346" t="s">
        <v>396</v>
      </c>
      <c r="B20346" t="s">
        <v>233</v>
      </c>
      <c r="C20346" t="s">
        <v>437</v>
      </c>
      <c r="D20346">
        <v>19875000000</v>
      </c>
      <c r="E20346">
        <v>2019</v>
      </c>
    </row>
    <row r="20347" spans="1:5" x14ac:dyDescent="0.25">
      <c r="A20347" t="s">
        <v>396</v>
      </c>
      <c r="B20347" t="s">
        <v>233</v>
      </c>
      <c r="C20347" t="s">
        <v>437</v>
      </c>
      <c r="D20347">
        <v>15614000000</v>
      </c>
      <c r="E20347">
        <v>2020</v>
      </c>
    </row>
    <row r="20348" spans="1:5" x14ac:dyDescent="0.25">
      <c r="A20348" t="s">
        <v>396</v>
      </c>
      <c r="B20348" t="s">
        <v>233</v>
      </c>
      <c r="C20348" t="s">
        <v>438</v>
      </c>
      <c r="D20348">
        <v>7124000000</v>
      </c>
      <c r="E20348">
        <v>2018</v>
      </c>
    </row>
    <row r="20349" spans="1:5" x14ac:dyDescent="0.25">
      <c r="A20349" t="s">
        <v>396</v>
      </c>
      <c r="B20349" t="s">
        <v>233</v>
      </c>
      <c r="C20349" t="s">
        <v>438</v>
      </c>
      <c r="D20349">
        <v>6946000000</v>
      </c>
      <c r="E20349">
        <v>2019</v>
      </c>
    </row>
    <row r="20350" spans="1:5" x14ac:dyDescent="0.25">
      <c r="A20350" t="s">
        <v>396</v>
      </c>
      <c r="B20350" t="s">
        <v>233</v>
      </c>
      <c r="C20350" t="s">
        <v>438</v>
      </c>
      <c r="D20350">
        <v>4985000000</v>
      </c>
      <c r="E20350">
        <v>2020</v>
      </c>
    </row>
    <row r="20351" spans="1:5" x14ac:dyDescent="0.25">
      <c r="A20351" t="s">
        <v>396</v>
      </c>
      <c r="B20351" t="s">
        <v>233</v>
      </c>
      <c r="C20351" t="s">
        <v>439</v>
      </c>
      <c r="D20351">
        <v>0</v>
      </c>
      <c r="E20351">
        <v>2018</v>
      </c>
    </row>
    <row r="20352" spans="1:5" x14ac:dyDescent="0.25">
      <c r="A20352" t="s">
        <v>396</v>
      </c>
      <c r="B20352" t="s">
        <v>233</v>
      </c>
      <c r="C20352" t="s">
        <v>439</v>
      </c>
      <c r="D20352">
        <v>0</v>
      </c>
      <c r="E20352">
        <v>2019</v>
      </c>
    </row>
    <row r="20353" spans="1:5" x14ac:dyDescent="0.25">
      <c r="A20353" t="s">
        <v>396</v>
      </c>
      <c r="B20353" t="s">
        <v>233</v>
      </c>
      <c r="C20353" t="s">
        <v>439</v>
      </c>
      <c r="D20353">
        <v>0</v>
      </c>
      <c r="E20353">
        <v>2020</v>
      </c>
    </row>
    <row r="20354" spans="1:5" x14ac:dyDescent="0.25">
      <c r="A20354" t="s">
        <v>396</v>
      </c>
      <c r="B20354" t="s">
        <v>233</v>
      </c>
      <c r="C20354" t="s">
        <v>23</v>
      </c>
      <c r="D20354">
        <v>1554000000</v>
      </c>
      <c r="E20354">
        <v>2018</v>
      </c>
    </row>
    <row r="20355" spans="1:5" x14ac:dyDescent="0.25">
      <c r="A20355" t="s">
        <v>396</v>
      </c>
      <c r="B20355" t="s">
        <v>233</v>
      </c>
      <c r="C20355" t="s">
        <v>23</v>
      </c>
      <c r="D20355">
        <v>1648000000</v>
      </c>
      <c r="E20355">
        <v>2019</v>
      </c>
    </row>
    <row r="20356" spans="1:5" x14ac:dyDescent="0.25">
      <c r="A20356" t="s">
        <v>396</v>
      </c>
      <c r="B20356" t="s">
        <v>233</v>
      </c>
      <c r="C20356" t="s">
        <v>23</v>
      </c>
      <c r="D20356">
        <v>1066000000</v>
      </c>
      <c r="E20356">
        <v>2020</v>
      </c>
    </row>
    <row r="20357" spans="1:5" x14ac:dyDescent="0.25">
      <c r="A20357" t="s">
        <v>396</v>
      </c>
      <c r="B20357" t="s">
        <v>233</v>
      </c>
      <c r="C20357" t="s">
        <v>440</v>
      </c>
      <c r="D20357">
        <v>3392000000</v>
      </c>
      <c r="E20357">
        <v>2018</v>
      </c>
    </row>
    <row r="20358" spans="1:5" x14ac:dyDescent="0.25">
      <c r="A20358" t="s">
        <v>396</v>
      </c>
      <c r="B20358" t="s">
        <v>233</v>
      </c>
      <c r="C20358" t="s">
        <v>440</v>
      </c>
      <c r="D20358">
        <v>3223000000</v>
      </c>
      <c r="E20358">
        <v>2019</v>
      </c>
    </row>
    <row r="20359" spans="1:5" x14ac:dyDescent="0.25">
      <c r="A20359" t="s">
        <v>396</v>
      </c>
      <c r="B20359" t="s">
        <v>233</v>
      </c>
      <c r="C20359" t="s">
        <v>440</v>
      </c>
      <c r="D20359">
        <v>2864000000</v>
      </c>
      <c r="E20359">
        <v>2020</v>
      </c>
    </row>
    <row r="20360" spans="1:5" x14ac:dyDescent="0.25">
      <c r="A20360" t="s">
        <v>396</v>
      </c>
      <c r="B20360" t="s">
        <v>233</v>
      </c>
      <c r="C20360" t="s">
        <v>22</v>
      </c>
      <c r="D20360">
        <v>3254000000</v>
      </c>
      <c r="E20360">
        <v>2018</v>
      </c>
    </row>
    <row r="20361" spans="1:5" x14ac:dyDescent="0.25">
      <c r="A20361" t="s">
        <v>396</v>
      </c>
      <c r="B20361" t="s">
        <v>233</v>
      </c>
      <c r="C20361" t="s">
        <v>22</v>
      </c>
      <c r="D20361">
        <v>4442000000</v>
      </c>
      <c r="E20361">
        <v>2019</v>
      </c>
    </row>
    <row r="20362" spans="1:5" x14ac:dyDescent="0.25">
      <c r="A20362" t="s">
        <v>396</v>
      </c>
      <c r="B20362" t="s">
        <v>233</v>
      </c>
      <c r="C20362" t="s">
        <v>22</v>
      </c>
      <c r="D20362">
        <v>2015000000</v>
      </c>
      <c r="E20362">
        <v>2020</v>
      </c>
    </row>
    <row r="20363" spans="1:5" x14ac:dyDescent="0.25">
      <c r="A20363" t="s">
        <v>396</v>
      </c>
      <c r="B20363" t="s">
        <v>233</v>
      </c>
      <c r="C20363" t="s">
        <v>441</v>
      </c>
      <c r="D20363">
        <v>3056000000</v>
      </c>
      <c r="E20363">
        <v>2018</v>
      </c>
    </row>
    <row r="20364" spans="1:5" x14ac:dyDescent="0.25">
      <c r="A20364" t="s">
        <v>396</v>
      </c>
      <c r="B20364" t="s">
        <v>233</v>
      </c>
      <c r="C20364" t="s">
        <v>441</v>
      </c>
      <c r="D20364">
        <v>4404000000</v>
      </c>
      <c r="E20364">
        <v>2019</v>
      </c>
    </row>
    <row r="20365" spans="1:5" x14ac:dyDescent="0.25">
      <c r="A20365" t="s">
        <v>396</v>
      </c>
      <c r="B20365" t="s">
        <v>233</v>
      </c>
      <c r="C20365" t="s">
        <v>441</v>
      </c>
      <c r="D20365">
        <v>2199000000</v>
      </c>
      <c r="E20365">
        <v>2020</v>
      </c>
    </row>
    <row r="20366" spans="1:5" x14ac:dyDescent="0.25">
      <c r="A20366" t="s">
        <v>396</v>
      </c>
      <c r="B20366" t="s">
        <v>233</v>
      </c>
      <c r="C20366" t="s">
        <v>11</v>
      </c>
      <c r="D20366">
        <v>0</v>
      </c>
      <c r="E20366">
        <v>2018</v>
      </c>
    </row>
    <row r="20367" spans="1:5" x14ac:dyDescent="0.25">
      <c r="A20367" t="s">
        <v>396</v>
      </c>
      <c r="B20367" t="s">
        <v>233</v>
      </c>
      <c r="C20367" t="s">
        <v>11</v>
      </c>
      <c r="D20367">
        <v>0</v>
      </c>
      <c r="E20367">
        <v>2019</v>
      </c>
    </row>
    <row r="20368" spans="1:5" x14ac:dyDescent="0.25">
      <c r="A20368" t="s">
        <v>396</v>
      </c>
      <c r="B20368" t="s">
        <v>233</v>
      </c>
      <c r="C20368" t="s">
        <v>11</v>
      </c>
      <c r="D20368">
        <v>0</v>
      </c>
      <c r="E20368">
        <v>2020</v>
      </c>
    </row>
    <row r="20369" spans="1:5" x14ac:dyDescent="0.25">
      <c r="A20369" t="s">
        <v>396</v>
      </c>
      <c r="B20369" t="s">
        <v>233</v>
      </c>
      <c r="C20369" t="s">
        <v>19</v>
      </c>
      <c r="D20369">
        <v>467374000000</v>
      </c>
      <c r="E20369">
        <v>2018</v>
      </c>
    </row>
    <row r="20370" spans="1:5" x14ac:dyDescent="0.25">
      <c r="A20370" t="s">
        <v>396</v>
      </c>
      <c r="B20370" t="s">
        <v>233</v>
      </c>
      <c r="C20370" t="s">
        <v>19</v>
      </c>
      <c r="D20370">
        <v>495426000000</v>
      </c>
      <c r="E20370">
        <v>2019</v>
      </c>
    </row>
    <row r="20371" spans="1:5" x14ac:dyDescent="0.25">
      <c r="A20371" t="s">
        <v>396</v>
      </c>
      <c r="B20371" t="s">
        <v>233</v>
      </c>
      <c r="C20371" t="s">
        <v>19</v>
      </c>
      <c r="D20371">
        <v>553905000000</v>
      </c>
      <c r="E20371">
        <v>2020</v>
      </c>
    </row>
    <row r="20372" spans="1:5" x14ac:dyDescent="0.25">
      <c r="A20372" t="s">
        <v>396</v>
      </c>
      <c r="B20372" t="s">
        <v>233</v>
      </c>
      <c r="C20372" t="s">
        <v>18</v>
      </c>
      <c r="D20372">
        <v>415717000000</v>
      </c>
      <c r="E20372">
        <v>2018</v>
      </c>
    </row>
    <row r="20373" spans="1:5" x14ac:dyDescent="0.25">
      <c r="A20373" t="s">
        <v>396</v>
      </c>
      <c r="B20373" t="s">
        <v>233</v>
      </c>
      <c r="C20373" t="s">
        <v>18</v>
      </c>
      <c r="D20373">
        <v>442943000000</v>
      </c>
      <c r="E20373">
        <v>2019</v>
      </c>
    </row>
    <row r="20374" spans="1:5" x14ac:dyDescent="0.25">
      <c r="A20374" t="s">
        <v>396</v>
      </c>
      <c r="B20374" t="s">
        <v>233</v>
      </c>
      <c r="C20374" t="s">
        <v>18</v>
      </c>
      <c r="D20374">
        <v>500180000000</v>
      </c>
      <c r="E20374">
        <v>2020</v>
      </c>
    </row>
    <row r="20375" spans="1:5" x14ac:dyDescent="0.25">
      <c r="A20375" t="s">
        <v>396</v>
      </c>
      <c r="B20375" t="s">
        <v>233</v>
      </c>
      <c r="C20375" t="s">
        <v>442</v>
      </c>
      <c r="D20375">
        <v>0</v>
      </c>
      <c r="E20375">
        <v>2018</v>
      </c>
    </row>
    <row r="20376" spans="1:5" x14ac:dyDescent="0.25">
      <c r="A20376" t="s">
        <v>396</v>
      </c>
      <c r="B20376" t="s">
        <v>233</v>
      </c>
      <c r="C20376" t="s">
        <v>442</v>
      </c>
      <c r="D20376">
        <v>0</v>
      </c>
      <c r="E20376">
        <v>2019</v>
      </c>
    </row>
    <row r="20377" spans="1:5" x14ac:dyDescent="0.25">
      <c r="A20377" t="s">
        <v>396</v>
      </c>
      <c r="B20377" t="s">
        <v>233</v>
      </c>
      <c r="C20377" t="s">
        <v>442</v>
      </c>
      <c r="D20377">
        <v>0</v>
      </c>
      <c r="E20377">
        <v>2020</v>
      </c>
    </row>
    <row r="20378" spans="1:5" x14ac:dyDescent="0.25">
      <c r="A20378" t="s">
        <v>396</v>
      </c>
      <c r="B20378" t="s">
        <v>233</v>
      </c>
      <c r="C20378" t="s">
        <v>443</v>
      </c>
      <c r="D20378">
        <v>46050000000</v>
      </c>
      <c r="E20378">
        <v>2018</v>
      </c>
    </row>
    <row r="20379" spans="1:5" x14ac:dyDescent="0.25">
      <c r="A20379" t="s">
        <v>396</v>
      </c>
      <c r="B20379" t="s">
        <v>233</v>
      </c>
      <c r="C20379" t="s">
        <v>443</v>
      </c>
      <c r="D20379">
        <v>418715000000</v>
      </c>
      <c r="E20379">
        <v>2019</v>
      </c>
    </row>
    <row r="20380" spans="1:5" x14ac:dyDescent="0.25">
      <c r="A20380" t="s">
        <v>396</v>
      </c>
      <c r="B20380" t="s">
        <v>233</v>
      </c>
      <c r="C20380" t="s">
        <v>443</v>
      </c>
      <c r="D20380">
        <v>434547000000</v>
      </c>
      <c r="E20380">
        <v>2020</v>
      </c>
    </row>
    <row r="20381" spans="1:5" x14ac:dyDescent="0.25">
      <c r="A20381" t="s">
        <v>396</v>
      </c>
      <c r="B20381" t="s">
        <v>233</v>
      </c>
      <c r="C20381" t="s">
        <v>444</v>
      </c>
      <c r="D20381">
        <v>6638000000</v>
      </c>
      <c r="E20381">
        <v>2018</v>
      </c>
    </row>
    <row r="20382" spans="1:5" x14ac:dyDescent="0.25">
      <c r="A20382" t="s">
        <v>396</v>
      </c>
      <c r="B20382" t="s">
        <v>233</v>
      </c>
      <c r="C20382" t="s">
        <v>444</v>
      </c>
      <c r="D20382">
        <v>8364000000</v>
      </c>
      <c r="E20382">
        <v>2019</v>
      </c>
    </row>
    <row r="20383" spans="1:5" x14ac:dyDescent="0.25">
      <c r="A20383" t="s">
        <v>396</v>
      </c>
      <c r="B20383" t="s">
        <v>233</v>
      </c>
      <c r="C20383" t="s">
        <v>444</v>
      </c>
      <c r="D20383">
        <v>-11932000000</v>
      </c>
      <c r="E20383">
        <v>2020</v>
      </c>
    </row>
    <row r="20384" spans="1:5" x14ac:dyDescent="0.25">
      <c r="A20384" t="s">
        <v>396</v>
      </c>
      <c r="B20384" t="s">
        <v>233</v>
      </c>
      <c r="C20384" t="s">
        <v>445</v>
      </c>
      <c r="D20384">
        <v>-259000000</v>
      </c>
      <c r="E20384">
        <v>2018</v>
      </c>
    </row>
    <row r="20385" spans="1:5" x14ac:dyDescent="0.25">
      <c r="A20385" t="s">
        <v>396</v>
      </c>
      <c r="B20385" t="s">
        <v>233</v>
      </c>
      <c r="C20385" t="s">
        <v>445</v>
      </c>
      <c r="D20385">
        <v>0</v>
      </c>
      <c r="E20385">
        <v>2019</v>
      </c>
    </row>
    <row r="20386" spans="1:5" x14ac:dyDescent="0.25">
      <c r="A20386" t="s">
        <v>396</v>
      </c>
      <c r="B20386" t="s">
        <v>233</v>
      </c>
      <c r="C20386" t="s">
        <v>445</v>
      </c>
      <c r="D20386">
        <v>0</v>
      </c>
      <c r="E20386">
        <v>2020</v>
      </c>
    </row>
    <row r="20387" spans="1:5" x14ac:dyDescent="0.25">
      <c r="A20387" t="s">
        <v>396</v>
      </c>
      <c r="B20387" t="s">
        <v>233</v>
      </c>
      <c r="C20387" t="s">
        <v>446</v>
      </c>
      <c r="D20387">
        <v>0</v>
      </c>
      <c r="E20387">
        <v>2018</v>
      </c>
    </row>
    <row r="20388" spans="1:5" x14ac:dyDescent="0.25">
      <c r="A20388" t="s">
        <v>396</v>
      </c>
      <c r="B20388" t="s">
        <v>233</v>
      </c>
      <c r="C20388" t="s">
        <v>446</v>
      </c>
      <c r="D20388">
        <v>0</v>
      </c>
      <c r="E20388">
        <v>2019</v>
      </c>
    </row>
    <row r="20389" spans="1:5" x14ac:dyDescent="0.25">
      <c r="A20389" t="s">
        <v>396</v>
      </c>
      <c r="B20389" t="s">
        <v>233</v>
      </c>
      <c r="C20389" t="s">
        <v>446</v>
      </c>
      <c r="D20389">
        <v>0</v>
      </c>
      <c r="E20389">
        <v>2020</v>
      </c>
    </row>
    <row r="20390" spans="1:5" x14ac:dyDescent="0.25">
      <c r="A20390" t="s">
        <v>396</v>
      </c>
      <c r="B20390" t="s">
        <v>233</v>
      </c>
      <c r="C20390" t="s">
        <v>447</v>
      </c>
      <c r="D20390">
        <v>361000000</v>
      </c>
      <c r="E20390">
        <v>2018</v>
      </c>
    </row>
    <row r="20391" spans="1:5" x14ac:dyDescent="0.25">
      <c r="A20391" t="s">
        <v>396</v>
      </c>
      <c r="B20391" t="s">
        <v>233</v>
      </c>
      <c r="C20391" t="s">
        <v>447</v>
      </c>
      <c r="D20391">
        <v>17623000000</v>
      </c>
      <c r="E20391">
        <v>2019</v>
      </c>
    </row>
    <row r="20392" spans="1:5" x14ac:dyDescent="0.25">
      <c r="A20392" t="s">
        <v>396</v>
      </c>
      <c r="B20392" t="s">
        <v>233</v>
      </c>
      <c r="C20392" t="s">
        <v>447</v>
      </c>
      <c r="D20392">
        <v>51899000000</v>
      </c>
      <c r="E20392">
        <v>2020</v>
      </c>
    </row>
    <row r="20393" spans="1:5" x14ac:dyDescent="0.25">
      <c r="A20393" t="s">
        <v>396</v>
      </c>
      <c r="B20393" t="s">
        <v>233</v>
      </c>
      <c r="C20393" t="s">
        <v>448</v>
      </c>
      <c r="D20393">
        <v>0</v>
      </c>
      <c r="E20393">
        <v>2018</v>
      </c>
    </row>
    <row r="20394" spans="1:5" x14ac:dyDescent="0.25">
      <c r="A20394" t="s">
        <v>396</v>
      </c>
      <c r="B20394" t="s">
        <v>233</v>
      </c>
      <c r="C20394" t="s">
        <v>448</v>
      </c>
      <c r="D20394">
        <v>0</v>
      </c>
      <c r="E20394">
        <v>2019</v>
      </c>
    </row>
    <row r="20395" spans="1:5" x14ac:dyDescent="0.25">
      <c r="A20395" t="s">
        <v>396</v>
      </c>
      <c r="B20395" t="s">
        <v>233</v>
      </c>
      <c r="C20395" t="s">
        <v>448</v>
      </c>
      <c r="D20395">
        <v>0</v>
      </c>
      <c r="E20395">
        <v>2020</v>
      </c>
    </row>
    <row r="20396" spans="1:5" x14ac:dyDescent="0.25">
      <c r="A20396" t="s">
        <v>396</v>
      </c>
      <c r="B20396" t="s">
        <v>233</v>
      </c>
      <c r="C20396" t="s">
        <v>449</v>
      </c>
      <c r="D20396">
        <v>12108000000</v>
      </c>
      <c r="E20396">
        <v>2018</v>
      </c>
    </row>
    <row r="20397" spans="1:5" x14ac:dyDescent="0.25">
      <c r="A20397" t="s">
        <v>396</v>
      </c>
      <c r="B20397" t="s">
        <v>233</v>
      </c>
      <c r="C20397" t="s">
        <v>449</v>
      </c>
      <c r="D20397">
        <v>8437000000</v>
      </c>
      <c r="E20397">
        <v>2019</v>
      </c>
    </row>
    <row r="20398" spans="1:5" x14ac:dyDescent="0.25">
      <c r="A20398" t="s">
        <v>396</v>
      </c>
      <c r="B20398" t="s">
        <v>233</v>
      </c>
      <c r="C20398" t="s">
        <v>449</v>
      </c>
      <c r="D20398">
        <v>31276000000</v>
      </c>
      <c r="E20398">
        <v>2020</v>
      </c>
    </row>
    <row r="20399" spans="1:5" x14ac:dyDescent="0.25">
      <c r="A20399" t="s">
        <v>396</v>
      </c>
      <c r="B20399" t="s">
        <v>233</v>
      </c>
      <c r="C20399" t="s">
        <v>450</v>
      </c>
      <c r="D20399">
        <v>0</v>
      </c>
      <c r="E20399">
        <v>2018</v>
      </c>
    </row>
    <row r="20400" spans="1:5" x14ac:dyDescent="0.25">
      <c r="A20400" t="s">
        <v>396</v>
      </c>
      <c r="B20400" t="s">
        <v>233</v>
      </c>
      <c r="C20400" t="s">
        <v>450</v>
      </c>
      <c r="D20400">
        <v>0</v>
      </c>
      <c r="E20400">
        <v>2019</v>
      </c>
    </row>
    <row r="20401" spans="1:5" x14ac:dyDescent="0.25">
      <c r="A20401" t="s">
        <v>396</v>
      </c>
      <c r="B20401" t="s">
        <v>233</v>
      </c>
      <c r="C20401" t="s">
        <v>450</v>
      </c>
      <c r="D20401">
        <v>0</v>
      </c>
      <c r="E20401">
        <v>2020</v>
      </c>
    </row>
    <row r="20402" spans="1:5" x14ac:dyDescent="0.25">
      <c r="A20402" t="s">
        <v>396</v>
      </c>
      <c r="B20402" t="s">
        <v>233</v>
      </c>
      <c r="C20402" t="s">
        <v>451</v>
      </c>
      <c r="D20402">
        <v>-3421000000</v>
      </c>
      <c r="E20402">
        <v>2018</v>
      </c>
    </row>
    <row r="20403" spans="1:5" x14ac:dyDescent="0.25">
      <c r="A20403" t="s">
        <v>396</v>
      </c>
      <c r="B20403" t="s">
        <v>233</v>
      </c>
      <c r="C20403" t="s">
        <v>451</v>
      </c>
      <c r="D20403">
        <v>-5345000000</v>
      </c>
      <c r="E20403">
        <v>2019</v>
      </c>
    </row>
    <row r="20404" spans="1:5" x14ac:dyDescent="0.25">
      <c r="A20404" t="s">
        <v>396</v>
      </c>
      <c r="B20404" t="s">
        <v>233</v>
      </c>
      <c r="C20404" t="s">
        <v>451</v>
      </c>
      <c r="D20404">
        <v>-3224000000</v>
      </c>
      <c r="E20404">
        <v>2020</v>
      </c>
    </row>
    <row r="20405" spans="1:5" x14ac:dyDescent="0.25">
      <c r="A20405" t="s">
        <v>396</v>
      </c>
      <c r="B20405" t="s">
        <v>233</v>
      </c>
      <c r="C20405" t="s">
        <v>452</v>
      </c>
      <c r="D20405">
        <v>0</v>
      </c>
      <c r="E20405">
        <v>2018</v>
      </c>
    </row>
    <row r="20406" spans="1:5" x14ac:dyDescent="0.25">
      <c r="A20406" t="s">
        <v>396</v>
      </c>
      <c r="B20406" t="s">
        <v>233</v>
      </c>
      <c r="C20406" t="s">
        <v>452</v>
      </c>
      <c r="D20406">
        <v>0</v>
      </c>
      <c r="E20406">
        <v>2019</v>
      </c>
    </row>
    <row r="20407" spans="1:5" x14ac:dyDescent="0.25">
      <c r="A20407" t="s">
        <v>396</v>
      </c>
      <c r="B20407" t="s">
        <v>233</v>
      </c>
      <c r="C20407" t="s">
        <v>452</v>
      </c>
      <c r="D20407">
        <v>0</v>
      </c>
      <c r="E20407">
        <v>2020</v>
      </c>
    </row>
    <row r="20408" spans="1:5" x14ac:dyDescent="0.25">
      <c r="A20408" t="s">
        <v>396</v>
      </c>
      <c r="B20408" t="s">
        <v>233</v>
      </c>
      <c r="C20408" t="s">
        <v>453</v>
      </c>
      <c r="D20408">
        <v>28000000</v>
      </c>
      <c r="E20408">
        <v>2018</v>
      </c>
    </row>
    <row r="20409" spans="1:5" x14ac:dyDescent="0.25">
      <c r="A20409" t="s">
        <v>396</v>
      </c>
      <c r="B20409" t="s">
        <v>233</v>
      </c>
      <c r="C20409" t="s">
        <v>453</v>
      </c>
      <c r="D20409">
        <v>32000000</v>
      </c>
      <c r="E20409">
        <v>2019</v>
      </c>
    </row>
    <row r="20410" spans="1:5" x14ac:dyDescent="0.25">
      <c r="A20410" t="s">
        <v>396</v>
      </c>
      <c r="B20410" t="s">
        <v>233</v>
      </c>
      <c r="C20410" t="s">
        <v>453</v>
      </c>
      <c r="D20410">
        <v>26000000</v>
      </c>
      <c r="E20410">
        <v>2020</v>
      </c>
    </row>
    <row r="20411" spans="1:5" x14ac:dyDescent="0.25">
      <c r="A20411" t="s">
        <v>396</v>
      </c>
      <c r="B20411" t="s">
        <v>233</v>
      </c>
      <c r="C20411" t="s">
        <v>454</v>
      </c>
      <c r="D20411">
        <v>7096000000</v>
      </c>
      <c r="E20411">
        <v>2018</v>
      </c>
    </row>
    <row r="20412" spans="1:5" x14ac:dyDescent="0.25">
      <c r="A20412" t="s">
        <v>396</v>
      </c>
      <c r="B20412" t="s">
        <v>233</v>
      </c>
      <c r="C20412" t="s">
        <v>454</v>
      </c>
      <c r="D20412">
        <v>6914000000</v>
      </c>
      <c r="E20412">
        <v>2019</v>
      </c>
    </row>
    <row r="20413" spans="1:5" x14ac:dyDescent="0.25">
      <c r="A20413" t="s">
        <v>396</v>
      </c>
      <c r="B20413" t="s">
        <v>233</v>
      </c>
      <c r="C20413" t="s">
        <v>454</v>
      </c>
      <c r="D20413">
        <v>4959000000</v>
      </c>
      <c r="E20413">
        <v>2020</v>
      </c>
    </row>
    <row r="20414" spans="1:5" x14ac:dyDescent="0.25">
      <c r="A20414" t="s">
        <v>396</v>
      </c>
      <c r="B20414" t="s">
        <v>233</v>
      </c>
      <c r="C20414" t="s">
        <v>24</v>
      </c>
      <c r="D20414">
        <v>7124000000</v>
      </c>
      <c r="E20414">
        <v>2018</v>
      </c>
    </row>
    <row r="20415" spans="1:5" x14ac:dyDescent="0.25">
      <c r="A20415" t="s">
        <v>396</v>
      </c>
      <c r="B20415" t="s">
        <v>233</v>
      </c>
      <c r="C20415" t="s">
        <v>24</v>
      </c>
      <c r="D20415">
        <v>6946000000</v>
      </c>
      <c r="E20415">
        <v>2019</v>
      </c>
    </row>
    <row r="20416" spans="1:5" x14ac:dyDescent="0.25">
      <c r="A20416" t="s">
        <v>396</v>
      </c>
      <c r="B20416" t="s">
        <v>233</v>
      </c>
      <c r="C20416" t="s">
        <v>24</v>
      </c>
      <c r="D20416">
        <v>4985000000</v>
      </c>
      <c r="E20416">
        <v>2020</v>
      </c>
    </row>
    <row r="20417" spans="1:5" x14ac:dyDescent="0.25">
      <c r="A20417" t="s">
        <v>396</v>
      </c>
      <c r="B20417" t="s">
        <v>233</v>
      </c>
      <c r="C20417" t="s">
        <v>455</v>
      </c>
      <c r="D20417">
        <v>2457000000</v>
      </c>
      <c r="E20417">
        <v>2018</v>
      </c>
    </row>
    <row r="20418" spans="1:5" x14ac:dyDescent="0.25">
      <c r="A20418" t="s">
        <v>396</v>
      </c>
      <c r="B20418" t="s">
        <v>233</v>
      </c>
      <c r="C20418" t="s">
        <v>455</v>
      </c>
      <c r="D20418">
        <v>3702000000</v>
      </c>
      <c r="E20418">
        <v>2019</v>
      </c>
    </row>
    <row r="20419" spans="1:5" x14ac:dyDescent="0.25">
      <c r="A20419" t="s">
        <v>396</v>
      </c>
      <c r="B20419" t="s">
        <v>233</v>
      </c>
      <c r="C20419" t="s">
        <v>455</v>
      </c>
      <c r="D20419">
        <v>3468000000</v>
      </c>
      <c r="E20419">
        <v>2020</v>
      </c>
    </row>
    <row r="20420" spans="1:5" x14ac:dyDescent="0.25">
      <c r="A20420" t="s">
        <v>396</v>
      </c>
      <c r="B20420" t="s">
        <v>233</v>
      </c>
      <c r="C20420" t="s">
        <v>14</v>
      </c>
      <c r="D20420">
        <v>445921000000</v>
      </c>
      <c r="E20420">
        <v>2018</v>
      </c>
    </row>
    <row r="20421" spans="1:5" x14ac:dyDescent="0.25">
      <c r="A20421" t="s">
        <v>396</v>
      </c>
      <c r="B20421" t="s">
        <v>233</v>
      </c>
      <c r="C20421" t="s">
        <v>14</v>
      </c>
      <c r="D20421">
        <v>473021000000</v>
      </c>
      <c r="E20421">
        <v>2019</v>
      </c>
    </row>
    <row r="20422" spans="1:5" x14ac:dyDescent="0.25">
      <c r="A20422" t="s">
        <v>396</v>
      </c>
      <c r="B20422" t="s">
        <v>233</v>
      </c>
      <c r="C20422" t="s">
        <v>14</v>
      </c>
      <c r="D20422">
        <v>491325000000</v>
      </c>
      <c r="E20422">
        <v>2020</v>
      </c>
    </row>
    <row r="20423" spans="1:5" x14ac:dyDescent="0.25">
      <c r="A20423" t="s">
        <v>396</v>
      </c>
      <c r="B20423" t="s">
        <v>233</v>
      </c>
      <c r="C20423" t="s">
        <v>17</v>
      </c>
      <c r="D20423">
        <v>401578000000</v>
      </c>
      <c r="E20423">
        <v>2018</v>
      </c>
    </row>
    <row r="20424" spans="1:5" x14ac:dyDescent="0.25">
      <c r="A20424" t="s">
        <v>396</v>
      </c>
      <c r="B20424" t="s">
        <v>233</v>
      </c>
      <c r="C20424" t="s">
        <v>17</v>
      </c>
      <c r="D20424">
        <v>419220000000</v>
      </c>
      <c r="E20424">
        <v>2019</v>
      </c>
    </row>
    <row r="20425" spans="1:5" x14ac:dyDescent="0.25">
      <c r="A20425" t="s">
        <v>396</v>
      </c>
      <c r="B20425" t="s">
        <v>233</v>
      </c>
      <c r="C20425" t="s">
        <v>17</v>
      </c>
      <c r="D20425">
        <v>488414000000</v>
      </c>
      <c r="E20425">
        <v>2020</v>
      </c>
    </row>
    <row r="20426" spans="1:5" x14ac:dyDescent="0.25">
      <c r="A20426" t="s">
        <v>396</v>
      </c>
      <c r="B20426" t="s">
        <v>233</v>
      </c>
      <c r="C20426" t="s">
        <v>456</v>
      </c>
      <c r="D20426">
        <v>12464000000</v>
      </c>
      <c r="E20426">
        <v>2018</v>
      </c>
    </row>
    <row r="20427" spans="1:5" x14ac:dyDescent="0.25">
      <c r="A20427" t="s">
        <v>396</v>
      </c>
      <c r="B20427" t="s">
        <v>233</v>
      </c>
      <c r="C20427" t="s">
        <v>456</v>
      </c>
      <c r="D20427">
        <v>12785000000</v>
      </c>
      <c r="E20427">
        <v>2019</v>
      </c>
    </row>
    <row r="20428" spans="1:5" x14ac:dyDescent="0.25">
      <c r="A20428" t="s">
        <v>396</v>
      </c>
      <c r="B20428" t="s">
        <v>233</v>
      </c>
      <c r="C20428" t="s">
        <v>456</v>
      </c>
      <c r="D20428">
        <v>13369000000</v>
      </c>
      <c r="E20428">
        <v>2020</v>
      </c>
    </row>
    <row r="20429" spans="1:5" x14ac:dyDescent="0.25">
      <c r="A20429" t="s">
        <v>396</v>
      </c>
      <c r="B20429" t="s">
        <v>233</v>
      </c>
      <c r="C20429" t="s">
        <v>457</v>
      </c>
      <c r="D20429">
        <v>0</v>
      </c>
      <c r="E20429">
        <v>2018</v>
      </c>
    </row>
    <row r="20430" spans="1:5" x14ac:dyDescent="0.25">
      <c r="A20430" t="s">
        <v>396</v>
      </c>
      <c r="B20430" t="s">
        <v>233</v>
      </c>
      <c r="C20430" t="s">
        <v>457</v>
      </c>
      <c r="D20430">
        <v>0</v>
      </c>
      <c r="E20430">
        <v>2020</v>
      </c>
    </row>
    <row r="20431" spans="1:5" x14ac:dyDescent="0.25">
      <c r="A20431" t="s">
        <v>396</v>
      </c>
      <c r="B20431" t="s">
        <v>233</v>
      </c>
      <c r="C20431" t="s">
        <v>494</v>
      </c>
      <c r="D20431">
        <v>0</v>
      </c>
      <c r="E20431">
        <v>2019</v>
      </c>
    </row>
    <row r="20432" spans="1:5" x14ac:dyDescent="0.25">
      <c r="A20432" t="s">
        <v>396</v>
      </c>
      <c r="B20432" t="s">
        <v>233</v>
      </c>
      <c r="C20432" t="s">
        <v>458</v>
      </c>
      <c r="D20432">
        <v>10755000000</v>
      </c>
      <c r="E20432">
        <v>2018</v>
      </c>
    </row>
    <row r="20433" spans="1:5" x14ac:dyDescent="0.25">
      <c r="A20433" t="s">
        <v>396</v>
      </c>
      <c r="B20433" t="s">
        <v>233</v>
      </c>
      <c r="C20433" t="s">
        <v>458</v>
      </c>
      <c r="D20433">
        <v>11167000000</v>
      </c>
      <c r="E20433">
        <v>2019</v>
      </c>
    </row>
    <row r="20434" spans="1:5" x14ac:dyDescent="0.25">
      <c r="A20434" t="s">
        <v>396</v>
      </c>
      <c r="B20434" t="s">
        <v>233</v>
      </c>
      <c r="C20434" t="s">
        <v>458</v>
      </c>
      <c r="D20434">
        <v>11536000000</v>
      </c>
      <c r="E20434">
        <v>2020</v>
      </c>
    </row>
    <row r="20435" spans="1:5" x14ac:dyDescent="0.25">
      <c r="A20435" t="s">
        <v>396</v>
      </c>
      <c r="B20435" t="s">
        <v>233</v>
      </c>
      <c r="C20435" t="s">
        <v>459</v>
      </c>
      <c r="D20435">
        <v>2363000000</v>
      </c>
      <c r="E20435">
        <v>2018</v>
      </c>
    </row>
    <row r="20436" spans="1:5" x14ac:dyDescent="0.25">
      <c r="A20436" t="s">
        <v>396</v>
      </c>
      <c r="B20436" t="s">
        <v>233</v>
      </c>
      <c r="C20436" t="s">
        <v>459</v>
      </c>
      <c r="D20436">
        <v>2929000000</v>
      </c>
      <c r="E20436">
        <v>2019</v>
      </c>
    </row>
    <row r="20437" spans="1:5" x14ac:dyDescent="0.25">
      <c r="A20437" t="s">
        <v>396</v>
      </c>
      <c r="B20437" t="s">
        <v>233</v>
      </c>
      <c r="C20437" t="s">
        <v>459</v>
      </c>
      <c r="D20437">
        <v>-2005000000</v>
      </c>
      <c r="E20437">
        <v>2020</v>
      </c>
    </row>
    <row r="20438" spans="1:5" x14ac:dyDescent="0.25">
      <c r="A20438" t="s">
        <v>396</v>
      </c>
      <c r="B20438" t="s">
        <v>233</v>
      </c>
      <c r="C20438" t="s">
        <v>460</v>
      </c>
      <c r="D20438">
        <v>-12116000000</v>
      </c>
      <c r="E20438">
        <v>2018</v>
      </c>
    </row>
    <row r="20439" spans="1:5" x14ac:dyDescent="0.25">
      <c r="A20439" t="s">
        <v>396</v>
      </c>
      <c r="B20439" t="s">
        <v>233</v>
      </c>
      <c r="C20439" t="s">
        <v>460</v>
      </c>
      <c r="D20439">
        <v>1989000000</v>
      </c>
      <c r="E20439">
        <v>2019</v>
      </c>
    </row>
    <row r="20440" spans="1:5" x14ac:dyDescent="0.25">
      <c r="A20440" t="s">
        <v>396</v>
      </c>
      <c r="B20440" t="s">
        <v>233</v>
      </c>
      <c r="C20440" t="s">
        <v>460</v>
      </c>
      <c r="D20440">
        <v>58806000000</v>
      </c>
      <c r="E20440">
        <v>2020</v>
      </c>
    </row>
    <row r="20441" spans="1:5" x14ac:dyDescent="0.25">
      <c r="A20441" t="s">
        <v>396</v>
      </c>
      <c r="B20441" t="s">
        <v>233</v>
      </c>
      <c r="C20441" t="s">
        <v>461</v>
      </c>
      <c r="D20441">
        <v>2434000000</v>
      </c>
      <c r="E20441">
        <v>2018</v>
      </c>
    </row>
    <row r="20442" spans="1:5" x14ac:dyDescent="0.25">
      <c r="A20442" t="s">
        <v>396</v>
      </c>
      <c r="B20442" t="s">
        <v>233</v>
      </c>
      <c r="C20442" t="s">
        <v>461</v>
      </c>
      <c r="D20442">
        <v>-10106000000</v>
      </c>
      <c r="E20442">
        <v>2019</v>
      </c>
    </row>
    <row r="20443" spans="1:5" x14ac:dyDescent="0.25">
      <c r="A20443" t="s">
        <v>396</v>
      </c>
      <c r="B20443" t="s">
        <v>233</v>
      </c>
      <c r="C20443" t="s">
        <v>461</v>
      </c>
      <c r="D20443">
        <v>25199000000</v>
      </c>
      <c r="E20443">
        <v>2020</v>
      </c>
    </row>
    <row r="20444" spans="1:5" x14ac:dyDescent="0.25">
      <c r="A20444" t="s">
        <v>396</v>
      </c>
      <c r="B20444" t="s">
        <v>233</v>
      </c>
      <c r="C20444" t="s">
        <v>462</v>
      </c>
      <c r="D20444">
        <v>5823000000</v>
      </c>
      <c r="E20444">
        <v>2018</v>
      </c>
    </row>
    <row r="20445" spans="1:5" x14ac:dyDescent="0.25">
      <c r="A20445" t="s">
        <v>396</v>
      </c>
      <c r="B20445" t="s">
        <v>233</v>
      </c>
      <c r="C20445" t="s">
        <v>462</v>
      </c>
      <c r="D20445">
        <v>-1353000000</v>
      </c>
      <c r="E20445">
        <v>2019</v>
      </c>
    </row>
    <row r="20446" spans="1:5" x14ac:dyDescent="0.25">
      <c r="A20446" t="s">
        <v>396</v>
      </c>
      <c r="B20446" t="s">
        <v>233</v>
      </c>
      <c r="C20446" t="s">
        <v>462</v>
      </c>
      <c r="D20446">
        <v>-2640000000</v>
      </c>
      <c r="E20446">
        <v>2020</v>
      </c>
    </row>
    <row r="20447" spans="1:5" x14ac:dyDescent="0.25">
      <c r="A20447" t="s">
        <v>396</v>
      </c>
      <c r="B20447" t="s">
        <v>233</v>
      </c>
      <c r="C20447" t="s">
        <v>463</v>
      </c>
      <c r="D20447">
        <v>-618000000</v>
      </c>
      <c r="E20447">
        <v>2018</v>
      </c>
    </row>
    <row r="20448" spans="1:5" x14ac:dyDescent="0.25">
      <c r="A20448" t="s">
        <v>396</v>
      </c>
      <c r="B20448" t="s">
        <v>233</v>
      </c>
      <c r="C20448" t="s">
        <v>463</v>
      </c>
      <c r="D20448">
        <v>949000000</v>
      </c>
      <c r="E20448">
        <v>2019</v>
      </c>
    </row>
    <row r="20449" spans="1:5" x14ac:dyDescent="0.25">
      <c r="A20449" t="s">
        <v>396</v>
      </c>
      <c r="B20449" t="s">
        <v>233</v>
      </c>
      <c r="C20449" t="s">
        <v>463</v>
      </c>
      <c r="D20449">
        <v>1695000000</v>
      </c>
      <c r="E20449">
        <v>2020</v>
      </c>
    </row>
    <row r="20450" spans="1:5" x14ac:dyDescent="0.25">
      <c r="A20450" t="s">
        <v>396</v>
      </c>
      <c r="B20450" t="s">
        <v>233</v>
      </c>
      <c r="C20450" t="s">
        <v>12</v>
      </c>
      <c r="D20450">
        <v>0</v>
      </c>
      <c r="E20450">
        <v>2018</v>
      </c>
    </row>
    <row r="20451" spans="1:5" x14ac:dyDescent="0.25">
      <c r="A20451" t="s">
        <v>396</v>
      </c>
      <c r="B20451" t="s">
        <v>233</v>
      </c>
      <c r="C20451" t="s">
        <v>12</v>
      </c>
      <c r="D20451">
        <v>-292082000000</v>
      </c>
      <c r="E20451">
        <v>2019</v>
      </c>
    </row>
    <row r="20452" spans="1:5" x14ac:dyDescent="0.25">
      <c r="A20452" t="s">
        <v>396</v>
      </c>
      <c r="B20452" t="s">
        <v>233</v>
      </c>
      <c r="C20452" t="s">
        <v>12</v>
      </c>
      <c r="D20452">
        <v>-302952000000</v>
      </c>
      <c r="E20452">
        <v>2020</v>
      </c>
    </row>
    <row r="20453" spans="1:5" x14ac:dyDescent="0.25">
      <c r="A20453" t="s">
        <v>396</v>
      </c>
      <c r="B20453" t="s">
        <v>233</v>
      </c>
      <c r="C20453" t="s">
        <v>464</v>
      </c>
      <c r="D20453">
        <v>0</v>
      </c>
      <c r="E20453">
        <v>2018</v>
      </c>
    </row>
    <row r="20454" spans="1:5" x14ac:dyDescent="0.25">
      <c r="A20454" t="s">
        <v>396</v>
      </c>
      <c r="B20454" t="s">
        <v>233</v>
      </c>
      <c r="C20454" t="s">
        <v>464</v>
      </c>
      <c r="D20454">
        <v>-361916000000</v>
      </c>
      <c r="E20454">
        <v>2019</v>
      </c>
    </row>
    <row r="20455" spans="1:5" x14ac:dyDescent="0.25">
      <c r="A20455" t="s">
        <v>396</v>
      </c>
      <c r="B20455" t="s">
        <v>233</v>
      </c>
      <c r="C20455" t="s">
        <v>464</v>
      </c>
      <c r="D20455">
        <v>-413306000000</v>
      </c>
      <c r="E20455">
        <v>2020</v>
      </c>
    </row>
    <row r="20456" spans="1:5" x14ac:dyDescent="0.25">
      <c r="A20456" t="s">
        <v>396</v>
      </c>
      <c r="B20456" t="s">
        <v>233</v>
      </c>
      <c r="C20456" t="s">
        <v>465</v>
      </c>
      <c r="D20456">
        <v>0</v>
      </c>
      <c r="E20456">
        <v>2018</v>
      </c>
    </row>
    <row r="20457" spans="1:5" x14ac:dyDescent="0.25">
      <c r="A20457" t="s">
        <v>396</v>
      </c>
      <c r="B20457" t="s">
        <v>233</v>
      </c>
      <c r="C20457" t="s">
        <v>465</v>
      </c>
      <c r="D20457">
        <v>456441000000</v>
      </c>
      <c r="E20457">
        <v>2019</v>
      </c>
    </row>
    <row r="20458" spans="1:5" x14ac:dyDescent="0.25">
      <c r="A20458" t="s">
        <v>396</v>
      </c>
      <c r="B20458" t="s">
        <v>233</v>
      </c>
      <c r="C20458" t="s">
        <v>465</v>
      </c>
      <c r="D20458">
        <v>478284000000</v>
      </c>
      <c r="E20458">
        <v>2020</v>
      </c>
    </row>
    <row r="20459" spans="1:5" x14ac:dyDescent="0.25">
      <c r="A20459" t="s">
        <v>396</v>
      </c>
      <c r="B20459" t="s">
        <v>233</v>
      </c>
      <c r="C20459" t="s">
        <v>466</v>
      </c>
      <c r="D20459">
        <v>0</v>
      </c>
      <c r="E20459">
        <v>2018</v>
      </c>
    </row>
    <row r="20460" spans="1:5" x14ac:dyDescent="0.25">
      <c r="A20460" t="s">
        <v>396</v>
      </c>
      <c r="B20460" t="s">
        <v>233</v>
      </c>
      <c r="C20460" t="s">
        <v>466</v>
      </c>
      <c r="D20460">
        <v>379053000000</v>
      </c>
      <c r="E20460">
        <v>2019</v>
      </c>
    </row>
    <row r="20461" spans="1:5" x14ac:dyDescent="0.25">
      <c r="A20461" t="s">
        <v>396</v>
      </c>
      <c r="B20461" t="s">
        <v>233</v>
      </c>
      <c r="C20461" t="s">
        <v>466</v>
      </c>
      <c r="D20461">
        <v>430998000000</v>
      </c>
      <c r="E20461">
        <v>2020</v>
      </c>
    </row>
    <row r="20462" spans="1:5" x14ac:dyDescent="0.25">
      <c r="A20462" t="s">
        <v>396</v>
      </c>
      <c r="B20462" t="s">
        <v>233</v>
      </c>
      <c r="C20462" t="s">
        <v>467</v>
      </c>
      <c r="D20462">
        <v>0</v>
      </c>
      <c r="E20462">
        <v>2018</v>
      </c>
    </row>
    <row r="20463" spans="1:5" x14ac:dyDescent="0.25">
      <c r="A20463" t="s">
        <v>396</v>
      </c>
      <c r="B20463" t="s">
        <v>233</v>
      </c>
      <c r="C20463" t="s">
        <v>467</v>
      </c>
      <c r="D20463">
        <v>0</v>
      </c>
      <c r="E20463">
        <v>2019</v>
      </c>
    </row>
    <row r="20464" spans="1:5" x14ac:dyDescent="0.25">
      <c r="A20464" t="s">
        <v>396</v>
      </c>
      <c r="B20464" t="s">
        <v>233</v>
      </c>
      <c r="C20464" t="s">
        <v>467</v>
      </c>
      <c r="D20464">
        <v>0</v>
      </c>
      <c r="E20464">
        <v>2020</v>
      </c>
    </row>
    <row r="20465" spans="1:5" x14ac:dyDescent="0.25">
      <c r="A20465" t="s">
        <v>396</v>
      </c>
      <c r="B20465" t="s">
        <v>233</v>
      </c>
      <c r="C20465" t="s">
        <v>468</v>
      </c>
      <c r="D20465">
        <v>910000000</v>
      </c>
      <c r="E20465">
        <v>2018</v>
      </c>
    </row>
    <row r="20466" spans="1:5" x14ac:dyDescent="0.25">
      <c r="A20466" t="s">
        <v>396</v>
      </c>
      <c r="B20466" t="s">
        <v>233</v>
      </c>
      <c r="C20466" t="s">
        <v>468</v>
      </c>
      <c r="D20466">
        <v>926000000</v>
      </c>
      <c r="E20466">
        <v>2019</v>
      </c>
    </row>
    <row r="20467" spans="1:5" x14ac:dyDescent="0.25">
      <c r="A20467" t="s">
        <v>396</v>
      </c>
      <c r="B20467" t="s">
        <v>233</v>
      </c>
      <c r="C20467" t="s">
        <v>468</v>
      </c>
      <c r="D20467">
        <v>748000000</v>
      </c>
      <c r="E20467">
        <v>2020</v>
      </c>
    </row>
    <row r="20468" spans="1:5" x14ac:dyDescent="0.25">
      <c r="A20468" t="s">
        <v>396</v>
      </c>
      <c r="B20468" t="s">
        <v>233</v>
      </c>
      <c r="C20468" t="s">
        <v>469</v>
      </c>
      <c r="D20468">
        <v>2366000000</v>
      </c>
      <c r="E20468">
        <v>2018</v>
      </c>
    </row>
    <row r="20469" spans="1:5" x14ac:dyDescent="0.25">
      <c r="A20469" t="s">
        <v>396</v>
      </c>
      <c r="B20469" t="s">
        <v>233</v>
      </c>
      <c r="C20469" t="s">
        <v>469</v>
      </c>
      <c r="D20469">
        <v>2745000000</v>
      </c>
      <c r="E20469">
        <v>2019</v>
      </c>
    </row>
    <row r="20470" spans="1:5" x14ac:dyDescent="0.25">
      <c r="A20470" t="s">
        <v>396</v>
      </c>
      <c r="B20470" t="s">
        <v>233</v>
      </c>
      <c r="C20470" t="s">
        <v>469</v>
      </c>
      <c r="D20470">
        <v>2852000000</v>
      </c>
      <c r="E20470">
        <v>2020</v>
      </c>
    </row>
    <row r="20471" spans="1:5" x14ac:dyDescent="0.25">
      <c r="A20471" t="s">
        <v>396</v>
      </c>
      <c r="B20471" t="s">
        <v>233</v>
      </c>
      <c r="C20471" t="s">
        <v>470</v>
      </c>
      <c r="D20471">
        <v>9793000000</v>
      </c>
      <c r="E20471">
        <v>2018</v>
      </c>
    </row>
    <row r="20472" spans="1:5" x14ac:dyDescent="0.25">
      <c r="A20472" t="s">
        <v>396</v>
      </c>
      <c r="B20472" t="s">
        <v>233</v>
      </c>
      <c r="C20472" t="s">
        <v>470</v>
      </c>
      <c r="D20472">
        <v>6701000000</v>
      </c>
      <c r="E20472">
        <v>2019</v>
      </c>
    </row>
    <row r="20473" spans="1:5" x14ac:dyDescent="0.25">
      <c r="A20473" t="s">
        <v>396</v>
      </c>
      <c r="B20473" t="s">
        <v>233</v>
      </c>
      <c r="C20473" t="s">
        <v>470</v>
      </c>
      <c r="D20473">
        <v>0</v>
      </c>
      <c r="E20473">
        <v>2020</v>
      </c>
    </row>
    <row r="20474" spans="1:5" x14ac:dyDescent="0.25">
      <c r="A20474" t="s">
        <v>396</v>
      </c>
      <c r="B20474" t="s">
        <v>233</v>
      </c>
      <c r="C20474" t="s">
        <v>471</v>
      </c>
      <c r="D20474">
        <v>0</v>
      </c>
      <c r="E20474">
        <v>2018</v>
      </c>
    </row>
    <row r="20475" spans="1:5" x14ac:dyDescent="0.25">
      <c r="A20475" t="s">
        <v>396</v>
      </c>
      <c r="B20475" t="s">
        <v>233</v>
      </c>
      <c r="C20475" t="s">
        <v>471</v>
      </c>
      <c r="D20475">
        <v>0</v>
      </c>
      <c r="E20475">
        <v>2019</v>
      </c>
    </row>
    <row r="20476" spans="1:5" x14ac:dyDescent="0.25">
      <c r="A20476" t="s">
        <v>396</v>
      </c>
      <c r="B20476" t="s">
        <v>233</v>
      </c>
      <c r="C20476" t="s">
        <v>471</v>
      </c>
      <c r="D20476">
        <v>0</v>
      </c>
      <c r="E20476">
        <v>2020</v>
      </c>
    </row>
    <row r="20477" spans="1:5" x14ac:dyDescent="0.25">
      <c r="A20477" t="s">
        <v>396</v>
      </c>
      <c r="B20477" t="s">
        <v>233</v>
      </c>
      <c r="C20477" t="s">
        <v>472</v>
      </c>
      <c r="D20477">
        <v>0</v>
      </c>
      <c r="E20477">
        <v>2018</v>
      </c>
    </row>
    <row r="20478" spans="1:5" x14ac:dyDescent="0.25">
      <c r="A20478" t="s">
        <v>396</v>
      </c>
      <c r="B20478" t="s">
        <v>233</v>
      </c>
      <c r="C20478" t="s">
        <v>472</v>
      </c>
      <c r="D20478">
        <v>0</v>
      </c>
      <c r="E20478">
        <v>2019</v>
      </c>
    </row>
    <row r="20479" spans="1:5" x14ac:dyDescent="0.25">
      <c r="A20479" t="s">
        <v>396</v>
      </c>
      <c r="B20479" t="s">
        <v>233</v>
      </c>
      <c r="C20479" t="s">
        <v>472</v>
      </c>
      <c r="D20479">
        <v>0</v>
      </c>
      <c r="E20479">
        <v>2020</v>
      </c>
    </row>
    <row r="20480" spans="1:5" x14ac:dyDescent="0.25">
      <c r="A20480" t="s">
        <v>396</v>
      </c>
      <c r="B20480" t="s">
        <v>233</v>
      </c>
      <c r="C20480" t="s">
        <v>473</v>
      </c>
      <c r="D20480">
        <v>5984000000</v>
      </c>
      <c r="E20480">
        <v>2018</v>
      </c>
    </row>
    <row r="20481" spans="1:5" x14ac:dyDescent="0.25">
      <c r="A20481" t="s">
        <v>396</v>
      </c>
      <c r="B20481" t="s">
        <v>233</v>
      </c>
      <c r="C20481" t="s">
        <v>473</v>
      </c>
      <c r="D20481">
        <v>5984000000</v>
      </c>
      <c r="E20481">
        <v>2019</v>
      </c>
    </row>
    <row r="20482" spans="1:5" x14ac:dyDescent="0.25">
      <c r="A20482" t="s">
        <v>396</v>
      </c>
      <c r="B20482" t="s">
        <v>233</v>
      </c>
      <c r="C20482" t="s">
        <v>473</v>
      </c>
      <c r="D20482">
        <v>5983000000</v>
      </c>
      <c r="E20482">
        <v>2020</v>
      </c>
    </row>
    <row r="20483" spans="1:5" x14ac:dyDescent="0.25">
      <c r="A20483" t="s">
        <v>396</v>
      </c>
      <c r="B20483" t="s">
        <v>233</v>
      </c>
      <c r="C20483" t="s">
        <v>474</v>
      </c>
      <c r="D20483">
        <v>11411000000</v>
      </c>
      <c r="E20483">
        <v>2018</v>
      </c>
    </row>
    <row r="20484" spans="1:5" x14ac:dyDescent="0.25">
      <c r="A20484" t="s">
        <v>396</v>
      </c>
      <c r="B20484" t="s">
        <v>233</v>
      </c>
      <c r="C20484" t="s">
        <v>474</v>
      </c>
      <c r="D20484">
        <v>11454000000</v>
      </c>
      <c r="E20484">
        <v>2019</v>
      </c>
    </row>
    <row r="20485" spans="1:5" x14ac:dyDescent="0.25">
      <c r="A20485" t="s">
        <v>396</v>
      </c>
      <c r="B20485" t="s">
        <v>233</v>
      </c>
      <c r="C20485" t="s">
        <v>474</v>
      </c>
      <c r="D20485">
        <v>40639000000</v>
      </c>
      <c r="E20485">
        <v>2020</v>
      </c>
    </row>
    <row r="20486" spans="1:5" x14ac:dyDescent="0.25">
      <c r="A20486" t="s">
        <v>396</v>
      </c>
      <c r="B20486" t="s">
        <v>233</v>
      </c>
      <c r="C20486" t="s">
        <v>475</v>
      </c>
      <c r="D20486">
        <v>651000000</v>
      </c>
      <c r="E20486">
        <v>2018</v>
      </c>
    </row>
    <row r="20487" spans="1:5" x14ac:dyDescent="0.25">
      <c r="A20487" t="s">
        <v>396</v>
      </c>
      <c r="B20487" t="s">
        <v>233</v>
      </c>
      <c r="C20487" t="s">
        <v>475</v>
      </c>
      <c r="D20487">
        <v>88000000</v>
      </c>
      <c r="E20487">
        <v>2019</v>
      </c>
    </row>
    <row r="20488" spans="1:5" x14ac:dyDescent="0.25">
      <c r="A20488" t="s">
        <v>396</v>
      </c>
      <c r="B20488" t="s">
        <v>233</v>
      </c>
      <c r="C20488" t="s">
        <v>475</v>
      </c>
      <c r="D20488">
        <v>501000000</v>
      </c>
      <c r="E20488">
        <v>2020</v>
      </c>
    </row>
    <row r="20489" spans="1:5" x14ac:dyDescent="0.25">
      <c r="A20489" t="s">
        <v>396</v>
      </c>
      <c r="B20489" t="s">
        <v>233</v>
      </c>
      <c r="C20489" t="s">
        <v>476</v>
      </c>
      <c r="D20489">
        <v>1379000000</v>
      </c>
      <c r="E20489">
        <v>2018</v>
      </c>
    </row>
    <row r="20490" spans="1:5" x14ac:dyDescent="0.25">
      <c r="A20490" t="s">
        <v>396</v>
      </c>
      <c r="B20490" t="s">
        <v>233</v>
      </c>
      <c r="C20490" t="s">
        <v>476</v>
      </c>
      <c r="D20490">
        <v>1504000000</v>
      </c>
      <c r="E20490">
        <v>2019</v>
      </c>
    </row>
    <row r="20491" spans="1:5" x14ac:dyDescent="0.25">
      <c r="A20491" t="s">
        <v>396</v>
      </c>
      <c r="B20491" t="s">
        <v>233</v>
      </c>
      <c r="C20491" t="s">
        <v>476</v>
      </c>
      <c r="D20491">
        <v>3806000000</v>
      </c>
      <c r="E20491">
        <v>2020</v>
      </c>
    </row>
    <row r="20492" spans="1:5" x14ac:dyDescent="0.25">
      <c r="A20492" t="s">
        <v>396</v>
      </c>
      <c r="B20492" t="s">
        <v>233</v>
      </c>
      <c r="C20492" t="s">
        <v>477</v>
      </c>
      <c r="D20492">
        <v>2822000000</v>
      </c>
      <c r="E20492">
        <v>2018</v>
      </c>
    </row>
    <row r="20493" spans="1:5" x14ac:dyDescent="0.25">
      <c r="A20493" t="s">
        <v>396</v>
      </c>
      <c r="B20493" t="s">
        <v>233</v>
      </c>
      <c r="C20493" t="s">
        <v>477</v>
      </c>
      <c r="D20493">
        <v>4525000000</v>
      </c>
      <c r="E20493">
        <v>2019</v>
      </c>
    </row>
    <row r="20494" spans="1:5" x14ac:dyDescent="0.25">
      <c r="A20494" t="s">
        <v>396</v>
      </c>
      <c r="B20494" t="s">
        <v>233</v>
      </c>
      <c r="C20494" t="s">
        <v>477</v>
      </c>
      <c r="D20494">
        <v>1672000000</v>
      </c>
      <c r="E20494">
        <v>2020</v>
      </c>
    </row>
    <row r="20495" spans="1:5" x14ac:dyDescent="0.25">
      <c r="A20495" t="s">
        <v>396</v>
      </c>
      <c r="B20495" t="s">
        <v>233</v>
      </c>
      <c r="C20495" t="s">
        <v>478</v>
      </c>
      <c r="D20495">
        <v>0</v>
      </c>
      <c r="E20495">
        <v>2018</v>
      </c>
    </row>
    <row r="20496" spans="1:5" x14ac:dyDescent="0.25">
      <c r="A20496" t="s">
        <v>396</v>
      </c>
      <c r="B20496" t="s">
        <v>233</v>
      </c>
      <c r="C20496" t="s">
        <v>478</v>
      </c>
      <c r="D20496">
        <v>0</v>
      </c>
      <c r="E20496">
        <v>2019</v>
      </c>
    </row>
    <row r="20497" spans="1:5" x14ac:dyDescent="0.25">
      <c r="A20497" t="s">
        <v>396</v>
      </c>
      <c r="B20497" t="s">
        <v>233</v>
      </c>
      <c r="C20497" t="s">
        <v>478</v>
      </c>
      <c r="D20497">
        <v>0</v>
      </c>
      <c r="E20497">
        <v>2020</v>
      </c>
    </row>
    <row r="20498" spans="1:5" x14ac:dyDescent="0.25">
      <c r="A20498" t="s">
        <v>396</v>
      </c>
      <c r="B20498" t="s">
        <v>233</v>
      </c>
      <c r="C20498" t="s">
        <v>479</v>
      </c>
      <c r="D20498">
        <v>59065000000</v>
      </c>
      <c r="E20498">
        <v>2018</v>
      </c>
    </row>
    <row r="20499" spans="1:5" x14ac:dyDescent="0.25">
      <c r="A20499" t="s">
        <v>396</v>
      </c>
      <c r="B20499" t="s">
        <v>233</v>
      </c>
      <c r="C20499" t="s">
        <v>479</v>
      </c>
      <c r="D20499">
        <v>63186000000</v>
      </c>
      <c r="E20499">
        <v>2019</v>
      </c>
    </row>
    <row r="20500" spans="1:5" x14ac:dyDescent="0.25">
      <c r="A20500" t="s">
        <v>396</v>
      </c>
      <c r="B20500" t="s">
        <v>233</v>
      </c>
      <c r="C20500" t="s">
        <v>479</v>
      </c>
      <c r="D20500">
        <v>64188000000</v>
      </c>
      <c r="E20500">
        <v>2020</v>
      </c>
    </row>
    <row r="20501" spans="1:5" x14ac:dyDescent="0.25">
      <c r="A20501" t="s">
        <v>396</v>
      </c>
      <c r="B20501" t="s">
        <v>233</v>
      </c>
      <c r="C20501" t="s">
        <v>480</v>
      </c>
      <c r="D20501">
        <v>21142000000</v>
      </c>
      <c r="E20501">
        <v>2018</v>
      </c>
    </row>
    <row r="20502" spans="1:5" x14ac:dyDescent="0.25">
      <c r="A20502" t="s">
        <v>396</v>
      </c>
      <c r="B20502" t="s">
        <v>233</v>
      </c>
      <c r="C20502" t="s">
        <v>480</v>
      </c>
      <c r="D20502">
        <v>21379000000</v>
      </c>
      <c r="E20502">
        <v>2019</v>
      </c>
    </row>
    <row r="20503" spans="1:5" x14ac:dyDescent="0.25">
      <c r="A20503" t="s">
        <v>396</v>
      </c>
      <c r="B20503" t="s">
        <v>233</v>
      </c>
      <c r="C20503" t="s">
        <v>480</v>
      </c>
      <c r="D20503">
        <v>19420000000</v>
      </c>
      <c r="E20503">
        <v>2020</v>
      </c>
    </row>
    <row r="20504" spans="1:5" x14ac:dyDescent="0.25">
      <c r="A20504" t="s">
        <v>396</v>
      </c>
      <c r="B20504" t="s">
        <v>233</v>
      </c>
      <c r="C20504" t="s">
        <v>481</v>
      </c>
      <c r="D20504">
        <v>10594000000</v>
      </c>
      <c r="E20504">
        <v>2018</v>
      </c>
    </row>
    <row r="20505" spans="1:5" x14ac:dyDescent="0.25">
      <c r="A20505" t="s">
        <v>396</v>
      </c>
      <c r="B20505" t="s">
        <v>233</v>
      </c>
      <c r="C20505" t="s">
        <v>481</v>
      </c>
      <c r="D20505">
        <v>10999000000</v>
      </c>
      <c r="E20505">
        <v>2019</v>
      </c>
    </row>
    <row r="20506" spans="1:5" x14ac:dyDescent="0.25">
      <c r="A20506" t="s">
        <v>396</v>
      </c>
      <c r="B20506" t="s">
        <v>233</v>
      </c>
      <c r="C20506" t="s">
        <v>481</v>
      </c>
      <c r="D20506">
        <v>11360000000</v>
      </c>
      <c r="E20506">
        <v>2020</v>
      </c>
    </row>
    <row r="20507" spans="1:5" x14ac:dyDescent="0.25">
      <c r="A20507" t="s">
        <v>396</v>
      </c>
      <c r="B20507" t="s">
        <v>233</v>
      </c>
      <c r="C20507" t="s">
        <v>482</v>
      </c>
      <c r="D20507">
        <v>14139000000</v>
      </c>
      <c r="E20507">
        <v>2018</v>
      </c>
    </row>
    <row r="20508" spans="1:5" x14ac:dyDescent="0.25">
      <c r="A20508" t="s">
        <v>396</v>
      </c>
      <c r="B20508" t="s">
        <v>233</v>
      </c>
      <c r="C20508" t="s">
        <v>482</v>
      </c>
      <c r="D20508">
        <v>23723000000</v>
      </c>
      <c r="E20508">
        <v>2019</v>
      </c>
    </row>
    <row r="20509" spans="1:5" x14ac:dyDescent="0.25">
      <c r="A20509" t="s">
        <v>396</v>
      </c>
      <c r="B20509" t="s">
        <v>233</v>
      </c>
      <c r="C20509" t="s">
        <v>482</v>
      </c>
      <c r="D20509">
        <v>11766000000</v>
      </c>
      <c r="E20509">
        <v>2020</v>
      </c>
    </row>
    <row r="20510" spans="1:5" x14ac:dyDescent="0.25">
      <c r="A20510" t="s">
        <v>396</v>
      </c>
      <c r="B20510" t="s">
        <v>233</v>
      </c>
      <c r="C20510" t="s">
        <v>483</v>
      </c>
      <c r="D20510">
        <v>0</v>
      </c>
      <c r="E20510">
        <v>2018</v>
      </c>
    </row>
    <row r="20511" spans="1:5" x14ac:dyDescent="0.25">
      <c r="A20511" t="s">
        <v>396</v>
      </c>
      <c r="B20511" t="s">
        <v>233</v>
      </c>
      <c r="C20511" t="s">
        <v>483</v>
      </c>
      <c r="D20511">
        <v>0</v>
      </c>
      <c r="E20511">
        <v>2019</v>
      </c>
    </row>
    <row r="20512" spans="1:5" x14ac:dyDescent="0.25">
      <c r="A20512" t="s">
        <v>396</v>
      </c>
      <c r="B20512" t="s">
        <v>233</v>
      </c>
      <c r="C20512" t="s">
        <v>483</v>
      </c>
      <c r="D20512">
        <v>0</v>
      </c>
      <c r="E20512">
        <v>2020</v>
      </c>
    </row>
    <row r="20513" spans="1:5" x14ac:dyDescent="0.25">
      <c r="A20513" t="s">
        <v>396</v>
      </c>
      <c r="B20513" t="s">
        <v>233</v>
      </c>
      <c r="C20513" t="s">
        <v>484</v>
      </c>
      <c r="D20513">
        <v>0</v>
      </c>
      <c r="E20513">
        <v>2018</v>
      </c>
    </row>
    <row r="20514" spans="1:5" x14ac:dyDescent="0.25">
      <c r="A20514" t="s">
        <v>396</v>
      </c>
      <c r="B20514" t="s">
        <v>233</v>
      </c>
      <c r="C20514" t="s">
        <v>484</v>
      </c>
      <c r="D20514">
        <v>0</v>
      </c>
      <c r="E20514">
        <v>2019</v>
      </c>
    </row>
    <row r="20515" spans="1:5" x14ac:dyDescent="0.25">
      <c r="A20515" t="s">
        <v>396</v>
      </c>
      <c r="B20515" t="s">
        <v>233</v>
      </c>
      <c r="C20515" t="s">
        <v>484</v>
      </c>
      <c r="D20515">
        <v>0</v>
      </c>
      <c r="E20515">
        <v>2020</v>
      </c>
    </row>
    <row r="20516" spans="1:5" x14ac:dyDescent="0.25">
      <c r="A20516" t="s">
        <v>396</v>
      </c>
      <c r="B20516" t="s">
        <v>233</v>
      </c>
      <c r="C20516" t="s">
        <v>485</v>
      </c>
      <c r="D20516">
        <v>51029000000</v>
      </c>
      <c r="E20516">
        <v>2018</v>
      </c>
    </row>
    <row r="20517" spans="1:5" x14ac:dyDescent="0.25">
      <c r="A20517" t="s">
        <v>396</v>
      </c>
      <c r="B20517" t="s">
        <v>233</v>
      </c>
      <c r="C20517" t="s">
        <v>485</v>
      </c>
      <c r="D20517">
        <v>53095000000</v>
      </c>
      <c r="E20517">
        <v>2020</v>
      </c>
    </row>
    <row r="20518" spans="1:5" x14ac:dyDescent="0.25">
      <c r="A20518" t="s">
        <v>396</v>
      </c>
      <c r="B20518" t="s">
        <v>233</v>
      </c>
      <c r="C20518" t="s">
        <v>495</v>
      </c>
      <c r="D20518">
        <v>0</v>
      </c>
      <c r="E20518">
        <v>2019</v>
      </c>
    </row>
    <row r="20519" spans="1:5" x14ac:dyDescent="0.25">
      <c r="A20519" t="s">
        <v>396</v>
      </c>
      <c r="B20519" t="s">
        <v>233</v>
      </c>
      <c r="C20519" t="s">
        <v>486</v>
      </c>
      <c r="D20519">
        <v>1948000000</v>
      </c>
      <c r="E20519">
        <v>2018</v>
      </c>
    </row>
    <row r="20520" spans="1:5" x14ac:dyDescent="0.25">
      <c r="A20520" t="s">
        <v>396</v>
      </c>
      <c r="B20520" t="s">
        <v>233</v>
      </c>
      <c r="C20520" t="s">
        <v>486</v>
      </c>
      <c r="D20520">
        <v>952000000</v>
      </c>
      <c r="E20520">
        <v>2019</v>
      </c>
    </row>
    <row r="20521" spans="1:5" x14ac:dyDescent="0.25">
      <c r="A20521" t="s">
        <v>396</v>
      </c>
      <c r="B20521" t="s">
        <v>233</v>
      </c>
      <c r="C20521" t="s">
        <v>486</v>
      </c>
      <c r="D20521">
        <v>40175000000</v>
      </c>
      <c r="E20521">
        <v>2020</v>
      </c>
    </row>
    <row r="20522" spans="1:5" x14ac:dyDescent="0.25">
      <c r="A20522" t="s">
        <v>398</v>
      </c>
      <c r="B20522" t="s">
        <v>235</v>
      </c>
      <c r="C20522" t="s">
        <v>411</v>
      </c>
      <c r="D20522">
        <v>2244000000</v>
      </c>
      <c r="E20522">
        <v>2018</v>
      </c>
    </row>
    <row r="20523" spans="1:5" x14ac:dyDescent="0.25">
      <c r="A20523" t="s">
        <v>398</v>
      </c>
      <c r="B20523" t="s">
        <v>235</v>
      </c>
      <c r="C20523" t="s">
        <v>411</v>
      </c>
      <c r="D20523">
        <v>2577000000</v>
      </c>
      <c r="E20523">
        <v>2019</v>
      </c>
    </row>
    <row r="20524" spans="1:5" x14ac:dyDescent="0.25">
      <c r="A20524" t="s">
        <v>398</v>
      </c>
      <c r="B20524" t="s">
        <v>235</v>
      </c>
      <c r="C20524" t="s">
        <v>411</v>
      </c>
      <c r="D20524">
        <v>2835000000</v>
      </c>
      <c r="E20524">
        <v>2020</v>
      </c>
    </row>
    <row r="20525" spans="1:5" x14ac:dyDescent="0.25">
      <c r="A20525" t="s">
        <v>398</v>
      </c>
      <c r="B20525" t="s">
        <v>235</v>
      </c>
      <c r="C20525" t="s">
        <v>10</v>
      </c>
      <c r="D20525">
        <v>1208000000</v>
      </c>
      <c r="E20525">
        <v>2018</v>
      </c>
    </row>
    <row r="20526" spans="1:5" x14ac:dyDescent="0.25">
      <c r="A20526" t="s">
        <v>398</v>
      </c>
      <c r="B20526" t="s">
        <v>235</v>
      </c>
      <c r="C20526" t="s">
        <v>10</v>
      </c>
      <c r="D20526">
        <v>1542000000</v>
      </c>
      <c r="E20526">
        <v>2019</v>
      </c>
    </row>
    <row r="20527" spans="1:5" x14ac:dyDescent="0.25">
      <c r="A20527" t="s">
        <v>398</v>
      </c>
      <c r="B20527" t="s">
        <v>235</v>
      </c>
      <c r="C20527" t="s">
        <v>10</v>
      </c>
      <c r="D20527">
        <v>1618000000</v>
      </c>
      <c r="E20527">
        <v>2020</v>
      </c>
    </row>
    <row r="20528" spans="1:5" x14ac:dyDescent="0.25">
      <c r="A20528" t="s">
        <v>398</v>
      </c>
      <c r="B20528" t="s">
        <v>235</v>
      </c>
      <c r="C20528" t="s">
        <v>412</v>
      </c>
      <c r="D20528">
        <v>16678000000</v>
      </c>
      <c r="E20528">
        <v>2018</v>
      </c>
    </row>
    <row r="20529" spans="1:5" x14ac:dyDescent="0.25">
      <c r="A20529" t="s">
        <v>398</v>
      </c>
      <c r="B20529" t="s">
        <v>235</v>
      </c>
      <c r="C20529" t="s">
        <v>412</v>
      </c>
      <c r="D20529">
        <v>16541000000</v>
      </c>
      <c r="E20529">
        <v>2019</v>
      </c>
    </row>
    <row r="20530" spans="1:5" x14ac:dyDescent="0.25">
      <c r="A20530" t="s">
        <v>398</v>
      </c>
      <c r="B20530" t="s">
        <v>235</v>
      </c>
      <c r="C20530" t="s">
        <v>412</v>
      </c>
      <c r="D20530">
        <v>16721000000</v>
      </c>
      <c r="E20530">
        <v>2020</v>
      </c>
    </row>
    <row r="20531" spans="1:5" x14ac:dyDescent="0.25">
      <c r="A20531" t="s">
        <v>398</v>
      </c>
      <c r="B20531" t="s">
        <v>235</v>
      </c>
      <c r="C20531" t="s">
        <v>413</v>
      </c>
      <c r="D20531">
        <v>-1014000000</v>
      </c>
      <c r="E20531">
        <v>2018</v>
      </c>
    </row>
    <row r="20532" spans="1:5" x14ac:dyDescent="0.25">
      <c r="A20532" t="s">
        <v>398</v>
      </c>
      <c r="B20532" t="s">
        <v>235</v>
      </c>
      <c r="C20532" t="s">
        <v>413</v>
      </c>
      <c r="D20532">
        <v>350000000</v>
      </c>
      <c r="E20532">
        <v>2019</v>
      </c>
    </row>
    <row r="20533" spans="1:5" x14ac:dyDescent="0.25">
      <c r="A20533" t="s">
        <v>398</v>
      </c>
      <c r="B20533" t="s">
        <v>235</v>
      </c>
      <c r="C20533" t="s">
        <v>413</v>
      </c>
      <c r="D20533">
        <v>578000000</v>
      </c>
      <c r="E20533">
        <v>2020</v>
      </c>
    </row>
    <row r="20534" spans="1:5" x14ac:dyDescent="0.25">
      <c r="A20534" t="s">
        <v>398</v>
      </c>
      <c r="B20534" t="s">
        <v>235</v>
      </c>
      <c r="C20534" t="s">
        <v>15</v>
      </c>
      <c r="D20534">
        <v>69225000000</v>
      </c>
      <c r="E20534">
        <v>2018</v>
      </c>
    </row>
    <row r="20535" spans="1:5" x14ac:dyDescent="0.25">
      <c r="A20535" t="s">
        <v>398</v>
      </c>
      <c r="B20535" t="s">
        <v>235</v>
      </c>
      <c r="C20535" t="s">
        <v>15</v>
      </c>
      <c r="D20535">
        <v>72574000000</v>
      </c>
      <c r="E20535">
        <v>2019</v>
      </c>
    </row>
    <row r="20536" spans="1:5" x14ac:dyDescent="0.25">
      <c r="A20536" t="s">
        <v>398</v>
      </c>
      <c r="B20536" t="s">
        <v>235</v>
      </c>
      <c r="C20536" t="s">
        <v>15</v>
      </c>
      <c r="D20536">
        <v>80919000000</v>
      </c>
      <c r="E20536">
        <v>2020</v>
      </c>
    </row>
    <row r="20537" spans="1:5" x14ac:dyDescent="0.25">
      <c r="A20537" t="s">
        <v>398</v>
      </c>
      <c r="B20537" t="s">
        <v>235</v>
      </c>
      <c r="C20537" t="s">
        <v>414</v>
      </c>
      <c r="D20537">
        <v>-718000000</v>
      </c>
      <c r="E20537">
        <v>2018</v>
      </c>
    </row>
    <row r="20538" spans="1:5" x14ac:dyDescent="0.25">
      <c r="A20538" t="s">
        <v>398</v>
      </c>
      <c r="B20538" t="s">
        <v>235</v>
      </c>
      <c r="C20538" t="s">
        <v>414</v>
      </c>
      <c r="D20538">
        <v>-756000000</v>
      </c>
      <c r="E20538">
        <v>2019</v>
      </c>
    </row>
    <row r="20539" spans="1:5" x14ac:dyDescent="0.25">
      <c r="A20539" t="s">
        <v>398</v>
      </c>
      <c r="B20539" t="s">
        <v>235</v>
      </c>
      <c r="C20539" t="s">
        <v>414</v>
      </c>
      <c r="D20539">
        <v>-736000000</v>
      </c>
      <c r="E20539">
        <v>2020</v>
      </c>
    </row>
    <row r="20540" spans="1:5" x14ac:dyDescent="0.25">
      <c r="A20540" t="s">
        <v>398</v>
      </c>
      <c r="B20540" t="s">
        <v>235</v>
      </c>
      <c r="C20540" t="s">
        <v>415</v>
      </c>
      <c r="D20540">
        <v>-10790000000</v>
      </c>
      <c r="E20540">
        <v>2018</v>
      </c>
    </row>
    <row r="20541" spans="1:5" x14ac:dyDescent="0.25">
      <c r="A20541" t="s">
        <v>398</v>
      </c>
      <c r="B20541" t="s">
        <v>235</v>
      </c>
      <c r="C20541" t="s">
        <v>415</v>
      </c>
      <c r="D20541">
        <v>-12061000000</v>
      </c>
      <c r="E20541">
        <v>2019</v>
      </c>
    </row>
    <row r="20542" spans="1:5" x14ac:dyDescent="0.25">
      <c r="A20542" t="s">
        <v>398</v>
      </c>
      <c r="B20542" t="s">
        <v>235</v>
      </c>
      <c r="C20542" t="s">
        <v>415</v>
      </c>
      <c r="D20542">
        <v>-3968000000</v>
      </c>
      <c r="E20542">
        <v>2020</v>
      </c>
    </row>
    <row r="20543" spans="1:5" x14ac:dyDescent="0.25">
      <c r="A20543" t="s">
        <v>398</v>
      </c>
      <c r="B20543" t="s">
        <v>235</v>
      </c>
      <c r="C20543" t="s">
        <v>416</v>
      </c>
      <c r="D20543">
        <v>-3084000000</v>
      </c>
      <c r="E20543">
        <v>2018</v>
      </c>
    </row>
    <row r="20544" spans="1:5" x14ac:dyDescent="0.25">
      <c r="A20544" t="s">
        <v>398</v>
      </c>
      <c r="B20544" t="s">
        <v>235</v>
      </c>
      <c r="C20544" t="s">
        <v>416</v>
      </c>
      <c r="D20544">
        <v>-591000000</v>
      </c>
      <c r="E20544">
        <v>2019</v>
      </c>
    </row>
    <row r="20545" spans="1:5" x14ac:dyDescent="0.25">
      <c r="A20545" t="s">
        <v>398</v>
      </c>
      <c r="B20545" t="s">
        <v>235</v>
      </c>
      <c r="C20545" t="s">
        <v>416</v>
      </c>
      <c r="D20545">
        <v>1427000000</v>
      </c>
      <c r="E20545">
        <v>2020</v>
      </c>
    </row>
    <row r="20546" spans="1:5" x14ac:dyDescent="0.25">
      <c r="A20546" t="s">
        <v>398</v>
      </c>
      <c r="B20546" t="s">
        <v>235</v>
      </c>
      <c r="C20546" t="s">
        <v>417</v>
      </c>
      <c r="D20546">
        <v>12941000000</v>
      </c>
      <c r="E20546">
        <v>2018</v>
      </c>
    </row>
    <row r="20547" spans="1:5" x14ac:dyDescent="0.25">
      <c r="A20547" t="s">
        <v>398</v>
      </c>
      <c r="B20547" t="s">
        <v>235</v>
      </c>
      <c r="C20547" t="s">
        <v>417</v>
      </c>
      <c r="D20547">
        <v>12784000000</v>
      </c>
      <c r="E20547">
        <v>2019</v>
      </c>
    </row>
    <row r="20548" spans="1:5" x14ac:dyDescent="0.25">
      <c r="A20548" t="s">
        <v>398</v>
      </c>
      <c r="B20548" t="s">
        <v>235</v>
      </c>
      <c r="C20548" t="s">
        <v>417</v>
      </c>
      <c r="D20548">
        <v>10440000000</v>
      </c>
      <c r="E20548">
        <v>2020</v>
      </c>
    </row>
    <row r="20549" spans="1:5" x14ac:dyDescent="0.25">
      <c r="A20549" t="s">
        <v>398</v>
      </c>
      <c r="B20549" t="s">
        <v>235</v>
      </c>
      <c r="C20549" t="s">
        <v>418</v>
      </c>
      <c r="D20549">
        <v>8162000000</v>
      </c>
      <c r="E20549">
        <v>2018</v>
      </c>
    </row>
    <row r="20550" spans="1:5" x14ac:dyDescent="0.25">
      <c r="A20550" t="s">
        <v>398</v>
      </c>
      <c r="B20550" t="s">
        <v>235</v>
      </c>
      <c r="C20550" t="s">
        <v>418</v>
      </c>
      <c r="D20550">
        <v>7838000000</v>
      </c>
      <c r="E20550">
        <v>2019</v>
      </c>
    </row>
    <row r="20551" spans="1:5" x14ac:dyDescent="0.25">
      <c r="A20551" t="s">
        <v>398</v>
      </c>
      <c r="B20551" t="s">
        <v>235</v>
      </c>
      <c r="C20551" t="s">
        <v>418</v>
      </c>
      <c r="D20551">
        <v>16289000000</v>
      </c>
      <c r="E20551">
        <v>2020</v>
      </c>
    </row>
    <row r="20552" spans="1:5" x14ac:dyDescent="0.25">
      <c r="A20552" t="s">
        <v>398</v>
      </c>
      <c r="B20552" t="s">
        <v>235</v>
      </c>
      <c r="C20552" t="s">
        <v>419</v>
      </c>
      <c r="D20552">
        <v>70000000</v>
      </c>
      <c r="E20552">
        <v>2018</v>
      </c>
    </row>
    <row r="20553" spans="1:5" x14ac:dyDescent="0.25">
      <c r="A20553" t="s">
        <v>398</v>
      </c>
      <c r="B20553" t="s">
        <v>235</v>
      </c>
      <c r="C20553" t="s">
        <v>419</v>
      </c>
      <c r="D20553">
        <v>333000000</v>
      </c>
      <c r="E20553">
        <v>2019</v>
      </c>
    </row>
    <row r="20554" spans="1:5" x14ac:dyDescent="0.25">
      <c r="A20554" t="s">
        <v>398</v>
      </c>
      <c r="B20554" t="s">
        <v>235</v>
      </c>
      <c r="C20554" t="s">
        <v>419</v>
      </c>
      <c r="D20554">
        <v>43000000</v>
      </c>
      <c r="E20554">
        <v>2020</v>
      </c>
    </row>
    <row r="20555" spans="1:5" x14ac:dyDescent="0.25">
      <c r="A20555" t="s">
        <v>398</v>
      </c>
      <c r="B20555" t="s">
        <v>235</v>
      </c>
      <c r="C20555" t="s">
        <v>420</v>
      </c>
      <c r="D20555">
        <v>0</v>
      </c>
      <c r="E20555">
        <v>2018</v>
      </c>
    </row>
    <row r="20556" spans="1:5" x14ac:dyDescent="0.25">
      <c r="A20556" t="s">
        <v>398</v>
      </c>
      <c r="B20556" t="s">
        <v>235</v>
      </c>
      <c r="C20556" t="s">
        <v>420</v>
      </c>
      <c r="D20556">
        <v>0</v>
      </c>
      <c r="E20556">
        <v>2019</v>
      </c>
    </row>
    <row r="20557" spans="1:5" x14ac:dyDescent="0.25">
      <c r="A20557" t="s">
        <v>398</v>
      </c>
      <c r="B20557" t="s">
        <v>235</v>
      </c>
      <c r="C20557" t="s">
        <v>420</v>
      </c>
      <c r="D20557">
        <v>0</v>
      </c>
      <c r="E20557">
        <v>2020</v>
      </c>
    </row>
    <row r="20558" spans="1:5" x14ac:dyDescent="0.25">
      <c r="A20558" t="s">
        <v>398</v>
      </c>
      <c r="B20558" t="s">
        <v>235</v>
      </c>
      <c r="C20558" t="s">
        <v>421</v>
      </c>
      <c r="D20558">
        <v>1763000000</v>
      </c>
      <c r="E20558">
        <v>2018</v>
      </c>
    </row>
    <row r="20559" spans="1:5" x14ac:dyDescent="0.25">
      <c r="A20559" t="s">
        <v>398</v>
      </c>
      <c r="B20559" t="s">
        <v>235</v>
      </c>
      <c r="C20559" t="s">
        <v>421</v>
      </c>
      <c r="D20559">
        <v>603000000</v>
      </c>
      <c r="E20559">
        <v>2019</v>
      </c>
    </row>
    <row r="20560" spans="1:5" x14ac:dyDescent="0.25">
      <c r="A20560" t="s">
        <v>398</v>
      </c>
      <c r="B20560" t="s">
        <v>235</v>
      </c>
      <c r="C20560" t="s">
        <v>421</v>
      </c>
      <c r="D20560">
        <v>944000000</v>
      </c>
      <c r="E20560">
        <v>2020</v>
      </c>
    </row>
    <row r="20561" spans="1:5" x14ac:dyDescent="0.25">
      <c r="A20561" t="s">
        <v>398</v>
      </c>
      <c r="B20561" t="s">
        <v>235</v>
      </c>
      <c r="C20561" t="s">
        <v>422</v>
      </c>
      <c r="D20561">
        <v>-1752000000</v>
      </c>
      <c r="E20561">
        <v>2018</v>
      </c>
    </row>
    <row r="20562" spans="1:5" x14ac:dyDescent="0.25">
      <c r="A20562" t="s">
        <v>398</v>
      </c>
      <c r="B20562" t="s">
        <v>235</v>
      </c>
      <c r="C20562" t="s">
        <v>422</v>
      </c>
      <c r="D20562">
        <v>40000000</v>
      </c>
      <c r="E20562">
        <v>2019</v>
      </c>
    </row>
    <row r="20563" spans="1:5" x14ac:dyDescent="0.25">
      <c r="A20563" t="s">
        <v>398</v>
      </c>
      <c r="B20563" t="s">
        <v>235</v>
      </c>
      <c r="C20563" t="s">
        <v>422</v>
      </c>
      <c r="D20563">
        <v>-499000000</v>
      </c>
      <c r="E20563">
        <v>2020</v>
      </c>
    </row>
    <row r="20564" spans="1:5" x14ac:dyDescent="0.25">
      <c r="A20564" t="s">
        <v>398</v>
      </c>
      <c r="B20564" t="s">
        <v>235</v>
      </c>
      <c r="C20564" t="s">
        <v>423</v>
      </c>
      <c r="D20564">
        <v>0</v>
      </c>
      <c r="E20564">
        <v>2018</v>
      </c>
    </row>
    <row r="20565" spans="1:5" x14ac:dyDescent="0.25">
      <c r="A20565" t="s">
        <v>398</v>
      </c>
      <c r="B20565" t="s">
        <v>235</v>
      </c>
      <c r="C20565" t="s">
        <v>423</v>
      </c>
      <c r="D20565">
        <v>0</v>
      </c>
      <c r="E20565">
        <v>2019</v>
      </c>
    </row>
    <row r="20566" spans="1:5" x14ac:dyDescent="0.25">
      <c r="A20566" t="s">
        <v>398</v>
      </c>
      <c r="B20566" t="s">
        <v>235</v>
      </c>
      <c r="C20566" t="s">
        <v>423</v>
      </c>
      <c r="D20566">
        <v>0</v>
      </c>
      <c r="E20566">
        <v>2020</v>
      </c>
    </row>
    <row r="20567" spans="1:5" x14ac:dyDescent="0.25">
      <c r="A20567" t="s">
        <v>398</v>
      </c>
      <c r="B20567" t="s">
        <v>235</v>
      </c>
      <c r="C20567" t="s">
        <v>424</v>
      </c>
      <c r="D20567">
        <v>0</v>
      </c>
      <c r="E20567">
        <v>2018</v>
      </c>
    </row>
    <row r="20568" spans="1:5" x14ac:dyDescent="0.25">
      <c r="A20568" t="s">
        <v>398</v>
      </c>
      <c r="B20568" t="s">
        <v>235</v>
      </c>
      <c r="C20568" t="s">
        <v>424</v>
      </c>
      <c r="D20568">
        <v>0</v>
      </c>
      <c r="E20568">
        <v>2019</v>
      </c>
    </row>
    <row r="20569" spans="1:5" x14ac:dyDescent="0.25">
      <c r="A20569" t="s">
        <v>398</v>
      </c>
      <c r="B20569" t="s">
        <v>235</v>
      </c>
      <c r="C20569" t="s">
        <v>424</v>
      </c>
      <c r="D20569">
        <v>0</v>
      </c>
      <c r="E20569">
        <v>2020</v>
      </c>
    </row>
    <row r="20570" spans="1:5" x14ac:dyDescent="0.25">
      <c r="A20570" t="s">
        <v>398</v>
      </c>
      <c r="B20570" t="s">
        <v>235</v>
      </c>
      <c r="C20570" t="s">
        <v>425</v>
      </c>
      <c r="D20570">
        <v>9970000000</v>
      </c>
      <c r="E20570">
        <v>2018</v>
      </c>
    </row>
    <row r="20571" spans="1:5" x14ac:dyDescent="0.25">
      <c r="A20571" t="s">
        <v>398</v>
      </c>
      <c r="B20571" t="s">
        <v>235</v>
      </c>
      <c r="C20571" t="s">
        <v>425</v>
      </c>
      <c r="D20571">
        <v>10876000000</v>
      </c>
      <c r="E20571">
        <v>2019</v>
      </c>
    </row>
    <row r="20572" spans="1:5" x14ac:dyDescent="0.25">
      <c r="A20572" t="s">
        <v>398</v>
      </c>
      <c r="B20572" t="s">
        <v>235</v>
      </c>
      <c r="C20572" t="s">
        <v>425</v>
      </c>
      <c r="D20572">
        <v>11895000000</v>
      </c>
      <c r="E20572">
        <v>2020</v>
      </c>
    </row>
    <row r="20573" spans="1:5" x14ac:dyDescent="0.25">
      <c r="A20573" t="s">
        <v>398</v>
      </c>
      <c r="B20573" t="s">
        <v>235</v>
      </c>
      <c r="C20573" t="s">
        <v>426</v>
      </c>
      <c r="D20573">
        <v>9970000000</v>
      </c>
      <c r="E20573">
        <v>2018</v>
      </c>
    </row>
    <row r="20574" spans="1:5" x14ac:dyDescent="0.25">
      <c r="A20574" t="s">
        <v>398</v>
      </c>
      <c r="B20574" t="s">
        <v>235</v>
      </c>
      <c r="C20574" t="s">
        <v>426</v>
      </c>
      <c r="D20574">
        <v>10876000000</v>
      </c>
      <c r="E20574">
        <v>2019</v>
      </c>
    </row>
    <row r="20575" spans="1:5" x14ac:dyDescent="0.25">
      <c r="A20575" t="s">
        <v>398</v>
      </c>
      <c r="B20575" t="s">
        <v>235</v>
      </c>
      <c r="C20575" t="s">
        <v>426</v>
      </c>
      <c r="D20575">
        <v>11895000000</v>
      </c>
      <c r="E20575">
        <v>2020</v>
      </c>
    </row>
    <row r="20576" spans="1:5" x14ac:dyDescent="0.25">
      <c r="A20576" t="s">
        <v>398</v>
      </c>
      <c r="B20576" t="s">
        <v>235</v>
      </c>
      <c r="C20576" t="s">
        <v>21</v>
      </c>
      <c r="D20576">
        <v>3170000000</v>
      </c>
      <c r="E20576">
        <v>2018</v>
      </c>
    </row>
    <row r="20577" spans="1:5" x14ac:dyDescent="0.25">
      <c r="A20577" t="s">
        <v>398</v>
      </c>
      <c r="B20577" t="s">
        <v>235</v>
      </c>
      <c r="C20577" t="s">
        <v>21</v>
      </c>
      <c r="D20577">
        <v>3444000000</v>
      </c>
      <c r="E20577">
        <v>2019</v>
      </c>
    </row>
    <row r="20578" spans="1:5" x14ac:dyDescent="0.25">
      <c r="A20578" t="s">
        <v>398</v>
      </c>
      <c r="B20578" t="s">
        <v>235</v>
      </c>
      <c r="C20578" t="s">
        <v>21</v>
      </c>
      <c r="D20578">
        <v>3785000000</v>
      </c>
      <c r="E20578">
        <v>2020</v>
      </c>
    </row>
    <row r="20579" spans="1:5" x14ac:dyDescent="0.25">
      <c r="A20579" t="s">
        <v>398</v>
      </c>
      <c r="B20579" t="s">
        <v>235</v>
      </c>
      <c r="C20579" t="s">
        <v>427</v>
      </c>
      <c r="D20579">
        <v>7655000000</v>
      </c>
      <c r="E20579">
        <v>2018</v>
      </c>
    </row>
    <row r="20580" spans="1:5" x14ac:dyDescent="0.25">
      <c r="A20580" t="s">
        <v>398</v>
      </c>
      <c r="B20580" t="s">
        <v>235</v>
      </c>
      <c r="C20580" t="s">
        <v>427</v>
      </c>
      <c r="D20580">
        <v>7976000000</v>
      </c>
      <c r="E20580">
        <v>2019</v>
      </c>
    </row>
    <row r="20581" spans="1:5" x14ac:dyDescent="0.25">
      <c r="A20581" t="s">
        <v>398</v>
      </c>
      <c r="B20581" t="s">
        <v>235</v>
      </c>
      <c r="C20581" t="s">
        <v>427</v>
      </c>
      <c r="D20581">
        <v>7765000000</v>
      </c>
      <c r="E20581">
        <v>2020</v>
      </c>
    </row>
    <row r="20582" spans="1:5" x14ac:dyDescent="0.25">
      <c r="A20582" t="s">
        <v>398</v>
      </c>
      <c r="B20582" t="s">
        <v>235</v>
      </c>
      <c r="C20582" t="s">
        <v>13</v>
      </c>
      <c r="D20582">
        <v>18216000000</v>
      </c>
      <c r="E20582">
        <v>2018</v>
      </c>
    </row>
    <row r="20583" spans="1:5" x14ac:dyDescent="0.25">
      <c r="A20583" t="s">
        <v>398</v>
      </c>
      <c r="B20583" t="s">
        <v>235</v>
      </c>
      <c r="C20583" t="s">
        <v>13</v>
      </c>
      <c r="D20583">
        <v>20970000000</v>
      </c>
      <c r="E20583">
        <v>2019</v>
      </c>
    </row>
    <row r="20584" spans="1:5" x14ac:dyDescent="0.25">
      <c r="A20584" t="s">
        <v>398</v>
      </c>
      <c r="B20584" t="s">
        <v>235</v>
      </c>
      <c r="C20584" t="s">
        <v>13</v>
      </c>
      <c r="D20584">
        <v>27645000000</v>
      </c>
      <c r="E20584">
        <v>2020</v>
      </c>
    </row>
    <row r="20585" spans="1:5" x14ac:dyDescent="0.25">
      <c r="A20585" t="s">
        <v>398</v>
      </c>
      <c r="B20585" t="s">
        <v>235</v>
      </c>
      <c r="C20585" t="s">
        <v>16</v>
      </c>
      <c r="D20585">
        <v>11305000000</v>
      </c>
      <c r="E20585">
        <v>2018</v>
      </c>
    </row>
    <row r="20586" spans="1:5" x14ac:dyDescent="0.25">
      <c r="A20586" t="s">
        <v>398</v>
      </c>
      <c r="B20586" t="s">
        <v>235</v>
      </c>
      <c r="C20586" t="s">
        <v>16</v>
      </c>
      <c r="D20586">
        <v>13415000000</v>
      </c>
      <c r="E20586">
        <v>2019</v>
      </c>
    </row>
    <row r="20587" spans="1:5" x14ac:dyDescent="0.25">
      <c r="A20587" t="s">
        <v>398</v>
      </c>
      <c r="B20587" t="s">
        <v>235</v>
      </c>
      <c r="C20587" t="s">
        <v>16</v>
      </c>
      <c r="D20587">
        <v>14510000000</v>
      </c>
      <c r="E20587">
        <v>2020</v>
      </c>
    </row>
    <row r="20588" spans="1:5" x14ac:dyDescent="0.25">
      <c r="A20588" t="s">
        <v>398</v>
      </c>
      <c r="B20588" t="s">
        <v>235</v>
      </c>
      <c r="C20588" t="s">
        <v>428</v>
      </c>
      <c r="D20588">
        <v>0</v>
      </c>
      <c r="E20588">
        <v>2018</v>
      </c>
    </row>
    <row r="20589" spans="1:5" x14ac:dyDescent="0.25">
      <c r="A20589" t="s">
        <v>398</v>
      </c>
      <c r="B20589" t="s">
        <v>235</v>
      </c>
      <c r="C20589" t="s">
        <v>428</v>
      </c>
      <c r="D20589">
        <v>0</v>
      </c>
      <c r="E20589">
        <v>2020</v>
      </c>
    </row>
    <row r="20590" spans="1:5" x14ac:dyDescent="0.25">
      <c r="A20590" t="s">
        <v>398</v>
      </c>
      <c r="B20590" t="s">
        <v>235</v>
      </c>
      <c r="C20590" t="s">
        <v>429</v>
      </c>
      <c r="D20590">
        <v>0</v>
      </c>
      <c r="E20590">
        <v>2018</v>
      </c>
    </row>
    <row r="20591" spans="1:5" x14ac:dyDescent="0.25">
      <c r="A20591" t="s">
        <v>398</v>
      </c>
      <c r="B20591" t="s">
        <v>235</v>
      </c>
      <c r="C20591" t="s">
        <v>429</v>
      </c>
      <c r="D20591">
        <v>0</v>
      </c>
      <c r="E20591">
        <v>2019</v>
      </c>
    </row>
    <row r="20592" spans="1:5" x14ac:dyDescent="0.25">
      <c r="A20592" t="s">
        <v>398</v>
      </c>
      <c r="B20592" t="s">
        <v>235</v>
      </c>
      <c r="C20592" t="s">
        <v>429</v>
      </c>
      <c r="D20592">
        <v>0</v>
      </c>
      <c r="E20592">
        <v>2019</v>
      </c>
    </row>
    <row r="20593" spans="1:5" x14ac:dyDescent="0.25">
      <c r="A20593" t="s">
        <v>398</v>
      </c>
      <c r="B20593" t="s">
        <v>235</v>
      </c>
      <c r="C20593" t="s">
        <v>429</v>
      </c>
      <c r="D20593">
        <v>0</v>
      </c>
      <c r="E20593">
        <v>2020</v>
      </c>
    </row>
    <row r="20594" spans="1:5" x14ac:dyDescent="0.25">
      <c r="A20594" t="s">
        <v>398</v>
      </c>
      <c r="B20594" t="s">
        <v>235</v>
      </c>
      <c r="C20594" t="s">
        <v>430</v>
      </c>
      <c r="D20594">
        <v>12806000000</v>
      </c>
      <c r="E20594">
        <v>2018</v>
      </c>
    </row>
    <row r="20595" spans="1:5" x14ac:dyDescent="0.25">
      <c r="A20595" t="s">
        <v>398</v>
      </c>
      <c r="B20595" t="s">
        <v>235</v>
      </c>
      <c r="C20595" t="s">
        <v>430</v>
      </c>
      <c r="D20595">
        <v>14884000000</v>
      </c>
      <c r="E20595">
        <v>2019</v>
      </c>
    </row>
    <row r="20596" spans="1:5" x14ac:dyDescent="0.25">
      <c r="A20596" t="s">
        <v>398</v>
      </c>
      <c r="B20596" t="s">
        <v>235</v>
      </c>
      <c r="C20596" t="s">
        <v>430</v>
      </c>
      <c r="D20596">
        <v>13790000000</v>
      </c>
      <c r="E20596">
        <v>2020</v>
      </c>
    </row>
    <row r="20597" spans="1:5" x14ac:dyDescent="0.25">
      <c r="A20597" t="s">
        <v>398</v>
      </c>
      <c r="B20597" t="s">
        <v>235</v>
      </c>
      <c r="C20597" t="s">
        <v>431</v>
      </c>
      <c r="D20597">
        <v>0</v>
      </c>
      <c r="E20597">
        <v>2018</v>
      </c>
    </row>
    <row r="20598" spans="1:5" x14ac:dyDescent="0.25">
      <c r="A20598" t="s">
        <v>398</v>
      </c>
      <c r="B20598" t="s">
        <v>235</v>
      </c>
      <c r="C20598" t="s">
        <v>431</v>
      </c>
      <c r="D20598">
        <v>0</v>
      </c>
      <c r="E20598">
        <v>2019</v>
      </c>
    </row>
    <row r="20599" spans="1:5" x14ac:dyDescent="0.25">
      <c r="A20599" t="s">
        <v>398</v>
      </c>
      <c r="B20599" t="s">
        <v>235</v>
      </c>
      <c r="C20599" t="s">
        <v>431</v>
      </c>
      <c r="D20599">
        <v>0</v>
      </c>
      <c r="E20599">
        <v>2020</v>
      </c>
    </row>
    <row r="20600" spans="1:5" x14ac:dyDescent="0.25">
      <c r="A20600" t="s">
        <v>398</v>
      </c>
      <c r="B20600" t="s">
        <v>235</v>
      </c>
      <c r="C20600" t="s">
        <v>432</v>
      </c>
      <c r="D20600">
        <v>43373</v>
      </c>
      <c r="E20600">
        <v>2018</v>
      </c>
    </row>
    <row r="20601" spans="1:5" x14ac:dyDescent="0.25">
      <c r="A20601" t="s">
        <v>398</v>
      </c>
      <c r="B20601" t="s">
        <v>235</v>
      </c>
      <c r="C20601" t="s">
        <v>432</v>
      </c>
      <c r="D20601">
        <v>43738</v>
      </c>
      <c r="E20601">
        <v>2019</v>
      </c>
    </row>
    <row r="20602" spans="1:5" x14ac:dyDescent="0.25">
      <c r="A20602" t="s">
        <v>398</v>
      </c>
      <c r="B20602" t="s">
        <v>235</v>
      </c>
      <c r="C20602" t="s">
        <v>432</v>
      </c>
      <c r="D20602">
        <v>44104</v>
      </c>
      <c r="E20602">
        <v>2020</v>
      </c>
    </row>
    <row r="20603" spans="1:5" x14ac:dyDescent="0.25">
      <c r="A20603" t="s">
        <v>398</v>
      </c>
      <c r="B20603" t="s">
        <v>235</v>
      </c>
      <c r="C20603" t="s">
        <v>433</v>
      </c>
      <c r="D20603">
        <v>0</v>
      </c>
      <c r="E20603">
        <v>2018</v>
      </c>
    </row>
    <row r="20604" spans="1:5" x14ac:dyDescent="0.25">
      <c r="A20604" t="s">
        <v>398</v>
      </c>
      <c r="B20604" t="s">
        <v>235</v>
      </c>
      <c r="C20604" t="s">
        <v>433</v>
      </c>
      <c r="D20604">
        <v>0</v>
      </c>
      <c r="E20604">
        <v>2019</v>
      </c>
    </row>
    <row r="20605" spans="1:5" x14ac:dyDescent="0.25">
      <c r="A20605" t="s">
        <v>398</v>
      </c>
      <c r="B20605" t="s">
        <v>235</v>
      </c>
      <c r="C20605" t="s">
        <v>433</v>
      </c>
      <c r="D20605">
        <v>0</v>
      </c>
      <c r="E20605">
        <v>2020</v>
      </c>
    </row>
    <row r="20606" spans="1:5" x14ac:dyDescent="0.25">
      <c r="A20606" t="s">
        <v>398</v>
      </c>
      <c r="B20606" t="s">
        <v>235</v>
      </c>
      <c r="C20606" t="s">
        <v>434</v>
      </c>
      <c r="D20606">
        <v>34006000000</v>
      </c>
      <c r="E20606">
        <v>2018</v>
      </c>
    </row>
    <row r="20607" spans="1:5" x14ac:dyDescent="0.25">
      <c r="A20607" t="s">
        <v>398</v>
      </c>
      <c r="B20607" t="s">
        <v>235</v>
      </c>
      <c r="C20607" t="s">
        <v>434</v>
      </c>
      <c r="D20607">
        <v>34684000000</v>
      </c>
      <c r="E20607">
        <v>2019</v>
      </c>
    </row>
    <row r="20608" spans="1:5" x14ac:dyDescent="0.25">
      <c r="A20608" t="s">
        <v>398</v>
      </c>
      <c r="B20608" t="s">
        <v>235</v>
      </c>
      <c r="C20608" t="s">
        <v>434</v>
      </c>
      <c r="D20608">
        <v>36210000000</v>
      </c>
      <c r="E20608">
        <v>2020</v>
      </c>
    </row>
    <row r="20609" spans="1:5" x14ac:dyDescent="0.25">
      <c r="A20609" t="s">
        <v>398</v>
      </c>
      <c r="B20609" t="s">
        <v>235</v>
      </c>
      <c r="C20609" t="s">
        <v>435</v>
      </c>
      <c r="D20609">
        <v>0</v>
      </c>
      <c r="E20609">
        <v>2018</v>
      </c>
    </row>
    <row r="20610" spans="1:5" x14ac:dyDescent="0.25">
      <c r="A20610" t="s">
        <v>398</v>
      </c>
      <c r="B20610" t="s">
        <v>235</v>
      </c>
      <c r="C20610" t="s">
        <v>435</v>
      </c>
      <c r="D20610">
        <v>0</v>
      </c>
      <c r="E20610">
        <v>2019</v>
      </c>
    </row>
    <row r="20611" spans="1:5" x14ac:dyDescent="0.25">
      <c r="A20611" t="s">
        <v>398</v>
      </c>
      <c r="B20611" t="s">
        <v>235</v>
      </c>
      <c r="C20611" t="s">
        <v>435</v>
      </c>
      <c r="D20611">
        <v>0</v>
      </c>
      <c r="E20611">
        <v>2020</v>
      </c>
    </row>
    <row r="20612" spans="1:5" x14ac:dyDescent="0.25">
      <c r="A20612" t="s">
        <v>398</v>
      </c>
      <c r="B20612" t="s">
        <v>235</v>
      </c>
      <c r="C20612" t="s">
        <v>436</v>
      </c>
      <c r="D20612">
        <v>15194000000</v>
      </c>
      <c r="E20612">
        <v>2018</v>
      </c>
    </row>
    <row r="20613" spans="1:5" x14ac:dyDescent="0.25">
      <c r="A20613" t="s">
        <v>398</v>
      </c>
      <c r="B20613" t="s">
        <v>235</v>
      </c>
      <c r="C20613" t="s">
        <v>436</v>
      </c>
      <c r="D20613">
        <v>15656000000</v>
      </c>
      <c r="E20613">
        <v>2019</v>
      </c>
    </row>
    <row r="20614" spans="1:5" x14ac:dyDescent="0.25">
      <c r="A20614" t="s">
        <v>398</v>
      </c>
      <c r="B20614" t="s">
        <v>235</v>
      </c>
      <c r="C20614" t="s">
        <v>436</v>
      </c>
      <c r="D20614">
        <v>15910000000</v>
      </c>
      <c r="E20614">
        <v>2020</v>
      </c>
    </row>
    <row r="20615" spans="1:5" x14ac:dyDescent="0.25">
      <c r="A20615" t="s">
        <v>398</v>
      </c>
      <c r="B20615" t="s">
        <v>235</v>
      </c>
      <c r="C20615" t="s">
        <v>437</v>
      </c>
      <c r="D20615">
        <v>17439000000</v>
      </c>
      <c r="E20615">
        <v>2018</v>
      </c>
    </row>
    <row r="20616" spans="1:5" x14ac:dyDescent="0.25">
      <c r="A20616" t="s">
        <v>398</v>
      </c>
      <c r="B20616" t="s">
        <v>235</v>
      </c>
      <c r="C20616" t="s">
        <v>437</v>
      </c>
      <c r="D20616">
        <v>19533000000</v>
      </c>
      <c r="E20616">
        <v>2019</v>
      </c>
    </row>
    <row r="20617" spans="1:5" x14ac:dyDescent="0.25">
      <c r="A20617" t="s">
        <v>398</v>
      </c>
      <c r="B20617" t="s">
        <v>235</v>
      </c>
      <c r="C20617" t="s">
        <v>437</v>
      </c>
      <c r="D20617">
        <v>18061000000</v>
      </c>
      <c r="E20617">
        <v>2020</v>
      </c>
    </row>
    <row r="20618" spans="1:5" x14ac:dyDescent="0.25">
      <c r="A20618" t="s">
        <v>398</v>
      </c>
      <c r="B20618" t="s">
        <v>235</v>
      </c>
      <c r="C20618" t="s">
        <v>438</v>
      </c>
      <c r="D20618">
        <v>10301000000</v>
      </c>
      <c r="E20618">
        <v>2018</v>
      </c>
    </row>
    <row r="20619" spans="1:5" x14ac:dyDescent="0.25">
      <c r="A20619" t="s">
        <v>398</v>
      </c>
      <c r="B20619" t="s">
        <v>235</v>
      </c>
      <c r="C20619" t="s">
        <v>438</v>
      </c>
      <c r="D20619">
        <v>12080000000</v>
      </c>
      <c r="E20619">
        <v>2019</v>
      </c>
    </row>
    <row r="20620" spans="1:5" x14ac:dyDescent="0.25">
      <c r="A20620" t="s">
        <v>398</v>
      </c>
      <c r="B20620" t="s">
        <v>235</v>
      </c>
      <c r="C20620" t="s">
        <v>438</v>
      </c>
      <c r="D20620">
        <v>10866000000</v>
      </c>
      <c r="E20620">
        <v>2020</v>
      </c>
    </row>
    <row r="20621" spans="1:5" x14ac:dyDescent="0.25">
      <c r="A20621" t="s">
        <v>398</v>
      </c>
      <c r="B20621" t="s">
        <v>235</v>
      </c>
      <c r="C20621" t="s">
        <v>439</v>
      </c>
      <c r="D20621">
        <v>0</v>
      </c>
      <c r="E20621">
        <v>2018</v>
      </c>
    </row>
    <row r="20622" spans="1:5" x14ac:dyDescent="0.25">
      <c r="A20622" t="s">
        <v>398</v>
      </c>
      <c r="B20622" t="s">
        <v>235</v>
      </c>
      <c r="C20622" t="s">
        <v>439</v>
      </c>
      <c r="D20622">
        <v>0</v>
      </c>
      <c r="E20622">
        <v>2019</v>
      </c>
    </row>
    <row r="20623" spans="1:5" x14ac:dyDescent="0.25">
      <c r="A20623" t="s">
        <v>398</v>
      </c>
      <c r="B20623" t="s">
        <v>235</v>
      </c>
      <c r="C20623" t="s">
        <v>439</v>
      </c>
      <c r="D20623">
        <v>0</v>
      </c>
      <c r="E20623">
        <v>2020</v>
      </c>
    </row>
    <row r="20624" spans="1:5" x14ac:dyDescent="0.25">
      <c r="A20624" t="s">
        <v>398</v>
      </c>
      <c r="B20624" t="s">
        <v>235</v>
      </c>
      <c r="C20624" t="s">
        <v>23</v>
      </c>
      <c r="D20624">
        <v>2505000000</v>
      </c>
      <c r="E20624">
        <v>2018</v>
      </c>
    </row>
    <row r="20625" spans="1:5" x14ac:dyDescent="0.25">
      <c r="A20625" t="s">
        <v>398</v>
      </c>
      <c r="B20625" t="s">
        <v>235</v>
      </c>
      <c r="C20625" t="s">
        <v>23</v>
      </c>
      <c r="D20625">
        <v>2804000000</v>
      </c>
      <c r="E20625">
        <v>2019</v>
      </c>
    </row>
    <row r="20626" spans="1:5" x14ac:dyDescent="0.25">
      <c r="A20626" t="s">
        <v>398</v>
      </c>
      <c r="B20626" t="s">
        <v>235</v>
      </c>
      <c r="C20626" t="s">
        <v>23</v>
      </c>
      <c r="D20626">
        <v>2924000000</v>
      </c>
      <c r="E20626">
        <v>2020</v>
      </c>
    </row>
    <row r="20627" spans="1:5" x14ac:dyDescent="0.25">
      <c r="A20627" t="s">
        <v>398</v>
      </c>
      <c r="B20627" t="s">
        <v>235</v>
      </c>
      <c r="C20627" t="s">
        <v>440</v>
      </c>
      <c r="D20627">
        <v>27558000000</v>
      </c>
      <c r="E20627">
        <v>2018</v>
      </c>
    </row>
    <row r="20628" spans="1:5" x14ac:dyDescent="0.25">
      <c r="A20628" t="s">
        <v>398</v>
      </c>
      <c r="B20628" t="s">
        <v>235</v>
      </c>
      <c r="C20628" t="s">
        <v>440</v>
      </c>
      <c r="D20628">
        <v>26780000000</v>
      </c>
      <c r="E20628">
        <v>2019</v>
      </c>
    </row>
    <row r="20629" spans="1:5" x14ac:dyDescent="0.25">
      <c r="A20629" t="s">
        <v>398</v>
      </c>
      <c r="B20629" t="s">
        <v>235</v>
      </c>
      <c r="C20629" t="s">
        <v>440</v>
      </c>
      <c r="D20629">
        <v>27808000000</v>
      </c>
      <c r="E20629">
        <v>2020</v>
      </c>
    </row>
    <row r="20630" spans="1:5" x14ac:dyDescent="0.25">
      <c r="A20630" t="s">
        <v>398</v>
      </c>
      <c r="B20630" t="s">
        <v>235</v>
      </c>
      <c r="C20630" t="s">
        <v>22</v>
      </c>
      <c r="D20630">
        <v>-612000000</v>
      </c>
      <c r="E20630">
        <v>2018</v>
      </c>
    </row>
    <row r="20631" spans="1:5" x14ac:dyDescent="0.25">
      <c r="A20631" t="s">
        <v>398</v>
      </c>
      <c r="B20631" t="s">
        <v>235</v>
      </c>
      <c r="C20631" t="s">
        <v>22</v>
      </c>
      <c r="D20631">
        <v>-533000000</v>
      </c>
      <c r="E20631">
        <v>2019</v>
      </c>
    </row>
    <row r="20632" spans="1:5" x14ac:dyDescent="0.25">
      <c r="A20632" t="s">
        <v>398</v>
      </c>
      <c r="B20632" t="s">
        <v>235</v>
      </c>
      <c r="C20632" t="s">
        <v>22</v>
      </c>
      <c r="D20632">
        <v>-516000000</v>
      </c>
      <c r="E20632">
        <v>2020</v>
      </c>
    </row>
    <row r="20633" spans="1:5" x14ac:dyDescent="0.25">
      <c r="A20633" t="s">
        <v>398</v>
      </c>
      <c r="B20633" t="s">
        <v>235</v>
      </c>
      <c r="C20633" t="s">
        <v>441</v>
      </c>
      <c r="D20633">
        <v>545000000</v>
      </c>
      <c r="E20633">
        <v>2018</v>
      </c>
    </row>
    <row r="20634" spans="1:5" x14ac:dyDescent="0.25">
      <c r="A20634" t="s">
        <v>398</v>
      </c>
      <c r="B20634" t="s">
        <v>235</v>
      </c>
      <c r="C20634" t="s">
        <v>441</v>
      </c>
      <c r="D20634">
        <v>537000000</v>
      </c>
      <c r="E20634">
        <v>2019</v>
      </c>
    </row>
    <row r="20635" spans="1:5" x14ac:dyDescent="0.25">
      <c r="A20635" t="s">
        <v>398</v>
      </c>
      <c r="B20635" t="s">
        <v>235</v>
      </c>
      <c r="C20635" t="s">
        <v>441</v>
      </c>
      <c r="D20635">
        <v>537000000</v>
      </c>
      <c r="E20635">
        <v>2020</v>
      </c>
    </row>
    <row r="20636" spans="1:5" x14ac:dyDescent="0.25">
      <c r="A20636" t="s">
        <v>398</v>
      </c>
      <c r="B20636" t="s">
        <v>235</v>
      </c>
      <c r="C20636" t="s">
        <v>11</v>
      </c>
      <c r="D20636">
        <v>0</v>
      </c>
      <c r="E20636">
        <v>2018</v>
      </c>
    </row>
    <row r="20637" spans="1:5" x14ac:dyDescent="0.25">
      <c r="A20637" t="s">
        <v>398</v>
      </c>
      <c r="B20637" t="s">
        <v>235</v>
      </c>
      <c r="C20637" t="s">
        <v>11</v>
      </c>
      <c r="D20637">
        <v>0</v>
      </c>
      <c r="E20637">
        <v>2019</v>
      </c>
    </row>
    <row r="20638" spans="1:5" x14ac:dyDescent="0.25">
      <c r="A20638" t="s">
        <v>398</v>
      </c>
      <c r="B20638" t="s">
        <v>235</v>
      </c>
      <c r="C20638" t="s">
        <v>11</v>
      </c>
      <c r="D20638">
        <v>0</v>
      </c>
      <c r="E20638">
        <v>2020</v>
      </c>
    </row>
    <row r="20639" spans="1:5" x14ac:dyDescent="0.25">
      <c r="A20639" t="s">
        <v>398</v>
      </c>
      <c r="B20639" t="s">
        <v>235</v>
      </c>
      <c r="C20639" t="s">
        <v>19</v>
      </c>
      <c r="D20639">
        <v>69225000000</v>
      </c>
      <c r="E20639">
        <v>2018</v>
      </c>
    </row>
    <row r="20640" spans="1:5" x14ac:dyDescent="0.25">
      <c r="A20640" t="s">
        <v>398</v>
      </c>
      <c r="B20640" t="s">
        <v>235</v>
      </c>
      <c r="C20640" t="s">
        <v>19</v>
      </c>
      <c r="D20640">
        <v>72574000000</v>
      </c>
      <c r="E20640">
        <v>2019</v>
      </c>
    </row>
    <row r="20641" spans="1:5" x14ac:dyDescent="0.25">
      <c r="A20641" t="s">
        <v>398</v>
      </c>
      <c r="B20641" t="s">
        <v>235</v>
      </c>
      <c r="C20641" t="s">
        <v>19</v>
      </c>
      <c r="D20641">
        <v>80919000000</v>
      </c>
      <c r="E20641">
        <v>2020</v>
      </c>
    </row>
    <row r="20642" spans="1:5" x14ac:dyDescent="0.25">
      <c r="A20642" t="s">
        <v>398</v>
      </c>
      <c r="B20642" t="s">
        <v>235</v>
      </c>
      <c r="C20642" t="s">
        <v>18</v>
      </c>
      <c r="D20642">
        <v>35219000000</v>
      </c>
      <c r="E20642">
        <v>2018</v>
      </c>
    </row>
    <row r="20643" spans="1:5" x14ac:dyDescent="0.25">
      <c r="A20643" t="s">
        <v>398</v>
      </c>
      <c r="B20643" t="s">
        <v>235</v>
      </c>
      <c r="C20643" t="s">
        <v>18</v>
      </c>
      <c r="D20643">
        <v>37890000000</v>
      </c>
      <c r="E20643">
        <v>2019</v>
      </c>
    </row>
    <row r="20644" spans="1:5" x14ac:dyDescent="0.25">
      <c r="A20644" t="s">
        <v>398</v>
      </c>
      <c r="B20644" t="s">
        <v>235</v>
      </c>
      <c r="C20644" t="s">
        <v>18</v>
      </c>
      <c r="D20644">
        <v>44709000000</v>
      </c>
      <c r="E20644">
        <v>2020</v>
      </c>
    </row>
    <row r="20645" spans="1:5" x14ac:dyDescent="0.25">
      <c r="A20645" t="s">
        <v>398</v>
      </c>
      <c r="B20645" t="s">
        <v>235</v>
      </c>
      <c r="C20645" t="s">
        <v>442</v>
      </c>
      <c r="D20645">
        <v>0</v>
      </c>
      <c r="E20645">
        <v>2018</v>
      </c>
    </row>
    <row r="20646" spans="1:5" x14ac:dyDescent="0.25">
      <c r="A20646" t="s">
        <v>398</v>
      </c>
      <c r="B20646" t="s">
        <v>235</v>
      </c>
      <c r="C20646" t="s">
        <v>442</v>
      </c>
      <c r="D20646">
        <v>0</v>
      </c>
      <c r="E20646">
        <v>2019</v>
      </c>
    </row>
    <row r="20647" spans="1:5" x14ac:dyDescent="0.25">
      <c r="A20647" t="s">
        <v>398</v>
      </c>
      <c r="B20647" t="s">
        <v>235</v>
      </c>
      <c r="C20647" t="s">
        <v>442</v>
      </c>
      <c r="D20647">
        <v>2999000000</v>
      </c>
      <c r="E20647">
        <v>2020</v>
      </c>
    </row>
    <row r="20648" spans="1:5" x14ac:dyDescent="0.25">
      <c r="A20648" t="s">
        <v>398</v>
      </c>
      <c r="B20648" t="s">
        <v>235</v>
      </c>
      <c r="C20648" t="s">
        <v>443</v>
      </c>
      <c r="D20648">
        <v>4082000000</v>
      </c>
      <c r="E20648">
        <v>2018</v>
      </c>
    </row>
    <row r="20649" spans="1:5" x14ac:dyDescent="0.25">
      <c r="A20649" t="s">
        <v>398</v>
      </c>
      <c r="B20649" t="s">
        <v>235</v>
      </c>
      <c r="C20649" t="s">
        <v>443</v>
      </c>
      <c r="D20649">
        <v>2157000000</v>
      </c>
      <c r="E20649">
        <v>2019</v>
      </c>
    </row>
    <row r="20650" spans="1:5" x14ac:dyDescent="0.25">
      <c r="A20650" t="s">
        <v>398</v>
      </c>
      <c r="B20650" t="s">
        <v>235</v>
      </c>
      <c r="C20650" t="s">
        <v>443</v>
      </c>
      <c r="D20650">
        <v>231000000</v>
      </c>
      <c r="E20650">
        <v>2020</v>
      </c>
    </row>
    <row r="20651" spans="1:5" x14ac:dyDescent="0.25">
      <c r="A20651" t="s">
        <v>398</v>
      </c>
      <c r="B20651" t="s">
        <v>235</v>
      </c>
      <c r="C20651" t="s">
        <v>444</v>
      </c>
      <c r="D20651">
        <v>-1750000000</v>
      </c>
      <c r="E20651">
        <v>2018</v>
      </c>
    </row>
    <row r="20652" spans="1:5" x14ac:dyDescent="0.25">
      <c r="A20652" t="s">
        <v>398</v>
      </c>
      <c r="B20652" t="s">
        <v>235</v>
      </c>
      <c r="C20652" t="s">
        <v>444</v>
      </c>
      <c r="D20652">
        <v>0</v>
      </c>
      <c r="E20652">
        <v>2019</v>
      </c>
    </row>
    <row r="20653" spans="1:5" x14ac:dyDescent="0.25">
      <c r="A20653" t="s">
        <v>398</v>
      </c>
      <c r="B20653" t="s">
        <v>235</v>
      </c>
      <c r="C20653" t="s">
        <v>444</v>
      </c>
      <c r="D20653">
        <v>7212000000</v>
      </c>
      <c r="E20653">
        <v>2020</v>
      </c>
    </row>
    <row r="20654" spans="1:5" x14ac:dyDescent="0.25">
      <c r="A20654" t="s">
        <v>398</v>
      </c>
      <c r="B20654" t="s">
        <v>235</v>
      </c>
      <c r="C20654" t="s">
        <v>445</v>
      </c>
      <c r="D20654">
        <v>0</v>
      </c>
      <c r="E20654">
        <v>2018</v>
      </c>
    </row>
    <row r="20655" spans="1:5" x14ac:dyDescent="0.25">
      <c r="A20655" t="s">
        <v>398</v>
      </c>
      <c r="B20655" t="s">
        <v>235</v>
      </c>
      <c r="C20655" t="s">
        <v>445</v>
      </c>
      <c r="D20655">
        <v>0</v>
      </c>
      <c r="E20655">
        <v>2019</v>
      </c>
    </row>
    <row r="20656" spans="1:5" x14ac:dyDescent="0.25">
      <c r="A20656" t="s">
        <v>398</v>
      </c>
      <c r="B20656" t="s">
        <v>235</v>
      </c>
      <c r="C20656" t="s">
        <v>445</v>
      </c>
      <c r="D20656">
        <v>0</v>
      </c>
      <c r="E20656">
        <v>2020</v>
      </c>
    </row>
    <row r="20657" spans="1:5" x14ac:dyDescent="0.25">
      <c r="A20657" t="s">
        <v>398</v>
      </c>
      <c r="B20657" t="s">
        <v>235</v>
      </c>
      <c r="C20657" t="s">
        <v>446</v>
      </c>
      <c r="D20657">
        <v>0</v>
      </c>
      <c r="E20657">
        <v>2018</v>
      </c>
    </row>
    <row r="20658" spans="1:5" x14ac:dyDescent="0.25">
      <c r="A20658" t="s">
        <v>398</v>
      </c>
      <c r="B20658" t="s">
        <v>235</v>
      </c>
      <c r="C20658" t="s">
        <v>446</v>
      </c>
      <c r="D20658">
        <v>0</v>
      </c>
      <c r="E20658">
        <v>2019</v>
      </c>
    </row>
    <row r="20659" spans="1:5" x14ac:dyDescent="0.25">
      <c r="A20659" t="s">
        <v>398</v>
      </c>
      <c r="B20659" t="s">
        <v>235</v>
      </c>
      <c r="C20659" t="s">
        <v>446</v>
      </c>
      <c r="D20659">
        <v>0</v>
      </c>
      <c r="E20659">
        <v>2020</v>
      </c>
    </row>
    <row r="20660" spans="1:5" x14ac:dyDescent="0.25">
      <c r="A20660" t="s">
        <v>398</v>
      </c>
      <c r="B20660" t="s">
        <v>235</v>
      </c>
      <c r="C20660" t="s">
        <v>447</v>
      </c>
      <c r="D20660">
        <v>-10696000000</v>
      </c>
      <c r="E20660">
        <v>2018</v>
      </c>
    </row>
    <row r="20661" spans="1:5" x14ac:dyDescent="0.25">
      <c r="A20661" t="s">
        <v>398</v>
      </c>
      <c r="B20661" t="s">
        <v>235</v>
      </c>
      <c r="C20661" t="s">
        <v>447</v>
      </c>
      <c r="D20661">
        <v>-11950000000</v>
      </c>
      <c r="E20661">
        <v>2019</v>
      </c>
    </row>
    <row r="20662" spans="1:5" x14ac:dyDescent="0.25">
      <c r="A20662" t="s">
        <v>398</v>
      </c>
      <c r="B20662" t="s">
        <v>235</v>
      </c>
      <c r="C20662" t="s">
        <v>447</v>
      </c>
      <c r="D20662">
        <v>-11020000000</v>
      </c>
      <c r="E20662">
        <v>2020</v>
      </c>
    </row>
    <row r="20663" spans="1:5" x14ac:dyDescent="0.25">
      <c r="A20663" t="s">
        <v>398</v>
      </c>
      <c r="B20663" t="s">
        <v>235</v>
      </c>
      <c r="C20663" t="s">
        <v>448</v>
      </c>
      <c r="D20663">
        <v>0</v>
      </c>
      <c r="E20663">
        <v>2018</v>
      </c>
    </row>
    <row r="20664" spans="1:5" x14ac:dyDescent="0.25">
      <c r="A20664" t="s">
        <v>398</v>
      </c>
      <c r="B20664" t="s">
        <v>235</v>
      </c>
      <c r="C20664" t="s">
        <v>448</v>
      </c>
      <c r="D20664">
        <v>0</v>
      </c>
      <c r="E20664">
        <v>2019</v>
      </c>
    </row>
    <row r="20665" spans="1:5" x14ac:dyDescent="0.25">
      <c r="A20665" t="s">
        <v>398</v>
      </c>
      <c r="B20665" t="s">
        <v>235</v>
      </c>
      <c r="C20665" t="s">
        <v>448</v>
      </c>
      <c r="D20665">
        <v>0</v>
      </c>
      <c r="E20665">
        <v>2020</v>
      </c>
    </row>
    <row r="20666" spans="1:5" x14ac:dyDescent="0.25">
      <c r="A20666" t="s">
        <v>398</v>
      </c>
      <c r="B20666" t="s">
        <v>235</v>
      </c>
      <c r="C20666" t="s">
        <v>449</v>
      </c>
      <c r="D20666">
        <v>-3084000000</v>
      </c>
      <c r="E20666">
        <v>2018</v>
      </c>
    </row>
    <row r="20667" spans="1:5" x14ac:dyDescent="0.25">
      <c r="A20667" t="s">
        <v>398</v>
      </c>
      <c r="B20667" t="s">
        <v>235</v>
      </c>
      <c r="C20667" t="s">
        <v>449</v>
      </c>
      <c r="D20667">
        <v>-591000000</v>
      </c>
      <c r="E20667">
        <v>2019</v>
      </c>
    </row>
    <row r="20668" spans="1:5" x14ac:dyDescent="0.25">
      <c r="A20668" t="s">
        <v>398</v>
      </c>
      <c r="B20668" t="s">
        <v>235</v>
      </c>
      <c r="C20668" t="s">
        <v>449</v>
      </c>
      <c r="D20668">
        <v>1427000000</v>
      </c>
      <c r="E20668">
        <v>2020</v>
      </c>
    </row>
    <row r="20669" spans="1:5" x14ac:dyDescent="0.25">
      <c r="A20669" t="s">
        <v>398</v>
      </c>
      <c r="B20669" t="s">
        <v>235</v>
      </c>
      <c r="C20669" t="s">
        <v>450</v>
      </c>
      <c r="D20669">
        <v>0</v>
      </c>
      <c r="E20669">
        <v>2018</v>
      </c>
    </row>
    <row r="20670" spans="1:5" x14ac:dyDescent="0.25">
      <c r="A20670" t="s">
        <v>398</v>
      </c>
      <c r="B20670" t="s">
        <v>235</v>
      </c>
      <c r="C20670" t="s">
        <v>450</v>
      </c>
      <c r="D20670">
        <v>0</v>
      </c>
      <c r="E20670">
        <v>2019</v>
      </c>
    </row>
    <row r="20671" spans="1:5" x14ac:dyDescent="0.25">
      <c r="A20671" t="s">
        <v>398</v>
      </c>
      <c r="B20671" t="s">
        <v>235</v>
      </c>
      <c r="C20671" t="s">
        <v>450</v>
      </c>
      <c r="D20671">
        <v>0</v>
      </c>
      <c r="E20671">
        <v>2020</v>
      </c>
    </row>
    <row r="20672" spans="1:5" x14ac:dyDescent="0.25">
      <c r="A20672" t="s">
        <v>398</v>
      </c>
      <c r="B20672" t="s">
        <v>235</v>
      </c>
      <c r="C20672" t="s">
        <v>451</v>
      </c>
      <c r="D20672">
        <v>-545000000</v>
      </c>
      <c r="E20672">
        <v>2018</v>
      </c>
    </row>
    <row r="20673" spans="1:5" x14ac:dyDescent="0.25">
      <c r="A20673" t="s">
        <v>398</v>
      </c>
      <c r="B20673" t="s">
        <v>235</v>
      </c>
      <c r="C20673" t="s">
        <v>451</v>
      </c>
      <c r="D20673">
        <v>-537000000</v>
      </c>
      <c r="E20673">
        <v>2019</v>
      </c>
    </row>
    <row r="20674" spans="1:5" x14ac:dyDescent="0.25">
      <c r="A20674" t="s">
        <v>398</v>
      </c>
      <c r="B20674" t="s">
        <v>235</v>
      </c>
      <c r="C20674" t="s">
        <v>451</v>
      </c>
      <c r="D20674">
        <v>-537000000</v>
      </c>
      <c r="E20674">
        <v>2020</v>
      </c>
    </row>
    <row r="20675" spans="1:5" x14ac:dyDescent="0.25">
      <c r="A20675" t="s">
        <v>398</v>
      </c>
      <c r="B20675" t="s">
        <v>235</v>
      </c>
      <c r="C20675" t="s">
        <v>452</v>
      </c>
      <c r="D20675">
        <v>0</v>
      </c>
      <c r="E20675">
        <v>2018</v>
      </c>
    </row>
    <row r="20676" spans="1:5" x14ac:dyDescent="0.25">
      <c r="A20676" t="s">
        <v>398</v>
      </c>
      <c r="B20676" t="s">
        <v>235</v>
      </c>
      <c r="C20676" t="s">
        <v>452</v>
      </c>
      <c r="D20676">
        <v>0</v>
      </c>
      <c r="E20676">
        <v>2019</v>
      </c>
    </row>
    <row r="20677" spans="1:5" x14ac:dyDescent="0.25">
      <c r="A20677" t="s">
        <v>398</v>
      </c>
      <c r="B20677" t="s">
        <v>235</v>
      </c>
      <c r="C20677" t="s">
        <v>452</v>
      </c>
      <c r="D20677">
        <v>0</v>
      </c>
      <c r="E20677">
        <v>2020</v>
      </c>
    </row>
    <row r="20678" spans="1:5" x14ac:dyDescent="0.25">
      <c r="A20678" t="s">
        <v>398</v>
      </c>
      <c r="B20678" t="s">
        <v>235</v>
      </c>
      <c r="C20678" t="s">
        <v>453</v>
      </c>
      <c r="D20678">
        <v>0</v>
      </c>
      <c r="E20678">
        <v>2018</v>
      </c>
    </row>
    <row r="20679" spans="1:5" x14ac:dyDescent="0.25">
      <c r="A20679" t="s">
        <v>398</v>
      </c>
      <c r="B20679" t="s">
        <v>235</v>
      </c>
      <c r="C20679" t="s">
        <v>453</v>
      </c>
      <c r="D20679">
        <v>0</v>
      </c>
      <c r="E20679">
        <v>2019</v>
      </c>
    </row>
    <row r="20680" spans="1:5" x14ac:dyDescent="0.25">
      <c r="A20680" t="s">
        <v>398</v>
      </c>
      <c r="B20680" t="s">
        <v>235</v>
      </c>
      <c r="C20680" t="s">
        <v>453</v>
      </c>
      <c r="D20680">
        <v>0</v>
      </c>
      <c r="E20680">
        <v>2020</v>
      </c>
    </row>
    <row r="20681" spans="1:5" x14ac:dyDescent="0.25">
      <c r="A20681" t="s">
        <v>398</v>
      </c>
      <c r="B20681" t="s">
        <v>235</v>
      </c>
      <c r="C20681" t="s">
        <v>454</v>
      </c>
      <c r="D20681">
        <v>10301000000</v>
      </c>
      <c r="E20681">
        <v>2018</v>
      </c>
    </row>
    <row r="20682" spans="1:5" x14ac:dyDescent="0.25">
      <c r="A20682" t="s">
        <v>398</v>
      </c>
      <c r="B20682" t="s">
        <v>235</v>
      </c>
      <c r="C20682" t="s">
        <v>454</v>
      </c>
      <c r="D20682">
        <v>12080000000</v>
      </c>
      <c r="E20682">
        <v>2019</v>
      </c>
    </row>
    <row r="20683" spans="1:5" x14ac:dyDescent="0.25">
      <c r="A20683" t="s">
        <v>398</v>
      </c>
      <c r="B20683" t="s">
        <v>235</v>
      </c>
      <c r="C20683" t="s">
        <v>454</v>
      </c>
      <c r="D20683">
        <v>10866000000</v>
      </c>
      <c r="E20683">
        <v>2020</v>
      </c>
    </row>
    <row r="20684" spans="1:5" x14ac:dyDescent="0.25">
      <c r="A20684" t="s">
        <v>398</v>
      </c>
      <c r="B20684" t="s">
        <v>235</v>
      </c>
      <c r="C20684" t="s">
        <v>24</v>
      </c>
      <c r="D20684">
        <v>10301000000</v>
      </c>
      <c r="E20684">
        <v>2018</v>
      </c>
    </row>
    <row r="20685" spans="1:5" x14ac:dyDescent="0.25">
      <c r="A20685" t="s">
        <v>398</v>
      </c>
      <c r="B20685" t="s">
        <v>235</v>
      </c>
      <c r="C20685" t="s">
        <v>24</v>
      </c>
      <c r="D20685">
        <v>12080000000</v>
      </c>
      <c r="E20685">
        <v>2019</v>
      </c>
    </row>
    <row r="20686" spans="1:5" x14ac:dyDescent="0.25">
      <c r="A20686" t="s">
        <v>398</v>
      </c>
      <c r="B20686" t="s">
        <v>235</v>
      </c>
      <c r="C20686" t="s">
        <v>24</v>
      </c>
      <c r="D20686">
        <v>10866000000</v>
      </c>
      <c r="E20686">
        <v>2020</v>
      </c>
    </row>
    <row r="20687" spans="1:5" x14ac:dyDescent="0.25">
      <c r="A20687" t="s">
        <v>398</v>
      </c>
      <c r="B20687" t="s">
        <v>235</v>
      </c>
      <c r="C20687" t="s">
        <v>455</v>
      </c>
      <c r="D20687">
        <v>2472000000</v>
      </c>
      <c r="E20687">
        <v>2018</v>
      </c>
    </row>
    <row r="20688" spans="1:5" x14ac:dyDescent="0.25">
      <c r="A20688" t="s">
        <v>398</v>
      </c>
      <c r="B20688" t="s">
        <v>235</v>
      </c>
      <c r="C20688" t="s">
        <v>455</v>
      </c>
      <c r="D20688">
        <v>2695000000</v>
      </c>
      <c r="E20688">
        <v>2019</v>
      </c>
    </row>
    <row r="20689" spans="1:5" x14ac:dyDescent="0.25">
      <c r="A20689" t="s">
        <v>398</v>
      </c>
      <c r="B20689" t="s">
        <v>235</v>
      </c>
      <c r="C20689" t="s">
        <v>455</v>
      </c>
      <c r="D20689">
        <v>2737000000</v>
      </c>
      <c r="E20689">
        <v>2020</v>
      </c>
    </row>
    <row r="20690" spans="1:5" x14ac:dyDescent="0.25">
      <c r="A20690" t="s">
        <v>398</v>
      </c>
      <c r="B20690" t="s">
        <v>235</v>
      </c>
      <c r="C20690" t="s">
        <v>14</v>
      </c>
      <c r="D20690">
        <v>51009000000</v>
      </c>
      <c r="E20690">
        <v>2018</v>
      </c>
    </row>
    <row r="20691" spans="1:5" x14ac:dyDescent="0.25">
      <c r="A20691" t="s">
        <v>398</v>
      </c>
      <c r="B20691" t="s">
        <v>235</v>
      </c>
      <c r="C20691" t="s">
        <v>14</v>
      </c>
      <c r="D20691">
        <v>51604000000</v>
      </c>
      <c r="E20691">
        <v>2019</v>
      </c>
    </row>
    <row r="20692" spans="1:5" x14ac:dyDescent="0.25">
      <c r="A20692" t="s">
        <v>398</v>
      </c>
      <c r="B20692" t="s">
        <v>235</v>
      </c>
      <c r="C20692" t="s">
        <v>14</v>
      </c>
      <c r="D20692">
        <v>53274000000</v>
      </c>
      <c r="E20692">
        <v>2020</v>
      </c>
    </row>
    <row r="20693" spans="1:5" x14ac:dyDescent="0.25">
      <c r="A20693" t="s">
        <v>398</v>
      </c>
      <c r="B20693" t="s">
        <v>235</v>
      </c>
      <c r="C20693" t="s">
        <v>17</v>
      </c>
      <c r="D20693">
        <v>23914000000</v>
      </c>
      <c r="E20693">
        <v>2018</v>
      </c>
    </row>
    <row r="20694" spans="1:5" x14ac:dyDescent="0.25">
      <c r="A20694" t="s">
        <v>398</v>
      </c>
      <c r="B20694" t="s">
        <v>235</v>
      </c>
      <c r="C20694" t="s">
        <v>17</v>
      </c>
      <c r="D20694">
        <v>24475000000</v>
      </c>
      <c r="E20694">
        <v>2019</v>
      </c>
    </row>
    <row r="20695" spans="1:5" x14ac:dyDescent="0.25">
      <c r="A20695" t="s">
        <v>398</v>
      </c>
      <c r="B20695" t="s">
        <v>235</v>
      </c>
      <c r="C20695" t="s">
        <v>17</v>
      </c>
      <c r="D20695">
        <v>30199000000</v>
      </c>
      <c r="E20695">
        <v>2020</v>
      </c>
    </row>
    <row r="20696" spans="1:5" x14ac:dyDescent="0.25">
      <c r="A20696" t="s">
        <v>398</v>
      </c>
      <c r="B20696" t="s">
        <v>235</v>
      </c>
      <c r="C20696" t="s">
        <v>456</v>
      </c>
      <c r="D20696">
        <v>5824000000</v>
      </c>
      <c r="E20696">
        <v>2018</v>
      </c>
    </row>
    <row r="20697" spans="1:5" x14ac:dyDescent="0.25">
      <c r="A20697" t="s">
        <v>398</v>
      </c>
      <c r="B20697" t="s">
        <v>235</v>
      </c>
      <c r="C20697" t="s">
        <v>456</v>
      </c>
      <c r="D20697">
        <v>6059000000</v>
      </c>
      <c r="E20697">
        <v>2019</v>
      </c>
    </row>
    <row r="20698" spans="1:5" x14ac:dyDescent="0.25">
      <c r="A20698" t="s">
        <v>398</v>
      </c>
      <c r="B20698" t="s">
        <v>235</v>
      </c>
      <c r="C20698" t="s">
        <v>456</v>
      </c>
      <c r="D20698">
        <v>5942000000</v>
      </c>
      <c r="E20698">
        <v>2020</v>
      </c>
    </row>
    <row r="20699" spans="1:5" x14ac:dyDescent="0.25">
      <c r="A20699" t="s">
        <v>398</v>
      </c>
      <c r="B20699" t="s">
        <v>235</v>
      </c>
      <c r="C20699" t="s">
        <v>457</v>
      </c>
      <c r="D20699">
        <v>-148000000</v>
      </c>
      <c r="E20699">
        <v>2018</v>
      </c>
    </row>
    <row r="20700" spans="1:5" x14ac:dyDescent="0.25">
      <c r="A20700" t="s">
        <v>398</v>
      </c>
      <c r="B20700" t="s">
        <v>235</v>
      </c>
      <c r="C20700" t="s">
        <v>457</v>
      </c>
      <c r="D20700">
        <v>-291000000</v>
      </c>
      <c r="E20700">
        <v>2020</v>
      </c>
    </row>
    <row r="20701" spans="1:5" x14ac:dyDescent="0.25">
      <c r="A20701" t="s">
        <v>398</v>
      </c>
      <c r="B20701" t="s">
        <v>235</v>
      </c>
      <c r="C20701" t="s">
        <v>494</v>
      </c>
      <c r="D20701">
        <v>0</v>
      </c>
      <c r="E20701">
        <v>2019</v>
      </c>
    </row>
    <row r="20702" spans="1:5" x14ac:dyDescent="0.25">
      <c r="A20702" t="s">
        <v>398</v>
      </c>
      <c r="B20702" t="s">
        <v>235</v>
      </c>
      <c r="C20702" t="s">
        <v>458</v>
      </c>
      <c r="D20702">
        <v>7655000000</v>
      </c>
      <c r="E20702">
        <v>2018</v>
      </c>
    </row>
    <row r="20703" spans="1:5" x14ac:dyDescent="0.25">
      <c r="A20703" t="s">
        <v>398</v>
      </c>
      <c r="B20703" t="s">
        <v>235</v>
      </c>
      <c r="C20703" t="s">
        <v>458</v>
      </c>
      <c r="D20703">
        <v>7976000000</v>
      </c>
      <c r="E20703">
        <v>2019</v>
      </c>
    </row>
    <row r="20704" spans="1:5" x14ac:dyDescent="0.25">
      <c r="A20704" t="s">
        <v>398</v>
      </c>
      <c r="B20704" t="s">
        <v>235</v>
      </c>
      <c r="C20704" t="s">
        <v>458</v>
      </c>
      <c r="D20704">
        <v>7765000000</v>
      </c>
      <c r="E20704">
        <v>2020</v>
      </c>
    </row>
    <row r="20705" spans="1:5" x14ac:dyDescent="0.25">
      <c r="A20705" t="s">
        <v>398</v>
      </c>
      <c r="B20705" t="s">
        <v>235</v>
      </c>
      <c r="C20705" t="s">
        <v>459</v>
      </c>
      <c r="D20705">
        <v>12954000000</v>
      </c>
      <c r="E20705">
        <v>2018</v>
      </c>
    </row>
    <row r="20706" spans="1:5" x14ac:dyDescent="0.25">
      <c r="A20706" t="s">
        <v>398</v>
      </c>
      <c r="B20706" t="s">
        <v>235</v>
      </c>
      <c r="C20706" t="s">
        <v>459</v>
      </c>
      <c r="D20706">
        <v>15001000000</v>
      </c>
      <c r="E20706">
        <v>2019</v>
      </c>
    </row>
    <row r="20707" spans="1:5" x14ac:dyDescent="0.25">
      <c r="A20707" t="s">
        <v>398</v>
      </c>
      <c r="B20707" t="s">
        <v>235</v>
      </c>
      <c r="C20707" t="s">
        <v>459</v>
      </c>
      <c r="D20707">
        <v>14081000000</v>
      </c>
      <c r="E20707">
        <v>2020</v>
      </c>
    </row>
    <row r="20708" spans="1:5" x14ac:dyDescent="0.25">
      <c r="A20708" t="s">
        <v>398</v>
      </c>
      <c r="B20708" t="s">
        <v>235</v>
      </c>
      <c r="C20708" t="s">
        <v>460</v>
      </c>
      <c r="D20708">
        <v>-18213000000</v>
      </c>
      <c r="E20708">
        <v>2018</v>
      </c>
    </row>
    <row r="20709" spans="1:5" x14ac:dyDescent="0.25">
      <c r="A20709" t="s">
        <v>398</v>
      </c>
      <c r="B20709" t="s">
        <v>235</v>
      </c>
      <c r="C20709" t="s">
        <v>460</v>
      </c>
      <c r="D20709">
        <v>-22822000000</v>
      </c>
      <c r="E20709">
        <v>2019</v>
      </c>
    </row>
    <row r="20710" spans="1:5" x14ac:dyDescent="0.25">
      <c r="A20710" t="s">
        <v>398</v>
      </c>
      <c r="B20710" t="s">
        <v>235</v>
      </c>
      <c r="C20710" t="s">
        <v>460</v>
      </c>
      <c r="D20710">
        <v>-22588000000</v>
      </c>
      <c r="E20710">
        <v>2020</v>
      </c>
    </row>
    <row r="20711" spans="1:5" x14ac:dyDescent="0.25">
      <c r="A20711" t="s">
        <v>398</v>
      </c>
      <c r="B20711" t="s">
        <v>235</v>
      </c>
      <c r="C20711" t="s">
        <v>461</v>
      </c>
      <c r="D20711">
        <v>-4552000000</v>
      </c>
      <c r="E20711">
        <v>2018</v>
      </c>
    </row>
    <row r="20712" spans="1:5" x14ac:dyDescent="0.25">
      <c r="A20712" t="s">
        <v>398</v>
      </c>
      <c r="B20712" t="s">
        <v>235</v>
      </c>
      <c r="C20712" t="s">
        <v>461</v>
      </c>
      <c r="D20712">
        <v>1007000000</v>
      </c>
      <c r="E20712">
        <v>2019</v>
      </c>
    </row>
    <row r="20713" spans="1:5" x14ac:dyDescent="0.25">
      <c r="A20713" t="s">
        <v>398</v>
      </c>
      <c r="B20713" t="s">
        <v>235</v>
      </c>
      <c r="C20713" t="s">
        <v>461</v>
      </c>
      <c r="D20713">
        <v>4331000000</v>
      </c>
      <c r="E20713">
        <v>2020</v>
      </c>
    </row>
    <row r="20714" spans="1:5" x14ac:dyDescent="0.25">
      <c r="A20714" t="s">
        <v>398</v>
      </c>
      <c r="B20714" t="s">
        <v>235</v>
      </c>
      <c r="C20714" t="s">
        <v>462</v>
      </c>
      <c r="D20714">
        <v>9623000000</v>
      </c>
      <c r="E20714">
        <v>2018</v>
      </c>
    </row>
    <row r="20715" spans="1:5" x14ac:dyDescent="0.25">
      <c r="A20715" t="s">
        <v>398</v>
      </c>
      <c r="B20715" t="s">
        <v>235</v>
      </c>
      <c r="C20715" t="s">
        <v>462</v>
      </c>
      <c r="D20715">
        <v>10248000000</v>
      </c>
      <c r="E20715">
        <v>2019</v>
      </c>
    </row>
    <row r="20716" spans="1:5" x14ac:dyDescent="0.25">
      <c r="A20716" t="s">
        <v>398</v>
      </c>
      <c r="B20716" t="s">
        <v>235</v>
      </c>
      <c r="C20716" t="s">
        <v>462</v>
      </c>
      <c r="D20716">
        <v>7733000000</v>
      </c>
      <c r="E20716">
        <v>2020</v>
      </c>
    </row>
    <row r="20717" spans="1:5" x14ac:dyDescent="0.25">
      <c r="A20717" t="s">
        <v>398</v>
      </c>
      <c r="B20717" t="s">
        <v>235</v>
      </c>
      <c r="C20717" t="s">
        <v>463</v>
      </c>
      <c r="D20717">
        <v>-331000000</v>
      </c>
      <c r="E20717">
        <v>2018</v>
      </c>
    </row>
    <row r="20718" spans="1:5" x14ac:dyDescent="0.25">
      <c r="A20718" t="s">
        <v>398</v>
      </c>
      <c r="B20718" t="s">
        <v>235</v>
      </c>
      <c r="C20718" t="s">
        <v>463</v>
      </c>
      <c r="D20718">
        <v>-1204000000</v>
      </c>
      <c r="E20718">
        <v>2019</v>
      </c>
    </row>
    <row r="20719" spans="1:5" x14ac:dyDescent="0.25">
      <c r="A20719" t="s">
        <v>398</v>
      </c>
      <c r="B20719" t="s">
        <v>235</v>
      </c>
      <c r="C20719" t="s">
        <v>463</v>
      </c>
      <c r="D20719">
        <v>1029000000</v>
      </c>
      <c r="E20719">
        <v>2020</v>
      </c>
    </row>
    <row r="20720" spans="1:5" x14ac:dyDescent="0.25">
      <c r="A20720" t="s">
        <v>398</v>
      </c>
      <c r="B20720" t="s">
        <v>235</v>
      </c>
      <c r="C20720" t="s">
        <v>12</v>
      </c>
      <c r="D20720">
        <v>8846000000</v>
      </c>
      <c r="E20720">
        <v>2018</v>
      </c>
    </row>
    <row r="20721" spans="1:5" x14ac:dyDescent="0.25">
      <c r="A20721" t="s">
        <v>398</v>
      </c>
      <c r="B20721" t="s">
        <v>235</v>
      </c>
      <c r="C20721" t="s">
        <v>12</v>
      </c>
      <c r="D20721">
        <v>11590000000</v>
      </c>
      <c r="E20721">
        <v>2019</v>
      </c>
    </row>
    <row r="20722" spans="1:5" x14ac:dyDescent="0.25">
      <c r="A20722" t="s">
        <v>398</v>
      </c>
      <c r="B20722" t="s">
        <v>235</v>
      </c>
      <c r="C20722" t="s">
        <v>12</v>
      </c>
      <c r="D20722">
        <v>9738000000</v>
      </c>
      <c r="E20722">
        <v>2020</v>
      </c>
    </row>
    <row r="20723" spans="1:5" x14ac:dyDescent="0.25">
      <c r="A20723" t="s">
        <v>398</v>
      </c>
      <c r="B20723" t="s">
        <v>235</v>
      </c>
      <c r="C20723" t="s">
        <v>464</v>
      </c>
      <c r="D20723">
        <v>9061000000</v>
      </c>
      <c r="E20723">
        <v>2018</v>
      </c>
    </row>
    <row r="20724" spans="1:5" x14ac:dyDescent="0.25">
      <c r="A20724" t="s">
        <v>398</v>
      </c>
      <c r="B20724" t="s">
        <v>235</v>
      </c>
      <c r="C20724" t="s">
        <v>464</v>
      </c>
      <c r="D20724">
        <v>10838000000</v>
      </c>
      <c r="E20724">
        <v>2019</v>
      </c>
    </row>
    <row r="20725" spans="1:5" x14ac:dyDescent="0.25">
      <c r="A20725" t="s">
        <v>398</v>
      </c>
      <c r="B20725" t="s">
        <v>235</v>
      </c>
      <c r="C20725" t="s">
        <v>464</v>
      </c>
      <c r="D20725">
        <v>8676000000</v>
      </c>
      <c r="E20725">
        <v>2020</v>
      </c>
    </row>
    <row r="20726" spans="1:5" x14ac:dyDescent="0.25">
      <c r="A20726" t="s">
        <v>398</v>
      </c>
      <c r="B20726" t="s">
        <v>235</v>
      </c>
      <c r="C20726" t="s">
        <v>465</v>
      </c>
      <c r="D20726">
        <v>1703000000</v>
      </c>
      <c r="E20726">
        <v>2018</v>
      </c>
    </row>
    <row r="20727" spans="1:5" x14ac:dyDescent="0.25">
      <c r="A20727" t="s">
        <v>398</v>
      </c>
      <c r="B20727" t="s">
        <v>235</v>
      </c>
      <c r="C20727" t="s">
        <v>465</v>
      </c>
      <c r="D20727">
        <v>4316000000</v>
      </c>
      <c r="E20727">
        <v>2019</v>
      </c>
    </row>
    <row r="20728" spans="1:5" x14ac:dyDescent="0.25">
      <c r="A20728" t="s">
        <v>398</v>
      </c>
      <c r="B20728" t="s">
        <v>235</v>
      </c>
      <c r="C20728" t="s">
        <v>465</v>
      </c>
      <c r="D20728">
        <v>6588000000</v>
      </c>
      <c r="E20728">
        <v>2020</v>
      </c>
    </row>
    <row r="20729" spans="1:5" x14ac:dyDescent="0.25">
      <c r="A20729" t="s">
        <v>398</v>
      </c>
      <c r="B20729" t="s">
        <v>235</v>
      </c>
      <c r="C20729" t="s">
        <v>466</v>
      </c>
      <c r="D20729">
        <v>7284000000</v>
      </c>
      <c r="E20729">
        <v>2018</v>
      </c>
    </row>
    <row r="20730" spans="1:5" x14ac:dyDescent="0.25">
      <c r="A20730" t="s">
        <v>398</v>
      </c>
      <c r="B20730" t="s">
        <v>235</v>
      </c>
      <c r="C20730" t="s">
        <v>466</v>
      </c>
      <c r="D20730">
        <v>7746000000</v>
      </c>
      <c r="E20730">
        <v>2019</v>
      </c>
    </row>
    <row r="20731" spans="1:5" x14ac:dyDescent="0.25">
      <c r="A20731" t="s">
        <v>398</v>
      </c>
      <c r="B20731" t="s">
        <v>235</v>
      </c>
      <c r="C20731" t="s">
        <v>466</v>
      </c>
      <c r="D20731">
        <v>9128000000</v>
      </c>
      <c r="E20731">
        <v>2020</v>
      </c>
    </row>
    <row r="20732" spans="1:5" x14ac:dyDescent="0.25">
      <c r="A20732" t="s">
        <v>398</v>
      </c>
      <c r="B20732" t="s">
        <v>235</v>
      </c>
      <c r="C20732" t="s">
        <v>467</v>
      </c>
      <c r="D20732">
        <v>4909000000</v>
      </c>
      <c r="E20732">
        <v>2018</v>
      </c>
    </row>
    <row r="20733" spans="1:5" x14ac:dyDescent="0.25">
      <c r="A20733" t="s">
        <v>398</v>
      </c>
      <c r="B20733" t="s">
        <v>235</v>
      </c>
      <c r="C20733" t="s">
        <v>467</v>
      </c>
      <c r="D20733">
        <v>5019000000</v>
      </c>
      <c r="E20733">
        <v>2019</v>
      </c>
    </row>
    <row r="20734" spans="1:5" x14ac:dyDescent="0.25">
      <c r="A20734" t="s">
        <v>398</v>
      </c>
      <c r="B20734" t="s">
        <v>235</v>
      </c>
      <c r="C20734" t="s">
        <v>467</v>
      </c>
      <c r="D20734">
        <v>4931000000</v>
      </c>
      <c r="E20734">
        <v>2020</v>
      </c>
    </row>
    <row r="20735" spans="1:5" x14ac:dyDescent="0.25">
      <c r="A20735" t="s">
        <v>398</v>
      </c>
      <c r="B20735" t="s">
        <v>235</v>
      </c>
      <c r="C20735" t="s">
        <v>468</v>
      </c>
      <c r="D20735">
        <v>0</v>
      </c>
      <c r="E20735">
        <v>2018</v>
      </c>
    </row>
    <row r="20736" spans="1:5" x14ac:dyDescent="0.25">
      <c r="A20736" t="s">
        <v>398</v>
      </c>
      <c r="B20736" t="s">
        <v>235</v>
      </c>
      <c r="C20736" t="s">
        <v>468</v>
      </c>
      <c r="D20736">
        <v>0</v>
      </c>
      <c r="E20736">
        <v>2019</v>
      </c>
    </row>
    <row r="20737" spans="1:5" x14ac:dyDescent="0.25">
      <c r="A20737" t="s">
        <v>398</v>
      </c>
      <c r="B20737" t="s">
        <v>235</v>
      </c>
      <c r="C20737" t="s">
        <v>468</v>
      </c>
      <c r="D20737">
        <v>0</v>
      </c>
      <c r="E20737">
        <v>2020</v>
      </c>
    </row>
    <row r="20738" spans="1:5" x14ac:dyDescent="0.25">
      <c r="A20738" t="s">
        <v>398</v>
      </c>
      <c r="B20738" t="s">
        <v>235</v>
      </c>
      <c r="C20738" t="s">
        <v>469</v>
      </c>
      <c r="D20738">
        <v>1918000000</v>
      </c>
      <c r="E20738">
        <v>2018</v>
      </c>
    </row>
    <row r="20739" spans="1:5" x14ac:dyDescent="0.25">
      <c r="A20739" t="s">
        <v>398</v>
      </c>
      <c r="B20739" t="s">
        <v>235</v>
      </c>
      <c r="C20739" t="s">
        <v>469</v>
      </c>
      <c r="D20739">
        <v>2269000000</v>
      </c>
      <c r="E20739">
        <v>2019</v>
      </c>
    </row>
    <row r="20740" spans="1:5" x14ac:dyDescent="0.25">
      <c r="A20740" t="s">
        <v>398</v>
      </c>
      <c r="B20740" t="s">
        <v>235</v>
      </c>
      <c r="C20740" t="s">
        <v>469</v>
      </c>
      <c r="D20740">
        <v>2664000000</v>
      </c>
      <c r="E20740">
        <v>2020</v>
      </c>
    </row>
    <row r="20741" spans="1:5" x14ac:dyDescent="0.25">
      <c r="A20741" t="s">
        <v>398</v>
      </c>
      <c r="B20741" t="s">
        <v>235</v>
      </c>
      <c r="C20741" t="s">
        <v>470</v>
      </c>
      <c r="D20741">
        <v>5822000000</v>
      </c>
      <c r="E20741">
        <v>2018</v>
      </c>
    </row>
    <row r="20742" spans="1:5" x14ac:dyDescent="0.25">
      <c r="A20742" t="s">
        <v>398</v>
      </c>
      <c r="B20742" t="s">
        <v>235</v>
      </c>
      <c r="C20742" t="s">
        <v>470</v>
      </c>
      <c r="D20742">
        <v>3154000000</v>
      </c>
      <c r="E20742">
        <v>2019</v>
      </c>
    </row>
    <row r="20743" spans="1:5" x14ac:dyDescent="0.25">
      <c r="A20743" t="s">
        <v>398</v>
      </c>
      <c r="B20743" t="s">
        <v>235</v>
      </c>
      <c r="C20743" t="s">
        <v>470</v>
      </c>
      <c r="D20743">
        <v>2342000000</v>
      </c>
      <c r="E20743">
        <v>2020</v>
      </c>
    </row>
    <row r="20744" spans="1:5" x14ac:dyDescent="0.25">
      <c r="A20744" t="s">
        <v>398</v>
      </c>
      <c r="B20744" t="s">
        <v>235</v>
      </c>
      <c r="C20744" t="s">
        <v>471</v>
      </c>
      <c r="D20744">
        <v>0</v>
      </c>
      <c r="E20744">
        <v>2018</v>
      </c>
    </row>
    <row r="20745" spans="1:5" x14ac:dyDescent="0.25">
      <c r="A20745" t="s">
        <v>398</v>
      </c>
      <c r="B20745" t="s">
        <v>235</v>
      </c>
      <c r="C20745" t="s">
        <v>471</v>
      </c>
      <c r="D20745">
        <v>0</v>
      </c>
      <c r="E20745">
        <v>2019</v>
      </c>
    </row>
    <row r="20746" spans="1:5" x14ac:dyDescent="0.25">
      <c r="A20746" t="s">
        <v>398</v>
      </c>
      <c r="B20746" t="s">
        <v>235</v>
      </c>
      <c r="C20746" t="s">
        <v>471</v>
      </c>
      <c r="D20746">
        <v>0</v>
      </c>
      <c r="E20746">
        <v>2020</v>
      </c>
    </row>
    <row r="20747" spans="1:5" x14ac:dyDescent="0.25">
      <c r="A20747" t="s">
        <v>398</v>
      </c>
      <c r="B20747" t="s">
        <v>235</v>
      </c>
      <c r="C20747" t="s">
        <v>472</v>
      </c>
      <c r="D20747">
        <v>0</v>
      </c>
      <c r="E20747">
        <v>2018</v>
      </c>
    </row>
    <row r="20748" spans="1:5" x14ac:dyDescent="0.25">
      <c r="A20748" t="s">
        <v>398</v>
      </c>
      <c r="B20748" t="s">
        <v>235</v>
      </c>
      <c r="C20748" t="s">
        <v>472</v>
      </c>
      <c r="D20748">
        <v>0</v>
      </c>
      <c r="E20748">
        <v>2019</v>
      </c>
    </row>
    <row r="20749" spans="1:5" x14ac:dyDescent="0.25">
      <c r="A20749" t="s">
        <v>398</v>
      </c>
      <c r="B20749" t="s">
        <v>235</v>
      </c>
      <c r="C20749" t="s">
        <v>472</v>
      </c>
      <c r="D20749">
        <v>0</v>
      </c>
      <c r="E20749">
        <v>2020</v>
      </c>
    </row>
    <row r="20750" spans="1:5" x14ac:dyDescent="0.25">
      <c r="A20750" t="s">
        <v>398</v>
      </c>
      <c r="B20750" t="s">
        <v>235</v>
      </c>
      <c r="C20750" t="s">
        <v>473</v>
      </c>
      <c r="D20750">
        <v>5470000000</v>
      </c>
      <c r="E20750">
        <v>2018</v>
      </c>
    </row>
    <row r="20751" spans="1:5" x14ac:dyDescent="0.25">
      <c r="A20751" t="s">
        <v>398</v>
      </c>
      <c r="B20751" t="s">
        <v>235</v>
      </c>
      <c r="C20751" t="s">
        <v>473</v>
      </c>
      <c r="D20751">
        <v>5462000000</v>
      </c>
      <c r="E20751">
        <v>2019</v>
      </c>
    </row>
    <row r="20752" spans="1:5" x14ac:dyDescent="0.25">
      <c r="A20752" t="s">
        <v>398</v>
      </c>
      <c r="B20752" t="s">
        <v>235</v>
      </c>
      <c r="C20752" t="s">
        <v>473</v>
      </c>
      <c r="D20752">
        <v>5086000000</v>
      </c>
      <c r="E20752">
        <v>2020</v>
      </c>
    </row>
    <row r="20753" spans="1:5" x14ac:dyDescent="0.25">
      <c r="A20753" t="s">
        <v>398</v>
      </c>
      <c r="B20753" t="s">
        <v>235</v>
      </c>
      <c r="C20753" t="s">
        <v>474</v>
      </c>
      <c r="D20753">
        <v>3636000000</v>
      </c>
      <c r="E20753">
        <v>2018</v>
      </c>
    </row>
    <row r="20754" spans="1:5" x14ac:dyDescent="0.25">
      <c r="A20754" t="s">
        <v>398</v>
      </c>
      <c r="B20754" t="s">
        <v>235</v>
      </c>
      <c r="C20754" t="s">
        <v>474</v>
      </c>
      <c r="D20754">
        <v>3996000000</v>
      </c>
      <c r="E20754">
        <v>2019</v>
      </c>
    </row>
    <row r="20755" spans="1:5" x14ac:dyDescent="0.25">
      <c r="A20755" t="s">
        <v>398</v>
      </c>
      <c r="B20755" t="s">
        <v>235</v>
      </c>
      <c r="C20755" t="s">
        <v>474</v>
      </c>
      <c r="D20755">
        <v>4510000000</v>
      </c>
      <c r="E20755">
        <v>2020</v>
      </c>
    </row>
    <row r="20756" spans="1:5" x14ac:dyDescent="0.25">
      <c r="A20756" t="s">
        <v>398</v>
      </c>
      <c r="B20756" t="s">
        <v>235</v>
      </c>
      <c r="C20756" t="s">
        <v>475</v>
      </c>
      <c r="D20756">
        <v>164000000</v>
      </c>
      <c r="E20756">
        <v>2018</v>
      </c>
    </row>
    <row r="20757" spans="1:5" x14ac:dyDescent="0.25">
      <c r="A20757" t="s">
        <v>398</v>
      </c>
      <c r="B20757" t="s">
        <v>235</v>
      </c>
      <c r="C20757" t="s">
        <v>475</v>
      </c>
      <c r="D20757">
        <v>162000000</v>
      </c>
      <c r="E20757">
        <v>2019</v>
      </c>
    </row>
    <row r="20758" spans="1:5" x14ac:dyDescent="0.25">
      <c r="A20758" t="s">
        <v>398</v>
      </c>
      <c r="B20758" t="s">
        <v>235</v>
      </c>
      <c r="C20758" t="s">
        <v>475</v>
      </c>
      <c r="D20758">
        <v>190000000</v>
      </c>
      <c r="E20758">
        <v>2020</v>
      </c>
    </row>
    <row r="20759" spans="1:5" x14ac:dyDescent="0.25">
      <c r="A20759" t="s">
        <v>398</v>
      </c>
      <c r="B20759" t="s">
        <v>235</v>
      </c>
      <c r="C20759" t="s">
        <v>476</v>
      </c>
      <c r="D20759">
        <v>0</v>
      </c>
      <c r="E20759">
        <v>2018</v>
      </c>
    </row>
    <row r="20760" spans="1:5" x14ac:dyDescent="0.25">
      <c r="A20760" t="s">
        <v>398</v>
      </c>
      <c r="B20760" t="s">
        <v>235</v>
      </c>
      <c r="C20760" t="s">
        <v>476</v>
      </c>
      <c r="D20760">
        <v>0</v>
      </c>
      <c r="E20760">
        <v>2019</v>
      </c>
    </row>
    <row r="20761" spans="1:5" x14ac:dyDescent="0.25">
      <c r="A20761" t="s">
        <v>398</v>
      </c>
      <c r="B20761" t="s">
        <v>235</v>
      </c>
      <c r="C20761" t="s">
        <v>476</v>
      </c>
      <c r="D20761">
        <v>0</v>
      </c>
      <c r="E20761">
        <v>2020</v>
      </c>
    </row>
    <row r="20762" spans="1:5" x14ac:dyDescent="0.25">
      <c r="A20762" t="s">
        <v>398</v>
      </c>
      <c r="B20762" t="s">
        <v>235</v>
      </c>
      <c r="C20762" t="s">
        <v>477</v>
      </c>
      <c r="D20762">
        <v>7192000000</v>
      </c>
      <c r="E20762">
        <v>2018</v>
      </c>
    </row>
    <row r="20763" spans="1:5" x14ac:dyDescent="0.25">
      <c r="A20763" t="s">
        <v>398</v>
      </c>
      <c r="B20763" t="s">
        <v>235</v>
      </c>
      <c r="C20763" t="s">
        <v>477</v>
      </c>
      <c r="D20763">
        <v>8607000000</v>
      </c>
      <c r="E20763">
        <v>2019</v>
      </c>
    </row>
    <row r="20764" spans="1:5" x14ac:dyDescent="0.25">
      <c r="A20764" t="s">
        <v>398</v>
      </c>
      <c r="B20764" t="s">
        <v>235</v>
      </c>
      <c r="C20764" t="s">
        <v>477</v>
      </c>
      <c r="D20764">
        <v>8114000000</v>
      </c>
      <c r="E20764">
        <v>2020</v>
      </c>
    </row>
    <row r="20765" spans="1:5" x14ac:dyDescent="0.25">
      <c r="A20765" t="s">
        <v>398</v>
      </c>
      <c r="B20765" t="s">
        <v>235</v>
      </c>
      <c r="C20765" t="s">
        <v>478</v>
      </c>
      <c r="D20765">
        <v>0</v>
      </c>
      <c r="E20765">
        <v>2018</v>
      </c>
    </row>
    <row r="20766" spans="1:5" x14ac:dyDescent="0.25">
      <c r="A20766" t="s">
        <v>398</v>
      </c>
      <c r="B20766" t="s">
        <v>235</v>
      </c>
      <c r="C20766" t="s">
        <v>478</v>
      </c>
      <c r="D20766">
        <v>0</v>
      </c>
      <c r="E20766">
        <v>2019</v>
      </c>
    </row>
    <row r="20767" spans="1:5" x14ac:dyDescent="0.25">
      <c r="A20767" t="s">
        <v>398</v>
      </c>
      <c r="B20767" t="s">
        <v>235</v>
      </c>
      <c r="C20767" t="s">
        <v>478</v>
      </c>
      <c r="D20767">
        <v>0</v>
      </c>
      <c r="E20767">
        <v>2020</v>
      </c>
    </row>
    <row r="20768" spans="1:5" x14ac:dyDescent="0.25">
      <c r="A20768" t="s">
        <v>398</v>
      </c>
      <c r="B20768" t="s">
        <v>235</v>
      </c>
      <c r="C20768" t="s">
        <v>479</v>
      </c>
      <c r="D20768">
        <v>11318000000</v>
      </c>
      <c r="E20768">
        <v>2018</v>
      </c>
    </row>
    <row r="20769" spans="1:5" x14ac:dyDescent="0.25">
      <c r="A20769" t="s">
        <v>398</v>
      </c>
      <c r="B20769" t="s">
        <v>235</v>
      </c>
      <c r="C20769" t="s">
        <v>479</v>
      </c>
      <c r="D20769">
        <v>13502000000</v>
      </c>
      <c r="E20769">
        <v>2019</v>
      </c>
    </row>
    <row r="20770" spans="1:5" x14ac:dyDescent="0.25">
      <c r="A20770" t="s">
        <v>398</v>
      </c>
      <c r="B20770" t="s">
        <v>235</v>
      </c>
      <c r="C20770" t="s">
        <v>479</v>
      </c>
      <c r="D20770">
        <v>14088000000</v>
      </c>
      <c r="E20770">
        <v>2020</v>
      </c>
    </row>
    <row r="20771" spans="1:5" x14ac:dyDescent="0.25">
      <c r="A20771" t="s">
        <v>398</v>
      </c>
      <c r="B20771" t="s">
        <v>235</v>
      </c>
      <c r="C20771" t="s">
        <v>480</v>
      </c>
      <c r="D20771">
        <v>20609000000</v>
      </c>
      <c r="E20771">
        <v>2018</v>
      </c>
    </row>
    <row r="20772" spans="1:5" x14ac:dyDescent="0.25">
      <c r="A20772" t="s">
        <v>398</v>
      </c>
      <c r="B20772" t="s">
        <v>235</v>
      </c>
      <c r="C20772" t="s">
        <v>480</v>
      </c>
      <c r="D20772">
        <v>22977000000</v>
      </c>
      <c r="E20772">
        <v>2019</v>
      </c>
    </row>
    <row r="20773" spans="1:5" x14ac:dyDescent="0.25">
      <c r="A20773" t="s">
        <v>398</v>
      </c>
      <c r="B20773" t="s">
        <v>235</v>
      </c>
      <c r="C20773" t="s">
        <v>480</v>
      </c>
      <c r="D20773">
        <v>21846000000</v>
      </c>
      <c r="E20773">
        <v>2020</v>
      </c>
    </row>
    <row r="20774" spans="1:5" x14ac:dyDescent="0.25">
      <c r="A20774" t="s">
        <v>398</v>
      </c>
      <c r="B20774" t="s">
        <v>235</v>
      </c>
      <c r="C20774" t="s">
        <v>481</v>
      </c>
      <c r="D20774">
        <v>2133000000</v>
      </c>
      <c r="E20774">
        <v>2018</v>
      </c>
    </row>
    <row r="20775" spans="1:5" x14ac:dyDescent="0.25">
      <c r="A20775" t="s">
        <v>398</v>
      </c>
      <c r="B20775" t="s">
        <v>235</v>
      </c>
      <c r="C20775" t="s">
        <v>481</v>
      </c>
      <c r="D20775">
        <v>2301000000</v>
      </c>
      <c r="E20775">
        <v>2019</v>
      </c>
    </row>
    <row r="20776" spans="1:5" x14ac:dyDescent="0.25">
      <c r="A20776" t="s">
        <v>398</v>
      </c>
      <c r="B20776" t="s">
        <v>235</v>
      </c>
      <c r="C20776" t="s">
        <v>481</v>
      </c>
      <c r="D20776">
        <v>2067000000</v>
      </c>
      <c r="E20776">
        <v>2020</v>
      </c>
    </row>
    <row r="20777" spans="1:5" x14ac:dyDescent="0.25">
      <c r="A20777" t="s">
        <v>398</v>
      </c>
      <c r="B20777" t="s">
        <v>235</v>
      </c>
      <c r="C20777" t="s">
        <v>482</v>
      </c>
      <c r="D20777">
        <v>0</v>
      </c>
      <c r="E20777">
        <v>2018</v>
      </c>
    </row>
    <row r="20778" spans="1:5" x14ac:dyDescent="0.25">
      <c r="A20778" t="s">
        <v>398</v>
      </c>
      <c r="B20778" t="s">
        <v>235</v>
      </c>
      <c r="C20778" t="s">
        <v>482</v>
      </c>
      <c r="D20778">
        <v>0</v>
      </c>
      <c r="E20778">
        <v>2019</v>
      </c>
    </row>
    <row r="20779" spans="1:5" x14ac:dyDescent="0.25">
      <c r="A20779" t="s">
        <v>398</v>
      </c>
      <c r="B20779" t="s">
        <v>235</v>
      </c>
      <c r="C20779" t="s">
        <v>482</v>
      </c>
      <c r="D20779">
        <v>0</v>
      </c>
      <c r="E20779">
        <v>2020</v>
      </c>
    </row>
    <row r="20780" spans="1:5" x14ac:dyDescent="0.25">
      <c r="A20780" t="s">
        <v>398</v>
      </c>
      <c r="B20780" t="s">
        <v>235</v>
      </c>
      <c r="C20780" t="s">
        <v>483</v>
      </c>
      <c r="D20780">
        <v>3434000000</v>
      </c>
      <c r="E20780">
        <v>2018</v>
      </c>
    </row>
    <row r="20781" spans="1:5" x14ac:dyDescent="0.25">
      <c r="A20781" t="s">
        <v>398</v>
      </c>
      <c r="B20781" t="s">
        <v>235</v>
      </c>
      <c r="C20781" t="s">
        <v>483</v>
      </c>
      <c r="D20781">
        <v>4110000000</v>
      </c>
      <c r="E20781">
        <v>2019</v>
      </c>
    </row>
    <row r="20782" spans="1:5" x14ac:dyDescent="0.25">
      <c r="A20782" t="s">
        <v>398</v>
      </c>
      <c r="B20782" t="s">
        <v>235</v>
      </c>
      <c r="C20782" t="s">
        <v>483</v>
      </c>
      <c r="D20782">
        <v>3604000000</v>
      </c>
      <c r="E20782">
        <v>2020</v>
      </c>
    </row>
    <row r="20783" spans="1:5" x14ac:dyDescent="0.25">
      <c r="A20783" t="s">
        <v>398</v>
      </c>
      <c r="B20783" t="s">
        <v>235</v>
      </c>
      <c r="C20783" t="s">
        <v>484</v>
      </c>
      <c r="D20783">
        <v>327000000</v>
      </c>
      <c r="E20783">
        <v>2018</v>
      </c>
    </row>
    <row r="20784" spans="1:5" x14ac:dyDescent="0.25">
      <c r="A20784" t="s">
        <v>398</v>
      </c>
      <c r="B20784" t="s">
        <v>235</v>
      </c>
      <c r="C20784" t="s">
        <v>484</v>
      </c>
      <c r="D20784">
        <v>407000000</v>
      </c>
      <c r="E20784">
        <v>2019</v>
      </c>
    </row>
    <row r="20785" spans="1:5" x14ac:dyDescent="0.25">
      <c r="A20785" t="s">
        <v>398</v>
      </c>
      <c r="B20785" t="s">
        <v>235</v>
      </c>
      <c r="C20785" t="s">
        <v>484</v>
      </c>
      <c r="D20785">
        <v>416000000</v>
      </c>
      <c r="E20785">
        <v>2020</v>
      </c>
    </row>
    <row r="20786" spans="1:5" x14ac:dyDescent="0.25">
      <c r="A20786" t="s">
        <v>398</v>
      </c>
      <c r="B20786" t="s">
        <v>235</v>
      </c>
      <c r="C20786" t="s">
        <v>485</v>
      </c>
      <c r="D20786">
        <v>0</v>
      </c>
      <c r="E20786">
        <v>2018</v>
      </c>
    </row>
    <row r="20787" spans="1:5" x14ac:dyDescent="0.25">
      <c r="A20787" t="s">
        <v>398</v>
      </c>
      <c r="B20787" t="s">
        <v>235</v>
      </c>
      <c r="C20787" t="s">
        <v>485</v>
      </c>
      <c r="D20787">
        <v>0</v>
      </c>
      <c r="E20787">
        <v>2020</v>
      </c>
    </row>
    <row r="20788" spans="1:5" x14ac:dyDescent="0.25">
      <c r="A20788" t="s">
        <v>398</v>
      </c>
      <c r="B20788" t="s">
        <v>235</v>
      </c>
      <c r="C20788" t="s">
        <v>495</v>
      </c>
      <c r="D20788">
        <v>0</v>
      </c>
      <c r="E20788">
        <v>2019</v>
      </c>
    </row>
    <row r="20789" spans="1:5" x14ac:dyDescent="0.25">
      <c r="A20789" t="s">
        <v>398</v>
      </c>
      <c r="B20789" t="s">
        <v>235</v>
      </c>
      <c r="C20789" t="s">
        <v>486</v>
      </c>
      <c r="D20789">
        <v>-1034000000</v>
      </c>
      <c r="E20789">
        <v>2018</v>
      </c>
    </row>
    <row r="20790" spans="1:5" x14ac:dyDescent="0.25">
      <c r="A20790" t="s">
        <v>398</v>
      </c>
      <c r="B20790" t="s">
        <v>235</v>
      </c>
      <c r="C20790" t="s">
        <v>486</v>
      </c>
      <c r="D20790">
        <v>-145000000</v>
      </c>
      <c r="E20790">
        <v>2019</v>
      </c>
    </row>
    <row r="20791" spans="1:5" x14ac:dyDescent="0.25">
      <c r="A20791" t="s">
        <v>398</v>
      </c>
      <c r="B20791" t="s">
        <v>235</v>
      </c>
      <c r="C20791" t="s">
        <v>486</v>
      </c>
      <c r="D20791">
        <v>8339000000</v>
      </c>
      <c r="E20791">
        <v>2020</v>
      </c>
    </row>
    <row r="20792" spans="1:5" x14ac:dyDescent="0.25">
      <c r="A20792" t="s">
        <v>400</v>
      </c>
      <c r="B20792" t="s">
        <v>237</v>
      </c>
      <c r="C20792" t="s">
        <v>411</v>
      </c>
      <c r="D20792">
        <v>22501000000</v>
      </c>
      <c r="E20792">
        <v>2018</v>
      </c>
    </row>
    <row r="20793" spans="1:5" x14ac:dyDescent="0.25">
      <c r="A20793" t="s">
        <v>400</v>
      </c>
      <c r="B20793" t="s">
        <v>237</v>
      </c>
      <c r="C20793" t="s">
        <v>411</v>
      </c>
      <c r="D20793">
        <v>21806000000</v>
      </c>
      <c r="E20793">
        <v>2019</v>
      </c>
    </row>
    <row r="20794" spans="1:5" x14ac:dyDescent="0.25">
      <c r="A20794" t="s">
        <v>400</v>
      </c>
      <c r="B20794" t="s">
        <v>237</v>
      </c>
      <c r="C20794" t="s">
        <v>411</v>
      </c>
      <c r="D20794">
        <v>20658000000</v>
      </c>
      <c r="E20794">
        <v>2020</v>
      </c>
    </row>
    <row r="20795" spans="1:5" x14ac:dyDescent="0.25">
      <c r="A20795" t="s">
        <v>400</v>
      </c>
      <c r="B20795" t="s">
        <v>237</v>
      </c>
      <c r="C20795" t="s">
        <v>10</v>
      </c>
      <c r="D20795">
        <v>25102000000</v>
      </c>
      <c r="E20795">
        <v>2018</v>
      </c>
    </row>
    <row r="20796" spans="1:5" x14ac:dyDescent="0.25">
      <c r="A20796" t="s">
        <v>400</v>
      </c>
      <c r="B20796" t="s">
        <v>237</v>
      </c>
      <c r="C20796" t="s">
        <v>10</v>
      </c>
      <c r="D20796">
        <v>25429000000</v>
      </c>
      <c r="E20796">
        <v>2019</v>
      </c>
    </row>
    <row r="20797" spans="1:5" x14ac:dyDescent="0.25">
      <c r="A20797" t="s">
        <v>400</v>
      </c>
      <c r="B20797" t="s">
        <v>237</v>
      </c>
      <c r="C20797" t="s">
        <v>10</v>
      </c>
      <c r="D20797">
        <v>23917000000</v>
      </c>
      <c r="E20797">
        <v>2020</v>
      </c>
    </row>
    <row r="20798" spans="1:5" x14ac:dyDescent="0.25">
      <c r="A20798" t="s">
        <v>400</v>
      </c>
      <c r="B20798" t="s">
        <v>237</v>
      </c>
      <c r="C20798" t="s">
        <v>412</v>
      </c>
      <c r="D20798">
        <v>13437000000</v>
      </c>
      <c r="E20798">
        <v>2018</v>
      </c>
    </row>
    <row r="20799" spans="1:5" x14ac:dyDescent="0.25">
      <c r="A20799" t="s">
        <v>400</v>
      </c>
      <c r="B20799" t="s">
        <v>237</v>
      </c>
      <c r="C20799" t="s">
        <v>412</v>
      </c>
      <c r="D20799">
        <v>13419000000</v>
      </c>
      <c r="E20799">
        <v>2019</v>
      </c>
    </row>
    <row r="20800" spans="1:5" x14ac:dyDescent="0.25">
      <c r="A20800" t="s">
        <v>400</v>
      </c>
      <c r="B20800" t="s">
        <v>237</v>
      </c>
      <c r="C20800" t="s">
        <v>412</v>
      </c>
      <c r="D20800">
        <v>13404000000</v>
      </c>
      <c r="E20800">
        <v>2020</v>
      </c>
    </row>
    <row r="20801" spans="1:5" x14ac:dyDescent="0.25">
      <c r="A20801" t="s">
        <v>400</v>
      </c>
      <c r="B20801" t="s">
        <v>237</v>
      </c>
      <c r="C20801" t="s">
        <v>413</v>
      </c>
      <c r="D20801">
        <v>-1057000000</v>
      </c>
      <c r="E20801">
        <v>2018</v>
      </c>
    </row>
    <row r="20802" spans="1:5" x14ac:dyDescent="0.25">
      <c r="A20802" t="s">
        <v>400</v>
      </c>
      <c r="B20802" t="s">
        <v>237</v>
      </c>
      <c r="C20802" t="s">
        <v>413</v>
      </c>
      <c r="D20802">
        <v>2610000000</v>
      </c>
      <c r="E20802">
        <v>2019</v>
      </c>
    </row>
    <row r="20803" spans="1:5" x14ac:dyDescent="0.25">
      <c r="A20803" t="s">
        <v>400</v>
      </c>
      <c r="B20803" t="s">
        <v>237</v>
      </c>
      <c r="C20803" t="s">
        <v>413</v>
      </c>
      <c r="D20803">
        <v>3864000000</v>
      </c>
      <c r="E20803">
        <v>2020</v>
      </c>
    </row>
    <row r="20804" spans="1:5" x14ac:dyDescent="0.25">
      <c r="A20804" t="s">
        <v>400</v>
      </c>
      <c r="B20804" t="s">
        <v>237</v>
      </c>
      <c r="C20804" t="s">
        <v>15</v>
      </c>
      <c r="D20804">
        <v>264829000000</v>
      </c>
      <c r="E20804">
        <v>2018</v>
      </c>
    </row>
    <row r="20805" spans="1:5" x14ac:dyDescent="0.25">
      <c r="A20805" t="s">
        <v>400</v>
      </c>
      <c r="B20805" t="s">
        <v>237</v>
      </c>
      <c r="C20805" t="s">
        <v>15</v>
      </c>
      <c r="D20805">
        <v>291727000000</v>
      </c>
      <c r="E20805">
        <v>2019</v>
      </c>
    </row>
    <row r="20806" spans="1:5" x14ac:dyDescent="0.25">
      <c r="A20806" t="s">
        <v>400</v>
      </c>
      <c r="B20806" t="s">
        <v>237</v>
      </c>
      <c r="C20806" t="s">
        <v>15</v>
      </c>
      <c r="D20806">
        <v>316481000000</v>
      </c>
      <c r="E20806">
        <v>2020</v>
      </c>
    </row>
    <row r="20807" spans="1:5" x14ac:dyDescent="0.25">
      <c r="A20807" t="s">
        <v>400</v>
      </c>
      <c r="B20807" t="s">
        <v>237</v>
      </c>
      <c r="C20807" t="s">
        <v>414</v>
      </c>
      <c r="D20807">
        <v>-18087000000</v>
      </c>
      <c r="E20807">
        <v>2018</v>
      </c>
    </row>
    <row r="20808" spans="1:5" x14ac:dyDescent="0.25">
      <c r="A20808" t="s">
        <v>400</v>
      </c>
      <c r="B20808" t="s">
        <v>237</v>
      </c>
      <c r="C20808" t="s">
        <v>414</v>
      </c>
      <c r="D20808">
        <v>-18837000000</v>
      </c>
      <c r="E20808">
        <v>2019</v>
      </c>
    </row>
    <row r="20809" spans="1:5" x14ac:dyDescent="0.25">
      <c r="A20809" t="s">
        <v>400</v>
      </c>
      <c r="B20809" t="s">
        <v>237</v>
      </c>
      <c r="C20809" t="s">
        <v>414</v>
      </c>
      <c r="D20809">
        <v>-20318000000</v>
      </c>
      <c r="E20809">
        <v>2020</v>
      </c>
    </row>
    <row r="20810" spans="1:5" x14ac:dyDescent="0.25">
      <c r="A20810" t="s">
        <v>400</v>
      </c>
      <c r="B20810" t="s">
        <v>237</v>
      </c>
      <c r="C20810" t="s">
        <v>415</v>
      </c>
      <c r="D20810">
        <v>-15377000000</v>
      </c>
      <c r="E20810">
        <v>2018</v>
      </c>
    </row>
    <row r="20811" spans="1:5" x14ac:dyDescent="0.25">
      <c r="A20811" t="s">
        <v>400</v>
      </c>
      <c r="B20811" t="s">
        <v>237</v>
      </c>
      <c r="C20811" t="s">
        <v>415</v>
      </c>
      <c r="D20811">
        <v>-18164000000</v>
      </c>
      <c r="E20811">
        <v>2019</v>
      </c>
    </row>
    <row r="20812" spans="1:5" x14ac:dyDescent="0.25">
      <c r="A20812" t="s">
        <v>400</v>
      </c>
      <c r="B20812" t="s">
        <v>237</v>
      </c>
      <c r="C20812" t="s">
        <v>415</v>
      </c>
      <c r="D20812">
        <v>1325000000</v>
      </c>
      <c r="E20812">
        <v>2020</v>
      </c>
    </row>
    <row r="20813" spans="1:5" x14ac:dyDescent="0.25">
      <c r="A20813" t="s">
        <v>400</v>
      </c>
      <c r="B20813" t="s">
        <v>237</v>
      </c>
      <c r="C20813" t="s">
        <v>416</v>
      </c>
      <c r="D20813">
        <v>-17934000000</v>
      </c>
      <c r="E20813">
        <v>2018</v>
      </c>
    </row>
    <row r="20814" spans="1:5" x14ac:dyDescent="0.25">
      <c r="A20814" t="s">
        <v>400</v>
      </c>
      <c r="B20814" t="s">
        <v>237</v>
      </c>
      <c r="C20814" t="s">
        <v>416</v>
      </c>
      <c r="D20814">
        <v>-17581000000</v>
      </c>
      <c r="E20814">
        <v>2019</v>
      </c>
    </row>
    <row r="20815" spans="1:5" x14ac:dyDescent="0.25">
      <c r="A20815" t="s">
        <v>400</v>
      </c>
      <c r="B20815" t="s">
        <v>237</v>
      </c>
      <c r="C20815" t="s">
        <v>416</v>
      </c>
      <c r="D20815">
        <v>-23512000000</v>
      </c>
      <c r="E20815">
        <v>2020</v>
      </c>
    </row>
    <row r="20816" spans="1:5" x14ac:dyDescent="0.25">
      <c r="A20816" t="s">
        <v>400</v>
      </c>
      <c r="B20816" t="s">
        <v>237</v>
      </c>
      <c r="C20816" t="s">
        <v>417</v>
      </c>
      <c r="D20816">
        <v>34339000000</v>
      </c>
      <c r="E20816">
        <v>2018</v>
      </c>
    </row>
    <row r="20817" spans="1:5" x14ac:dyDescent="0.25">
      <c r="A20817" t="s">
        <v>400</v>
      </c>
      <c r="B20817" t="s">
        <v>237</v>
      </c>
      <c r="C20817" t="s">
        <v>417</v>
      </c>
      <c r="D20817">
        <v>35746000000</v>
      </c>
      <c r="E20817">
        <v>2019</v>
      </c>
    </row>
    <row r="20818" spans="1:5" x14ac:dyDescent="0.25">
      <c r="A20818" t="s">
        <v>400</v>
      </c>
      <c r="B20818" t="s">
        <v>237</v>
      </c>
      <c r="C20818" t="s">
        <v>417</v>
      </c>
      <c r="D20818">
        <v>41768000000</v>
      </c>
      <c r="E20818">
        <v>2020</v>
      </c>
    </row>
    <row r="20819" spans="1:5" x14ac:dyDescent="0.25">
      <c r="A20819" t="s">
        <v>400</v>
      </c>
      <c r="B20819" t="s">
        <v>237</v>
      </c>
      <c r="C20819" t="s">
        <v>418</v>
      </c>
      <c r="D20819">
        <v>2745000000</v>
      </c>
      <c r="E20819">
        <v>2018</v>
      </c>
    </row>
    <row r="20820" spans="1:5" x14ac:dyDescent="0.25">
      <c r="A20820" t="s">
        <v>400</v>
      </c>
      <c r="B20820" t="s">
        <v>237</v>
      </c>
      <c r="C20820" t="s">
        <v>418</v>
      </c>
      <c r="D20820">
        <v>2594000000</v>
      </c>
      <c r="E20820">
        <v>2019</v>
      </c>
    </row>
    <row r="20821" spans="1:5" x14ac:dyDescent="0.25">
      <c r="A20821" t="s">
        <v>400</v>
      </c>
      <c r="B20821" t="s">
        <v>237</v>
      </c>
      <c r="C20821" t="s">
        <v>418</v>
      </c>
      <c r="D20821">
        <v>22171000000</v>
      </c>
      <c r="E20821">
        <v>2020</v>
      </c>
    </row>
    <row r="20822" spans="1:5" x14ac:dyDescent="0.25">
      <c r="A20822" t="s">
        <v>400</v>
      </c>
      <c r="B20822" t="s">
        <v>237</v>
      </c>
      <c r="C20822" t="s">
        <v>419</v>
      </c>
      <c r="D20822">
        <v>2667000000</v>
      </c>
      <c r="E20822">
        <v>2018</v>
      </c>
    </row>
    <row r="20823" spans="1:5" x14ac:dyDescent="0.25">
      <c r="A20823" t="s">
        <v>400</v>
      </c>
      <c r="B20823" t="s">
        <v>237</v>
      </c>
      <c r="C20823" t="s">
        <v>419</v>
      </c>
      <c r="D20823">
        <v>1471000000</v>
      </c>
      <c r="E20823">
        <v>2019</v>
      </c>
    </row>
    <row r="20824" spans="1:5" x14ac:dyDescent="0.25">
      <c r="A20824" t="s">
        <v>400</v>
      </c>
      <c r="B20824" t="s">
        <v>237</v>
      </c>
      <c r="C20824" t="s">
        <v>419</v>
      </c>
      <c r="D20824">
        <v>-189000000</v>
      </c>
      <c r="E20824">
        <v>2020</v>
      </c>
    </row>
    <row r="20825" spans="1:5" x14ac:dyDescent="0.25">
      <c r="A20825" t="s">
        <v>400</v>
      </c>
      <c r="B20825" t="s">
        <v>237</v>
      </c>
      <c r="C20825" t="s">
        <v>420</v>
      </c>
      <c r="D20825">
        <v>324000000</v>
      </c>
      <c r="E20825">
        <v>2018</v>
      </c>
    </row>
    <row r="20826" spans="1:5" x14ac:dyDescent="0.25">
      <c r="A20826" t="s">
        <v>400</v>
      </c>
      <c r="B20826" t="s">
        <v>237</v>
      </c>
      <c r="C20826" t="s">
        <v>420</v>
      </c>
      <c r="D20826">
        <v>76000000</v>
      </c>
      <c r="E20826">
        <v>2019</v>
      </c>
    </row>
    <row r="20827" spans="1:5" x14ac:dyDescent="0.25">
      <c r="A20827" t="s">
        <v>400</v>
      </c>
      <c r="B20827" t="s">
        <v>237</v>
      </c>
      <c r="C20827" t="s">
        <v>420</v>
      </c>
      <c r="D20827">
        <v>369000000</v>
      </c>
      <c r="E20827">
        <v>2020</v>
      </c>
    </row>
    <row r="20828" spans="1:5" x14ac:dyDescent="0.25">
      <c r="A20828" t="s">
        <v>400</v>
      </c>
      <c r="B20828" t="s">
        <v>237</v>
      </c>
      <c r="C20828" t="s">
        <v>421</v>
      </c>
      <c r="D20828">
        <v>1777000000</v>
      </c>
      <c r="E20828">
        <v>2018</v>
      </c>
    </row>
    <row r="20829" spans="1:5" x14ac:dyDescent="0.25">
      <c r="A20829" t="s">
        <v>400</v>
      </c>
      <c r="B20829" t="s">
        <v>237</v>
      </c>
      <c r="C20829" t="s">
        <v>421</v>
      </c>
      <c r="D20829">
        <v>-2359000000</v>
      </c>
      <c r="E20829">
        <v>2019</v>
      </c>
    </row>
    <row r="20830" spans="1:5" x14ac:dyDescent="0.25">
      <c r="A20830" t="s">
        <v>400</v>
      </c>
      <c r="B20830" t="s">
        <v>237</v>
      </c>
      <c r="C20830" t="s">
        <v>421</v>
      </c>
      <c r="D20830">
        <v>-966000000</v>
      </c>
      <c r="E20830">
        <v>2020</v>
      </c>
    </row>
    <row r="20831" spans="1:5" x14ac:dyDescent="0.25">
      <c r="A20831" t="s">
        <v>400</v>
      </c>
      <c r="B20831" t="s">
        <v>237</v>
      </c>
      <c r="C20831" t="s">
        <v>422</v>
      </c>
      <c r="D20831">
        <v>1177000000</v>
      </c>
      <c r="E20831">
        <v>2018</v>
      </c>
    </row>
    <row r="20832" spans="1:5" x14ac:dyDescent="0.25">
      <c r="A20832" t="s">
        <v>400</v>
      </c>
      <c r="B20832" t="s">
        <v>237</v>
      </c>
      <c r="C20832" t="s">
        <v>422</v>
      </c>
      <c r="D20832">
        <v>6713000000</v>
      </c>
      <c r="E20832">
        <v>2019</v>
      </c>
    </row>
    <row r="20833" spans="1:5" x14ac:dyDescent="0.25">
      <c r="A20833" t="s">
        <v>400</v>
      </c>
      <c r="B20833" t="s">
        <v>237</v>
      </c>
      <c r="C20833" t="s">
        <v>422</v>
      </c>
      <c r="D20833">
        <v>-56000000</v>
      </c>
      <c r="E20833">
        <v>2020</v>
      </c>
    </row>
    <row r="20834" spans="1:5" x14ac:dyDescent="0.25">
      <c r="A20834" t="s">
        <v>400</v>
      </c>
      <c r="B20834" t="s">
        <v>237</v>
      </c>
      <c r="C20834" t="s">
        <v>423</v>
      </c>
      <c r="D20834">
        <v>429000000</v>
      </c>
      <c r="E20834">
        <v>2018</v>
      </c>
    </row>
    <row r="20835" spans="1:5" x14ac:dyDescent="0.25">
      <c r="A20835" t="s">
        <v>400</v>
      </c>
      <c r="B20835" t="s">
        <v>237</v>
      </c>
      <c r="C20835" t="s">
        <v>423</v>
      </c>
      <c r="D20835">
        <v>429000000</v>
      </c>
      <c r="E20835">
        <v>2019</v>
      </c>
    </row>
    <row r="20836" spans="1:5" x14ac:dyDescent="0.25">
      <c r="A20836" t="s">
        <v>400</v>
      </c>
      <c r="B20836" t="s">
        <v>237</v>
      </c>
      <c r="C20836" t="s">
        <v>423</v>
      </c>
      <c r="D20836">
        <v>429000000</v>
      </c>
      <c r="E20836">
        <v>2020</v>
      </c>
    </row>
    <row r="20837" spans="1:5" x14ac:dyDescent="0.25">
      <c r="A20837" t="s">
        <v>400</v>
      </c>
      <c r="B20837" t="s">
        <v>237</v>
      </c>
      <c r="C20837" t="s">
        <v>424</v>
      </c>
      <c r="D20837">
        <v>511000000</v>
      </c>
      <c r="E20837">
        <v>2018</v>
      </c>
    </row>
    <row r="20838" spans="1:5" x14ac:dyDescent="0.25">
      <c r="A20838" t="s">
        <v>400</v>
      </c>
      <c r="B20838" t="s">
        <v>237</v>
      </c>
      <c r="C20838" t="s">
        <v>424</v>
      </c>
      <c r="D20838">
        <v>523000000</v>
      </c>
      <c r="E20838">
        <v>2019</v>
      </c>
    </row>
    <row r="20839" spans="1:5" x14ac:dyDescent="0.25">
      <c r="A20839" t="s">
        <v>400</v>
      </c>
      <c r="B20839" t="s">
        <v>237</v>
      </c>
      <c r="C20839" t="s">
        <v>424</v>
      </c>
      <c r="D20839">
        <v>547000000</v>
      </c>
      <c r="E20839">
        <v>2020</v>
      </c>
    </row>
    <row r="20840" spans="1:5" x14ac:dyDescent="0.25">
      <c r="A20840" t="s">
        <v>400</v>
      </c>
      <c r="B20840" t="s">
        <v>237</v>
      </c>
      <c r="C20840" t="s">
        <v>425</v>
      </c>
      <c r="D20840">
        <v>14609000000</v>
      </c>
      <c r="E20840">
        <v>2018</v>
      </c>
    </row>
    <row r="20841" spans="1:5" x14ac:dyDescent="0.25">
      <c r="A20841" t="s">
        <v>400</v>
      </c>
      <c r="B20841" t="s">
        <v>237</v>
      </c>
      <c r="C20841" t="s">
        <v>425</v>
      </c>
      <c r="D20841">
        <v>17893000000</v>
      </c>
      <c r="E20841">
        <v>2019</v>
      </c>
    </row>
    <row r="20842" spans="1:5" x14ac:dyDescent="0.25">
      <c r="A20842" t="s">
        <v>400</v>
      </c>
      <c r="B20842" t="s">
        <v>237</v>
      </c>
      <c r="C20842" t="s">
        <v>425</v>
      </c>
      <c r="D20842">
        <v>16732000000</v>
      </c>
      <c r="E20842">
        <v>2020</v>
      </c>
    </row>
    <row r="20843" spans="1:5" x14ac:dyDescent="0.25">
      <c r="A20843" t="s">
        <v>400</v>
      </c>
      <c r="B20843" t="s">
        <v>237</v>
      </c>
      <c r="C20843" t="s">
        <v>426</v>
      </c>
      <c r="D20843">
        <v>15120000000</v>
      </c>
      <c r="E20843">
        <v>2018</v>
      </c>
    </row>
    <row r="20844" spans="1:5" x14ac:dyDescent="0.25">
      <c r="A20844" t="s">
        <v>400</v>
      </c>
      <c r="B20844" t="s">
        <v>237</v>
      </c>
      <c r="C20844" t="s">
        <v>426</v>
      </c>
      <c r="D20844">
        <v>18416000000</v>
      </c>
      <c r="E20844">
        <v>2019</v>
      </c>
    </row>
    <row r="20845" spans="1:5" x14ac:dyDescent="0.25">
      <c r="A20845" t="s">
        <v>400</v>
      </c>
      <c r="B20845" t="s">
        <v>237</v>
      </c>
      <c r="C20845" t="s">
        <v>426</v>
      </c>
      <c r="D20845">
        <v>17279000000</v>
      </c>
      <c r="E20845">
        <v>2020</v>
      </c>
    </row>
    <row r="20846" spans="1:5" x14ac:dyDescent="0.25">
      <c r="A20846" t="s">
        <v>400</v>
      </c>
      <c r="B20846" t="s">
        <v>237</v>
      </c>
      <c r="C20846" t="s">
        <v>21</v>
      </c>
      <c r="D20846">
        <v>55508000000</v>
      </c>
      <c r="E20846">
        <v>2018</v>
      </c>
    </row>
    <row r="20847" spans="1:5" x14ac:dyDescent="0.25">
      <c r="A20847" t="s">
        <v>400</v>
      </c>
      <c r="B20847" t="s">
        <v>237</v>
      </c>
      <c r="C20847" t="s">
        <v>21</v>
      </c>
      <c r="D20847">
        <v>54726000000</v>
      </c>
      <c r="E20847">
        <v>2019</v>
      </c>
    </row>
    <row r="20848" spans="1:5" x14ac:dyDescent="0.25">
      <c r="A20848" t="s">
        <v>400</v>
      </c>
      <c r="B20848" t="s">
        <v>237</v>
      </c>
      <c r="C20848" t="s">
        <v>21</v>
      </c>
      <c r="D20848">
        <v>51201000000</v>
      </c>
      <c r="E20848">
        <v>2020</v>
      </c>
    </row>
    <row r="20849" spans="1:5" x14ac:dyDescent="0.25">
      <c r="A20849" t="s">
        <v>400</v>
      </c>
      <c r="B20849" t="s">
        <v>237</v>
      </c>
      <c r="C20849" t="s">
        <v>427</v>
      </c>
      <c r="D20849">
        <v>108585000000</v>
      </c>
      <c r="E20849">
        <v>2018</v>
      </c>
    </row>
    <row r="20850" spans="1:5" x14ac:dyDescent="0.25">
      <c r="A20850" t="s">
        <v>400</v>
      </c>
      <c r="B20850" t="s">
        <v>237</v>
      </c>
      <c r="C20850" t="s">
        <v>427</v>
      </c>
      <c r="D20850">
        <v>101490000000</v>
      </c>
      <c r="E20850">
        <v>2019</v>
      </c>
    </row>
    <row r="20851" spans="1:5" x14ac:dyDescent="0.25">
      <c r="A20851" t="s">
        <v>400</v>
      </c>
      <c r="B20851" t="s">
        <v>237</v>
      </c>
      <c r="C20851" t="s">
        <v>427</v>
      </c>
      <c r="D20851">
        <v>99494000000</v>
      </c>
      <c r="E20851">
        <v>2020</v>
      </c>
    </row>
    <row r="20852" spans="1:5" x14ac:dyDescent="0.25">
      <c r="A20852" t="s">
        <v>400</v>
      </c>
      <c r="B20852" t="s">
        <v>237</v>
      </c>
      <c r="C20852" t="s">
        <v>13</v>
      </c>
      <c r="D20852">
        <v>34636000000</v>
      </c>
      <c r="E20852">
        <v>2018</v>
      </c>
    </row>
    <row r="20853" spans="1:5" x14ac:dyDescent="0.25">
      <c r="A20853" t="s">
        <v>400</v>
      </c>
      <c r="B20853" t="s">
        <v>237</v>
      </c>
      <c r="C20853" t="s">
        <v>13</v>
      </c>
      <c r="D20853">
        <v>37473000000</v>
      </c>
      <c r="E20853">
        <v>2019</v>
      </c>
    </row>
    <row r="20854" spans="1:5" x14ac:dyDescent="0.25">
      <c r="A20854" t="s">
        <v>400</v>
      </c>
      <c r="B20854" t="s">
        <v>237</v>
      </c>
      <c r="C20854" t="s">
        <v>13</v>
      </c>
      <c r="D20854">
        <v>54594000000</v>
      </c>
      <c r="E20854">
        <v>2020</v>
      </c>
    </row>
    <row r="20855" spans="1:5" x14ac:dyDescent="0.25">
      <c r="A20855" t="s">
        <v>400</v>
      </c>
      <c r="B20855" t="s">
        <v>237</v>
      </c>
      <c r="C20855" t="s">
        <v>16</v>
      </c>
      <c r="D20855">
        <v>37930000000</v>
      </c>
      <c r="E20855">
        <v>2018</v>
      </c>
    </row>
    <row r="20856" spans="1:5" x14ac:dyDescent="0.25">
      <c r="A20856" t="s">
        <v>400</v>
      </c>
      <c r="B20856" t="s">
        <v>237</v>
      </c>
      <c r="C20856" t="s">
        <v>16</v>
      </c>
      <c r="D20856">
        <v>44868000000</v>
      </c>
      <c r="E20856">
        <v>2019</v>
      </c>
    </row>
    <row r="20857" spans="1:5" x14ac:dyDescent="0.25">
      <c r="A20857" t="s">
        <v>400</v>
      </c>
      <c r="B20857" t="s">
        <v>237</v>
      </c>
      <c r="C20857" t="s">
        <v>16</v>
      </c>
      <c r="D20857">
        <v>39660000000</v>
      </c>
      <c r="E20857">
        <v>2020</v>
      </c>
    </row>
    <row r="20858" spans="1:5" x14ac:dyDescent="0.25">
      <c r="A20858" t="s">
        <v>400</v>
      </c>
      <c r="B20858" t="s">
        <v>237</v>
      </c>
      <c r="C20858" t="s">
        <v>428</v>
      </c>
      <c r="D20858">
        <v>0</v>
      </c>
      <c r="E20858">
        <v>2018</v>
      </c>
    </row>
    <row r="20859" spans="1:5" x14ac:dyDescent="0.25">
      <c r="A20859" t="s">
        <v>400</v>
      </c>
      <c r="B20859" t="s">
        <v>237</v>
      </c>
      <c r="C20859" t="s">
        <v>428</v>
      </c>
      <c r="D20859">
        <v>0</v>
      </c>
      <c r="E20859">
        <v>2020</v>
      </c>
    </row>
    <row r="20860" spans="1:5" x14ac:dyDescent="0.25">
      <c r="A20860" t="s">
        <v>400</v>
      </c>
      <c r="B20860" t="s">
        <v>237</v>
      </c>
      <c r="C20860" t="s">
        <v>429</v>
      </c>
      <c r="D20860">
        <v>0</v>
      </c>
      <c r="E20860">
        <v>2018</v>
      </c>
    </row>
    <row r="20861" spans="1:5" x14ac:dyDescent="0.25">
      <c r="A20861" t="s">
        <v>400</v>
      </c>
      <c r="B20861" t="s">
        <v>237</v>
      </c>
      <c r="C20861" t="s">
        <v>429</v>
      </c>
      <c r="D20861">
        <v>0</v>
      </c>
      <c r="E20861">
        <v>2019</v>
      </c>
    </row>
    <row r="20862" spans="1:5" x14ac:dyDescent="0.25">
      <c r="A20862" t="s">
        <v>400</v>
      </c>
      <c r="B20862" t="s">
        <v>237</v>
      </c>
      <c r="C20862" t="s">
        <v>429</v>
      </c>
      <c r="D20862">
        <v>0</v>
      </c>
      <c r="E20862">
        <v>2019</v>
      </c>
    </row>
    <row r="20863" spans="1:5" x14ac:dyDescent="0.25">
      <c r="A20863" t="s">
        <v>400</v>
      </c>
      <c r="B20863" t="s">
        <v>237</v>
      </c>
      <c r="C20863" t="s">
        <v>429</v>
      </c>
      <c r="D20863">
        <v>0</v>
      </c>
      <c r="E20863">
        <v>2020</v>
      </c>
    </row>
    <row r="20864" spans="1:5" x14ac:dyDescent="0.25">
      <c r="A20864" t="s">
        <v>400</v>
      </c>
      <c r="B20864" t="s">
        <v>237</v>
      </c>
      <c r="C20864" t="s">
        <v>430</v>
      </c>
      <c r="D20864">
        <v>19623000000</v>
      </c>
      <c r="E20864">
        <v>2018</v>
      </c>
    </row>
    <row r="20865" spans="1:5" x14ac:dyDescent="0.25">
      <c r="A20865" t="s">
        <v>400</v>
      </c>
      <c r="B20865" t="s">
        <v>237</v>
      </c>
      <c r="C20865" t="s">
        <v>430</v>
      </c>
      <c r="D20865">
        <v>22733000000</v>
      </c>
      <c r="E20865">
        <v>2019</v>
      </c>
    </row>
    <row r="20866" spans="1:5" x14ac:dyDescent="0.25">
      <c r="A20866" t="s">
        <v>400</v>
      </c>
      <c r="B20866" t="s">
        <v>237</v>
      </c>
      <c r="C20866" t="s">
        <v>430</v>
      </c>
      <c r="D20866">
        <v>23967000000</v>
      </c>
      <c r="E20866">
        <v>2020</v>
      </c>
    </row>
    <row r="20867" spans="1:5" x14ac:dyDescent="0.25">
      <c r="A20867" t="s">
        <v>400</v>
      </c>
      <c r="B20867" t="s">
        <v>237</v>
      </c>
      <c r="C20867" t="s">
        <v>431</v>
      </c>
      <c r="D20867">
        <v>0</v>
      </c>
      <c r="E20867">
        <v>2018</v>
      </c>
    </row>
    <row r="20868" spans="1:5" x14ac:dyDescent="0.25">
      <c r="A20868" t="s">
        <v>400</v>
      </c>
      <c r="B20868" t="s">
        <v>237</v>
      </c>
      <c r="C20868" t="s">
        <v>431</v>
      </c>
      <c r="D20868">
        <v>0</v>
      </c>
      <c r="E20868">
        <v>2019</v>
      </c>
    </row>
    <row r="20869" spans="1:5" x14ac:dyDescent="0.25">
      <c r="A20869" t="s">
        <v>400</v>
      </c>
      <c r="B20869" t="s">
        <v>237</v>
      </c>
      <c r="C20869" t="s">
        <v>431</v>
      </c>
      <c r="D20869">
        <v>0</v>
      </c>
      <c r="E20869">
        <v>2020</v>
      </c>
    </row>
    <row r="20870" spans="1:5" x14ac:dyDescent="0.25">
      <c r="A20870" t="s">
        <v>400</v>
      </c>
      <c r="B20870" t="s">
        <v>237</v>
      </c>
      <c r="C20870" t="s">
        <v>432</v>
      </c>
      <c r="D20870">
        <v>43465</v>
      </c>
      <c r="E20870">
        <v>2018</v>
      </c>
    </row>
    <row r="20871" spans="1:5" x14ac:dyDescent="0.25">
      <c r="A20871" t="s">
        <v>400</v>
      </c>
      <c r="B20871" t="s">
        <v>237</v>
      </c>
      <c r="C20871" t="s">
        <v>432</v>
      </c>
      <c r="D20871">
        <v>43830</v>
      </c>
      <c r="E20871">
        <v>2019</v>
      </c>
    </row>
    <row r="20872" spans="1:5" x14ac:dyDescent="0.25">
      <c r="A20872" t="s">
        <v>400</v>
      </c>
      <c r="B20872" t="s">
        <v>237</v>
      </c>
      <c r="C20872" t="s">
        <v>432</v>
      </c>
      <c r="D20872">
        <v>44196</v>
      </c>
      <c r="E20872">
        <v>2020</v>
      </c>
    </row>
    <row r="20873" spans="1:5" x14ac:dyDescent="0.25">
      <c r="A20873" t="s">
        <v>400</v>
      </c>
      <c r="B20873" t="s">
        <v>237</v>
      </c>
      <c r="C20873" t="s">
        <v>433</v>
      </c>
      <c r="D20873">
        <v>1565000000</v>
      </c>
      <c r="E20873">
        <v>2018</v>
      </c>
    </row>
    <row r="20874" spans="1:5" x14ac:dyDescent="0.25">
      <c r="A20874" t="s">
        <v>400</v>
      </c>
      <c r="B20874" t="s">
        <v>237</v>
      </c>
      <c r="C20874" t="s">
        <v>433</v>
      </c>
      <c r="D20874">
        <v>1440000000</v>
      </c>
      <c r="E20874">
        <v>2019</v>
      </c>
    </row>
    <row r="20875" spans="1:5" x14ac:dyDescent="0.25">
      <c r="A20875" t="s">
        <v>400</v>
      </c>
      <c r="B20875" t="s">
        <v>237</v>
      </c>
      <c r="C20875" t="s">
        <v>433</v>
      </c>
      <c r="D20875">
        <v>1430000000</v>
      </c>
      <c r="E20875">
        <v>2020</v>
      </c>
    </row>
    <row r="20876" spans="1:5" x14ac:dyDescent="0.25">
      <c r="A20876" t="s">
        <v>400</v>
      </c>
      <c r="B20876" t="s">
        <v>237</v>
      </c>
      <c r="C20876" t="s">
        <v>434</v>
      </c>
      <c r="D20876">
        <v>53145000000</v>
      </c>
      <c r="E20876">
        <v>2018</v>
      </c>
    </row>
    <row r="20877" spans="1:5" x14ac:dyDescent="0.25">
      <c r="A20877" t="s">
        <v>400</v>
      </c>
      <c r="B20877" t="s">
        <v>237</v>
      </c>
      <c r="C20877" t="s">
        <v>434</v>
      </c>
      <c r="D20877">
        <v>61395000000</v>
      </c>
      <c r="E20877">
        <v>2019</v>
      </c>
    </row>
    <row r="20878" spans="1:5" x14ac:dyDescent="0.25">
      <c r="A20878" t="s">
        <v>400</v>
      </c>
      <c r="B20878" t="s">
        <v>237</v>
      </c>
      <c r="C20878" t="s">
        <v>434</v>
      </c>
      <c r="D20878">
        <v>67842000000</v>
      </c>
      <c r="E20878">
        <v>2020</v>
      </c>
    </row>
    <row r="20879" spans="1:5" x14ac:dyDescent="0.25">
      <c r="A20879" t="s">
        <v>400</v>
      </c>
      <c r="B20879" t="s">
        <v>237</v>
      </c>
      <c r="C20879" t="s">
        <v>435</v>
      </c>
      <c r="D20879">
        <v>0</v>
      </c>
      <c r="E20879">
        <v>2018</v>
      </c>
    </row>
    <row r="20880" spans="1:5" x14ac:dyDescent="0.25">
      <c r="A20880" t="s">
        <v>400</v>
      </c>
      <c r="B20880" t="s">
        <v>237</v>
      </c>
      <c r="C20880" t="s">
        <v>435</v>
      </c>
      <c r="D20880">
        <v>0</v>
      </c>
      <c r="E20880">
        <v>2019</v>
      </c>
    </row>
    <row r="20881" spans="1:5" x14ac:dyDescent="0.25">
      <c r="A20881" t="s">
        <v>400</v>
      </c>
      <c r="B20881" t="s">
        <v>237</v>
      </c>
      <c r="C20881" t="s">
        <v>435</v>
      </c>
      <c r="D20881">
        <v>0</v>
      </c>
      <c r="E20881">
        <v>2020</v>
      </c>
    </row>
    <row r="20882" spans="1:5" x14ac:dyDescent="0.25">
      <c r="A20882" t="s">
        <v>400</v>
      </c>
      <c r="B20882" t="s">
        <v>237</v>
      </c>
      <c r="C20882" t="s">
        <v>436</v>
      </c>
      <c r="D20882">
        <v>24614000000</v>
      </c>
      <c r="E20882">
        <v>2018</v>
      </c>
    </row>
    <row r="20883" spans="1:5" x14ac:dyDescent="0.25">
      <c r="A20883" t="s">
        <v>400</v>
      </c>
      <c r="B20883" t="s">
        <v>237</v>
      </c>
      <c r="C20883" t="s">
        <v>436</v>
      </c>
      <c r="D20883">
        <v>24389000000</v>
      </c>
      <c r="E20883">
        <v>2019</v>
      </c>
    </row>
    <row r="20884" spans="1:5" x14ac:dyDescent="0.25">
      <c r="A20884" t="s">
        <v>400</v>
      </c>
      <c r="B20884" t="s">
        <v>237</v>
      </c>
      <c r="C20884" t="s">
        <v>436</v>
      </c>
      <c r="D20884">
        <v>24773000000</v>
      </c>
      <c r="E20884">
        <v>2020</v>
      </c>
    </row>
    <row r="20885" spans="1:5" x14ac:dyDescent="0.25">
      <c r="A20885" t="s">
        <v>400</v>
      </c>
      <c r="B20885" t="s">
        <v>237</v>
      </c>
      <c r="C20885" t="s">
        <v>437</v>
      </c>
      <c r="D20885">
        <v>75355000000</v>
      </c>
      <c r="E20885">
        <v>2018</v>
      </c>
    </row>
    <row r="20886" spans="1:5" x14ac:dyDescent="0.25">
      <c r="A20886" t="s">
        <v>400</v>
      </c>
      <c r="B20886" t="s">
        <v>237</v>
      </c>
      <c r="C20886" t="s">
        <v>437</v>
      </c>
      <c r="D20886">
        <v>77142000000</v>
      </c>
      <c r="E20886">
        <v>2019</v>
      </c>
    </row>
    <row r="20887" spans="1:5" x14ac:dyDescent="0.25">
      <c r="A20887" t="s">
        <v>400</v>
      </c>
      <c r="B20887" t="s">
        <v>237</v>
      </c>
      <c r="C20887" t="s">
        <v>437</v>
      </c>
      <c r="D20887">
        <v>77091000000</v>
      </c>
      <c r="E20887">
        <v>2020</v>
      </c>
    </row>
    <row r="20888" spans="1:5" x14ac:dyDescent="0.25">
      <c r="A20888" t="s">
        <v>400</v>
      </c>
      <c r="B20888" t="s">
        <v>237</v>
      </c>
      <c r="C20888" t="s">
        <v>438</v>
      </c>
      <c r="D20888">
        <v>16039000000</v>
      </c>
      <c r="E20888">
        <v>2018</v>
      </c>
    </row>
    <row r="20889" spans="1:5" x14ac:dyDescent="0.25">
      <c r="A20889" t="s">
        <v>400</v>
      </c>
      <c r="B20889" t="s">
        <v>237</v>
      </c>
      <c r="C20889" t="s">
        <v>438</v>
      </c>
      <c r="D20889">
        <v>19788000000</v>
      </c>
      <c r="E20889">
        <v>2019</v>
      </c>
    </row>
    <row r="20890" spans="1:5" x14ac:dyDescent="0.25">
      <c r="A20890" t="s">
        <v>400</v>
      </c>
      <c r="B20890" t="s">
        <v>237</v>
      </c>
      <c r="C20890" t="s">
        <v>438</v>
      </c>
      <c r="D20890">
        <v>18348000000</v>
      </c>
      <c r="E20890">
        <v>2020</v>
      </c>
    </row>
    <row r="20891" spans="1:5" x14ac:dyDescent="0.25">
      <c r="A20891" t="s">
        <v>400</v>
      </c>
      <c r="B20891" t="s">
        <v>237</v>
      </c>
      <c r="C20891" t="s">
        <v>439</v>
      </c>
      <c r="D20891">
        <v>0</v>
      </c>
      <c r="E20891">
        <v>2018</v>
      </c>
    </row>
    <row r="20892" spans="1:5" x14ac:dyDescent="0.25">
      <c r="A20892" t="s">
        <v>400</v>
      </c>
      <c r="B20892" t="s">
        <v>237</v>
      </c>
      <c r="C20892" t="s">
        <v>439</v>
      </c>
      <c r="D20892">
        <v>0</v>
      </c>
      <c r="E20892">
        <v>2019</v>
      </c>
    </row>
    <row r="20893" spans="1:5" x14ac:dyDescent="0.25">
      <c r="A20893" t="s">
        <v>400</v>
      </c>
      <c r="B20893" t="s">
        <v>237</v>
      </c>
      <c r="C20893" t="s">
        <v>439</v>
      </c>
      <c r="D20893">
        <v>0</v>
      </c>
      <c r="E20893">
        <v>2020</v>
      </c>
    </row>
    <row r="20894" spans="1:5" x14ac:dyDescent="0.25">
      <c r="A20894" t="s">
        <v>400</v>
      </c>
      <c r="B20894" t="s">
        <v>237</v>
      </c>
      <c r="C20894" t="s">
        <v>23</v>
      </c>
      <c r="D20894">
        <v>3584000000</v>
      </c>
      <c r="E20894">
        <v>2018</v>
      </c>
    </row>
    <row r="20895" spans="1:5" x14ac:dyDescent="0.25">
      <c r="A20895" t="s">
        <v>400</v>
      </c>
      <c r="B20895" t="s">
        <v>237</v>
      </c>
      <c r="C20895" t="s">
        <v>23</v>
      </c>
      <c r="D20895">
        <v>2945000000</v>
      </c>
      <c r="E20895">
        <v>2019</v>
      </c>
    </row>
    <row r="20896" spans="1:5" x14ac:dyDescent="0.25">
      <c r="A20896" t="s">
        <v>400</v>
      </c>
      <c r="B20896" t="s">
        <v>237</v>
      </c>
      <c r="C20896" t="s">
        <v>23</v>
      </c>
      <c r="D20896">
        <v>5619000000</v>
      </c>
      <c r="E20896">
        <v>2020</v>
      </c>
    </row>
    <row r="20897" spans="1:5" x14ac:dyDescent="0.25">
      <c r="A20897" t="s">
        <v>400</v>
      </c>
      <c r="B20897" t="s">
        <v>237</v>
      </c>
      <c r="C20897" t="s">
        <v>440</v>
      </c>
      <c r="D20897">
        <v>103905000000</v>
      </c>
      <c r="E20897">
        <v>2018</v>
      </c>
    </row>
    <row r="20898" spans="1:5" x14ac:dyDescent="0.25">
      <c r="A20898" t="s">
        <v>400</v>
      </c>
      <c r="B20898" t="s">
        <v>237</v>
      </c>
      <c r="C20898" t="s">
        <v>440</v>
      </c>
      <c r="D20898">
        <v>104557000000</v>
      </c>
      <c r="E20898">
        <v>2019</v>
      </c>
    </row>
    <row r="20899" spans="1:5" x14ac:dyDescent="0.25">
      <c r="A20899" t="s">
        <v>400</v>
      </c>
      <c r="B20899" t="s">
        <v>237</v>
      </c>
      <c r="C20899" t="s">
        <v>440</v>
      </c>
      <c r="D20899">
        <v>105510000000</v>
      </c>
      <c r="E20899">
        <v>2020</v>
      </c>
    </row>
    <row r="20900" spans="1:5" x14ac:dyDescent="0.25">
      <c r="A20900" t="s">
        <v>400</v>
      </c>
      <c r="B20900" t="s">
        <v>237</v>
      </c>
      <c r="C20900" t="s">
        <v>22</v>
      </c>
      <c r="D20900">
        <v>4833000000</v>
      </c>
      <c r="E20900">
        <v>2018</v>
      </c>
    </row>
    <row r="20901" spans="1:5" x14ac:dyDescent="0.25">
      <c r="A20901" t="s">
        <v>400</v>
      </c>
      <c r="B20901" t="s">
        <v>237</v>
      </c>
      <c r="C20901" t="s">
        <v>22</v>
      </c>
      <c r="D20901">
        <v>4730000000</v>
      </c>
      <c r="E20901">
        <v>2019</v>
      </c>
    </row>
    <row r="20902" spans="1:5" x14ac:dyDescent="0.25">
      <c r="A20902" t="s">
        <v>400</v>
      </c>
      <c r="B20902" t="s">
        <v>237</v>
      </c>
      <c r="C20902" t="s">
        <v>22</v>
      </c>
      <c r="D20902">
        <v>4247000000</v>
      </c>
      <c r="E20902">
        <v>2020</v>
      </c>
    </row>
    <row r="20903" spans="1:5" x14ac:dyDescent="0.25">
      <c r="A20903" t="s">
        <v>400</v>
      </c>
      <c r="B20903" t="s">
        <v>237</v>
      </c>
      <c r="C20903" t="s">
        <v>441</v>
      </c>
      <c r="D20903">
        <v>0</v>
      </c>
      <c r="E20903">
        <v>2018</v>
      </c>
    </row>
    <row r="20904" spans="1:5" x14ac:dyDescent="0.25">
      <c r="A20904" t="s">
        <v>400</v>
      </c>
      <c r="B20904" t="s">
        <v>237</v>
      </c>
      <c r="C20904" t="s">
        <v>441</v>
      </c>
      <c r="D20904">
        <v>0</v>
      </c>
      <c r="E20904">
        <v>2019</v>
      </c>
    </row>
    <row r="20905" spans="1:5" x14ac:dyDescent="0.25">
      <c r="A20905" t="s">
        <v>400</v>
      </c>
      <c r="B20905" t="s">
        <v>237</v>
      </c>
      <c r="C20905" t="s">
        <v>441</v>
      </c>
      <c r="D20905">
        <v>0</v>
      </c>
      <c r="E20905">
        <v>2020</v>
      </c>
    </row>
    <row r="20906" spans="1:5" x14ac:dyDescent="0.25">
      <c r="A20906" t="s">
        <v>400</v>
      </c>
      <c r="B20906" t="s">
        <v>237</v>
      </c>
      <c r="C20906" t="s">
        <v>11</v>
      </c>
      <c r="D20906">
        <v>1336000000</v>
      </c>
      <c r="E20906">
        <v>2018</v>
      </c>
    </row>
    <row r="20907" spans="1:5" x14ac:dyDescent="0.25">
      <c r="A20907" t="s">
        <v>400</v>
      </c>
      <c r="B20907" t="s">
        <v>237</v>
      </c>
      <c r="C20907" t="s">
        <v>11</v>
      </c>
      <c r="D20907">
        <v>1422000000</v>
      </c>
      <c r="E20907">
        <v>2019</v>
      </c>
    </row>
    <row r="20908" spans="1:5" x14ac:dyDescent="0.25">
      <c r="A20908" t="s">
        <v>400</v>
      </c>
      <c r="B20908" t="s">
        <v>237</v>
      </c>
      <c r="C20908" t="s">
        <v>11</v>
      </c>
      <c r="D20908">
        <v>1796000000</v>
      </c>
      <c r="E20908">
        <v>2020</v>
      </c>
    </row>
    <row r="20909" spans="1:5" x14ac:dyDescent="0.25">
      <c r="A20909" t="s">
        <v>400</v>
      </c>
      <c r="B20909" t="s">
        <v>237</v>
      </c>
      <c r="C20909" t="s">
        <v>19</v>
      </c>
      <c r="D20909">
        <v>264829000000</v>
      </c>
      <c r="E20909">
        <v>2018</v>
      </c>
    </row>
    <row r="20910" spans="1:5" x14ac:dyDescent="0.25">
      <c r="A20910" t="s">
        <v>400</v>
      </c>
      <c r="B20910" t="s">
        <v>237</v>
      </c>
      <c r="C20910" t="s">
        <v>19</v>
      </c>
      <c r="D20910">
        <v>291727000000</v>
      </c>
      <c r="E20910">
        <v>2019</v>
      </c>
    </row>
    <row r="20911" spans="1:5" x14ac:dyDescent="0.25">
      <c r="A20911" t="s">
        <v>400</v>
      </c>
      <c r="B20911" t="s">
        <v>237</v>
      </c>
      <c r="C20911" t="s">
        <v>19</v>
      </c>
      <c r="D20911">
        <v>316481000000</v>
      </c>
      <c r="E20911">
        <v>2020</v>
      </c>
    </row>
    <row r="20912" spans="1:5" x14ac:dyDescent="0.25">
      <c r="A20912" t="s">
        <v>400</v>
      </c>
      <c r="B20912" t="s">
        <v>237</v>
      </c>
      <c r="C20912" t="s">
        <v>18</v>
      </c>
      <c r="D20912">
        <v>210119000000</v>
      </c>
      <c r="E20912">
        <v>2018</v>
      </c>
    </row>
    <row r="20913" spans="1:5" x14ac:dyDescent="0.25">
      <c r="A20913" t="s">
        <v>400</v>
      </c>
      <c r="B20913" t="s">
        <v>237</v>
      </c>
      <c r="C20913" t="s">
        <v>18</v>
      </c>
      <c r="D20913">
        <v>228892000000</v>
      </c>
      <c r="E20913">
        <v>2019</v>
      </c>
    </row>
    <row r="20914" spans="1:5" x14ac:dyDescent="0.25">
      <c r="A20914" t="s">
        <v>400</v>
      </c>
      <c r="B20914" t="s">
        <v>237</v>
      </c>
      <c r="C20914" t="s">
        <v>18</v>
      </c>
      <c r="D20914">
        <v>247209000000</v>
      </c>
      <c r="E20914">
        <v>2020</v>
      </c>
    </row>
    <row r="20915" spans="1:5" x14ac:dyDescent="0.25">
      <c r="A20915" t="s">
        <v>400</v>
      </c>
      <c r="B20915" t="s">
        <v>237</v>
      </c>
      <c r="C20915" t="s">
        <v>442</v>
      </c>
      <c r="D20915">
        <v>2931000000</v>
      </c>
      <c r="E20915">
        <v>2018</v>
      </c>
    </row>
    <row r="20916" spans="1:5" x14ac:dyDescent="0.25">
      <c r="A20916" t="s">
        <v>400</v>
      </c>
      <c r="B20916" t="s">
        <v>237</v>
      </c>
      <c r="C20916" t="s">
        <v>442</v>
      </c>
      <c r="D20916">
        <v>10777000000</v>
      </c>
      <c r="E20916">
        <v>2019</v>
      </c>
    </row>
    <row r="20917" spans="1:5" x14ac:dyDescent="0.25">
      <c r="A20917" t="s">
        <v>400</v>
      </c>
      <c r="B20917" t="s">
        <v>237</v>
      </c>
      <c r="C20917" t="s">
        <v>442</v>
      </c>
      <c r="D20917">
        <v>5889000000</v>
      </c>
      <c r="E20917">
        <v>2020</v>
      </c>
    </row>
    <row r="20918" spans="1:5" x14ac:dyDescent="0.25">
      <c r="A20918" t="s">
        <v>400</v>
      </c>
      <c r="B20918" t="s">
        <v>237</v>
      </c>
      <c r="C20918" t="s">
        <v>443</v>
      </c>
      <c r="D20918">
        <v>671000000</v>
      </c>
      <c r="E20918">
        <v>2018</v>
      </c>
    </row>
    <row r="20919" spans="1:5" x14ac:dyDescent="0.25">
      <c r="A20919" t="s">
        <v>400</v>
      </c>
      <c r="B20919" t="s">
        <v>237</v>
      </c>
      <c r="C20919" t="s">
        <v>443</v>
      </c>
      <c r="D20919">
        <v>558000000</v>
      </c>
      <c r="E20919">
        <v>2019</v>
      </c>
    </row>
    <row r="20920" spans="1:5" x14ac:dyDescent="0.25">
      <c r="A20920" t="s">
        <v>400</v>
      </c>
      <c r="B20920" t="s">
        <v>237</v>
      </c>
      <c r="C20920" t="s">
        <v>443</v>
      </c>
      <c r="D20920">
        <v>589000000</v>
      </c>
      <c r="E20920">
        <v>2020</v>
      </c>
    </row>
    <row r="20921" spans="1:5" x14ac:dyDescent="0.25">
      <c r="A20921" t="s">
        <v>400</v>
      </c>
      <c r="B20921" t="s">
        <v>237</v>
      </c>
      <c r="C20921" t="s">
        <v>444</v>
      </c>
      <c r="D20921">
        <v>1175000000</v>
      </c>
      <c r="E20921">
        <v>2018</v>
      </c>
    </row>
    <row r="20922" spans="1:5" x14ac:dyDescent="0.25">
      <c r="A20922" t="s">
        <v>400</v>
      </c>
      <c r="B20922" t="s">
        <v>237</v>
      </c>
      <c r="C20922" t="s">
        <v>444</v>
      </c>
      <c r="D20922">
        <v>2274000000</v>
      </c>
      <c r="E20922">
        <v>2019</v>
      </c>
    </row>
    <row r="20923" spans="1:5" x14ac:dyDescent="0.25">
      <c r="A20923" t="s">
        <v>400</v>
      </c>
      <c r="B20923" t="s">
        <v>237</v>
      </c>
      <c r="C20923" t="s">
        <v>444</v>
      </c>
      <c r="D20923">
        <v>-1778000000</v>
      </c>
      <c r="E20923">
        <v>2020</v>
      </c>
    </row>
    <row r="20924" spans="1:5" x14ac:dyDescent="0.25">
      <c r="A20924" t="s">
        <v>400</v>
      </c>
      <c r="B20924" t="s">
        <v>237</v>
      </c>
      <c r="C20924" t="s">
        <v>445</v>
      </c>
      <c r="D20924">
        <v>0</v>
      </c>
      <c r="E20924">
        <v>2018</v>
      </c>
    </row>
    <row r="20925" spans="1:5" x14ac:dyDescent="0.25">
      <c r="A20925" t="s">
        <v>400</v>
      </c>
      <c r="B20925" t="s">
        <v>237</v>
      </c>
      <c r="C20925" t="s">
        <v>445</v>
      </c>
      <c r="D20925">
        <v>0</v>
      </c>
      <c r="E20925">
        <v>2019</v>
      </c>
    </row>
    <row r="20926" spans="1:5" x14ac:dyDescent="0.25">
      <c r="A20926" t="s">
        <v>400</v>
      </c>
      <c r="B20926" t="s">
        <v>237</v>
      </c>
      <c r="C20926" t="s">
        <v>445</v>
      </c>
      <c r="D20926">
        <v>0</v>
      </c>
      <c r="E20926">
        <v>2020</v>
      </c>
    </row>
    <row r="20927" spans="1:5" x14ac:dyDescent="0.25">
      <c r="A20927" t="s">
        <v>400</v>
      </c>
      <c r="B20927" t="s">
        <v>237</v>
      </c>
      <c r="C20927" t="s">
        <v>446</v>
      </c>
      <c r="D20927">
        <v>0</v>
      </c>
      <c r="E20927">
        <v>2018</v>
      </c>
    </row>
    <row r="20928" spans="1:5" x14ac:dyDescent="0.25">
      <c r="A20928" t="s">
        <v>400</v>
      </c>
      <c r="B20928" t="s">
        <v>237</v>
      </c>
      <c r="C20928" t="s">
        <v>446</v>
      </c>
      <c r="D20928">
        <v>0</v>
      </c>
      <c r="E20928">
        <v>2019</v>
      </c>
    </row>
    <row r="20929" spans="1:5" x14ac:dyDescent="0.25">
      <c r="A20929" t="s">
        <v>400</v>
      </c>
      <c r="B20929" t="s">
        <v>237</v>
      </c>
      <c r="C20929" t="s">
        <v>446</v>
      </c>
      <c r="D20929">
        <v>0</v>
      </c>
      <c r="E20929">
        <v>2020</v>
      </c>
    </row>
    <row r="20930" spans="1:5" x14ac:dyDescent="0.25">
      <c r="A20930" t="s">
        <v>400</v>
      </c>
      <c r="B20930" t="s">
        <v>237</v>
      </c>
      <c r="C20930" t="s">
        <v>447</v>
      </c>
      <c r="D20930">
        <v>-10421000000</v>
      </c>
      <c r="E20930">
        <v>2018</v>
      </c>
    </row>
    <row r="20931" spans="1:5" x14ac:dyDescent="0.25">
      <c r="A20931" t="s">
        <v>400</v>
      </c>
      <c r="B20931" t="s">
        <v>237</v>
      </c>
      <c r="C20931" t="s">
        <v>447</v>
      </c>
      <c r="D20931">
        <v>-10659000000</v>
      </c>
      <c r="E20931">
        <v>2019</v>
      </c>
    </row>
    <row r="20932" spans="1:5" x14ac:dyDescent="0.25">
      <c r="A20932" t="s">
        <v>400</v>
      </c>
      <c r="B20932" t="s">
        <v>237</v>
      </c>
      <c r="C20932" t="s">
        <v>447</v>
      </c>
      <c r="D20932">
        <v>-14722000000</v>
      </c>
      <c r="E20932">
        <v>2020</v>
      </c>
    </row>
    <row r="20933" spans="1:5" x14ac:dyDescent="0.25">
      <c r="A20933" t="s">
        <v>400</v>
      </c>
      <c r="B20933" t="s">
        <v>237</v>
      </c>
      <c r="C20933" t="s">
        <v>448</v>
      </c>
      <c r="D20933">
        <v>0</v>
      </c>
      <c r="E20933">
        <v>2018</v>
      </c>
    </row>
    <row r="20934" spans="1:5" x14ac:dyDescent="0.25">
      <c r="A20934" t="s">
        <v>400</v>
      </c>
      <c r="B20934" t="s">
        <v>237</v>
      </c>
      <c r="C20934" t="s">
        <v>448</v>
      </c>
      <c r="D20934">
        <v>0</v>
      </c>
      <c r="E20934">
        <v>2019</v>
      </c>
    </row>
    <row r="20935" spans="1:5" x14ac:dyDescent="0.25">
      <c r="A20935" t="s">
        <v>400</v>
      </c>
      <c r="B20935" t="s">
        <v>237</v>
      </c>
      <c r="C20935" t="s">
        <v>448</v>
      </c>
      <c r="D20935">
        <v>0</v>
      </c>
      <c r="E20935">
        <v>2020</v>
      </c>
    </row>
    <row r="20936" spans="1:5" x14ac:dyDescent="0.25">
      <c r="A20936" t="s">
        <v>400</v>
      </c>
      <c r="B20936" t="s">
        <v>237</v>
      </c>
      <c r="C20936" t="s">
        <v>449</v>
      </c>
      <c r="D20936">
        <v>-17934000000</v>
      </c>
      <c r="E20936">
        <v>2018</v>
      </c>
    </row>
    <row r="20937" spans="1:5" x14ac:dyDescent="0.25">
      <c r="A20937" t="s">
        <v>400</v>
      </c>
      <c r="B20937" t="s">
        <v>237</v>
      </c>
      <c r="C20937" t="s">
        <v>449</v>
      </c>
      <c r="D20937">
        <v>-17581000000</v>
      </c>
      <c r="E20937">
        <v>2019</v>
      </c>
    </row>
    <row r="20938" spans="1:5" x14ac:dyDescent="0.25">
      <c r="A20938" t="s">
        <v>400</v>
      </c>
      <c r="B20938" t="s">
        <v>237</v>
      </c>
      <c r="C20938" t="s">
        <v>449</v>
      </c>
      <c r="D20938">
        <v>-23512000000</v>
      </c>
      <c r="E20938">
        <v>2020</v>
      </c>
    </row>
    <row r="20939" spans="1:5" x14ac:dyDescent="0.25">
      <c r="A20939" t="s">
        <v>400</v>
      </c>
      <c r="B20939" t="s">
        <v>237</v>
      </c>
      <c r="C20939" t="s">
        <v>450</v>
      </c>
      <c r="D20939">
        <v>0</v>
      </c>
      <c r="E20939">
        <v>2018</v>
      </c>
    </row>
    <row r="20940" spans="1:5" x14ac:dyDescent="0.25">
      <c r="A20940" t="s">
        <v>400</v>
      </c>
      <c r="B20940" t="s">
        <v>237</v>
      </c>
      <c r="C20940" t="s">
        <v>450</v>
      </c>
      <c r="D20940">
        <v>0</v>
      </c>
      <c r="E20940">
        <v>2019</v>
      </c>
    </row>
    <row r="20941" spans="1:5" x14ac:dyDescent="0.25">
      <c r="A20941" t="s">
        <v>400</v>
      </c>
      <c r="B20941" t="s">
        <v>237</v>
      </c>
      <c r="C20941" t="s">
        <v>450</v>
      </c>
      <c r="D20941">
        <v>0</v>
      </c>
      <c r="E20941">
        <v>2020</v>
      </c>
    </row>
    <row r="20942" spans="1:5" x14ac:dyDescent="0.25">
      <c r="A20942" t="s">
        <v>400</v>
      </c>
      <c r="B20942" t="s">
        <v>237</v>
      </c>
      <c r="C20942" t="s">
        <v>451</v>
      </c>
      <c r="D20942">
        <v>-1679000000</v>
      </c>
      <c r="E20942">
        <v>2018</v>
      </c>
    </row>
    <row r="20943" spans="1:5" x14ac:dyDescent="0.25">
      <c r="A20943" t="s">
        <v>400</v>
      </c>
      <c r="B20943" t="s">
        <v>237</v>
      </c>
      <c r="C20943" t="s">
        <v>451</v>
      </c>
      <c r="D20943">
        <v>-300000000</v>
      </c>
      <c r="E20943">
        <v>2019</v>
      </c>
    </row>
    <row r="20944" spans="1:5" x14ac:dyDescent="0.25">
      <c r="A20944" t="s">
        <v>400</v>
      </c>
      <c r="B20944" t="s">
        <v>237</v>
      </c>
      <c r="C20944" t="s">
        <v>451</v>
      </c>
      <c r="D20944">
        <v>0</v>
      </c>
      <c r="E20944">
        <v>2020</v>
      </c>
    </row>
    <row r="20945" spans="1:5" x14ac:dyDescent="0.25">
      <c r="A20945" t="s">
        <v>400</v>
      </c>
      <c r="B20945" t="s">
        <v>237</v>
      </c>
      <c r="C20945" t="s">
        <v>452</v>
      </c>
      <c r="D20945">
        <v>0</v>
      </c>
      <c r="E20945">
        <v>2018</v>
      </c>
    </row>
    <row r="20946" spans="1:5" x14ac:dyDescent="0.25">
      <c r="A20946" t="s">
        <v>400</v>
      </c>
      <c r="B20946" t="s">
        <v>237</v>
      </c>
      <c r="C20946" t="s">
        <v>452</v>
      </c>
      <c r="D20946">
        <v>0</v>
      </c>
      <c r="E20946">
        <v>2019</v>
      </c>
    </row>
    <row r="20947" spans="1:5" x14ac:dyDescent="0.25">
      <c r="A20947" t="s">
        <v>400</v>
      </c>
      <c r="B20947" t="s">
        <v>237</v>
      </c>
      <c r="C20947" t="s">
        <v>452</v>
      </c>
      <c r="D20947">
        <v>0</v>
      </c>
      <c r="E20947">
        <v>2020</v>
      </c>
    </row>
    <row r="20948" spans="1:5" x14ac:dyDescent="0.25">
      <c r="A20948" t="s">
        <v>400</v>
      </c>
      <c r="B20948" t="s">
        <v>237</v>
      </c>
      <c r="C20948" t="s">
        <v>453</v>
      </c>
      <c r="D20948">
        <v>511000000</v>
      </c>
      <c r="E20948">
        <v>2018</v>
      </c>
    </row>
    <row r="20949" spans="1:5" x14ac:dyDescent="0.25">
      <c r="A20949" t="s">
        <v>400</v>
      </c>
      <c r="B20949" t="s">
        <v>237</v>
      </c>
      <c r="C20949" t="s">
        <v>453</v>
      </c>
      <c r="D20949">
        <v>523000000</v>
      </c>
      <c r="E20949">
        <v>2019</v>
      </c>
    </row>
    <row r="20950" spans="1:5" x14ac:dyDescent="0.25">
      <c r="A20950" t="s">
        <v>400</v>
      </c>
      <c r="B20950" t="s">
        <v>237</v>
      </c>
      <c r="C20950" t="s">
        <v>453</v>
      </c>
      <c r="D20950">
        <v>547000000</v>
      </c>
      <c r="E20950">
        <v>2020</v>
      </c>
    </row>
    <row r="20951" spans="1:5" x14ac:dyDescent="0.25">
      <c r="A20951" t="s">
        <v>400</v>
      </c>
      <c r="B20951" t="s">
        <v>237</v>
      </c>
      <c r="C20951" t="s">
        <v>454</v>
      </c>
      <c r="D20951">
        <v>15528000000</v>
      </c>
      <c r="E20951">
        <v>2018</v>
      </c>
    </row>
    <row r="20952" spans="1:5" x14ac:dyDescent="0.25">
      <c r="A20952" t="s">
        <v>400</v>
      </c>
      <c r="B20952" t="s">
        <v>237</v>
      </c>
      <c r="C20952" t="s">
        <v>454</v>
      </c>
      <c r="D20952">
        <v>19265000000</v>
      </c>
      <c r="E20952">
        <v>2019</v>
      </c>
    </row>
    <row r="20953" spans="1:5" x14ac:dyDescent="0.25">
      <c r="A20953" t="s">
        <v>400</v>
      </c>
      <c r="B20953" t="s">
        <v>237</v>
      </c>
      <c r="C20953" t="s">
        <v>454</v>
      </c>
      <c r="D20953">
        <v>17801000000</v>
      </c>
      <c r="E20953">
        <v>2020</v>
      </c>
    </row>
    <row r="20954" spans="1:5" x14ac:dyDescent="0.25">
      <c r="A20954" t="s">
        <v>400</v>
      </c>
      <c r="B20954" t="s">
        <v>237</v>
      </c>
      <c r="C20954" t="s">
        <v>24</v>
      </c>
      <c r="D20954">
        <v>16039000000</v>
      </c>
      <c r="E20954">
        <v>2018</v>
      </c>
    </row>
    <row r="20955" spans="1:5" x14ac:dyDescent="0.25">
      <c r="A20955" t="s">
        <v>400</v>
      </c>
      <c r="B20955" t="s">
        <v>237</v>
      </c>
      <c r="C20955" t="s">
        <v>24</v>
      </c>
      <c r="D20955">
        <v>19788000000</v>
      </c>
      <c r="E20955">
        <v>2019</v>
      </c>
    </row>
    <row r="20956" spans="1:5" x14ac:dyDescent="0.25">
      <c r="A20956" t="s">
        <v>400</v>
      </c>
      <c r="B20956" t="s">
        <v>237</v>
      </c>
      <c r="C20956" t="s">
        <v>24</v>
      </c>
      <c r="D20956">
        <v>18348000000</v>
      </c>
      <c r="E20956">
        <v>2020</v>
      </c>
    </row>
    <row r="20957" spans="1:5" x14ac:dyDescent="0.25">
      <c r="A20957" t="s">
        <v>400</v>
      </c>
      <c r="B20957" t="s">
        <v>237</v>
      </c>
      <c r="C20957" t="s">
        <v>455</v>
      </c>
      <c r="D20957">
        <v>89286000000</v>
      </c>
      <c r="E20957">
        <v>2018</v>
      </c>
    </row>
    <row r="20958" spans="1:5" x14ac:dyDescent="0.25">
      <c r="A20958" t="s">
        <v>400</v>
      </c>
      <c r="B20958" t="s">
        <v>237</v>
      </c>
      <c r="C20958" t="s">
        <v>455</v>
      </c>
      <c r="D20958">
        <v>91915000000</v>
      </c>
      <c r="E20958">
        <v>2019</v>
      </c>
    </row>
    <row r="20959" spans="1:5" x14ac:dyDescent="0.25">
      <c r="A20959" t="s">
        <v>400</v>
      </c>
      <c r="B20959" t="s">
        <v>237</v>
      </c>
      <c r="C20959" t="s">
        <v>455</v>
      </c>
      <c r="D20959">
        <v>94833000000</v>
      </c>
      <c r="E20959">
        <v>2020</v>
      </c>
    </row>
    <row r="20960" spans="1:5" x14ac:dyDescent="0.25">
      <c r="A20960" t="s">
        <v>400</v>
      </c>
      <c r="B20960" t="s">
        <v>237</v>
      </c>
      <c r="C20960" t="s">
        <v>14</v>
      </c>
      <c r="D20960">
        <v>230193000000</v>
      </c>
      <c r="E20960">
        <v>2018</v>
      </c>
    </row>
    <row r="20961" spans="1:5" x14ac:dyDescent="0.25">
      <c r="A20961" t="s">
        <v>400</v>
      </c>
      <c r="B20961" t="s">
        <v>237</v>
      </c>
      <c r="C20961" t="s">
        <v>14</v>
      </c>
      <c r="D20961">
        <v>254254000000</v>
      </c>
      <c r="E20961">
        <v>2019</v>
      </c>
    </row>
    <row r="20962" spans="1:5" x14ac:dyDescent="0.25">
      <c r="A20962" t="s">
        <v>400</v>
      </c>
      <c r="B20962" t="s">
        <v>237</v>
      </c>
      <c r="C20962" t="s">
        <v>14</v>
      </c>
      <c r="D20962">
        <v>261887000000</v>
      </c>
      <c r="E20962">
        <v>2020</v>
      </c>
    </row>
    <row r="20963" spans="1:5" x14ac:dyDescent="0.25">
      <c r="A20963" t="s">
        <v>400</v>
      </c>
      <c r="B20963" t="s">
        <v>237</v>
      </c>
      <c r="C20963" t="s">
        <v>17</v>
      </c>
      <c r="D20963">
        <v>172189000000</v>
      </c>
      <c r="E20963">
        <v>2018</v>
      </c>
    </row>
    <row r="20964" spans="1:5" x14ac:dyDescent="0.25">
      <c r="A20964" t="s">
        <v>400</v>
      </c>
      <c r="B20964" t="s">
        <v>237</v>
      </c>
      <c r="C20964" t="s">
        <v>17</v>
      </c>
      <c r="D20964">
        <v>184024000000</v>
      </c>
      <c r="E20964">
        <v>2019</v>
      </c>
    </row>
    <row r="20965" spans="1:5" x14ac:dyDescent="0.25">
      <c r="A20965" t="s">
        <v>400</v>
      </c>
      <c r="B20965" t="s">
        <v>237</v>
      </c>
      <c r="C20965" t="s">
        <v>17</v>
      </c>
      <c r="D20965">
        <v>207549000000</v>
      </c>
      <c r="E20965">
        <v>2020</v>
      </c>
    </row>
    <row r="20966" spans="1:5" x14ac:dyDescent="0.25">
      <c r="A20966" t="s">
        <v>400</v>
      </c>
      <c r="B20966" t="s">
        <v>237</v>
      </c>
      <c r="C20966" t="s">
        <v>456</v>
      </c>
      <c r="D20966">
        <v>48486000000</v>
      </c>
      <c r="E20966">
        <v>2018</v>
      </c>
    </row>
    <row r="20967" spans="1:5" x14ac:dyDescent="0.25">
      <c r="A20967" t="s">
        <v>400</v>
      </c>
      <c r="B20967" t="s">
        <v>237</v>
      </c>
      <c r="C20967" t="s">
        <v>456</v>
      </c>
      <c r="D20967">
        <v>46578000000</v>
      </c>
      <c r="E20967">
        <v>2019</v>
      </c>
    </row>
    <row r="20968" spans="1:5" x14ac:dyDescent="0.25">
      <c r="A20968" t="s">
        <v>400</v>
      </c>
      <c r="B20968" t="s">
        <v>237</v>
      </c>
      <c r="C20968" t="s">
        <v>456</v>
      </c>
      <c r="D20968">
        <v>48293000000</v>
      </c>
      <c r="E20968">
        <v>2020</v>
      </c>
    </row>
    <row r="20969" spans="1:5" x14ac:dyDescent="0.25">
      <c r="A20969" t="s">
        <v>400</v>
      </c>
      <c r="B20969" t="s">
        <v>237</v>
      </c>
      <c r="C20969" t="s">
        <v>457</v>
      </c>
      <c r="D20969">
        <v>0</v>
      </c>
      <c r="E20969">
        <v>2018</v>
      </c>
    </row>
    <row r="20970" spans="1:5" x14ac:dyDescent="0.25">
      <c r="A20970" t="s">
        <v>400</v>
      </c>
      <c r="B20970" t="s">
        <v>237</v>
      </c>
      <c r="C20970" t="s">
        <v>457</v>
      </c>
      <c r="D20970">
        <v>0</v>
      </c>
      <c r="E20970">
        <v>2020</v>
      </c>
    </row>
    <row r="20971" spans="1:5" x14ac:dyDescent="0.25">
      <c r="A20971" t="s">
        <v>400</v>
      </c>
      <c r="B20971" t="s">
        <v>237</v>
      </c>
      <c r="C20971" t="s">
        <v>494</v>
      </c>
      <c r="D20971">
        <v>0</v>
      </c>
      <c r="E20971">
        <v>2019</v>
      </c>
    </row>
    <row r="20972" spans="1:5" x14ac:dyDescent="0.25">
      <c r="A20972" t="s">
        <v>400</v>
      </c>
      <c r="B20972" t="s">
        <v>237</v>
      </c>
      <c r="C20972" t="s">
        <v>458</v>
      </c>
      <c r="D20972">
        <v>108585000000</v>
      </c>
      <c r="E20972">
        <v>2018</v>
      </c>
    </row>
    <row r="20973" spans="1:5" x14ac:dyDescent="0.25">
      <c r="A20973" t="s">
        <v>400</v>
      </c>
      <c r="B20973" t="s">
        <v>237</v>
      </c>
      <c r="C20973" t="s">
        <v>458</v>
      </c>
      <c r="D20973">
        <v>101490000000</v>
      </c>
      <c r="E20973">
        <v>2019</v>
      </c>
    </row>
    <row r="20974" spans="1:5" x14ac:dyDescent="0.25">
      <c r="A20974" t="s">
        <v>400</v>
      </c>
      <c r="B20974" t="s">
        <v>237</v>
      </c>
      <c r="C20974" t="s">
        <v>458</v>
      </c>
      <c r="D20974">
        <v>99494000000</v>
      </c>
      <c r="E20974">
        <v>2020</v>
      </c>
    </row>
    <row r="20975" spans="1:5" x14ac:dyDescent="0.25">
      <c r="A20975" t="s">
        <v>400</v>
      </c>
      <c r="B20975" t="s">
        <v>237</v>
      </c>
      <c r="C20975" t="s">
        <v>459</v>
      </c>
      <c r="D20975">
        <v>22278000000</v>
      </c>
      <c r="E20975">
        <v>2018</v>
      </c>
    </row>
    <row r="20976" spans="1:5" x14ac:dyDescent="0.25">
      <c r="A20976" t="s">
        <v>400</v>
      </c>
      <c r="B20976" t="s">
        <v>237</v>
      </c>
      <c r="C20976" t="s">
        <v>459</v>
      </c>
      <c r="D20976">
        <v>30378000000</v>
      </c>
      <c r="E20976">
        <v>2019</v>
      </c>
    </row>
    <row r="20977" spans="1:5" x14ac:dyDescent="0.25">
      <c r="A20977" t="s">
        <v>400</v>
      </c>
      <c r="B20977" t="s">
        <v>237</v>
      </c>
      <c r="C20977" t="s">
        <v>459</v>
      </c>
      <c r="D20977">
        <v>28798000000</v>
      </c>
      <c r="E20977">
        <v>2020</v>
      </c>
    </row>
    <row r="20978" spans="1:5" x14ac:dyDescent="0.25">
      <c r="A20978" t="s">
        <v>400</v>
      </c>
      <c r="B20978" t="s">
        <v>237</v>
      </c>
      <c r="C20978" t="s">
        <v>460</v>
      </c>
      <c r="D20978">
        <v>-26324000000</v>
      </c>
      <c r="E20978">
        <v>2018</v>
      </c>
    </row>
    <row r="20979" spans="1:5" x14ac:dyDescent="0.25">
      <c r="A20979" t="s">
        <v>400</v>
      </c>
      <c r="B20979" t="s">
        <v>237</v>
      </c>
      <c r="C20979" t="s">
        <v>460</v>
      </c>
      <c r="D20979">
        <v>-30454000000</v>
      </c>
      <c r="E20979">
        <v>2019</v>
      </c>
    </row>
    <row r="20980" spans="1:5" x14ac:dyDescent="0.25">
      <c r="A20980" t="s">
        <v>400</v>
      </c>
      <c r="B20980" t="s">
        <v>237</v>
      </c>
      <c r="C20980" t="s">
        <v>460</v>
      </c>
      <c r="D20980">
        <v>-7129000000</v>
      </c>
      <c r="E20980">
        <v>2020</v>
      </c>
    </row>
    <row r="20981" spans="1:5" x14ac:dyDescent="0.25">
      <c r="A20981" t="s">
        <v>400</v>
      </c>
      <c r="B20981" t="s">
        <v>237</v>
      </c>
      <c r="C20981" t="s">
        <v>461</v>
      </c>
      <c r="D20981">
        <v>-16505000000</v>
      </c>
      <c r="E20981">
        <v>2018</v>
      </c>
    </row>
    <row r="20982" spans="1:5" x14ac:dyDescent="0.25">
      <c r="A20982" t="s">
        <v>400</v>
      </c>
      <c r="B20982" t="s">
        <v>237</v>
      </c>
      <c r="C20982" t="s">
        <v>461</v>
      </c>
      <c r="D20982">
        <v>-16683000000</v>
      </c>
      <c r="E20982">
        <v>2019</v>
      </c>
    </row>
    <row r="20983" spans="1:5" x14ac:dyDescent="0.25">
      <c r="A20983" t="s">
        <v>400</v>
      </c>
      <c r="B20983" t="s">
        <v>237</v>
      </c>
      <c r="C20983" t="s">
        <v>461</v>
      </c>
      <c r="D20983">
        <v>-21386000000</v>
      </c>
      <c r="E20983">
        <v>2020</v>
      </c>
    </row>
    <row r="20984" spans="1:5" x14ac:dyDescent="0.25">
      <c r="A20984" t="s">
        <v>400</v>
      </c>
      <c r="B20984" t="s">
        <v>237</v>
      </c>
      <c r="C20984" t="s">
        <v>462</v>
      </c>
      <c r="D20984">
        <v>13845000000</v>
      </c>
      <c r="E20984">
        <v>2018</v>
      </c>
    </row>
    <row r="20985" spans="1:5" x14ac:dyDescent="0.25">
      <c r="A20985" t="s">
        <v>400</v>
      </c>
      <c r="B20985" t="s">
        <v>237</v>
      </c>
      <c r="C20985" t="s">
        <v>462</v>
      </c>
      <c r="D20985">
        <v>18572000000</v>
      </c>
      <c r="E20985">
        <v>2019</v>
      </c>
    </row>
    <row r="20986" spans="1:5" x14ac:dyDescent="0.25">
      <c r="A20986" t="s">
        <v>400</v>
      </c>
      <c r="B20986" t="s">
        <v>237</v>
      </c>
      <c r="C20986" t="s">
        <v>462</v>
      </c>
      <c r="D20986">
        <v>23614000000</v>
      </c>
      <c r="E20986">
        <v>2020</v>
      </c>
    </row>
    <row r="20987" spans="1:5" x14ac:dyDescent="0.25">
      <c r="A20987" t="s">
        <v>400</v>
      </c>
      <c r="B20987" t="s">
        <v>237</v>
      </c>
      <c r="C20987" t="s">
        <v>463</v>
      </c>
      <c r="D20987">
        <v>-919000000</v>
      </c>
      <c r="E20987">
        <v>2018</v>
      </c>
    </row>
    <row r="20988" spans="1:5" x14ac:dyDescent="0.25">
      <c r="A20988" t="s">
        <v>400</v>
      </c>
      <c r="B20988" t="s">
        <v>237</v>
      </c>
      <c r="C20988" t="s">
        <v>463</v>
      </c>
      <c r="D20988">
        <v>-1372000000</v>
      </c>
      <c r="E20988">
        <v>2019</v>
      </c>
    </row>
    <row r="20989" spans="1:5" x14ac:dyDescent="0.25">
      <c r="A20989" t="s">
        <v>400</v>
      </c>
      <c r="B20989" t="s">
        <v>237</v>
      </c>
      <c r="C20989" t="s">
        <v>463</v>
      </c>
      <c r="D20989">
        <v>-1069000000</v>
      </c>
      <c r="E20989">
        <v>2020</v>
      </c>
    </row>
    <row r="20990" spans="1:5" x14ac:dyDescent="0.25">
      <c r="A20990" t="s">
        <v>400</v>
      </c>
      <c r="B20990" t="s">
        <v>237</v>
      </c>
      <c r="C20990" t="s">
        <v>12</v>
      </c>
      <c r="D20990">
        <v>5453000000</v>
      </c>
      <c r="E20990">
        <v>2018</v>
      </c>
    </row>
    <row r="20991" spans="1:5" x14ac:dyDescent="0.25">
      <c r="A20991" t="s">
        <v>400</v>
      </c>
      <c r="B20991" t="s">
        <v>237</v>
      </c>
      <c r="C20991" t="s">
        <v>12</v>
      </c>
      <c r="D20991">
        <v>8028000000</v>
      </c>
      <c r="E20991">
        <v>2019</v>
      </c>
    </row>
    <row r="20992" spans="1:5" x14ac:dyDescent="0.25">
      <c r="A20992" t="s">
        <v>400</v>
      </c>
      <c r="B20992" t="s">
        <v>237</v>
      </c>
      <c r="C20992" t="s">
        <v>12</v>
      </c>
      <c r="D20992">
        <v>6710000000</v>
      </c>
      <c r="E20992">
        <v>2020</v>
      </c>
    </row>
    <row r="20993" spans="1:5" x14ac:dyDescent="0.25">
      <c r="A20993" t="s">
        <v>400</v>
      </c>
      <c r="B20993" t="s">
        <v>237</v>
      </c>
      <c r="C20993" t="s">
        <v>464</v>
      </c>
      <c r="D20993">
        <v>8239000000</v>
      </c>
      <c r="E20993">
        <v>2018</v>
      </c>
    </row>
    <row r="20994" spans="1:5" x14ac:dyDescent="0.25">
      <c r="A20994" t="s">
        <v>400</v>
      </c>
      <c r="B20994" t="s">
        <v>237</v>
      </c>
      <c r="C20994" t="s">
        <v>464</v>
      </c>
      <c r="D20994">
        <v>12285000000</v>
      </c>
      <c r="E20994">
        <v>2019</v>
      </c>
    </row>
    <row r="20995" spans="1:5" x14ac:dyDescent="0.25">
      <c r="A20995" t="s">
        <v>400</v>
      </c>
      <c r="B20995" t="s">
        <v>237</v>
      </c>
      <c r="C20995" t="s">
        <v>464</v>
      </c>
      <c r="D20995">
        <v>13113000000</v>
      </c>
      <c r="E20995">
        <v>2020</v>
      </c>
    </row>
    <row r="20996" spans="1:5" x14ac:dyDescent="0.25">
      <c r="A20996" t="s">
        <v>400</v>
      </c>
      <c r="B20996" t="s">
        <v>237</v>
      </c>
      <c r="C20996" t="s">
        <v>465</v>
      </c>
      <c r="D20996">
        <v>11717000000</v>
      </c>
      <c r="E20996">
        <v>2018</v>
      </c>
    </row>
    <row r="20997" spans="1:5" x14ac:dyDescent="0.25">
      <c r="A20997" t="s">
        <v>400</v>
      </c>
      <c r="B20997" t="s">
        <v>237</v>
      </c>
      <c r="C20997" t="s">
        <v>465</v>
      </c>
      <c r="D20997">
        <v>32835000000</v>
      </c>
      <c r="E20997">
        <v>2019</v>
      </c>
    </row>
    <row r="20998" spans="1:5" x14ac:dyDescent="0.25">
      <c r="A20998" t="s">
        <v>400</v>
      </c>
      <c r="B20998" t="s">
        <v>237</v>
      </c>
      <c r="C20998" t="s">
        <v>465</v>
      </c>
      <c r="D20998">
        <v>36182000000</v>
      </c>
      <c r="E20998">
        <v>2020</v>
      </c>
    </row>
    <row r="20999" spans="1:5" x14ac:dyDescent="0.25">
      <c r="A20999" t="s">
        <v>400</v>
      </c>
      <c r="B20999" t="s">
        <v>237</v>
      </c>
      <c r="C20999" t="s">
        <v>466</v>
      </c>
      <c r="D20999">
        <v>66316000000</v>
      </c>
      <c r="E20999">
        <v>2018</v>
      </c>
    </row>
    <row r="21000" spans="1:5" x14ac:dyDescent="0.25">
      <c r="A21000" t="s">
        <v>400</v>
      </c>
      <c r="B21000" t="s">
        <v>237</v>
      </c>
      <c r="C21000" t="s">
        <v>466</v>
      </c>
      <c r="D21000">
        <v>83312000000</v>
      </c>
      <c r="E21000">
        <v>2019</v>
      </c>
    </row>
    <row r="21001" spans="1:5" x14ac:dyDescent="0.25">
      <c r="A21001" t="s">
        <v>400</v>
      </c>
      <c r="B21001" t="s">
        <v>237</v>
      </c>
      <c r="C21001" t="s">
        <v>466</v>
      </c>
      <c r="D21001">
        <v>84376000000</v>
      </c>
      <c r="E21001">
        <v>2020</v>
      </c>
    </row>
    <row r="21002" spans="1:5" x14ac:dyDescent="0.25">
      <c r="A21002" t="s">
        <v>400</v>
      </c>
      <c r="B21002" t="s">
        <v>237</v>
      </c>
      <c r="C21002" t="s">
        <v>467</v>
      </c>
      <c r="D21002">
        <v>60099000000</v>
      </c>
      <c r="E21002">
        <v>2018</v>
      </c>
    </row>
    <row r="21003" spans="1:5" x14ac:dyDescent="0.25">
      <c r="A21003" t="s">
        <v>400</v>
      </c>
      <c r="B21003" t="s">
        <v>237</v>
      </c>
      <c r="C21003" t="s">
        <v>467</v>
      </c>
      <c r="D21003">
        <v>54912000000</v>
      </c>
      <c r="E21003">
        <v>2019</v>
      </c>
    </row>
    <row r="21004" spans="1:5" x14ac:dyDescent="0.25">
      <c r="A21004" t="s">
        <v>400</v>
      </c>
      <c r="B21004" t="s">
        <v>237</v>
      </c>
      <c r="C21004" t="s">
        <v>467</v>
      </c>
      <c r="D21004">
        <v>51201000000</v>
      </c>
      <c r="E21004">
        <v>2020</v>
      </c>
    </row>
    <row r="21005" spans="1:5" x14ac:dyDescent="0.25">
      <c r="A21005" t="s">
        <v>400</v>
      </c>
      <c r="B21005" t="s">
        <v>237</v>
      </c>
      <c r="C21005" t="s">
        <v>468</v>
      </c>
      <c r="D21005">
        <v>0</v>
      </c>
      <c r="E21005">
        <v>2018</v>
      </c>
    </row>
    <row r="21006" spans="1:5" x14ac:dyDescent="0.25">
      <c r="A21006" t="s">
        <v>400</v>
      </c>
      <c r="B21006" t="s">
        <v>237</v>
      </c>
      <c r="C21006" t="s">
        <v>468</v>
      </c>
      <c r="D21006">
        <v>0</v>
      </c>
      <c r="E21006">
        <v>2019</v>
      </c>
    </row>
    <row r="21007" spans="1:5" x14ac:dyDescent="0.25">
      <c r="A21007" t="s">
        <v>400</v>
      </c>
      <c r="B21007" t="s">
        <v>237</v>
      </c>
      <c r="C21007" t="s">
        <v>468</v>
      </c>
      <c r="D21007">
        <v>0</v>
      </c>
      <c r="E21007">
        <v>2020</v>
      </c>
    </row>
    <row r="21008" spans="1:5" x14ac:dyDescent="0.25">
      <c r="A21008" t="s">
        <v>400</v>
      </c>
      <c r="B21008" t="s">
        <v>237</v>
      </c>
      <c r="C21008" t="s">
        <v>469</v>
      </c>
      <c r="D21008">
        <v>9772000000</v>
      </c>
      <c r="E21008">
        <v>2018</v>
      </c>
    </row>
    <row r="21009" spans="1:5" x14ac:dyDescent="0.25">
      <c r="A21009" t="s">
        <v>400</v>
      </c>
      <c r="B21009" t="s">
        <v>237</v>
      </c>
      <c r="C21009" t="s">
        <v>469</v>
      </c>
      <c r="D21009">
        <v>10016000000</v>
      </c>
      <c r="E21009">
        <v>2019</v>
      </c>
    </row>
    <row r="21010" spans="1:5" x14ac:dyDescent="0.25">
      <c r="A21010" t="s">
        <v>400</v>
      </c>
      <c r="B21010" t="s">
        <v>237</v>
      </c>
      <c r="C21010" t="s">
        <v>469</v>
      </c>
      <c r="D21010">
        <v>10232000000</v>
      </c>
      <c r="E21010">
        <v>2020</v>
      </c>
    </row>
    <row r="21011" spans="1:5" x14ac:dyDescent="0.25">
      <c r="A21011" t="s">
        <v>400</v>
      </c>
      <c r="B21011" t="s">
        <v>237</v>
      </c>
      <c r="C21011" t="s">
        <v>470</v>
      </c>
      <c r="D21011">
        <v>16658000000</v>
      </c>
      <c r="E21011">
        <v>2018</v>
      </c>
    </row>
    <row r="21012" spans="1:5" x14ac:dyDescent="0.25">
      <c r="A21012" t="s">
        <v>400</v>
      </c>
      <c r="B21012" t="s">
        <v>237</v>
      </c>
      <c r="C21012" t="s">
        <v>470</v>
      </c>
      <c r="D21012">
        <v>17939000000</v>
      </c>
      <c r="E21012">
        <v>2019</v>
      </c>
    </row>
    <row r="21013" spans="1:5" x14ac:dyDescent="0.25">
      <c r="A21013" t="s">
        <v>400</v>
      </c>
      <c r="B21013" t="s">
        <v>237</v>
      </c>
      <c r="C21013" t="s">
        <v>470</v>
      </c>
      <c r="D21013">
        <v>18192000000</v>
      </c>
      <c r="E21013">
        <v>2020</v>
      </c>
    </row>
    <row r="21014" spans="1:5" x14ac:dyDescent="0.25">
      <c r="A21014" t="s">
        <v>400</v>
      </c>
      <c r="B21014" t="s">
        <v>237</v>
      </c>
      <c r="C21014" t="s">
        <v>471</v>
      </c>
      <c r="D21014">
        <v>0</v>
      </c>
      <c r="E21014">
        <v>2018</v>
      </c>
    </row>
    <row r="21015" spans="1:5" x14ac:dyDescent="0.25">
      <c r="A21015" t="s">
        <v>400</v>
      </c>
      <c r="B21015" t="s">
        <v>237</v>
      </c>
      <c r="C21015" t="s">
        <v>471</v>
      </c>
      <c r="D21015">
        <v>0</v>
      </c>
      <c r="E21015">
        <v>2019</v>
      </c>
    </row>
    <row r="21016" spans="1:5" x14ac:dyDescent="0.25">
      <c r="A21016" t="s">
        <v>400</v>
      </c>
      <c r="B21016" t="s">
        <v>237</v>
      </c>
      <c r="C21016" t="s">
        <v>471</v>
      </c>
      <c r="D21016">
        <v>0</v>
      </c>
      <c r="E21016">
        <v>2020</v>
      </c>
    </row>
    <row r="21017" spans="1:5" x14ac:dyDescent="0.25">
      <c r="A21017" t="s">
        <v>400</v>
      </c>
      <c r="B21017" t="s">
        <v>237</v>
      </c>
      <c r="C21017" t="s">
        <v>472</v>
      </c>
      <c r="D21017">
        <v>0</v>
      </c>
      <c r="E21017">
        <v>2018</v>
      </c>
    </row>
    <row r="21018" spans="1:5" x14ac:dyDescent="0.25">
      <c r="A21018" t="s">
        <v>400</v>
      </c>
      <c r="B21018" t="s">
        <v>237</v>
      </c>
      <c r="C21018" t="s">
        <v>472</v>
      </c>
      <c r="D21018">
        <v>0</v>
      </c>
      <c r="E21018">
        <v>2019</v>
      </c>
    </row>
    <row r="21019" spans="1:5" x14ac:dyDescent="0.25">
      <c r="A21019" t="s">
        <v>400</v>
      </c>
      <c r="B21019" t="s">
        <v>237</v>
      </c>
      <c r="C21019" t="s">
        <v>472</v>
      </c>
      <c r="D21019">
        <v>0</v>
      </c>
      <c r="E21019">
        <v>2020</v>
      </c>
    </row>
    <row r="21020" spans="1:5" x14ac:dyDescent="0.25">
      <c r="A21020" t="s">
        <v>400</v>
      </c>
      <c r="B21020" t="s">
        <v>237</v>
      </c>
      <c r="C21020" t="s">
        <v>473</v>
      </c>
      <c r="D21020">
        <v>0</v>
      </c>
      <c r="E21020">
        <v>2018</v>
      </c>
    </row>
    <row r="21021" spans="1:5" x14ac:dyDescent="0.25">
      <c r="A21021" t="s">
        <v>400</v>
      </c>
      <c r="B21021" t="s">
        <v>237</v>
      </c>
      <c r="C21021" t="s">
        <v>473</v>
      </c>
      <c r="D21021">
        <v>0</v>
      </c>
      <c r="E21021">
        <v>2019</v>
      </c>
    </row>
    <row r="21022" spans="1:5" x14ac:dyDescent="0.25">
      <c r="A21022" t="s">
        <v>400</v>
      </c>
      <c r="B21022" t="s">
        <v>237</v>
      </c>
      <c r="C21022" t="s">
        <v>473</v>
      </c>
      <c r="D21022">
        <v>0</v>
      </c>
      <c r="E21022">
        <v>2020</v>
      </c>
    </row>
    <row r="21023" spans="1:5" x14ac:dyDescent="0.25">
      <c r="A21023" t="s">
        <v>400</v>
      </c>
      <c r="B21023" t="s">
        <v>237</v>
      </c>
      <c r="C21023" t="s">
        <v>474</v>
      </c>
      <c r="D21023">
        <v>0</v>
      </c>
      <c r="E21023">
        <v>2018</v>
      </c>
    </row>
    <row r="21024" spans="1:5" x14ac:dyDescent="0.25">
      <c r="A21024" t="s">
        <v>400</v>
      </c>
      <c r="B21024" t="s">
        <v>237</v>
      </c>
      <c r="C21024" t="s">
        <v>474</v>
      </c>
      <c r="D21024">
        <v>0</v>
      </c>
      <c r="E21024">
        <v>2019</v>
      </c>
    </row>
    <row r="21025" spans="1:5" x14ac:dyDescent="0.25">
      <c r="A21025" t="s">
        <v>400</v>
      </c>
      <c r="B21025" t="s">
        <v>237</v>
      </c>
      <c r="C21025" t="s">
        <v>474</v>
      </c>
      <c r="D21025">
        <v>0</v>
      </c>
      <c r="E21025">
        <v>2020</v>
      </c>
    </row>
    <row r="21026" spans="1:5" x14ac:dyDescent="0.25">
      <c r="A21026" t="s">
        <v>400</v>
      </c>
      <c r="B21026" t="s">
        <v>237</v>
      </c>
      <c r="C21026" t="s">
        <v>475</v>
      </c>
      <c r="D21026">
        <v>0</v>
      </c>
      <c r="E21026">
        <v>2018</v>
      </c>
    </row>
    <row r="21027" spans="1:5" x14ac:dyDescent="0.25">
      <c r="A21027" t="s">
        <v>400</v>
      </c>
      <c r="B21027" t="s">
        <v>237</v>
      </c>
      <c r="C21027" t="s">
        <v>475</v>
      </c>
      <c r="D21027">
        <v>0</v>
      </c>
      <c r="E21027">
        <v>2019</v>
      </c>
    </row>
    <row r="21028" spans="1:5" x14ac:dyDescent="0.25">
      <c r="A21028" t="s">
        <v>400</v>
      </c>
      <c r="B21028" t="s">
        <v>237</v>
      </c>
      <c r="C21028" t="s">
        <v>475</v>
      </c>
      <c r="D21028">
        <v>0</v>
      </c>
      <c r="E21028">
        <v>2020</v>
      </c>
    </row>
    <row r="21029" spans="1:5" x14ac:dyDescent="0.25">
      <c r="A21029" t="s">
        <v>400</v>
      </c>
      <c r="B21029" t="s">
        <v>237</v>
      </c>
      <c r="C21029" t="s">
        <v>476</v>
      </c>
      <c r="D21029">
        <v>980000000</v>
      </c>
      <c r="E21029">
        <v>2018</v>
      </c>
    </row>
    <row r="21030" spans="1:5" x14ac:dyDescent="0.25">
      <c r="A21030" t="s">
        <v>400</v>
      </c>
      <c r="B21030" t="s">
        <v>237</v>
      </c>
      <c r="C21030" t="s">
        <v>476</v>
      </c>
      <c r="D21030">
        <v>1588000000</v>
      </c>
      <c r="E21030">
        <v>2019</v>
      </c>
    </row>
    <row r="21031" spans="1:5" x14ac:dyDescent="0.25">
      <c r="A21031" t="s">
        <v>400</v>
      </c>
      <c r="B21031" t="s">
        <v>237</v>
      </c>
      <c r="C21031" t="s">
        <v>476</v>
      </c>
      <c r="D21031">
        <v>1380000000</v>
      </c>
      <c r="E21031">
        <v>2020</v>
      </c>
    </row>
    <row r="21032" spans="1:5" x14ac:dyDescent="0.25">
      <c r="A21032" t="s">
        <v>400</v>
      </c>
      <c r="B21032" t="s">
        <v>237</v>
      </c>
      <c r="C21032" t="s">
        <v>477</v>
      </c>
      <c r="D21032">
        <v>0</v>
      </c>
      <c r="E21032">
        <v>2018</v>
      </c>
    </row>
    <row r="21033" spans="1:5" x14ac:dyDescent="0.25">
      <c r="A21033" t="s">
        <v>400</v>
      </c>
      <c r="B21033" t="s">
        <v>237</v>
      </c>
      <c r="C21033" t="s">
        <v>477</v>
      </c>
      <c r="D21033">
        <v>0</v>
      </c>
      <c r="E21033">
        <v>2019</v>
      </c>
    </row>
    <row r="21034" spans="1:5" x14ac:dyDescent="0.25">
      <c r="A21034" t="s">
        <v>400</v>
      </c>
      <c r="B21034" t="s">
        <v>237</v>
      </c>
      <c r="C21034" t="s">
        <v>477</v>
      </c>
      <c r="D21034">
        <v>0</v>
      </c>
      <c r="E21034">
        <v>2020</v>
      </c>
    </row>
    <row r="21035" spans="1:5" x14ac:dyDescent="0.25">
      <c r="A21035" t="s">
        <v>400</v>
      </c>
      <c r="B21035" t="s">
        <v>237</v>
      </c>
      <c r="C21035" t="s">
        <v>478</v>
      </c>
      <c r="D21035">
        <v>0</v>
      </c>
      <c r="E21035">
        <v>2018</v>
      </c>
    </row>
    <row r="21036" spans="1:5" x14ac:dyDescent="0.25">
      <c r="A21036" t="s">
        <v>400</v>
      </c>
      <c r="B21036" t="s">
        <v>237</v>
      </c>
      <c r="C21036" t="s">
        <v>478</v>
      </c>
      <c r="D21036">
        <v>0</v>
      </c>
      <c r="E21036">
        <v>2019</v>
      </c>
    </row>
    <row r="21037" spans="1:5" x14ac:dyDescent="0.25">
      <c r="A21037" t="s">
        <v>400</v>
      </c>
      <c r="B21037" t="s">
        <v>237</v>
      </c>
      <c r="C21037" t="s">
        <v>478</v>
      </c>
      <c r="D21037">
        <v>0</v>
      </c>
      <c r="E21037">
        <v>2020</v>
      </c>
    </row>
    <row r="21038" spans="1:5" x14ac:dyDescent="0.25">
      <c r="A21038" t="s">
        <v>400</v>
      </c>
      <c r="B21038" t="s">
        <v>237</v>
      </c>
      <c r="C21038" t="s">
        <v>479</v>
      </c>
      <c r="D21038">
        <v>43542000000</v>
      </c>
      <c r="E21038">
        <v>2018</v>
      </c>
    </row>
    <row r="21039" spans="1:5" x14ac:dyDescent="0.25">
      <c r="A21039" t="s">
        <v>400</v>
      </c>
      <c r="B21039" t="s">
        <v>237</v>
      </c>
      <c r="C21039" t="s">
        <v>479</v>
      </c>
      <c r="D21039">
        <v>53147000000</v>
      </c>
      <c r="E21039">
        <v>2019</v>
      </c>
    </row>
    <row r="21040" spans="1:5" x14ac:dyDescent="0.25">
      <c r="A21040" t="s">
        <v>400</v>
      </c>
      <c r="B21040" t="s">
        <v>237</v>
      </c>
      <c r="C21040" t="s">
        <v>479</v>
      </c>
      <c r="D21040">
        <v>60464000000</v>
      </c>
      <c r="E21040">
        <v>2020</v>
      </c>
    </row>
    <row r="21041" spans="1:5" x14ac:dyDescent="0.25">
      <c r="A21041" t="s">
        <v>400</v>
      </c>
      <c r="B21041" t="s">
        <v>237</v>
      </c>
      <c r="C21041" t="s">
        <v>480</v>
      </c>
      <c r="D21041">
        <v>130863000000</v>
      </c>
      <c r="E21041">
        <v>2018</v>
      </c>
    </row>
    <row r="21042" spans="1:5" x14ac:dyDescent="0.25">
      <c r="A21042" t="s">
        <v>400</v>
      </c>
      <c r="B21042" t="s">
        <v>237</v>
      </c>
      <c r="C21042" t="s">
        <v>480</v>
      </c>
      <c r="D21042">
        <v>131868000000</v>
      </c>
      <c r="E21042">
        <v>2019</v>
      </c>
    </row>
    <row r="21043" spans="1:5" x14ac:dyDescent="0.25">
      <c r="A21043" t="s">
        <v>400</v>
      </c>
      <c r="B21043" t="s">
        <v>237</v>
      </c>
      <c r="C21043" t="s">
        <v>480</v>
      </c>
      <c r="D21043">
        <v>128292000000</v>
      </c>
      <c r="E21043">
        <v>2020</v>
      </c>
    </row>
    <row r="21044" spans="1:5" x14ac:dyDescent="0.25">
      <c r="A21044" t="s">
        <v>400</v>
      </c>
      <c r="B21044" t="s">
        <v>237</v>
      </c>
      <c r="C21044" t="s">
        <v>481</v>
      </c>
      <c r="D21044">
        <v>31083000000</v>
      </c>
      <c r="E21044">
        <v>2018</v>
      </c>
    </row>
    <row r="21045" spans="1:5" x14ac:dyDescent="0.25">
      <c r="A21045" t="s">
        <v>400</v>
      </c>
      <c r="B21045" t="s">
        <v>237</v>
      </c>
      <c r="C21045" t="s">
        <v>481</v>
      </c>
      <c r="D21045">
        <v>29896000000</v>
      </c>
      <c r="E21045">
        <v>2019</v>
      </c>
    </row>
    <row r="21046" spans="1:5" x14ac:dyDescent="0.25">
      <c r="A21046" t="s">
        <v>400</v>
      </c>
      <c r="B21046" t="s">
        <v>237</v>
      </c>
      <c r="C21046" t="s">
        <v>481</v>
      </c>
      <c r="D21046">
        <v>31573000000</v>
      </c>
      <c r="E21046">
        <v>2020</v>
      </c>
    </row>
    <row r="21047" spans="1:5" x14ac:dyDescent="0.25">
      <c r="A21047" t="s">
        <v>400</v>
      </c>
      <c r="B21047" t="s">
        <v>237</v>
      </c>
      <c r="C21047" t="s">
        <v>482</v>
      </c>
      <c r="D21047">
        <v>0</v>
      </c>
      <c r="E21047">
        <v>2018</v>
      </c>
    </row>
    <row r="21048" spans="1:5" x14ac:dyDescent="0.25">
      <c r="A21048" t="s">
        <v>400</v>
      </c>
      <c r="B21048" t="s">
        <v>237</v>
      </c>
      <c r="C21048" t="s">
        <v>482</v>
      </c>
      <c r="D21048">
        <v>0</v>
      </c>
      <c r="E21048">
        <v>2019</v>
      </c>
    </row>
    <row r="21049" spans="1:5" x14ac:dyDescent="0.25">
      <c r="A21049" t="s">
        <v>400</v>
      </c>
      <c r="B21049" t="s">
        <v>237</v>
      </c>
      <c r="C21049" t="s">
        <v>482</v>
      </c>
      <c r="D21049">
        <v>0</v>
      </c>
      <c r="E21049">
        <v>2020</v>
      </c>
    </row>
    <row r="21050" spans="1:5" x14ac:dyDescent="0.25">
      <c r="A21050" t="s">
        <v>400</v>
      </c>
      <c r="B21050" t="s">
        <v>237</v>
      </c>
      <c r="C21050" t="s">
        <v>483</v>
      </c>
      <c r="D21050">
        <v>0</v>
      </c>
      <c r="E21050">
        <v>2018</v>
      </c>
    </row>
    <row r="21051" spans="1:5" x14ac:dyDescent="0.25">
      <c r="A21051" t="s">
        <v>400</v>
      </c>
      <c r="B21051" t="s">
        <v>237</v>
      </c>
      <c r="C21051" t="s">
        <v>483</v>
      </c>
      <c r="D21051">
        <v>0</v>
      </c>
      <c r="E21051">
        <v>2019</v>
      </c>
    </row>
    <row r="21052" spans="1:5" x14ac:dyDescent="0.25">
      <c r="A21052" t="s">
        <v>400</v>
      </c>
      <c r="B21052" t="s">
        <v>237</v>
      </c>
      <c r="C21052" t="s">
        <v>483</v>
      </c>
      <c r="D21052">
        <v>0</v>
      </c>
      <c r="E21052">
        <v>2020</v>
      </c>
    </row>
    <row r="21053" spans="1:5" x14ac:dyDescent="0.25">
      <c r="A21053" t="s">
        <v>400</v>
      </c>
      <c r="B21053" t="s">
        <v>237</v>
      </c>
      <c r="C21053" t="s">
        <v>484</v>
      </c>
      <c r="D21053">
        <v>0</v>
      </c>
      <c r="E21053">
        <v>2018</v>
      </c>
    </row>
    <row r="21054" spans="1:5" x14ac:dyDescent="0.25">
      <c r="A21054" t="s">
        <v>400</v>
      </c>
      <c r="B21054" t="s">
        <v>237</v>
      </c>
      <c r="C21054" t="s">
        <v>484</v>
      </c>
      <c r="D21054">
        <v>0</v>
      </c>
      <c r="E21054">
        <v>2019</v>
      </c>
    </row>
    <row r="21055" spans="1:5" x14ac:dyDescent="0.25">
      <c r="A21055" t="s">
        <v>400</v>
      </c>
      <c r="B21055" t="s">
        <v>237</v>
      </c>
      <c r="C21055" t="s">
        <v>484</v>
      </c>
      <c r="D21055">
        <v>0</v>
      </c>
      <c r="E21055">
        <v>2020</v>
      </c>
    </row>
    <row r="21056" spans="1:5" x14ac:dyDescent="0.25">
      <c r="A21056" t="s">
        <v>400</v>
      </c>
      <c r="B21056" t="s">
        <v>237</v>
      </c>
      <c r="C21056" t="s">
        <v>485</v>
      </c>
      <c r="D21056">
        <v>0</v>
      </c>
      <c r="E21056">
        <v>2018</v>
      </c>
    </row>
    <row r="21057" spans="1:5" x14ac:dyDescent="0.25">
      <c r="A21057" t="s">
        <v>400</v>
      </c>
      <c r="B21057" t="s">
        <v>237</v>
      </c>
      <c r="C21057" t="s">
        <v>485</v>
      </c>
      <c r="D21057">
        <v>0</v>
      </c>
      <c r="E21057">
        <v>2020</v>
      </c>
    </row>
    <row r="21058" spans="1:5" x14ac:dyDescent="0.25">
      <c r="A21058" t="s">
        <v>400</v>
      </c>
      <c r="B21058" t="s">
        <v>237</v>
      </c>
      <c r="C21058" t="s">
        <v>495</v>
      </c>
      <c r="D21058">
        <v>0</v>
      </c>
      <c r="E21058">
        <v>2019</v>
      </c>
    </row>
    <row r="21059" spans="1:5" x14ac:dyDescent="0.25">
      <c r="A21059" t="s">
        <v>400</v>
      </c>
      <c r="B21059" t="s">
        <v>237</v>
      </c>
      <c r="C21059" t="s">
        <v>486</v>
      </c>
      <c r="D21059">
        <v>1028000000</v>
      </c>
      <c r="E21059">
        <v>2018</v>
      </c>
    </row>
    <row r="21060" spans="1:5" x14ac:dyDescent="0.25">
      <c r="A21060" t="s">
        <v>400</v>
      </c>
      <c r="B21060" t="s">
        <v>237</v>
      </c>
      <c r="C21060" t="s">
        <v>486</v>
      </c>
      <c r="D21060">
        <v>1000000</v>
      </c>
      <c r="E21060">
        <v>2019</v>
      </c>
    </row>
    <row r="21061" spans="1:5" x14ac:dyDescent="0.25">
      <c r="A21061" t="s">
        <v>400</v>
      </c>
      <c r="B21061" t="s">
        <v>237</v>
      </c>
      <c r="C21061" t="s">
        <v>486</v>
      </c>
      <c r="D21061">
        <v>19581000000</v>
      </c>
      <c r="E21061">
        <v>2020</v>
      </c>
    </row>
    <row r="21062" spans="1:5" x14ac:dyDescent="0.25">
      <c r="A21062" t="s">
        <v>402</v>
      </c>
      <c r="B21062" t="s">
        <v>239</v>
      </c>
      <c r="C21062" t="s">
        <v>411</v>
      </c>
      <c r="D21062">
        <v>19701000000</v>
      </c>
      <c r="E21062">
        <v>2018</v>
      </c>
    </row>
    <row r="21063" spans="1:5" x14ac:dyDescent="0.25">
      <c r="A21063" t="s">
        <v>402</v>
      </c>
      <c r="B21063" t="s">
        <v>239</v>
      </c>
      <c r="C21063" t="s">
        <v>411</v>
      </c>
      <c r="D21063">
        <v>20031000000</v>
      </c>
      <c r="E21063">
        <v>2019</v>
      </c>
    </row>
    <row r="21064" spans="1:5" x14ac:dyDescent="0.25">
      <c r="A21064" t="s">
        <v>402</v>
      </c>
      <c r="B21064" t="s">
        <v>239</v>
      </c>
      <c r="C21064" t="s">
        <v>411</v>
      </c>
      <c r="D21064">
        <v>16101000000</v>
      </c>
      <c r="E21064">
        <v>2020</v>
      </c>
    </row>
    <row r="21065" spans="1:5" x14ac:dyDescent="0.25">
      <c r="A21065" t="s">
        <v>402</v>
      </c>
      <c r="B21065" t="s">
        <v>239</v>
      </c>
      <c r="C21065" t="s">
        <v>10</v>
      </c>
      <c r="D21065">
        <v>6573000000</v>
      </c>
      <c r="E21065">
        <v>2018</v>
      </c>
    </row>
    <row r="21066" spans="1:5" x14ac:dyDescent="0.25">
      <c r="A21066" t="s">
        <v>402</v>
      </c>
      <c r="B21066" t="s">
        <v>239</v>
      </c>
      <c r="C21066" t="s">
        <v>10</v>
      </c>
      <c r="D21066">
        <v>7226000000</v>
      </c>
      <c r="E21066">
        <v>2019</v>
      </c>
    </row>
    <row r="21067" spans="1:5" x14ac:dyDescent="0.25">
      <c r="A21067" t="s">
        <v>402</v>
      </c>
      <c r="B21067" t="s">
        <v>239</v>
      </c>
      <c r="C21067" t="s">
        <v>10</v>
      </c>
      <c r="D21067">
        <v>4110000000</v>
      </c>
      <c r="E21067">
        <v>2020</v>
      </c>
    </row>
    <row r="21068" spans="1:5" x14ac:dyDescent="0.25">
      <c r="A21068" t="s">
        <v>402</v>
      </c>
      <c r="B21068" t="s">
        <v>239</v>
      </c>
      <c r="C21068" t="s">
        <v>412</v>
      </c>
      <c r="D21068">
        <v>10493000000</v>
      </c>
      <c r="E21068">
        <v>2018</v>
      </c>
    </row>
    <row r="21069" spans="1:5" x14ac:dyDescent="0.25">
      <c r="A21069" t="s">
        <v>402</v>
      </c>
      <c r="B21069" t="s">
        <v>239</v>
      </c>
      <c r="C21069" t="s">
        <v>412</v>
      </c>
      <c r="D21069">
        <v>10639000000</v>
      </c>
      <c r="E21069">
        <v>2019</v>
      </c>
    </row>
    <row r="21070" spans="1:5" x14ac:dyDescent="0.25">
      <c r="A21070" t="s">
        <v>402</v>
      </c>
      <c r="B21070" t="s">
        <v>239</v>
      </c>
      <c r="C21070" t="s">
        <v>412</v>
      </c>
      <c r="D21070">
        <v>10761000000</v>
      </c>
      <c r="E21070">
        <v>2020</v>
      </c>
    </row>
    <row r="21071" spans="1:5" x14ac:dyDescent="0.25">
      <c r="A21071" t="s">
        <v>402</v>
      </c>
      <c r="B21071" t="s">
        <v>239</v>
      </c>
      <c r="C21071" t="s">
        <v>413</v>
      </c>
      <c r="D21071">
        <v>1630000000</v>
      </c>
      <c r="E21071">
        <v>2018</v>
      </c>
    </row>
    <row r="21072" spans="1:5" x14ac:dyDescent="0.25">
      <c r="A21072" t="s">
        <v>402</v>
      </c>
      <c r="B21072" t="s">
        <v>239</v>
      </c>
      <c r="C21072" t="s">
        <v>413</v>
      </c>
      <c r="D21072">
        <v>2372000000</v>
      </c>
      <c r="E21072">
        <v>2019</v>
      </c>
    </row>
    <row r="21073" spans="1:5" x14ac:dyDescent="0.25">
      <c r="A21073" t="s">
        <v>402</v>
      </c>
      <c r="B21073" t="s">
        <v>239</v>
      </c>
      <c r="C21073" t="s">
        <v>413</v>
      </c>
      <c r="D21073">
        <v>4119000000</v>
      </c>
      <c r="E21073">
        <v>2020</v>
      </c>
    </row>
    <row r="21074" spans="1:5" x14ac:dyDescent="0.25">
      <c r="A21074" t="s">
        <v>402</v>
      </c>
      <c r="B21074" t="s">
        <v>239</v>
      </c>
      <c r="C21074" t="s">
        <v>15</v>
      </c>
      <c r="D21074">
        <v>68124000000</v>
      </c>
      <c r="E21074">
        <v>2018</v>
      </c>
    </row>
    <row r="21075" spans="1:5" x14ac:dyDescent="0.25">
      <c r="A21075" t="s">
        <v>402</v>
      </c>
      <c r="B21075" t="s">
        <v>239</v>
      </c>
      <c r="C21075" t="s">
        <v>15</v>
      </c>
      <c r="D21075">
        <v>67598000000</v>
      </c>
      <c r="E21075">
        <v>2019</v>
      </c>
    </row>
    <row r="21076" spans="1:5" x14ac:dyDescent="0.25">
      <c r="A21076" t="s">
        <v>402</v>
      </c>
      <c r="B21076" t="s">
        <v>239</v>
      </c>
      <c r="C21076" t="s">
        <v>15</v>
      </c>
      <c r="D21076">
        <v>87174000000</v>
      </c>
      <c r="E21076">
        <v>2020</v>
      </c>
    </row>
    <row r="21077" spans="1:5" x14ac:dyDescent="0.25">
      <c r="A21077" t="s">
        <v>402</v>
      </c>
      <c r="B21077" t="s">
        <v>239</v>
      </c>
      <c r="C21077" t="s">
        <v>414</v>
      </c>
      <c r="D21077">
        <v>-1367000000</v>
      </c>
      <c r="E21077">
        <v>2018</v>
      </c>
    </row>
    <row r="21078" spans="1:5" x14ac:dyDescent="0.25">
      <c r="A21078" t="s">
        <v>402</v>
      </c>
      <c r="B21078" t="s">
        <v>239</v>
      </c>
      <c r="C21078" t="s">
        <v>414</v>
      </c>
      <c r="D21078">
        <v>-1702000000</v>
      </c>
      <c r="E21078">
        <v>2019</v>
      </c>
    </row>
    <row r="21079" spans="1:5" x14ac:dyDescent="0.25">
      <c r="A21079" t="s">
        <v>402</v>
      </c>
      <c r="B21079" t="s">
        <v>239</v>
      </c>
      <c r="C21079" t="s">
        <v>414</v>
      </c>
      <c r="D21079">
        <v>-1374000000</v>
      </c>
      <c r="E21079">
        <v>2020</v>
      </c>
    </row>
    <row r="21080" spans="1:5" x14ac:dyDescent="0.25">
      <c r="A21080" t="s">
        <v>402</v>
      </c>
      <c r="B21080" t="s">
        <v>239</v>
      </c>
      <c r="C21080" t="s">
        <v>415</v>
      </c>
      <c r="D21080">
        <v>-5295000000</v>
      </c>
      <c r="E21080">
        <v>2018</v>
      </c>
    </row>
    <row r="21081" spans="1:5" x14ac:dyDescent="0.25">
      <c r="A21081" t="s">
        <v>402</v>
      </c>
      <c r="B21081" t="s">
        <v>239</v>
      </c>
      <c r="C21081" t="s">
        <v>415</v>
      </c>
      <c r="D21081">
        <v>-3047000000</v>
      </c>
      <c r="E21081">
        <v>2019</v>
      </c>
    </row>
    <row r="21082" spans="1:5" x14ac:dyDescent="0.25">
      <c r="A21082" t="s">
        <v>402</v>
      </c>
      <c r="B21082" t="s">
        <v>239</v>
      </c>
      <c r="C21082" t="s">
        <v>415</v>
      </c>
      <c r="D21082">
        <v>-4647000000</v>
      </c>
      <c r="E21082">
        <v>2020</v>
      </c>
    </row>
    <row r="21083" spans="1:5" x14ac:dyDescent="0.25">
      <c r="A21083" t="s">
        <v>402</v>
      </c>
      <c r="B21083" t="s">
        <v>239</v>
      </c>
      <c r="C21083" t="s">
        <v>416</v>
      </c>
      <c r="D21083">
        <v>-5501000000</v>
      </c>
      <c r="E21083">
        <v>2018</v>
      </c>
    </row>
    <row r="21084" spans="1:5" x14ac:dyDescent="0.25">
      <c r="A21084" t="s">
        <v>402</v>
      </c>
      <c r="B21084" t="s">
        <v>239</v>
      </c>
      <c r="C21084" t="s">
        <v>416</v>
      </c>
      <c r="D21084">
        <v>-2307000000</v>
      </c>
      <c r="E21084">
        <v>2019</v>
      </c>
    </row>
    <row r="21085" spans="1:5" x14ac:dyDescent="0.25">
      <c r="A21085" t="s">
        <v>402</v>
      </c>
      <c r="B21085" t="s">
        <v>239</v>
      </c>
      <c r="C21085" t="s">
        <v>416</v>
      </c>
      <c r="D21085">
        <v>-1297000000</v>
      </c>
      <c r="E21085">
        <v>2020</v>
      </c>
    </row>
    <row r="21086" spans="1:5" x14ac:dyDescent="0.25">
      <c r="A21086" t="s">
        <v>402</v>
      </c>
      <c r="B21086" t="s">
        <v>239</v>
      </c>
      <c r="C21086" t="s">
        <v>417</v>
      </c>
      <c r="D21086">
        <v>8263000000</v>
      </c>
      <c r="E21086">
        <v>2018</v>
      </c>
    </row>
    <row r="21087" spans="1:5" x14ac:dyDescent="0.25">
      <c r="A21087" t="s">
        <v>402</v>
      </c>
      <c r="B21087" t="s">
        <v>239</v>
      </c>
      <c r="C21087" t="s">
        <v>417</v>
      </c>
      <c r="D21087">
        <v>5594000000</v>
      </c>
      <c r="E21087">
        <v>2019</v>
      </c>
    </row>
    <row r="21088" spans="1:5" x14ac:dyDescent="0.25">
      <c r="A21088" t="s">
        <v>402</v>
      </c>
      <c r="B21088" t="s">
        <v>239</v>
      </c>
      <c r="C21088" t="s">
        <v>417</v>
      </c>
      <c r="D21088">
        <v>5484000000</v>
      </c>
      <c r="E21088">
        <v>2020</v>
      </c>
    </row>
    <row r="21089" spans="1:5" x14ac:dyDescent="0.25">
      <c r="A21089" t="s">
        <v>402</v>
      </c>
      <c r="B21089" t="s">
        <v>239</v>
      </c>
      <c r="C21089" t="s">
        <v>418</v>
      </c>
      <c r="D21089">
        <v>785000000</v>
      </c>
      <c r="E21089">
        <v>2018</v>
      </c>
    </row>
    <row r="21090" spans="1:5" x14ac:dyDescent="0.25">
      <c r="A21090" t="s">
        <v>402</v>
      </c>
      <c r="B21090" t="s">
        <v>239</v>
      </c>
      <c r="C21090" t="s">
        <v>418</v>
      </c>
      <c r="D21090">
        <v>1023000000</v>
      </c>
      <c r="E21090">
        <v>2019</v>
      </c>
    </row>
    <row r="21091" spans="1:5" x14ac:dyDescent="0.25">
      <c r="A21091" t="s">
        <v>402</v>
      </c>
      <c r="B21091" t="s">
        <v>239</v>
      </c>
      <c r="C21091" t="s">
        <v>418</v>
      </c>
      <c r="D21091">
        <v>469000000</v>
      </c>
      <c r="E21091">
        <v>2020</v>
      </c>
    </row>
    <row r="21092" spans="1:5" x14ac:dyDescent="0.25">
      <c r="A21092" t="s">
        <v>402</v>
      </c>
      <c r="B21092" t="s">
        <v>239</v>
      </c>
      <c r="C21092" t="s">
        <v>419</v>
      </c>
      <c r="D21092">
        <v>391000000</v>
      </c>
      <c r="E21092">
        <v>2018</v>
      </c>
    </row>
    <row r="21093" spans="1:5" x14ac:dyDescent="0.25">
      <c r="A21093" t="s">
        <v>402</v>
      </c>
      <c r="B21093" t="s">
        <v>239</v>
      </c>
      <c r="C21093" t="s">
        <v>419</v>
      </c>
      <c r="D21093">
        <v>789000000</v>
      </c>
      <c r="E21093">
        <v>2019</v>
      </c>
    </row>
    <row r="21094" spans="1:5" x14ac:dyDescent="0.25">
      <c r="A21094" t="s">
        <v>402</v>
      </c>
      <c r="B21094" t="s">
        <v>239</v>
      </c>
      <c r="C21094" t="s">
        <v>419</v>
      </c>
      <c r="D21094">
        <v>-163000000</v>
      </c>
      <c r="E21094">
        <v>2020</v>
      </c>
    </row>
    <row r="21095" spans="1:5" x14ac:dyDescent="0.25">
      <c r="A21095" t="s">
        <v>402</v>
      </c>
      <c r="B21095" t="s">
        <v>239</v>
      </c>
      <c r="C21095" t="s">
        <v>420</v>
      </c>
      <c r="D21095">
        <v>-331000000</v>
      </c>
      <c r="E21095">
        <v>2018</v>
      </c>
    </row>
    <row r="21096" spans="1:5" x14ac:dyDescent="0.25">
      <c r="A21096" t="s">
        <v>402</v>
      </c>
      <c r="B21096" t="s">
        <v>239</v>
      </c>
      <c r="C21096" t="s">
        <v>420</v>
      </c>
      <c r="D21096">
        <v>-141000000</v>
      </c>
      <c r="E21096">
        <v>2019</v>
      </c>
    </row>
    <row r="21097" spans="1:5" x14ac:dyDescent="0.25">
      <c r="A21097" t="s">
        <v>402</v>
      </c>
      <c r="B21097" t="s">
        <v>239</v>
      </c>
      <c r="C21097" t="s">
        <v>420</v>
      </c>
      <c r="D21097">
        <v>-63000000</v>
      </c>
      <c r="E21097">
        <v>2020</v>
      </c>
    </row>
    <row r="21098" spans="1:5" x14ac:dyDescent="0.25">
      <c r="A21098" t="s">
        <v>402</v>
      </c>
      <c r="B21098" t="s">
        <v>239</v>
      </c>
      <c r="C21098" t="s">
        <v>421</v>
      </c>
      <c r="D21098">
        <v>2022000000</v>
      </c>
      <c r="E21098">
        <v>2018</v>
      </c>
    </row>
    <row r="21099" spans="1:5" x14ac:dyDescent="0.25">
      <c r="A21099" t="s">
        <v>402</v>
      </c>
      <c r="B21099" t="s">
        <v>239</v>
      </c>
      <c r="C21099" t="s">
        <v>421</v>
      </c>
      <c r="D21099">
        <v>20000000</v>
      </c>
      <c r="E21099">
        <v>2019</v>
      </c>
    </row>
    <row r="21100" spans="1:5" x14ac:dyDescent="0.25">
      <c r="A21100" t="s">
        <v>402</v>
      </c>
      <c r="B21100" t="s">
        <v>239</v>
      </c>
      <c r="C21100" t="s">
        <v>421</v>
      </c>
      <c r="D21100">
        <v>746000000</v>
      </c>
      <c r="E21100">
        <v>2020</v>
      </c>
    </row>
    <row r="21101" spans="1:5" x14ac:dyDescent="0.25">
      <c r="A21101" t="s">
        <v>402</v>
      </c>
      <c r="B21101" t="s">
        <v>239</v>
      </c>
      <c r="C21101" t="s">
        <v>422</v>
      </c>
      <c r="D21101">
        <v>-1940000000</v>
      </c>
      <c r="E21101">
        <v>2018</v>
      </c>
    </row>
    <row r="21102" spans="1:5" x14ac:dyDescent="0.25">
      <c r="A21102" t="s">
        <v>402</v>
      </c>
      <c r="B21102" t="s">
        <v>239</v>
      </c>
      <c r="C21102" t="s">
        <v>422</v>
      </c>
      <c r="D21102">
        <v>740000000</v>
      </c>
      <c r="E21102">
        <v>2019</v>
      </c>
    </row>
    <row r="21103" spans="1:5" x14ac:dyDescent="0.25">
      <c r="A21103" t="s">
        <v>402</v>
      </c>
      <c r="B21103" t="s">
        <v>239</v>
      </c>
      <c r="C21103" t="s">
        <v>422</v>
      </c>
      <c r="D21103">
        <v>-941000000</v>
      </c>
      <c r="E21103">
        <v>2020</v>
      </c>
    </row>
    <row r="21104" spans="1:5" x14ac:dyDescent="0.25">
      <c r="A21104" t="s">
        <v>402</v>
      </c>
      <c r="B21104" t="s">
        <v>239</v>
      </c>
      <c r="C21104" t="s">
        <v>423</v>
      </c>
      <c r="D21104">
        <v>12000000</v>
      </c>
      <c r="E21104">
        <v>2018</v>
      </c>
    </row>
    <row r="21105" spans="1:5" x14ac:dyDescent="0.25">
      <c r="A21105" t="s">
        <v>402</v>
      </c>
      <c r="B21105" t="s">
        <v>239</v>
      </c>
      <c r="C21105" t="s">
        <v>423</v>
      </c>
      <c r="D21105">
        <v>12000000</v>
      </c>
      <c r="E21105">
        <v>2019</v>
      </c>
    </row>
    <row r="21106" spans="1:5" x14ac:dyDescent="0.25">
      <c r="A21106" t="s">
        <v>402</v>
      </c>
      <c r="B21106" t="s">
        <v>239</v>
      </c>
      <c r="C21106" t="s">
        <v>423</v>
      </c>
      <c r="D21106">
        <v>12000000</v>
      </c>
      <c r="E21106">
        <v>2020</v>
      </c>
    </row>
    <row r="21107" spans="1:5" x14ac:dyDescent="0.25">
      <c r="A21107" t="s">
        <v>402</v>
      </c>
      <c r="B21107" t="s">
        <v>239</v>
      </c>
      <c r="C21107" t="s">
        <v>424</v>
      </c>
      <c r="D21107">
        <v>8000000</v>
      </c>
      <c r="E21107">
        <v>2018</v>
      </c>
    </row>
    <row r="21108" spans="1:5" x14ac:dyDescent="0.25">
      <c r="A21108" t="s">
        <v>402</v>
      </c>
      <c r="B21108" t="s">
        <v>239</v>
      </c>
      <c r="C21108" t="s">
        <v>424</v>
      </c>
      <c r="D21108">
        <v>-33000000</v>
      </c>
      <c r="E21108">
        <v>2019</v>
      </c>
    </row>
    <row r="21109" spans="1:5" x14ac:dyDescent="0.25">
      <c r="A21109" t="s">
        <v>402</v>
      </c>
      <c r="B21109" t="s">
        <v>239</v>
      </c>
      <c r="C21109" t="s">
        <v>424</v>
      </c>
      <c r="D21109">
        <v>-10000000</v>
      </c>
      <c r="E21109">
        <v>2020</v>
      </c>
    </row>
    <row r="21110" spans="1:5" x14ac:dyDescent="0.25">
      <c r="A21110" t="s">
        <v>402</v>
      </c>
      <c r="B21110" t="s">
        <v>239</v>
      </c>
      <c r="C21110" t="s">
        <v>425</v>
      </c>
      <c r="D21110">
        <v>5073000000</v>
      </c>
      <c r="E21110">
        <v>2018</v>
      </c>
    </row>
    <row r="21111" spans="1:5" x14ac:dyDescent="0.25">
      <c r="A21111" t="s">
        <v>402</v>
      </c>
      <c r="B21111" t="s">
        <v>239</v>
      </c>
      <c r="C21111" t="s">
        <v>425</v>
      </c>
      <c r="D21111">
        <v>3086000000</v>
      </c>
      <c r="E21111">
        <v>2019</v>
      </c>
    </row>
    <row r="21112" spans="1:5" x14ac:dyDescent="0.25">
      <c r="A21112" t="s">
        <v>402</v>
      </c>
      <c r="B21112" t="s">
        <v>239</v>
      </c>
      <c r="C21112" t="s">
        <v>425</v>
      </c>
      <c r="D21112">
        <v>582000000</v>
      </c>
      <c r="E21112">
        <v>2020</v>
      </c>
    </row>
    <row r="21113" spans="1:5" x14ac:dyDescent="0.25">
      <c r="A21113" t="s">
        <v>402</v>
      </c>
      <c r="B21113" t="s">
        <v>239</v>
      </c>
      <c r="C21113" t="s">
        <v>426</v>
      </c>
      <c r="D21113">
        <v>5081000000</v>
      </c>
      <c r="E21113">
        <v>2018</v>
      </c>
    </row>
    <row r="21114" spans="1:5" x14ac:dyDescent="0.25">
      <c r="A21114" t="s">
        <v>402</v>
      </c>
      <c r="B21114" t="s">
        <v>239</v>
      </c>
      <c r="C21114" t="s">
        <v>426</v>
      </c>
      <c r="D21114">
        <v>3053000000</v>
      </c>
      <c r="E21114">
        <v>2019</v>
      </c>
    </row>
    <row r="21115" spans="1:5" x14ac:dyDescent="0.25">
      <c r="A21115" t="s">
        <v>402</v>
      </c>
      <c r="B21115" t="s">
        <v>239</v>
      </c>
      <c r="C21115" t="s">
        <v>426</v>
      </c>
      <c r="D21115">
        <v>572000000</v>
      </c>
      <c r="E21115">
        <v>2020</v>
      </c>
    </row>
    <row r="21116" spans="1:5" x14ac:dyDescent="0.25">
      <c r="A21116" t="s">
        <v>402</v>
      </c>
      <c r="B21116" t="s">
        <v>239</v>
      </c>
      <c r="C21116" t="s">
        <v>21</v>
      </c>
      <c r="D21116">
        <v>100745000000</v>
      </c>
      <c r="E21116">
        <v>2018</v>
      </c>
    </row>
    <row r="21117" spans="1:5" x14ac:dyDescent="0.25">
      <c r="A21117" t="s">
        <v>402</v>
      </c>
      <c r="B21117" t="s">
        <v>239</v>
      </c>
      <c r="C21117" t="s">
        <v>21</v>
      </c>
      <c r="D21117">
        <v>106790000000</v>
      </c>
      <c r="E21117">
        <v>2019</v>
      </c>
    </row>
    <row r="21118" spans="1:5" x14ac:dyDescent="0.25">
      <c r="A21118" t="s">
        <v>402</v>
      </c>
      <c r="B21118" t="s">
        <v>239</v>
      </c>
      <c r="C21118" t="s">
        <v>21</v>
      </c>
      <c r="D21118">
        <v>111520000000</v>
      </c>
      <c r="E21118">
        <v>2020</v>
      </c>
    </row>
    <row r="21119" spans="1:5" x14ac:dyDescent="0.25">
      <c r="A21119" t="s">
        <v>402</v>
      </c>
      <c r="B21119" t="s">
        <v>239</v>
      </c>
      <c r="C21119" t="s">
        <v>427</v>
      </c>
      <c r="D21119">
        <v>125439000000</v>
      </c>
      <c r="E21119">
        <v>2018</v>
      </c>
    </row>
    <row r="21120" spans="1:5" x14ac:dyDescent="0.25">
      <c r="A21120" t="s">
        <v>402</v>
      </c>
      <c r="B21120" t="s">
        <v>239</v>
      </c>
      <c r="C21120" t="s">
        <v>427</v>
      </c>
      <c r="D21120">
        <v>132032000000</v>
      </c>
      <c r="E21120">
        <v>2019</v>
      </c>
    </row>
    <row r="21121" spans="1:5" x14ac:dyDescent="0.25">
      <c r="A21121" t="s">
        <v>402</v>
      </c>
      <c r="B21121" t="s">
        <v>239</v>
      </c>
      <c r="C21121" t="s">
        <v>427</v>
      </c>
      <c r="D21121">
        <v>138565000000</v>
      </c>
      <c r="E21121">
        <v>2020</v>
      </c>
    </row>
    <row r="21122" spans="1:5" x14ac:dyDescent="0.25">
      <c r="A21122" t="s">
        <v>402</v>
      </c>
      <c r="B21122" t="s">
        <v>239</v>
      </c>
      <c r="C21122" t="s">
        <v>13</v>
      </c>
      <c r="D21122">
        <v>17846000000</v>
      </c>
      <c r="E21122">
        <v>2018</v>
      </c>
    </row>
    <row r="21123" spans="1:5" x14ac:dyDescent="0.25">
      <c r="A21123" t="s">
        <v>402</v>
      </c>
      <c r="B21123" t="s">
        <v>239</v>
      </c>
      <c r="C21123" t="s">
        <v>13</v>
      </c>
      <c r="D21123">
        <v>18700000000</v>
      </c>
      <c r="E21123">
        <v>2019</v>
      </c>
    </row>
    <row r="21124" spans="1:5" x14ac:dyDescent="0.25">
      <c r="A21124" t="s">
        <v>402</v>
      </c>
      <c r="B21124" t="s">
        <v>239</v>
      </c>
      <c r="C21124" t="s">
        <v>13</v>
      </c>
      <c r="D21124">
        <v>18073000000</v>
      </c>
      <c r="E21124">
        <v>2020</v>
      </c>
    </row>
    <row r="21125" spans="1:5" x14ac:dyDescent="0.25">
      <c r="A21125" t="s">
        <v>402</v>
      </c>
      <c r="B21125" t="s">
        <v>239</v>
      </c>
      <c r="C21125" t="s">
        <v>16</v>
      </c>
      <c r="D21125">
        <v>21667000000</v>
      </c>
      <c r="E21125">
        <v>2018</v>
      </c>
    </row>
    <row r="21126" spans="1:5" x14ac:dyDescent="0.25">
      <c r="A21126" t="s">
        <v>402</v>
      </c>
      <c r="B21126" t="s">
        <v>239</v>
      </c>
      <c r="C21126" t="s">
        <v>16</v>
      </c>
      <c r="D21126">
        <v>25769000000</v>
      </c>
      <c r="E21126">
        <v>2019</v>
      </c>
    </row>
    <row r="21127" spans="1:5" x14ac:dyDescent="0.25">
      <c r="A21127" t="s">
        <v>402</v>
      </c>
      <c r="B21127" t="s">
        <v>239</v>
      </c>
      <c r="C21127" t="s">
        <v>16</v>
      </c>
      <c r="D21127">
        <v>27070000000</v>
      </c>
      <c r="E21127">
        <v>2020</v>
      </c>
    </row>
    <row r="21128" spans="1:5" x14ac:dyDescent="0.25">
      <c r="A21128" t="s">
        <v>402</v>
      </c>
      <c r="B21128" t="s">
        <v>239</v>
      </c>
      <c r="C21128" t="s">
        <v>428</v>
      </c>
      <c r="D21128">
        <v>1770000000</v>
      </c>
      <c r="E21128">
        <v>2018</v>
      </c>
    </row>
    <row r="21129" spans="1:5" x14ac:dyDescent="0.25">
      <c r="A21129" t="s">
        <v>402</v>
      </c>
      <c r="B21129" t="s">
        <v>239</v>
      </c>
      <c r="C21129" t="s">
        <v>428</v>
      </c>
      <c r="D21129">
        <v>1927000000</v>
      </c>
      <c r="E21129">
        <v>2020</v>
      </c>
    </row>
    <row r="21130" spans="1:5" x14ac:dyDescent="0.25">
      <c r="A21130" t="s">
        <v>402</v>
      </c>
      <c r="B21130" t="s">
        <v>239</v>
      </c>
      <c r="C21130" t="s">
        <v>429</v>
      </c>
      <c r="D21130">
        <v>1770000000</v>
      </c>
      <c r="E21130">
        <v>2018</v>
      </c>
    </row>
    <row r="21131" spans="1:5" x14ac:dyDescent="0.25">
      <c r="A21131" t="s">
        <v>402</v>
      </c>
      <c r="B21131" t="s">
        <v>239</v>
      </c>
      <c r="C21131" t="s">
        <v>429</v>
      </c>
      <c r="D21131">
        <v>2038000000</v>
      </c>
      <c r="E21131">
        <v>2019</v>
      </c>
    </row>
    <row r="21132" spans="1:5" x14ac:dyDescent="0.25">
      <c r="A21132" t="s">
        <v>402</v>
      </c>
      <c r="B21132" t="s">
        <v>239</v>
      </c>
      <c r="C21132" t="s">
        <v>429</v>
      </c>
      <c r="D21132">
        <v>2038000000</v>
      </c>
      <c r="E21132">
        <v>2019</v>
      </c>
    </row>
    <row r="21133" spans="1:5" x14ac:dyDescent="0.25">
      <c r="A21133" t="s">
        <v>402</v>
      </c>
      <c r="B21133" t="s">
        <v>239</v>
      </c>
      <c r="C21133" t="s">
        <v>429</v>
      </c>
      <c r="D21133">
        <v>1927000000</v>
      </c>
      <c r="E21133">
        <v>2020</v>
      </c>
    </row>
    <row r="21134" spans="1:5" x14ac:dyDescent="0.25">
      <c r="A21134" t="s">
        <v>402</v>
      </c>
      <c r="B21134" t="s">
        <v>239</v>
      </c>
      <c r="C21134" t="s">
        <v>430</v>
      </c>
      <c r="D21134">
        <v>5975000000</v>
      </c>
      <c r="E21134">
        <v>2018</v>
      </c>
    </row>
    <row r="21135" spans="1:5" x14ac:dyDescent="0.25">
      <c r="A21135" t="s">
        <v>402</v>
      </c>
      <c r="B21135" t="s">
        <v>239</v>
      </c>
      <c r="C21135" t="s">
        <v>430</v>
      </c>
      <c r="D21135">
        <v>4527000000</v>
      </c>
      <c r="E21135">
        <v>2019</v>
      </c>
    </row>
    <row r="21136" spans="1:5" x14ac:dyDescent="0.25">
      <c r="A21136" t="s">
        <v>402</v>
      </c>
      <c r="B21136" t="s">
        <v>239</v>
      </c>
      <c r="C21136" t="s">
        <v>430</v>
      </c>
      <c r="D21136">
        <v>743000000</v>
      </c>
      <c r="E21136">
        <v>2020</v>
      </c>
    </row>
    <row r="21137" spans="1:5" x14ac:dyDescent="0.25">
      <c r="A21137" t="s">
        <v>402</v>
      </c>
      <c r="B21137" t="s">
        <v>239</v>
      </c>
      <c r="C21137" t="s">
        <v>431</v>
      </c>
      <c r="D21137">
        <v>0</v>
      </c>
      <c r="E21137">
        <v>2018</v>
      </c>
    </row>
    <row r="21138" spans="1:5" x14ac:dyDescent="0.25">
      <c r="A21138" t="s">
        <v>402</v>
      </c>
      <c r="B21138" t="s">
        <v>239</v>
      </c>
      <c r="C21138" t="s">
        <v>431</v>
      </c>
      <c r="D21138">
        <v>0</v>
      </c>
      <c r="E21138">
        <v>2019</v>
      </c>
    </row>
    <row r="21139" spans="1:5" x14ac:dyDescent="0.25">
      <c r="A21139" t="s">
        <v>402</v>
      </c>
      <c r="B21139" t="s">
        <v>239</v>
      </c>
      <c r="C21139" t="s">
        <v>431</v>
      </c>
      <c r="D21139">
        <v>0</v>
      </c>
      <c r="E21139">
        <v>2020</v>
      </c>
    </row>
    <row r="21140" spans="1:5" x14ac:dyDescent="0.25">
      <c r="A21140" t="s">
        <v>402</v>
      </c>
      <c r="B21140" t="s">
        <v>239</v>
      </c>
      <c r="C21140" t="s">
        <v>432</v>
      </c>
      <c r="D21140">
        <v>43343</v>
      </c>
      <c r="E21140">
        <v>2018</v>
      </c>
    </row>
    <row r="21141" spans="1:5" x14ac:dyDescent="0.25">
      <c r="A21141" t="s">
        <v>402</v>
      </c>
      <c r="B21141" t="s">
        <v>239</v>
      </c>
      <c r="C21141" t="s">
        <v>432</v>
      </c>
      <c r="D21141">
        <v>43708</v>
      </c>
      <c r="E21141">
        <v>2019</v>
      </c>
    </row>
    <row r="21142" spans="1:5" x14ac:dyDescent="0.25">
      <c r="A21142" t="s">
        <v>402</v>
      </c>
      <c r="B21142" t="s">
        <v>239</v>
      </c>
      <c r="C21142" t="s">
        <v>432</v>
      </c>
      <c r="D21142">
        <v>44074</v>
      </c>
      <c r="E21142">
        <v>2020</v>
      </c>
    </row>
    <row r="21143" spans="1:5" x14ac:dyDescent="0.25">
      <c r="A21143" t="s">
        <v>402</v>
      </c>
      <c r="B21143" t="s">
        <v>239</v>
      </c>
      <c r="C21143" t="s">
        <v>433</v>
      </c>
      <c r="D21143">
        <v>682000000</v>
      </c>
      <c r="E21143">
        <v>2018</v>
      </c>
    </row>
    <row r="21144" spans="1:5" x14ac:dyDescent="0.25">
      <c r="A21144" t="s">
        <v>402</v>
      </c>
      <c r="B21144" t="s">
        <v>239</v>
      </c>
      <c r="C21144" t="s">
        <v>433</v>
      </c>
      <c r="D21144">
        <v>641000000</v>
      </c>
      <c r="E21144">
        <v>2019</v>
      </c>
    </row>
    <row r="21145" spans="1:5" x14ac:dyDescent="0.25">
      <c r="A21145" t="s">
        <v>402</v>
      </c>
      <c r="B21145" t="s">
        <v>239</v>
      </c>
      <c r="C21145" t="s">
        <v>433</v>
      </c>
      <c r="D21145">
        <v>498000000</v>
      </c>
      <c r="E21145">
        <v>2020</v>
      </c>
    </row>
    <row r="21146" spans="1:5" x14ac:dyDescent="0.25">
      <c r="A21146" t="s">
        <v>402</v>
      </c>
      <c r="B21146" t="s">
        <v>239</v>
      </c>
      <c r="C21146" t="s">
        <v>434</v>
      </c>
      <c r="D21146">
        <v>26007000000</v>
      </c>
      <c r="E21146">
        <v>2018</v>
      </c>
    </row>
    <row r="21147" spans="1:5" x14ac:dyDescent="0.25">
      <c r="A21147" t="s">
        <v>402</v>
      </c>
      <c r="B21147" t="s">
        <v>239</v>
      </c>
      <c r="C21147" t="s">
        <v>434</v>
      </c>
      <c r="D21147">
        <v>23512000000</v>
      </c>
      <c r="E21147">
        <v>2019</v>
      </c>
    </row>
    <row r="21148" spans="1:5" x14ac:dyDescent="0.25">
      <c r="A21148" t="s">
        <v>402</v>
      </c>
      <c r="B21148" t="s">
        <v>239</v>
      </c>
      <c r="C21148" t="s">
        <v>434</v>
      </c>
      <c r="D21148">
        <v>20637000000</v>
      </c>
      <c r="E21148">
        <v>2020</v>
      </c>
    </row>
    <row r="21149" spans="1:5" x14ac:dyDescent="0.25">
      <c r="A21149" t="s">
        <v>402</v>
      </c>
      <c r="B21149" t="s">
        <v>239</v>
      </c>
      <c r="C21149" t="s">
        <v>435</v>
      </c>
      <c r="D21149">
        <v>0</v>
      </c>
      <c r="E21149">
        <v>2018</v>
      </c>
    </row>
    <row r="21150" spans="1:5" x14ac:dyDescent="0.25">
      <c r="A21150" t="s">
        <v>402</v>
      </c>
      <c r="B21150" t="s">
        <v>239</v>
      </c>
      <c r="C21150" t="s">
        <v>435</v>
      </c>
      <c r="D21150">
        <v>0</v>
      </c>
      <c r="E21150">
        <v>2019</v>
      </c>
    </row>
    <row r="21151" spans="1:5" x14ac:dyDescent="0.25">
      <c r="A21151" t="s">
        <v>402</v>
      </c>
      <c r="B21151" t="s">
        <v>239</v>
      </c>
      <c r="C21151" t="s">
        <v>435</v>
      </c>
      <c r="D21151">
        <v>0</v>
      </c>
      <c r="E21151">
        <v>2020</v>
      </c>
    </row>
    <row r="21152" spans="1:5" x14ac:dyDescent="0.25">
      <c r="A21152" t="s">
        <v>402</v>
      </c>
      <c r="B21152" t="s">
        <v>239</v>
      </c>
      <c r="C21152" t="s">
        <v>436</v>
      </c>
      <c r="D21152">
        <v>16914000000</v>
      </c>
      <c r="E21152">
        <v>2018</v>
      </c>
    </row>
    <row r="21153" spans="1:5" x14ac:dyDescent="0.25">
      <c r="A21153" t="s">
        <v>402</v>
      </c>
      <c r="B21153" t="s">
        <v>239</v>
      </c>
      <c r="C21153" t="s">
        <v>436</v>
      </c>
      <c r="D21153">
        <v>16560000000</v>
      </c>
      <c r="E21153">
        <v>2019</v>
      </c>
    </row>
    <row r="21154" spans="1:5" x14ac:dyDescent="0.25">
      <c r="A21154" t="s">
        <v>402</v>
      </c>
      <c r="B21154" t="s">
        <v>239</v>
      </c>
      <c r="C21154" t="s">
        <v>436</v>
      </c>
      <c r="D21154">
        <v>12013000000</v>
      </c>
      <c r="E21154">
        <v>2020</v>
      </c>
    </row>
    <row r="21155" spans="1:5" x14ac:dyDescent="0.25">
      <c r="A21155" t="s">
        <v>402</v>
      </c>
      <c r="B21155" t="s">
        <v>239</v>
      </c>
      <c r="C21155" t="s">
        <v>437</v>
      </c>
      <c r="D21155">
        <v>30792000000</v>
      </c>
      <c r="E21155">
        <v>2018</v>
      </c>
    </row>
    <row r="21156" spans="1:5" x14ac:dyDescent="0.25">
      <c r="A21156" t="s">
        <v>402</v>
      </c>
      <c r="B21156" t="s">
        <v>239</v>
      </c>
      <c r="C21156" t="s">
        <v>437</v>
      </c>
      <c r="D21156">
        <v>30076000000</v>
      </c>
      <c r="E21156">
        <v>2019</v>
      </c>
    </row>
    <row r="21157" spans="1:5" x14ac:dyDescent="0.25">
      <c r="A21157" t="s">
        <v>402</v>
      </c>
      <c r="B21157" t="s">
        <v>239</v>
      </c>
      <c r="C21157" t="s">
        <v>437</v>
      </c>
      <c r="D21157">
        <v>28017000000</v>
      </c>
      <c r="E21157">
        <v>2020</v>
      </c>
    </row>
    <row r="21158" spans="1:5" x14ac:dyDescent="0.25">
      <c r="A21158" t="s">
        <v>402</v>
      </c>
      <c r="B21158" t="s">
        <v>239</v>
      </c>
      <c r="C21158" t="s">
        <v>438</v>
      </c>
      <c r="D21158">
        <v>4977000000</v>
      </c>
      <c r="E21158">
        <v>2018</v>
      </c>
    </row>
    <row r="21159" spans="1:5" x14ac:dyDescent="0.25">
      <c r="A21159" t="s">
        <v>402</v>
      </c>
      <c r="B21159" t="s">
        <v>239</v>
      </c>
      <c r="C21159" t="s">
        <v>438</v>
      </c>
      <c r="D21159">
        <v>3939000000</v>
      </c>
      <c r="E21159">
        <v>2019</v>
      </c>
    </row>
    <row r="21160" spans="1:5" x14ac:dyDescent="0.25">
      <c r="A21160" t="s">
        <v>402</v>
      </c>
      <c r="B21160" t="s">
        <v>239</v>
      </c>
      <c r="C21160" t="s">
        <v>438</v>
      </c>
      <c r="D21160">
        <v>383000000</v>
      </c>
      <c r="E21160">
        <v>2020</v>
      </c>
    </row>
    <row r="21161" spans="1:5" x14ac:dyDescent="0.25">
      <c r="A21161" t="s">
        <v>402</v>
      </c>
      <c r="B21161" t="s">
        <v>239</v>
      </c>
      <c r="C21161" t="s">
        <v>439</v>
      </c>
      <c r="D21161">
        <v>0</v>
      </c>
      <c r="E21161">
        <v>2018</v>
      </c>
    </row>
    <row r="21162" spans="1:5" x14ac:dyDescent="0.25">
      <c r="A21162" t="s">
        <v>402</v>
      </c>
      <c r="B21162" t="s">
        <v>239</v>
      </c>
      <c r="C21162" t="s">
        <v>439</v>
      </c>
      <c r="D21162">
        <v>0</v>
      </c>
      <c r="E21162">
        <v>2019</v>
      </c>
    </row>
    <row r="21163" spans="1:5" x14ac:dyDescent="0.25">
      <c r="A21163" t="s">
        <v>402</v>
      </c>
      <c r="B21163" t="s">
        <v>239</v>
      </c>
      <c r="C21163" t="s">
        <v>439</v>
      </c>
      <c r="D21163">
        <v>81000000</v>
      </c>
      <c r="E21163">
        <v>2020</v>
      </c>
    </row>
    <row r="21164" spans="1:5" x14ac:dyDescent="0.25">
      <c r="A21164" t="s">
        <v>402</v>
      </c>
      <c r="B21164" t="s">
        <v>239</v>
      </c>
      <c r="C21164" t="s">
        <v>23</v>
      </c>
      <c r="D21164">
        <v>998000000</v>
      </c>
      <c r="E21164">
        <v>2018</v>
      </c>
    </row>
    <row r="21165" spans="1:5" x14ac:dyDescent="0.25">
      <c r="A21165" t="s">
        <v>402</v>
      </c>
      <c r="B21165" t="s">
        <v>239</v>
      </c>
      <c r="C21165" t="s">
        <v>23</v>
      </c>
      <c r="D21165">
        <v>588000000</v>
      </c>
      <c r="E21165">
        <v>2019</v>
      </c>
    </row>
    <row r="21166" spans="1:5" x14ac:dyDescent="0.25">
      <c r="A21166" t="s">
        <v>402</v>
      </c>
      <c r="B21166" t="s">
        <v>239</v>
      </c>
      <c r="C21166" t="s">
        <v>23</v>
      </c>
      <c r="D21166">
        <v>360000000</v>
      </c>
      <c r="E21166">
        <v>2020</v>
      </c>
    </row>
    <row r="21167" spans="1:5" x14ac:dyDescent="0.25">
      <c r="A21167" t="s">
        <v>402</v>
      </c>
      <c r="B21167" t="s">
        <v>239</v>
      </c>
      <c r="C21167" t="s">
        <v>440</v>
      </c>
      <c r="D21167">
        <v>11783000000</v>
      </c>
      <c r="E21167">
        <v>2018</v>
      </c>
    </row>
    <row r="21168" spans="1:5" x14ac:dyDescent="0.25">
      <c r="A21168" t="s">
        <v>402</v>
      </c>
      <c r="B21168" t="s">
        <v>239</v>
      </c>
      <c r="C21168" t="s">
        <v>440</v>
      </c>
      <c r="D21168">
        <v>10876000000</v>
      </c>
      <c r="E21168">
        <v>2019</v>
      </c>
    </row>
    <row r="21169" spans="1:5" x14ac:dyDescent="0.25">
      <c r="A21169" t="s">
        <v>402</v>
      </c>
      <c r="B21169" t="s">
        <v>239</v>
      </c>
      <c r="C21169" t="s">
        <v>440</v>
      </c>
      <c r="D21169">
        <v>10072000000</v>
      </c>
      <c r="E21169">
        <v>2020</v>
      </c>
    </row>
    <row r="21170" spans="1:5" x14ac:dyDescent="0.25">
      <c r="A21170" t="s">
        <v>402</v>
      </c>
      <c r="B21170" t="s">
        <v>239</v>
      </c>
      <c r="C21170" t="s">
        <v>22</v>
      </c>
      <c r="D21170">
        <v>616000000</v>
      </c>
      <c r="E21170">
        <v>2018</v>
      </c>
    </row>
    <row r="21171" spans="1:5" x14ac:dyDescent="0.25">
      <c r="A21171" t="s">
        <v>402</v>
      </c>
      <c r="B21171" t="s">
        <v>239</v>
      </c>
      <c r="C21171" t="s">
        <v>22</v>
      </c>
      <c r="D21171">
        <v>650000000</v>
      </c>
      <c r="E21171">
        <v>2019</v>
      </c>
    </row>
    <row r="21172" spans="1:5" x14ac:dyDescent="0.25">
      <c r="A21172" t="s">
        <v>402</v>
      </c>
      <c r="B21172" t="s">
        <v>239</v>
      </c>
      <c r="C21172" t="s">
        <v>22</v>
      </c>
      <c r="D21172">
        <v>639000000</v>
      </c>
      <c r="E21172">
        <v>2020</v>
      </c>
    </row>
    <row r="21173" spans="1:5" x14ac:dyDescent="0.25">
      <c r="A21173" t="s">
        <v>402</v>
      </c>
      <c r="B21173" t="s">
        <v>239</v>
      </c>
      <c r="C21173" t="s">
        <v>441</v>
      </c>
      <c r="D21173">
        <v>0</v>
      </c>
      <c r="E21173">
        <v>2018</v>
      </c>
    </row>
    <row r="21174" spans="1:5" x14ac:dyDescent="0.25">
      <c r="A21174" t="s">
        <v>402</v>
      </c>
      <c r="B21174" t="s">
        <v>239</v>
      </c>
      <c r="C21174" t="s">
        <v>441</v>
      </c>
      <c r="D21174">
        <v>0</v>
      </c>
      <c r="E21174">
        <v>2019</v>
      </c>
    </row>
    <row r="21175" spans="1:5" x14ac:dyDescent="0.25">
      <c r="A21175" t="s">
        <v>402</v>
      </c>
      <c r="B21175" t="s">
        <v>239</v>
      </c>
      <c r="C21175" t="s">
        <v>441</v>
      </c>
      <c r="D21175">
        <v>0</v>
      </c>
      <c r="E21175">
        <v>2020</v>
      </c>
    </row>
    <row r="21176" spans="1:5" x14ac:dyDescent="0.25">
      <c r="A21176" t="s">
        <v>402</v>
      </c>
      <c r="B21176" t="s">
        <v>239</v>
      </c>
      <c r="C21176" t="s">
        <v>11</v>
      </c>
      <c r="D21176">
        <v>9565000000</v>
      </c>
      <c r="E21176">
        <v>2018</v>
      </c>
    </row>
    <row r="21177" spans="1:5" x14ac:dyDescent="0.25">
      <c r="A21177" t="s">
        <v>402</v>
      </c>
      <c r="B21177" t="s">
        <v>239</v>
      </c>
      <c r="C21177" t="s">
        <v>11</v>
      </c>
      <c r="D21177">
        <v>9333000000</v>
      </c>
      <c r="E21177">
        <v>2019</v>
      </c>
    </row>
    <row r="21178" spans="1:5" x14ac:dyDescent="0.25">
      <c r="A21178" t="s">
        <v>402</v>
      </c>
      <c r="B21178" t="s">
        <v>239</v>
      </c>
      <c r="C21178" t="s">
        <v>11</v>
      </c>
      <c r="D21178">
        <v>7917000000</v>
      </c>
      <c r="E21178">
        <v>2020</v>
      </c>
    </row>
    <row r="21179" spans="1:5" x14ac:dyDescent="0.25">
      <c r="A21179" t="s">
        <v>402</v>
      </c>
      <c r="B21179" t="s">
        <v>239</v>
      </c>
      <c r="C21179" t="s">
        <v>19</v>
      </c>
      <c r="D21179">
        <v>68124000000</v>
      </c>
      <c r="E21179">
        <v>2018</v>
      </c>
    </row>
    <row r="21180" spans="1:5" x14ac:dyDescent="0.25">
      <c r="A21180" t="s">
        <v>402</v>
      </c>
      <c r="B21180" t="s">
        <v>239</v>
      </c>
      <c r="C21180" t="s">
        <v>19</v>
      </c>
      <c r="D21180">
        <v>67598000000</v>
      </c>
      <c r="E21180">
        <v>2019</v>
      </c>
    </row>
    <row r="21181" spans="1:5" x14ac:dyDescent="0.25">
      <c r="A21181" t="s">
        <v>402</v>
      </c>
      <c r="B21181" t="s">
        <v>239</v>
      </c>
      <c r="C21181" t="s">
        <v>19</v>
      </c>
      <c r="D21181">
        <v>87174000000</v>
      </c>
      <c r="E21181">
        <v>2020</v>
      </c>
    </row>
    <row r="21182" spans="1:5" x14ac:dyDescent="0.25">
      <c r="A21182" t="s">
        <v>402</v>
      </c>
      <c r="B21182" t="s">
        <v>239</v>
      </c>
      <c r="C21182" t="s">
        <v>18</v>
      </c>
      <c r="D21182">
        <v>41435000000</v>
      </c>
      <c r="E21182">
        <v>2018</v>
      </c>
    </row>
    <row r="21183" spans="1:5" x14ac:dyDescent="0.25">
      <c r="A21183" t="s">
        <v>402</v>
      </c>
      <c r="B21183" t="s">
        <v>239</v>
      </c>
      <c r="C21183" t="s">
        <v>18</v>
      </c>
      <c r="D21183">
        <v>43446000000</v>
      </c>
      <c r="E21183">
        <v>2019</v>
      </c>
    </row>
    <row r="21184" spans="1:5" x14ac:dyDescent="0.25">
      <c r="A21184" t="s">
        <v>402</v>
      </c>
      <c r="B21184" t="s">
        <v>239</v>
      </c>
      <c r="C21184" t="s">
        <v>18</v>
      </c>
      <c r="D21184">
        <v>66038000000</v>
      </c>
      <c r="E21184">
        <v>2020</v>
      </c>
    </row>
    <row r="21185" spans="1:5" x14ac:dyDescent="0.25">
      <c r="A21185" t="s">
        <v>402</v>
      </c>
      <c r="B21185" t="s">
        <v>239</v>
      </c>
      <c r="C21185" t="s">
        <v>442</v>
      </c>
      <c r="D21185">
        <v>0</v>
      </c>
      <c r="E21185">
        <v>2018</v>
      </c>
    </row>
    <row r="21186" spans="1:5" x14ac:dyDescent="0.25">
      <c r="A21186" t="s">
        <v>402</v>
      </c>
      <c r="B21186" t="s">
        <v>239</v>
      </c>
      <c r="C21186" t="s">
        <v>442</v>
      </c>
      <c r="D21186">
        <v>0</v>
      </c>
      <c r="E21186">
        <v>2019</v>
      </c>
    </row>
    <row r="21187" spans="1:5" x14ac:dyDescent="0.25">
      <c r="A21187" t="s">
        <v>402</v>
      </c>
      <c r="B21187" t="s">
        <v>239</v>
      </c>
      <c r="C21187" t="s">
        <v>442</v>
      </c>
      <c r="D21187">
        <v>2278000000</v>
      </c>
      <c r="E21187">
        <v>2020</v>
      </c>
    </row>
    <row r="21188" spans="1:5" x14ac:dyDescent="0.25">
      <c r="A21188" t="s">
        <v>402</v>
      </c>
      <c r="B21188" t="s">
        <v>239</v>
      </c>
      <c r="C21188" t="s">
        <v>443</v>
      </c>
      <c r="D21188">
        <v>6610000000</v>
      </c>
      <c r="E21188">
        <v>2018</v>
      </c>
    </row>
    <row r="21189" spans="1:5" x14ac:dyDescent="0.25">
      <c r="A21189" t="s">
        <v>402</v>
      </c>
      <c r="B21189" t="s">
        <v>239</v>
      </c>
      <c r="C21189" t="s">
        <v>443</v>
      </c>
      <c r="D21189">
        <v>6851000000</v>
      </c>
      <c r="E21189">
        <v>2019</v>
      </c>
    </row>
    <row r="21190" spans="1:5" x14ac:dyDescent="0.25">
      <c r="A21190" t="s">
        <v>402</v>
      </c>
      <c r="B21190" t="s">
        <v>239</v>
      </c>
      <c r="C21190" t="s">
        <v>443</v>
      </c>
      <c r="D21190">
        <v>7204000000</v>
      </c>
      <c r="E21190">
        <v>2020</v>
      </c>
    </row>
    <row r="21191" spans="1:5" x14ac:dyDescent="0.25">
      <c r="A21191" t="s">
        <v>402</v>
      </c>
      <c r="B21191" t="s">
        <v>239</v>
      </c>
      <c r="C21191" t="s">
        <v>444</v>
      </c>
      <c r="D21191">
        <v>1596000000</v>
      </c>
      <c r="E21191">
        <v>2018</v>
      </c>
    </row>
    <row r="21192" spans="1:5" x14ac:dyDescent="0.25">
      <c r="A21192" t="s">
        <v>402</v>
      </c>
      <c r="B21192" t="s">
        <v>239</v>
      </c>
      <c r="C21192" t="s">
        <v>444</v>
      </c>
      <c r="D21192">
        <v>2508000000</v>
      </c>
      <c r="E21192">
        <v>2019</v>
      </c>
    </row>
    <row r="21193" spans="1:5" x14ac:dyDescent="0.25">
      <c r="A21193" t="s">
        <v>402</v>
      </c>
      <c r="B21193" t="s">
        <v>239</v>
      </c>
      <c r="C21193" t="s">
        <v>444</v>
      </c>
      <c r="D21193">
        <v>-1208000000</v>
      </c>
      <c r="E21193">
        <v>2020</v>
      </c>
    </row>
    <row r="21194" spans="1:5" x14ac:dyDescent="0.25">
      <c r="A21194" t="s">
        <v>402</v>
      </c>
      <c r="B21194" t="s">
        <v>239</v>
      </c>
      <c r="C21194" t="s">
        <v>445</v>
      </c>
      <c r="D21194">
        <v>-101000000</v>
      </c>
      <c r="E21194">
        <v>2018</v>
      </c>
    </row>
    <row r="21195" spans="1:5" x14ac:dyDescent="0.25">
      <c r="A21195" t="s">
        <v>402</v>
      </c>
      <c r="B21195" t="s">
        <v>239</v>
      </c>
      <c r="C21195" t="s">
        <v>445</v>
      </c>
      <c r="D21195">
        <v>0</v>
      </c>
      <c r="E21195">
        <v>2019</v>
      </c>
    </row>
    <row r="21196" spans="1:5" x14ac:dyDescent="0.25">
      <c r="A21196" t="s">
        <v>402</v>
      </c>
      <c r="B21196" t="s">
        <v>239</v>
      </c>
      <c r="C21196" t="s">
        <v>445</v>
      </c>
      <c r="D21196">
        <v>0</v>
      </c>
      <c r="E21196">
        <v>2020</v>
      </c>
    </row>
    <row r="21197" spans="1:5" x14ac:dyDescent="0.25">
      <c r="A21197" t="s">
        <v>402</v>
      </c>
      <c r="B21197" t="s">
        <v>239</v>
      </c>
      <c r="C21197" t="s">
        <v>446</v>
      </c>
      <c r="D21197">
        <v>0</v>
      </c>
      <c r="E21197">
        <v>2018</v>
      </c>
    </row>
    <row r="21198" spans="1:5" x14ac:dyDescent="0.25">
      <c r="A21198" t="s">
        <v>402</v>
      </c>
      <c r="B21198" t="s">
        <v>239</v>
      </c>
      <c r="C21198" t="s">
        <v>446</v>
      </c>
      <c r="D21198">
        <v>0</v>
      </c>
      <c r="E21198">
        <v>2019</v>
      </c>
    </row>
    <row r="21199" spans="1:5" x14ac:dyDescent="0.25">
      <c r="A21199" t="s">
        <v>402</v>
      </c>
      <c r="B21199" t="s">
        <v>239</v>
      </c>
      <c r="C21199" t="s">
        <v>446</v>
      </c>
      <c r="D21199">
        <v>0</v>
      </c>
      <c r="E21199">
        <v>2020</v>
      </c>
    </row>
    <row r="21200" spans="1:5" x14ac:dyDescent="0.25">
      <c r="A21200" t="s">
        <v>402</v>
      </c>
      <c r="B21200" t="s">
        <v>239</v>
      </c>
      <c r="C21200" t="s">
        <v>447</v>
      </c>
      <c r="D21200">
        <v>-5295000000</v>
      </c>
      <c r="E21200">
        <v>2018</v>
      </c>
    </row>
    <row r="21201" spans="1:5" x14ac:dyDescent="0.25">
      <c r="A21201" t="s">
        <v>402</v>
      </c>
      <c r="B21201" t="s">
        <v>239</v>
      </c>
      <c r="C21201" t="s">
        <v>447</v>
      </c>
      <c r="D21201">
        <v>-3046000000</v>
      </c>
      <c r="E21201">
        <v>2019</v>
      </c>
    </row>
    <row r="21202" spans="1:5" x14ac:dyDescent="0.25">
      <c r="A21202" t="s">
        <v>402</v>
      </c>
      <c r="B21202" t="s">
        <v>239</v>
      </c>
      <c r="C21202" t="s">
        <v>447</v>
      </c>
      <c r="D21202">
        <v>-4646000000</v>
      </c>
      <c r="E21202">
        <v>2020</v>
      </c>
    </row>
    <row r="21203" spans="1:5" x14ac:dyDescent="0.25">
      <c r="A21203" t="s">
        <v>402</v>
      </c>
      <c r="B21203" t="s">
        <v>239</v>
      </c>
      <c r="C21203" t="s">
        <v>448</v>
      </c>
      <c r="D21203">
        <v>0</v>
      </c>
      <c r="E21203">
        <v>2018</v>
      </c>
    </row>
    <row r="21204" spans="1:5" x14ac:dyDescent="0.25">
      <c r="A21204" t="s">
        <v>402</v>
      </c>
      <c r="B21204" t="s">
        <v>239</v>
      </c>
      <c r="C21204" t="s">
        <v>448</v>
      </c>
      <c r="D21204">
        <v>0</v>
      </c>
      <c r="E21204">
        <v>2019</v>
      </c>
    </row>
    <row r="21205" spans="1:5" x14ac:dyDescent="0.25">
      <c r="A21205" t="s">
        <v>402</v>
      </c>
      <c r="B21205" t="s">
        <v>239</v>
      </c>
      <c r="C21205" t="s">
        <v>448</v>
      </c>
      <c r="D21205">
        <v>0</v>
      </c>
      <c r="E21205">
        <v>2020</v>
      </c>
    </row>
    <row r="21206" spans="1:5" x14ac:dyDescent="0.25">
      <c r="A21206" t="s">
        <v>402</v>
      </c>
      <c r="B21206" t="s">
        <v>239</v>
      </c>
      <c r="C21206" t="s">
        <v>449</v>
      </c>
      <c r="D21206">
        <v>-1363000000</v>
      </c>
      <c r="E21206">
        <v>2018</v>
      </c>
    </row>
    <row r="21207" spans="1:5" x14ac:dyDescent="0.25">
      <c r="A21207" t="s">
        <v>402</v>
      </c>
      <c r="B21207" t="s">
        <v>239</v>
      </c>
      <c r="C21207" t="s">
        <v>449</v>
      </c>
      <c r="D21207">
        <v>0</v>
      </c>
      <c r="E21207">
        <v>2019</v>
      </c>
    </row>
    <row r="21208" spans="1:5" x14ac:dyDescent="0.25">
      <c r="A21208" t="s">
        <v>402</v>
      </c>
      <c r="B21208" t="s">
        <v>239</v>
      </c>
      <c r="C21208" t="s">
        <v>449</v>
      </c>
      <c r="D21208">
        <v>0</v>
      </c>
      <c r="E21208">
        <v>2020</v>
      </c>
    </row>
    <row r="21209" spans="1:5" x14ac:dyDescent="0.25">
      <c r="A21209" t="s">
        <v>402</v>
      </c>
      <c r="B21209" t="s">
        <v>239</v>
      </c>
      <c r="C21209" t="s">
        <v>450</v>
      </c>
      <c r="D21209">
        <v>0</v>
      </c>
      <c r="E21209">
        <v>2018</v>
      </c>
    </row>
    <row r="21210" spans="1:5" x14ac:dyDescent="0.25">
      <c r="A21210" t="s">
        <v>402</v>
      </c>
      <c r="B21210" t="s">
        <v>239</v>
      </c>
      <c r="C21210" t="s">
        <v>450</v>
      </c>
      <c r="D21210">
        <v>0</v>
      </c>
      <c r="E21210">
        <v>2019</v>
      </c>
    </row>
    <row r="21211" spans="1:5" x14ac:dyDescent="0.25">
      <c r="A21211" t="s">
        <v>402</v>
      </c>
      <c r="B21211" t="s">
        <v>239</v>
      </c>
      <c r="C21211" t="s">
        <v>450</v>
      </c>
      <c r="D21211">
        <v>0</v>
      </c>
      <c r="E21211">
        <v>2020</v>
      </c>
    </row>
    <row r="21212" spans="1:5" x14ac:dyDescent="0.25">
      <c r="A21212" t="s">
        <v>402</v>
      </c>
      <c r="B21212" t="s">
        <v>239</v>
      </c>
      <c r="C21212" t="s">
        <v>451</v>
      </c>
      <c r="D21212">
        <v>2215000000</v>
      </c>
      <c r="E21212">
        <v>2018</v>
      </c>
    </row>
    <row r="21213" spans="1:5" x14ac:dyDescent="0.25">
      <c r="A21213" t="s">
        <v>402</v>
      </c>
      <c r="B21213" t="s">
        <v>239</v>
      </c>
      <c r="C21213" t="s">
        <v>451</v>
      </c>
      <c r="D21213">
        <v>0</v>
      </c>
      <c r="E21213">
        <v>2019</v>
      </c>
    </row>
    <row r="21214" spans="1:5" x14ac:dyDescent="0.25">
      <c r="A21214" t="s">
        <v>402</v>
      </c>
      <c r="B21214" t="s">
        <v>239</v>
      </c>
      <c r="C21214" t="s">
        <v>451</v>
      </c>
      <c r="D21214">
        <v>0</v>
      </c>
      <c r="E21214">
        <v>2020</v>
      </c>
    </row>
    <row r="21215" spans="1:5" x14ac:dyDescent="0.25">
      <c r="A21215" t="s">
        <v>402</v>
      </c>
      <c r="B21215" t="s">
        <v>239</v>
      </c>
      <c r="C21215" t="s">
        <v>452</v>
      </c>
      <c r="D21215">
        <v>0</v>
      </c>
      <c r="E21215">
        <v>2018</v>
      </c>
    </row>
    <row r="21216" spans="1:5" x14ac:dyDescent="0.25">
      <c r="A21216" t="s">
        <v>402</v>
      </c>
      <c r="B21216" t="s">
        <v>239</v>
      </c>
      <c r="C21216" t="s">
        <v>452</v>
      </c>
      <c r="D21216">
        <v>0</v>
      </c>
      <c r="E21216">
        <v>2019</v>
      </c>
    </row>
    <row r="21217" spans="1:5" x14ac:dyDescent="0.25">
      <c r="A21217" t="s">
        <v>402</v>
      </c>
      <c r="B21217" t="s">
        <v>239</v>
      </c>
      <c r="C21217" t="s">
        <v>452</v>
      </c>
      <c r="D21217">
        <v>0</v>
      </c>
      <c r="E21217">
        <v>2020</v>
      </c>
    </row>
    <row r="21218" spans="1:5" x14ac:dyDescent="0.25">
      <c r="A21218" t="s">
        <v>402</v>
      </c>
      <c r="B21218" t="s">
        <v>239</v>
      </c>
      <c r="C21218" t="s">
        <v>453</v>
      </c>
      <c r="D21218">
        <v>7000000</v>
      </c>
      <c r="E21218">
        <v>2018</v>
      </c>
    </row>
    <row r="21219" spans="1:5" x14ac:dyDescent="0.25">
      <c r="A21219" t="s">
        <v>402</v>
      </c>
      <c r="B21219" t="s">
        <v>239</v>
      </c>
      <c r="C21219" t="s">
        <v>453</v>
      </c>
      <c r="D21219">
        <v>-20000000</v>
      </c>
      <c r="E21219">
        <v>2019</v>
      </c>
    </row>
    <row r="21220" spans="1:5" x14ac:dyDescent="0.25">
      <c r="A21220" t="s">
        <v>402</v>
      </c>
      <c r="B21220" t="s">
        <v>239</v>
      </c>
      <c r="C21220" t="s">
        <v>453</v>
      </c>
      <c r="D21220">
        <v>-32000000</v>
      </c>
      <c r="E21220">
        <v>2020</v>
      </c>
    </row>
    <row r="21221" spans="1:5" x14ac:dyDescent="0.25">
      <c r="A21221" t="s">
        <v>402</v>
      </c>
      <c r="B21221" t="s">
        <v>239</v>
      </c>
      <c r="C21221" t="s">
        <v>454</v>
      </c>
      <c r="D21221">
        <v>5024000000</v>
      </c>
      <c r="E21221">
        <v>2018</v>
      </c>
    </row>
    <row r="21222" spans="1:5" x14ac:dyDescent="0.25">
      <c r="A21222" t="s">
        <v>402</v>
      </c>
      <c r="B21222" t="s">
        <v>239</v>
      </c>
      <c r="C21222" t="s">
        <v>454</v>
      </c>
      <c r="D21222">
        <v>3982000000</v>
      </c>
      <c r="E21222">
        <v>2019</v>
      </c>
    </row>
    <row r="21223" spans="1:5" x14ac:dyDescent="0.25">
      <c r="A21223" t="s">
        <v>402</v>
      </c>
      <c r="B21223" t="s">
        <v>239</v>
      </c>
      <c r="C21223" t="s">
        <v>454</v>
      </c>
      <c r="D21223">
        <v>456000000</v>
      </c>
      <c r="E21223">
        <v>2020</v>
      </c>
    </row>
    <row r="21224" spans="1:5" x14ac:dyDescent="0.25">
      <c r="A21224" t="s">
        <v>402</v>
      </c>
      <c r="B21224" t="s">
        <v>239</v>
      </c>
      <c r="C21224" t="s">
        <v>24</v>
      </c>
      <c r="D21224">
        <v>5031000000</v>
      </c>
      <c r="E21224">
        <v>2018</v>
      </c>
    </row>
    <row r="21225" spans="1:5" x14ac:dyDescent="0.25">
      <c r="A21225" t="s">
        <v>402</v>
      </c>
      <c r="B21225" t="s">
        <v>239</v>
      </c>
      <c r="C21225" t="s">
        <v>24</v>
      </c>
      <c r="D21225">
        <v>3962000000</v>
      </c>
      <c r="E21225">
        <v>2019</v>
      </c>
    </row>
    <row r="21226" spans="1:5" x14ac:dyDescent="0.25">
      <c r="A21226" t="s">
        <v>402</v>
      </c>
      <c r="B21226" t="s">
        <v>239</v>
      </c>
      <c r="C21226" t="s">
        <v>24</v>
      </c>
      <c r="D21226">
        <v>424000000</v>
      </c>
      <c r="E21226">
        <v>2020</v>
      </c>
    </row>
    <row r="21227" spans="1:5" x14ac:dyDescent="0.25">
      <c r="A21227" t="s">
        <v>402</v>
      </c>
      <c r="B21227" t="s">
        <v>239</v>
      </c>
      <c r="C21227" t="s">
        <v>455</v>
      </c>
      <c r="D21227">
        <v>13911000000</v>
      </c>
      <c r="E21227">
        <v>2018</v>
      </c>
    </row>
    <row r="21228" spans="1:5" x14ac:dyDescent="0.25">
      <c r="A21228" t="s">
        <v>402</v>
      </c>
      <c r="B21228" t="s">
        <v>239</v>
      </c>
      <c r="C21228" t="s">
        <v>455</v>
      </c>
      <c r="D21228">
        <v>13478000000</v>
      </c>
      <c r="E21228">
        <v>2019</v>
      </c>
    </row>
    <row r="21229" spans="1:5" x14ac:dyDescent="0.25">
      <c r="A21229" t="s">
        <v>402</v>
      </c>
      <c r="B21229" t="s">
        <v>239</v>
      </c>
      <c r="C21229" t="s">
        <v>455</v>
      </c>
      <c r="D21229">
        <v>12796000000</v>
      </c>
      <c r="E21229">
        <v>2020</v>
      </c>
    </row>
    <row r="21230" spans="1:5" x14ac:dyDescent="0.25">
      <c r="A21230" t="s">
        <v>402</v>
      </c>
      <c r="B21230" t="s">
        <v>239</v>
      </c>
      <c r="C21230" t="s">
        <v>14</v>
      </c>
      <c r="D21230">
        <v>50278000000</v>
      </c>
      <c r="E21230">
        <v>2018</v>
      </c>
    </row>
    <row r="21231" spans="1:5" x14ac:dyDescent="0.25">
      <c r="A21231" t="s">
        <v>402</v>
      </c>
      <c r="B21231" t="s">
        <v>239</v>
      </c>
      <c r="C21231" t="s">
        <v>14</v>
      </c>
      <c r="D21231">
        <v>48899000000</v>
      </c>
      <c r="E21231">
        <v>2019</v>
      </c>
    </row>
    <row r="21232" spans="1:5" x14ac:dyDescent="0.25">
      <c r="A21232" t="s">
        <v>402</v>
      </c>
      <c r="B21232" t="s">
        <v>239</v>
      </c>
      <c r="C21232" t="s">
        <v>14</v>
      </c>
      <c r="D21232">
        <v>69101000000</v>
      </c>
      <c r="E21232">
        <v>2020</v>
      </c>
    </row>
    <row r="21233" spans="1:5" x14ac:dyDescent="0.25">
      <c r="A21233" t="s">
        <v>402</v>
      </c>
      <c r="B21233" t="s">
        <v>239</v>
      </c>
      <c r="C21233" t="s">
        <v>17</v>
      </c>
      <c r="D21233">
        <v>19768000000</v>
      </c>
      <c r="E21233">
        <v>2018</v>
      </c>
    </row>
    <row r="21234" spans="1:5" x14ac:dyDescent="0.25">
      <c r="A21234" t="s">
        <v>402</v>
      </c>
      <c r="B21234" t="s">
        <v>239</v>
      </c>
      <c r="C21234" t="s">
        <v>17</v>
      </c>
      <c r="D21234">
        <v>17678000000</v>
      </c>
      <c r="E21234">
        <v>2019</v>
      </c>
    </row>
    <row r="21235" spans="1:5" x14ac:dyDescent="0.25">
      <c r="A21235" t="s">
        <v>402</v>
      </c>
      <c r="B21235" t="s">
        <v>239</v>
      </c>
      <c r="C21235" t="s">
        <v>17</v>
      </c>
      <c r="D21235">
        <v>38968000000</v>
      </c>
      <c r="E21235">
        <v>2020</v>
      </c>
    </row>
    <row r="21236" spans="1:5" x14ac:dyDescent="0.25">
      <c r="A21236" t="s">
        <v>402</v>
      </c>
      <c r="B21236" t="s">
        <v>239</v>
      </c>
      <c r="C21236" t="s">
        <v>456</v>
      </c>
      <c r="D21236">
        <v>24694000000</v>
      </c>
      <c r="E21236">
        <v>2018</v>
      </c>
    </row>
    <row r="21237" spans="1:5" x14ac:dyDescent="0.25">
      <c r="A21237" t="s">
        <v>402</v>
      </c>
      <c r="B21237" t="s">
        <v>239</v>
      </c>
      <c r="C21237" t="s">
        <v>456</v>
      </c>
      <c r="D21237">
        <v>25242000000</v>
      </c>
      <c r="E21237">
        <v>2019</v>
      </c>
    </row>
    <row r="21238" spans="1:5" x14ac:dyDescent="0.25">
      <c r="A21238" t="s">
        <v>402</v>
      </c>
      <c r="B21238" t="s">
        <v>239</v>
      </c>
      <c r="C21238" t="s">
        <v>456</v>
      </c>
      <c r="D21238">
        <v>27045000000</v>
      </c>
      <c r="E21238">
        <v>2020</v>
      </c>
    </row>
    <row r="21239" spans="1:5" x14ac:dyDescent="0.25">
      <c r="A21239" t="s">
        <v>402</v>
      </c>
      <c r="B21239" t="s">
        <v>239</v>
      </c>
      <c r="C21239" t="s">
        <v>457</v>
      </c>
      <c r="D21239">
        <v>0</v>
      </c>
      <c r="E21239">
        <v>2018</v>
      </c>
    </row>
    <row r="21240" spans="1:5" x14ac:dyDescent="0.25">
      <c r="A21240" t="s">
        <v>402</v>
      </c>
      <c r="B21240" t="s">
        <v>239</v>
      </c>
      <c r="C21240" t="s">
        <v>457</v>
      </c>
      <c r="D21240">
        <v>0</v>
      </c>
      <c r="E21240">
        <v>2020</v>
      </c>
    </row>
    <row r="21241" spans="1:5" x14ac:dyDescent="0.25">
      <c r="A21241" t="s">
        <v>402</v>
      </c>
      <c r="B21241" t="s">
        <v>239</v>
      </c>
      <c r="C21241" t="s">
        <v>494</v>
      </c>
      <c r="D21241">
        <v>0</v>
      </c>
      <c r="E21241">
        <v>2019</v>
      </c>
    </row>
    <row r="21242" spans="1:5" x14ac:dyDescent="0.25">
      <c r="A21242" t="s">
        <v>402</v>
      </c>
      <c r="B21242" t="s">
        <v>239</v>
      </c>
      <c r="C21242" t="s">
        <v>458</v>
      </c>
      <c r="D21242">
        <v>24694000000</v>
      </c>
      <c r="E21242">
        <v>2018</v>
      </c>
    </row>
    <row r="21243" spans="1:5" x14ac:dyDescent="0.25">
      <c r="A21243" t="s">
        <v>402</v>
      </c>
      <c r="B21243" t="s">
        <v>239</v>
      </c>
      <c r="C21243" t="s">
        <v>458</v>
      </c>
      <c r="D21243">
        <v>25242000000</v>
      </c>
      <c r="E21243">
        <v>2019</v>
      </c>
    </row>
    <row r="21244" spans="1:5" x14ac:dyDescent="0.25">
      <c r="A21244" t="s">
        <v>402</v>
      </c>
      <c r="B21244" t="s">
        <v>239</v>
      </c>
      <c r="C21244" t="s">
        <v>458</v>
      </c>
      <c r="D21244">
        <v>27045000000</v>
      </c>
      <c r="E21244">
        <v>2020</v>
      </c>
    </row>
    <row r="21245" spans="1:5" x14ac:dyDescent="0.25">
      <c r="A21245" t="s">
        <v>402</v>
      </c>
      <c r="B21245" t="s">
        <v>239</v>
      </c>
      <c r="C21245" t="s">
        <v>459</v>
      </c>
      <c r="D21245">
        <v>6289000000</v>
      </c>
      <c r="E21245">
        <v>2018</v>
      </c>
    </row>
    <row r="21246" spans="1:5" x14ac:dyDescent="0.25">
      <c r="A21246" t="s">
        <v>402</v>
      </c>
      <c r="B21246" t="s">
        <v>239</v>
      </c>
      <c r="C21246" t="s">
        <v>459</v>
      </c>
      <c r="D21246">
        <v>4998000000</v>
      </c>
      <c r="E21246">
        <v>2019</v>
      </c>
    </row>
    <row r="21247" spans="1:5" x14ac:dyDescent="0.25">
      <c r="A21247" t="s">
        <v>402</v>
      </c>
      <c r="B21247" t="s">
        <v>239</v>
      </c>
      <c r="C21247" t="s">
        <v>459</v>
      </c>
      <c r="D21247">
        <v>1312000000</v>
      </c>
      <c r="E21247">
        <v>2020</v>
      </c>
    </row>
    <row r="21248" spans="1:5" x14ac:dyDescent="0.25">
      <c r="A21248" t="s">
        <v>402</v>
      </c>
      <c r="B21248" t="s">
        <v>239</v>
      </c>
      <c r="C21248" t="s">
        <v>460</v>
      </c>
      <c r="D21248">
        <v>-14032000000</v>
      </c>
      <c r="E21248">
        <v>2018</v>
      </c>
    </row>
    <row r="21249" spans="1:5" x14ac:dyDescent="0.25">
      <c r="A21249" t="s">
        <v>402</v>
      </c>
      <c r="B21249" t="s">
        <v>239</v>
      </c>
      <c r="C21249" t="s">
        <v>460</v>
      </c>
      <c r="D21249">
        <v>-11532000000</v>
      </c>
      <c r="E21249">
        <v>2019</v>
      </c>
    </row>
    <row r="21250" spans="1:5" x14ac:dyDescent="0.25">
      <c r="A21250" t="s">
        <v>402</v>
      </c>
      <c r="B21250" t="s">
        <v>239</v>
      </c>
      <c r="C21250" t="s">
        <v>460</v>
      </c>
      <c r="D21250">
        <v>-6830000000</v>
      </c>
      <c r="E21250">
        <v>2020</v>
      </c>
    </row>
    <row r="21251" spans="1:5" x14ac:dyDescent="0.25">
      <c r="A21251" t="s">
        <v>402</v>
      </c>
      <c r="B21251" t="s">
        <v>239</v>
      </c>
      <c r="C21251" t="s">
        <v>461</v>
      </c>
      <c r="D21251">
        <v>-4134000000</v>
      </c>
      <c r="E21251">
        <v>2018</v>
      </c>
    </row>
    <row r="21252" spans="1:5" x14ac:dyDescent="0.25">
      <c r="A21252" t="s">
        <v>402</v>
      </c>
      <c r="B21252" t="s">
        <v>239</v>
      </c>
      <c r="C21252" t="s">
        <v>461</v>
      </c>
      <c r="D21252">
        <v>-605000000</v>
      </c>
      <c r="E21252">
        <v>2019</v>
      </c>
    </row>
    <row r="21253" spans="1:5" x14ac:dyDescent="0.25">
      <c r="A21253" t="s">
        <v>402</v>
      </c>
      <c r="B21253" t="s">
        <v>239</v>
      </c>
      <c r="C21253" t="s">
        <v>461</v>
      </c>
      <c r="D21253">
        <v>77000000</v>
      </c>
      <c r="E21253">
        <v>2020</v>
      </c>
    </row>
    <row r="21254" spans="1:5" x14ac:dyDescent="0.25">
      <c r="A21254" t="s">
        <v>402</v>
      </c>
      <c r="B21254" t="s">
        <v>239</v>
      </c>
      <c r="C21254" t="s">
        <v>462</v>
      </c>
      <c r="D21254">
        <v>4281000000</v>
      </c>
      <c r="E21254">
        <v>2018</v>
      </c>
    </row>
    <row r="21255" spans="1:5" x14ac:dyDescent="0.25">
      <c r="A21255" t="s">
        <v>402</v>
      </c>
      <c r="B21255" t="s">
        <v>239</v>
      </c>
      <c r="C21255" t="s">
        <v>462</v>
      </c>
      <c r="D21255">
        <v>2769000000</v>
      </c>
      <c r="E21255">
        <v>2019</v>
      </c>
    </row>
    <row r="21256" spans="1:5" x14ac:dyDescent="0.25">
      <c r="A21256" t="s">
        <v>402</v>
      </c>
      <c r="B21256" t="s">
        <v>239</v>
      </c>
      <c r="C21256" t="s">
        <v>462</v>
      </c>
      <c r="D21256">
        <v>2900000000</v>
      </c>
      <c r="E21256">
        <v>2020</v>
      </c>
    </row>
    <row r="21257" spans="1:5" x14ac:dyDescent="0.25">
      <c r="A21257" t="s">
        <v>402</v>
      </c>
      <c r="B21257" t="s">
        <v>239</v>
      </c>
      <c r="C21257" t="s">
        <v>463</v>
      </c>
      <c r="D21257">
        <v>50000000</v>
      </c>
      <c r="E21257">
        <v>2018</v>
      </c>
    </row>
    <row r="21258" spans="1:5" x14ac:dyDescent="0.25">
      <c r="A21258" t="s">
        <v>402</v>
      </c>
      <c r="B21258" t="s">
        <v>239</v>
      </c>
      <c r="C21258" t="s">
        <v>463</v>
      </c>
      <c r="D21258">
        <v>-909000000</v>
      </c>
      <c r="E21258">
        <v>2019</v>
      </c>
    </row>
    <row r="21259" spans="1:5" x14ac:dyDescent="0.25">
      <c r="A21259" t="s">
        <v>402</v>
      </c>
      <c r="B21259" t="s">
        <v>239</v>
      </c>
      <c r="C21259" t="s">
        <v>463</v>
      </c>
      <c r="D21259">
        <v>148000000</v>
      </c>
      <c r="E21259">
        <v>2020</v>
      </c>
    </row>
    <row r="21260" spans="1:5" x14ac:dyDescent="0.25">
      <c r="A21260" t="s">
        <v>402</v>
      </c>
      <c r="B21260" t="s">
        <v>239</v>
      </c>
      <c r="C21260" t="s">
        <v>12</v>
      </c>
      <c r="D21260">
        <v>923000000</v>
      </c>
      <c r="E21260">
        <v>2018</v>
      </c>
    </row>
    <row r="21261" spans="1:5" x14ac:dyDescent="0.25">
      <c r="A21261" t="s">
        <v>402</v>
      </c>
      <c r="B21261" t="s">
        <v>239</v>
      </c>
      <c r="C21261" t="s">
        <v>12</v>
      </c>
      <c r="D21261">
        <v>1118000000</v>
      </c>
      <c r="E21261">
        <v>2019</v>
      </c>
    </row>
    <row r="21262" spans="1:5" x14ac:dyDescent="0.25">
      <c r="A21262" t="s">
        <v>402</v>
      </c>
      <c r="B21262" t="s">
        <v>239</v>
      </c>
      <c r="C21262" t="s">
        <v>12</v>
      </c>
      <c r="D21262">
        <v>5577000000</v>
      </c>
      <c r="E21262">
        <v>2020</v>
      </c>
    </row>
    <row r="21263" spans="1:5" x14ac:dyDescent="0.25">
      <c r="A21263" t="s">
        <v>402</v>
      </c>
      <c r="B21263" t="s">
        <v>239</v>
      </c>
      <c r="C21263" t="s">
        <v>464</v>
      </c>
      <c r="D21263">
        <v>0</v>
      </c>
      <c r="E21263">
        <v>2018</v>
      </c>
    </row>
    <row r="21264" spans="1:5" x14ac:dyDescent="0.25">
      <c r="A21264" t="s">
        <v>402</v>
      </c>
      <c r="B21264" t="s">
        <v>239</v>
      </c>
      <c r="C21264" t="s">
        <v>464</v>
      </c>
      <c r="D21264">
        <v>0</v>
      </c>
      <c r="E21264">
        <v>2019</v>
      </c>
    </row>
    <row r="21265" spans="1:5" x14ac:dyDescent="0.25">
      <c r="A21265" t="s">
        <v>402</v>
      </c>
      <c r="B21265" t="s">
        <v>239</v>
      </c>
      <c r="C21265" t="s">
        <v>464</v>
      </c>
      <c r="D21265">
        <v>7704000000</v>
      </c>
      <c r="E21265">
        <v>2020</v>
      </c>
    </row>
    <row r="21266" spans="1:5" x14ac:dyDescent="0.25">
      <c r="A21266" t="s">
        <v>402</v>
      </c>
      <c r="B21266" t="s">
        <v>239</v>
      </c>
      <c r="C21266" t="s">
        <v>465</v>
      </c>
      <c r="D21266">
        <v>1060000000</v>
      </c>
      <c r="E21266">
        <v>2018</v>
      </c>
    </row>
    <row r="21267" spans="1:5" x14ac:dyDescent="0.25">
      <c r="A21267" t="s">
        <v>402</v>
      </c>
      <c r="B21267" t="s">
        <v>239</v>
      </c>
      <c r="C21267" t="s">
        <v>465</v>
      </c>
      <c r="D21267">
        <v>1133000000</v>
      </c>
      <c r="E21267">
        <v>2019</v>
      </c>
    </row>
    <row r="21268" spans="1:5" x14ac:dyDescent="0.25">
      <c r="A21268" t="s">
        <v>402</v>
      </c>
      <c r="B21268" t="s">
        <v>239</v>
      </c>
      <c r="C21268" t="s">
        <v>465</v>
      </c>
      <c r="D21268">
        <v>27016000000</v>
      </c>
      <c r="E21268">
        <v>2020</v>
      </c>
    </row>
    <row r="21269" spans="1:5" x14ac:dyDescent="0.25">
      <c r="A21269" t="s">
        <v>402</v>
      </c>
      <c r="B21269" t="s">
        <v>239</v>
      </c>
      <c r="C21269" t="s">
        <v>466</v>
      </c>
      <c r="D21269">
        <v>7337000000</v>
      </c>
      <c r="E21269">
        <v>2018</v>
      </c>
    </row>
    <row r="21270" spans="1:5" x14ac:dyDescent="0.25">
      <c r="A21270" t="s">
        <v>402</v>
      </c>
      <c r="B21270" t="s">
        <v>239</v>
      </c>
      <c r="C21270" t="s">
        <v>466</v>
      </c>
      <c r="D21270">
        <v>6580000000</v>
      </c>
      <c r="E21270">
        <v>2019</v>
      </c>
    </row>
    <row r="21271" spans="1:5" x14ac:dyDescent="0.25">
      <c r="A21271" t="s">
        <v>402</v>
      </c>
      <c r="B21271" t="s">
        <v>239</v>
      </c>
      <c r="C21271" t="s">
        <v>466</v>
      </c>
      <c r="D21271">
        <v>26765000000</v>
      </c>
      <c r="E21271">
        <v>2020</v>
      </c>
    </row>
    <row r="21272" spans="1:5" x14ac:dyDescent="0.25">
      <c r="A21272" t="s">
        <v>402</v>
      </c>
      <c r="B21272" t="s">
        <v>239</v>
      </c>
      <c r="C21272" t="s">
        <v>467</v>
      </c>
      <c r="D21272">
        <v>0</v>
      </c>
      <c r="E21272">
        <v>2018</v>
      </c>
    </row>
    <row r="21273" spans="1:5" x14ac:dyDescent="0.25">
      <c r="A21273" t="s">
        <v>402</v>
      </c>
      <c r="B21273" t="s">
        <v>239</v>
      </c>
      <c r="C21273" t="s">
        <v>467</v>
      </c>
      <c r="D21273">
        <v>0</v>
      </c>
      <c r="E21273">
        <v>2019</v>
      </c>
    </row>
    <row r="21274" spans="1:5" x14ac:dyDescent="0.25">
      <c r="A21274" t="s">
        <v>402</v>
      </c>
      <c r="B21274" t="s">
        <v>239</v>
      </c>
      <c r="C21274" t="s">
        <v>467</v>
      </c>
      <c r="D21274">
        <v>0</v>
      </c>
      <c r="E21274">
        <v>2020</v>
      </c>
    </row>
    <row r="21275" spans="1:5" x14ac:dyDescent="0.25">
      <c r="A21275" t="s">
        <v>402</v>
      </c>
      <c r="B21275" t="s">
        <v>239</v>
      </c>
      <c r="C21275" t="s">
        <v>468</v>
      </c>
      <c r="D21275">
        <v>0</v>
      </c>
      <c r="E21275">
        <v>2018</v>
      </c>
    </row>
    <row r="21276" spans="1:5" x14ac:dyDescent="0.25">
      <c r="A21276" t="s">
        <v>402</v>
      </c>
      <c r="B21276" t="s">
        <v>239</v>
      </c>
      <c r="C21276" t="s">
        <v>468</v>
      </c>
      <c r="D21276">
        <v>0</v>
      </c>
      <c r="E21276">
        <v>2019</v>
      </c>
    </row>
    <row r="21277" spans="1:5" x14ac:dyDescent="0.25">
      <c r="A21277" t="s">
        <v>402</v>
      </c>
      <c r="B21277" t="s">
        <v>239</v>
      </c>
      <c r="C21277" t="s">
        <v>468</v>
      </c>
      <c r="D21277">
        <v>0</v>
      </c>
      <c r="E21277">
        <v>2020</v>
      </c>
    </row>
    <row r="21278" spans="1:5" x14ac:dyDescent="0.25">
      <c r="A21278" t="s">
        <v>402</v>
      </c>
      <c r="B21278" t="s">
        <v>239</v>
      </c>
      <c r="C21278" t="s">
        <v>469</v>
      </c>
      <c r="D21278">
        <v>1739000000</v>
      </c>
      <c r="E21278">
        <v>2018</v>
      </c>
    </row>
    <row r="21279" spans="1:5" x14ac:dyDescent="0.25">
      <c r="A21279" t="s">
        <v>402</v>
      </c>
      <c r="B21279" t="s">
        <v>239</v>
      </c>
      <c r="C21279" t="s">
        <v>469</v>
      </c>
      <c r="D21279">
        <v>1643000000</v>
      </c>
      <c r="E21279">
        <v>2019</v>
      </c>
    </row>
    <row r="21280" spans="1:5" x14ac:dyDescent="0.25">
      <c r="A21280" t="s">
        <v>402</v>
      </c>
      <c r="B21280" t="s">
        <v>239</v>
      </c>
      <c r="C21280" t="s">
        <v>469</v>
      </c>
      <c r="D21280">
        <v>1747000000</v>
      </c>
      <c r="E21280">
        <v>2020</v>
      </c>
    </row>
    <row r="21281" spans="1:5" x14ac:dyDescent="0.25">
      <c r="A21281" t="s">
        <v>402</v>
      </c>
      <c r="B21281" t="s">
        <v>239</v>
      </c>
      <c r="C21281" t="s">
        <v>470</v>
      </c>
      <c r="D21281">
        <v>0</v>
      </c>
      <c r="E21281">
        <v>2018</v>
      </c>
    </row>
    <row r="21282" spans="1:5" x14ac:dyDescent="0.25">
      <c r="A21282" t="s">
        <v>402</v>
      </c>
      <c r="B21282" t="s">
        <v>239</v>
      </c>
      <c r="C21282" t="s">
        <v>470</v>
      </c>
      <c r="D21282">
        <v>0</v>
      </c>
      <c r="E21282">
        <v>2019</v>
      </c>
    </row>
    <row r="21283" spans="1:5" x14ac:dyDescent="0.25">
      <c r="A21283" t="s">
        <v>402</v>
      </c>
      <c r="B21283" t="s">
        <v>239</v>
      </c>
      <c r="C21283" t="s">
        <v>470</v>
      </c>
      <c r="D21283">
        <v>0</v>
      </c>
      <c r="E21283">
        <v>2020</v>
      </c>
    </row>
    <row r="21284" spans="1:5" x14ac:dyDescent="0.25">
      <c r="A21284" t="s">
        <v>402</v>
      </c>
      <c r="B21284" t="s">
        <v>239</v>
      </c>
      <c r="C21284" t="s">
        <v>471</v>
      </c>
      <c r="D21284">
        <v>0</v>
      </c>
      <c r="E21284">
        <v>2018</v>
      </c>
    </row>
    <row r="21285" spans="1:5" x14ac:dyDescent="0.25">
      <c r="A21285" t="s">
        <v>402</v>
      </c>
      <c r="B21285" t="s">
        <v>239</v>
      </c>
      <c r="C21285" t="s">
        <v>471</v>
      </c>
      <c r="D21285">
        <v>0</v>
      </c>
      <c r="E21285">
        <v>2019</v>
      </c>
    </row>
    <row r="21286" spans="1:5" x14ac:dyDescent="0.25">
      <c r="A21286" t="s">
        <v>402</v>
      </c>
      <c r="B21286" t="s">
        <v>239</v>
      </c>
      <c r="C21286" t="s">
        <v>471</v>
      </c>
      <c r="D21286">
        <v>0</v>
      </c>
      <c r="E21286">
        <v>2020</v>
      </c>
    </row>
    <row r="21287" spans="1:5" x14ac:dyDescent="0.25">
      <c r="A21287" t="s">
        <v>402</v>
      </c>
      <c r="B21287" t="s">
        <v>239</v>
      </c>
      <c r="C21287" t="s">
        <v>472</v>
      </c>
      <c r="D21287">
        <v>0</v>
      </c>
      <c r="E21287">
        <v>2018</v>
      </c>
    </row>
    <row r="21288" spans="1:5" x14ac:dyDescent="0.25">
      <c r="A21288" t="s">
        <v>402</v>
      </c>
      <c r="B21288" t="s">
        <v>239</v>
      </c>
      <c r="C21288" t="s">
        <v>472</v>
      </c>
      <c r="D21288">
        <v>0</v>
      </c>
      <c r="E21288">
        <v>2019</v>
      </c>
    </row>
    <row r="21289" spans="1:5" x14ac:dyDescent="0.25">
      <c r="A21289" t="s">
        <v>402</v>
      </c>
      <c r="B21289" t="s">
        <v>239</v>
      </c>
      <c r="C21289" t="s">
        <v>472</v>
      </c>
      <c r="D21289">
        <v>0</v>
      </c>
      <c r="E21289">
        <v>2020</v>
      </c>
    </row>
    <row r="21290" spans="1:5" x14ac:dyDescent="0.25">
      <c r="A21290" t="s">
        <v>402</v>
      </c>
      <c r="B21290" t="s">
        <v>239</v>
      </c>
      <c r="C21290" t="s">
        <v>473</v>
      </c>
      <c r="D21290">
        <v>0</v>
      </c>
      <c r="E21290">
        <v>2018</v>
      </c>
    </row>
    <row r="21291" spans="1:5" x14ac:dyDescent="0.25">
      <c r="A21291" t="s">
        <v>402</v>
      </c>
      <c r="B21291" t="s">
        <v>239</v>
      </c>
      <c r="C21291" t="s">
        <v>473</v>
      </c>
      <c r="D21291">
        <v>0</v>
      </c>
      <c r="E21291">
        <v>2019</v>
      </c>
    </row>
    <row r="21292" spans="1:5" x14ac:dyDescent="0.25">
      <c r="A21292" t="s">
        <v>402</v>
      </c>
      <c r="B21292" t="s">
        <v>239</v>
      </c>
      <c r="C21292" t="s">
        <v>473</v>
      </c>
      <c r="D21292">
        <v>0</v>
      </c>
      <c r="E21292">
        <v>2020</v>
      </c>
    </row>
    <row r="21293" spans="1:5" x14ac:dyDescent="0.25">
      <c r="A21293" t="s">
        <v>402</v>
      </c>
      <c r="B21293" t="s">
        <v>239</v>
      </c>
      <c r="C21293" t="s">
        <v>474</v>
      </c>
      <c r="D21293">
        <v>0</v>
      </c>
      <c r="E21293">
        <v>2018</v>
      </c>
    </row>
    <row r="21294" spans="1:5" x14ac:dyDescent="0.25">
      <c r="A21294" t="s">
        <v>402</v>
      </c>
      <c r="B21294" t="s">
        <v>239</v>
      </c>
      <c r="C21294" t="s">
        <v>474</v>
      </c>
      <c r="D21294">
        <v>0</v>
      </c>
      <c r="E21294">
        <v>2019</v>
      </c>
    </row>
    <row r="21295" spans="1:5" x14ac:dyDescent="0.25">
      <c r="A21295" t="s">
        <v>402</v>
      </c>
      <c r="B21295" t="s">
        <v>239</v>
      </c>
      <c r="C21295" t="s">
        <v>474</v>
      </c>
      <c r="D21295">
        <v>0</v>
      </c>
      <c r="E21295">
        <v>2020</v>
      </c>
    </row>
    <row r="21296" spans="1:5" x14ac:dyDescent="0.25">
      <c r="A21296" t="s">
        <v>402</v>
      </c>
      <c r="B21296" t="s">
        <v>239</v>
      </c>
      <c r="C21296" t="s">
        <v>475</v>
      </c>
      <c r="D21296">
        <v>174000000</v>
      </c>
      <c r="E21296">
        <v>2018</v>
      </c>
    </row>
    <row r="21297" spans="1:5" x14ac:dyDescent="0.25">
      <c r="A21297" t="s">
        <v>402</v>
      </c>
      <c r="B21297" t="s">
        <v>239</v>
      </c>
      <c r="C21297" t="s">
        <v>475</v>
      </c>
      <c r="D21297">
        <v>174000000</v>
      </c>
      <c r="E21297">
        <v>2019</v>
      </c>
    </row>
    <row r="21298" spans="1:5" x14ac:dyDescent="0.25">
      <c r="A21298" t="s">
        <v>402</v>
      </c>
      <c r="B21298" t="s">
        <v>239</v>
      </c>
      <c r="C21298" t="s">
        <v>475</v>
      </c>
      <c r="D21298">
        <v>55000000</v>
      </c>
      <c r="E21298">
        <v>2020</v>
      </c>
    </row>
    <row r="21299" spans="1:5" x14ac:dyDescent="0.25">
      <c r="A21299" t="s">
        <v>402</v>
      </c>
      <c r="B21299" t="s">
        <v>239</v>
      </c>
      <c r="C21299" t="s">
        <v>476</v>
      </c>
      <c r="D21299">
        <v>0</v>
      </c>
      <c r="E21299">
        <v>2018</v>
      </c>
    </row>
    <row r="21300" spans="1:5" x14ac:dyDescent="0.25">
      <c r="A21300" t="s">
        <v>402</v>
      </c>
      <c r="B21300" t="s">
        <v>239</v>
      </c>
      <c r="C21300" t="s">
        <v>476</v>
      </c>
      <c r="D21300">
        <v>0</v>
      </c>
      <c r="E21300">
        <v>2019</v>
      </c>
    </row>
    <row r="21301" spans="1:5" x14ac:dyDescent="0.25">
      <c r="A21301" t="s">
        <v>402</v>
      </c>
      <c r="B21301" t="s">
        <v>239</v>
      </c>
      <c r="C21301" t="s">
        <v>476</v>
      </c>
      <c r="D21301">
        <v>0</v>
      </c>
      <c r="E21301">
        <v>2020</v>
      </c>
    </row>
    <row r="21302" spans="1:5" x14ac:dyDescent="0.25">
      <c r="A21302" t="s">
        <v>402</v>
      </c>
      <c r="B21302" t="s">
        <v>239</v>
      </c>
      <c r="C21302" t="s">
        <v>477</v>
      </c>
      <c r="D21302">
        <v>5228000000</v>
      </c>
      <c r="E21302">
        <v>2018</v>
      </c>
    </row>
    <row r="21303" spans="1:5" x14ac:dyDescent="0.25">
      <c r="A21303" t="s">
        <v>402</v>
      </c>
      <c r="B21303" t="s">
        <v>239</v>
      </c>
      <c r="C21303" t="s">
        <v>477</v>
      </c>
      <c r="D21303">
        <v>4160000000</v>
      </c>
      <c r="E21303">
        <v>2019</v>
      </c>
    </row>
    <row r="21304" spans="1:5" x14ac:dyDescent="0.25">
      <c r="A21304" t="s">
        <v>402</v>
      </c>
      <c r="B21304" t="s">
        <v>239</v>
      </c>
      <c r="C21304" t="s">
        <v>477</v>
      </c>
      <c r="D21304">
        <v>1589000000</v>
      </c>
      <c r="E21304">
        <v>2020</v>
      </c>
    </row>
    <row r="21305" spans="1:5" x14ac:dyDescent="0.25">
      <c r="A21305" t="s">
        <v>402</v>
      </c>
      <c r="B21305" t="s">
        <v>239</v>
      </c>
      <c r="C21305" t="s">
        <v>478</v>
      </c>
      <c r="D21305">
        <v>0</v>
      </c>
      <c r="E21305">
        <v>2018</v>
      </c>
    </row>
    <row r="21306" spans="1:5" x14ac:dyDescent="0.25">
      <c r="A21306" t="s">
        <v>402</v>
      </c>
      <c r="B21306" t="s">
        <v>239</v>
      </c>
      <c r="C21306" t="s">
        <v>478</v>
      </c>
      <c r="D21306">
        <v>0</v>
      </c>
      <c r="E21306">
        <v>2019</v>
      </c>
    </row>
    <row r="21307" spans="1:5" x14ac:dyDescent="0.25">
      <c r="A21307" t="s">
        <v>402</v>
      </c>
      <c r="B21307" t="s">
        <v>239</v>
      </c>
      <c r="C21307" t="s">
        <v>478</v>
      </c>
      <c r="D21307">
        <v>0</v>
      </c>
      <c r="E21307">
        <v>2020</v>
      </c>
    </row>
    <row r="21308" spans="1:5" x14ac:dyDescent="0.25">
      <c r="A21308" t="s">
        <v>402</v>
      </c>
      <c r="B21308" t="s">
        <v>239</v>
      </c>
      <c r="C21308" t="s">
        <v>479</v>
      </c>
      <c r="D21308">
        <v>33551000000</v>
      </c>
      <c r="E21308">
        <v>2018</v>
      </c>
    </row>
    <row r="21309" spans="1:5" x14ac:dyDescent="0.25">
      <c r="A21309" t="s">
        <v>402</v>
      </c>
      <c r="B21309" t="s">
        <v>239</v>
      </c>
      <c r="C21309" t="s">
        <v>479</v>
      </c>
      <c r="D21309">
        <v>35815000000</v>
      </c>
      <c r="E21309">
        <v>2019</v>
      </c>
    </row>
    <row r="21310" spans="1:5" x14ac:dyDescent="0.25">
      <c r="A21310" t="s">
        <v>402</v>
      </c>
      <c r="B21310" t="s">
        <v>239</v>
      </c>
      <c r="C21310" t="s">
        <v>479</v>
      </c>
      <c r="D21310">
        <v>34210000000</v>
      </c>
      <c r="E21310">
        <v>2020</v>
      </c>
    </row>
    <row r="21311" spans="1:5" x14ac:dyDescent="0.25">
      <c r="A21311" t="s">
        <v>402</v>
      </c>
      <c r="B21311" t="s">
        <v>239</v>
      </c>
      <c r="C21311" t="s">
        <v>480</v>
      </c>
      <c r="D21311">
        <v>131537000000</v>
      </c>
      <c r="E21311">
        <v>2018</v>
      </c>
    </row>
    <row r="21312" spans="1:5" x14ac:dyDescent="0.25">
      <c r="A21312" t="s">
        <v>402</v>
      </c>
      <c r="B21312" t="s">
        <v>239</v>
      </c>
      <c r="C21312" t="s">
        <v>480</v>
      </c>
      <c r="D21312">
        <v>136866000000</v>
      </c>
      <c r="E21312">
        <v>2019</v>
      </c>
    </row>
    <row r="21313" spans="1:5" x14ac:dyDescent="0.25">
      <c r="A21313" t="s">
        <v>402</v>
      </c>
      <c r="B21313" t="s">
        <v>239</v>
      </c>
      <c r="C21313" t="s">
        <v>480</v>
      </c>
      <c r="D21313">
        <v>139537000000</v>
      </c>
      <c r="E21313">
        <v>2020</v>
      </c>
    </row>
    <row r="21314" spans="1:5" x14ac:dyDescent="0.25">
      <c r="A21314" t="s">
        <v>402</v>
      </c>
      <c r="B21314" t="s">
        <v>239</v>
      </c>
      <c r="C21314" t="s">
        <v>481</v>
      </c>
      <c r="D21314">
        <v>24694000000</v>
      </c>
      <c r="E21314">
        <v>2018</v>
      </c>
    </row>
    <row r="21315" spans="1:5" x14ac:dyDescent="0.25">
      <c r="A21315" t="s">
        <v>402</v>
      </c>
      <c r="B21315" t="s">
        <v>239</v>
      </c>
      <c r="C21315" t="s">
        <v>481</v>
      </c>
      <c r="D21315">
        <v>25242000000</v>
      </c>
      <c r="E21315">
        <v>2019</v>
      </c>
    </row>
    <row r="21316" spans="1:5" x14ac:dyDescent="0.25">
      <c r="A21316" t="s">
        <v>402</v>
      </c>
      <c r="B21316" t="s">
        <v>239</v>
      </c>
      <c r="C21316" t="s">
        <v>481</v>
      </c>
      <c r="D21316">
        <v>27045000000</v>
      </c>
      <c r="E21316">
        <v>2020</v>
      </c>
    </row>
    <row r="21317" spans="1:5" x14ac:dyDescent="0.25">
      <c r="A21317" t="s">
        <v>402</v>
      </c>
      <c r="B21317" t="s">
        <v>239</v>
      </c>
      <c r="C21317" t="s">
        <v>482</v>
      </c>
      <c r="D21317">
        <v>1966000000</v>
      </c>
      <c r="E21317">
        <v>2018</v>
      </c>
    </row>
    <row r="21318" spans="1:5" x14ac:dyDescent="0.25">
      <c r="A21318" t="s">
        <v>402</v>
      </c>
      <c r="B21318" t="s">
        <v>239</v>
      </c>
      <c r="C21318" t="s">
        <v>482</v>
      </c>
      <c r="D21318">
        <v>5738000000</v>
      </c>
      <c r="E21318">
        <v>2019</v>
      </c>
    </row>
    <row r="21319" spans="1:5" x14ac:dyDescent="0.25">
      <c r="A21319" t="s">
        <v>402</v>
      </c>
      <c r="B21319" t="s">
        <v>239</v>
      </c>
      <c r="C21319" t="s">
        <v>482</v>
      </c>
      <c r="D21319">
        <v>3265000000</v>
      </c>
      <c r="E21319">
        <v>2020</v>
      </c>
    </row>
    <row r="21320" spans="1:5" x14ac:dyDescent="0.25">
      <c r="A21320" t="s">
        <v>402</v>
      </c>
      <c r="B21320" t="s">
        <v>239</v>
      </c>
      <c r="C21320" t="s">
        <v>483</v>
      </c>
      <c r="D21320">
        <v>0</v>
      </c>
      <c r="E21320">
        <v>2018</v>
      </c>
    </row>
    <row r="21321" spans="1:5" x14ac:dyDescent="0.25">
      <c r="A21321" t="s">
        <v>402</v>
      </c>
      <c r="B21321" t="s">
        <v>239</v>
      </c>
      <c r="C21321" t="s">
        <v>483</v>
      </c>
      <c r="D21321">
        <v>5000000</v>
      </c>
      <c r="E21321">
        <v>2019</v>
      </c>
    </row>
    <row r="21322" spans="1:5" x14ac:dyDescent="0.25">
      <c r="A21322" t="s">
        <v>402</v>
      </c>
      <c r="B21322" t="s">
        <v>239</v>
      </c>
      <c r="C21322" t="s">
        <v>483</v>
      </c>
      <c r="D21322">
        <v>1000000</v>
      </c>
      <c r="E21322">
        <v>2020</v>
      </c>
    </row>
    <row r="21323" spans="1:5" x14ac:dyDescent="0.25">
      <c r="A21323" t="s">
        <v>402</v>
      </c>
      <c r="B21323" t="s">
        <v>239</v>
      </c>
      <c r="C21323" t="s">
        <v>484</v>
      </c>
      <c r="D21323">
        <v>130000000</v>
      </c>
      <c r="E21323">
        <v>2018</v>
      </c>
    </row>
    <row r="21324" spans="1:5" x14ac:dyDescent="0.25">
      <c r="A21324" t="s">
        <v>402</v>
      </c>
      <c r="B21324" t="s">
        <v>239</v>
      </c>
      <c r="C21324" t="s">
        <v>484</v>
      </c>
      <c r="D21324">
        <v>119000000</v>
      </c>
      <c r="E21324">
        <v>2019</v>
      </c>
    </row>
    <row r="21325" spans="1:5" x14ac:dyDescent="0.25">
      <c r="A21325" t="s">
        <v>402</v>
      </c>
      <c r="B21325" t="s">
        <v>239</v>
      </c>
      <c r="C21325" t="s">
        <v>484</v>
      </c>
      <c r="D21325">
        <v>137000000</v>
      </c>
      <c r="E21325">
        <v>2020</v>
      </c>
    </row>
    <row r="21326" spans="1:5" x14ac:dyDescent="0.25">
      <c r="A21326" t="s">
        <v>402</v>
      </c>
      <c r="B21326" t="s">
        <v>239</v>
      </c>
      <c r="C21326" t="s">
        <v>485</v>
      </c>
      <c r="D21326">
        <v>26007000000</v>
      </c>
      <c r="E21326">
        <v>2018</v>
      </c>
    </row>
    <row r="21327" spans="1:5" x14ac:dyDescent="0.25">
      <c r="A21327" t="s">
        <v>402</v>
      </c>
      <c r="B21327" t="s">
        <v>239</v>
      </c>
      <c r="C21327" t="s">
        <v>485</v>
      </c>
      <c r="D21327">
        <v>20637000000</v>
      </c>
      <c r="E21327">
        <v>2020</v>
      </c>
    </row>
    <row r="21328" spans="1:5" x14ac:dyDescent="0.25">
      <c r="A21328" t="s">
        <v>402</v>
      </c>
      <c r="B21328" t="s">
        <v>239</v>
      </c>
      <c r="C21328" t="s">
        <v>495</v>
      </c>
      <c r="D21328">
        <v>0</v>
      </c>
      <c r="E21328">
        <v>2019</v>
      </c>
    </row>
    <row r="21329" spans="1:5" x14ac:dyDescent="0.25">
      <c r="A21329" t="s">
        <v>402</v>
      </c>
      <c r="B21329" t="s">
        <v>239</v>
      </c>
      <c r="C21329" t="s">
        <v>486</v>
      </c>
      <c r="D21329">
        <v>-2533000000</v>
      </c>
      <c r="E21329">
        <v>2018</v>
      </c>
    </row>
    <row r="21330" spans="1:5" x14ac:dyDescent="0.25">
      <c r="A21330" t="s">
        <v>402</v>
      </c>
      <c r="B21330" t="s">
        <v>239</v>
      </c>
      <c r="C21330" t="s">
        <v>486</v>
      </c>
      <c r="D21330">
        <v>240000000</v>
      </c>
      <c r="E21330">
        <v>2019</v>
      </c>
    </row>
    <row r="21331" spans="1:5" x14ac:dyDescent="0.25">
      <c r="A21331" t="s">
        <v>402</v>
      </c>
      <c r="B21331" t="s">
        <v>239</v>
      </c>
      <c r="C21331" t="s">
        <v>486</v>
      </c>
      <c r="D21331">
        <v>-460000000</v>
      </c>
      <c r="E21331">
        <v>2020</v>
      </c>
    </row>
    <row r="21332" spans="1:5" x14ac:dyDescent="0.25">
      <c r="A21332" t="s">
        <v>404</v>
      </c>
      <c r="B21332" t="s">
        <v>241</v>
      </c>
      <c r="C21332" t="s">
        <v>411</v>
      </c>
      <c r="D21332">
        <v>69317000000</v>
      </c>
      <c r="E21332">
        <v>2018</v>
      </c>
    </row>
    <row r="21333" spans="1:5" x14ac:dyDescent="0.25">
      <c r="A21333" t="s">
        <v>404</v>
      </c>
      <c r="B21333" t="s">
        <v>241</v>
      </c>
      <c r="C21333" t="s">
        <v>411</v>
      </c>
      <c r="D21333">
        <v>75163000000</v>
      </c>
      <c r="E21333">
        <v>2019</v>
      </c>
    </row>
    <row r="21334" spans="1:5" x14ac:dyDescent="0.25">
      <c r="A21334" t="s">
        <v>404</v>
      </c>
      <c r="B21334" t="s">
        <v>241</v>
      </c>
      <c r="C21334" t="s">
        <v>411</v>
      </c>
      <c r="D21334">
        <v>76404000000</v>
      </c>
      <c r="E21334">
        <v>2020</v>
      </c>
    </row>
    <row r="21335" spans="1:5" x14ac:dyDescent="0.25">
      <c r="A21335" t="s">
        <v>404</v>
      </c>
      <c r="B21335" t="s">
        <v>241</v>
      </c>
      <c r="C21335" t="s">
        <v>10</v>
      </c>
      <c r="D21335">
        <v>943335000000</v>
      </c>
      <c r="E21335">
        <v>2018</v>
      </c>
    </row>
    <row r="21336" spans="1:5" x14ac:dyDescent="0.25">
      <c r="A21336" t="s">
        <v>404</v>
      </c>
      <c r="B21336" t="s">
        <v>241</v>
      </c>
      <c r="C21336" t="s">
        <v>10</v>
      </c>
      <c r="D21336">
        <v>952714000000</v>
      </c>
      <c r="E21336">
        <v>2019</v>
      </c>
    </row>
    <row r="21337" spans="1:5" x14ac:dyDescent="0.25">
      <c r="A21337" t="s">
        <v>404</v>
      </c>
      <c r="B21337" t="s">
        <v>241</v>
      </c>
      <c r="C21337" t="s">
        <v>10</v>
      </c>
      <c r="D21337">
        <v>869121000000</v>
      </c>
      <c r="E21337">
        <v>2020</v>
      </c>
    </row>
    <row r="21338" spans="1:5" x14ac:dyDescent="0.25">
      <c r="A21338" t="s">
        <v>404</v>
      </c>
      <c r="B21338" t="s">
        <v>241</v>
      </c>
      <c r="C21338" t="s">
        <v>412</v>
      </c>
      <c r="D21338">
        <v>60685000000</v>
      </c>
      <c r="E21338">
        <v>2018</v>
      </c>
    </row>
    <row r="21339" spans="1:5" x14ac:dyDescent="0.25">
      <c r="A21339" t="s">
        <v>404</v>
      </c>
      <c r="B21339" t="s">
        <v>241</v>
      </c>
      <c r="C21339" t="s">
        <v>412</v>
      </c>
      <c r="D21339">
        <v>61049000000</v>
      </c>
      <c r="E21339">
        <v>2019</v>
      </c>
    </row>
    <row r="21340" spans="1:5" x14ac:dyDescent="0.25">
      <c r="A21340" t="s">
        <v>404</v>
      </c>
      <c r="B21340" t="s">
        <v>241</v>
      </c>
      <c r="C21340" t="s">
        <v>412</v>
      </c>
      <c r="D21340">
        <v>60197000000</v>
      </c>
      <c r="E21340">
        <v>2020</v>
      </c>
    </row>
    <row r="21341" spans="1:5" x14ac:dyDescent="0.25">
      <c r="A21341" t="s">
        <v>404</v>
      </c>
      <c r="B21341" t="s">
        <v>241</v>
      </c>
      <c r="C21341" t="s">
        <v>413</v>
      </c>
      <c r="D21341">
        <v>-5807000000</v>
      </c>
      <c r="E21341">
        <v>2018</v>
      </c>
    </row>
    <row r="21342" spans="1:5" x14ac:dyDescent="0.25">
      <c r="A21342" t="s">
        <v>404</v>
      </c>
      <c r="B21342" t="s">
        <v>241</v>
      </c>
      <c r="C21342" t="s">
        <v>413</v>
      </c>
      <c r="D21342">
        <v>-2826000000</v>
      </c>
      <c r="E21342">
        <v>2019</v>
      </c>
    </row>
    <row r="21343" spans="1:5" x14ac:dyDescent="0.25">
      <c r="A21343" t="s">
        <v>404</v>
      </c>
      <c r="B21343" t="s">
        <v>241</v>
      </c>
      <c r="C21343" t="s">
        <v>413</v>
      </c>
      <c r="D21343">
        <v>19387000000</v>
      </c>
      <c r="E21343">
        <v>2020</v>
      </c>
    </row>
    <row r="21344" spans="1:5" x14ac:dyDescent="0.25">
      <c r="A21344" t="s">
        <v>404</v>
      </c>
      <c r="B21344" t="s">
        <v>241</v>
      </c>
      <c r="C21344" t="s">
        <v>15</v>
      </c>
      <c r="D21344">
        <v>1895883000000</v>
      </c>
      <c r="E21344">
        <v>2018</v>
      </c>
    </row>
    <row r="21345" spans="1:5" x14ac:dyDescent="0.25">
      <c r="A21345" t="s">
        <v>404</v>
      </c>
      <c r="B21345" t="s">
        <v>241</v>
      </c>
      <c r="C21345" t="s">
        <v>15</v>
      </c>
      <c r="D21345">
        <v>1927555000000</v>
      </c>
      <c r="E21345">
        <v>2019</v>
      </c>
    </row>
    <row r="21346" spans="1:5" x14ac:dyDescent="0.25">
      <c r="A21346" t="s">
        <v>404</v>
      </c>
      <c r="B21346" t="s">
        <v>241</v>
      </c>
      <c r="C21346" t="s">
        <v>15</v>
      </c>
      <c r="D21346">
        <v>1955163000000</v>
      </c>
      <c r="E21346">
        <v>2020</v>
      </c>
    </row>
    <row r="21347" spans="1:5" x14ac:dyDescent="0.25">
      <c r="A21347" t="s">
        <v>404</v>
      </c>
      <c r="B21347" t="s">
        <v>241</v>
      </c>
      <c r="C21347" t="s">
        <v>414</v>
      </c>
      <c r="D21347">
        <v>0</v>
      </c>
      <c r="E21347">
        <v>2018</v>
      </c>
    </row>
    <row r="21348" spans="1:5" x14ac:dyDescent="0.25">
      <c r="A21348" t="s">
        <v>404</v>
      </c>
      <c r="B21348" t="s">
        <v>241</v>
      </c>
      <c r="C21348" t="s">
        <v>414</v>
      </c>
      <c r="D21348">
        <v>0</v>
      </c>
      <c r="E21348">
        <v>2019</v>
      </c>
    </row>
    <row r="21349" spans="1:5" x14ac:dyDescent="0.25">
      <c r="A21349" t="s">
        <v>404</v>
      </c>
      <c r="B21349" t="s">
        <v>241</v>
      </c>
      <c r="C21349" t="s">
        <v>414</v>
      </c>
      <c r="D21349">
        <v>0</v>
      </c>
      <c r="E21349">
        <v>2020</v>
      </c>
    </row>
    <row r="21350" spans="1:5" x14ac:dyDescent="0.25">
      <c r="A21350" t="s">
        <v>404</v>
      </c>
      <c r="B21350" t="s">
        <v>241</v>
      </c>
      <c r="C21350" t="s">
        <v>415</v>
      </c>
      <c r="D21350">
        <v>-70979000000</v>
      </c>
      <c r="E21350">
        <v>2018</v>
      </c>
    </row>
    <row r="21351" spans="1:5" x14ac:dyDescent="0.25">
      <c r="A21351" t="s">
        <v>404</v>
      </c>
      <c r="B21351" t="s">
        <v>241</v>
      </c>
      <c r="C21351" t="s">
        <v>415</v>
      </c>
      <c r="D21351">
        <v>-9136000000</v>
      </c>
      <c r="E21351">
        <v>2019</v>
      </c>
    </row>
    <row r="21352" spans="1:5" x14ac:dyDescent="0.25">
      <c r="A21352" t="s">
        <v>404</v>
      </c>
      <c r="B21352" t="s">
        <v>241</v>
      </c>
      <c r="C21352" t="s">
        <v>415</v>
      </c>
      <c r="D21352">
        <v>-1243000000</v>
      </c>
      <c r="E21352">
        <v>2020</v>
      </c>
    </row>
    <row r="21353" spans="1:5" x14ac:dyDescent="0.25">
      <c r="A21353" t="s">
        <v>404</v>
      </c>
      <c r="B21353" t="s">
        <v>241</v>
      </c>
      <c r="C21353" t="s">
        <v>416</v>
      </c>
      <c r="D21353">
        <v>-7754000000</v>
      </c>
      <c r="E21353">
        <v>2018</v>
      </c>
    </row>
    <row r="21354" spans="1:5" x14ac:dyDescent="0.25">
      <c r="A21354" t="s">
        <v>404</v>
      </c>
      <c r="B21354" t="s">
        <v>241</v>
      </c>
      <c r="C21354" t="s">
        <v>416</v>
      </c>
      <c r="D21354">
        <v>-29631000000</v>
      </c>
      <c r="E21354">
        <v>2019</v>
      </c>
    </row>
    <row r="21355" spans="1:5" x14ac:dyDescent="0.25">
      <c r="A21355" t="s">
        <v>404</v>
      </c>
      <c r="B21355" t="s">
        <v>241</v>
      </c>
      <c r="C21355" t="s">
        <v>416</v>
      </c>
      <c r="D21355">
        <v>122554000000</v>
      </c>
      <c r="E21355">
        <v>2020</v>
      </c>
    </row>
    <row r="21356" spans="1:5" x14ac:dyDescent="0.25">
      <c r="A21356" t="s">
        <v>404</v>
      </c>
      <c r="B21356" t="s">
        <v>241</v>
      </c>
      <c r="C21356" t="s">
        <v>417</v>
      </c>
      <c r="D21356">
        <v>36073000000</v>
      </c>
      <c r="E21356">
        <v>2018</v>
      </c>
    </row>
    <row r="21357" spans="1:5" x14ac:dyDescent="0.25">
      <c r="A21357" t="s">
        <v>404</v>
      </c>
      <c r="B21357" t="s">
        <v>241</v>
      </c>
      <c r="C21357" t="s">
        <v>417</v>
      </c>
      <c r="D21357">
        <v>6730000000</v>
      </c>
      <c r="E21357">
        <v>2019</v>
      </c>
    </row>
    <row r="21358" spans="1:5" x14ac:dyDescent="0.25">
      <c r="A21358" t="s">
        <v>404</v>
      </c>
      <c r="B21358" t="s">
        <v>241</v>
      </c>
      <c r="C21358" t="s">
        <v>417</v>
      </c>
      <c r="D21358">
        <v>2051000000</v>
      </c>
      <c r="E21358">
        <v>2020</v>
      </c>
    </row>
    <row r="21359" spans="1:5" x14ac:dyDescent="0.25">
      <c r="A21359" t="s">
        <v>404</v>
      </c>
      <c r="B21359" t="s">
        <v>241</v>
      </c>
      <c r="C21359" t="s">
        <v>418</v>
      </c>
      <c r="D21359">
        <v>0</v>
      </c>
      <c r="E21359">
        <v>2018</v>
      </c>
    </row>
    <row r="21360" spans="1:5" x14ac:dyDescent="0.25">
      <c r="A21360" t="s">
        <v>404</v>
      </c>
      <c r="B21360" t="s">
        <v>241</v>
      </c>
      <c r="C21360" t="s">
        <v>418</v>
      </c>
      <c r="D21360">
        <v>0</v>
      </c>
      <c r="E21360">
        <v>2019</v>
      </c>
    </row>
    <row r="21361" spans="1:5" x14ac:dyDescent="0.25">
      <c r="A21361" t="s">
        <v>404</v>
      </c>
      <c r="B21361" t="s">
        <v>241</v>
      </c>
      <c r="C21361" t="s">
        <v>418</v>
      </c>
      <c r="D21361">
        <v>0</v>
      </c>
      <c r="E21361">
        <v>2020</v>
      </c>
    </row>
    <row r="21362" spans="1:5" x14ac:dyDescent="0.25">
      <c r="A21362" t="s">
        <v>404</v>
      </c>
      <c r="B21362" t="s">
        <v>241</v>
      </c>
      <c r="C21362" t="s">
        <v>419</v>
      </c>
      <c r="D21362">
        <v>0</v>
      </c>
      <c r="E21362">
        <v>2018</v>
      </c>
    </row>
    <row r="21363" spans="1:5" x14ac:dyDescent="0.25">
      <c r="A21363" t="s">
        <v>404</v>
      </c>
      <c r="B21363" t="s">
        <v>241</v>
      </c>
      <c r="C21363" t="s">
        <v>419</v>
      </c>
      <c r="D21363">
        <v>0</v>
      </c>
      <c r="E21363">
        <v>2019</v>
      </c>
    </row>
    <row r="21364" spans="1:5" x14ac:dyDescent="0.25">
      <c r="A21364" t="s">
        <v>404</v>
      </c>
      <c r="B21364" t="s">
        <v>241</v>
      </c>
      <c r="C21364" t="s">
        <v>419</v>
      </c>
      <c r="D21364">
        <v>0</v>
      </c>
      <c r="E21364">
        <v>2020</v>
      </c>
    </row>
    <row r="21365" spans="1:5" x14ac:dyDescent="0.25">
      <c r="A21365" t="s">
        <v>404</v>
      </c>
      <c r="B21365" t="s">
        <v>241</v>
      </c>
      <c r="C21365" t="s">
        <v>420</v>
      </c>
      <c r="D21365">
        <v>0</v>
      </c>
      <c r="E21365">
        <v>2018</v>
      </c>
    </row>
    <row r="21366" spans="1:5" x14ac:dyDescent="0.25">
      <c r="A21366" t="s">
        <v>404</v>
      </c>
      <c r="B21366" t="s">
        <v>241</v>
      </c>
      <c r="C21366" t="s">
        <v>420</v>
      </c>
      <c r="D21366">
        <v>0</v>
      </c>
      <c r="E21366">
        <v>2019</v>
      </c>
    </row>
    <row r="21367" spans="1:5" x14ac:dyDescent="0.25">
      <c r="A21367" t="s">
        <v>404</v>
      </c>
      <c r="B21367" t="s">
        <v>241</v>
      </c>
      <c r="C21367" t="s">
        <v>420</v>
      </c>
      <c r="D21367">
        <v>0</v>
      </c>
      <c r="E21367">
        <v>2020</v>
      </c>
    </row>
    <row r="21368" spans="1:5" x14ac:dyDescent="0.25">
      <c r="A21368" t="s">
        <v>404</v>
      </c>
      <c r="B21368" t="s">
        <v>241</v>
      </c>
      <c r="C21368" t="s">
        <v>421</v>
      </c>
      <c r="D21368">
        <v>-865000000</v>
      </c>
      <c r="E21368">
        <v>2018</v>
      </c>
    </row>
    <row r="21369" spans="1:5" x14ac:dyDescent="0.25">
      <c r="A21369" t="s">
        <v>404</v>
      </c>
      <c r="B21369" t="s">
        <v>241</v>
      </c>
      <c r="C21369" t="s">
        <v>421</v>
      </c>
      <c r="D21369">
        <v>2429000000</v>
      </c>
      <c r="E21369">
        <v>2019</v>
      </c>
    </row>
    <row r="21370" spans="1:5" x14ac:dyDescent="0.25">
      <c r="A21370" t="s">
        <v>404</v>
      </c>
      <c r="B21370" t="s">
        <v>241</v>
      </c>
      <c r="C21370" t="s">
        <v>421</v>
      </c>
      <c r="D21370">
        <v>1520000000</v>
      </c>
      <c r="E21370">
        <v>2020</v>
      </c>
    </row>
    <row r="21371" spans="1:5" x14ac:dyDescent="0.25">
      <c r="A21371" t="s">
        <v>404</v>
      </c>
      <c r="B21371" t="s">
        <v>241</v>
      </c>
      <c r="C21371" t="s">
        <v>422</v>
      </c>
      <c r="D21371">
        <v>-45477000000</v>
      </c>
      <c r="E21371">
        <v>2018</v>
      </c>
    </row>
    <row r="21372" spans="1:5" x14ac:dyDescent="0.25">
      <c r="A21372" t="s">
        <v>404</v>
      </c>
      <c r="B21372" t="s">
        <v>241</v>
      </c>
      <c r="C21372" t="s">
        <v>422</v>
      </c>
      <c r="D21372">
        <v>-21618000000</v>
      </c>
      <c r="E21372">
        <v>2019</v>
      </c>
    </row>
    <row r="21373" spans="1:5" x14ac:dyDescent="0.25">
      <c r="A21373" t="s">
        <v>404</v>
      </c>
      <c r="B21373" t="s">
        <v>241</v>
      </c>
      <c r="C21373" t="s">
        <v>422</v>
      </c>
      <c r="D21373">
        <v>-23624000000</v>
      </c>
      <c r="E21373">
        <v>2020</v>
      </c>
    </row>
    <row r="21374" spans="1:5" x14ac:dyDescent="0.25">
      <c r="A21374" t="s">
        <v>404</v>
      </c>
      <c r="B21374" t="s">
        <v>241</v>
      </c>
      <c r="C21374" t="s">
        <v>423</v>
      </c>
      <c r="D21374">
        <v>9136000000</v>
      </c>
      <c r="E21374">
        <v>2018</v>
      </c>
    </row>
    <row r="21375" spans="1:5" x14ac:dyDescent="0.25">
      <c r="A21375" t="s">
        <v>404</v>
      </c>
      <c r="B21375" t="s">
        <v>241</v>
      </c>
      <c r="C21375" t="s">
        <v>423</v>
      </c>
      <c r="D21375">
        <v>9136000000</v>
      </c>
      <c r="E21375">
        <v>2019</v>
      </c>
    </row>
    <row r="21376" spans="1:5" x14ac:dyDescent="0.25">
      <c r="A21376" t="s">
        <v>404</v>
      </c>
      <c r="B21376" t="s">
        <v>241</v>
      </c>
      <c r="C21376" t="s">
        <v>423</v>
      </c>
      <c r="D21376">
        <v>9136000000</v>
      </c>
      <c r="E21376">
        <v>2020</v>
      </c>
    </row>
    <row r="21377" spans="1:5" x14ac:dyDescent="0.25">
      <c r="A21377" t="s">
        <v>404</v>
      </c>
      <c r="B21377" t="s">
        <v>241</v>
      </c>
      <c r="C21377" t="s">
        <v>424</v>
      </c>
      <c r="D21377">
        <v>483000000</v>
      </c>
      <c r="E21377">
        <v>2018</v>
      </c>
    </row>
    <row r="21378" spans="1:5" x14ac:dyDescent="0.25">
      <c r="A21378" t="s">
        <v>404</v>
      </c>
      <c r="B21378" t="s">
        <v>241</v>
      </c>
      <c r="C21378" t="s">
        <v>424</v>
      </c>
      <c r="D21378">
        <v>492000000</v>
      </c>
      <c r="E21378">
        <v>2019</v>
      </c>
    </row>
    <row r="21379" spans="1:5" x14ac:dyDescent="0.25">
      <c r="A21379" t="s">
        <v>404</v>
      </c>
      <c r="B21379" t="s">
        <v>241</v>
      </c>
      <c r="C21379" t="s">
        <v>424</v>
      </c>
      <c r="D21379">
        <v>285000000</v>
      </c>
      <c r="E21379">
        <v>2020</v>
      </c>
    </row>
    <row r="21380" spans="1:5" x14ac:dyDescent="0.25">
      <c r="A21380" t="s">
        <v>404</v>
      </c>
      <c r="B21380" t="s">
        <v>241</v>
      </c>
      <c r="C21380" t="s">
        <v>425</v>
      </c>
      <c r="D21380">
        <v>18717000000</v>
      </c>
      <c r="E21380">
        <v>2018</v>
      </c>
    </row>
    <row r="21381" spans="1:5" x14ac:dyDescent="0.25">
      <c r="A21381" t="s">
        <v>404</v>
      </c>
      <c r="B21381" t="s">
        <v>241</v>
      </c>
      <c r="C21381" t="s">
        <v>425</v>
      </c>
      <c r="D21381">
        <v>24093000000</v>
      </c>
      <c r="E21381">
        <v>2019</v>
      </c>
    </row>
    <row r="21382" spans="1:5" x14ac:dyDescent="0.25">
      <c r="A21382" t="s">
        <v>404</v>
      </c>
      <c r="B21382" t="s">
        <v>241</v>
      </c>
      <c r="C21382" t="s">
        <v>425</v>
      </c>
      <c r="D21382">
        <v>4807000000</v>
      </c>
      <c r="E21382">
        <v>2020</v>
      </c>
    </row>
    <row r="21383" spans="1:5" x14ac:dyDescent="0.25">
      <c r="A21383" t="s">
        <v>404</v>
      </c>
      <c r="B21383" t="s">
        <v>241</v>
      </c>
      <c r="C21383" t="s">
        <v>426</v>
      </c>
      <c r="D21383">
        <v>19200000000</v>
      </c>
      <c r="E21383">
        <v>2018</v>
      </c>
    </row>
    <row r="21384" spans="1:5" x14ac:dyDescent="0.25">
      <c r="A21384" t="s">
        <v>404</v>
      </c>
      <c r="B21384" t="s">
        <v>241</v>
      </c>
      <c r="C21384" t="s">
        <v>426</v>
      </c>
      <c r="D21384">
        <v>24585000000</v>
      </c>
      <c r="E21384">
        <v>2019</v>
      </c>
    </row>
    <row r="21385" spans="1:5" x14ac:dyDescent="0.25">
      <c r="A21385" t="s">
        <v>404</v>
      </c>
      <c r="B21385" t="s">
        <v>241</v>
      </c>
      <c r="C21385" t="s">
        <v>426</v>
      </c>
      <c r="D21385">
        <v>5092000000</v>
      </c>
      <c r="E21385">
        <v>2020</v>
      </c>
    </row>
    <row r="21386" spans="1:5" x14ac:dyDescent="0.25">
      <c r="A21386" t="s">
        <v>404</v>
      </c>
      <c r="B21386" t="s">
        <v>241</v>
      </c>
      <c r="C21386" t="s">
        <v>21</v>
      </c>
      <c r="D21386">
        <v>1744000000</v>
      </c>
      <c r="E21386">
        <v>2018</v>
      </c>
    </row>
    <row r="21387" spans="1:5" x14ac:dyDescent="0.25">
      <c r="A21387" t="s">
        <v>404</v>
      </c>
      <c r="B21387" t="s">
        <v>241</v>
      </c>
      <c r="C21387" t="s">
        <v>21</v>
      </c>
      <c r="D21387">
        <v>2687000000</v>
      </c>
      <c r="E21387">
        <v>2019</v>
      </c>
    </row>
    <row r="21388" spans="1:5" x14ac:dyDescent="0.25">
      <c r="A21388" t="s">
        <v>404</v>
      </c>
      <c r="B21388" t="s">
        <v>241</v>
      </c>
      <c r="C21388" t="s">
        <v>21</v>
      </c>
      <c r="D21388">
        <v>14129000000</v>
      </c>
      <c r="E21388">
        <v>2020</v>
      </c>
    </row>
    <row r="21389" spans="1:5" x14ac:dyDescent="0.25">
      <c r="A21389" t="s">
        <v>404</v>
      </c>
      <c r="B21389" t="s">
        <v>241</v>
      </c>
      <c r="C21389" t="s">
        <v>427</v>
      </c>
      <c r="D21389">
        <v>12077000000</v>
      </c>
      <c r="E21389">
        <v>2018</v>
      </c>
    </row>
    <row r="21390" spans="1:5" x14ac:dyDescent="0.25">
      <c r="A21390" t="s">
        <v>404</v>
      </c>
      <c r="B21390" t="s">
        <v>241</v>
      </c>
      <c r="C21390" t="s">
        <v>427</v>
      </c>
      <c r="D21390">
        <v>13453000000</v>
      </c>
      <c r="E21390">
        <v>2019</v>
      </c>
    </row>
    <row r="21391" spans="1:5" x14ac:dyDescent="0.25">
      <c r="A21391" t="s">
        <v>404</v>
      </c>
      <c r="B21391" t="s">
        <v>241</v>
      </c>
      <c r="C21391" t="s">
        <v>427</v>
      </c>
      <c r="D21391">
        <v>26197000000</v>
      </c>
      <c r="E21391">
        <v>2020</v>
      </c>
    </row>
    <row r="21392" spans="1:5" x14ac:dyDescent="0.25">
      <c r="A21392" t="s">
        <v>404</v>
      </c>
      <c r="B21392" t="s">
        <v>241</v>
      </c>
      <c r="C21392" t="s">
        <v>13</v>
      </c>
      <c r="D21392">
        <v>224711000000</v>
      </c>
      <c r="E21392">
        <v>2018</v>
      </c>
    </row>
    <row r="21393" spans="1:5" x14ac:dyDescent="0.25">
      <c r="A21393" t="s">
        <v>404</v>
      </c>
      <c r="B21393" t="s">
        <v>241</v>
      </c>
      <c r="C21393" t="s">
        <v>13</v>
      </c>
      <c r="D21393">
        <v>0</v>
      </c>
      <c r="E21393">
        <v>2019</v>
      </c>
    </row>
    <row r="21394" spans="1:5" x14ac:dyDescent="0.25">
      <c r="A21394" t="s">
        <v>404</v>
      </c>
      <c r="B21394" t="s">
        <v>241</v>
      </c>
      <c r="C21394" t="s">
        <v>13</v>
      </c>
      <c r="D21394">
        <v>0</v>
      </c>
      <c r="E21394">
        <v>2020</v>
      </c>
    </row>
    <row r="21395" spans="1:5" x14ac:dyDescent="0.25">
      <c r="A21395" t="s">
        <v>404</v>
      </c>
      <c r="B21395" t="s">
        <v>241</v>
      </c>
      <c r="C21395" t="s">
        <v>16</v>
      </c>
      <c r="D21395">
        <v>105451000000</v>
      </c>
      <c r="E21395">
        <v>2018</v>
      </c>
    </row>
    <row r="21396" spans="1:5" x14ac:dyDescent="0.25">
      <c r="A21396" t="s">
        <v>404</v>
      </c>
      <c r="B21396" t="s">
        <v>241</v>
      </c>
      <c r="C21396" t="s">
        <v>16</v>
      </c>
      <c r="D21396">
        <v>0</v>
      </c>
      <c r="E21396">
        <v>2019</v>
      </c>
    </row>
    <row r="21397" spans="1:5" x14ac:dyDescent="0.25">
      <c r="A21397" t="s">
        <v>404</v>
      </c>
      <c r="B21397" t="s">
        <v>241</v>
      </c>
      <c r="C21397" t="s">
        <v>16</v>
      </c>
      <c r="D21397">
        <v>0</v>
      </c>
      <c r="E21397">
        <v>2020</v>
      </c>
    </row>
    <row r="21398" spans="1:5" x14ac:dyDescent="0.25">
      <c r="A21398" t="s">
        <v>404</v>
      </c>
      <c r="B21398" t="s">
        <v>241</v>
      </c>
      <c r="C21398" t="s">
        <v>428</v>
      </c>
      <c r="D21398">
        <v>0</v>
      </c>
      <c r="E21398">
        <v>2018</v>
      </c>
    </row>
    <row r="21399" spans="1:5" x14ac:dyDescent="0.25">
      <c r="A21399" t="s">
        <v>404</v>
      </c>
      <c r="B21399" t="s">
        <v>241</v>
      </c>
      <c r="C21399" t="s">
        <v>428</v>
      </c>
      <c r="D21399">
        <v>0</v>
      </c>
      <c r="E21399">
        <v>2020</v>
      </c>
    </row>
    <row r="21400" spans="1:5" x14ac:dyDescent="0.25">
      <c r="A21400" t="s">
        <v>404</v>
      </c>
      <c r="B21400" t="s">
        <v>241</v>
      </c>
      <c r="C21400" t="s">
        <v>429</v>
      </c>
      <c r="D21400">
        <v>0</v>
      </c>
      <c r="E21400">
        <v>2018</v>
      </c>
    </row>
    <row r="21401" spans="1:5" x14ac:dyDescent="0.25">
      <c r="A21401" t="s">
        <v>404</v>
      </c>
      <c r="B21401" t="s">
        <v>241</v>
      </c>
      <c r="C21401" t="s">
        <v>429</v>
      </c>
      <c r="D21401">
        <v>0</v>
      </c>
      <c r="E21401">
        <v>2019</v>
      </c>
    </row>
    <row r="21402" spans="1:5" x14ac:dyDescent="0.25">
      <c r="A21402" t="s">
        <v>404</v>
      </c>
      <c r="B21402" t="s">
        <v>241</v>
      </c>
      <c r="C21402" t="s">
        <v>429</v>
      </c>
      <c r="D21402">
        <v>0</v>
      </c>
      <c r="E21402">
        <v>2019</v>
      </c>
    </row>
    <row r="21403" spans="1:5" x14ac:dyDescent="0.25">
      <c r="A21403" t="s">
        <v>404</v>
      </c>
      <c r="B21403" t="s">
        <v>241</v>
      </c>
      <c r="C21403" t="s">
        <v>429</v>
      </c>
      <c r="D21403">
        <v>0</v>
      </c>
      <c r="E21403">
        <v>2020</v>
      </c>
    </row>
    <row r="21404" spans="1:5" x14ac:dyDescent="0.25">
      <c r="A21404" t="s">
        <v>404</v>
      </c>
      <c r="B21404" t="s">
        <v>241</v>
      </c>
      <c r="C21404" t="s">
        <v>430</v>
      </c>
      <c r="D21404">
        <v>28538000000</v>
      </c>
      <c r="E21404">
        <v>2018</v>
      </c>
    </row>
    <row r="21405" spans="1:5" x14ac:dyDescent="0.25">
      <c r="A21405" t="s">
        <v>404</v>
      </c>
      <c r="B21405" t="s">
        <v>241</v>
      </c>
      <c r="C21405" t="s">
        <v>430</v>
      </c>
      <c r="D21405">
        <v>24198000000</v>
      </c>
      <c r="E21405">
        <v>2019</v>
      </c>
    </row>
    <row r="21406" spans="1:5" x14ac:dyDescent="0.25">
      <c r="A21406" t="s">
        <v>404</v>
      </c>
      <c r="B21406" t="s">
        <v>241</v>
      </c>
      <c r="C21406" t="s">
        <v>430</v>
      </c>
      <c r="D21406">
        <v>581000000</v>
      </c>
      <c r="E21406">
        <v>2020</v>
      </c>
    </row>
    <row r="21407" spans="1:5" x14ac:dyDescent="0.25">
      <c r="A21407" t="s">
        <v>404</v>
      </c>
      <c r="B21407" t="s">
        <v>241</v>
      </c>
      <c r="C21407" t="s">
        <v>431</v>
      </c>
      <c r="D21407">
        <v>0</v>
      </c>
      <c r="E21407">
        <v>2018</v>
      </c>
    </row>
    <row r="21408" spans="1:5" x14ac:dyDescent="0.25">
      <c r="A21408" t="s">
        <v>404</v>
      </c>
      <c r="B21408" t="s">
        <v>241</v>
      </c>
      <c r="C21408" t="s">
        <v>431</v>
      </c>
      <c r="D21408">
        <v>0</v>
      </c>
      <c r="E21408">
        <v>2019</v>
      </c>
    </row>
    <row r="21409" spans="1:5" x14ac:dyDescent="0.25">
      <c r="A21409" t="s">
        <v>404</v>
      </c>
      <c r="B21409" t="s">
        <v>241</v>
      </c>
      <c r="C21409" t="s">
        <v>431</v>
      </c>
      <c r="D21409">
        <v>0</v>
      </c>
      <c r="E21409">
        <v>2020</v>
      </c>
    </row>
    <row r="21410" spans="1:5" x14ac:dyDescent="0.25">
      <c r="A21410" t="s">
        <v>404</v>
      </c>
      <c r="B21410" t="s">
        <v>241</v>
      </c>
      <c r="C21410" t="s">
        <v>432</v>
      </c>
      <c r="D21410">
        <v>43465</v>
      </c>
      <c r="E21410">
        <v>2018</v>
      </c>
    </row>
    <row r="21411" spans="1:5" x14ac:dyDescent="0.25">
      <c r="A21411" t="s">
        <v>404</v>
      </c>
      <c r="B21411" t="s">
        <v>241</v>
      </c>
      <c r="C21411" t="s">
        <v>432</v>
      </c>
      <c r="D21411">
        <v>43830</v>
      </c>
      <c r="E21411">
        <v>2019</v>
      </c>
    </row>
    <row r="21412" spans="1:5" x14ac:dyDescent="0.25">
      <c r="A21412" t="s">
        <v>404</v>
      </c>
      <c r="B21412" t="s">
        <v>241</v>
      </c>
      <c r="C21412" t="s">
        <v>432</v>
      </c>
      <c r="D21412">
        <v>44196</v>
      </c>
      <c r="E21412">
        <v>2020</v>
      </c>
    </row>
    <row r="21413" spans="1:5" x14ac:dyDescent="0.25">
      <c r="A21413" t="s">
        <v>404</v>
      </c>
      <c r="B21413" t="s">
        <v>241</v>
      </c>
      <c r="C21413" t="s">
        <v>433</v>
      </c>
      <c r="D21413">
        <v>900000000</v>
      </c>
      <c r="E21413">
        <v>2018</v>
      </c>
    </row>
    <row r="21414" spans="1:5" x14ac:dyDescent="0.25">
      <c r="A21414" t="s">
        <v>404</v>
      </c>
      <c r="B21414" t="s">
        <v>241</v>
      </c>
      <c r="C21414" t="s">
        <v>433</v>
      </c>
      <c r="D21414">
        <v>838000000</v>
      </c>
      <c r="E21414">
        <v>2019</v>
      </c>
    </row>
    <row r="21415" spans="1:5" x14ac:dyDescent="0.25">
      <c r="A21415" t="s">
        <v>404</v>
      </c>
      <c r="B21415" t="s">
        <v>241</v>
      </c>
      <c r="C21415" t="s">
        <v>433</v>
      </c>
      <c r="D21415">
        <v>1033000000</v>
      </c>
      <c r="E21415">
        <v>2020</v>
      </c>
    </row>
    <row r="21416" spans="1:5" x14ac:dyDescent="0.25">
      <c r="A21416" t="s">
        <v>404</v>
      </c>
      <c r="B21416" t="s">
        <v>241</v>
      </c>
      <c r="C21416" t="s">
        <v>434</v>
      </c>
      <c r="D21416">
        <v>196166000000</v>
      </c>
      <c r="E21416">
        <v>2018</v>
      </c>
    </row>
    <row r="21417" spans="1:5" x14ac:dyDescent="0.25">
      <c r="A21417" t="s">
        <v>404</v>
      </c>
      <c r="B21417" t="s">
        <v>241</v>
      </c>
      <c r="C21417" t="s">
        <v>434</v>
      </c>
      <c r="D21417">
        <v>187146000000</v>
      </c>
      <c r="E21417">
        <v>2019</v>
      </c>
    </row>
    <row r="21418" spans="1:5" x14ac:dyDescent="0.25">
      <c r="A21418" t="s">
        <v>404</v>
      </c>
      <c r="B21418" t="s">
        <v>241</v>
      </c>
      <c r="C21418" t="s">
        <v>434</v>
      </c>
      <c r="D21418">
        <v>184887000000</v>
      </c>
      <c r="E21418">
        <v>2020</v>
      </c>
    </row>
    <row r="21419" spans="1:5" x14ac:dyDescent="0.25">
      <c r="A21419" t="s">
        <v>404</v>
      </c>
      <c r="B21419" t="s">
        <v>241</v>
      </c>
      <c r="C21419" t="s">
        <v>435</v>
      </c>
      <c r="D21419">
        <v>0</v>
      </c>
      <c r="E21419">
        <v>2018</v>
      </c>
    </row>
    <row r="21420" spans="1:5" x14ac:dyDescent="0.25">
      <c r="A21420" t="s">
        <v>404</v>
      </c>
      <c r="B21420" t="s">
        <v>241</v>
      </c>
      <c r="C21420" t="s">
        <v>435</v>
      </c>
      <c r="D21420">
        <v>0</v>
      </c>
      <c r="E21420">
        <v>2019</v>
      </c>
    </row>
    <row r="21421" spans="1:5" x14ac:dyDescent="0.25">
      <c r="A21421" t="s">
        <v>404</v>
      </c>
      <c r="B21421" t="s">
        <v>241</v>
      </c>
      <c r="C21421" t="s">
        <v>435</v>
      </c>
      <c r="D21421">
        <v>0</v>
      </c>
      <c r="E21421">
        <v>2020</v>
      </c>
    </row>
    <row r="21422" spans="1:5" x14ac:dyDescent="0.25">
      <c r="A21422" t="s">
        <v>404</v>
      </c>
      <c r="B21422" t="s">
        <v>241</v>
      </c>
      <c r="C21422" t="s">
        <v>436</v>
      </c>
      <c r="D21422">
        <v>26418000000</v>
      </c>
      <c r="E21422">
        <v>2018</v>
      </c>
    </row>
    <row r="21423" spans="1:5" x14ac:dyDescent="0.25">
      <c r="A21423" t="s">
        <v>404</v>
      </c>
      <c r="B21423" t="s">
        <v>241</v>
      </c>
      <c r="C21423" t="s">
        <v>436</v>
      </c>
      <c r="D21423">
        <v>26390000000</v>
      </c>
      <c r="E21423">
        <v>2019</v>
      </c>
    </row>
    <row r="21424" spans="1:5" x14ac:dyDescent="0.25">
      <c r="A21424" t="s">
        <v>404</v>
      </c>
      <c r="B21424" t="s">
        <v>241</v>
      </c>
      <c r="C21424" t="s">
        <v>436</v>
      </c>
      <c r="D21424">
        <v>26392000000</v>
      </c>
      <c r="E21424">
        <v>2020</v>
      </c>
    </row>
    <row r="21425" spans="1:5" x14ac:dyDescent="0.25">
      <c r="A21425" t="s">
        <v>404</v>
      </c>
      <c r="B21425" t="s">
        <v>241</v>
      </c>
      <c r="C21425" t="s">
        <v>437</v>
      </c>
      <c r="D21425">
        <v>84664000000</v>
      </c>
      <c r="E21425">
        <v>2018</v>
      </c>
    </row>
    <row r="21426" spans="1:5" x14ac:dyDescent="0.25">
      <c r="A21426" t="s">
        <v>404</v>
      </c>
      <c r="B21426" t="s">
        <v>241</v>
      </c>
      <c r="C21426" t="s">
        <v>437</v>
      </c>
      <c r="D21426">
        <v>82376000000</v>
      </c>
      <c r="E21426">
        <v>2019</v>
      </c>
    </row>
    <row r="21427" spans="1:5" x14ac:dyDescent="0.25">
      <c r="A21427" t="s">
        <v>404</v>
      </c>
      <c r="B21427" t="s">
        <v>241</v>
      </c>
      <c r="C21427" t="s">
        <v>437</v>
      </c>
      <c r="D21427">
        <v>58211000000</v>
      </c>
      <c r="E21427">
        <v>2020</v>
      </c>
    </row>
    <row r="21428" spans="1:5" x14ac:dyDescent="0.25">
      <c r="A21428" t="s">
        <v>404</v>
      </c>
      <c r="B21428" t="s">
        <v>241</v>
      </c>
      <c r="C21428" t="s">
        <v>438</v>
      </c>
      <c r="D21428">
        <v>22876000000</v>
      </c>
      <c r="E21428">
        <v>2018</v>
      </c>
    </row>
    <row r="21429" spans="1:5" x14ac:dyDescent="0.25">
      <c r="A21429" t="s">
        <v>404</v>
      </c>
      <c r="B21429" t="s">
        <v>241</v>
      </c>
      <c r="C21429" t="s">
        <v>438</v>
      </c>
      <c r="D21429">
        <v>20041000000</v>
      </c>
      <c r="E21429">
        <v>2019</v>
      </c>
    </row>
    <row r="21430" spans="1:5" x14ac:dyDescent="0.25">
      <c r="A21430" t="s">
        <v>404</v>
      </c>
      <c r="B21430" t="s">
        <v>241</v>
      </c>
      <c r="C21430" t="s">
        <v>438</v>
      </c>
      <c r="D21430">
        <v>3586000000</v>
      </c>
      <c r="E21430">
        <v>2020</v>
      </c>
    </row>
    <row r="21431" spans="1:5" x14ac:dyDescent="0.25">
      <c r="A21431" t="s">
        <v>404</v>
      </c>
      <c r="B21431" t="s">
        <v>241</v>
      </c>
      <c r="C21431" t="s">
        <v>439</v>
      </c>
      <c r="D21431">
        <v>0</v>
      </c>
      <c r="E21431">
        <v>2018</v>
      </c>
    </row>
    <row r="21432" spans="1:5" x14ac:dyDescent="0.25">
      <c r="A21432" t="s">
        <v>404</v>
      </c>
      <c r="B21432" t="s">
        <v>241</v>
      </c>
      <c r="C21432" t="s">
        <v>439</v>
      </c>
      <c r="D21432">
        <v>0</v>
      </c>
      <c r="E21432">
        <v>2019</v>
      </c>
    </row>
    <row r="21433" spans="1:5" x14ac:dyDescent="0.25">
      <c r="A21433" t="s">
        <v>404</v>
      </c>
      <c r="B21433" t="s">
        <v>241</v>
      </c>
      <c r="C21433" t="s">
        <v>439</v>
      </c>
      <c r="D21433">
        <v>0</v>
      </c>
      <c r="E21433">
        <v>2020</v>
      </c>
    </row>
    <row r="21434" spans="1:5" x14ac:dyDescent="0.25">
      <c r="A21434" t="s">
        <v>404</v>
      </c>
      <c r="B21434" t="s">
        <v>241</v>
      </c>
      <c r="C21434" t="s">
        <v>23</v>
      </c>
      <c r="D21434">
        <v>5662000000</v>
      </c>
      <c r="E21434">
        <v>2018</v>
      </c>
    </row>
    <row r="21435" spans="1:5" x14ac:dyDescent="0.25">
      <c r="A21435" t="s">
        <v>404</v>
      </c>
      <c r="B21435" t="s">
        <v>241</v>
      </c>
      <c r="C21435" t="s">
        <v>23</v>
      </c>
      <c r="D21435">
        <v>4157000000</v>
      </c>
      <c r="E21435">
        <v>2019</v>
      </c>
    </row>
    <row r="21436" spans="1:5" x14ac:dyDescent="0.25">
      <c r="A21436" t="s">
        <v>404</v>
      </c>
      <c r="B21436" t="s">
        <v>241</v>
      </c>
      <c r="C21436" t="s">
        <v>23</v>
      </c>
      <c r="D21436">
        <v>-3005000000</v>
      </c>
      <c r="E21436">
        <v>2020</v>
      </c>
    </row>
    <row r="21437" spans="1:5" x14ac:dyDescent="0.25">
      <c r="A21437" t="s">
        <v>404</v>
      </c>
      <c r="B21437" t="s">
        <v>241</v>
      </c>
      <c r="C21437" t="s">
        <v>440</v>
      </c>
      <c r="D21437">
        <v>0</v>
      </c>
      <c r="E21437">
        <v>2018</v>
      </c>
    </row>
    <row r="21438" spans="1:5" x14ac:dyDescent="0.25">
      <c r="A21438" t="s">
        <v>404</v>
      </c>
      <c r="B21438" t="s">
        <v>241</v>
      </c>
      <c r="C21438" t="s">
        <v>440</v>
      </c>
      <c r="D21438">
        <v>0</v>
      </c>
      <c r="E21438">
        <v>2019</v>
      </c>
    </row>
    <row r="21439" spans="1:5" x14ac:dyDescent="0.25">
      <c r="A21439" t="s">
        <v>404</v>
      </c>
      <c r="B21439" t="s">
        <v>241</v>
      </c>
      <c r="C21439" t="s">
        <v>440</v>
      </c>
      <c r="D21439">
        <v>0</v>
      </c>
      <c r="E21439">
        <v>2020</v>
      </c>
    </row>
    <row r="21440" spans="1:5" x14ac:dyDescent="0.25">
      <c r="A21440" t="s">
        <v>404</v>
      </c>
      <c r="B21440" t="s">
        <v>241</v>
      </c>
      <c r="C21440" t="s">
        <v>22</v>
      </c>
      <c r="D21440">
        <v>14652000000</v>
      </c>
      <c r="E21440">
        <v>2018</v>
      </c>
    </row>
    <row r="21441" spans="1:5" x14ac:dyDescent="0.25">
      <c r="A21441" t="s">
        <v>404</v>
      </c>
      <c r="B21441" t="s">
        <v>241</v>
      </c>
      <c r="C21441" t="s">
        <v>22</v>
      </c>
      <c r="D21441">
        <v>18852000000</v>
      </c>
      <c r="E21441">
        <v>2019</v>
      </c>
    </row>
    <row r="21442" spans="1:5" x14ac:dyDescent="0.25">
      <c r="A21442" t="s">
        <v>404</v>
      </c>
      <c r="B21442" t="s">
        <v>241</v>
      </c>
      <c r="C21442" t="s">
        <v>22</v>
      </c>
      <c r="D21442">
        <v>7963000000</v>
      </c>
      <c r="E21442">
        <v>2020</v>
      </c>
    </row>
    <row r="21443" spans="1:5" x14ac:dyDescent="0.25">
      <c r="A21443" t="s">
        <v>404</v>
      </c>
      <c r="B21443" t="s">
        <v>241</v>
      </c>
      <c r="C21443" t="s">
        <v>441</v>
      </c>
      <c r="D21443">
        <v>14366000000</v>
      </c>
      <c r="E21443">
        <v>2018</v>
      </c>
    </row>
    <row r="21444" spans="1:5" x14ac:dyDescent="0.25">
      <c r="A21444" t="s">
        <v>404</v>
      </c>
      <c r="B21444" t="s">
        <v>241</v>
      </c>
      <c r="C21444" t="s">
        <v>441</v>
      </c>
      <c r="D21444">
        <v>18834000000</v>
      </c>
      <c r="E21444">
        <v>2019</v>
      </c>
    </row>
    <row r="21445" spans="1:5" x14ac:dyDescent="0.25">
      <c r="A21445" t="s">
        <v>404</v>
      </c>
      <c r="B21445" t="s">
        <v>241</v>
      </c>
      <c r="C21445" t="s">
        <v>441</v>
      </c>
      <c r="D21445">
        <v>8414000000</v>
      </c>
      <c r="E21445">
        <v>2020</v>
      </c>
    </row>
    <row r="21446" spans="1:5" x14ac:dyDescent="0.25">
      <c r="A21446" t="s">
        <v>404</v>
      </c>
      <c r="B21446" t="s">
        <v>241</v>
      </c>
      <c r="C21446" t="s">
        <v>11</v>
      </c>
      <c r="D21446">
        <v>0</v>
      </c>
      <c r="E21446">
        <v>2018</v>
      </c>
    </row>
    <row r="21447" spans="1:5" x14ac:dyDescent="0.25">
      <c r="A21447" t="s">
        <v>404</v>
      </c>
      <c r="B21447" t="s">
        <v>241</v>
      </c>
      <c r="C21447" t="s">
        <v>11</v>
      </c>
      <c r="D21447">
        <v>0</v>
      </c>
      <c r="E21447">
        <v>2019</v>
      </c>
    </row>
    <row r="21448" spans="1:5" x14ac:dyDescent="0.25">
      <c r="A21448" t="s">
        <v>404</v>
      </c>
      <c r="B21448" t="s">
        <v>241</v>
      </c>
      <c r="C21448" t="s">
        <v>11</v>
      </c>
      <c r="D21448">
        <v>0</v>
      </c>
      <c r="E21448">
        <v>2020</v>
      </c>
    </row>
    <row r="21449" spans="1:5" x14ac:dyDescent="0.25">
      <c r="A21449" t="s">
        <v>404</v>
      </c>
      <c r="B21449" t="s">
        <v>241</v>
      </c>
      <c r="C21449" t="s">
        <v>19</v>
      </c>
      <c r="D21449">
        <v>1895883000000</v>
      </c>
      <c r="E21449">
        <v>2018</v>
      </c>
    </row>
    <row r="21450" spans="1:5" x14ac:dyDescent="0.25">
      <c r="A21450" t="s">
        <v>404</v>
      </c>
      <c r="B21450" t="s">
        <v>241</v>
      </c>
      <c r="C21450" t="s">
        <v>19</v>
      </c>
      <c r="D21450">
        <v>1927555000000</v>
      </c>
      <c r="E21450">
        <v>2019</v>
      </c>
    </row>
    <row r="21451" spans="1:5" x14ac:dyDescent="0.25">
      <c r="A21451" t="s">
        <v>404</v>
      </c>
      <c r="B21451" t="s">
        <v>241</v>
      </c>
      <c r="C21451" t="s">
        <v>19</v>
      </c>
      <c r="D21451">
        <v>1955163000000</v>
      </c>
      <c r="E21451">
        <v>2020</v>
      </c>
    </row>
    <row r="21452" spans="1:5" x14ac:dyDescent="0.25">
      <c r="A21452" t="s">
        <v>404</v>
      </c>
      <c r="B21452" t="s">
        <v>241</v>
      </c>
      <c r="C21452" t="s">
        <v>18</v>
      </c>
      <c r="D21452">
        <v>1698817000000</v>
      </c>
      <c r="E21452">
        <v>2018</v>
      </c>
    </row>
    <row r="21453" spans="1:5" x14ac:dyDescent="0.25">
      <c r="A21453" t="s">
        <v>404</v>
      </c>
      <c r="B21453" t="s">
        <v>241</v>
      </c>
      <c r="C21453" t="s">
        <v>18</v>
      </c>
      <c r="D21453">
        <v>1739571000000</v>
      </c>
      <c r="E21453">
        <v>2019</v>
      </c>
    </row>
    <row r="21454" spans="1:5" x14ac:dyDescent="0.25">
      <c r="A21454" t="s">
        <v>404</v>
      </c>
      <c r="B21454" t="s">
        <v>241</v>
      </c>
      <c r="C21454" t="s">
        <v>18</v>
      </c>
      <c r="D21454">
        <v>1769243000000</v>
      </c>
      <c r="E21454">
        <v>2020</v>
      </c>
    </row>
    <row r="21455" spans="1:5" x14ac:dyDescent="0.25">
      <c r="A21455" t="s">
        <v>404</v>
      </c>
      <c r="B21455" t="s">
        <v>241</v>
      </c>
      <c r="C21455" t="s">
        <v>442</v>
      </c>
      <c r="D21455">
        <v>0</v>
      </c>
      <c r="E21455">
        <v>2018</v>
      </c>
    </row>
    <row r="21456" spans="1:5" x14ac:dyDescent="0.25">
      <c r="A21456" t="s">
        <v>404</v>
      </c>
      <c r="B21456" t="s">
        <v>241</v>
      </c>
      <c r="C21456" t="s">
        <v>442</v>
      </c>
      <c r="D21456">
        <v>0</v>
      </c>
      <c r="E21456">
        <v>2019</v>
      </c>
    </row>
    <row r="21457" spans="1:5" x14ac:dyDescent="0.25">
      <c r="A21457" t="s">
        <v>404</v>
      </c>
      <c r="B21457" t="s">
        <v>241</v>
      </c>
      <c r="C21457" t="s">
        <v>442</v>
      </c>
      <c r="D21457">
        <v>0</v>
      </c>
      <c r="E21457">
        <v>2020</v>
      </c>
    </row>
    <row r="21458" spans="1:5" x14ac:dyDescent="0.25">
      <c r="A21458" t="s">
        <v>404</v>
      </c>
      <c r="B21458" t="s">
        <v>241</v>
      </c>
      <c r="C21458" t="s">
        <v>443</v>
      </c>
      <c r="D21458">
        <v>385144000000</v>
      </c>
      <c r="E21458">
        <v>2018</v>
      </c>
    </row>
    <row r="21459" spans="1:5" x14ac:dyDescent="0.25">
      <c r="A21459" t="s">
        <v>404</v>
      </c>
      <c r="B21459" t="s">
        <v>241</v>
      </c>
      <c r="C21459" t="s">
        <v>443</v>
      </c>
      <c r="D21459">
        <v>1272191000000</v>
      </c>
      <c r="E21459">
        <v>2019</v>
      </c>
    </row>
    <row r="21460" spans="1:5" x14ac:dyDescent="0.25">
      <c r="A21460" t="s">
        <v>404</v>
      </c>
      <c r="B21460" t="s">
        <v>241</v>
      </c>
      <c r="C21460" t="s">
        <v>443</v>
      </c>
      <c r="D21460">
        <v>1230532000000</v>
      </c>
      <c r="E21460">
        <v>2020</v>
      </c>
    </row>
    <row r="21461" spans="1:5" x14ac:dyDescent="0.25">
      <c r="A21461" t="s">
        <v>404</v>
      </c>
      <c r="B21461" t="s">
        <v>241</v>
      </c>
      <c r="C21461" t="s">
        <v>444</v>
      </c>
      <c r="D21461">
        <v>9561000000</v>
      </c>
      <c r="E21461">
        <v>2018</v>
      </c>
    </row>
    <row r="21462" spans="1:5" x14ac:dyDescent="0.25">
      <c r="A21462" t="s">
        <v>404</v>
      </c>
      <c r="B21462" t="s">
        <v>241</v>
      </c>
      <c r="C21462" t="s">
        <v>444</v>
      </c>
      <c r="D21462">
        <v>-8890000000</v>
      </c>
      <c r="E21462">
        <v>2019</v>
      </c>
    </row>
    <row r="21463" spans="1:5" x14ac:dyDescent="0.25">
      <c r="A21463" t="s">
        <v>404</v>
      </c>
      <c r="B21463" t="s">
        <v>241</v>
      </c>
      <c r="C21463" t="s">
        <v>444</v>
      </c>
      <c r="D21463">
        <v>-72724000000</v>
      </c>
      <c r="E21463">
        <v>2020</v>
      </c>
    </row>
    <row r="21464" spans="1:5" x14ac:dyDescent="0.25">
      <c r="A21464" t="s">
        <v>404</v>
      </c>
      <c r="B21464" t="s">
        <v>241</v>
      </c>
      <c r="C21464" t="s">
        <v>445</v>
      </c>
      <c r="D21464">
        <v>-42660000000</v>
      </c>
      <c r="E21464">
        <v>2018</v>
      </c>
    </row>
    <row r="21465" spans="1:5" x14ac:dyDescent="0.25">
      <c r="A21465" t="s">
        <v>404</v>
      </c>
      <c r="B21465" t="s">
        <v>241</v>
      </c>
      <c r="C21465" t="s">
        <v>445</v>
      </c>
      <c r="D21465">
        <v>15459000000</v>
      </c>
      <c r="E21465">
        <v>2019</v>
      </c>
    </row>
    <row r="21466" spans="1:5" x14ac:dyDescent="0.25">
      <c r="A21466" t="s">
        <v>404</v>
      </c>
      <c r="B21466" t="s">
        <v>241</v>
      </c>
      <c r="C21466" t="s">
        <v>445</v>
      </c>
      <c r="D21466">
        <v>0</v>
      </c>
      <c r="E21466">
        <v>2020</v>
      </c>
    </row>
    <row r="21467" spans="1:5" x14ac:dyDescent="0.25">
      <c r="A21467" t="s">
        <v>404</v>
      </c>
      <c r="B21467" t="s">
        <v>241</v>
      </c>
      <c r="C21467" t="s">
        <v>446</v>
      </c>
      <c r="D21467">
        <v>0</v>
      </c>
      <c r="E21467">
        <v>2018</v>
      </c>
    </row>
    <row r="21468" spans="1:5" x14ac:dyDescent="0.25">
      <c r="A21468" t="s">
        <v>404</v>
      </c>
      <c r="B21468" t="s">
        <v>241</v>
      </c>
      <c r="C21468" t="s">
        <v>446</v>
      </c>
      <c r="D21468">
        <v>0</v>
      </c>
      <c r="E21468">
        <v>2019</v>
      </c>
    </row>
    <row r="21469" spans="1:5" x14ac:dyDescent="0.25">
      <c r="A21469" t="s">
        <v>404</v>
      </c>
      <c r="B21469" t="s">
        <v>241</v>
      </c>
      <c r="C21469" t="s">
        <v>446</v>
      </c>
      <c r="D21469">
        <v>0</v>
      </c>
      <c r="E21469">
        <v>2020</v>
      </c>
    </row>
    <row r="21470" spans="1:5" x14ac:dyDescent="0.25">
      <c r="A21470" t="s">
        <v>404</v>
      </c>
      <c r="B21470" t="s">
        <v>241</v>
      </c>
      <c r="C21470" t="s">
        <v>447</v>
      </c>
      <c r="D21470">
        <v>-70979000000</v>
      </c>
      <c r="E21470">
        <v>2018</v>
      </c>
    </row>
    <row r="21471" spans="1:5" x14ac:dyDescent="0.25">
      <c r="A21471" t="s">
        <v>404</v>
      </c>
      <c r="B21471" t="s">
        <v>241</v>
      </c>
      <c r="C21471" t="s">
        <v>447</v>
      </c>
      <c r="D21471">
        <v>-9136000000</v>
      </c>
      <c r="E21471">
        <v>2019</v>
      </c>
    </row>
    <row r="21472" spans="1:5" x14ac:dyDescent="0.25">
      <c r="A21472" t="s">
        <v>404</v>
      </c>
      <c r="B21472" t="s">
        <v>241</v>
      </c>
      <c r="C21472" t="s">
        <v>447</v>
      </c>
      <c r="D21472">
        <v>-1243000000</v>
      </c>
      <c r="E21472">
        <v>2020</v>
      </c>
    </row>
    <row r="21473" spans="1:5" x14ac:dyDescent="0.25">
      <c r="A21473" t="s">
        <v>404</v>
      </c>
      <c r="B21473" t="s">
        <v>241</v>
      </c>
      <c r="C21473" t="s">
        <v>448</v>
      </c>
      <c r="D21473">
        <v>0</v>
      </c>
      <c r="E21473">
        <v>2018</v>
      </c>
    </row>
    <row r="21474" spans="1:5" x14ac:dyDescent="0.25">
      <c r="A21474" t="s">
        <v>404</v>
      </c>
      <c r="B21474" t="s">
        <v>241</v>
      </c>
      <c r="C21474" t="s">
        <v>448</v>
      </c>
      <c r="D21474">
        <v>0</v>
      </c>
      <c r="E21474">
        <v>2019</v>
      </c>
    </row>
    <row r="21475" spans="1:5" x14ac:dyDescent="0.25">
      <c r="A21475" t="s">
        <v>404</v>
      </c>
      <c r="B21475" t="s">
        <v>241</v>
      </c>
      <c r="C21475" t="s">
        <v>448</v>
      </c>
      <c r="D21475">
        <v>0</v>
      </c>
      <c r="E21475">
        <v>2020</v>
      </c>
    </row>
    <row r="21476" spans="1:5" x14ac:dyDescent="0.25">
      <c r="A21476" t="s">
        <v>404</v>
      </c>
      <c r="B21476" t="s">
        <v>241</v>
      </c>
      <c r="C21476" t="s">
        <v>449</v>
      </c>
      <c r="D21476">
        <v>8339000000</v>
      </c>
      <c r="E21476">
        <v>2018</v>
      </c>
    </row>
    <row r="21477" spans="1:5" x14ac:dyDescent="0.25">
      <c r="A21477" t="s">
        <v>404</v>
      </c>
      <c r="B21477" t="s">
        <v>241</v>
      </c>
      <c r="C21477" t="s">
        <v>449</v>
      </c>
      <c r="D21477">
        <v>15418000000</v>
      </c>
      <c r="E21477">
        <v>2019</v>
      </c>
    </row>
    <row r="21478" spans="1:5" x14ac:dyDescent="0.25">
      <c r="A21478" t="s">
        <v>404</v>
      </c>
      <c r="B21478" t="s">
        <v>241</v>
      </c>
      <c r="C21478" t="s">
        <v>449</v>
      </c>
      <c r="D21478">
        <v>32836000000</v>
      </c>
      <c r="E21478">
        <v>2020</v>
      </c>
    </row>
    <row r="21479" spans="1:5" x14ac:dyDescent="0.25">
      <c r="A21479" t="s">
        <v>404</v>
      </c>
      <c r="B21479" t="s">
        <v>241</v>
      </c>
      <c r="C21479" t="s">
        <v>450</v>
      </c>
      <c r="D21479">
        <v>0</v>
      </c>
      <c r="E21479">
        <v>2018</v>
      </c>
    </row>
    <row r="21480" spans="1:5" x14ac:dyDescent="0.25">
      <c r="A21480" t="s">
        <v>404</v>
      </c>
      <c r="B21480" t="s">
        <v>241</v>
      </c>
      <c r="C21480" t="s">
        <v>450</v>
      </c>
      <c r="D21480">
        <v>0</v>
      </c>
      <c r="E21480">
        <v>2019</v>
      </c>
    </row>
    <row r="21481" spans="1:5" x14ac:dyDescent="0.25">
      <c r="A21481" t="s">
        <v>404</v>
      </c>
      <c r="B21481" t="s">
        <v>241</v>
      </c>
      <c r="C21481" t="s">
        <v>450</v>
      </c>
      <c r="D21481">
        <v>0</v>
      </c>
      <c r="E21481">
        <v>2020</v>
      </c>
    </row>
    <row r="21482" spans="1:5" x14ac:dyDescent="0.25">
      <c r="A21482" t="s">
        <v>404</v>
      </c>
      <c r="B21482" t="s">
        <v>241</v>
      </c>
      <c r="C21482" t="s">
        <v>451</v>
      </c>
      <c r="D21482">
        <v>-14366000000</v>
      </c>
      <c r="E21482">
        <v>2018</v>
      </c>
    </row>
    <row r="21483" spans="1:5" x14ac:dyDescent="0.25">
      <c r="A21483" t="s">
        <v>404</v>
      </c>
      <c r="B21483" t="s">
        <v>241</v>
      </c>
      <c r="C21483" t="s">
        <v>451</v>
      </c>
      <c r="D21483">
        <v>-18834000000</v>
      </c>
      <c r="E21483">
        <v>2019</v>
      </c>
    </row>
    <row r="21484" spans="1:5" x14ac:dyDescent="0.25">
      <c r="A21484" t="s">
        <v>404</v>
      </c>
      <c r="B21484" t="s">
        <v>241</v>
      </c>
      <c r="C21484" t="s">
        <v>451</v>
      </c>
      <c r="D21484">
        <v>-8414000000</v>
      </c>
      <c r="E21484">
        <v>2020</v>
      </c>
    </row>
    <row r="21485" spans="1:5" x14ac:dyDescent="0.25">
      <c r="A21485" t="s">
        <v>404</v>
      </c>
      <c r="B21485" t="s">
        <v>241</v>
      </c>
      <c r="C21485" t="s">
        <v>452</v>
      </c>
      <c r="D21485">
        <v>0</v>
      </c>
      <c r="E21485">
        <v>2018</v>
      </c>
    </row>
    <row r="21486" spans="1:5" x14ac:dyDescent="0.25">
      <c r="A21486" t="s">
        <v>404</v>
      </c>
      <c r="B21486" t="s">
        <v>241</v>
      </c>
      <c r="C21486" t="s">
        <v>452</v>
      </c>
      <c r="D21486">
        <v>0</v>
      </c>
      <c r="E21486">
        <v>2019</v>
      </c>
    </row>
    <row r="21487" spans="1:5" x14ac:dyDescent="0.25">
      <c r="A21487" t="s">
        <v>404</v>
      </c>
      <c r="B21487" t="s">
        <v>241</v>
      </c>
      <c r="C21487" t="s">
        <v>452</v>
      </c>
      <c r="D21487">
        <v>0</v>
      </c>
      <c r="E21487">
        <v>2020</v>
      </c>
    </row>
    <row r="21488" spans="1:5" x14ac:dyDescent="0.25">
      <c r="A21488" t="s">
        <v>404</v>
      </c>
      <c r="B21488" t="s">
        <v>241</v>
      </c>
      <c r="C21488" t="s">
        <v>453</v>
      </c>
      <c r="D21488">
        <v>483000000</v>
      </c>
      <c r="E21488">
        <v>2018</v>
      </c>
    </row>
    <row r="21489" spans="1:5" x14ac:dyDescent="0.25">
      <c r="A21489" t="s">
        <v>404</v>
      </c>
      <c r="B21489" t="s">
        <v>241</v>
      </c>
      <c r="C21489" t="s">
        <v>453</v>
      </c>
      <c r="D21489">
        <v>492000000</v>
      </c>
      <c r="E21489">
        <v>2019</v>
      </c>
    </row>
    <row r="21490" spans="1:5" x14ac:dyDescent="0.25">
      <c r="A21490" t="s">
        <v>404</v>
      </c>
      <c r="B21490" t="s">
        <v>241</v>
      </c>
      <c r="C21490" t="s">
        <v>453</v>
      </c>
      <c r="D21490">
        <v>285000000</v>
      </c>
      <c r="E21490">
        <v>2020</v>
      </c>
    </row>
    <row r="21491" spans="1:5" x14ac:dyDescent="0.25">
      <c r="A21491" t="s">
        <v>404</v>
      </c>
      <c r="B21491" t="s">
        <v>241</v>
      </c>
      <c r="C21491" t="s">
        <v>454</v>
      </c>
      <c r="D21491">
        <v>22393000000</v>
      </c>
      <c r="E21491">
        <v>2018</v>
      </c>
    </row>
    <row r="21492" spans="1:5" x14ac:dyDescent="0.25">
      <c r="A21492" t="s">
        <v>404</v>
      </c>
      <c r="B21492" t="s">
        <v>241</v>
      </c>
      <c r="C21492" t="s">
        <v>454</v>
      </c>
      <c r="D21492">
        <v>19549000000</v>
      </c>
      <c r="E21492">
        <v>2019</v>
      </c>
    </row>
    <row r="21493" spans="1:5" x14ac:dyDescent="0.25">
      <c r="A21493" t="s">
        <v>404</v>
      </c>
      <c r="B21493" t="s">
        <v>241</v>
      </c>
      <c r="C21493" t="s">
        <v>454</v>
      </c>
      <c r="D21493">
        <v>3301000000</v>
      </c>
      <c r="E21493">
        <v>2020</v>
      </c>
    </row>
    <row r="21494" spans="1:5" x14ac:dyDescent="0.25">
      <c r="A21494" t="s">
        <v>404</v>
      </c>
      <c r="B21494" t="s">
        <v>241</v>
      </c>
      <c r="C21494" t="s">
        <v>24</v>
      </c>
      <c r="D21494">
        <v>22876000000</v>
      </c>
      <c r="E21494">
        <v>2018</v>
      </c>
    </row>
    <row r="21495" spans="1:5" x14ac:dyDescent="0.25">
      <c r="A21495" t="s">
        <v>404</v>
      </c>
      <c r="B21495" t="s">
        <v>241</v>
      </c>
      <c r="C21495" t="s">
        <v>24</v>
      </c>
      <c r="D21495">
        <v>20041000000</v>
      </c>
      <c r="E21495">
        <v>2019</v>
      </c>
    </row>
    <row r="21496" spans="1:5" x14ac:dyDescent="0.25">
      <c r="A21496" t="s">
        <v>404</v>
      </c>
      <c r="B21496" t="s">
        <v>241</v>
      </c>
      <c r="C21496" t="s">
        <v>24</v>
      </c>
      <c r="D21496">
        <v>3586000000</v>
      </c>
      <c r="E21496">
        <v>2020</v>
      </c>
    </row>
    <row r="21497" spans="1:5" x14ac:dyDescent="0.25">
      <c r="A21497" t="s">
        <v>404</v>
      </c>
      <c r="B21497" t="s">
        <v>241</v>
      </c>
      <c r="C21497" t="s">
        <v>455</v>
      </c>
      <c r="D21497">
        <v>8920000000</v>
      </c>
      <c r="E21497">
        <v>2018</v>
      </c>
    </row>
    <row r="21498" spans="1:5" x14ac:dyDescent="0.25">
      <c r="A21498" t="s">
        <v>404</v>
      </c>
      <c r="B21498" t="s">
        <v>241</v>
      </c>
      <c r="C21498" t="s">
        <v>455</v>
      </c>
      <c r="D21498">
        <v>9309000000</v>
      </c>
      <c r="E21498">
        <v>2019</v>
      </c>
    </row>
    <row r="21499" spans="1:5" x14ac:dyDescent="0.25">
      <c r="A21499" t="s">
        <v>404</v>
      </c>
      <c r="B21499" t="s">
        <v>241</v>
      </c>
      <c r="C21499" t="s">
        <v>455</v>
      </c>
      <c r="D21499">
        <v>8977000000</v>
      </c>
      <c r="E21499">
        <v>2020</v>
      </c>
    </row>
    <row r="21500" spans="1:5" x14ac:dyDescent="0.25">
      <c r="A21500" t="s">
        <v>404</v>
      </c>
      <c r="B21500" t="s">
        <v>241</v>
      </c>
      <c r="C21500" t="s">
        <v>14</v>
      </c>
      <c r="D21500">
        <v>1693040000000</v>
      </c>
      <c r="E21500">
        <v>2018</v>
      </c>
    </row>
    <row r="21501" spans="1:5" x14ac:dyDescent="0.25">
      <c r="A21501" t="s">
        <v>404</v>
      </c>
      <c r="B21501" t="s">
        <v>241</v>
      </c>
      <c r="C21501" t="s">
        <v>14</v>
      </c>
      <c r="D21501">
        <v>1885619000000</v>
      </c>
      <c r="E21501">
        <v>2019</v>
      </c>
    </row>
    <row r="21502" spans="1:5" x14ac:dyDescent="0.25">
      <c r="A21502" t="s">
        <v>404</v>
      </c>
      <c r="B21502" t="s">
        <v>241</v>
      </c>
      <c r="C21502" t="s">
        <v>14</v>
      </c>
      <c r="D21502">
        <v>1921154000000</v>
      </c>
      <c r="E21502">
        <v>2020</v>
      </c>
    </row>
    <row r="21503" spans="1:5" x14ac:dyDescent="0.25">
      <c r="A21503" t="s">
        <v>404</v>
      </c>
      <c r="B21503" t="s">
        <v>241</v>
      </c>
      <c r="C21503" t="s">
        <v>17</v>
      </c>
      <c r="D21503">
        <v>1593030000000</v>
      </c>
      <c r="E21503">
        <v>2018</v>
      </c>
    </row>
    <row r="21504" spans="1:5" x14ac:dyDescent="0.25">
      <c r="A21504" t="s">
        <v>404</v>
      </c>
      <c r="B21504" t="s">
        <v>241</v>
      </c>
      <c r="C21504" t="s">
        <v>17</v>
      </c>
      <c r="D21504">
        <v>1635059000000</v>
      </c>
      <c r="E21504">
        <v>2019</v>
      </c>
    </row>
    <row r="21505" spans="1:5" x14ac:dyDescent="0.25">
      <c r="A21505" t="s">
        <v>404</v>
      </c>
      <c r="B21505" t="s">
        <v>241</v>
      </c>
      <c r="C21505" t="s">
        <v>17</v>
      </c>
      <c r="D21505">
        <v>1710244000000</v>
      </c>
      <c r="E21505">
        <v>2020</v>
      </c>
    </row>
    <row r="21506" spans="1:5" x14ac:dyDescent="0.25">
      <c r="A21506" t="s">
        <v>404</v>
      </c>
      <c r="B21506" t="s">
        <v>241</v>
      </c>
      <c r="C21506" t="s">
        <v>456</v>
      </c>
      <c r="D21506">
        <v>56126000000</v>
      </c>
      <c r="E21506">
        <v>2018</v>
      </c>
    </row>
    <row r="21507" spans="1:5" x14ac:dyDescent="0.25">
      <c r="A21507" t="s">
        <v>404</v>
      </c>
      <c r="B21507" t="s">
        <v>241</v>
      </c>
      <c r="C21507" t="s">
        <v>456</v>
      </c>
      <c r="D21507">
        <v>58178000000</v>
      </c>
      <c r="E21507">
        <v>2019</v>
      </c>
    </row>
    <row r="21508" spans="1:5" x14ac:dyDescent="0.25">
      <c r="A21508" t="s">
        <v>404</v>
      </c>
      <c r="B21508" t="s">
        <v>241</v>
      </c>
      <c r="C21508" t="s">
        <v>456</v>
      </c>
      <c r="D21508">
        <v>57630000000</v>
      </c>
      <c r="E21508">
        <v>2020</v>
      </c>
    </row>
    <row r="21509" spans="1:5" x14ac:dyDescent="0.25">
      <c r="A21509" t="s">
        <v>404</v>
      </c>
      <c r="B21509" t="s">
        <v>241</v>
      </c>
      <c r="C21509" t="s">
        <v>457</v>
      </c>
      <c r="D21509">
        <v>0</v>
      </c>
      <c r="E21509">
        <v>2018</v>
      </c>
    </row>
    <row r="21510" spans="1:5" x14ac:dyDescent="0.25">
      <c r="A21510" t="s">
        <v>404</v>
      </c>
      <c r="B21510" t="s">
        <v>241</v>
      </c>
      <c r="C21510" t="s">
        <v>457</v>
      </c>
      <c r="D21510">
        <v>0</v>
      </c>
      <c r="E21510">
        <v>2020</v>
      </c>
    </row>
    <row r="21511" spans="1:5" x14ac:dyDescent="0.25">
      <c r="A21511" t="s">
        <v>404</v>
      </c>
      <c r="B21511" t="s">
        <v>241</v>
      </c>
      <c r="C21511" t="s">
        <v>494</v>
      </c>
      <c r="D21511">
        <v>0</v>
      </c>
      <c r="E21511">
        <v>2019</v>
      </c>
    </row>
    <row r="21512" spans="1:5" x14ac:dyDescent="0.25">
      <c r="A21512" t="s">
        <v>404</v>
      </c>
      <c r="B21512" t="s">
        <v>241</v>
      </c>
      <c r="C21512" t="s">
        <v>458</v>
      </c>
      <c r="D21512">
        <v>10333000000</v>
      </c>
      <c r="E21512">
        <v>2018</v>
      </c>
    </row>
    <row r="21513" spans="1:5" x14ac:dyDescent="0.25">
      <c r="A21513" t="s">
        <v>404</v>
      </c>
      <c r="B21513" t="s">
        <v>241</v>
      </c>
      <c r="C21513" t="s">
        <v>458</v>
      </c>
      <c r="D21513">
        <v>10766000000</v>
      </c>
      <c r="E21513">
        <v>2019</v>
      </c>
    </row>
    <row r="21514" spans="1:5" x14ac:dyDescent="0.25">
      <c r="A21514" t="s">
        <v>404</v>
      </c>
      <c r="B21514" t="s">
        <v>241</v>
      </c>
      <c r="C21514" t="s">
        <v>458</v>
      </c>
      <c r="D21514">
        <v>12068000000</v>
      </c>
      <c r="E21514">
        <v>2020</v>
      </c>
    </row>
    <row r="21515" spans="1:5" x14ac:dyDescent="0.25">
      <c r="A21515" t="s">
        <v>404</v>
      </c>
      <c r="B21515" t="s">
        <v>241</v>
      </c>
      <c r="C21515" t="s">
        <v>459</v>
      </c>
      <c r="D21515">
        <v>44783000000</v>
      </c>
      <c r="E21515">
        <v>2018</v>
      </c>
    </row>
    <row r="21516" spans="1:5" x14ac:dyDescent="0.25">
      <c r="A21516" t="s">
        <v>404</v>
      </c>
      <c r="B21516" t="s">
        <v>241</v>
      </c>
      <c r="C21516" t="s">
        <v>459</v>
      </c>
      <c r="D21516">
        <v>46449000000</v>
      </c>
      <c r="E21516">
        <v>2019</v>
      </c>
    </row>
    <row r="21517" spans="1:5" x14ac:dyDescent="0.25">
      <c r="A21517" t="s">
        <v>404</v>
      </c>
      <c r="B21517" t="s">
        <v>241</v>
      </c>
      <c r="C21517" t="s">
        <v>459</v>
      </c>
      <c r="D21517">
        <v>14567000000</v>
      </c>
      <c r="E21517">
        <v>2020</v>
      </c>
    </row>
    <row r="21518" spans="1:5" x14ac:dyDescent="0.25">
      <c r="A21518" t="s">
        <v>404</v>
      </c>
      <c r="B21518" t="s">
        <v>241</v>
      </c>
      <c r="C21518" t="s">
        <v>460</v>
      </c>
      <c r="D21518">
        <v>-111119000000</v>
      </c>
      <c r="E21518">
        <v>2018</v>
      </c>
    </row>
    <row r="21519" spans="1:5" x14ac:dyDescent="0.25">
      <c r="A21519" t="s">
        <v>404</v>
      </c>
      <c r="B21519" t="s">
        <v>241</v>
      </c>
      <c r="C21519" t="s">
        <v>460</v>
      </c>
      <c r="D21519">
        <v>-34748000000</v>
      </c>
      <c r="E21519">
        <v>2019</v>
      </c>
    </row>
    <row r="21520" spans="1:5" x14ac:dyDescent="0.25">
      <c r="A21520" t="s">
        <v>404</v>
      </c>
      <c r="B21520" t="s">
        <v>241</v>
      </c>
      <c r="C21520" t="s">
        <v>460</v>
      </c>
      <c r="D21520">
        <v>58237000000</v>
      </c>
      <c r="E21520">
        <v>2020</v>
      </c>
    </row>
    <row r="21521" spans="1:5" x14ac:dyDescent="0.25">
      <c r="A21521" t="s">
        <v>404</v>
      </c>
      <c r="B21521" t="s">
        <v>241</v>
      </c>
      <c r="C21521" t="s">
        <v>461</v>
      </c>
      <c r="D21521">
        <v>-12842000000</v>
      </c>
      <c r="E21521">
        <v>2018</v>
      </c>
    </row>
    <row r="21522" spans="1:5" x14ac:dyDescent="0.25">
      <c r="A21522" t="s">
        <v>404</v>
      </c>
      <c r="B21522" t="s">
        <v>241</v>
      </c>
      <c r="C21522" t="s">
        <v>461</v>
      </c>
      <c r="D21522">
        <v>-25683000000</v>
      </c>
      <c r="E21522">
        <v>2019</v>
      </c>
    </row>
    <row r="21523" spans="1:5" x14ac:dyDescent="0.25">
      <c r="A21523" t="s">
        <v>404</v>
      </c>
      <c r="B21523" t="s">
        <v>241</v>
      </c>
      <c r="C21523" t="s">
        <v>461</v>
      </c>
      <c r="D21523">
        <v>147707000000</v>
      </c>
      <c r="E21523">
        <v>2020</v>
      </c>
    </row>
    <row r="21524" spans="1:5" x14ac:dyDescent="0.25">
      <c r="A21524" t="s">
        <v>404</v>
      </c>
      <c r="B21524" t="s">
        <v>241</v>
      </c>
      <c r="C21524" t="s">
        <v>462</v>
      </c>
      <c r="D21524">
        <v>14904000000</v>
      </c>
      <c r="E21524">
        <v>2018</v>
      </c>
    </row>
    <row r="21525" spans="1:5" x14ac:dyDescent="0.25">
      <c r="A21525" t="s">
        <v>404</v>
      </c>
      <c r="B21525" t="s">
        <v>241</v>
      </c>
      <c r="C21525" t="s">
        <v>462</v>
      </c>
      <c r="D21525">
        <v>-24597000000</v>
      </c>
      <c r="E21525">
        <v>2019</v>
      </c>
    </row>
    <row r="21526" spans="1:5" x14ac:dyDescent="0.25">
      <c r="A21526" t="s">
        <v>404</v>
      </c>
      <c r="B21526" t="s">
        <v>241</v>
      </c>
      <c r="C21526" t="s">
        <v>462</v>
      </c>
      <c r="D21526">
        <v>-31088000000</v>
      </c>
      <c r="E21526">
        <v>2020</v>
      </c>
    </row>
    <row r="21527" spans="1:5" x14ac:dyDescent="0.25">
      <c r="A21527" t="s">
        <v>404</v>
      </c>
      <c r="B21527" t="s">
        <v>241</v>
      </c>
      <c r="C21527" t="s">
        <v>463</v>
      </c>
      <c r="D21527">
        <v>-3676000000</v>
      </c>
      <c r="E21527">
        <v>2018</v>
      </c>
    </row>
    <row r="21528" spans="1:5" x14ac:dyDescent="0.25">
      <c r="A21528" t="s">
        <v>404</v>
      </c>
      <c r="B21528" t="s">
        <v>241</v>
      </c>
      <c r="C21528" t="s">
        <v>463</v>
      </c>
      <c r="D21528">
        <v>4544000000</v>
      </c>
      <c r="E21528">
        <v>2019</v>
      </c>
    </row>
    <row r="21529" spans="1:5" x14ac:dyDescent="0.25">
      <c r="A21529" t="s">
        <v>404</v>
      </c>
      <c r="B21529" t="s">
        <v>241</v>
      </c>
      <c r="C21529" t="s">
        <v>463</v>
      </c>
      <c r="D21529">
        <v>1506000000</v>
      </c>
      <c r="E21529">
        <v>2020</v>
      </c>
    </row>
    <row r="21530" spans="1:5" x14ac:dyDescent="0.25">
      <c r="A21530" t="s">
        <v>404</v>
      </c>
      <c r="B21530" t="s">
        <v>241</v>
      </c>
      <c r="C21530" t="s">
        <v>12</v>
      </c>
      <c r="D21530">
        <v>-867091000000</v>
      </c>
      <c r="E21530">
        <v>2018</v>
      </c>
    </row>
    <row r="21531" spans="1:5" x14ac:dyDescent="0.25">
      <c r="A21531" t="s">
        <v>404</v>
      </c>
      <c r="B21531" t="s">
        <v>241</v>
      </c>
      <c r="C21531" t="s">
        <v>12</v>
      </c>
      <c r="D21531">
        <v>0</v>
      </c>
      <c r="E21531">
        <v>2019</v>
      </c>
    </row>
    <row r="21532" spans="1:5" x14ac:dyDescent="0.25">
      <c r="A21532" t="s">
        <v>404</v>
      </c>
      <c r="B21532" t="s">
        <v>241</v>
      </c>
      <c r="C21532" t="s">
        <v>12</v>
      </c>
      <c r="D21532">
        <v>0</v>
      </c>
      <c r="E21532">
        <v>2020</v>
      </c>
    </row>
    <row r="21533" spans="1:5" x14ac:dyDescent="0.25">
      <c r="A21533" t="s">
        <v>404</v>
      </c>
      <c r="B21533" t="s">
        <v>241</v>
      </c>
      <c r="C21533" t="s">
        <v>464</v>
      </c>
      <c r="D21533">
        <v>-1337942000000</v>
      </c>
      <c r="E21533">
        <v>2018</v>
      </c>
    </row>
    <row r="21534" spans="1:5" x14ac:dyDescent="0.25">
      <c r="A21534" t="s">
        <v>404</v>
      </c>
      <c r="B21534" t="s">
        <v>241</v>
      </c>
      <c r="C21534" t="s">
        <v>464</v>
      </c>
      <c r="D21534">
        <v>0</v>
      </c>
      <c r="E21534">
        <v>2019</v>
      </c>
    </row>
    <row r="21535" spans="1:5" x14ac:dyDescent="0.25">
      <c r="A21535" t="s">
        <v>404</v>
      </c>
      <c r="B21535" t="s">
        <v>241</v>
      </c>
      <c r="C21535" t="s">
        <v>464</v>
      </c>
      <c r="D21535">
        <v>0</v>
      </c>
      <c r="E21535">
        <v>2020</v>
      </c>
    </row>
    <row r="21536" spans="1:5" x14ac:dyDescent="0.25">
      <c r="A21536" t="s">
        <v>404</v>
      </c>
      <c r="B21536" t="s">
        <v>241</v>
      </c>
      <c r="C21536" t="s">
        <v>465</v>
      </c>
      <c r="D21536">
        <v>1613043000000</v>
      </c>
      <c r="E21536">
        <v>2018</v>
      </c>
    </row>
    <row r="21537" spans="1:5" x14ac:dyDescent="0.25">
      <c r="A21537" t="s">
        <v>404</v>
      </c>
      <c r="B21537" t="s">
        <v>241</v>
      </c>
      <c r="C21537" t="s">
        <v>465</v>
      </c>
      <c r="D21537">
        <v>0</v>
      </c>
      <c r="E21537">
        <v>2019</v>
      </c>
    </row>
    <row r="21538" spans="1:5" x14ac:dyDescent="0.25">
      <c r="A21538" t="s">
        <v>404</v>
      </c>
      <c r="B21538" t="s">
        <v>241</v>
      </c>
      <c r="C21538" t="s">
        <v>465</v>
      </c>
      <c r="D21538">
        <v>0</v>
      </c>
      <c r="E21538">
        <v>2020</v>
      </c>
    </row>
    <row r="21539" spans="1:5" x14ac:dyDescent="0.25">
      <c r="A21539" t="s">
        <v>404</v>
      </c>
      <c r="B21539" t="s">
        <v>241</v>
      </c>
      <c r="C21539" t="s">
        <v>466</v>
      </c>
      <c r="D21539">
        <v>1346528000000</v>
      </c>
      <c r="E21539">
        <v>2018</v>
      </c>
    </row>
    <row r="21540" spans="1:5" x14ac:dyDescent="0.25">
      <c r="A21540" t="s">
        <v>404</v>
      </c>
      <c r="B21540" t="s">
        <v>241</v>
      </c>
      <c r="C21540" t="s">
        <v>466</v>
      </c>
      <c r="D21540">
        <v>0</v>
      </c>
      <c r="E21540">
        <v>2019</v>
      </c>
    </row>
    <row r="21541" spans="1:5" x14ac:dyDescent="0.25">
      <c r="A21541" t="s">
        <v>404</v>
      </c>
      <c r="B21541" t="s">
        <v>241</v>
      </c>
      <c r="C21541" t="s">
        <v>466</v>
      </c>
      <c r="D21541">
        <v>0</v>
      </c>
      <c r="E21541">
        <v>2020</v>
      </c>
    </row>
    <row r="21542" spans="1:5" x14ac:dyDescent="0.25">
      <c r="A21542" t="s">
        <v>404</v>
      </c>
      <c r="B21542" t="s">
        <v>241</v>
      </c>
      <c r="C21542" t="s">
        <v>467</v>
      </c>
      <c r="D21542">
        <v>6588000000</v>
      </c>
      <c r="E21542">
        <v>2018</v>
      </c>
    </row>
    <row r="21543" spans="1:5" x14ac:dyDescent="0.25">
      <c r="A21543" t="s">
        <v>404</v>
      </c>
      <c r="B21543" t="s">
        <v>241</v>
      </c>
      <c r="C21543" t="s">
        <v>467</v>
      </c>
      <c r="D21543">
        <v>6745000000</v>
      </c>
      <c r="E21543">
        <v>2019</v>
      </c>
    </row>
    <row r="21544" spans="1:5" x14ac:dyDescent="0.25">
      <c r="A21544" t="s">
        <v>404</v>
      </c>
      <c r="B21544" t="s">
        <v>241</v>
      </c>
      <c r="C21544" t="s">
        <v>467</v>
      </c>
      <c r="D21544">
        <v>8205000000</v>
      </c>
      <c r="E21544">
        <v>2020</v>
      </c>
    </row>
    <row r="21545" spans="1:5" x14ac:dyDescent="0.25">
      <c r="A21545" t="s">
        <v>404</v>
      </c>
      <c r="B21545" t="s">
        <v>241</v>
      </c>
      <c r="C21545" t="s">
        <v>468</v>
      </c>
      <c r="D21545">
        <v>5386000000</v>
      </c>
      <c r="E21545">
        <v>2018</v>
      </c>
    </row>
    <row r="21546" spans="1:5" x14ac:dyDescent="0.25">
      <c r="A21546" t="s">
        <v>404</v>
      </c>
      <c r="B21546" t="s">
        <v>241</v>
      </c>
      <c r="C21546" t="s">
        <v>468</v>
      </c>
      <c r="D21546">
        <v>5760000000</v>
      </c>
      <c r="E21546">
        <v>2019</v>
      </c>
    </row>
    <row r="21547" spans="1:5" x14ac:dyDescent="0.25">
      <c r="A21547" t="s">
        <v>404</v>
      </c>
      <c r="B21547" t="s">
        <v>241</v>
      </c>
      <c r="C21547" t="s">
        <v>468</v>
      </c>
      <c r="D21547">
        <v>2044000000</v>
      </c>
      <c r="E21547">
        <v>2020</v>
      </c>
    </row>
    <row r="21548" spans="1:5" x14ac:dyDescent="0.25">
      <c r="A21548" t="s">
        <v>404</v>
      </c>
      <c r="B21548" t="s">
        <v>241</v>
      </c>
      <c r="C21548" t="s">
        <v>469</v>
      </c>
      <c r="D21548">
        <v>9314000000</v>
      </c>
      <c r="E21548">
        <v>2018</v>
      </c>
    </row>
    <row r="21549" spans="1:5" x14ac:dyDescent="0.25">
      <c r="A21549" t="s">
        <v>404</v>
      </c>
      <c r="B21549" t="s">
        <v>241</v>
      </c>
      <c r="C21549" t="s">
        <v>469</v>
      </c>
      <c r="D21549">
        <v>9589000000</v>
      </c>
      <c r="E21549">
        <v>2019</v>
      </c>
    </row>
    <row r="21550" spans="1:5" x14ac:dyDescent="0.25">
      <c r="A21550" t="s">
        <v>404</v>
      </c>
      <c r="B21550" t="s">
        <v>241</v>
      </c>
      <c r="C21550" t="s">
        <v>469</v>
      </c>
      <c r="D21550">
        <v>6142000000</v>
      </c>
      <c r="E21550">
        <v>2020</v>
      </c>
    </row>
    <row r="21551" spans="1:5" x14ac:dyDescent="0.25">
      <c r="A21551" t="s">
        <v>404</v>
      </c>
      <c r="B21551" t="s">
        <v>241</v>
      </c>
      <c r="C21551" t="s">
        <v>470</v>
      </c>
      <c r="D21551">
        <v>60067000000</v>
      </c>
      <c r="E21551">
        <v>2018</v>
      </c>
    </row>
    <row r="21552" spans="1:5" x14ac:dyDescent="0.25">
      <c r="A21552" t="s">
        <v>404</v>
      </c>
      <c r="B21552" t="s">
        <v>241</v>
      </c>
      <c r="C21552" t="s">
        <v>470</v>
      </c>
      <c r="D21552">
        <v>65664000000</v>
      </c>
      <c r="E21552">
        <v>2019</v>
      </c>
    </row>
    <row r="21553" spans="1:5" x14ac:dyDescent="0.25">
      <c r="A21553" t="s">
        <v>404</v>
      </c>
      <c r="B21553" t="s">
        <v>241</v>
      </c>
      <c r="C21553" t="s">
        <v>470</v>
      </c>
      <c r="D21553">
        <v>138300000000</v>
      </c>
      <c r="E21553">
        <v>2020</v>
      </c>
    </row>
    <row r="21554" spans="1:5" x14ac:dyDescent="0.25">
      <c r="A21554" t="s">
        <v>404</v>
      </c>
      <c r="B21554" t="s">
        <v>241</v>
      </c>
      <c r="C21554" t="s">
        <v>471</v>
      </c>
      <c r="D21554">
        <v>0</v>
      </c>
      <c r="E21554">
        <v>2018</v>
      </c>
    </row>
    <row r="21555" spans="1:5" x14ac:dyDescent="0.25">
      <c r="A21555" t="s">
        <v>404</v>
      </c>
      <c r="B21555" t="s">
        <v>241</v>
      </c>
      <c r="C21555" t="s">
        <v>471</v>
      </c>
      <c r="D21555">
        <v>0</v>
      </c>
      <c r="E21555">
        <v>2019</v>
      </c>
    </row>
    <row r="21556" spans="1:5" x14ac:dyDescent="0.25">
      <c r="A21556" t="s">
        <v>404</v>
      </c>
      <c r="B21556" t="s">
        <v>241</v>
      </c>
      <c r="C21556" t="s">
        <v>471</v>
      </c>
      <c r="D21556">
        <v>0</v>
      </c>
      <c r="E21556">
        <v>2020</v>
      </c>
    </row>
    <row r="21557" spans="1:5" x14ac:dyDescent="0.25">
      <c r="A21557" t="s">
        <v>404</v>
      </c>
      <c r="B21557" t="s">
        <v>241</v>
      </c>
      <c r="C21557" t="s">
        <v>472</v>
      </c>
      <c r="D21557">
        <v>1704000000</v>
      </c>
      <c r="E21557">
        <v>2018</v>
      </c>
    </row>
    <row r="21558" spans="1:5" x14ac:dyDescent="0.25">
      <c r="A21558" t="s">
        <v>404</v>
      </c>
      <c r="B21558" t="s">
        <v>241</v>
      </c>
      <c r="C21558" t="s">
        <v>472</v>
      </c>
      <c r="D21558">
        <v>1611000000</v>
      </c>
      <c r="E21558">
        <v>2019</v>
      </c>
    </row>
    <row r="21559" spans="1:5" x14ac:dyDescent="0.25">
      <c r="A21559" t="s">
        <v>404</v>
      </c>
      <c r="B21559" t="s">
        <v>241</v>
      </c>
      <c r="C21559" t="s">
        <v>472</v>
      </c>
      <c r="D21559">
        <v>1591000000</v>
      </c>
      <c r="E21559">
        <v>2020</v>
      </c>
    </row>
    <row r="21560" spans="1:5" x14ac:dyDescent="0.25">
      <c r="A21560" t="s">
        <v>404</v>
      </c>
      <c r="B21560" t="s">
        <v>241</v>
      </c>
      <c r="C21560" t="s">
        <v>473</v>
      </c>
      <c r="D21560">
        <v>23214000000</v>
      </c>
      <c r="E21560">
        <v>2018</v>
      </c>
    </row>
    <row r="21561" spans="1:5" x14ac:dyDescent="0.25">
      <c r="A21561" t="s">
        <v>404</v>
      </c>
      <c r="B21561" t="s">
        <v>241</v>
      </c>
      <c r="C21561" t="s">
        <v>473</v>
      </c>
      <c r="D21561">
        <v>21549000000</v>
      </c>
      <c r="E21561">
        <v>2019</v>
      </c>
    </row>
    <row r="21562" spans="1:5" x14ac:dyDescent="0.25">
      <c r="A21562" t="s">
        <v>404</v>
      </c>
      <c r="B21562" t="s">
        <v>241</v>
      </c>
      <c r="C21562" t="s">
        <v>473</v>
      </c>
      <c r="D21562">
        <v>21136000000</v>
      </c>
      <c r="E21562">
        <v>2020</v>
      </c>
    </row>
    <row r="21563" spans="1:5" x14ac:dyDescent="0.25">
      <c r="A21563" t="s">
        <v>404</v>
      </c>
      <c r="B21563" t="s">
        <v>241</v>
      </c>
      <c r="C21563" t="s">
        <v>474</v>
      </c>
      <c r="D21563">
        <v>54979000000</v>
      </c>
      <c r="E21563">
        <v>2018</v>
      </c>
    </row>
    <row r="21564" spans="1:5" x14ac:dyDescent="0.25">
      <c r="A21564" t="s">
        <v>404</v>
      </c>
      <c r="B21564" t="s">
        <v>241</v>
      </c>
      <c r="C21564" t="s">
        <v>474</v>
      </c>
      <c r="D21564">
        <v>69612000000</v>
      </c>
      <c r="E21564">
        <v>2019</v>
      </c>
    </row>
    <row r="21565" spans="1:5" x14ac:dyDescent="0.25">
      <c r="A21565" t="s">
        <v>404</v>
      </c>
      <c r="B21565" t="s">
        <v>241</v>
      </c>
      <c r="C21565" t="s">
        <v>474</v>
      </c>
      <c r="D21565">
        <v>163453000000</v>
      </c>
      <c r="E21565">
        <v>2020</v>
      </c>
    </row>
    <row r="21566" spans="1:5" x14ac:dyDescent="0.25">
      <c r="A21566" t="s">
        <v>404</v>
      </c>
      <c r="B21566" t="s">
        <v>241</v>
      </c>
      <c r="C21566" t="s">
        <v>475</v>
      </c>
      <c r="D21566">
        <v>632000000</v>
      </c>
      <c r="E21566">
        <v>2018</v>
      </c>
    </row>
    <row r="21567" spans="1:5" x14ac:dyDescent="0.25">
      <c r="A21567" t="s">
        <v>404</v>
      </c>
      <c r="B21567" t="s">
        <v>241</v>
      </c>
      <c r="C21567" t="s">
        <v>475</v>
      </c>
      <c r="D21567">
        <v>380000000</v>
      </c>
      <c r="E21567">
        <v>2019</v>
      </c>
    </row>
    <row r="21568" spans="1:5" x14ac:dyDescent="0.25">
      <c r="A21568" t="s">
        <v>404</v>
      </c>
      <c r="B21568" t="s">
        <v>241</v>
      </c>
      <c r="C21568" t="s">
        <v>475</v>
      </c>
      <c r="D21568">
        <v>3687000000</v>
      </c>
      <c r="E21568">
        <v>2020</v>
      </c>
    </row>
    <row r="21569" spans="1:5" x14ac:dyDescent="0.25">
      <c r="A21569" t="s">
        <v>404</v>
      </c>
      <c r="B21569" t="s">
        <v>241</v>
      </c>
      <c r="C21569" t="s">
        <v>476</v>
      </c>
      <c r="D21569">
        <v>1744000000</v>
      </c>
      <c r="E21569">
        <v>2018</v>
      </c>
    </row>
    <row r="21570" spans="1:5" x14ac:dyDescent="0.25">
      <c r="A21570" t="s">
        <v>404</v>
      </c>
      <c r="B21570" t="s">
        <v>241</v>
      </c>
      <c r="C21570" t="s">
        <v>476</v>
      </c>
      <c r="D21570">
        <v>2687000000</v>
      </c>
      <c r="E21570">
        <v>2019</v>
      </c>
    </row>
    <row r="21571" spans="1:5" x14ac:dyDescent="0.25">
      <c r="A21571" t="s">
        <v>404</v>
      </c>
      <c r="B21571" t="s">
        <v>241</v>
      </c>
      <c r="C21571" t="s">
        <v>476</v>
      </c>
      <c r="D21571">
        <v>14129000000</v>
      </c>
      <c r="E21571">
        <v>2020</v>
      </c>
    </row>
    <row r="21572" spans="1:5" x14ac:dyDescent="0.25">
      <c r="A21572" t="s">
        <v>404</v>
      </c>
      <c r="B21572" t="s">
        <v>241</v>
      </c>
      <c r="C21572" t="s">
        <v>477</v>
      </c>
      <c r="D21572">
        <v>20633000000</v>
      </c>
      <c r="E21572">
        <v>2018</v>
      </c>
    </row>
    <row r="21573" spans="1:5" x14ac:dyDescent="0.25">
      <c r="A21573" t="s">
        <v>404</v>
      </c>
      <c r="B21573" t="s">
        <v>241</v>
      </c>
      <c r="C21573" t="s">
        <v>477</v>
      </c>
      <c r="D21573">
        <v>24533000000</v>
      </c>
      <c r="E21573">
        <v>2019</v>
      </c>
    </row>
    <row r="21574" spans="1:5" x14ac:dyDescent="0.25">
      <c r="A21574" t="s">
        <v>404</v>
      </c>
      <c r="B21574" t="s">
        <v>241</v>
      </c>
      <c r="C21574" t="s">
        <v>477</v>
      </c>
      <c r="D21574">
        <v>3415000000</v>
      </c>
      <c r="E21574">
        <v>2020</v>
      </c>
    </row>
    <row r="21575" spans="1:5" x14ac:dyDescent="0.25">
      <c r="A21575" t="s">
        <v>404</v>
      </c>
      <c r="B21575" t="s">
        <v>241</v>
      </c>
      <c r="C21575" t="s">
        <v>478</v>
      </c>
      <c r="D21575">
        <v>0</v>
      </c>
      <c r="E21575">
        <v>2018</v>
      </c>
    </row>
    <row r="21576" spans="1:5" x14ac:dyDescent="0.25">
      <c r="A21576" t="s">
        <v>404</v>
      </c>
      <c r="B21576" t="s">
        <v>241</v>
      </c>
      <c r="C21576" t="s">
        <v>478</v>
      </c>
      <c r="D21576">
        <v>0</v>
      </c>
      <c r="E21576">
        <v>2019</v>
      </c>
    </row>
    <row r="21577" spans="1:5" x14ac:dyDescent="0.25">
      <c r="A21577" t="s">
        <v>404</v>
      </c>
      <c r="B21577" t="s">
        <v>241</v>
      </c>
      <c r="C21577" t="s">
        <v>478</v>
      </c>
      <c r="D21577">
        <v>0</v>
      </c>
      <c r="E21577">
        <v>2020</v>
      </c>
    </row>
    <row r="21578" spans="1:5" x14ac:dyDescent="0.25">
      <c r="A21578" t="s">
        <v>404</v>
      </c>
      <c r="B21578" t="s">
        <v>241</v>
      </c>
      <c r="C21578" t="s">
        <v>479</v>
      </c>
      <c r="D21578">
        <v>158163000000</v>
      </c>
      <c r="E21578">
        <v>2018</v>
      </c>
    </row>
    <row r="21579" spans="1:5" x14ac:dyDescent="0.25">
      <c r="A21579" t="s">
        <v>404</v>
      </c>
      <c r="B21579" t="s">
        <v>241</v>
      </c>
      <c r="C21579" t="s">
        <v>479</v>
      </c>
      <c r="D21579">
        <v>166697000000</v>
      </c>
      <c r="E21579">
        <v>2019</v>
      </c>
    </row>
    <row r="21580" spans="1:5" x14ac:dyDescent="0.25">
      <c r="A21580" t="s">
        <v>404</v>
      </c>
      <c r="B21580" t="s">
        <v>241</v>
      </c>
      <c r="C21580" t="s">
        <v>479</v>
      </c>
      <c r="D21580">
        <v>162890000000</v>
      </c>
      <c r="E21580">
        <v>2020</v>
      </c>
    </row>
    <row r="21581" spans="1:5" x14ac:dyDescent="0.25">
      <c r="A21581" t="s">
        <v>404</v>
      </c>
      <c r="B21581" t="s">
        <v>241</v>
      </c>
      <c r="C21581" t="s">
        <v>480</v>
      </c>
      <c r="D21581">
        <v>86408000000</v>
      </c>
      <c r="E21581">
        <v>2018</v>
      </c>
    </row>
    <row r="21582" spans="1:5" x14ac:dyDescent="0.25">
      <c r="A21582" t="s">
        <v>404</v>
      </c>
      <c r="B21582" t="s">
        <v>241</v>
      </c>
      <c r="C21582" t="s">
        <v>480</v>
      </c>
      <c r="D21582">
        <v>85063000000</v>
      </c>
      <c r="E21582">
        <v>2019</v>
      </c>
    </row>
    <row r="21583" spans="1:5" x14ac:dyDescent="0.25">
      <c r="A21583" t="s">
        <v>404</v>
      </c>
      <c r="B21583" t="s">
        <v>241</v>
      </c>
      <c r="C21583" t="s">
        <v>480</v>
      </c>
      <c r="D21583">
        <v>72340000000</v>
      </c>
      <c r="E21583">
        <v>2020</v>
      </c>
    </row>
    <row r="21584" spans="1:5" x14ac:dyDescent="0.25">
      <c r="A21584" t="s">
        <v>404</v>
      </c>
      <c r="B21584" t="s">
        <v>241</v>
      </c>
      <c r="C21584" t="s">
        <v>481</v>
      </c>
      <c r="D21584">
        <v>3745000000</v>
      </c>
      <c r="E21584">
        <v>2018</v>
      </c>
    </row>
    <row r="21585" spans="1:5" x14ac:dyDescent="0.25">
      <c r="A21585" t="s">
        <v>404</v>
      </c>
      <c r="B21585" t="s">
        <v>241</v>
      </c>
      <c r="C21585" t="s">
        <v>481</v>
      </c>
      <c r="D21585">
        <v>4021000000</v>
      </c>
      <c r="E21585">
        <v>2019</v>
      </c>
    </row>
    <row r="21586" spans="1:5" x14ac:dyDescent="0.25">
      <c r="A21586" t="s">
        <v>404</v>
      </c>
      <c r="B21586" t="s">
        <v>241</v>
      </c>
      <c r="C21586" t="s">
        <v>481</v>
      </c>
      <c r="D21586">
        <v>3863000000</v>
      </c>
      <c r="E21586">
        <v>2020</v>
      </c>
    </row>
    <row r="21587" spans="1:5" x14ac:dyDescent="0.25">
      <c r="A21587" t="s">
        <v>404</v>
      </c>
      <c r="B21587" t="s">
        <v>241</v>
      </c>
      <c r="C21587" t="s">
        <v>482</v>
      </c>
      <c r="D21587">
        <v>105787000000</v>
      </c>
      <c r="E21587">
        <v>2018</v>
      </c>
    </row>
    <row r="21588" spans="1:5" x14ac:dyDescent="0.25">
      <c r="A21588" t="s">
        <v>404</v>
      </c>
      <c r="B21588" t="s">
        <v>241</v>
      </c>
      <c r="C21588" t="s">
        <v>482</v>
      </c>
      <c r="D21588">
        <v>104512000000</v>
      </c>
      <c r="E21588">
        <v>2019</v>
      </c>
    </row>
    <row r="21589" spans="1:5" x14ac:dyDescent="0.25">
      <c r="A21589" t="s">
        <v>404</v>
      </c>
      <c r="B21589" t="s">
        <v>241</v>
      </c>
      <c r="C21589" t="s">
        <v>482</v>
      </c>
      <c r="D21589">
        <v>58999000000</v>
      </c>
      <c r="E21589">
        <v>2020</v>
      </c>
    </row>
    <row r="21590" spans="1:5" x14ac:dyDescent="0.25">
      <c r="A21590" t="s">
        <v>404</v>
      </c>
      <c r="B21590" t="s">
        <v>241</v>
      </c>
      <c r="C21590" t="s">
        <v>483</v>
      </c>
      <c r="D21590">
        <v>99545000000</v>
      </c>
      <c r="E21590">
        <v>2018</v>
      </c>
    </row>
    <row r="21591" spans="1:5" x14ac:dyDescent="0.25">
      <c r="A21591" t="s">
        <v>404</v>
      </c>
      <c r="B21591" t="s">
        <v>241</v>
      </c>
      <c r="C21591" t="s">
        <v>483</v>
      </c>
      <c r="D21591">
        <v>121669000000</v>
      </c>
      <c r="E21591">
        <v>2019</v>
      </c>
    </row>
    <row r="21592" spans="1:5" x14ac:dyDescent="0.25">
      <c r="A21592" t="s">
        <v>404</v>
      </c>
      <c r="B21592" t="s">
        <v>241</v>
      </c>
      <c r="C21592" t="s">
        <v>483</v>
      </c>
      <c r="D21592">
        <v>109104000000</v>
      </c>
      <c r="E21592">
        <v>2020</v>
      </c>
    </row>
    <row r="21593" spans="1:5" x14ac:dyDescent="0.25">
      <c r="A21593" t="s">
        <v>404</v>
      </c>
      <c r="B21593" t="s">
        <v>241</v>
      </c>
      <c r="C21593" t="s">
        <v>484</v>
      </c>
      <c r="D21593">
        <v>1022000000</v>
      </c>
      <c r="E21593">
        <v>2018</v>
      </c>
    </row>
    <row r="21594" spans="1:5" x14ac:dyDescent="0.25">
      <c r="A21594" t="s">
        <v>404</v>
      </c>
      <c r="B21594" t="s">
        <v>241</v>
      </c>
      <c r="C21594" t="s">
        <v>484</v>
      </c>
      <c r="D21594">
        <v>1217000000</v>
      </c>
      <c r="E21594">
        <v>2019</v>
      </c>
    </row>
    <row r="21595" spans="1:5" x14ac:dyDescent="0.25">
      <c r="A21595" t="s">
        <v>404</v>
      </c>
      <c r="B21595" t="s">
        <v>241</v>
      </c>
      <c r="C21595" t="s">
        <v>484</v>
      </c>
      <c r="D21595">
        <v>622000000</v>
      </c>
      <c r="E21595">
        <v>2020</v>
      </c>
    </row>
    <row r="21596" spans="1:5" x14ac:dyDescent="0.25">
      <c r="A21596" t="s">
        <v>404</v>
      </c>
      <c r="B21596" t="s">
        <v>241</v>
      </c>
      <c r="C21596" t="s">
        <v>485</v>
      </c>
      <c r="D21596">
        <v>196166000000</v>
      </c>
      <c r="E21596">
        <v>2018</v>
      </c>
    </row>
    <row r="21597" spans="1:5" x14ac:dyDescent="0.25">
      <c r="A21597" t="s">
        <v>404</v>
      </c>
      <c r="B21597" t="s">
        <v>241</v>
      </c>
      <c r="C21597" t="s">
        <v>485</v>
      </c>
      <c r="D21597">
        <v>184680000000</v>
      </c>
      <c r="E21597">
        <v>2020</v>
      </c>
    </row>
    <row r="21598" spans="1:5" x14ac:dyDescent="0.25">
      <c r="A21598" t="s">
        <v>404</v>
      </c>
      <c r="B21598" t="s">
        <v>241</v>
      </c>
      <c r="C21598" t="s">
        <v>495</v>
      </c>
      <c r="D21598">
        <v>0</v>
      </c>
      <c r="E21598">
        <v>2019</v>
      </c>
    </row>
    <row r="21599" spans="1:5" x14ac:dyDescent="0.25">
      <c r="A21599" t="s">
        <v>404</v>
      </c>
      <c r="B21599" t="s">
        <v>241</v>
      </c>
      <c r="C21599" t="s">
        <v>486</v>
      </c>
      <c r="D21599">
        <v>-42660000000</v>
      </c>
      <c r="E21599">
        <v>2018</v>
      </c>
    </row>
    <row r="21600" spans="1:5" x14ac:dyDescent="0.25">
      <c r="A21600" t="s">
        <v>404</v>
      </c>
      <c r="B21600" t="s">
        <v>241</v>
      </c>
      <c r="C21600" t="s">
        <v>486</v>
      </c>
      <c r="D21600">
        <v>-32037000000</v>
      </c>
      <c r="E21600">
        <v>2019</v>
      </c>
    </row>
    <row r="21601" spans="1:5" x14ac:dyDescent="0.25">
      <c r="A21601" t="s">
        <v>404</v>
      </c>
      <c r="B21601" t="s">
        <v>241</v>
      </c>
      <c r="C21601" t="s">
        <v>486</v>
      </c>
      <c r="D21601">
        <v>123362000000</v>
      </c>
      <c r="E21601">
        <v>2020</v>
      </c>
    </row>
    <row r="21602" spans="1:5" x14ac:dyDescent="0.25">
      <c r="A21602" t="s">
        <v>406</v>
      </c>
      <c r="B21602" t="s">
        <v>1</v>
      </c>
      <c r="C21602" t="s">
        <v>411</v>
      </c>
      <c r="D21602">
        <v>68859000000</v>
      </c>
      <c r="E21602">
        <v>2018</v>
      </c>
    </row>
    <row r="21603" spans="1:5" x14ac:dyDescent="0.25">
      <c r="A21603" t="s">
        <v>406</v>
      </c>
      <c r="B21603" t="s">
        <v>1</v>
      </c>
      <c r="C21603" t="s">
        <v>411</v>
      </c>
      <c r="D21603">
        <v>69647000000</v>
      </c>
      <c r="E21603">
        <v>2019</v>
      </c>
    </row>
    <row r="21604" spans="1:5" x14ac:dyDescent="0.25">
      <c r="A21604" t="s">
        <v>406</v>
      </c>
      <c r="B21604" t="s">
        <v>1</v>
      </c>
      <c r="C21604" t="s">
        <v>411</v>
      </c>
      <c r="D21604">
        <v>69549000000</v>
      </c>
      <c r="E21604">
        <v>2020</v>
      </c>
    </row>
    <row r="21605" spans="1:5" x14ac:dyDescent="0.25">
      <c r="A21605" t="s">
        <v>406</v>
      </c>
      <c r="B21605" t="s">
        <v>1</v>
      </c>
      <c r="C21605" t="s">
        <v>10</v>
      </c>
      <c r="D21605">
        <v>5614000000</v>
      </c>
      <c r="E21605">
        <v>2018</v>
      </c>
    </row>
    <row r="21606" spans="1:5" x14ac:dyDescent="0.25">
      <c r="A21606" t="s">
        <v>406</v>
      </c>
      <c r="B21606" t="s">
        <v>1</v>
      </c>
      <c r="C21606" t="s">
        <v>10</v>
      </c>
      <c r="D21606">
        <v>6283000000</v>
      </c>
      <c r="E21606">
        <v>2019</v>
      </c>
    </row>
    <row r="21607" spans="1:5" x14ac:dyDescent="0.25">
      <c r="A21607" t="s">
        <v>406</v>
      </c>
      <c r="B21607" t="s">
        <v>1</v>
      </c>
      <c r="C21607" t="s">
        <v>10</v>
      </c>
      <c r="D21607">
        <v>6284000000</v>
      </c>
      <c r="E21607">
        <v>2020</v>
      </c>
    </row>
    <row r="21608" spans="1:5" x14ac:dyDescent="0.25">
      <c r="A21608" t="s">
        <v>406</v>
      </c>
      <c r="B21608" t="s">
        <v>1</v>
      </c>
      <c r="C21608" t="s">
        <v>412</v>
      </c>
      <c r="D21608">
        <v>2648000000</v>
      </c>
      <c r="E21608">
        <v>2018</v>
      </c>
    </row>
    <row r="21609" spans="1:5" x14ac:dyDescent="0.25">
      <c r="A21609" t="s">
        <v>406</v>
      </c>
      <c r="B21609" t="s">
        <v>1</v>
      </c>
      <c r="C21609" t="s">
        <v>412</v>
      </c>
      <c r="D21609">
        <v>2965000000</v>
      </c>
      <c r="E21609">
        <v>2019</v>
      </c>
    </row>
    <row r="21610" spans="1:5" x14ac:dyDescent="0.25">
      <c r="A21610" t="s">
        <v>406</v>
      </c>
      <c r="B21610" t="s">
        <v>1</v>
      </c>
      <c r="C21610" t="s">
        <v>412</v>
      </c>
      <c r="D21610">
        <v>3247000000</v>
      </c>
      <c r="E21610">
        <v>2020</v>
      </c>
    </row>
    <row r="21611" spans="1:5" x14ac:dyDescent="0.25">
      <c r="A21611" t="s">
        <v>406</v>
      </c>
      <c r="B21611" t="s">
        <v>1</v>
      </c>
      <c r="C21611" t="s">
        <v>413</v>
      </c>
      <c r="D21611">
        <v>0</v>
      </c>
      <c r="E21611">
        <v>2018</v>
      </c>
    </row>
    <row r="21612" spans="1:5" x14ac:dyDescent="0.25">
      <c r="A21612" t="s">
        <v>406</v>
      </c>
      <c r="B21612" t="s">
        <v>1</v>
      </c>
      <c r="C21612" t="s">
        <v>413</v>
      </c>
      <c r="D21612">
        <v>0</v>
      </c>
      <c r="E21612">
        <v>2019</v>
      </c>
    </row>
    <row r="21613" spans="1:5" x14ac:dyDescent="0.25">
      <c r="A21613" t="s">
        <v>406</v>
      </c>
      <c r="B21613" t="s">
        <v>1</v>
      </c>
      <c r="C21613" t="s">
        <v>413</v>
      </c>
      <c r="D21613">
        <v>0</v>
      </c>
      <c r="E21613">
        <v>2020</v>
      </c>
    </row>
    <row r="21614" spans="1:5" x14ac:dyDescent="0.25">
      <c r="A21614" t="s">
        <v>406</v>
      </c>
      <c r="B21614" t="s">
        <v>1</v>
      </c>
      <c r="C21614" t="s">
        <v>15</v>
      </c>
      <c r="D21614">
        <v>204522000000</v>
      </c>
      <c r="E21614">
        <v>2018</v>
      </c>
    </row>
    <row r="21615" spans="1:5" x14ac:dyDescent="0.25">
      <c r="A21615" t="s">
        <v>406</v>
      </c>
      <c r="B21615" t="s">
        <v>1</v>
      </c>
      <c r="C21615" t="s">
        <v>15</v>
      </c>
      <c r="D21615">
        <v>219295000000</v>
      </c>
      <c r="E21615">
        <v>2019</v>
      </c>
    </row>
    <row r="21616" spans="1:5" x14ac:dyDescent="0.25">
      <c r="A21616" t="s">
        <v>406</v>
      </c>
      <c r="B21616" t="s">
        <v>1</v>
      </c>
      <c r="C21616" t="s">
        <v>15</v>
      </c>
      <c r="D21616">
        <v>236495000000</v>
      </c>
      <c r="E21616">
        <v>2020</v>
      </c>
    </row>
    <row r="21617" spans="1:5" x14ac:dyDescent="0.25">
      <c r="A21617" t="s">
        <v>406</v>
      </c>
      <c r="B21617" t="s">
        <v>1</v>
      </c>
      <c r="C21617" t="s">
        <v>414</v>
      </c>
      <c r="D21617">
        <v>-10051000000</v>
      </c>
      <c r="E21617">
        <v>2018</v>
      </c>
    </row>
    <row r="21618" spans="1:5" x14ac:dyDescent="0.25">
      <c r="A21618" t="s">
        <v>406</v>
      </c>
      <c r="B21618" t="s">
        <v>1</v>
      </c>
      <c r="C21618" t="s">
        <v>414</v>
      </c>
      <c r="D21618">
        <v>-10344000000</v>
      </c>
      <c r="E21618">
        <v>2019</v>
      </c>
    </row>
    <row r="21619" spans="1:5" x14ac:dyDescent="0.25">
      <c r="A21619" t="s">
        <v>406</v>
      </c>
      <c r="B21619" t="s">
        <v>1</v>
      </c>
      <c r="C21619" t="s">
        <v>414</v>
      </c>
      <c r="D21619">
        <v>-10705000000</v>
      </c>
      <c r="E21619">
        <v>2020</v>
      </c>
    </row>
    <row r="21620" spans="1:5" x14ac:dyDescent="0.25">
      <c r="A21620" t="s">
        <v>406</v>
      </c>
      <c r="B21620" t="s">
        <v>1</v>
      </c>
      <c r="C21620" t="s">
        <v>415</v>
      </c>
      <c r="D21620">
        <v>-19875000000</v>
      </c>
      <c r="E21620">
        <v>2018</v>
      </c>
    </row>
    <row r="21621" spans="1:5" x14ac:dyDescent="0.25">
      <c r="A21621" t="s">
        <v>406</v>
      </c>
      <c r="B21621" t="s">
        <v>1</v>
      </c>
      <c r="C21621" t="s">
        <v>415</v>
      </c>
      <c r="D21621">
        <v>-2537000000</v>
      </c>
      <c r="E21621">
        <v>2019</v>
      </c>
    </row>
    <row r="21622" spans="1:5" x14ac:dyDescent="0.25">
      <c r="A21622" t="s">
        <v>406</v>
      </c>
      <c r="B21622" t="s">
        <v>1</v>
      </c>
      <c r="C21622" t="s">
        <v>415</v>
      </c>
      <c r="D21622">
        <v>-14299000000</v>
      </c>
      <c r="E21622">
        <v>2020</v>
      </c>
    </row>
    <row r="21623" spans="1:5" x14ac:dyDescent="0.25">
      <c r="A21623" t="s">
        <v>406</v>
      </c>
      <c r="B21623" t="s">
        <v>1</v>
      </c>
      <c r="C21623" t="s">
        <v>416</v>
      </c>
      <c r="D21623">
        <v>-9079000000</v>
      </c>
      <c r="E21623">
        <v>2018</v>
      </c>
    </row>
    <row r="21624" spans="1:5" x14ac:dyDescent="0.25">
      <c r="A21624" t="s">
        <v>406</v>
      </c>
      <c r="B21624" t="s">
        <v>1</v>
      </c>
      <c r="C21624" t="s">
        <v>416</v>
      </c>
      <c r="D21624">
        <v>-24036000000</v>
      </c>
      <c r="E21624">
        <v>2019</v>
      </c>
    </row>
    <row r="21625" spans="1:5" x14ac:dyDescent="0.25">
      <c r="A21625" t="s">
        <v>406</v>
      </c>
      <c r="B21625" t="s">
        <v>1</v>
      </c>
      <c r="C21625" t="s">
        <v>416</v>
      </c>
      <c r="D21625">
        <v>-9128000000</v>
      </c>
      <c r="E21625">
        <v>2020</v>
      </c>
    </row>
    <row r="21626" spans="1:5" x14ac:dyDescent="0.25">
      <c r="A21626" t="s">
        <v>406</v>
      </c>
      <c r="B21626" t="s">
        <v>1</v>
      </c>
      <c r="C21626" t="s">
        <v>417</v>
      </c>
      <c r="D21626">
        <v>28337000000</v>
      </c>
      <c r="E21626">
        <v>2018</v>
      </c>
    </row>
    <row r="21627" spans="1:5" x14ac:dyDescent="0.25">
      <c r="A21627" t="s">
        <v>406</v>
      </c>
      <c r="B21627" t="s">
        <v>1</v>
      </c>
      <c r="C21627" t="s">
        <v>417</v>
      </c>
      <c r="D21627">
        <v>27753000000</v>
      </c>
      <c r="E21627">
        <v>2019</v>
      </c>
    </row>
    <row r="21628" spans="1:5" x14ac:dyDescent="0.25">
      <c r="A21628" t="s">
        <v>406</v>
      </c>
      <c r="B21628" t="s">
        <v>1</v>
      </c>
      <c r="C21628" t="s">
        <v>417</v>
      </c>
      <c r="D21628">
        <v>25255000000</v>
      </c>
      <c r="E21628">
        <v>2020</v>
      </c>
    </row>
    <row r="21629" spans="1:5" x14ac:dyDescent="0.25">
      <c r="A21629" t="s">
        <v>406</v>
      </c>
      <c r="B21629" t="s">
        <v>1</v>
      </c>
      <c r="C21629" t="s">
        <v>418</v>
      </c>
      <c r="D21629">
        <v>6756000000</v>
      </c>
      <c r="E21629">
        <v>2018</v>
      </c>
    </row>
    <row r="21630" spans="1:5" x14ac:dyDescent="0.25">
      <c r="A21630" t="s">
        <v>406</v>
      </c>
      <c r="B21630" t="s">
        <v>1</v>
      </c>
      <c r="C21630" t="s">
        <v>418</v>
      </c>
      <c r="D21630">
        <v>7722000000</v>
      </c>
      <c r="E21630">
        <v>2019</v>
      </c>
    </row>
    <row r="21631" spans="1:5" x14ac:dyDescent="0.25">
      <c r="A21631" t="s">
        <v>406</v>
      </c>
      <c r="B21631" t="s">
        <v>1</v>
      </c>
      <c r="C21631" t="s">
        <v>418</v>
      </c>
      <c r="D21631">
        <v>9465000000</v>
      </c>
      <c r="E21631">
        <v>2020</v>
      </c>
    </row>
    <row r="21632" spans="1:5" x14ac:dyDescent="0.25">
      <c r="A21632" t="s">
        <v>406</v>
      </c>
      <c r="B21632" t="s">
        <v>1</v>
      </c>
      <c r="C21632" t="s">
        <v>419</v>
      </c>
      <c r="D21632">
        <v>1074000000</v>
      </c>
      <c r="E21632">
        <v>2018</v>
      </c>
    </row>
    <row r="21633" spans="1:5" x14ac:dyDescent="0.25">
      <c r="A21633" t="s">
        <v>406</v>
      </c>
      <c r="B21633" t="s">
        <v>1</v>
      </c>
      <c r="C21633" t="s">
        <v>419</v>
      </c>
      <c r="D21633">
        <v>368000000</v>
      </c>
      <c r="E21633">
        <v>2019</v>
      </c>
    </row>
    <row r="21634" spans="1:5" x14ac:dyDescent="0.25">
      <c r="A21634" t="s">
        <v>406</v>
      </c>
      <c r="B21634" t="s">
        <v>1</v>
      </c>
      <c r="C21634" t="s">
        <v>419</v>
      </c>
      <c r="D21634">
        <v>-154000000</v>
      </c>
      <c r="E21634">
        <v>2020</v>
      </c>
    </row>
    <row r="21635" spans="1:5" x14ac:dyDescent="0.25">
      <c r="A21635" t="s">
        <v>406</v>
      </c>
      <c r="B21635" t="s">
        <v>1</v>
      </c>
      <c r="C21635" t="s">
        <v>420</v>
      </c>
      <c r="D21635">
        <v>140000000</v>
      </c>
      <c r="E21635">
        <v>2018</v>
      </c>
    </row>
    <row r="21636" spans="1:5" x14ac:dyDescent="0.25">
      <c r="A21636" t="s">
        <v>406</v>
      </c>
      <c r="B21636" t="s">
        <v>1</v>
      </c>
      <c r="C21636" t="s">
        <v>420</v>
      </c>
      <c r="D21636">
        <v>1311000000</v>
      </c>
      <c r="E21636">
        <v>2019</v>
      </c>
    </row>
    <row r="21637" spans="1:5" x14ac:dyDescent="0.25">
      <c r="A21637" t="s">
        <v>406</v>
      </c>
      <c r="B21637" t="s">
        <v>1</v>
      </c>
      <c r="C21637" t="s">
        <v>420</v>
      </c>
      <c r="D21637">
        <v>300000000</v>
      </c>
      <c r="E21637">
        <v>2020</v>
      </c>
    </row>
    <row r="21638" spans="1:5" x14ac:dyDescent="0.25">
      <c r="A21638" t="s">
        <v>406</v>
      </c>
      <c r="B21638" t="s">
        <v>1</v>
      </c>
      <c r="C21638" t="s">
        <v>421</v>
      </c>
      <c r="D21638">
        <v>4457000000</v>
      </c>
      <c r="E21638">
        <v>2018</v>
      </c>
    </row>
    <row r="21639" spans="1:5" x14ac:dyDescent="0.25">
      <c r="A21639" t="s">
        <v>406</v>
      </c>
      <c r="B21639" t="s">
        <v>1</v>
      </c>
      <c r="C21639" t="s">
        <v>421</v>
      </c>
      <c r="D21639">
        <v>1974000000</v>
      </c>
      <c r="E21639">
        <v>2019</v>
      </c>
    </row>
    <row r="21640" spans="1:5" x14ac:dyDescent="0.25">
      <c r="A21640" t="s">
        <v>406</v>
      </c>
      <c r="B21640" t="s">
        <v>1</v>
      </c>
      <c r="C21640" t="s">
        <v>421</v>
      </c>
      <c r="D21640">
        <v>-181000000</v>
      </c>
      <c r="E21640">
        <v>2020</v>
      </c>
    </row>
    <row r="21641" spans="1:5" x14ac:dyDescent="0.25">
      <c r="A21641" t="s">
        <v>406</v>
      </c>
      <c r="B21641" t="s">
        <v>1</v>
      </c>
      <c r="C21641" t="s">
        <v>422</v>
      </c>
      <c r="D21641">
        <v>-4013000000</v>
      </c>
      <c r="E21641">
        <v>2018</v>
      </c>
    </row>
    <row r="21642" spans="1:5" x14ac:dyDescent="0.25">
      <c r="A21642" t="s">
        <v>406</v>
      </c>
      <c r="B21642" t="s">
        <v>1</v>
      </c>
      <c r="C21642" t="s">
        <v>422</v>
      </c>
      <c r="D21642">
        <v>-164000000</v>
      </c>
      <c r="E21642">
        <v>2019</v>
      </c>
    </row>
    <row r="21643" spans="1:5" x14ac:dyDescent="0.25">
      <c r="A21643" t="s">
        <v>406</v>
      </c>
      <c r="B21643" t="s">
        <v>1</v>
      </c>
      <c r="C21643" t="s">
        <v>422</v>
      </c>
      <c r="D21643">
        <v>161000000</v>
      </c>
      <c r="E21643">
        <v>2020</v>
      </c>
    </row>
    <row r="21644" spans="1:5" x14ac:dyDescent="0.25">
      <c r="A21644" t="s">
        <v>406</v>
      </c>
      <c r="B21644" t="s">
        <v>1</v>
      </c>
      <c r="C21644" t="s">
        <v>423</v>
      </c>
      <c r="D21644">
        <v>295000000</v>
      </c>
      <c r="E21644">
        <v>2018</v>
      </c>
    </row>
    <row r="21645" spans="1:5" x14ac:dyDescent="0.25">
      <c r="A21645" t="s">
        <v>406</v>
      </c>
      <c r="B21645" t="s">
        <v>1</v>
      </c>
      <c r="C21645" t="s">
        <v>423</v>
      </c>
      <c r="D21645">
        <v>288000000</v>
      </c>
      <c r="E21645">
        <v>2019</v>
      </c>
    </row>
    <row r="21646" spans="1:5" x14ac:dyDescent="0.25">
      <c r="A21646" t="s">
        <v>406</v>
      </c>
      <c r="B21646" t="s">
        <v>1</v>
      </c>
      <c r="C21646" t="s">
        <v>423</v>
      </c>
      <c r="D21646">
        <v>284000000</v>
      </c>
      <c r="E21646">
        <v>2020</v>
      </c>
    </row>
    <row r="21647" spans="1:5" x14ac:dyDescent="0.25">
      <c r="A21647" t="s">
        <v>406</v>
      </c>
      <c r="B21647" t="s">
        <v>1</v>
      </c>
      <c r="C21647" t="s">
        <v>424</v>
      </c>
      <c r="D21647">
        <v>830000000</v>
      </c>
      <c r="E21647">
        <v>2018</v>
      </c>
    </row>
    <row r="21648" spans="1:5" x14ac:dyDescent="0.25">
      <c r="A21648" t="s">
        <v>406</v>
      </c>
      <c r="B21648" t="s">
        <v>1</v>
      </c>
      <c r="C21648" t="s">
        <v>424</v>
      </c>
      <c r="D21648">
        <v>321000000</v>
      </c>
      <c r="E21648">
        <v>2019</v>
      </c>
    </row>
    <row r="21649" spans="1:5" x14ac:dyDescent="0.25">
      <c r="A21649" t="s">
        <v>406</v>
      </c>
      <c r="B21649" t="s">
        <v>1</v>
      </c>
      <c r="C21649" t="s">
        <v>424</v>
      </c>
      <c r="D21649">
        <v>348000000</v>
      </c>
      <c r="E21649">
        <v>2020</v>
      </c>
    </row>
    <row r="21650" spans="1:5" x14ac:dyDescent="0.25">
      <c r="A21650" t="s">
        <v>406</v>
      </c>
      <c r="B21650" t="s">
        <v>1</v>
      </c>
      <c r="C21650" t="s">
        <v>425</v>
      </c>
      <c r="D21650">
        <v>13913000000</v>
      </c>
      <c r="E21650">
        <v>2018</v>
      </c>
    </row>
    <row r="21651" spans="1:5" x14ac:dyDescent="0.25">
      <c r="A21651" t="s">
        <v>406</v>
      </c>
      <c r="B21651" t="s">
        <v>1</v>
      </c>
      <c r="C21651" t="s">
        <v>425</v>
      </c>
      <c r="D21651">
        <v>6745000000</v>
      </c>
      <c r="E21651">
        <v>2019</v>
      </c>
    </row>
    <row r="21652" spans="1:5" x14ac:dyDescent="0.25">
      <c r="A21652" t="s">
        <v>406</v>
      </c>
      <c r="B21652" t="s">
        <v>1</v>
      </c>
      <c r="C21652" t="s">
        <v>425</v>
      </c>
      <c r="D21652">
        <v>13618000000</v>
      </c>
      <c r="E21652">
        <v>2020</v>
      </c>
    </row>
    <row r="21653" spans="1:5" x14ac:dyDescent="0.25">
      <c r="A21653" t="s">
        <v>406</v>
      </c>
      <c r="B21653" t="s">
        <v>1</v>
      </c>
      <c r="C21653" t="s">
        <v>426</v>
      </c>
      <c r="D21653">
        <v>14743000000</v>
      </c>
      <c r="E21653">
        <v>2018</v>
      </c>
    </row>
    <row r="21654" spans="1:5" x14ac:dyDescent="0.25">
      <c r="A21654" t="s">
        <v>406</v>
      </c>
      <c r="B21654" t="s">
        <v>1</v>
      </c>
      <c r="C21654" t="s">
        <v>426</v>
      </c>
      <c r="D21654">
        <v>7066000000</v>
      </c>
      <c r="E21654">
        <v>2019</v>
      </c>
    </row>
    <row r="21655" spans="1:5" x14ac:dyDescent="0.25">
      <c r="A21655" t="s">
        <v>406</v>
      </c>
      <c r="B21655" t="s">
        <v>1</v>
      </c>
      <c r="C21655" t="s">
        <v>426</v>
      </c>
      <c r="D21655">
        <v>13966000000</v>
      </c>
      <c r="E21655">
        <v>2020</v>
      </c>
    </row>
    <row r="21656" spans="1:5" x14ac:dyDescent="0.25">
      <c r="A21656" t="s">
        <v>406</v>
      </c>
      <c r="B21656" t="s">
        <v>1</v>
      </c>
      <c r="C21656" t="s">
        <v>21</v>
      </c>
      <c r="D21656">
        <v>373396000000</v>
      </c>
      <c r="E21656">
        <v>2018</v>
      </c>
    </row>
    <row r="21657" spans="1:5" x14ac:dyDescent="0.25">
      <c r="A21657" t="s">
        <v>406</v>
      </c>
      <c r="B21657" t="s">
        <v>1</v>
      </c>
      <c r="C21657" t="s">
        <v>21</v>
      </c>
      <c r="D21657">
        <v>385301000000</v>
      </c>
      <c r="E21657">
        <v>2019</v>
      </c>
    </row>
    <row r="21658" spans="1:5" x14ac:dyDescent="0.25">
      <c r="A21658" t="s">
        <v>406</v>
      </c>
      <c r="B21658" t="s">
        <v>1</v>
      </c>
      <c r="C21658" t="s">
        <v>21</v>
      </c>
      <c r="D21658">
        <v>394605000000</v>
      </c>
      <c r="E21658">
        <v>2020</v>
      </c>
    </row>
    <row r="21659" spans="1:5" x14ac:dyDescent="0.25">
      <c r="A21659" t="s">
        <v>406</v>
      </c>
      <c r="B21659" t="s">
        <v>1</v>
      </c>
      <c r="C21659" t="s">
        <v>427</v>
      </c>
      <c r="D21659">
        <v>373396000000</v>
      </c>
      <c r="E21659">
        <v>2018</v>
      </c>
    </row>
    <row r="21660" spans="1:5" x14ac:dyDescent="0.25">
      <c r="A21660" t="s">
        <v>406</v>
      </c>
      <c r="B21660" t="s">
        <v>1</v>
      </c>
      <c r="C21660" t="s">
        <v>427</v>
      </c>
      <c r="D21660">
        <v>385301000000</v>
      </c>
      <c r="E21660">
        <v>2019</v>
      </c>
    </row>
    <row r="21661" spans="1:5" x14ac:dyDescent="0.25">
      <c r="A21661" t="s">
        <v>406</v>
      </c>
      <c r="B21661" t="s">
        <v>1</v>
      </c>
      <c r="C21661" t="s">
        <v>427</v>
      </c>
      <c r="D21661">
        <v>394605000000</v>
      </c>
      <c r="E21661">
        <v>2020</v>
      </c>
    </row>
    <row r="21662" spans="1:5" x14ac:dyDescent="0.25">
      <c r="A21662" t="s">
        <v>406</v>
      </c>
      <c r="B21662" t="s">
        <v>1</v>
      </c>
      <c r="C21662" t="s">
        <v>13</v>
      </c>
      <c r="D21662">
        <v>59664000000</v>
      </c>
      <c r="E21662">
        <v>2018</v>
      </c>
    </row>
    <row r="21663" spans="1:5" x14ac:dyDescent="0.25">
      <c r="A21663" t="s">
        <v>406</v>
      </c>
      <c r="B21663" t="s">
        <v>1</v>
      </c>
      <c r="C21663" t="s">
        <v>13</v>
      </c>
      <c r="D21663">
        <v>61897000000</v>
      </c>
      <c r="E21663">
        <v>2019</v>
      </c>
    </row>
    <row r="21664" spans="1:5" x14ac:dyDescent="0.25">
      <c r="A21664" t="s">
        <v>406</v>
      </c>
      <c r="B21664" t="s">
        <v>1</v>
      </c>
      <c r="C21664" t="s">
        <v>13</v>
      </c>
      <c r="D21664">
        <v>61806000000</v>
      </c>
      <c r="E21664">
        <v>2020</v>
      </c>
    </row>
    <row r="21665" spans="1:5" x14ac:dyDescent="0.25">
      <c r="A21665" t="s">
        <v>406</v>
      </c>
      <c r="B21665" t="s">
        <v>1</v>
      </c>
      <c r="C21665" t="s">
        <v>16</v>
      </c>
      <c r="D21665">
        <v>78521000000</v>
      </c>
      <c r="E21665">
        <v>2018</v>
      </c>
    </row>
    <row r="21666" spans="1:5" x14ac:dyDescent="0.25">
      <c r="A21666" t="s">
        <v>406</v>
      </c>
      <c r="B21666" t="s">
        <v>1</v>
      </c>
      <c r="C21666" t="s">
        <v>16</v>
      </c>
      <c r="D21666">
        <v>77477000000</v>
      </c>
      <c r="E21666">
        <v>2019</v>
      </c>
    </row>
    <row r="21667" spans="1:5" x14ac:dyDescent="0.25">
      <c r="A21667" t="s">
        <v>406</v>
      </c>
      <c r="B21667" t="s">
        <v>1</v>
      </c>
      <c r="C21667" t="s">
        <v>16</v>
      </c>
      <c r="D21667">
        <v>77790000000</v>
      </c>
      <c r="E21667">
        <v>2020</v>
      </c>
    </row>
    <row r="21668" spans="1:5" x14ac:dyDescent="0.25">
      <c r="A21668" t="s">
        <v>406</v>
      </c>
      <c r="B21668" t="s">
        <v>1</v>
      </c>
      <c r="C21668" t="s">
        <v>428</v>
      </c>
      <c r="D21668">
        <v>10529000000</v>
      </c>
      <c r="E21668">
        <v>2018</v>
      </c>
    </row>
    <row r="21669" spans="1:5" x14ac:dyDescent="0.25">
      <c r="A21669" t="s">
        <v>406</v>
      </c>
      <c r="B21669" t="s">
        <v>1</v>
      </c>
      <c r="C21669" t="s">
        <v>428</v>
      </c>
      <c r="D21669">
        <v>0</v>
      </c>
      <c r="E21669">
        <v>2020</v>
      </c>
    </row>
    <row r="21670" spans="1:5" x14ac:dyDescent="0.25">
      <c r="A21670" t="s">
        <v>406</v>
      </c>
      <c r="B21670" t="s">
        <v>1</v>
      </c>
      <c r="C21670" t="s">
        <v>429</v>
      </c>
      <c r="D21670">
        <v>10529000000</v>
      </c>
      <c r="E21670">
        <v>2018</v>
      </c>
    </row>
    <row r="21671" spans="1:5" x14ac:dyDescent="0.25">
      <c r="A21671" t="s">
        <v>406</v>
      </c>
      <c r="B21671" t="s">
        <v>1</v>
      </c>
      <c r="C21671" t="s">
        <v>429</v>
      </c>
      <c r="D21671">
        <v>10678000000</v>
      </c>
      <c r="E21671">
        <v>2019</v>
      </c>
    </row>
    <row r="21672" spans="1:5" x14ac:dyDescent="0.25">
      <c r="A21672" t="s">
        <v>406</v>
      </c>
      <c r="B21672" t="s">
        <v>1</v>
      </c>
      <c r="C21672" t="s">
        <v>429</v>
      </c>
      <c r="D21672">
        <v>10678000000</v>
      </c>
      <c r="E21672">
        <v>2019</v>
      </c>
    </row>
    <row r="21673" spans="1:5" x14ac:dyDescent="0.25">
      <c r="A21673" t="s">
        <v>406</v>
      </c>
      <c r="B21673" t="s">
        <v>1</v>
      </c>
      <c r="C21673" t="s">
        <v>429</v>
      </c>
      <c r="D21673">
        <v>0</v>
      </c>
      <c r="E21673">
        <v>2020</v>
      </c>
    </row>
    <row r="21674" spans="1:5" x14ac:dyDescent="0.25">
      <c r="A21674" t="s">
        <v>406</v>
      </c>
      <c r="B21674" t="s">
        <v>1</v>
      </c>
      <c r="C21674" t="s">
        <v>430</v>
      </c>
      <c r="D21674">
        <v>15123000000</v>
      </c>
      <c r="E21674">
        <v>2018</v>
      </c>
    </row>
    <row r="21675" spans="1:5" x14ac:dyDescent="0.25">
      <c r="A21675" t="s">
        <v>406</v>
      </c>
      <c r="B21675" t="s">
        <v>1</v>
      </c>
      <c r="C21675" t="s">
        <v>430</v>
      </c>
      <c r="D21675">
        <v>11460000000</v>
      </c>
      <c r="E21675">
        <v>2019</v>
      </c>
    </row>
    <row r="21676" spans="1:5" x14ac:dyDescent="0.25">
      <c r="A21676" t="s">
        <v>406</v>
      </c>
      <c r="B21676" t="s">
        <v>1</v>
      </c>
      <c r="C21676" t="s">
        <v>430</v>
      </c>
      <c r="D21676">
        <v>20116000000</v>
      </c>
      <c r="E21676">
        <v>2020</v>
      </c>
    </row>
    <row r="21677" spans="1:5" x14ac:dyDescent="0.25">
      <c r="A21677" t="s">
        <v>406</v>
      </c>
      <c r="B21677" t="s">
        <v>1</v>
      </c>
      <c r="C21677" t="s">
        <v>431</v>
      </c>
      <c r="D21677">
        <v>0</v>
      </c>
      <c r="E21677">
        <v>2018</v>
      </c>
    </row>
    <row r="21678" spans="1:5" x14ac:dyDescent="0.25">
      <c r="A21678" t="s">
        <v>406</v>
      </c>
      <c r="B21678" t="s">
        <v>1</v>
      </c>
      <c r="C21678" t="s">
        <v>431</v>
      </c>
      <c r="D21678">
        <v>0</v>
      </c>
      <c r="E21678">
        <v>2019</v>
      </c>
    </row>
    <row r="21679" spans="1:5" x14ac:dyDescent="0.25">
      <c r="A21679" t="s">
        <v>406</v>
      </c>
      <c r="B21679" t="s">
        <v>1</v>
      </c>
      <c r="C21679" t="s">
        <v>431</v>
      </c>
      <c r="D21679">
        <v>0</v>
      </c>
      <c r="E21679">
        <v>2020</v>
      </c>
    </row>
    <row r="21680" spans="1:5" x14ac:dyDescent="0.25">
      <c r="A21680" t="s">
        <v>406</v>
      </c>
      <c r="B21680" t="s">
        <v>1</v>
      </c>
      <c r="C21680" t="s">
        <v>432</v>
      </c>
      <c r="D21680">
        <v>43131</v>
      </c>
      <c r="E21680">
        <v>2018</v>
      </c>
    </row>
    <row r="21681" spans="1:5" x14ac:dyDescent="0.25">
      <c r="A21681" t="s">
        <v>406</v>
      </c>
      <c r="B21681" t="s">
        <v>1</v>
      </c>
      <c r="C21681" t="s">
        <v>432</v>
      </c>
      <c r="D21681">
        <v>43496</v>
      </c>
      <c r="E21681">
        <v>2019</v>
      </c>
    </row>
    <row r="21682" spans="1:5" x14ac:dyDescent="0.25">
      <c r="A21682" t="s">
        <v>406</v>
      </c>
      <c r="B21682" t="s">
        <v>1</v>
      </c>
      <c r="C21682" t="s">
        <v>432</v>
      </c>
      <c r="D21682">
        <v>43861</v>
      </c>
      <c r="E21682">
        <v>2020</v>
      </c>
    </row>
    <row r="21683" spans="1:5" x14ac:dyDescent="0.25">
      <c r="A21683" t="s">
        <v>406</v>
      </c>
      <c r="B21683" t="s">
        <v>1</v>
      </c>
      <c r="C21683" t="s">
        <v>433</v>
      </c>
      <c r="D21683">
        <v>2953000000</v>
      </c>
      <c r="E21683">
        <v>2018</v>
      </c>
    </row>
    <row r="21684" spans="1:5" x14ac:dyDescent="0.25">
      <c r="A21684" t="s">
        <v>406</v>
      </c>
      <c r="B21684" t="s">
        <v>1</v>
      </c>
      <c r="C21684" t="s">
        <v>433</v>
      </c>
      <c r="D21684">
        <v>7138000000</v>
      </c>
      <c r="E21684">
        <v>2019</v>
      </c>
    </row>
    <row r="21685" spans="1:5" x14ac:dyDescent="0.25">
      <c r="A21685" t="s">
        <v>406</v>
      </c>
      <c r="B21685" t="s">
        <v>1</v>
      </c>
      <c r="C21685" t="s">
        <v>433</v>
      </c>
      <c r="D21685">
        <v>6883000000</v>
      </c>
      <c r="E21685">
        <v>2020</v>
      </c>
    </row>
    <row r="21686" spans="1:5" x14ac:dyDescent="0.25">
      <c r="A21686" t="s">
        <v>406</v>
      </c>
      <c r="B21686" t="s">
        <v>1</v>
      </c>
      <c r="C21686" t="s">
        <v>434</v>
      </c>
      <c r="D21686">
        <v>77869000000</v>
      </c>
      <c r="E21686">
        <v>2018</v>
      </c>
    </row>
    <row r="21687" spans="1:5" x14ac:dyDescent="0.25">
      <c r="A21687" t="s">
        <v>406</v>
      </c>
      <c r="B21687" t="s">
        <v>1</v>
      </c>
      <c r="C21687" t="s">
        <v>434</v>
      </c>
      <c r="D21687">
        <v>72496000000</v>
      </c>
      <c r="E21687">
        <v>2019</v>
      </c>
    </row>
    <row r="21688" spans="1:5" x14ac:dyDescent="0.25">
      <c r="A21688" t="s">
        <v>406</v>
      </c>
      <c r="B21688" t="s">
        <v>1</v>
      </c>
      <c r="C21688" t="s">
        <v>434</v>
      </c>
      <c r="D21688">
        <v>74669000000</v>
      </c>
      <c r="E21688">
        <v>2020</v>
      </c>
    </row>
    <row r="21689" spans="1:5" x14ac:dyDescent="0.25">
      <c r="A21689" t="s">
        <v>406</v>
      </c>
      <c r="B21689" t="s">
        <v>1</v>
      </c>
      <c r="C21689" t="s">
        <v>435</v>
      </c>
      <c r="D21689">
        <v>0</v>
      </c>
      <c r="E21689">
        <v>2018</v>
      </c>
    </row>
    <row r="21690" spans="1:5" x14ac:dyDescent="0.25">
      <c r="A21690" t="s">
        <v>406</v>
      </c>
      <c r="B21690" t="s">
        <v>1</v>
      </c>
      <c r="C21690" t="s">
        <v>435</v>
      </c>
      <c r="D21690">
        <v>0</v>
      </c>
      <c r="E21690">
        <v>2019</v>
      </c>
    </row>
    <row r="21691" spans="1:5" x14ac:dyDescent="0.25">
      <c r="A21691" t="s">
        <v>406</v>
      </c>
      <c r="B21691" t="s">
        <v>1</v>
      </c>
      <c r="C21691" t="s">
        <v>435</v>
      </c>
      <c r="D21691">
        <v>0</v>
      </c>
      <c r="E21691">
        <v>2020</v>
      </c>
    </row>
    <row r="21692" spans="1:5" x14ac:dyDescent="0.25">
      <c r="A21692" t="s">
        <v>406</v>
      </c>
      <c r="B21692" t="s">
        <v>1</v>
      </c>
      <c r="C21692" t="s">
        <v>436</v>
      </c>
      <c r="D21692">
        <v>18242000000</v>
      </c>
      <c r="E21692">
        <v>2018</v>
      </c>
    </row>
    <row r="21693" spans="1:5" x14ac:dyDescent="0.25">
      <c r="A21693" t="s">
        <v>406</v>
      </c>
      <c r="B21693" t="s">
        <v>1</v>
      </c>
      <c r="C21693" t="s">
        <v>436</v>
      </c>
      <c r="D21693">
        <v>31181000000</v>
      </c>
      <c r="E21693">
        <v>2019</v>
      </c>
    </row>
    <row r="21694" spans="1:5" x14ac:dyDescent="0.25">
      <c r="A21694" t="s">
        <v>406</v>
      </c>
      <c r="B21694" t="s">
        <v>1</v>
      </c>
      <c r="C21694" t="s">
        <v>436</v>
      </c>
      <c r="D21694">
        <v>31073000000</v>
      </c>
      <c r="E21694">
        <v>2020</v>
      </c>
    </row>
    <row r="21695" spans="1:5" x14ac:dyDescent="0.25">
      <c r="A21695" t="s">
        <v>406</v>
      </c>
      <c r="B21695" t="s">
        <v>1</v>
      </c>
      <c r="C21695" t="s">
        <v>437</v>
      </c>
      <c r="D21695">
        <v>126947000000</v>
      </c>
      <c r="E21695">
        <v>2018</v>
      </c>
    </row>
    <row r="21696" spans="1:5" x14ac:dyDescent="0.25">
      <c r="A21696" t="s">
        <v>406</v>
      </c>
      <c r="B21696" t="s">
        <v>1</v>
      </c>
      <c r="C21696" t="s">
        <v>437</v>
      </c>
      <c r="D21696">
        <v>129104000000</v>
      </c>
      <c r="E21696">
        <v>2019</v>
      </c>
    </row>
    <row r="21697" spans="1:5" x14ac:dyDescent="0.25">
      <c r="A21697" t="s">
        <v>406</v>
      </c>
      <c r="B21697" t="s">
        <v>1</v>
      </c>
      <c r="C21697" t="s">
        <v>437</v>
      </c>
      <c r="D21697">
        <v>129359000000</v>
      </c>
      <c r="E21697">
        <v>2020</v>
      </c>
    </row>
    <row r="21698" spans="1:5" x14ac:dyDescent="0.25">
      <c r="A21698" t="s">
        <v>406</v>
      </c>
      <c r="B21698" t="s">
        <v>1</v>
      </c>
      <c r="C21698" t="s">
        <v>438</v>
      </c>
      <c r="D21698">
        <v>10523000000</v>
      </c>
      <c r="E21698">
        <v>2018</v>
      </c>
    </row>
    <row r="21699" spans="1:5" x14ac:dyDescent="0.25">
      <c r="A21699" t="s">
        <v>406</v>
      </c>
      <c r="B21699" t="s">
        <v>1</v>
      </c>
      <c r="C21699" t="s">
        <v>438</v>
      </c>
      <c r="D21699">
        <v>7179000000</v>
      </c>
      <c r="E21699">
        <v>2019</v>
      </c>
    </row>
    <row r="21700" spans="1:5" x14ac:dyDescent="0.25">
      <c r="A21700" t="s">
        <v>406</v>
      </c>
      <c r="B21700" t="s">
        <v>1</v>
      </c>
      <c r="C21700" t="s">
        <v>438</v>
      </c>
      <c r="D21700">
        <v>15201000000</v>
      </c>
      <c r="E21700">
        <v>2020</v>
      </c>
    </row>
    <row r="21701" spans="1:5" x14ac:dyDescent="0.25">
      <c r="A21701" t="s">
        <v>406</v>
      </c>
      <c r="B21701" t="s">
        <v>1</v>
      </c>
      <c r="C21701" t="s">
        <v>439</v>
      </c>
      <c r="D21701">
        <v>0</v>
      </c>
      <c r="E21701">
        <v>2018</v>
      </c>
    </row>
    <row r="21702" spans="1:5" x14ac:dyDescent="0.25">
      <c r="A21702" t="s">
        <v>406</v>
      </c>
      <c r="B21702" t="s">
        <v>1</v>
      </c>
      <c r="C21702" t="s">
        <v>439</v>
      </c>
      <c r="D21702">
        <v>0</v>
      </c>
      <c r="E21702">
        <v>2019</v>
      </c>
    </row>
    <row r="21703" spans="1:5" x14ac:dyDescent="0.25">
      <c r="A21703" t="s">
        <v>406</v>
      </c>
      <c r="B21703" t="s">
        <v>1</v>
      </c>
      <c r="C21703" t="s">
        <v>439</v>
      </c>
      <c r="D21703">
        <v>0</v>
      </c>
      <c r="E21703">
        <v>2020</v>
      </c>
    </row>
    <row r="21704" spans="1:5" x14ac:dyDescent="0.25">
      <c r="A21704" t="s">
        <v>406</v>
      </c>
      <c r="B21704" t="s">
        <v>1</v>
      </c>
      <c r="C21704" t="s">
        <v>23</v>
      </c>
      <c r="D21704">
        <v>4600000000</v>
      </c>
      <c r="E21704">
        <v>2018</v>
      </c>
    </row>
    <row r="21705" spans="1:5" x14ac:dyDescent="0.25">
      <c r="A21705" t="s">
        <v>406</v>
      </c>
      <c r="B21705" t="s">
        <v>1</v>
      </c>
      <c r="C21705" t="s">
        <v>23</v>
      </c>
      <c r="D21705">
        <v>4281000000</v>
      </c>
      <c r="E21705">
        <v>2019</v>
      </c>
    </row>
    <row r="21706" spans="1:5" x14ac:dyDescent="0.25">
      <c r="A21706" t="s">
        <v>406</v>
      </c>
      <c r="B21706" t="s">
        <v>1</v>
      </c>
      <c r="C21706" t="s">
        <v>23</v>
      </c>
      <c r="D21706">
        <v>4915000000</v>
      </c>
      <c r="E21706">
        <v>2020</v>
      </c>
    </row>
    <row r="21707" spans="1:5" x14ac:dyDescent="0.25">
      <c r="A21707" t="s">
        <v>406</v>
      </c>
      <c r="B21707" t="s">
        <v>1</v>
      </c>
      <c r="C21707" t="s">
        <v>440</v>
      </c>
      <c r="D21707">
        <v>0</v>
      </c>
      <c r="E21707">
        <v>2018</v>
      </c>
    </row>
    <row r="21708" spans="1:5" x14ac:dyDescent="0.25">
      <c r="A21708" t="s">
        <v>406</v>
      </c>
      <c r="B21708" t="s">
        <v>1</v>
      </c>
      <c r="C21708" t="s">
        <v>440</v>
      </c>
      <c r="D21708">
        <v>0</v>
      </c>
      <c r="E21708">
        <v>2019</v>
      </c>
    </row>
    <row r="21709" spans="1:5" x14ac:dyDescent="0.25">
      <c r="A21709" t="s">
        <v>406</v>
      </c>
      <c r="B21709" t="s">
        <v>1</v>
      </c>
      <c r="C21709" t="s">
        <v>440</v>
      </c>
      <c r="D21709">
        <v>0</v>
      </c>
      <c r="E21709">
        <v>2020</v>
      </c>
    </row>
    <row r="21710" spans="1:5" x14ac:dyDescent="0.25">
      <c r="A21710" t="s">
        <v>406</v>
      </c>
      <c r="B21710" t="s">
        <v>1</v>
      </c>
      <c r="C21710" t="s">
        <v>22</v>
      </c>
      <c r="D21710">
        <v>5114000000</v>
      </c>
      <c r="E21710">
        <v>2018</v>
      </c>
    </row>
    <row r="21711" spans="1:5" x14ac:dyDescent="0.25">
      <c r="A21711" t="s">
        <v>406</v>
      </c>
      <c r="B21711" t="s">
        <v>1</v>
      </c>
      <c r="C21711" t="s">
        <v>22</v>
      </c>
      <c r="D21711">
        <v>1975000000</v>
      </c>
      <c r="E21711">
        <v>2019</v>
      </c>
    </row>
    <row r="21712" spans="1:5" x14ac:dyDescent="0.25">
      <c r="A21712" t="s">
        <v>406</v>
      </c>
      <c r="B21712" t="s">
        <v>1</v>
      </c>
      <c r="C21712" t="s">
        <v>22</v>
      </c>
      <c r="D21712">
        <v>2262000000</v>
      </c>
      <c r="E21712">
        <v>2020</v>
      </c>
    </row>
    <row r="21713" spans="1:5" x14ac:dyDescent="0.25">
      <c r="A21713" t="s">
        <v>406</v>
      </c>
      <c r="B21713" t="s">
        <v>1</v>
      </c>
      <c r="C21713" t="s">
        <v>441</v>
      </c>
      <c r="D21713">
        <v>2450000000</v>
      </c>
      <c r="E21713">
        <v>2018</v>
      </c>
    </row>
    <row r="21714" spans="1:5" x14ac:dyDescent="0.25">
      <c r="A21714" t="s">
        <v>406</v>
      </c>
      <c r="B21714" t="s">
        <v>1</v>
      </c>
      <c r="C21714" t="s">
        <v>441</v>
      </c>
      <c r="D21714">
        <v>2348000000</v>
      </c>
      <c r="E21714">
        <v>2019</v>
      </c>
    </row>
    <row r="21715" spans="1:5" x14ac:dyDescent="0.25">
      <c r="A21715" t="s">
        <v>406</v>
      </c>
      <c r="B21715" t="s">
        <v>1</v>
      </c>
      <c r="C21715" t="s">
        <v>441</v>
      </c>
      <c r="D21715">
        <v>2464000000</v>
      </c>
      <c r="E21715">
        <v>2020</v>
      </c>
    </row>
    <row r="21716" spans="1:5" x14ac:dyDescent="0.25">
      <c r="A21716" t="s">
        <v>406</v>
      </c>
      <c r="B21716" t="s">
        <v>1</v>
      </c>
      <c r="C21716" t="s">
        <v>11</v>
      </c>
      <c r="D21716">
        <v>43783000000</v>
      </c>
      <c r="E21716">
        <v>2018</v>
      </c>
    </row>
    <row r="21717" spans="1:5" x14ac:dyDescent="0.25">
      <c r="A21717" t="s">
        <v>406</v>
      </c>
      <c r="B21717" t="s">
        <v>1</v>
      </c>
      <c r="C21717" t="s">
        <v>11</v>
      </c>
      <c r="D21717">
        <v>44269000000</v>
      </c>
      <c r="E21717">
        <v>2019</v>
      </c>
    </row>
    <row r="21718" spans="1:5" x14ac:dyDescent="0.25">
      <c r="A21718" t="s">
        <v>406</v>
      </c>
      <c r="B21718" t="s">
        <v>1</v>
      </c>
      <c r="C21718" t="s">
        <v>11</v>
      </c>
      <c r="D21718">
        <v>44435000000</v>
      </c>
      <c r="E21718">
        <v>2020</v>
      </c>
    </row>
    <row r="21719" spans="1:5" x14ac:dyDescent="0.25">
      <c r="A21719" t="s">
        <v>406</v>
      </c>
      <c r="B21719" t="s">
        <v>1</v>
      </c>
      <c r="C21719" t="s">
        <v>19</v>
      </c>
      <c r="D21719">
        <v>204522000000</v>
      </c>
      <c r="E21719">
        <v>2018</v>
      </c>
    </row>
    <row r="21720" spans="1:5" x14ac:dyDescent="0.25">
      <c r="A21720" t="s">
        <v>406</v>
      </c>
      <c r="B21720" t="s">
        <v>1</v>
      </c>
      <c r="C21720" t="s">
        <v>19</v>
      </c>
      <c r="D21720">
        <v>219295000000</v>
      </c>
      <c r="E21720">
        <v>2019</v>
      </c>
    </row>
    <row r="21721" spans="1:5" x14ac:dyDescent="0.25">
      <c r="A21721" t="s">
        <v>406</v>
      </c>
      <c r="B21721" t="s">
        <v>1</v>
      </c>
      <c r="C21721" t="s">
        <v>19</v>
      </c>
      <c r="D21721">
        <v>236495000000</v>
      </c>
      <c r="E21721">
        <v>2020</v>
      </c>
    </row>
    <row r="21722" spans="1:5" x14ac:dyDescent="0.25">
      <c r="A21722" t="s">
        <v>406</v>
      </c>
      <c r="B21722" t="s">
        <v>1</v>
      </c>
      <c r="C21722" t="s">
        <v>18</v>
      </c>
      <c r="D21722">
        <v>123700000000</v>
      </c>
      <c r="E21722">
        <v>2018</v>
      </c>
    </row>
    <row r="21723" spans="1:5" x14ac:dyDescent="0.25">
      <c r="A21723" t="s">
        <v>406</v>
      </c>
      <c r="B21723" t="s">
        <v>1</v>
      </c>
      <c r="C21723" t="s">
        <v>18</v>
      </c>
      <c r="D21723">
        <v>139661000000</v>
      </c>
      <c r="E21723">
        <v>2019</v>
      </c>
    </row>
    <row r="21724" spans="1:5" x14ac:dyDescent="0.25">
      <c r="A21724" t="s">
        <v>406</v>
      </c>
      <c r="B21724" t="s">
        <v>1</v>
      </c>
      <c r="C21724" t="s">
        <v>18</v>
      </c>
      <c r="D21724">
        <v>154943000000</v>
      </c>
      <c r="E21724">
        <v>2020</v>
      </c>
    </row>
    <row r="21725" spans="1:5" x14ac:dyDescent="0.25">
      <c r="A21725" t="s">
        <v>406</v>
      </c>
      <c r="B21725" t="s">
        <v>1</v>
      </c>
      <c r="C21725" t="s">
        <v>442</v>
      </c>
      <c r="D21725">
        <v>4405000000</v>
      </c>
      <c r="E21725">
        <v>2018</v>
      </c>
    </row>
    <row r="21726" spans="1:5" x14ac:dyDescent="0.25">
      <c r="A21726" t="s">
        <v>406</v>
      </c>
      <c r="B21726" t="s">
        <v>1</v>
      </c>
      <c r="C21726" t="s">
        <v>442</v>
      </c>
      <c r="D21726">
        <v>1876000000</v>
      </c>
      <c r="E21726">
        <v>2019</v>
      </c>
    </row>
    <row r="21727" spans="1:5" x14ac:dyDescent="0.25">
      <c r="A21727" t="s">
        <v>406</v>
      </c>
      <c r="B21727" t="s">
        <v>1</v>
      </c>
      <c r="C21727" t="s">
        <v>442</v>
      </c>
      <c r="D21727">
        <v>5873000000</v>
      </c>
      <c r="E21727">
        <v>2020</v>
      </c>
    </row>
    <row r="21728" spans="1:5" x14ac:dyDescent="0.25">
      <c r="A21728" t="s">
        <v>406</v>
      </c>
      <c r="B21728" t="s">
        <v>1</v>
      </c>
      <c r="C21728" t="s">
        <v>443</v>
      </c>
      <c r="D21728">
        <v>0</v>
      </c>
      <c r="E21728">
        <v>2018</v>
      </c>
    </row>
    <row r="21729" spans="1:5" x14ac:dyDescent="0.25">
      <c r="A21729" t="s">
        <v>406</v>
      </c>
      <c r="B21729" t="s">
        <v>1</v>
      </c>
      <c r="C21729" t="s">
        <v>443</v>
      </c>
      <c r="D21729">
        <v>0</v>
      </c>
      <c r="E21729">
        <v>2019</v>
      </c>
    </row>
    <row r="21730" spans="1:5" x14ac:dyDescent="0.25">
      <c r="A21730" t="s">
        <v>406</v>
      </c>
      <c r="B21730" t="s">
        <v>1</v>
      </c>
      <c r="C21730" t="s">
        <v>443</v>
      </c>
      <c r="D21730">
        <v>0</v>
      </c>
      <c r="E21730">
        <v>2020</v>
      </c>
    </row>
    <row r="21731" spans="1:5" x14ac:dyDescent="0.25">
      <c r="A21731" t="s">
        <v>406</v>
      </c>
      <c r="B21731" t="s">
        <v>1</v>
      </c>
      <c r="C21731" t="s">
        <v>444</v>
      </c>
      <c r="D21731">
        <v>-1437000000</v>
      </c>
      <c r="E21731">
        <v>2018</v>
      </c>
    </row>
    <row r="21732" spans="1:5" x14ac:dyDescent="0.25">
      <c r="A21732" t="s">
        <v>406</v>
      </c>
      <c r="B21732" t="s">
        <v>1</v>
      </c>
      <c r="C21732" t="s">
        <v>444</v>
      </c>
      <c r="D21732">
        <v>12035000000</v>
      </c>
      <c r="E21732">
        <v>2019</v>
      </c>
    </row>
    <row r="21733" spans="1:5" x14ac:dyDescent="0.25">
      <c r="A21733" t="s">
        <v>406</v>
      </c>
      <c r="B21733" t="s">
        <v>1</v>
      </c>
      <c r="C21733" t="s">
        <v>444</v>
      </c>
      <c r="D21733">
        <v>-1071000000</v>
      </c>
      <c r="E21733">
        <v>2020</v>
      </c>
    </row>
    <row r="21734" spans="1:5" x14ac:dyDescent="0.25">
      <c r="A21734" t="s">
        <v>406</v>
      </c>
      <c r="B21734" t="s">
        <v>1</v>
      </c>
      <c r="C21734" t="s">
        <v>445</v>
      </c>
      <c r="D21734">
        <v>0</v>
      </c>
      <c r="E21734">
        <v>2018</v>
      </c>
    </row>
    <row r="21735" spans="1:5" x14ac:dyDescent="0.25">
      <c r="A21735" t="s">
        <v>406</v>
      </c>
      <c r="B21735" t="s">
        <v>1</v>
      </c>
      <c r="C21735" t="s">
        <v>445</v>
      </c>
      <c r="D21735">
        <v>0</v>
      </c>
      <c r="E21735">
        <v>2019</v>
      </c>
    </row>
    <row r="21736" spans="1:5" x14ac:dyDescent="0.25">
      <c r="A21736" t="s">
        <v>406</v>
      </c>
      <c r="B21736" t="s">
        <v>1</v>
      </c>
      <c r="C21736" t="s">
        <v>445</v>
      </c>
      <c r="D21736">
        <v>0</v>
      </c>
      <c r="E21736">
        <v>2020</v>
      </c>
    </row>
    <row r="21737" spans="1:5" x14ac:dyDescent="0.25">
      <c r="A21737" t="s">
        <v>406</v>
      </c>
      <c r="B21737" t="s">
        <v>1</v>
      </c>
      <c r="C21737" t="s">
        <v>446</v>
      </c>
      <c r="D21737">
        <v>0</v>
      </c>
      <c r="E21737">
        <v>2018</v>
      </c>
    </row>
    <row r="21738" spans="1:5" x14ac:dyDescent="0.25">
      <c r="A21738" t="s">
        <v>406</v>
      </c>
      <c r="B21738" t="s">
        <v>1</v>
      </c>
      <c r="C21738" t="s">
        <v>446</v>
      </c>
      <c r="D21738">
        <v>0</v>
      </c>
      <c r="E21738">
        <v>2019</v>
      </c>
    </row>
    <row r="21739" spans="1:5" x14ac:dyDescent="0.25">
      <c r="A21739" t="s">
        <v>406</v>
      </c>
      <c r="B21739" t="s">
        <v>1</v>
      </c>
      <c r="C21739" t="s">
        <v>446</v>
      </c>
      <c r="D21739">
        <v>0</v>
      </c>
      <c r="E21739">
        <v>2020</v>
      </c>
    </row>
    <row r="21740" spans="1:5" x14ac:dyDescent="0.25">
      <c r="A21740" t="s">
        <v>406</v>
      </c>
      <c r="B21740" t="s">
        <v>1</v>
      </c>
      <c r="C21740" t="s">
        <v>447</v>
      </c>
      <c r="D21740">
        <v>-19177000000</v>
      </c>
      <c r="E21740">
        <v>2018</v>
      </c>
    </row>
    <row r="21741" spans="1:5" x14ac:dyDescent="0.25">
      <c r="A21741" t="s">
        <v>406</v>
      </c>
      <c r="B21741" t="s">
        <v>1</v>
      </c>
      <c r="C21741" t="s">
        <v>447</v>
      </c>
      <c r="D21741">
        <v>-2537000000</v>
      </c>
      <c r="E21741">
        <v>2019</v>
      </c>
    </row>
    <row r="21742" spans="1:5" x14ac:dyDescent="0.25">
      <c r="A21742" t="s">
        <v>406</v>
      </c>
      <c r="B21742" t="s">
        <v>1</v>
      </c>
      <c r="C21742" t="s">
        <v>447</v>
      </c>
      <c r="D21742">
        <v>-14299000000</v>
      </c>
      <c r="E21742">
        <v>2020</v>
      </c>
    </row>
    <row r="21743" spans="1:5" x14ac:dyDescent="0.25">
      <c r="A21743" t="s">
        <v>406</v>
      </c>
      <c r="B21743" t="s">
        <v>1</v>
      </c>
      <c r="C21743" t="s">
        <v>448</v>
      </c>
      <c r="D21743">
        <v>0</v>
      </c>
      <c r="E21743">
        <v>2018</v>
      </c>
    </row>
    <row r="21744" spans="1:5" x14ac:dyDescent="0.25">
      <c r="A21744" t="s">
        <v>406</v>
      </c>
      <c r="B21744" t="s">
        <v>1</v>
      </c>
      <c r="C21744" t="s">
        <v>448</v>
      </c>
      <c r="D21744">
        <v>0</v>
      </c>
      <c r="E21744">
        <v>2019</v>
      </c>
    </row>
    <row r="21745" spans="1:5" x14ac:dyDescent="0.25">
      <c r="A21745" t="s">
        <v>406</v>
      </c>
      <c r="B21745" t="s">
        <v>1</v>
      </c>
      <c r="C21745" t="s">
        <v>448</v>
      </c>
      <c r="D21745">
        <v>0</v>
      </c>
      <c r="E21745">
        <v>2020</v>
      </c>
    </row>
    <row r="21746" spans="1:5" x14ac:dyDescent="0.25">
      <c r="A21746" t="s">
        <v>406</v>
      </c>
      <c r="B21746" t="s">
        <v>1</v>
      </c>
      <c r="C21746" t="s">
        <v>449</v>
      </c>
      <c r="D21746">
        <v>-9079000000</v>
      </c>
      <c r="E21746">
        <v>2018</v>
      </c>
    </row>
    <row r="21747" spans="1:5" x14ac:dyDescent="0.25">
      <c r="A21747" t="s">
        <v>406</v>
      </c>
      <c r="B21747" t="s">
        <v>1</v>
      </c>
      <c r="C21747" t="s">
        <v>449</v>
      </c>
      <c r="D21747">
        <v>-24036000000</v>
      </c>
      <c r="E21747">
        <v>2019</v>
      </c>
    </row>
    <row r="21748" spans="1:5" x14ac:dyDescent="0.25">
      <c r="A21748" t="s">
        <v>406</v>
      </c>
      <c r="B21748" t="s">
        <v>1</v>
      </c>
      <c r="C21748" t="s">
        <v>449</v>
      </c>
      <c r="D21748">
        <v>-9128000000</v>
      </c>
      <c r="E21748">
        <v>2020</v>
      </c>
    </row>
    <row r="21749" spans="1:5" x14ac:dyDescent="0.25">
      <c r="A21749" t="s">
        <v>406</v>
      </c>
      <c r="B21749" t="s">
        <v>1</v>
      </c>
      <c r="C21749" t="s">
        <v>450</v>
      </c>
      <c r="D21749">
        <v>0</v>
      </c>
      <c r="E21749">
        <v>2018</v>
      </c>
    </row>
    <row r="21750" spans="1:5" x14ac:dyDescent="0.25">
      <c r="A21750" t="s">
        <v>406</v>
      </c>
      <c r="B21750" t="s">
        <v>1</v>
      </c>
      <c r="C21750" t="s">
        <v>450</v>
      </c>
      <c r="D21750">
        <v>0</v>
      </c>
      <c r="E21750">
        <v>2019</v>
      </c>
    </row>
    <row r="21751" spans="1:5" x14ac:dyDescent="0.25">
      <c r="A21751" t="s">
        <v>406</v>
      </c>
      <c r="B21751" t="s">
        <v>1</v>
      </c>
      <c r="C21751" t="s">
        <v>450</v>
      </c>
      <c r="D21751">
        <v>0</v>
      </c>
      <c r="E21751">
        <v>2020</v>
      </c>
    </row>
    <row r="21752" spans="1:5" x14ac:dyDescent="0.25">
      <c r="A21752" t="s">
        <v>406</v>
      </c>
      <c r="B21752" t="s">
        <v>1</v>
      </c>
      <c r="C21752" t="s">
        <v>451</v>
      </c>
      <c r="D21752">
        <v>-8629000000</v>
      </c>
      <c r="E21752">
        <v>2018</v>
      </c>
    </row>
    <row r="21753" spans="1:5" x14ac:dyDescent="0.25">
      <c r="A21753" t="s">
        <v>406</v>
      </c>
      <c r="B21753" t="s">
        <v>1</v>
      </c>
      <c r="C21753" t="s">
        <v>451</v>
      </c>
      <c r="D21753">
        <v>-6330000000</v>
      </c>
      <c r="E21753">
        <v>2019</v>
      </c>
    </row>
    <row r="21754" spans="1:5" x14ac:dyDescent="0.25">
      <c r="A21754" t="s">
        <v>406</v>
      </c>
      <c r="B21754" t="s">
        <v>1</v>
      </c>
      <c r="C21754" t="s">
        <v>451</v>
      </c>
      <c r="D21754">
        <v>-6080000000</v>
      </c>
      <c r="E21754">
        <v>2020</v>
      </c>
    </row>
    <row r="21755" spans="1:5" x14ac:dyDescent="0.25">
      <c r="A21755" t="s">
        <v>406</v>
      </c>
      <c r="B21755" t="s">
        <v>1</v>
      </c>
      <c r="C21755" t="s">
        <v>452</v>
      </c>
      <c r="D21755">
        <v>0</v>
      </c>
      <c r="E21755">
        <v>2018</v>
      </c>
    </row>
    <row r="21756" spans="1:5" x14ac:dyDescent="0.25">
      <c r="A21756" t="s">
        <v>406</v>
      </c>
      <c r="B21756" t="s">
        <v>1</v>
      </c>
      <c r="C21756" t="s">
        <v>452</v>
      </c>
      <c r="D21756">
        <v>0</v>
      </c>
      <c r="E21756">
        <v>2019</v>
      </c>
    </row>
    <row r="21757" spans="1:5" x14ac:dyDescent="0.25">
      <c r="A21757" t="s">
        <v>406</v>
      </c>
      <c r="B21757" t="s">
        <v>1</v>
      </c>
      <c r="C21757" t="s">
        <v>452</v>
      </c>
      <c r="D21757">
        <v>0</v>
      </c>
      <c r="E21757">
        <v>2020</v>
      </c>
    </row>
    <row r="21758" spans="1:5" x14ac:dyDescent="0.25">
      <c r="A21758" t="s">
        <v>406</v>
      </c>
      <c r="B21758" t="s">
        <v>1</v>
      </c>
      <c r="C21758" t="s">
        <v>453</v>
      </c>
      <c r="D21758">
        <v>661000000</v>
      </c>
      <c r="E21758">
        <v>2018</v>
      </c>
    </row>
    <row r="21759" spans="1:5" x14ac:dyDescent="0.25">
      <c r="A21759" t="s">
        <v>406</v>
      </c>
      <c r="B21759" t="s">
        <v>1</v>
      </c>
      <c r="C21759" t="s">
        <v>453</v>
      </c>
      <c r="D21759">
        <v>509000000</v>
      </c>
      <c r="E21759">
        <v>2019</v>
      </c>
    </row>
    <row r="21760" spans="1:5" x14ac:dyDescent="0.25">
      <c r="A21760" t="s">
        <v>406</v>
      </c>
      <c r="B21760" t="s">
        <v>1</v>
      </c>
      <c r="C21760" t="s">
        <v>453</v>
      </c>
      <c r="D21760">
        <v>320000000</v>
      </c>
      <c r="E21760">
        <v>2020</v>
      </c>
    </row>
    <row r="21761" spans="1:5" x14ac:dyDescent="0.25">
      <c r="A21761" t="s">
        <v>406</v>
      </c>
      <c r="B21761" t="s">
        <v>1</v>
      </c>
      <c r="C21761" t="s">
        <v>454</v>
      </c>
      <c r="D21761">
        <v>9862000000</v>
      </c>
      <c r="E21761">
        <v>2018</v>
      </c>
    </row>
    <row r="21762" spans="1:5" x14ac:dyDescent="0.25">
      <c r="A21762" t="s">
        <v>406</v>
      </c>
      <c r="B21762" t="s">
        <v>1</v>
      </c>
      <c r="C21762" t="s">
        <v>454</v>
      </c>
      <c r="D21762">
        <v>6670000000</v>
      </c>
      <c r="E21762">
        <v>2019</v>
      </c>
    </row>
    <row r="21763" spans="1:5" x14ac:dyDescent="0.25">
      <c r="A21763" t="s">
        <v>406</v>
      </c>
      <c r="B21763" t="s">
        <v>1</v>
      </c>
      <c r="C21763" t="s">
        <v>454</v>
      </c>
      <c r="D21763">
        <v>14881000000</v>
      </c>
      <c r="E21763">
        <v>2020</v>
      </c>
    </row>
    <row r="21764" spans="1:5" x14ac:dyDescent="0.25">
      <c r="A21764" t="s">
        <v>406</v>
      </c>
      <c r="B21764" t="s">
        <v>1</v>
      </c>
      <c r="C21764" t="s">
        <v>24</v>
      </c>
      <c r="D21764">
        <v>10523000000</v>
      </c>
      <c r="E21764">
        <v>2018</v>
      </c>
    </row>
    <row r="21765" spans="1:5" x14ac:dyDescent="0.25">
      <c r="A21765" t="s">
        <v>406</v>
      </c>
      <c r="B21765" t="s">
        <v>1</v>
      </c>
      <c r="C21765" t="s">
        <v>24</v>
      </c>
      <c r="D21765">
        <v>7179000000</v>
      </c>
      <c r="E21765">
        <v>2019</v>
      </c>
    </row>
    <row r="21766" spans="1:5" x14ac:dyDescent="0.25">
      <c r="A21766" t="s">
        <v>406</v>
      </c>
      <c r="B21766" t="s">
        <v>1</v>
      </c>
      <c r="C21766" t="s">
        <v>24</v>
      </c>
      <c r="D21766">
        <v>15201000000</v>
      </c>
      <c r="E21766">
        <v>2020</v>
      </c>
    </row>
    <row r="21767" spans="1:5" x14ac:dyDescent="0.25">
      <c r="A21767" t="s">
        <v>406</v>
      </c>
      <c r="B21767" t="s">
        <v>1</v>
      </c>
      <c r="C21767" t="s">
        <v>455</v>
      </c>
      <c r="D21767">
        <v>107675000000</v>
      </c>
      <c r="E21767">
        <v>2018</v>
      </c>
    </row>
    <row r="21768" spans="1:5" x14ac:dyDescent="0.25">
      <c r="A21768" t="s">
        <v>406</v>
      </c>
      <c r="B21768" t="s">
        <v>1</v>
      </c>
      <c r="C21768" t="s">
        <v>455</v>
      </c>
      <c r="D21768">
        <v>104317000000</v>
      </c>
      <c r="E21768">
        <v>2019</v>
      </c>
    </row>
    <row r="21769" spans="1:5" x14ac:dyDescent="0.25">
      <c r="A21769" t="s">
        <v>406</v>
      </c>
      <c r="B21769" t="s">
        <v>1</v>
      </c>
      <c r="C21769" t="s">
        <v>455</v>
      </c>
      <c r="D21769">
        <v>105208000000</v>
      </c>
      <c r="E21769">
        <v>2020</v>
      </c>
    </row>
    <row r="21770" spans="1:5" x14ac:dyDescent="0.25">
      <c r="A21770" t="s">
        <v>406</v>
      </c>
      <c r="B21770" t="s">
        <v>1</v>
      </c>
      <c r="C21770" t="s">
        <v>14</v>
      </c>
      <c r="D21770">
        <v>144858000000</v>
      </c>
      <c r="E21770">
        <v>2018</v>
      </c>
    </row>
    <row r="21771" spans="1:5" x14ac:dyDescent="0.25">
      <c r="A21771" t="s">
        <v>406</v>
      </c>
      <c r="B21771" t="s">
        <v>1</v>
      </c>
      <c r="C21771" t="s">
        <v>14</v>
      </c>
      <c r="D21771">
        <v>157398000000</v>
      </c>
      <c r="E21771">
        <v>2019</v>
      </c>
    </row>
    <row r="21772" spans="1:5" x14ac:dyDescent="0.25">
      <c r="A21772" t="s">
        <v>406</v>
      </c>
      <c r="B21772" t="s">
        <v>1</v>
      </c>
      <c r="C21772" t="s">
        <v>14</v>
      </c>
      <c r="D21772">
        <v>174689000000</v>
      </c>
      <c r="E21772">
        <v>2020</v>
      </c>
    </row>
    <row r="21773" spans="1:5" x14ac:dyDescent="0.25">
      <c r="A21773" t="s">
        <v>406</v>
      </c>
      <c r="B21773" t="s">
        <v>1</v>
      </c>
      <c r="C21773" t="s">
        <v>17</v>
      </c>
      <c r="D21773">
        <v>36825000000</v>
      </c>
      <c r="E21773">
        <v>2018</v>
      </c>
    </row>
    <row r="21774" spans="1:5" x14ac:dyDescent="0.25">
      <c r="A21774" t="s">
        <v>406</v>
      </c>
      <c r="B21774" t="s">
        <v>1</v>
      </c>
      <c r="C21774" t="s">
        <v>17</v>
      </c>
      <c r="D21774">
        <v>43520000000</v>
      </c>
      <c r="E21774">
        <v>2019</v>
      </c>
    </row>
    <row r="21775" spans="1:5" x14ac:dyDescent="0.25">
      <c r="A21775" t="s">
        <v>406</v>
      </c>
      <c r="B21775" t="s">
        <v>1</v>
      </c>
      <c r="C21775" t="s">
        <v>17</v>
      </c>
      <c r="D21775">
        <v>64192000000</v>
      </c>
      <c r="E21775">
        <v>2020</v>
      </c>
    </row>
    <row r="21776" spans="1:5" x14ac:dyDescent="0.25">
      <c r="A21776" t="s">
        <v>406</v>
      </c>
      <c r="B21776" t="s">
        <v>1</v>
      </c>
      <c r="C21776" t="s">
        <v>456</v>
      </c>
      <c r="D21776">
        <v>106510000000</v>
      </c>
      <c r="E21776">
        <v>2018</v>
      </c>
    </row>
    <row r="21777" spans="1:5" x14ac:dyDescent="0.25">
      <c r="A21777" t="s">
        <v>406</v>
      </c>
      <c r="B21777" t="s">
        <v>1</v>
      </c>
      <c r="C21777" t="s">
        <v>456</v>
      </c>
      <c r="D21777">
        <v>107147000000</v>
      </c>
      <c r="E21777">
        <v>2019</v>
      </c>
    </row>
    <row r="21778" spans="1:5" x14ac:dyDescent="0.25">
      <c r="A21778" t="s">
        <v>406</v>
      </c>
      <c r="B21778" t="s">
        <v>1</v>
      </c>
      <c r="C21778" t="s">
        <v>456</v>
      </c>
      <c r="D21778">
        <v>108791000000</v>
      </c>
      <c r="E21778">
        <v>2020</v>
      </c>
    </row>
    <row r="21779" spans="1:5" x14ac:dyDescent="0.25">
      <c r="A21779" t="s">
        <v>406</v>
      </c>
      <c r="B21779" t="s">
        <v>1</v>
      </c>
      <c r="C21779" t="s">
        <v>457</v>
      </c>
      <c r="D21779">
        <v>0</v>
      </c>
      <c r="E21779">
        <v>2018</v>
      </c>
    </row>
    <row r="21780" spans="1:5" x14ac:dyDescent="0.25">
      <c r="A21780" t="s">
        <v>406</v>
      </c>
      <c r="B21780" t="s">
        <v>1</v>
      </c>
      <c r="C21780" t="s">
        <v>457</v>
      </c>
      <c r="D21780">
        <v>1958000000</v>
      </c>
      <c r="E21780">
        <v>2020</v>
      </c>
    </row>
    <row r="21781" spans="1:5" x14ac:dyDescent="0.25">
      <c r="A21781" t="s">
        <v>406</v>
      </c>
      <c r="B21781" t="s">
        <v>1</v>
      </c>
      <c r="C21781" t="s">
        <v>494</v>
      </c>
      <c r="D21781">
        <v>0</v>
      </c>
      <c r="E21781">
        <v>2019</v>
      </c>
    </row>
    <row r="21782" spans="1:5" x14ac:dyDescent="0.25">
      <c r="A21782" t="s">
        <v>406</v>
      </c>
      <c r="B21782" t="s">
        <v>1</v>
      </c>
      <c r="C21782" t="s">
        <v>458</v>
      </c>
      <c r="D21782">
        <v>106510000000</v>
      </c>
      <c r="E21782">
        <v>2018</v>
      </c>
    </row>
    <row r="21783" spans="1:5" x14ac:dyDescent="0.25">
      <c r="A21783" t="s">
        <v>406</v>
      </c>
      <c r="B21783" t="s">
        <v>1</v>
      </c>
      <c r="C21783" t="s">
        <v>458</v>
      </c>
      <c r="D21783">
        <v>107147000000</v>
      </c>
      <c r="E21783">
        <v>2019</v>
      </c>
    </row>
    <row r="21784" spans="1:5" x14ac:dyDescent="0.25">
      <c r="A21784" t="s">
        <v>406</v>
      </c>
      <c r="B21784" t="s">
        <v>1</v>
      </c>
      <c r="C21784" t="s">
        <v>458</v>
      </c>
      <c r="D21784">
        <v>108791000000</v>
      </c>
      <c r="E21784">
        <v>2020</v>
      </c>
    </row>
    <row r="21785" spans="1:5" x14ac:dyDescent="0.25">
      <c r="A21785" t="s">
        <v>406</v>
      </c>
      <c r="B21785" t="s">
        <v>1</v>
      </c>
      <c r="C21785" t="s">
        <v>459</v>
      </c>
      <c r="D21785">
        <v>20437000000</v>
      </c>
      <c r="E21785">
        <v>2018</v>
      </c>
    </row>
    <row r="21786" spans="1:5" x14ac:dyDescent="0.25">
      <c r="A21786" t="s">
        <v>406</v>
      </c>
      <c r="B21786" t="s">
        <v>1</v>
      </c>
      <c r="C21786" t="s">
        <v>459</v>
      </c>
      <c r="D21786">
        <v>21957000000</v>
      </c>
      <c r="E21786">
        <v>2019</v>
      </c>
    </row>
    <row r="21787" spans="1:5" x14ac:dyDescent="0.25">
      <c r="A21787" t="s">
        <v>406</v>
      </c>
      <c r="B21787" t="s">
        <v>1</v>
      </c>
      <c r="C21787" t="s">
        <v>459</v>
      </c>
      <c r="D21787">
        <v>20568000000</v>
      </c>
      <c r="E21787">
        <v>2020</v>
      </c>
    </row>
    <row r="21788" spans="1:5" x14ac:dyDescent="0.25">
      <c r="A21788" t="s">
        <v>406</v>
      </c>
      <c r="B21788" t="s">
        <v>1</v>
      </c>
      <c r="C21788" t="s">
        <v>460</v>
      </c>
      <c r="D21788">
        <v>-32858000000</v>
      </c>
      <c r="E21788">
        <v>2018</v>
      </c>
    </row>
    <row r="21789" spans="1:5" x14ac:dyDescent="0.25">
      <c r="A21789" t="s">
        <v>406</v>
      </c>
      <c r="B21789" t="s">
        <v>1</v>
      </c>
      <c r="C21789" t="s">
        <v>460</v>
      </c>
      <c r="D21789">
        <v>-28084000000</v>
      </c>
      <c r="E21789">
        <v>2019</v>
      </c>
    </row>
    <row r="21790" spans="1:5" x14ac:dyDescent="0.25">
      <c r="A21790" t="s">
        <v>406</v>
      </c>
      <c r="B21790" t="s">
        <v>1</v>
      </c>
      <c r="C21790" t="s">
        <v>460</v>
      </c>
      <c r="D21790">
        <v>-24993000000</v>
      </c>
      <c r="E21790">
        <v>2020</v>
      </c>
    </row>
    <row r="21791" spans="1:5" x14ac:dyDescent="0.25">
      <c r="A21791" t="s">
        <v>406</v>
      </c>
      <c r="B21791" t="s">
        <v>1</v>
      </c>
      <c r="C21791" t="s">
        <v>461</v>
      </c>
      <c r="D21791">
        <v>972000000</v>
      </c>
      <c r="E21791">
        <v>2018</v>
      </c>
    </row>
    <row r="21792" spans="1:5" x14ac:dyDescent="0.25">
      <c r="A21792" t="s">
        <v>406</v>
      </c>
      <c r="B21792" t="s">
        <v>1</v>
      </c>
      <c r="C21792" t="s">
        <v>461</v>
      </c>
      <c r="D21792">
        <v>-13692000000</v>
      </c>
      <c r="E21792">
        <v>2019</v>
      </c>
    </row>
    <row r="21793" spans="1:5" x14ac:dyDescent="0.25">
      <c r="A21793" t="s">
        <v>406</v>
      </c>
      <c r="B21793" t="s">
        <v>1</v>
      </c>
      <c r="C21793" t="s">
        <v>461</v>
      </c>
      <c r="D21793">
        <v>1577000000</v>
      </c>
      <c r="E21793">
        <v>2020</v>
      </c>
    </row>
    <row r="21794" spans="1:5" x14ac:dyDescent="0.25">
      <c r="A21794" t="s">
        <v>406</v>
      </c>
      <c r="B21794" t="s">
        <v>1</v>
      </c>
      <c r="C21794" t="s">
        <v>462</v>
      </c>
      <c r="D21794">
        <v>9687000000</v>
      </c>
      <c r="E21794">
        <v>2018</v>
      </c>
    </row>
    <row r="21795" spans="1:5" x14ac:dyDescent="0.25">
      <c r="A21795" t="s">
        <v>406</v>
      </c>
      <c r="B21795" t="s">
        <v>1</v>
      </c>
      <c r="C21795" t="s">
        <v>462</v>
      </c>
      <c r="D21795">
        <v>11074000000</v>
      </c>
      <c r="E21795">
        <v>2019</v>
      </c>
    </row>
    <row r="21796" spans="1:5" x14ac:dyDescent="0.25">
      <c r="A21796" t="s">
        <v>406</v>
      </c>
      <c r="B21796" t="s">
        <v>1</v>
      </c>
      <c r="C21796" t="s">
        <v>462</v>
      </c>
      <c r="D21796">
        <v>11839000000</v>
      </c>
      <c r="E21796">
        <v>2020</v>
      </c>
    </row>
    <row r="21797" spans="1:5" x14ac:dyDescent="0.25">
      <c r="A21797" t="s">
        <v>406</v>
      </c>
      <c r="B21797" t="s">
        <v>1</v>
      </c>
      <c r="C21797" t="s">
        <v>463</v>
      </c>
      <c r="D21797">
        <v>4220000000</v>
      </c>
      <c r="E21797">
        <v>2018</v>
      </c>
    </row>
    <row r="21798" spans="1:5" x14ac:dyDescent="0.25">
      <c r="A21798" t="s">
        <v>406</v>
      </c>
      <c r="B21798" t="s">
        <v>1</v>
      </c>
      <c r="C21798" t="s">
        <v>463</v>
      </c>
      <c r="D21798">
        <v>-113000000</v>
      </c>
      <c r="E21798">
        <v>2019</v>
      </c>
    </row>
    <row r="21799" spans="1:5" x14ac:dyDescent="0.25">
      <c r="A21799" t="s">
        <v>406</v>
      </c>
      <c r="B21799" t="s">
        <v>1</v>
      </c>
      <c r="C21799" t="s">
        <v>463</v>
      </c>
      <c r="D21799">
        <v>-1235000000</v>
      </c>
      <c r="E21799">
        <v>2020</v>
      </c>
    </row>
    <row r="21800" spans="1:5" x14ac:dyDescent="0.25">
      <c r="A21800" t="s">
        <v>406</v>
      </c>
      <c r="B21800" t="s">
        <v>1</v>
      </c>
      <c r="C21800" t="s">
        <v>12</v>
      </c>
      <c r="D21800">
        <v>8867000000</v>
      </c>
      <c r="E21800">
        <v>2018</v>
      </c>
    </row>
    <row r="21801" spans="1:5" x14ac:dyDescent="0.25">
      <c r="A21801" t="s">
        <v>406</v>
      </c>
      <c r="B21801" t="s">
        <v>1</v>
      </c>
      <c r="C21801" t="s">
        <v>12</v>
      </c>
      <c r="D21801">
        <v>3623000000</v>
      </c>
      <c r="E21801">
        <v>2019</v>
      </c>
    </row>
    <row r="21802" spans="1:5" x14ac:dyDescent="0.25">
      <c r="A21802" t="s">
        <v>406</v>
      </c>
      <c r="B21802" t="s">
        <v>1</v>
      </c>
      <c r="C21802" t="s">
        <v>12</v>
      </c>
      <c r="D21802">
        <v>1622000000</v>
      </c>
      <c r="E21802">
        <v>2020</v>
      </c>
    </row>
    <row r="21803" spans="1:5" x14ac:dyDescent="0.25">
      <c r="A21803" t="s">
        <v>406</v>
      </c>
      <c r="B21803" t="s">
        <v>1</v>
      </c>
      <c r="C21803" t="s">
        <v>464</v>
      </c>
      <c r="D21803">
        <v>0</v>
      </c>
      <c r="E21803">
        <v>2018</v>
      </c>
    </row>
    <row r="21804" spans="1:5" x14ac:dyDescent="0.25">
      <c r="A21804" t="s">
        <v>406</v>
      </c>
      <c r="B21804" t="s">
        <v>1</v>
      </c>
      <c r="C21804" t="s">
        <v>464</v>
      </c>
      <c r="D21804">
        <v>729000000</v>
      </c>
      <c r="E21804">
        <v>2019</v>
      </c>
    </row>
    <row r="21805" spans="1:5" x14ac:dyDescent="0.25">
      <c r="A21805" t="s">
        <v>406</v>
      </c>
      <c r="B21805" t="s">
        <v>1</v>
      </c>
      <c r="C21805" t="s">
        <v>464</v>
      </c>
      <c r="D21805">
        <v>1793000000</v>
      </c>
      <c r="E21805">
        <v>2020</v>
      </c>
    </row>
    <row r="21806" spans="1:5" x14ac:dyDescent="0.25">
      <c r="A21806" t="s">
        <v>406</v>
      </c>
      <c r="B21806" t="s">
        <v>1</v>
      </c>
      <c r="C21806" t="s">
        <v>465</v>
      </c>
      <c r="D21806">
        <v>186280000000</v>
      </c>
      <c r="E21806">
        <v>2018</v>
      </c>
    </row>
    <row r="21807" spans="1:5" x14ac:dyDescent="0.25">
      <c r="A21807" t="s">
        <v>406</v>
      </c>
      <c r="B21807" t="s">
        <v>1</v>
      </c>
      <c r="C21807" t="s">
        <v>465</v>
      </c>
      <c r="D21807">
        <v>188114000000</v>
      </c>
      <c r="E21807">
        <v>2019</v>
      </c>
    </row>
    <row r="21808" spans="1:5" x14ac:dyDescent="0.25">
      <c r="A21808" t="s">
        <v>406</v>
      </c>
      <c r="B21808" t="s">
        <v>1</v>
      </c>
      <c r="C21808" t="s">
        <v>465</v>
      </c>
      <c r="D21808">
        <v>38408000000</v>
      </c>
      <c r="E21808">
        <v>2020</v>
      </c>
    </row>
    <row r="21809" spans="1:5" x14ac:dyDescent="0.25">
      <c r="A21809" t="s">
        <v>406</v>
      </c>
      <c r="B21809" t="s">
        <v>1</v>
      </c>
      <c r="C21809" t="s">
        <v>466</v>
      </c>
      <c r="D21809">
        <v>6780000000</v>
      </c>
      <c r="E21809">
        <v>2018</v>
      </c>
    </row>
    <row r="21810" spans="1:5" x14ac:dyDescent="0.25">
      <c r="A21810" t="s">
        <v>406</v>
      </c>
      <c r="B21810" t="s">
        <v>1</v>
      </c>
      <c r="C21810" t="s">
        <v>466</v>
      </c>
      <c r="D21810">
        <v>0</v>
      </c>
      <c r="E21810">
        <v>2019</v>
      </c>
    </row>
    <row r="21811" spans="1:5" x14ac:dyDescent="0.25">
      <c r="A21811" t="s">
        <v>406</v>
      </c>
      <c r="B21811" t="s">
        <v>1</v>
      </c>
      <c r="C21811" t="s">
        <v>466</v>
      </c>
      <c r="D21811">
        <v>20478000000</v>
      </c>
      <c r="E21811">
        <v>2020</v>
      </c>
    </row>
    <row r="21812" spans="1:5" x14ac:dyDescent="0.25">
      <c r="A21812" t="s">
        <v>406</v>
      </c>
      <c r="B21812" t="s">
        <v>1</v>
      </c>
      <c r="C21812" t="s">
        <v>467</v>
      </c>
      <c r="D21812">
        <v>0</v>
      </c>
      <c r="E21812">
        <v>2018</v>
      </c>
    </row>
    <row r="21813" spans="1:5" x14ac:dyDescent="0.25">
      <c r="A21813" t="s">
        <v>406</v>
      </c>
      <c r="B21813" t="s">
        <v>1</v>
      </c>
      <c r="C21813" t="s">
        <v>467</v>
      </c>
      <c r="D21813">
        <v>0</v>
      </c>
      <c r="E21813">
        <v>2019</v>
      </c>
    </row>
    <row r="21814" spans="1:5" x14ac:dyDescent="0.25">
      <c r="A21814" t="s">
        <v>406</v>
      </c>
      <c r="B21814" t="s">
        <v>1</v>
      </c>
      <c r="C21814" t="s">
        <v>467</v>
      </c>
      <c r="D21814">
        <v>0</v>
      </c>
      <c r="E21814">
        <v>2020</v>
      </c>
    </row>
    <row r="21815" spans="1:5" x14ac:dyDescent="0.25">
      <c r="A21815" t="s">
        <v>406</v>
      </c>
      <c r="B21815" t="s">
        <v>1</v>
      </c>
      <c r="C21815" t="s">
        <v>468</v>
      </c>
      <c r="D21815">
        <v>0</v>
      </c>
      <c r="E21815">
        <v>2018</v>
      </c>
    </row>
    <row r="21816" spans="1:5" x14ac:dyDescent="0.25">
      <c r="A21816" t="s">
        <v>406</v>
      </c>
      <c r="B21816" t="s">
        <v>1</v>
      </c>
      <c r="C21816" t="s">
        <v>468</v>
      </c>
      <c r="D21816">
        <v>0</v>
      </c>
      <c r="E21816">
        <v>2019</v>
      </c>
    </row>
    <row r="21817" spans="1:5" x14ac:dyDescent="0.25">
      <c r="A21817" t="s">
        <v>406</v>
      </c>
      <c r="B21817" t="s">
        <v>1</v>
      </c>
      <c r="C21817" t="s">
        <v>468</v>
      </c>
      <c r="D21817">
        <v>0</v>
      </c>
      <c r="E21817">
        <v>2020</v>
      </c>
    </row>
    <row r="21818" spans="1:5" x14ac:dyDescent="0.25">
      <c r="A21818" t="s">
        <v>406</v>
      </c>
      <c r="B21818" t="s">
        <v>1</v>
      </c>
      <c r="C21818" t="s">
        <v>469</v>
      </c>
      <c r="D21818">
        <v>6124000000</v>
      </c>
      <c r="E21818">
        <v>2018</v>
      </c>
    </row>
    <row r="21819" spans="1:5" x14ac:dyDescent="0.25">
      <c r="A21819" t="s">
        <v>406</v>
      </c>
      <c r="B21819" t="s">
        <v>1</v>
      </c>
      <c r="C21819" t="s">
        <v>469</v>
      </c>
      <c r="D21819">
        <v>6102000000</v>
      </c>
      <c r="E21819">
        <v>2019</v>
      </c>
    </row>
    <row r="21820" spans="1:5" x14ac:dyDescent="0.25">
      <c r="A21820" t="s">
        <v>406</v>
      </c>
      <c r="B21820" t="s">
        <v>1</v>
      </c>
      <c r="C21820" t="s">
        <v>469</v>
      </c>
      <c r="D21820">
        <v>6048000000</v>
      </c>
      <c r="E21820">
        <v>2020</v>
      </c>
    </row>
    <row r="21821" spans="1:5" x14ac:dyDescent="0.25">
      <c r="A21821" t="s">
        <v>406</v>
      </c>
      <c r="B21821" t="s">
        <v>1</v>
      </c>
      <c r="C21821" t="s">
        <v>470</v>
      </c>
      <c r="D21821">
        <v>0</v>
      </c>
      <c r="E21821">
        <v>2018</v>
      </c>
    </row>
    <row r="21822" spans="1:5" x14ac:dyDescent="0.25">
      <c r="A21822" t="s">
        <v>406</v>
      </c>
      <c r="B21822" t="s">
        <v>1</v>
      </c>
      <c r="C21822" t="s">
        <v>470</v>
      </c>
      <c r="D21822">
        <v>0</v>
      </c>
      <c r="E21822">
        <v>2019</v>
      </c>
    </row>
    <row r="21823" spans="1:5" x14ac:dyDescent="0.25">
      <c r="A21823" t="s">
        <v>406</v>
      </c>
      <c r="B21823" t="s">
        <v>1</v>
      </c>
      <c r="C21823" t="s">
        <v>470</v>
      </c>
      <c r="D21823">
        <v>0</v>
      </c>
      <c r="E21823">
        <v>2020</v>
      </c>
    </row>
    <row r="21824" spans="1:5" x14ac:dyDescent="0.25">
      <c r="A21824" t="s">
        <v>406</v>
      </c>
      <c r="B21824" t="s">
        <v>1</v>
      </c>
      <c r="C21824" t="s">
        <v>471</v>
      </c>
      <c r="D21824">
        <v>0</v>
      </c>
      <c r="E21824">
        <v>2018</v>
      </c>
    </row>
    <row r="21825" spans="1:5" x14ac:dyDescent="0.25">
      <c r="A21825" t="s">
        <v>406</v>
      </c>
      <c r="B21825" t="s">
        <v>1</v>
      </c>
      <c r="C21825" t="s">
        <v>471</v>
      </c>
      <c r="D21825">
        <v>0</v>
      </c>
      <c r="E21825">
        <v>2019</v>
      </c>
    </row>
    <row r="21826" spans="1:5" x14ac:dyDescent="0.25">
      <c r="A21826" t="s">
        <v>406</v>
      </c>
      <c r="B21826" t="s">
        <v>1</v>
      </c>
      <c r="C21826" t="s">
        <v>471</v>
      </c>
      <c r="D21826">
        <v>0</v>
      </c>
      <c r="E21826">
        <v>2020</v>
      </c>
    </row>
    <row r="21827" spans="1:5" x14ac:dyDescent="0.25">
      <c r="A21827" t="s">
        <v>406</v>
      </c>
      <c r="B21827" t="s">
        <v>1</v>
      </c>
      <c r="C21827" t="s">
        <v>472</v>
      </c>
      <c r="D21827">
        <v>0</v>
      </c>
      <c r="E21827">
        <v>2018</v>
      </c>
    </row>
    <row r="21828" spans="1:5" x14ac:dyDescent="0.25">
      <c r="A21828" t="s">
        <v>406</v>
      </c>
      <c r="B21828" t="s">
        <v>1</v>
      </c>
      <c r="C21828" t="s">
        <v>472</v>
      </c>
      <c r="D21828">
        <v>0</v>
      </c>
      <c r="E21828">
        <v>2019</v>
      </c>
    </row>
    <row r="21829" spans="1:5" x14ac:dyDescent="0.25">
      <c r="A21829" t="s">
        <v>406</v>
      </c>
      <c r="B21829" t="s">
        <v>1</v>
      </c>
      <c r="C21829" t="s">
        <v>472</v>
      </c>
      <c r="D21829">
        <v>0</v>
      </c>
      <c r="E21829">
        <v>2020</v>
      </c>
    </row>
    <row r="21830" spans="1:5" x14ac:dyDescent="0.25">
      <c r="A21830" t="s">
        <v>406</v>
      </c>
      <c r="B21830" t="s">
        <v>1</v>
      </c>
      <c r="C21830" t="s">
        <v>473</v>
      </c>
      <c r="D21830">
        <v>0</v>
      </c>
      <c r="E21830">
        <v>2018</v>
      </c>
    </row>
    <row r="21831" spans="1:5" x14ac:dyDescent="0.25">
      <c r="A21831" t="s">
        <v>406</v>
      </c>
      <c r="B21831" t="s">
        <v>1</v>
      </c>
      <c r="C21831" t="s">
        <v>473</v>
      </c>
      <c r="D21831">
        <v>0</v>
      </c>
      <c r="E21831">
        <v>2019</v>
      </c>
    </row>
    <row r="21832" spans="1:5" x14ac:dyDescent="0.25">
      <c r="A21832" t="s">
        <v>406</v>
      </c>
      <c r="B21832" t="s">
        <v>1</v>
      </c>
      <c r="C21832" t="s">
        <v>473</v>
      </c>
      <c r="D21832">
        <v>0</v>
      </c>
      <c r="E21832">
        <v>2020</v>
      </c>
    </row>
    <row r="21833" spans="1:5" x14ac:dyDescent="0.25">
      <c r="A21833" t="s">
        <v>406</v>
      </c>
      <c r="B21833" t="s">
        <v>1</v>
      </c>
      <c r="C21833" t="s">
        <v>474</v>
      </c>
      <c r="D21833">
        <v>0</v>
      </c>
      <c r="E21833">
        <v>2018</v>
      </c>
    </row>
    <row r="21834" spans="1:5" x14ac:dyDescent="0.25">
      <c r="A21834" t="s">
        <v>406</v>
      </c>
      <c r="B21834" t="s">
        <v>1</v>
      </c>
      <c r="C21834" t="s">
        <v>474</v>
      </c>
      <c r="D21834">
        <v>0</v>
      </c>
      <c r="E21834">
        <v>2019</v>
      </c>
    </row>
    <row r="21835" spans="1:5" x14ac:dyDescent="0.25">
      <c r="A21835" t="s">
        <v>406</v>
      </c>
      <c r="B21835" t="s">
        <v>1</v>
      </c>
      <c r="C21835" t="s">
        <v>474</v>
      </c>
      <c r="D21835">
        <v>0</v>
      </c>
      <c r="E21835">
        <v>2020</v>
      </c>
    </row>
    <row r="21836" spans="1:5" x14ac:dyDescent="0.25">
      <c r="A21836" t="s">
        <v>406</v>
      </c>
      <c r="B21836" t="s">
        <v>1</v>
      </c>
      <c r="C21836" t="s">
        <v>475</v>
      </c>
      <c r="D21836">
        <v>0</v>
      </c>
      <c r="E21836">
        <v>2018</v>
      </c>
    </row>
    <row r="21837" spans="1:5" x14ac:dyDescent="0.25">
      <c r="A21837" t="s">
        <v>406</v>
      </c>
      <c r="B21837" t="s">
        <v>1</v>
      </c>
      <c r="C21837" t="s">
        <v>475</v>
      </c>
      <c r="D21837">
        <v>0</v>
      </c>
      <c r="E21837">
        <v>2019</v>
      </c>
    </row>
    <row r="21838" spans="1:5" x14ac:dyDescent="0.25">
      <c r="A21838" t="s">
        <v>406</v>
      </c>
      <c r="B21838" t="s">
        <v>1</v>
      </c>
      <c r="C21838" t="s">
        <v>475</v>
      </c>
      <c r="D21838">
        <v>0</v>
      </c>
      <c r="E21838">
        <v>2020</v>
      </c>
    </row>
    <row r="21839" spans="1:5" x14ac:dyDescent="0.25">
      <c r="A21839" t="s">
        <v>406</v>
      </c>
      <c r="B21839" t="s">
        <v>1</v>
      </c>
      <c r="C21839" t="s">
        <v>476</v>
      </c>
      <c r="D21839">
        <v>0</v>
      </c>
      <c r="E21839">
        <v>2018</v>
      </c>
    </row>
    <row r="21840" spans="1:5" x14ac:dyDescent="0.25">
      <c r="A21840" t="s">
        <v>406</v>
      </c>
      <c r="B21840" t="s">
        <v>1</v>
      </c>
      <c r="C21840" t="s">
        <v>476</v>
      </c>
      <c r="D21840">
        <v>0</v>
      </c>
      <c r="E21840">
        <v>2019</v>
      </c>
    </row>
    <row r="21841" spans="1:5" x14ac:dyDescent="0.25">
      <c r="A21841" t="s">
        <v>406</v>
      </c>
      <c r="B21841" t="s">
        <v>1</v>
      </c>
      <c r="C21841" t="s">
        <v>476</v>
      </c>
      <c r="D21841">
        <v>0</v>
      </c>
      <c r="E21841">
        <v>2020</v>
      </c>
    </row>
    <row r="21842" spans="1:5" x14ac:dyDescent="0.25">
      <c r="A21842" t="s">
        <v>406</v>
      </c>
      <c r="B21842" t="s">
        <v>1</v>
      </c>
      <c r="C21842" t="s">
        <v>477</v>
      </c>
      <c r="D21842">
        <v>8296000000</v>
      </c>
      <c r="E21842">
        <v>2018</v>
      </c>
    </row>
    <row r="21843" spans="1:5" x14ac:dyDescent="0.25">
      <c r="A21843" t="s">
        <v>406</v>
      </c>
      <c r="B21843" t="s">
        <v>1</v>
      </c>
      <c r="C21843" t="s">
        <v>477</v>
      </c>
      <c r="D21843">
        <v>7410000000</v>
      </c>
      <c r="E21843">
        <v>2019</v>
      </c>
    </row>
    <row r="21844" spans="1:5" x14ac:dyDescent="0.25">
      <c r="A21844" t="s">
        <v>406</v>
      </c>
      <c r="B21844" t="s">
        <v>1</v>
      </c>
      <c r="C21844" t="s">
        <v>477</v>
      </c>
      <c r="D21844">
        <v>5717000000</v>
      </c>
      <c r="E21844">
        <v>2020</v>
      </c>
    </row>
    <row r="21845" spans="1:5" x14ac:dyDescent="0.25">
      <c r="A21845" t="s">
        <v>406</v>
      </c>
      <c r="B21845" t="s">
        <v>1</v>
      </c>
      <c r="C21845" t="s">
        <v>478</v>
      </c>
      <c r="D21845">
        <v>0</v>
      </c>
      <c r="E21845">
        <v>2018</v>
      </c>
    </row>
    <row r="21846" spans="1:5" x14ac:dyDescent="0.25">
      <c r="A21846" t="s">
        <v>406</v>
      </c>
      <c r="B21846" t="s">
        <v>1</v>
      </c>
      <c r="C21846" t="s">
        <v>478</v>
      </c>
      <c r="D21846">
        <v>0</v>
      </c>
      <c r="E21846">
        <v>2019</v>
      </c>
    </row>
    <row r="21847" spans="1:5" x14ac:dyDescent="0.25">
      <c r="A21847" t="s">
        <v>406</v>
      </c>
      <c r="B21847" t="s">
        <v>1</v>
      </c>
      <c r="C21847" t="s">
        <v>478</v>
      </c>
      <c r="D21847">
        <v>0</v>
      </c>
      <c r="E21847">
        <v>2020</v>
      </c>
    </row>
    <row r="21848" spans="1:5" x14ac:dyDescent="0.25">
      <c r="A21848" t="s">
        <v>406</v>
      </c>
      <c r="B21848" t="s">
        <v>1</v>
      </c>
      <c r="C21848" t="s">
        <v>479</v>
      </c>
      <c r="D21848">
        <v>85107000000</v>
      </c>
      <c r="E21848">
        <v>2018</v>
      </c>
    </row>
    <row r="21849" spans="1:5" x14ac:dyDescent="0.25">
      <c r="A21849" t="s">
        <v>406</v>
      </c>
      <c r="B21849" t="s">
        <v>1</v>
      </c>
      <c r="C21849" t="s">
        <v>479</v>
      </c>
      <c r="D21849">
        <v>80785000000</v>
      </c>
      <c r="E21849">
        <v>2019</v>
      </c>
    </row>
    <row r="21850" spans="1:5" x14ac:dyDescent="0.25">
      <c r="A21850" t="s">
        <v>406</v>
      </c>
      <c r="B21850" t="s">
        <v>1</v>
      </c>
      <c r="C21850" t="s">
        <v>479</v>
      </c>
      <c r="D21850">
        <v>83943000000</v>
      </c>
      <c r="E21850">
        <v>2020</v>
      </c>
    </row>
    <row r="21851" spans="1:5" x14ac:dyDescent="0.25">
      <c r="A21851" t="s">
        <v>406</v>
      </c>
      <c r="B21851" t="s">
        <v>1</v>
      </c>
      <c r="C21851" t="s">
        <v>480</v>
      </c>
      <c r="D21851">
        <v>500343000000</v>
      </c>
      <c r="E21851">
        <v>2018</v>
      </c>
    </row>
    <row r="21852" spans="1:5" x14ac:dyDescent="0.25">
      <c r="A21852" t="s">
        <v>406</v>
      </c>
      <c r="B21852" t="s">
        <v>1</v>
      </c>
      <c r="C21852" t="s">
        <v>480</v>
      </c>
      <c r="D21852">
        <v>514405000000</v>
      </c>
      <c r="E21852">
        <v>2019</v>
      </c>
    </row>
    <row r="21853" spans="1:5" x14ac:dyDescent="0.25">
      <c r="A21853" t="s">
        <v>406</v>
      </c>
      <c r="B21853" t="s">
        <v>1</v>
      </c>
      <c r="C21853" t="s">
        <v>480</v>
      </c>
      <c r="D21853">
        <v>523964000000</v>
      </c>
      <c r="E21853">
        <v>2020</v>
      </c>
    </row>
    <row r="21854" spans="1:5" x14ac:dyDescent="0.25">
      <c r="A21854" t="s">
        <v>406</v>
      </c>
      <c r="B21854" t="s">
        <v>1</v>
      </c>
      <c r="C21854" t="s">
        <v>481</v>
      </c>
      <c r="D21854">
        <v>106510000000</v>
      </c>
      <c r="E21854">
        <v>2018</v>
      </c>
    </row>
    <row r="21855" spans="1:5" x14ac:dyDescent="0.25">
      <c r="A21855" t="s">
        <v>406</v>
      </c>
      <c r="B21855" t="s">
        <v>1</v>
      </c>
      <c r="C21855" t="s">
        <v>481</v>
      </c>
      <c r="D21855">
        <v>107147000000</v>
      </c>
      <c r="E21855">
        <v>2019</v>
      </c>
    </row>
    <row r="21856" spans="1:5" x14ac:dyDescent="0.25">
      <c r="A21856" t="s">
        <v>406</v>
      </c>
      <c r="B21856" t="s">
        <v>1</v>
      </c>
      <c r="C21856" t="s">
        <v>481</v>
      </c>
      <c r="D21856">
        <v>108791000000</v>
      </c>
      <c r="E21856">
        <v>2020</v>
      </c>
    </row>
    <row r="21857" spans="1:5" x14ac:dyDescent="0.25">
      <c r="A21857" t="s">
        <v>406</v>
      </c>
      <c r="B21857" t="s">
        <v>1</v>
      </c>
      <c r="C21857" t="s">
        <v>482</v>
      </c>
      <c r="D21857">
        <v>5257000000</v>
      </c>
      <c r="E21857">
        <v>2018</v>
      </c>
    </row>
    <row r="21858" spans="1:5" x14ac:dyDescent="0.25">
      <c r="A21858" t="s">
        <v>406</v>
      </c>
      <c r="B21858" t="s">
        <v>1</v>
      </c>
      <c r="C21858" t="s">
        <v>482</v>
      </c>
      <c r="D21858">
        <v>5225000000</v>
      </c>
      <c r="E21858">
        <v>2019</v>
      </c>
    </row>
    <row r="21859" spans="1:5" x14ac:dyDescent="0.25">
      <c r="A21859" t="s">
        <v>406</v>
      </c>
      <c r="B21859" t="s">
        <v>1</v>
      </c>
      <c r="C21859" t="s">
        <v>482</v>
      </c>
      <c r="D21859">
        <v>575000000</v>
      </c>
      <c r="E21859">
        <v>2020</v>
      </c>
    </row>
    <row r="21860" spans="1:5" x14ac:dyDescent="0.25">
      <c r="A21860" t="s">
        <v>406</v>
      </c>
      <c r="B21860" t="s">
        <v>1</v>
      </c>
      <c r="C21860" t="s">
        <v>483</v>
      </c>
      <c r="D21860">
        <v>0</v>
      </c>
      <c r="E21860">
        <v>2018</v>
      </c>
    </row>
    <row r="21861" spans="1:5" x14ac:dyDescent="0.25">
      <c r="A21861" t="s">
        <v>406</v>
      </c>
      <c r="B21861" t="s">
        <v>1</v>
      </c>
      <c r="C21861" t="s">
        <v>483</v>
      </c>
      <c r="D21861">
        <v>0</v>
      </c>
      <c r="E21861">
        <v>2019</v>
      </c>
    </row>
    <row r="21862" spans="1:5" x14ac:dyDescent="0.25">
      <c r="A21862" t="s">
        <v>406</v>
      </c>
      <c r="B21862" t="s">
        <v>1</v>
      </c>
      <c r="C21862" t="s">
        <v>483</v>
      </c>
      <c r="D21862">
        <v>5438000000</v>
      </c>
      <c r="E21862">
        <v>2020</v>
      </c>
    </row>
    <row r="21863" spans="1:5" x14ac:dyDescent="0.25">
      <c r="A21863" t="s">
        <v>406</v>
      </c>
      <c r="B21863" t="s">
        <v>1</v>
      </c>
      <c r="C21863" t="s">
        <v>484</v>
      </c>
      <c r="D21863">
        <v>0</v>
      </c>
      <c r="E21863">
        <v>2018</v>
      </c>
    </row>
    <row r="21864" spans="1:5" x14ac:dyDescent="0.25">
      <c r="A21864" t="s">
        <v>406</v>
      </c>
      <c r="B21864" t="s">
        <v>1</v>
      </c>
      <c r="C21864" t="s">
        <v>484</v>
      </c>
      <c r="D21864">
        <v>0</v>
      </c>
      <c r="E21864">
        <v>2019</v>
      </c>
    </row>
    <row r="21865" spans="1:5" x14ac:dyDescent="0.25">
      <c r="A21865" t="s">
        <v>406</v>
      </c>
      <c r="B21865" t="s">
        <v>1</v>
      </c>
      <c r="C21865" t="s">
        <v>484</v>
      </c>
      <c r="D21865">
        <v>0</v>
      </c>
      <c r="E21865">
        <v>2020</v>
      </c>
    </row>
    <row r="21866" spans="1:5" x14ac:dyDescent="0.25">
      <c r="A21866" t="s">
        <v>406</v>
      </c>
      <c r="B21866" t="s">
        <v>1</v>
      </c>
      <c r="C21866" t="s">
        <v>485</v>
      </c>
      <c r="D21866">
        <v>77869000000</v>
      </c>
      <c r="E21866">
        <v>2018</v>
      </c>
    </row>
    <row r="21867" spans="1:5" x14ac:dyDescent="0.25">
      <c r="A21867" t="s">
        <v>406</v>
      </c>
      <c r="B21867" t="s">
        <v>1</v>
      </c>
      <c r="C21867" t="s">
        <v>485</v>
      </c>
      <c r="D21867">
        <v>74669000000</v>
      </c>
      <c r="E21867">
        <v>2020</v>
      </c>
    </row>
    <row r="21868" spans="1:5" x14ac:dyDescent="0.25">
      <c r="A21868" t="s">
        <v>406</v>
      </c>
      <c r="B21868" t="s">
        <v>1</v>
      </c>
      <c r="C21868" t="s">
        <v>495</v>
      </c>
      <c r="D21868">
        <v>0</v>
      </c>
      <c r="E21868">
        <v>2019</v>
      </c>
    </row>
    <row r="21869" spans="1:5" x14ac:dyDescent="0.25">
      <c r="A21869" t="s">
        <v>406</v>
      </c>
      <c r="B21869" t="s">
        <v>1</v>
      </c>
      <c r="C21869" t="s">
        <v>486</v>
      </c>
      <c r="D21869">
        <v>-617000000</v>
      </c>
      <c r="E21869">
        <v>2018</v>
      </c>
    </row>
    <row r="21870" spans="1:5" x14ac:dyDescent="0.25">
      <c r="A21870" t="s">
        <v>406</v>
      </c>
      <c r="B21870" t="s">
        <v>1</v>
      </c>
      <c r="C21870" t="s">
        <v>486</v>
      </c>
      <c r="D21870">
        <v>1180000000</v>
      </c>
      <c r="E21870">
        <v>2019</v>
      </c>
    </row>
    <row r="21871" spans="1:5" x14ac:dyDescent="0.25">
      <c r="A21871" t="s">
        <v>406</v>
      </c>
      <c r="B21871" t="s">
        <v>1</v>
      </c>
      <c r="C21871" t="s">
        <v>486</v>
      </c>
      <c r="D21871">
        <v>1828000000</v>
      </c>
      <c r="E21871">
        <v>2020</v>
      </c>
    </row>
    <row r="21872" spans="1:5" x14ac:dyDescent="0.25">
      <c r="A21872" t="s">
        <v>408</v>
      </c>
      <c r="B21872" t="s">
        <v>244</v>
      </c>
      <c r="C21872" t="s">
        <v>411</v>
      </c>
      <c r="D21872">
        <v>37268000000</v>
      </c>
      <c r="E21872">
        <v>2018</v>
      </c>
    </row>
    <row r="21873" spans="1:5" x14ac:dyDescent="0.25">
      <c r="A21873" t="s">
        <v>408</v>
      </c>
      <c r="B21873" t="s">
        <v>244</v>
      </c>
      <c r="C21873" t="s">
        <v>411</v>
      </c>
      <c r="D21873">
        <v>41831000000</v>
      </c>
      <c r="E21873">
        <v>2019</v>
      </c>
    </row>
    <row r="21874" spans="1:5" x14ac:dyDescent="0.25">
      <c r="A21874" t="s">
        <v>408</v>
      </c>
      <c r="B21874" t="s">
        <v>244</v>
      </c>
      <c r="C21874" t="s">
        <v>411</v>
      </c>
      <c r="D21874">
        <v>35221000000</v>
      </c>
      <c r="E21874">
        <v>2020</v>
      </c>
    </row>
    <row r="21875" spans="1:5" x14ac:dyDescent="0.25">
      <c r="A21875" t="s">
        <v>408</v>
      </c>
      <c r="B21875" t="s">
        <v>244</v>
      </c>
      <c r="C21875" t="s">
        <v>10</v>
      </c>
      <c r="D21875">
        <v>24701000000</v>
      </c>
      <c r="E21875">
        <v>2018</v>
      </c>
    </row>
    <row r="21876" spans="1:5" x14ac:dyDescent="0.25">
      <c r="A21876" t="s">
        <v>408</v>
      </c>
      <c r="B21876" t="s">
        <v>244</v>
      </c>
      <c r="C21876" t="s">
        <v>10</v>
      </c>
      <c r="D21876">
        <v>26966000000</v>
      </c>
      <c r="E21876">
        <v>2019</v>
      </c>
    </row>
    <row r="21877" spans="1:5" x14ac:dyDescent="0.25">
      <c r="A21877" t="s">
        <v>408</v>
      </c>
      <c r="B21877" t="s">
        <v>244</v>
      </c>
      <c r="C21877" t="s">
        <v>10</v>
      </c>
      <c r="D21877">
        <v>20581000000</v>
      </c>
      <c r="E21877">
        <v>2020</v>
      </c>
    </row>
    <row r="21878" spans="1:5" x14ac:dyDescent="0.25">
      <c r="A21878" t="s">
        <v>408</v>
      </c>
      <c r="B21878" t="s">
        <v>244</v>
      </c>
      <c r="C21878" t="s">
        <v>412</v>
      </c>
      <c r="D21878">
        <v>0</v>
      </c>
      <c r="E21878">
        <v>2018</v>
      </c>
    </row>
    <row r="21879" spans="1:5" x14ac:dyDescent="0.25">
      <c r="A21879" t="s">
        <v>408</v>
      </c>
      <c r="B21879" t="s">
        <v>244</v>
      </c>
      <c r="C21879" t="s">
        <v>412</v>
      </c>
      <c r="D21879">
        <v>0</v>
      </c>
      <c r="E21879">
        <v>2019</v>
      </c>
    </row>
    <row r="21880" spans="1:5" x14ac:dyDescent="0.25">
      <c r="A21880" t="s">
        <v>408</v>
      </c>
      <c r="B21880" t="s">
        <v>244</v>
      </c>
      <c r="C21880" t="s">
        <v>412</v>
      </c>
      <c r="D21880">
        <v>0</v>
      </c>
      <c r="E21880">
        <v>2020</v>
      </c>
    </row>
    <row r="21881" spans="1:5" x14ac:dyDescent="0.25">
      <c r="A21881" t="s">
        <v>408</v>
      </c>
      <c r="B21881" t="s">
        <v>244</v>
      </c>
      <c r="C21881" t="s">
        <v>413</v>
      </c>
      <c r="D21881">
        <v>18071000000</v>
      </c>
      <c r="E21881">
        <v>2018</v>
      </c>
    </row>
    <row r="21882" spans="1:5" x14ac:dyDescent="0.25">
      <c r="A21882" t="s">
        <v>408</v>
      </c>
      <c r="B21882" t="s">
        <v>244</v>
      </c>
      <c r="C21882" t="s">
        <v>413</v>
      </c>
      <c r="D21882">
        <v>17227000000</v>
      </c>
      <c r="E21882">
        <v>2019</v>
      </c>
    </row>
    <row r="21883" spans="1:5" x14ac:dyDescent="0.25">
      <c r="A21883" t="s">
        <v>408</v>
      </c>
      <c r="B21883" t="s">
        <v>244</v>
      </c>
      <c r="C21883" t="s">
        <v>413</v>
      </c>
      <c r="D21883">
        <v>38609000000</v>
      </c>
      <c r="E21883">
        <v>2020</v>
      </c>
    </row>
    <row r="21884" spans="1:5" x14ac:dyDescent="0.25">
      <c r="A21884" t="s">
        <v>408</v>
      </c>
      <c r="B21884" t="s">
        <v>244</v>
      </c>
      <c r="C21884" t="s">
        <v>15</v>
      </c>
      <c r="D21884">
        <v>346196000000</v>
      </c>
      <c r="E21884">
        <v>2018</v>
      </c>
    </row>
    <row r="21885" spans="1:5" x14ac:dyDescent="0.25">
      <c r="A21885" t="s">
        <v>408</v>
      </c>
      <c r="B21885" t="s">
        <v>244</v>
      </c>
      <c r="C21885" t="s">
        <v>15</v>
      </c>
      <c r="D21885">
        <v>362597000000</v>
      </c>
      <c r="E21885">
        <v>2019</v>
      </c>
    </row>
    <row r="21886" spans="1:5" x14ac:dyDescent="0.25">
      <c r="A21886" t="s">
        <v>408</v>
      </c>
      <c r="B21886" t="s">
        <v>244</v>
      </c>
      <c r="C21886" t="s">
        <v>15</v>
      </c>
      <c r="D21886">
        <v>332750000000</v>
      </c>
      <c r="E21886">
        <v>2020</v>
      </c>
    </row>
    <row r="21887" spans="1:5" x14ac:dyDescent="0.25">
      <c r="A21887" t="s">
        <v>408</v>
      </c>
      <c r="B21887" t="s">
        <v>244</v>
      </c>
      <c r="C21887" t="s">
        <v>414</v>
      </c>
      <c r="D21887">
        <v>-19574000000</v>
      </c>
      <c r="E21887">
        <v>2018</v>
      </c>
    </row>
    <row r="21888" spans="1:5" x14ac:dyDescent="0.25">
      <c r="A21888" t="s">
        <v>408</v>
      </c>
      <c r="B21888" t="s">
        <v>244</v>
      </c>
      <c r="C21888" t="s">
        <v>414</v>
      </c>
      <c r="D21888">
        <v>-24361000000</v>
      </c>
      <c r="E21888">
        <v>2019</v>
      </c>
    </row>
    <row r="21889" spans="1:5" x14ac:dyDescent="0.25">
      <c r="A21889" t="s">
        <v>408</v>
      </c>
      <c r="B21889" t="s">
        <v>244</v>
      </c>
      <c r="C21889" t="s">
        <v>414</v>
      </c>
      <c r="D21889">
        <v>-17282000000</v>
      </c>
      <c r="E21889">
        <v>2020</v>
      </c>
    </row>
    <row r="21890" spans="1:5" x14ac:dyDescent="0.25">
      <c r="A21890" t="s">
        <v>408</v>
      </c>
      <c r="B21890" t="s">
        <v>244</v>
      </c>
      <c r="C21890" t="s">
        <v>415</v>
      </c>
      <c r="D21890">
        <v>-19446000000</v>
      </c>
      <c r="E21890">
        <v>2018</v>
      </c>
    </row>
    <row r="21891" spans="1:5" x14ac:dyDescent="0.25">
      <c r="A21891" t="s">
        <v>408</v>
      </c>
      <c r="B21891" t="s">
        <v>244</v>
      </c>
      <c r="C21891" t="s">
        <v>415</v>
      </c>
      <c r="D21891">
        <v>-6618000000</v>
      </c>
      <c r="E21891">
        <v>2019</v>
      </c>
    </row>
    <row r="21892" spans="1:5" x14ac:dyDescent="0.25">
      <c r="A21892" t="s">
        <v>408</v>
      </c>
      <c r="B21892" t="s">
        <v>244</v>
      </c>
      <c r="C21892" t="s">
        <v>415</v>
      </c>
      <c r="D21892">
        <v>5285000000</v>
      </c>
      <c r="E21892">
        <v>2020</v>
      </c>
    </row>
    <row r="21893" spans="1:5" x14ac:dyDescent="0.25">
      <c r="A21893" t="s">
        <v>408</v>
      </c>
      <c r="B21893" t="s">
        <v>244</v>
      </c>
      <c r="C21893" t="s">
        <v>416</v>
      </c>
      <c r="D21893">
        <v>-16446000000</v>
      </c>
      <c r="E21893">
        <v>2018</v>
      </c>
    </row>
    <row r="21894" spans="1:5" x14ac:dyDescent="0.25">
      <c r="A21894" t="s">
        <v>408</v>
      </c>
      <c r="B21894" t="s">
        <v>244</v>
      </c>
      <c r="C21894" t="s">
        <v>416</v>
      </c>
      <c r="D21894">
        <v>-23084000000</v>
      </c>
      <c r="E21894">
        <v>2019</v>
      </c>
    </row>
    <row r="21895" spans="1:5" x14ac:dyDescent="0.25">
      <c r="A21895" t="s">
        <v>408</v>
      </c>
      <c r="B21895" t="s">
        <v>244</v>
      </c>
      <c r="C21895" t="s">
        <v>416</v>
      </c>
      <c r="D21895">
        <v>-18459000000</v>
      </c>
      <c r="E21895">
        <v>2020</v>
      </c>
    </row>
    <row r="21896" spans="1:5" x14ac:dyDescent="0.25">
      <c r="A21896" t="s">
        <v>408</v>
      </c>
      <c r="B21896" t="s">
        <v>244</v>
      </c>
      <c r="C21896" t="s">
        <v>417</v>
      </c>
      <c r="D21896">
        <v>36014000000</v>
      </c>
      <c r="E21896">
        <v>2018</v>
      </c>
    </row>
    <row r="21897" spans="1:5" x14ac:dyDescent="0.25">
      <c r="A21897" t="s">
        <v>408</v>
      </c>
      <c r="B21897" t="s">
        <v>244</v>
      </c>
      <c r="C21897" t="s">
        <v>417</v>
      </c>
      <c r="D21897">
        <v>29716000000</v>
      </c>
      <c r="E21897">
        <v>2019</v>
      </c>
    </row>
    <row r="21898" spans="1:5" x14ac:dyDescent="0.25">
      <c r="A21898" t="s">
        <v>408</v>
      </c>
      <c r="B21898" t="s">
        <v>244</v>
      </c>
      <c r="C21898" t="s">
        <v>417</v>
      </c>
      <c r="D21898">
        <v>14668000000</v>
      </c>
      <c r="E21898">
        <v>2020</v>
      </c>
    </row>
    <row r="21899" spans="1:5" x14ac:dyDescent="0.25">
      <c r="A21899" t="s">
        <v>408</v>
      </c>
      <c r="B21899" t="s">
        <v>244</v>
      </c>
      <c r="C21899" t="s">
        <v>418</v>
      </c>
      <c r="D21899">
        <v>3042000000</v>
      </c>
      <c r="E21899">
        <v>2018</v>
      </c>
    </row>
    <row r="21900" spans="1:5" x14ac:dyDescent="0.25">
      <c r="A21900" t="s">
        <v>408</v>
      </c>
      <c r="B21900" t="s">
        <v>244</v>
      </c>
      <c r="C21900" t="s">
        <v>418</v>
      </c>
      <c r="D21900">
        <v>3089000000</v>
      </c>
      <c r="E21900">
        <v>2019</v>
      </c>
    </row>
    <row r="21901" spans="1:5" x14ac:dyDescent="0.25">
      <c r="A21901" t="s">
        <v>408</v>
      </c>
      <c r="B21901" t="s">
        <v>244</v>
      </c>
      <c r="C21901" t="s">
        <v>418</v>
      </c>
      <c r="D21901">
        <v>4364000000</v>
      </c>
      <c r="E21901">
        <v>2020</v>
      </c>
    </row>
    <row r="21902" spans="1:5" x14ac:dyDescent="0.25">
      <c r="A21902" t="s">
        <v>408</v>
      </c>
      <c r="B21902" t="s">
        <v>244</v>
      </c>
      <c r="C21902" t="s">
        <v>419</v>
      </c>
      <c r="D21902">
        <v>545000000</v>
      </c>
      <c r="E21902">
        <v>2018</v>
      </c>
    </row>
    <row r="21903" spans="1:5" x14ac:dyDescent="0.25">
      <c r="A21903" t="s">
        <v>408</v>
      </c>
      <c r="B21903" t="s">
        <v>244</v>
      </c>
      <c r="C21903" t="s">
        <v>419</v>
      </c>
      <c r="D21903">
        <v>2640000000</v>
      </c>
      <c r="E21903">
        <v>2019</v>
      </c>
    </row>
    <row r="21904" spans="1:5" x14ac:dyDescent="0.25">
      <c r="A21904" t="s">
        <v>408</v>
      </c>
      <c r="B21904" t="s">
        <v>244</v>
      </c>
      <c r="C21904" t="s">
        <v>419</v>
      </c>
      <c r="D21904">
        <v>-5384000000</v>
      </c>
      <c r="E21904">
        <v>2020</v>
      </c>
    </row>
    <row r="21905" spans="1:5" x14ac:dyDescent="0.25">
      <c r="A21905" t="s">
        <v>408</v>
      </c>
      <c r="B21905" t="s">
        <v>244</v>
      </c>
      <c r="C21905" t="s">
        <v>420</v>
      </c>
      <c r="D21905">
        <v>3107000000</v>
      </c>
      <c r="E21905">
        <v>2018</v>
      </c>
    </row>
    <row r="21906" spans="1:5" x14ac:dyDescent="0.25">
      <c r="A21906" t="s">
        <v>408</v>
      </c>
      <c r="B21906" t="s">
        <v>244</v>
      </c>
      <c r="C21906" t="s">
        <v>420</v>
      </c>
      <c r="D21906">
        <v>-72000000</v>
      </c>
      <c r="E21906">
        <v>2019</v>
      </c>
    </row>
    <row r="21907" spans="1:5" x14ac:dyDescent="0.25">
      <c r="A21907" t="s">
        <v>408</v>
      </c>
      <c r="B21907" t="s">
        <v>244</v>
      </c>
      <c r="C21907" t="s">
        <v>420</v>
      </c>
      <c r="D21907">
        <v>315000000</v>
      </c>
      <c r="E21907">
        <v>2020</v>
      </c>
    </row>
    <row r="21908" spans="1:5" x14ac:dyDescent="0.25">
      <c r="A21908" t="s">
        <v>408</v>
      </c>
      <c r="B21908" t="s">
        <v>244</v>
      </c>
      <c r="C21908" t="s">
        <v>421</v>
      </c>
      <c r="D21908">
        <v>2321000000</v>
      </c>
      <c r="E21908">
        <v>2018</v>
      </c>
    </row>
    <row r="21909" spans="1:5" x14ac:dyDescent="0.25">
      <c r="A21909" t="s">
        <v>408</v>
      </c>
      <c r="B21909" t="s">
        <v>244</v>
      </c>
      <c r="C21909" t="s">
        <v>421</v>
      </c>
      <c r="D21909">
        <v>3725000000</v>
      </c>
      <c r="E21909">
        <v>2019</v>
      </c>
    </row>
    <row r="21910" spans="1:5" x14ac:dyDescent="0.25">
      <c r="A21910" t="s">
        <v>408</v>
      </c>
      <c r="B21910" t="s">
        <v>244</v>
      </c>
      <c r="C21910" t="s">
        <v>421</v>
      </c>
      <c r="D21910">
        <v>-7142000000</v>
      </c>
      <c r="E21910">
        <v>2020</v>
      </c>
    </row>
    <row r="21911" spans="1:5" x14ac:dyDescent="0.25">
      <c r="A21911" t="s">
        <v>408</v>
      </c>
      <c r="B21911" t="s">
        <v>244</v>
      </c>
      <c r="C21911" t="s">
        <v>422</v>
      </c>
      <c r="D21911">
        <v>1417000000</v>
      </c>
      <c r="E21911">
        <v>2018</v>
      </c>
    </row>
    <row r="21912" spans="1:5" x14ac:dyDescent="0.25">
      <c r="A21912" t="s">
        <v>408</v>
      </c>
      <c r="B21912" t="s">
        <v>244</v>
      </c>
      <c r="C21912" t="s">
        <v>422</v>
      </c>
      <c r="D21912">
        <v>-2463000000</v>
      </c>
      <c r="E21912">
        <v>2019</v>
      </c>
    </row>
    <row r="21913" spans="1:5" x14ac:dyDescent="0.25">
      <c r="A21913" t="s">
        <v>408</v>
      </c>
      <c r="B21913" t="s">
        <v>244</v>
      </c>
      <c r="C21913" t="s">
        <v>422</v>
      </c>
      <c r="D21913">
        <v>-554000000</v>
      </c>
      <c r="E21913">
        <v>2020</v>
      </c>
    </row>
    <row r="21914" spans="1:5" x14ac:dyDescent="0.25">
      <c r="A21914" t="s">
        <v>408</v>
      </c>
      <c r="B21914" t="s">
        <v>244</v>
      </c>
      <c r="C21914" t="s">
        <v>423</v>
      </c>
      <c r="D21914">
        <v>15258000000</v>
      </c>
      <c r="E21914">
        <v>2018</v>
      </c>
    </row>
    <row r="21915" spans="1:5" x14ac:dyDescent="0.25">
      <c r="A21915" t="s">
        <v>408</v>
      </c>
      <c r="B21915" t="s">
        <v>244</v>
      </c>
      <c r="C21915" t="s">
        <v>423</v>
      </c>
      <c r="D21915">
        <v>15637000000</v>
      </c>
      <c r="E21915">
        <v>2019</v>
      </c>
    </row>
    <row r="21916" spans="1:5" x14ac:dyDescent="0.25">
      <c r="A21916" t="s">
        <v>408</v>
      </c>
      <c r="B21916" t="s">
        <v>244</v>
      </c>
      <c r="C21916" t="s">
        <v>423</v>
      </c>
      <c r="D21916">
        <v>15688000000</v>
      </c>
      <c r="E21916">
        <v>2020</v>
      </c>
    </row>
    <row r="21917" spans="1:5" x14ac:dyDescent="0.25">
      <c r="A21917" t="s">
        <v>408</v>
      </c>
      <c r="B21917" t="s">
        <v>244</v>
      </c>
      <c r="C21917" t="s">
        <v>424</v>
      </c>
      <c r="D21917">
        <v>174000000</v>
      </c>
      <c r="E21917">
        <v>2018</v>
      </c>
    </row>
    <row r="21918" spans="1:5" x14ac:dyDescent="0.25">
      <c r="A21918" t="s">
        <v>408</v>
      </c>
      <c r="B21918" t="s">
        <v>244</v>
      </c>
      <c r="C21918" t="s">
        <v>424</v>
      </c>
      <c r="D21918">
        <v>588000000</v>
      </c>
      <c r="E21918">
        <v>2019</v>
      </c>
    </row>
    <row r="21919" spans="1:5" x14ac:dyDescent="0.25">
      <c r="A21919" t="s">
        <v>408</v>
      </c>
      <c r="B21919" t="s">
        <v>244</v>
      </c>
      <c r="C21919" t="s">
        <v>424</v>
      </c>
      <c r="D21919">
        <v>-743000000</v>
      </c>
      <c r="E21919">
        <v>2020</v>
      </c>
    </row>
    <row r="21920" spans="1:5" x14ac:dyDescent="0.25">
      <c r="A21920" t="s">
        <v>408</v>
      </c>
      <c r="B21920" t="s">
        <v>244</v>
      </c>
      <c r="C21920" t="s">
        <v>425</v>
      </c>
      <c r="D21920">
        <v>17577000000</v>
      </c>
      <c r="E21920">
        <v>2018</v>
      </c>
    </row>
    <row r="21921" spans="1:5" x14ac:dyDescent="0.25">
      <c r="A21921" t="s">
        <v>408</v>
      </c>
      <c r="B21921" t="s">
        <v>244</v>
      </c>
      <c r="C21921" t="s">
        <v>425</v>
      </c>
      <c r="D21921">
        <v>14411000000</v>
      </c>
      <c r="E21921">
        <v>2019</v>
      </c>
    </row>
    <row r="21922" spans="1:5" x14ac:dyDescent="0.25">
      <c r="A21922" t="s">
        <v>408</v>
      </c>
      <c r="B21922" t="s">
        <v>244</v>
      </c>
      <c r="C21922" t="s">
        <v>425</v>
      </c>
      <c r="D21922">
        <v>-19652000000</v>
      </c>
      <c r="E21922">
        <v>2020</v>
      </c>
    </row>
    <row r="21923" spans="1:5" x14ac:dyDescent="0.25">
      <c r="A21923" t="s">
        <v>408</v>
      </c>
      <c r="B21923" t="s">
        <v>244</v>
      </c>
      <c r="C21923" t="s">
        <v>426</v>
      </c>
      <c r="D21923">
        <v>17751000000</v>
      </c>
      <c r="E21923">
        <v>2018</v>
      </c>
    </row>
    <row r="21924" spans="1:5" x14ac:dyDescent="0.25">
      <c r="A21924" t="s">
        <v>408</v>
      </c>
      <c r="B21924" t="s">
        <v>244</v>
      </c>
      <c r="C21924" t="s">
        <v>426</v>
      </c>
      <c r="D21924">
        <v>14999000000</v>
      </c>
      <c r="E21924">
        <v>2019</v>
      </c>
    </row>
    <row r="21925" spans="1:5" x14ac:dyDescent="0.25">
      <c r="A21925" t="s">
        <v>408</v>
      </c>
      <c r="B21925" t="s">
        <v>244</v>
      </c>
      <c r="C21925" t="s">
        <v>426</v>
      </c>
      <c r="D21925">
        <v>-20395000000</v>
      </c>
      <c r="E21925">
        <v>2020</v>
      </c>
    </row>
    <row r="21926" spans="1:5" x14ac:dyDescent="0.25">
      <c r="A21926" t="s">
        <v>408</v>
      </c>
      <c r="B21926" t="s">
        <v>244</v>
      </c>
      <c r="C21926" t="s">
        <v>21</v>
      </c>
      <c r="D21926">
        <v>0</v>
      </c>
      <c r="E21926">
        <v>2018</v>
      </c>
    </row>
    <row r="21927" spans="1:5" x14ac:dyDescent="0.25">
      <c r="A21927" t="s">
        <v>408</v>
      </c>
      <c r="B21927" t="s">
        <v>244</v>
      </c>
      <c r="C21927" t="s">
        <v>21</v>
      </c>
      <c r="D21927">
        <v>0</v>
      </c>
      <c r="E21927">
        <v>2019</v>
      </c>
    </row>
    <row r="21928" spans="1:5" x14ac:dyDescent="0.25">
      <c r="A21928" t="s">
        <v>408</v>
      </c>
      <c r="B21928" t="s">
        <v>244</v>
      </c>
      <c r="C21928" t="s">
        <v>21</v>
      </c>
      <c r="D21928">
        <v>0</v>
      </c>
      <c r="E21928">
        <v>2020</v>
      </c>
    </row>
    <row r="21929" spans="1:5" x14ac:dyDescent="0.25">
      <c r="A21929" t="s">
        <v>408</v>
      </c>
      <c r="B21929" t="s">
        <v>244</v>
      </c>
      <c r="C21929" t="s">
        <v>427</v>
      </c>
      <c r="D21929">
        <v>259259000000</v>
      </c>
      <c r="E21929">
        <v>2018</v>
      </c>
    </row>
    <row r="21930" spans="1:5" x14ac:dyDescent="0.25">
      <c r="A21930" t="s">
        <v>408</v>
      </c>
      <c r="B21930" t="s">
        <v>244</v>
      </c>
      <c r="C21930" t="s">
        <v>427</v>
      </c>
      <c r="D21930">
        <v>244882000000</v>
      </c>
      <c r="E21930">
        <v>2019</v>
      </c>
    </row>
    <row r="21931" spans="1:5" x14ac:dyDescent="0.25">
      <c r="A21931" t="s">
        <v>408</v>
      </c>
      <c r="B21931" t="s">
        <v>244</v>
      </c>
      <c r="C21931" t="s">
        <v>427</v>
      </c>
      <c r="D21931">
        <v>210385000000</v>
      </c>
      <c r="E21931">
        <v>2020</v>
      </c>
    </row>
    <row r="21932" spans="1:5" x14ac:dyDescent="0.25">
      <c r="A21932" t="s">
        <v>408</v>
      </c>
      <c r="B21932" t="s">
        <v>244</v>
      </c>
      <c r="C21932" t="s">
        <v>13</v>
      </c>
      <c r="D21932">
        <v>47973000000</v>
      </c>
      <c r="E21932">
        <v>2018</v>
      </c>
    </row>
    <row r="21933" spans="1:5" x14ac:dyDescent="0.25">
      <c r="A21933" t="s">
        <v>408</v>
      </c>
      <c r="B21933" t="s">
        <v>244</v>
      </c>
      <c r="C21933" t="s">
        <v>13</v>
      </c>
      <c r="D21933">
        <v>50052000000</v>
      </c>
      <c r="E21933">
        <v>2019</v>
      </c>
    </row>
    <row r="21934" spans="1:5" x14ac:dyDescent="0.25">
      <c r="A21934" t="s">
        <v>408</v>
      </c>
      <c r="B21934" t="s">
        <v>244</v>
      </c>
      <c r="C21934" t="s">
        <v>13</v>
      </c>
      <c r="D21934">
        <v>44893000000</v>
      </c>
      <c r="E21934">
        <v>2020</v>
      </c>
    </row>
    <row r="21935" spans="1:5" x14ac:dyDescent="0.25">
      <c r="A21935" t="s">
        <v>408</v>
      </c>
      <c r="B21935" t="s">
        <v>244</v>
      </c>
      <c r="C21935" t="s">
        <v>16</v>
      </c>
      <c r="D21935">
        <v>57138000000</v>
      </c>
      <c r="E21935">
        <v>2018</v>
      </c>
    </row>
    <row r="21936" spans="1:5" x14ac:dyDescent="0.25">
      <c r="A21936" t="s">
        <v>408</v>
      </c>
      <c r="B21936" t="s">
        <v>244</v>
      </c>
      <c r="C21936" t="s">
        <v>16</v>
      </c>
      <c r="D21936">
        <v>63989000000</v>
      </c>
      <c r="E21936">
        <v>2019</v>
      </c>
    </row>
    <row r="21937" spans="1:5" x14ac:dyDescent="0.25">
      <c r="A21937" t="s">
        <v>408</v>
      </c>
      <c r="B21937" t="s">
        <v>244</v>
      </c>
      <c r="C21937" t="s">
        <v>16</v>
      </c>
      <c r="D21937">
        <v>56363000000</v>
      </c>
      <c r="E21937">
        <v>2020</v>
      </c>
    </row>
    <row r="21938" spans="1:5" x14ac:dyDescent="0.25">
      <c r="A21938" t="s">
        <v>408</v>
      </c>
      <c r="B21938" t="s">
        <v>244</v>
      </c>
      <c r="C21938" t="s">
        <v>428</v>
      </c>
      <c r="D21938">
        <v>18745000000</v>
      </c>
      <c r="E21938">
        <v>2018</v>
      </c>
    </row>
    <row r="21939" spans="1:5" x14ac:dyDescent="0.25">
      <c r="A21939" t="s">
        <v>408</v>
      </c>
      <c r="B21939" t="s">
        <v>244</v>
      </c>
      <c r="C21939" t="s">
        <v>428</v>
      </c>
      <c r="D21939">
        <v>46009000000</v>
      </c>
      <c r="E21939">
        <v>2020</v>
      </c>
    </row>
    <row r="21940" spans="1:5" x14ac:dyDescent="0.25">
      <c r="A21940" t="s">
        <v>408</v>
      </c>
      <c r="B21940" t="s">
        <v>244</v>
      </c>
      <c r="C21940" t="s">
        <v>429</v>
      </c>
      <c r="D21940">
        <v>18745000000</v>
      </c>
      <c r="E21940">
        <v>2018</v>
      </c>
    </row>
    <row r="21941" spans="1:5" x14ac:dyDescent="0.25">
      <c r="A21941" t="s">
        <v>408</v>
      </c>
      <c r="B21941" t="s">
        <v>244</v>
      </c>
      <c r="C21941" t="s">
        <v>429</v>
      </c>
      <c r="D21941">
        <v>18998000000</v>
      </c>
      <c r="E21941">
        <v>2019</v>
      </c>
    </row>
    <row r="21942" spans="1:5" x14ac:dyDescent="0.25">
      <c r="A21942" t="s">
        <v>408</v>
      </c>
      <c r="B21942" t="s">
        <v>244</v>
      </c>
      <c r="C21942" t="s">
        <v>429</v>
      </c>
      <c r="D21942">
        <v>18998000000</v>
      </c>
      <c r="E21942">
        <v>2019</v>
      </c>
    </row>
    <row r="21943" spans="1:5" x14ac:dyDescent="0.25">
      <c r="A21943" t="s">
        <v>408</v>
      </c>
      <c r="B21943" t="s">
        <v>244</v>
      </c>
      <c r="C21943" t="s">
        <v>429</v>
      </c>
      <c r="D21943">
        <v>46009000000</v>
      </c>
      <c r="E21943">
        <v>2020</v>
      </c>
    </row>
    <row r="21944" spans="1:5" x14ac:dyDescent="0.25">
      <c r="A21944" t="s">
        <v>408</v>
      </c>
      <c r="B21944" t="s">
        <v>244</v>
      </c>
      <c r="C21944" t="s">
        <v>430</v>
      </c>
      <c r="D21944">
        <v>30953000000</v>
      </c>
      <c r="E21944">
        <v>2018</v>
      </c>
    </row>
    <row r="21945" spans="1:5" x14ac:dyDescent="0.25">
      <c r="A21945" t="s">
        <v>408</v>
      </c>
      <c r="B21945" t="s">
        <v>244</v>
      </c>
      <c r="C21945" t="s">
        <v>430</v>
      </c>
      <c r="D21945">
        <v>20056000000</v>
      </c>
      <c r="E21945">
        <v>2019</v>
      </c>
    </row>
    <row r="21946" spans="1:5" x14ac:dyDescent="0.25">
      <c r="A21946" t="s">
        <v>408</v>
      </c>
      <c r="B21946" t="s">
        <v>244</v>
      </c>
      <c r="C21946" t="s">
        <v>430</v>
      </c>
      <c r="D21946">
        <v>-28883000000</v>
      </c>
      <c r="E21946">
        <v>2020</v>
      </c>
    </row>
    <row r="21947" spans="1:5" x14ac:dyDescent="0.25">
      <c r="A21947" t="s">
        <v>408</v>
      </c>
      <c r="B21947" t="s">
        <v>244</v>
      </c>
      <c r="C21947" t="s">
        <v>431</v>
      </c>
      <c r="D21947">
        <v>0</v>
      </c>
      <c r="E21947">
        <v>2018</v>
      </c>
    </row>
    <row r="21948" spans="1:5" x14ac:dyDescent="0.25">
      <c r="A21948" t="s">
        <v>408</v>
      </c>
      <c r="B21948" t="s">
        <v>244</v>
      </c>
      <c r="C21948" t="s">
        <v>431</v>
      </c>
      <c r="D21948">
        <v>0</v>
      </c>
      <c r="E21948">
        <v>2019</v>
      </c>
    </row>
    <row r="21949" spans="1:5" x14ac:dyDescent="0.25">
      <c r="A21949" t="s">
        <v>408</v>
      </c>
      <c r="B21949" t="s">
        <v>244</v>
      </c>
      <c r="C21949" t="s">
        <v>431</v>
      </c>
      <c r="D21949">
        <v>0</v>
      </c>
      <c r="E21949">
        <v>2020</v>
      </c>
    </row>
    <row r="21950" spans="1:5" x14ac:dyDescent="0.25">
      <c r="A21950" t="s">
        <v>408</v>
      </c>
      <c r="B21950" t="s">
        <v>244</v>
      </c>
      <c r="C21950" t="s">
        <v>432</v>
      </c>
      <c r="D21950">
        <v>43465</v>
      </c>
      <c r="E21950">
        <v>2018</v>
      </c>
    </row>
    <row r="21951" spans="1:5" x14ac:dyDescent="0.25">
      <c r="A21951" t="s">
        <v>408</v>
      </c>
      <c r="B21951" t="s">
        <v>244</v>
      </c>
      <c r="C21951" t="s">
        <v>432</v>
      </c>
      <c r="D21951">
        <v>43830</v>
      </c>
      <c r="E21951">
        <v>2019</v>
      </c>
    </row>
    <row r="21952" spans="1:5" x14ac:dyDescent="0.25">
      <c r="A21952" t="s">
        <v>408</v>
      </c>
      <c r="B21952" t="s">
        <v>244</v>
      </c>
      <c r="C21952" t="s">
        <v>432</v>
      </c>
      <c r="D21952">
        <v>44196</v>
      </c>
      <c r="E21952">
        <v>2020</v>
      </c>
    </row>
    <row r="21953" spans="1:5" x14ac:dyDescent="0.25">
      <c r="A21953" t="s">
        <v>408</v>
      </c>
      <c r="B21953" t="s">
        <v>244</v>
      </c>
      <c r="C21953" t="s">
        <v>433</v>
      </c>
      <c r="D21953">
        <v>6734000000</v>
      </c>
      <c r="E21953">
        <v>2018</v>
      </c>
    </row>
    <row r="21954" spans="1:5" x14ac:dyDescent="0.25">
      <c r="A21954" t="s">
        <v>408</v>
      </c>
      <c r="B21954" t="s">
        <v>244</v>
      </c>
      <c r="C21954" t="s">
        <v>433</v>
      </c>
      <c r="D21954">
        <v>7288000000</v>
      </c>
      <c r="E21954">
        <v>2019</v>
      </c>
    </row>
    <row r="21955" spans="1:5" x14ac:dyDescent="0.25">
      <c r="A21955" t="s">
        <v>408</v>
      </c>
      <c r="B21955" t="s">
        <v>244</v>
      </c>
      <c r="C21955" t="s">
        <v>433</v>
      </c>
      <c r="D21955">
        <v>6980000000</v>
      </c>
      <c r="E21955">
        <v>2020</v>
      </c>
    </row>
    <row r="21956" spans="1:5" x14ac:dyDescent="0.25">
      <c r="A21956" t="s">
        <v>408</v>
      </c>
      <c r="B21956" t="s">
        <v>244</v>
      </c>
      <c r="C21956" t="s">
        <v>434</v>
      </c>
      <c r="D21956">
        <v>191794000000</v>
      </c>
      <c r="E21956">
        <v>2018</v>
      </c>
    </row>
    <row r="21957" spans="1:5" x14ac:dyDescent="0.25">
      <c r="A21957" t="s">
        <v>408</v>
      </c>
      <c r="B21957" t="s">
        <v>244</v>
      </c>
      <c r="C21957" t="s">
        <v>434</v>
      </c>
      <c r="D21957">
        <v>191650000000</v>
      </c>
      <c r="E21957">
        <v>2019</v>
      </c>
    </row>
    <row r="21958" spans="1:5" x14ac:dyDescent="0.25">
      <c r="A21958" t="s">
        <v>408</v>
      </c>
      <c r="B21958" t="s">
        <v>244</v>
      </c>
      <c r="C21958" t="s">
        <v>434</v>
      </c>
      <c r="D21958">
        <v>157150000000</v>
      </c>
      <c r="E21958">
        <v>2020</v>
      </c>
    </row>
    <row r="21959" spans="1:5" x14ac:dyDescent="0.25">
      <c r="A21959" t="s">
        <v>408</v>
      </c>
      <c r="B21959" t="s">
        <v>244</v>
      </c>
      <c r="C21959" t="s">
        <v>435</v>
      </c>
      <c r="D21959">
        <v>0</v>
      </c>
      <c r="E21959">
        <v>2018</v>
      </c>
    </row>
    <row r="21960" spans="1:5" x14ac:dyDescent="0.25">
      <c r="A21960" t="s">
        <v>408</v>
      </c>
      <c r="B21960" t="s">
        <v>244</v>
      </c>
      <c r="C21960" t="s">
        <v>435</v>
      </c>
      <c r="D21960">
        <v>0</v>
      </c>
      <c r="E21960">
        <v>2019</v>
      </c>
    </row>
    <row r="21961" spans="1:5" x14ac:dyDescent="0.25">
      <c r="A21961" t="s">
        <v>408</v>
      </c>
      <c r="B21961" t="s">
        <v>244</v>
      </c>
      <c r="C21961" t="s">
        <v>435</v>
      </c>
      <c r="D21961">
        <v>0</v>
      </c>
      <c r="E21961">
        <v>2020</v>
      </c>
    </row>
    <row r="21962" spans="1:5" x14ac:dyDescent="0.25">
      <c r="A21962" t="s">
        <v>408</v>
      </c>
      <c r="B21962" t="s">
        <v>244</v>
      </c>
      <c r="C21962" t="s">
        <v>436</v>
      </c>
      <c r="D21962">
        <v>0</v>
      </c>
      <c r="E21962">
        <v>2018</v>
      </c>
    </row>
    <row r="21963" spans="1:5" x14ac:dyDescent="0.25">
      <c r="A21963" t="s">
        <v>408</v>
      </c>
      <c r="B21963" t="s">
        <v>244</v>
      </c>
      <c r="C21963" t="s">
        <v>436</v>
      </c>
      <c r="D21963">
        <v>0</v>
      </c>
      <c r="E21963">
        <v>2019</v>
      </c>
    </row>
    <row r="21964" spans="1:5" x14ac:dyDescent="0.25">
      <c r="A21964" t="s">
        <v>408</v>
      </c>
      <c r="B21964" t="s">
        <v>244</v>
      </c>
      <c r="C21964" t="s">
        <v>436</v>
      </c>
      <c r="D21964">
        <v>0</v>
      </c>
      <c r="E21964">
        <v>2020</v>
      </c>
    </row>
    <row r="21965" spans="1:5" x14ac:dyDescent="0.25">
      <c r="A21965" t="s">
        <v>408</v>
      </c>
      <c r="B21965" t="s">
        <v>244</v>
      </c>
      <c r="C21965" t="s">
        <v>437</v>
      </c>
      <c r="D21965">
        <v>0</v>
      </c>
      <c r="E21965">
        <v>2018</v>
      </c>
    </row>
    <row r="21966" spans="1:5" x14ac:dyDescent="0.25">
      <c r="A21966" t="s">
        <v>408</v>
      </c>
      <c r="B21966" t="s">
        <v>244</v>
      </c>
      <c r="C21966" t="s">
        <v>437</v>
      </c>
      <c r="D21966">
        <v>0</v>
      </c>
      <c r="E21966">
        <v>2019</v>
      </c>
    </row>
    <row r="21967" spans="1:5" x14ac:dyDescent="0.25">
      <c r="A21967" t="s">
        <v>408</v>
      </c>
      <c r="B21967" t="s">
        <v>244</v>
      </c>
      <c r="C21967" t="s">
        <v>437</v>
      </c>
      <c r="D21967">
        <v>0</v>
      </c>
      <c r="E21967">
        <v>2020</v>
      </c>
    </row>
    <row r="21968" spans="1:5" x14ac:dyDescent="0.25">
      <c r="A21968" t="s">
        <v>408</v>
      </c>
      <c r="B21968" t="s">
        <v>244</v>
      </c>
      <c r="C21968" t="s">
        <v>438</v>
      </c>
      <c r="D21968">
        <v>21421000000</v>
      </c>
      <c r="E21968">
        <v>2018</v>
      </c>
    </row>
    <row r="21969" spans="1:5" x14ac:dyDescent="0.25">
      <c r="A21969" t="s">
        <v>408</v>
      </c>
      <c r="B21969" t="s">
        <v>244</v>
      </c>
      <c r="C21969" t="s">
        <v>438</v>
      </c>
      <c r="D21969">
        <v>14774000000</v>
      </c>
      <c r="E21969">
        <v>2019</v>
      </c>
    </row>
    <row r="21970" spans="1:5" x14ac:dyDescent="0.25">
      <c r="A21970" t="s">
        <v>408</v>
      </c>
      <c r="B21970" t="s">
        <v>244</v>
      </c>
      <c r="C21970" t="s">
        <v>438</v>
      </c>
      <c r="D21970">
        <v>-23251000000</v>
      </c>
      <c r="E21970">
        <v>2020</v>
      </c>
    </row>
    <row r="21971" spans="1:5" x14ac:dyDescent="0.25">
      <c r="A21971" t="s">
        <v>408</v>
      </c>
      <c r="B21971" t="s">
        <v>244</v>
      </c>
      <c r="C21971" t="s">
        <v>439</v>
      </c>
      <c r="D21971">
        <v>0</v>
      </c>
      <c r="E21971">
        <v>2018</v>
      </c>
    </row>
    <row r="21972" spans="1:5" x14ac:dyDescent="0.25">
      <c r="A21972" t="s">
        <v>408</v>
      </c>
      <c r="B21972" t="s">
        <v>244</v>
      </c>
      <c r="C21972" t="s">
        <v>439</v>
      </c>
      <c r="D21972">
        <v>0</v>
      </c>
      <c r="E21972">
        <v>2019</v>
      </c>
    </row>
    <row r="21973" spans="1:5" x14ac:dyDescent="0.25">
      <c r="A21973" t="s">
        <v>408</v>
      </c>
      <c r="B21973" t="s">
        <v>244</v>
      </c>
      <c r="C21973" t="s">
        <v>439</v>
      </c>
      <c r="D21973">
        <v>0</v>
      </c>
      <c r="E21973">
        <v>2020</v>
      </c>
    </row>
    <row r="21974" spans="1:5" x14ac:dyDescent="0.25">
      <c r="A21974" t="s">
        <v>408</v>
      </c>
      <c r="B21974" t="s">
        <v>244</v>
      </c>
      <c r="C21974" t="s">
        <v>23</v>
      </c>
      <c r="D21974">
        <v>9532000000</v>
      </c>
      <c r="E21974">
        <v>2018</v>
      </c>
    </row>
    <row r="21975" spans="1:5" x14ac:dyDescent="0.25">
      <c r="A21975" t="s">
        <v>408</v>
      </c>
      <c r="B21975" t="s">
        <v>244</v>
      </c>
      <c r="C21975" t="s">
        <v>23</v>
      </c>
      <c r="D21975">
        <v>5282000000</v>
      </c>
      <c r="E21975">
        <v>2019</v>
      </c>
    </row>
    <row r="21976" spans="1:5" x14ac:dyDescent="0.25">
      <c r="A21976" t="s">
        <v>408</v>
      </c>
      <c r="B21976" t="s">
        <v>244</v>
      </c>
      <c r="C21976" t="s">
        <v>23</v>
      </c>
      <c r="D21976">
        <v>-5632000000</v>
      </c>
      <c r="E21976">
        <v>2020</v>
      </c>
    </row>
    <row r="21977" spans="1:5" x14ac:dyDescent="0.25">
      <c r="A21977" t="s">
        <v>408</v>
      </c>
      <c r="B21977" t="s">
        <v>244</v>
      </c>
      <c r="C21977" t="s">
        <v>440</v>
      </c>
      <c r="D21977">
        <v>0</v>
      </c>
      <c r="E21977">
        <v>2018</v>
      </c>
    </row>
    <row r="21978" spans="1:5" x14ac:dyDescent="0.25">
      <c r="A21978" t="s">
        <v>408</v>
      </c>
      <c r="B21978" t="s">
        <v>244</v>
      </c>
      <c r="C21978" t="s">
        <v>440</v>
      </c>
      <c r="D21978">
        <v>0</v>
      </c>
      <c r="E21978">
        <v>2019</v>
      </c>
    </row>
    <row r="21979" spans="1:5" x14ac:dyDescent="0.25">
      <c r="A21979" t="s">
        <v>408</v>
      </c>
      <c r="B21979" t="s">
        <v>244</v>
      </c>
      <c r="C21979" t="s">
        <v>440</v>
      </c>
      <c r="D21979">
        <v>0</v>
      </c>
      <c r="E21979">
        <v>2020</v>
      </c>
    </row>
    <row r="21980" spans="1:5" x14ac:dyDescent="0.25">
      <c r="A21980" t="s">
        <v>408</v>
      </c>
      <c r="B21980" t="s">
        <v>244</v>
      </c>
      <c r="C21980" t="s">
        <v>22</v>
      </c>
      <c r="D21980">
        <v>766000000</v>
      </c>
      <c r="E21980">
        <v>2018</v>
      </c>
    </row>
    <row r="21981" spans="1:5" x14ac:dyDescent="0.25">
      <c r="A21981" t="s">
        <v>408</v>
      </c>
      <c r="B21981" t="s">
        <v>244</v>
      </c>
      <c r="C21981" t="s">
        <v>22</v>
      </c>
      <c r="D21981">
        <v>830000000</v>
      </c>
      <c r="E21981">
        <v>2019</v>
      </c>
    </row>
    <row r="21982" spans="1:5" x14ac:dyDescent="0.25">
      <c r="A21982" t="s">
        <v>408</v>
      </c>
      <c r="B21982" t="s">
        <v>244</v>
      </c>
      <c r="C21982" t="s">
        <v>22</v>
      </c>
      <c r="D21982">
        <v>1158000000</v>
      </c>
      <c r="E21982">
        <v>2020</v>
      </c>
    </row>
    <row r="21983" spans="1:5" x14ac:dyDescent="0.25">
      <c r="A21983" t="s">
        <v>408</v>
      </c>
      <c r="B21983" t="s">
        <v>244</v>
      </c>
      <c r="C21983" t="s">
        <v>441</v>
      </c>
      <c r="D21983">
        <v>362000000</v>
      </c>
      <c r="E21983">
        <v>2018</v>
      </c>
    </row>
    <row r="21984" spans="1:5" x14ac:dyDescent="0.25">
      <c r="A21984" t="s">
        <v>408</v>
      </c>
      <c r="B21984" t="s">
        <v>244</v>
      </c>
      <c r="C21984" t="s">
        <v>441</v>
      </c>
      <c r="D21984">
        <v>423000000</v>
      </c>
      <c r="E21984">
        <v>2019</v>
      </c>
    </row>
    <row r="21985" spans="1:5" x14ac:dyDescent="0.25">
      <c r="A21985" t="s">
        <v>408</v>
      </c>
      <c r="B21985" t="s">
        <v>244</v>
      </c>
      <c r="C21985" t="s">
        <v>441</v>
      </c>
      <c r="D21985">
        <v>617000000</v>
      </c>
      <c r="E21985">
        <v>2020</v>
      </c>
    </row>
    <row r="21986" spans="1:5" x14ac:dyDescent="0.25">
      <c r="A21986" t="s">
        <v>408</v>
      </c>
      <c r="B21986" t="s">
        <v>244</v>
      </c>
      <c r="C21986" t="s">
        <v>11</v>
      </c>
      <c r="D21986">
        <v>14803000000</v>
      </c>
      <c r="E21986">
        <v>2018</v>
      </c>
    </row>
    <row r="21987" spans="1:5" x14ac:dyDescent="0.25">
      <c r="A21987" t="s">
        <v>408</v>
      </c>
      <c r="B21987" t="s">
        <v>244</v>
      </c>
      <c r="C21987" t="s">
        <v>11</v>
      </c>
      <c r="D21987">
        <v>14010000000</v>
      </c>
      <c r="E21987">
        <v>2019</v>
      </c>
    </row>
    <row r="21988" spans="1:5" x14ac:dyDescent="0.25">
      <c r="A21988" t="s">
        <v>408</v>
      </c>
      <c r="B21988" t="s">
        <v>244</v>
      </c>
      <c r="C21988" t="s">
        <v>11</v>
      </c>
      <c r="D21988">
        <v>14169000000</v>
      </c>
      <c r="E21988">
        <v>2020</v>
      </c>
    </row>
    <row r="21989" spans="1:5" x14ac:dyDescent="0.25">
      <c r="A21989" t="s">
        <v>408</v>
      </c>
      <c r="B21989" t="s">
        <v>244</v>
      </c>
      <c r="C21989" t="s">
        <v>19</v>
      </c>
      <c r="D21989">
        <v>346196000000</v>
      </c>
      <c r="E21989">
        <v>2018</v>
      </c>
    </row>
    <row r="21990" spans="1:5" x14ac:dyDescent="0.25">
      <c r="A21990" t="s">
        <v>408</v>
      </c>
      <c r="B21990" t="s">
        <v>244</v>
      </c>
      <c r="C21990" t="s">
        <v>19</v>
      </c>
      <c r="D21990">
        <v>362597000000</v>
      </c>
      <c r="E21990">
        <v>2019</v>
      </c>
    </row>
    <row r="21991" spans="1:5" x14ac:dyDescent="0.25">
      <c r="A21991" t="s">
        <v>408</v>
      </c>
      <c r="B21991" t="s">
        <v>244</v>
      </c>
      <c r="C21991" t="s">
        <v>19</v>
      </c>
      <c r="D21991">
        <v>332750000000</v>
      </c>
      <c r="E21991">
        <v>2020</v>
      </c>
    </row>
    <row r="21992" spans="1:5" x14ac:dyDescent="0.25">
      <c r="A21992" t="s">
        <v>408</v>
      </c>
      <c r="B21992" t="s">
        <v>244</v>
      </c>
      <c r="C21992" t="s">
        <v>18</v>
      </c>
      <c r="D21992">
        <v>147668000000</v>
      </c>
      <c r="E21992">
        <v>2018</v>
      </c>
    </row>
    <row r="21993" spans="1:5" x14ac:dyDescent="0.25">
      <c r="A21993" t="s">
        <v>408</v>
      </c>
      <c r="B21993" t="s">
        <v>244</v>
      </c>
      <c r="C21993" t="s">
        <v>18</v>
      </c>
      <c r="D21993">
        <v>163659000000</v>
      </c>
      <c r="E21993">
        <v>2019</v>
      </c>
    </row>
    <row r="21994" spans="1:5" x14ac:dyDescent="0.25">
      <c r="A21994" t="s">
        <v>408</v>
      </c>
      <c r="B21994" t="s">
        <v>244</v>
      </c>
      <c r="C21994" t="s">
        <v>18</v>
      </c>
      <c r="D21994">
        <v>168620000000</v>
      </c>
      <c r="E21994">
        <v>2020</v>
      </c>
    </row>
    <row r="21995" spans="1:5" x14ac:dyDescent="0.25">
      <c r="A21995" t="s">
        <v>408</v>
      </c>
      <c r="B21995" t="s">
        <v>244</v>
      </c>
      <c r="C21995" t="s">
        <v>442</v>
      </c>
      <c r="D21995">
        <v>0</v>
      </c>
      <c r="E21995">
        <v>2018</v>
      </c>
    </row>
    <row r="21996" spans="1:5" x14ac:dyDescent="0.25">
      <c r="A21996" t="s">
        <v>408</v>
      </c>
      <c r="B21996" t="s">
        <v>244</v>
      </c>
      <c r="C21996" t="s">
        <v>442</v>
      </c>
      <c r="D21996">
        <v>0</v>
      </c>
      <c r="E21996">
        <v>2019</v>
      </c>
    </row>
    <row r="21997" spans="1:5" x14ac:dyDescent="0.25">
      <c r="A21997" t="s">
        <v>408</v>
      </c>
      <c r="B21997" t="s">
        <v>244</v>
      </c>
      <c r="C21997" t="s">
        <v>442</v>
      </c>
      <c r="D21997">
        <v>0</v>
      </c>
      <c r="E21997">
        <v>2020</v>
      </c>
    </row>
    <row r="21998" spans="1:5" x14ac:dyDescent="0.25">
      <c r="A21998" t="s">
        <v>408</v>
      </c>
      <c r="B21998" t="s">
        <v>244</v>
      </c>
      <c r="C21998" t="s">
        <v>443</v>
      </c>
      <c r="D21998">
        <v>40790000000</v>
      </c>
      <c r="E21998">
        <v>2018</v>
      </c>
    </row>
    <row r="21999" spans="1:5" x14ac:dyDescent="0.25">
      <c r="A21999" t="s">
        <v>408</v>
      </c>
      <c r="B21999" t="s">
        <v>244</v>
      </c>
      <c r="C21999" t="s">
        <v>443</v>
      </c>
      <c r="D21999">
        <v>43164000000</v>
      </c>
      <c r="E21999">
        <v>2019</v>
      </c>
    </row>
    <row r="22000" spans="1:5" x14ac:dyDescent="0.25">
      <c r="A22000" t="s">
        <v>408</v>
      </c>
      <c r="B22000" t="s">
        <v>244</v>
      </c>
      <c r="C22000" t="s">
        <v>443</v>
      </c>
      <c r="D22000">
        <v>43515000000</v>
      </c>
      <c r="E22000">
        <v>2020</v>
      </c>
    </row>
    <row r="22001" spans="1:5" x14ac:dyDescent="0.25">
      <c r="A22001" t="s">
        <v>408</v>
      </c>
      <c r="B22001" t="s">
        <v>244</v>
      </c>
      <c r="C22001" t="s">
        <v>444</v>
      </c>
      <c r="D22001">
        <v>-173000000</v>
      </c>
      <c r="E22001">
        <v>2018</v>
      </c>
    </row>
    <row r="22002" spans="1:5" x14ac:dyDescent="0.25">
      <c r="A22002" t="s">
        <v>408</v>
      </c>
      <c r="B22002" t="s">
        <v>244</v>
      </c>
      <c r="C22002" t="s">
        <v>444</v>
      </c>
      <c r="D22002">
        <v>12705000000</v>
      </c>
      <c r="E22002">
        <v>2019</v>
      </c>
    </row>
    <row r="22003" spans="1:5" x14ac:dyDescent="0.25">
      <c r="A22003" t="s">
        <v>408</v>
      </c>
      <c r="B22003" t="s">
        <v>244</v>
      </c>
      <c r="C22003" t="s">
        <v>444</v>
      </c>
      <c r="D22003">
        <v>21844000000</v>
      </c>
      <c r="E22003">
        <v>2020</v>
      </c>
    </row>
    <row r="22004" spans="1:5" x14ac:dyDescent="0.25">
      <c r="A22004" t="s">
        <v>408</v>
      </c>
      <c r="B22004" t="s">
        <v>244</v>
      </c>
      <c r="C22004" t="s">
        <v>445</v>
      </c>
      <c r="D22004">
        <v>0</v>
      </c>
      <c r="E22004">
        <v>2018</v>
      </c>
    </row>
    <row r="22005" spans="1:5" x14ac:dyDescent="0.25">
      <c r="A22005" t="s">
        <v>408</v>
      </c>
      <c r="B22005" t="s">
        <v>244</v>
      </c>
      <c r="C22005" t="s">
        <v>445</v>
      </c>
      <c r="D22005">
        <v>0</v>
      </c>
      <c r="E22005">
        <v>2019</v>
      </c>
    </row>
    <row r="22006" spans="1:5" x14ac:dyDescent="0.25">
      <c r="A22006" t="s">
        <v>408</v>
      </c>
      <c r="B22006" t="s">
        <v>244</v>
      </c>
      <c r="C22006" t="s">
        <v>445</v>
      </c>
      <c r="D22006">
        <v>0</v>
      </c>
      <c r="E22006">
        <v>2020</v>
      </c>
    </row>
    <row r="22007" spans="1:5" x14ac:dyDescent="0.25">
      <c r="A22007" t="s">
        <v>408</v>
      </c>
      <c r="B22007" t="s">
        <v>244</v>
      </c>
      <c r="C22007" t="s">
        <v>446</v>
      </c>
      <c r="D22007">
        <v>0</v>
      </c>
      <c r="E22007">
        <v>2018</v>
      </c>
    </row>
    <row r="22008" spans="1:5" x14ac:dyDescent="0.25">
      <c r="A22008" t="s">
        <v>408</v>
      </c>
      <c r="B22008" t="s">
        <v>244</v>
      </c>
      <c r="C22008" t="s">
        <v>446</v>
      </c>
      <c r="D22008">
        <v>0</v>
      </c>
      <c r="E22008">
        <v>2019</v>
      </c>
    </row>
    <row r="22009" spans="1:5" x14ac:dyDescent="0.25">
      <c r="A22009" t="s">
        <v>408</v>
      </c>
      <c r="B22009" t="s">
        <v>244</v>
      </c>
      <c r="C22009" t="s">
        <v>446</v>
      </c>
      <c r="D22009">
        <v>0</v>
      </c>
      <c r="E22009">
        <v>2020</v>
      </c>
    </row>
    <row r="22010" spans="1:5" x14ac:dyDescent="0.25">
      <c r="A22010" t="s">
        <v>408</v>
      </c>
      <c r="B22010" t="s">
        <v>244</v>
      </c>
      <c r="C22010" t="s">
        <v>447</v>
      </c>
      <c r="D22010">
        <v>-14694000000</v>
      </c>
      <c r="E22010">
        <v>2018</v>
      </c>
    </row>
    <row r="22011" spans="1:5" x14ac:dyDescent="0.25">
      <c r="A22011" t="s">
        <v>408</v>
      </c>
      <c r="B22011" t="s">
        <v>244</v>
      </c>
      <c r="C22011" t="s">
        <v>447</v>
      </c>
      <c r="D22011">
        <v>-2575000000</v>
      </c>
      <c r="E22011">
        <v>2019</v>
      </c>
    </row>
    <row r="22012" spans="1:5" x14ac:dyDescent="0.25">
      <c r="A22012" t="s">
        <v>408</v>
      </c>
      <c r="B22012" t="s">
        <v>244</v>
      </c>
      <c r="C22012" t="s">
        <v>447</v>
      </c>
      <c r="D22012">
        <v>7009000000</v>
      </c>
      <c r="E22012">
        <v>2020</v>
      </c>
    </row>
    <row r="22013" spans="1:5" x14ac:dyDescent="0.25">
      <c r="A22013" t="s">
        <v>408</v>
      </c>
      <c r="B22013" t="s">
        <v>244</v>
      </c>
      <c r="C22013" t="s">
        <v>448</v>
      </c>
      <c r="D22013">
        <v>0</v>
      </c>
      <c r="E22013">
        <v>2018</v>
      </c>
    </row>
    <row r="22014" spans="1:5" x14ac:dyDescent="0.25">
      <c r="A22014" t="s">
        <v>408</v>
      </c>
      <c r="B22014" t="s">
        <v>244</v>
      </c>
      <c r="C22014" t="s">
        <v>448</v>
      </c>
      <c r="D22014">
        <v>0</v>
      </c>
      <c r="E22014">
        <v>2019</v>
      </c>
    </row>
    <row r="22015" spans="1:5" x14ac:dyDescent="0.25">
      <c r="A22015" t="s">
        <v>408</v>
      </c>
      <c r="B22015" t="s">
        <v>244</v>
      </c>
      <c r="C22015" t="s">
        <v>448</v>
      </c>
      <c r="D22015">
        <v>0</v>
      </c>
      <c r="E22015">
        <v>2020</v>
      </c>
    </row>
    <row r="22016" spans="1:5" x14ac:dyDescent="0.25">
      <c r="A22016" t="s">
        <v>408</v>
      </c>
      <c r="B22016" t="s">
        <v>244</v>
      </c>
      <c r="C22016" t="s">
        <v>449</v>
      </c>
      <c r="D22016">
        <v>-18588000000</v>
      </c>
      <c r="E22016">
        <v>2018</v>
      </c>
    </row>
    <row r="22017" spans="1:5" x14ac:dyDescent="0.25">
      <c r="A22017" t="s">
        <v>408</v>
      </c>
      <c r="B22017" t="s">
        <v>244</v>
      </c>
      <c r="C22017" t="s">
        <v>449</v>
      </c>
      <c r="D22017">
        <v>-22871000000</v>
      </c>
      <c r="E22017">
        <v>2019</v>
      </c>
    </row>
    <row r="22018" spans="1:5" x14ac:dyDescent="0.25">
      <c r="A22018" t="s">
        <v>408</v>
      </c>
      <c r="B22018" t="s">
        <v>244</v>
      </c>
      <c r="C22018" t="s">
        <v>449</v>
      </c>
      <c r="D22018">
        <v>-14601000000</v>
      </c>
      <c r="E22018">
        <v>2020</v>
      </c>
    </row>
    <row r="22019" spans="1:5" x14ac:dyDescent="0.25">
      <c r="A22019" t="s">
        <v>408</v>
      </c>
      <c r="B22019" t="s">
        <v>244</v>
      </c>
      <c r="C22019" t="s">
        <v>450</v>
      </c>
      <c r="D22019">
        <v>0</v>
      </c>
      <c r="E22019">
        <v>2018</v>
      </c>
    </row>
    <row r="22020" spans="1:5" x14ac:dyDescent="0.25">
      <c r="A22020" t="s">
        <v>408</v>
      </c>
      <c r="B22020" t="s">
        <v>244</v>
      </c>
      <c r="C22020" t="s">
        <v>450</v>
      </c>
      <c r="D22020">
        <v>0</v>
      </c>
      <c r="E22020">
        <v>2019</v>
      </c>
    </row>
    <row r="22021" spans="1:5" x14ac:dyDescent="0.25">
      <c r="A22021" t="s">
        <v>408</v>
      </c>
      <c r="B22021" t="s">
        <v>244</v>
      </c>
      <c r="C22021" t="s">
        <v>450</v>
      </c>
      <c r="D22021">
        <v>0</v>
      </c>
      <c r="E22021">
        <v>2020</v>
      </c>
    </row>
    <row r="22022" spans="1:5" x14ac:dyDescent="0.25">
      <c r="A22022" t="s">
        <v>408</v>
      </c>
      <c r="B22022" t="s">
        <v>244</v>
      </c>
      <c r="C22022" t="s">
        <v>451</v>
      </c>
      <c r="D22022">
        <v>-193000000</v>
      </c>
      <c r="E22022">
        <v>2018</v>
      </c>
    </row>
    <row r="22023" spans="1:5" x14ac:dyDescent="0.25">
      <c r="A22023" t="s">
        <v>408</v>
      </c>
      <c r="B22023" t="s">
        <v>244</v>
      </c>
      <c r="C22023" t="s">
        <v>451</v>
      </c>
      <c r="D22023">
        <v>-238000000</v>
      </c>
      <c r="E22023">
        <v>2019</v>
      </c>
    </row>
    <row r="22024" spans="1:5" x14ac:dyDescent="0.25">
      <c r="A22024" t="s">
        <v>408</v>
      </c>
      <c r="B22024" t="s">
        <v>244</v>
      </c>
      <c r="C22024" t="s">
        <v>451</v>
      </c>
      <c r="D22024">
        <v>-436000000</v>
      </c>
      <c r="E22024">
        <v>2020</v>
      </c>
    </row>
    <row r="22025" spans="1:5" x14ac:dyDescent="0.25">
      <c r="A22025" t="s">
        <v>408</v>
      </c>
      <c r="B22025" t="s">
        <v>244</v>
      </c>
      <c r="C22025" t="s">
        <v>452</v>
      </c>
      <c r="D22025">
        <v>0</v>
      </c>
      <c r="E22025">
        <v>2018</v>
      </c>
    </row>
    <row r="22026" spans="1:5" x14ac:dyDescent="0.25">
      <c r="A22026" t="s">
        <v>408</v>
      </c>
      <c r="B22026" t="s">
        <v>244</v>
      </c>
      <c r="C22026" t="s">
        <v>452</v>
      </c>
      <c r="D22026">
        <v>0</v>
      </c>
      <c r="E22026">
        <v>2019</v>
      </c>
    </row>
    <row r="22027" spans="1:5" x14ac:dyDescent="0.25">
      <c r="A22027" t="s">
        <v>408</v>
      </c>
      <c r="B22027" t="s">
        <v>244</v>
      </c>
      <c r="C22027" t="s">
        <v>452</v>
      </c>
      <c r="D22027">
        <v>0</v>
      </c>
      <c r="E22027">
        <v>2020</v>
      </c>
    </row>
    <row r="22028" spans="1:5" x14ac:dyDescent="0.25">
      <c r="A22028" t="s">
        <v>408</v>
      </c>
      <c r="B22028" t="s">
        <v>244</v>
      </c>
      <c r="C22028" t="s">
        <v>453</v>
      </c>
      <c r="D22028">
        <v>581000000</v>
      </c>
      <c r="E22028">
        <v>2018</v>
      </c>
    </row>
    <row r="22029" spans="1:5" x14ac:dyDescent="0.25">
      <c r="A22029" t="s">
        <v>408</v>
      </c>
      <c r="B22029" t="s">
        <v>244</v>
      </c>
      <c r="C22029" t="s">
        <v>453</v>
      </c>
      <c r="D22029">
        <v>434000000</v>
      </c>
      <c r="E22029">
        <v>2019</v>
      </c>
    </row>
    <row r="22030" spans="1:5" x14ac:dyDescent="0.25">
      <c r="A22030" t="s">
        <v>408</v>
      </c>
      <c r="B22030" t="s">
        <v>244</v>
      </c>
      <c r="C22030" t="s">
        <v>453</v>
      </c>
      <c r="D22030">
        <v>-811000000</v>
      </c>
      <c r="E22030">
        <v>2020</v>
      </c>
    </row>
    <row r="22031" spans="1:5" x14ac:dyDescent="0.25">
      <c r="A22031" t="s">
        <v>408</v>
      </c>
      <c r="B22031" t="s">
        <v>244</v>
      </c>
      <c r="C22031" t="s">
        <v>454</v>
      </c>
      <c r="D22031">
        <v>20840000000</v>
      </c>
      <c r="E22031">
        <v>2018</v>
      </c>
    </row>
    <row r="22032" spans="1:5" x14ac:dyDescent="0.25">
      <c r="A22032" t="s">
        <v>408</v>
      </c>
      <c r="B22032" t="s">
        <v>244</v>
      </c>
      <c r="C22032" t="s">
        <v>454</v>
      </c>
      <c r="D22032">
        <v>14340000000</v>
      </c>
      <c r="E22032">
        <v>2019</v>
      </c>
    </row>
    <row r="22033" spans="1:5" x14ac:dyDescent="0.25">
      <c r="A22033" t="s">
        <v>408</v>
      </c>
      <c r="B22033" t="s">
        <v>244</v>
      </c>
      <c r="C22033" t="s">
        <v>454</v>
      </c>
      <c r="D22033">
        <v>-22440000000</v>
      </c>
      <c r="E22033">
        <v>2020</v>
      </c>
    </row>
    <row r="22034" spans="1:5" x14ac:dyDescent="0.25">
      <c r="A22034" t="s">
        <v>408</v>
      </c>
      <c r="B22034" t="s">
        <v>244</v>
      </c>
      <c r="C22034" t="s">
        <v>24</v>
      </c>
      <c r="D22034">
        <v>21421000000</v>
      </c>
      <c r="E22034">
        <v>2018</v>
      </c>
    </row>
    <row r="22035" spans="1:5" x14ac:dyDescent="0.25">
      <c r="A22035" t="s">
        <v>408</v>
      </c>
      <c r="B22035" t="s">
        <v>244</v>
      </c>
      <c r="C22035" t="s">
        <v>24</v>
      </c>
      <c r="D22035">
        <v>14774000000</v>
      </c>
      <c r="E22035">
        <v>2019</v>
      </c>
    </row>
    <row r="22036" spans="1:5" x14ac:dyDescent="0.25">
      <c r="A22036" t="s">
        <v>408</v>
      </c>
      <c r="B22036" t="s">
        <v>244</v>
      </c>
      <c r="C22036" t="s">
        <v>24</v>
      </c>
      <c r="D22036">
        <v>-23251000000</v>
      </c>
      <c r="E22036">
        <v>2020</v>
      </c>
    </row>
    <row r="22037" spans="1:5" x14ac:dyDescent="0.25">
      <c r="A22037" t="s">
        <v>408</v>
      </c>
      <c r="B22037" t="s">
        <v>244</v>
      </c>
      <c r="C22037" t="s">
        <v>455</v>
      </c>
      <c r="D22037">
        <v>247101000000</v>
      </c>
      <c r="E22037">
        <v>2018</v>
      </c>
    </row>
    <row r="22038" spans="1:5" x14ac:dyDescent="0.25">
      <c r="A22038" t="s">
        <v>408</v>
      </c>
      <c r="B22038" t="s">
        <v>244</v>
      </c>
      <c r="C22038" t="s">
        <v>455</v>
      </c>
      <c r="D22038">
        <v>253018000000</v>
      </c>
      <c r="E22038">
        <v>2019</v>
      </c>
    </row>
    <row r="22039" spans="1:5" x14ac:dyDescent="0.25">
      <c r="A22039" t="s">
        <v>408</v>
      </c>
      <c r="B22039" t="s">
        <v>244</v>
      </c>
      <c r="C22039" t="s">
        <v>455</v>
      </c>
      <c r="D22039">
        <v>227553000000</v>
      </c>
      <c r="E22039">
        <v>2020</v>
      </c>
    </row>
    <row r="22040" spans="1:5" x14ac:dyDescent="0.25">
      <c r="A22040" t="s">
        <v>408</v>
      </c>
      <c r="B22040" t="s">
        <v>244</v>
      </c>
      <c r="C22040" t="s">
        <v>14</v>
      </c>
      <c r="D22040">
        <v>298223000000</v>
      </c>
      <c r="E22040">
        <v>2018</v>
      </c>
    </row>
    <row r="22041" spans="1:5" x14ac:dyDescent="0.25">
      <c r="A22041" t="s">
        <v>408</v>
      </c>
      <c r="B22041" t="s">
        <v>244</v>
      </c>
      <c r="C22041" t="s">
        <v>14</v>
      </c>
      <c r="D22041">
        <v>312545000000</v>
      </c>
      <c r="E22041">
        <v>2019</v>
      </c>
    </row>
    <row r="22042" spans="1:5" x14ac:dyDescent="0.25">
      <c r="A22042" t="s">
        <v>408</v>
      </c>
      <c r="B22042" t="s">
        <v>244</v>
      </c>
      <c r="C22042" t="s">
        <v>14</v>
      </c>
      <c r="D22042">
        <v>287857000000</v>
      </c>
      <c r="E22042">
        <v>2020</v>
      </c>
    </row>
    <row r="22043" spans="1:5" x14ac:dyDescent="0.25">
      <c r="A22043" t="s">
        <v>408</v>
      </c>
      <c r="B22043" t="s">
        <v>244</v>
      </c>
      <c r="C22043" t="s">
        <v>17</v>
      </c>
      <c r="D22043">
        <v>90530000000</v>
      </c>
      <c r="E22043">
        <v>2018</v>
      </c>
    </row>
    <row r="22044" spans="1:5" x14ac:dyDescent="0.25">
      <c r="A22044" t="s">
        <v>408</v>
      </c>
      <c r="B22044" t="s">
        <v>244</v>
      </c>
      <c r="C22044" t="s">
        <v>17</v>
      </c>
      <c r="D22044">
        <v>99670000000</v>
      </c>
      <c r="E22044">
        <v>2019</v>
      </c>
    </row>
    <row r="22045" spans="1:5" x14ac:dyDescent="0.25">
      <c r="A22045" t="s">
        <v>408</v>
      </c>
      <c r="B22045" t="s">
        <v>244</v>
      </c>
      <c r="C22045" t="s">
        <v>17</v>
      </c>
      <c r="D22045">
        <v>112257000000</v>
      </c>
      <c r="E22045">
        <v>2020</v>
      </c>
    </row>
    <row r="22046" spans="1:5" x14ac:dyDescent="0.25">
      <c r="A22046" t="s">
        <v>408</v>
      </c>
      <c r="B22046" t="s">
        <v>244</v>
      </c>
      <c r="C22046" t="s">
        <v>456</v>
      </c>
      <c r="D22046">
        <v>12765000000</v>
      </c>
      <c r="E22046">
        <v>2018</v>
      </c>
    </row>
    <row r="22047" spans="1:5" x14ac:dyDescent="0.25">
      <c r="A22047" t="s">
        <v>408</v>
      </c>
      <c r="B22047" t="s">
        <v>244</v>
      </c>
      <c r="C22047" t="s">
        <v>456</v>
      </c>
      <c r="D22047">
        <v>12633000000</v>
      </c>
      <c r="E22047">
        <v>2019</v>
      </c>
    </row>
    <row r="22048" spans="1:5" x14ac:dyDescent="0.25">
      <c r="A22048" t="s">
        <v>408</v>
      </c>
      <c r="B22048" t="s">
        <v>244</v>
      </c>
      <c r="C22048" t="s">
        <v>456</v>
      </c>
      <c r="D22048">
        <v>11373000000</v>
      </c>
      <c r="E22048">
        <v>2020</v>
      </c>
    </row>
    <row r="22049" spans="1:5" x14ac:dyDescent="0.25">
      <c r="A22049" t="s">
        <v>408</v>
      </c>
      <c r="B22049" t="s">
        <v>244</v>
      </c>
      <c r="C22049" t="s">
        <v>457</v>
      </c>
      <c r="D22049">
        <v>0</v>
      </c>
      <c r="E22049">
        <v>2018</v>
      </c>
    </row>
    <row r="22050" spans="1:5" x14ac:dyDescent="0.25">
      <c r="A22050" t="s">
        <v>408</v>
      </c>
      <c r="B22050" t="s">
        <v>244</v>
      </c>
      <c r="C22050" t="s">
        <v>457</v>
      </c>
      <c r="D22050">
        <v>0</v>
      </c>
      <c r="E22050">
        <v>2020</v>
      </c>
    </row>
    <row r="22051" spans="1:5" x14ac:dyDescent="0.25">
      <c r="A22051" t="s">
        <v>408</v>
      </c>
      <c r="B22051" t="s">
        <v>244</v>
      </c>
      <c r="C22051" t="s">
        <v>494</v>
      </c>
      <c r="D22051">
        <v>0</v>
      </c>
      <c r="E22051">
        <v>2019</v>
      </c>
    </row>
    <row r="22052" spans="1:5" x14ac:dyDescent="0.25">
      <c r="A22052" t="s">
        <v>408</v>
      </c>
      <c r="B22052" t="s">
        <v>244</v>
      </c>
      <c r="C22052" t="s">
        <v>458</v>
      </c>
      <c r="D22052">
        <v>12946000000</v>
      </c>
      <c r="E22052">
        <v>2018</v>
      </c>
    </row>
    <row r="22053" spans="1:5" x14ac:dyDescent="0.25">
      <c r="A22053" t="s">
        <v>408</v>
      </c>
      <c r="B22053" t="s">
        <v>244</v>
      </c>
      <c r="C22053" t="s">
        <v>458</v>
      </c>
      <c r="D22053">
        <v>12667000000</v>
      </c>
      <c r="E22053">
        <v>2019</v>
      </c>
    </row>
    <row r="22054" spans="1:5" x14ac:dyDescent="0.25">
      <c r="A22054" t="s">
        <v>408</v>
      </c>
      <c r="B22054" t="s">
        <v>244</v>
      </c>
      <c r="C22054" t="s">
        <v>458</v>
      </c>
      <c r="D22054">
        <v>11453000000</v>
      </c>
      <c r="E22054">
        <v>2020</v>
      </c>
    </row>
    <row r="22055" spans="1:5" x14ac:dyDescent="0.25">
      <c r="A22055" t="s">
        <v>408</v>
      </c>
      <c r="B22055" t="s">
        <v>244</v>
      </c>
      <c r="C22055" t="s">
        <v>459</v>
      </c>
      <c r="D22055">
        <v>277266000000</v>
      </c>
      <c r="E22055">
        <v>2018</v>
      </c>
    </row>
    <row r="22056" spans="1:5" x14ac:dyDescent="0.25">
      <c r="A22056" t="s">
        <v>408</v>
      </c>
      <c r="B22056" t="s">
        <v>244</v>
      </c>
      <c r="C22056" t="s">
        <v>459</v>
      </c>
      <c r="D22056">
        <v>252271000000</v>
      </c>
      <c r="E22056">
        <v>2019</v>
      </c>
    </row>
    <row r="22057" spans="1:5" x14ac:dyDescent="0.25">
      <c r="A22057" t="s">
        <v>408</v>
      </c>
      <c r="B22057" t="s">
        <v>244</v>
      </c>
      <c r="C22057" t="s">
        <v>459</v>
      </c>
      <c r="D22057">
        <v>170049000000</v>
      </c>
      <c r="E22057">
        <v>2020</v>
      </c>
    </row>
    <row r="22058" spans="1:5" x14ac:dyDescent="0.25">
      <c r="A22058" t="s">
        <v>408</v>
      </c>
      <c r="B22058" t="s">
        <v>244</v>
      </c>
      <c r="C22058" t="s">
        <v>460</v>
      </c>
      <c r="D22058">
        <v>-33940000000</v>
      </c>
      <c r="E22058">
        <v>2018</v>
      </c>
    </row>
    <row r="22059" spans="1:5" x14ac:dyDescent="0.25">
      <c r="A22059" t="s">
        <v>408</v>
      </c>
      <c r="B22059" t="s">
        <v>244</v>
      </c>
      <c r="C22059" t="s">
        <v>460</v>
      </c>
      <c r="D22059">
        <v>-34761000000</v>
      </c>
      <c r="E22059">
        <v>2019</v>
      </c>
    </row>
    <row r="22060" spans="1:5" x14ac:dyDescent="0.25">
      <c r="A22060" t="s">
        <v>408</v>
      </c>
      <c r="B22060" t="s">
        <v>244</v>
      </c>
      <c r="C22060" t="s">
        <v>460</v>
      </c>
      <c r="D22060">
        <v>-32017000000</v>
      </c>
      <c r="E22060">
        <v>2020</v>
      </c>
    </row>
    <row r="22061" spans="1:5" x14ac:dyDescent="0.25">
      <c r="A22061" t="s">
        <v>408</v>
      </c>
      <c r="B22061" t="s">
        <v>244</v>
      </c>
      <c r="C22061" t="s">
        <v>461</v>
      </c>
      <c r="D22061">
        <v>4114000000</v>
      </c>
      <c r="E22061">
        <v>2018</v>
      </c>
    </row>
    <row r="22062" spans="1:5" x14ac:dyDescent="0.25">
      <c r="A22062" t="s">
        <v>408</v>
      </c>
      <c r="B22062" t="s">
        <v>244</v>
      </c>
      <c r="C22062" t="s">
        <v>461</v>
      </c>
      <c r="D22062">
        <v>2767000000</v>
      </c>
      <c r="E22062">
        <v>2019</v>
      </c>
    </row>
    <row r="22063" spans="1:5" x14ac:dyDescent="0.25">
      <c r="A22063" t="s">
        <v>408</v>
      </c>
      <c r="B22063" t="s">
        <v>244</v>
      </c>
      <c r="C22063" t="s">
        <v>461</v>
      </c>
      <c r="D22063">
        <v>1504000000</v>
      </c>
      <c r="E22063">
        <v>2020</v>
      </c>
    </row>
    <row r="22064" spans="1:5" x14ac:dyDescent="0.25">
      <c r="A22064" t="s">
        <v>408</v>
      </c>
      <c r="B22064" t="s">
        <v>244</v>
      </c>
      <c r="C22064" t="s">
        <v>462</v>
      </c>
      <c r="D22064">
        <v>11296000000</v>
      </c>
      <c r="E22064">
        <v>2018</v>
      </c>
    </row>
    <row r="22065" spans="1:5" x14ac:dyDescent="0.25">
      <c r="A22065" t="s">
        <v>408</v>
      </c>
      <c r="B22065" t="s">
        <v>244</v>
      </c>
      <c r="C22065" t="s">
        <v>462</v>
      </c>
      <c r="D22065">
        <v>4425000000</v>
      </c>
      <c r="E22065">
        <v>2019</v>
      </c>
    </row>
    <row r="22066" spans="1:5" x14ac:dyDescent="0.25">
      <c r="A22066" t="s">
        <v>408</v>
      </c>
      <c r="B22066" t="s">
        <v>244</v>
      </c>
      <c r="C22066" t="s">
        <v>462</v>
      </c>
      <c r="D22066">
        <v>-19130000000</v>
      </c>
      <c r="E22066">
        <v>2020</v>
      </c>
    </row>
    <row r="22067" spans="1:5" x14ac:dyDescent="0.25">
      <c r="A22067" t="s">
        <v>408</v>
      </c>
      <c r="B22067" t="s">
        <v>244</v>
      </c>
      <c r="C22067" t="s">
        <v>463</v>
      </c>
      <c r="D22067">
        <v>-3670000000</v>
      </c>
      <c r="E22067">
        <v>2018</v>
      </c>
    </row>
    <row r="22068" spans="1:5" x14ac:dyDescent="0.25">
      <c r="A22068" t="s">
        <v>408</v>
      </c>
      <c r="B22068" t="s">
        <v>244</v>
      </c>
      <c r="C22068" t="s">
        <v>463</v>
      </c>
      <c r="D22068">
        <v>225000000</v>
      </c>
      <c r="E22068">
        <v>2019</v>
      </c>
    </row>
    <row r="22069" spans="1:5" x14ac:dyDescent="0.25">
      <c r="A22069" t="s">
        <v>408</v>
      </c>
      <c r="B22069" t="s">
        <v>244</v>
      </c>
      <c r="C22069" t="s">
        <v>463</v>
      </c>
      <c r="D22069">
        <v>2856000000</v>
      </c>
      <c r="E22069">
        <v>2020</v>
      </c>
    </row>
    <row r="22070" spans="1:5" x14ac:dyDescent="0.25">
      <c r="A22070" t="s">
        <v>408</v>
      </c>
      <c r="B22070" t="s">
        <v>244</v>
      </c>
      <c r="C22070" t="s">
        <v>12</v>
      </c>
      <c r="D22070">
        <v>5427000000</v>
      </c>
      <c r="E22070">
        <v>2018</v>
      </c>
    </row>
    <row r="22071" spans="1:5" x14ac:dyDescent="0.25">
      <c r="A22071" t="s">
        <v>408</v>
      </c>
      <c r="B22071" t="s">
        <v>244</v>
      </c>
      <c r="C22071" t="s">
        <v>12</v>
      </c>
      <c r="D22071">
        <v>5987000000</v>
      </c>
      <c r="E22071">
        <v>2019</v>
      </c>
    </row>
    <row r="22072" spans="1:5" x14ac:dyDescent="0.25">
      <c r="A22072" t="s">
        <v>408</v>
      </c>
      <c r="B22072" t="s">
        <v>244</v>
      </c>
      <c r="C22072" t="s">
        <v>12</v>
      </c>
      <c r="D22072">
        <v>5779000000</v>
      </c>
      <c r="E22072">
        <v>2020</v>
      </c>
    </row>
    <row r="22073" spans="1:5" x14ac:dyDescent="0.25">
      <c r="A22073" t="s">
        <v>408</v>
      </c>
      <c r="B22073" t="s">
        <v>244</v>
      </c>
      <c r="C22073" t="s">
        <v>464</v>
      </c>
      <c r="D22073">
        <v>2612000000</v>
      </c>
      <c r="E22073">
        <v>2018</v>
      </c>
    </row>
    <row r="22074" spans="1:5" x14ac:dyDescent="0.25">
      <c r="A22074" t="s">
        <v>408</v>
      </c>
      <c r="B22074" t="s">
        <v>244</v>
      </c>
      <c r="C22074" t="s">
        <v>464</v>
      </c>
      <c r="D22074">
        <v>1580000000</v>
      </c>
      <c r="E22074">
        <v>2019</v>
      </c>
    </row>
    <row r="22075" spans="1:5" x14ac:dyDescent="0.25">
      <c r="A22075" t="s">
        <v>408</v>
      </c>
      <c r="B22075" t="s">
        <v>244</v>
      </c>
      <c r="C22075" t="s">
        <v>464</v>
      </c>
      <c r="D22075">
        <v>684000000</v>
      </c>
      <c r="E22075">
        <v>2020</v>
      </c>
    </row>
    <row r="22076" spans="1:5" x14ac:dyDescent="0.25">
      <c r="A22076" t="s">
        <v>408</v>
      </c>
      <c r="B22076" t="s">
        <v>244</v>
      </c>
      <c r="C22076" t="s">
        <v>465</v>
      </c>
      <c r="D22076">
        <v>99095000000</v>
      </c>
      <c r="E22076">
        <v>2018</v>
      </c>
    </row>
    <row r="22077" spans="1:5" x14ac:dyDescent="0.25">
      <c r="A22077" t="s">
        <v>408</v>
      </c>
      <c r="B22077" t="s">
        <v>244</v>
      </c>
      <c r="C22077" t="s">
        <v>465</v>
      </c>
      <c r="D22077">
        <v>16363000000</v>
      </c>
      <c r="E22077">
        <v>2019</v>
      </c>
    </row>
    <row r="22078" spans="1:5" x14ac:dyDescent="0.25">
      <c r="A22078" t="s">
        <v>408</v>
      </c>
      <c r="B22078" t="s">
        <v>244</v>
      </c>
      <c r="C22078" t="s">
        <v>465</v>
      </c>
      <c r="D22078">
        <v>16789000000</v>
      </c>
      <c r="E22078">
        <v>2020</v>
      </c>
    </row>
    <row r="22079" spans="1:5" x14ac:dyDescent="0.25">
      <c r="A22079" t="s">
        <v>408</v>
      </c>
      <c r="B22079" t="s">
        <v>244</v>
      </c>
      <c r="C22079" t="s">
        <v>466</v>
      </c>
      <c r="D22079">
        <v>69992000000</v>
      </c>
      <c r="E22079">
        <v>2018</v>
      </c>
    </row>
    <row r="22080" spans="1:5" x14ac:dyDescent="0.25">
      <c r="A22080" t="s">
        <v>408</v>
      </c>
      <c r="B22080" t="s">
        <v>244</v>
      </c>
      <c r="C22080" t="s">
        <v>466</v>
      </c>
      <c r="D22080">
        <v>73328000000</v>
      </c>
      <c r="E22080">
        <v>2019</v>
      </c>
    </row>
    <row r="22081" spans="1:5" x14ac:dyDescent="0.25">
      <c r="A22081" t="s">
        <v>408</v>
      </c>
      <c r="B22081" t="s">
        <v>244</v>
      </c>
      <c r="C22081" t="s">
        <v>466</v>
      </c>
      <c r="D22081">
        <v>65075000000</v>
      </c>
      <c r="E22081">
        <v>2020</v>
      </c>
    </row>
    <row r="22082" spans="1:5" x14ac:dyDescent="0.25">
      <c r="A22082" t="s">
        <v>408</v>
      </c>
      <c r="B22082" t="s">
        <v>244</v>
      </c>
      <c r="C22082" t="s">
        <v>467</v>
      </c>
      <c r="D22082">
        <v>-18745000000</v>
      </c>
      <c r="E22082">
        <v>2018</v>
      </c>
    </row>
    <row r="22083" spans="1:5" x14ac:dyDescent="0.25">
      <c r="A22083" t="s">
        <v>408</v>
      </c>
      <c r="B22083" t="s">
        <v>244</v>
      </c>
      <c r="C22083" t="s">
        <v>467</v>
      </c>
      <c r="D22083">
        <v>-18998000000</v>
      </c>
      <c r="E22083">
        <v>2019</v>
      </c>
    </row>
    <row r="22084" spans="1:5" x14ac:dyDescent="0.25">
      <c r="A22084" t="s">
        <v>408</v>
      </c>
      <c r="B22084" t="s">
        <v>244</v>
      </c>
      <c r="C22084" t="s">
        <v>467</v>
      </c>
      <c r="D22084">
        <v>-46009000000</v>
      </c>
      <c r="E22084">
        <v>2020</v>
      </c>
    </row>
    <row r="22085" spans="1:5" x14ac:dyDescent="0.25">
      <c r="A22085" t="s">
        <v>408</v>
      </c>
      <c r="B22085" t="s">
        <v>244</v>
      </c>
      <c r="C22085" t="s">
        <v>468</v>
      </c>
      <c r="D22085">
        <v>0</v>
      </c>
      <c r="E22085">
        <v>2018</v>
      </c>
    </row>
    <row r="22086" spans="1:5" x14ac:dyDescent="0.25">
      <c r="A22086" t="s">
        <v>408</v>
      </c>
      <c r="B22086" t="s">
        <v>244</v>
      </c>
      <c r="C22086" t="s">
        <v>468</v>
      </c>
      <c r="D22086">
        <v>0</v>
      </c>
      <c r="E22086">
        <v>2019</v>
      </c>
    </row>
    <row r="22087" spans="1:5" x14ac:dyDescent="0.25">
      <c r="A22087" t="s">
        <v>408</v>
      </c>
      <c r="B22087" t="s">
        <v>244</v>
      </c>
      <c r="C22087" t="s">
        <v>468</v>
      </c>
      <c r="D22087">
        <v>0</v>
      </c>
      <c r="E22087">
        <v>2020</v>
      </c>
    </row>
    <row r="22088" spans="1:5" x14ac:dyDescent="0.25">
      <c r="A22088" t="s">
        <v>408</v>
      </c>
      <c r="B22088" t="s">
        <v>244</v>
      </c>
      <c r="C22088" t="s">
        <v>469</v>
      </c>
      <c r="D22088">
        <v>14041000000</v>
      </c>
      <c r="E22088">
        <v>2018</v>
      </c>
    </row>
    <row r="22089" spans="1:5" x14ac:dyDescent="0.25">
      <c r="A22089" t="s">
        <v>408</v>
      </c>
      <c r="B22089" t="s">
        <v>244</v>
      </c>
      <c r="C22089" t="s">
        <v>469</v>
      </c>
      <c r="D22089">
        <v>14844000000</v>
      </c>
      <c r="E22089">
        <v>2019</v>
      </c>
    </row>
    <row r="22090" spans="1:5" x14ac:dyDescent="0.25">
      <c r="A22090" t="s">
        <v>408</v>
      </c>
      <c r="B22090" t="s">
        <v>244</v>
      </c>
      <c r="C22090" t="s">
        <v>469</v>
      </c>
      <c r="D22090">
        <v>15053000000</v>
      </c>
      <c r="E22090">
        <v>2020</v>
      </c>
    </row>
    <row r="22091" spans="1:5" x14ac:dyDescent="0.25">
      <c r="A22091" t="s">
        <v>408</v>
      </c>
      <c r="B22091" t="s">
        <v>244</v>
      </c>
      <c r="C22091" t="s">
        <v>470</v>
      </c>
      <c r="D22091">
        <v>0</v>
      </c>
      <c r="E22091">
        <v>2018</v>
      </c>
    </row>
    <row r="22092" spans="1:5" x14ac:dyDescent="0.25">
      <c r="A22092" t="s">
        <v>408</v>
      </c>
      <c r="B22092" t="s">
        <v>244</v>
      </c>
      <c r="C22092" t="s">
        <v>470</v>
      </c>
      <c r="D22092">
        <v>0</v>
      </c>
      <c r="E22092">
        <v>2019</v>
      </c>
    </row>
    <row r="22093" spans="1:5" x14ac:dyDescent="0.25">
      <c r="A22093" t="s">
        <v>408</v>
      </c>
      <c r="B22093" t="s">
        <v>244</v>
      </c>
      <c r="C22093" t="s">
        <v>470</v>
      </c>
      <c r="D22093">
        <v>0</v>
      </c>
      <c r="E22093">
        <v>2020</v>
      </c>
    </row>
    <row r="22094" spans="1:5" x14ac:dyDescent="0.25">
      <c r="A22094" t="s">
        <v>408</v>
      </c>
      <c r="B22094" t="s">
        <v>244</v>
      </c>
      <c r="C22094" t="s">
        <v>471</v>
      </c>
      <c r="D22094">
        <v>0</v>
      </c>
      <c r="E22094">
        <v>2018</v>
      </c>
    </row>
    <row r="22095" spans="1:5" x14ac:dyDescent="0.25">
      <c r="A22095" t="s">
        <v>408</v>
      </c>
      <c r="B22095" t="s">
        <v>244</v>
      </c>
      <c r="C22095" t="s">
        <v>471</v>
      </c>
      <c r="D22095">
        <v>0</v>
      </c>
      <c r="E22095">
        <v>2019</v>
      </c>
    </row>
    <row r="22096" spans="1:5" x14ac:dyDescent="0.25">
      <c r="A22096" t="s">
        <v>408</v>
      </c>
      <c r="B22096" t="s">
        <v>244</v>
      </c>
      <c r="C22096" t="s">
        <v>471</v>
      </c>
      <c r="D22096">
        <v>0</v>
      </c>
      <c r="E22096">
        <v>2020</v>
      </c>
    </row>
    <row r="22097" spans="1:5" x14ac:dyDescent="0.25">
      <c r="A22097" t="s">
        <v>408</v>
      </c>
      <c r="B22097" t="s">
        <v>244</v>
      </c>
      <c r="C22097" t="s">
        <v>472</v>
      </c>
      <c r="D22097">
        <v>0</v>
      </c>
      <c r="E22097">
        <v>2018</v>
      </c>
    </row>
    <row r="22098" spans="1:5" x14ac:dyDescent="0.25">
      <c r="A22098" t="s">
        <v>408</v>
      </c>
      <c r="B22098" t="s">
        <v>244</v>
      </c>
      <c r="C22098" t="s">
        <v>472</v>
      </c>
      <c r="D22098">
        <v>0</v>
      </c>
      <c r="E22098">
        <v>2019</v>
      </c>
    </row>
    <row r="22099" spans="1:5" x14ac:dyDescent="0.25">
      <c r="A22099" t="s">
        <v>408</v>
      </c>
      <c r="B22099" t="s">
        <v>244</v>
      </c>
      <c r="C22099" t="s">
        <v>472</v>
      </c>
      <c r="D22099">
        <v>0</v>
      </c>
      <c r="E22099">
        <v>2020</v>
      </c>
    </row>
    <row r="22100" spans="1:5" x14ac:dyDescent="0.25">
      <c r="A22100" t="s">
        <v>408</v>
      </c>
      <c r="B22100" t="s">
        <v>244</v>
      </c>
      <c r="C22100" t="s">
        <v>473</v>
      </c>
      <c r="D22100">
        <v>0</v>
      </c>
      <c r="E22100">
        <v>2018</v>
      </c>
    </row>
    <row r="22101" spans="1:5" x14ac:dyDescent="0.25">
      <c r="A22101" t="s">
        <v>408</v>
      </c>
      <c r="B22101" t="s">
        <v>244</v>
      </c>
      <c r="C22101" t="s">
        <v>473</v>
      </c>
      <c r="D22101">
        <v>0</v>
      </c>
      <c r="E22101">
        <v>2019</v>
      </c>
    </row>
    <row r="22102" spans="1:5" x14ac:dyDescent="0.25">
      <c r="A22102" t="s">
        <v>408</v>
      </c>
      <c r="B22102" t="s">
        <v>244</v>
      </c>
      <c r="C22102" t="s">
        <v>473</v>
      </c>
      <c r="D22102">
        <v>0</v>
      </c>
      <c r="E22102">
        <v>2020</v>
      </c>
    </row>
    <row r="22103" spans="1:5" x14ac:dyDescent="0.25">
      <c r="A22103" t="s">
        <v>408</v>
      </c>
      <c r="B22103" t="s">
        <v>244</v>
      </c>
      <c r="C22103" t="s">
        <v>474</v>
      </c>
      <c r="D22103">
        <v>986000000</v>
      </c>
      <c r="E22103">
        <v>2018</v>
      </c>
    </row>
    <row r="22104" spans="1:5" x14ac:dyDescent="0.25">
      <c r="A22104" t="s">
        <v>408</v>
      </c>
      <c r="B22104" t="s">
        <v>244</v>
      </c>
      <c r="C22104" t="s">
        <v>474</v>
      </c>
      <c r="D22104">
        <v>1490000000</v>
      </c>
      <c r="E22104">
        <v>2019</v>
      </c>
    </row>
    <row r="22105" spans="1:5" x14ac:dyDescent="0.25">
      <c r="A22105" t="s">
        <v>408</v>
      </c>
      <c r="B22105" t="s">
        <v>244</v>
      </c>
      <c r="C22105" t="s">
        <v>474</v>
      </c>
      <c r="D22105">
        <v>2681000000</v>
      </c>
      <c r="E22105">
        <v>2020</v>
      </c>
    </row>
    <row r="22106" spans="1:5" x14ac:dyDescent="0.25">
      <c r="A22106" t="s">
        <v>408</v>
      </c>
      <c r="B22106" t="s">
        <v>244</v>
      </c>
      <c r="C22106" t="s">
        <v>475</v>
      </c>
      <c r="D22106">
        <v>0</v>
      </c>
      <c r="E22106">
        <v>2018</v>
      </c>
    </row>
    <row r="22107" spans="1:5" x14ac:dyDescent="0.25">
      <c r="A22107" t="s">
        <v>408</v>
      </c>
      <c r="B22107" t="s">
        <v>244</v>
      </c>
      <c r="C22107" t="s">
        <v>475</v>
      </c>
      <c r="D22107">
        <v>0</v>
      </c>
      <c r="E22107">
        <v>2019</v>
      </c>
    </row>
    <row r="22108" spans="1:5" x14ac:dyDescent="0.25">
      <c r="A22108" t="s">
        <v>408</v>
      </c>
      <c r="B22108" t="s">
        <v>244</v>
      </c>
      <c r="C22108" t="s">
        <v>475</v>
      </c>
      <c r="D22108">
        <v>0</v>
      </c>
      <c r="E22108">
        <v>2020</v>
      </c>
    </row>
    <row r="22109" spans="1:5" x14ac:dyDescent="0.25">
      <c r="A22109" t="s">
        <v>408</v>
      </c>
      <c r="B22109" t="s">
        <v>244</v>
      </c>
      <c r="C22109" t="s">
        <v>476</v>
      </c>
      <c r="D22109">
        <v>0</v>
      </c>
      <c r="E22109">
        <v>2018</v>
      </c>
    </row>
    <row r="22110" spans="1:5" x14ac:dyDescent="0.25">
      <c r="A22110" t="s">
        <v>408</v>
      </c>
      <c r="B22110" t="s">
        <v>244</v>
      </c>
      <c r="C22110" t="s">
        <v>476</v>
      </c>
      <c r="D22110">
        <v>0</v>
      </c>
      <c r="E22110">
        <v>2019</v>
      </c>
    </row>
    <row r="22111" spans="1:5" x14ac:dyDescent="0.25">
      <c r="A22111" t="s">
        <v>408</v>
      </c>
      <c r="B22111" t="s">
        <v>244</v>
      </c>
      <c r="C22111" t="s">
        <v>476</v>
      </c>
      <c r="D22111">
        <v>0</v>
      </c>
      <c r="E22111">
        <v>2020</v>
      </c>
    </row>
    <row r="22112" spans="1:5" x14ac:dyDescent="0.25">
      <c r="A22112" t="s">
        <v>408</v>
      </c>
      <c r="B22112" t="s">
        <v>244</v>
      </c>
      <c r="C22112" t="s">
        <v>477</v>
      </c>
      <c r="D22112">
        <v>626000000</v>
      </c>
      <c r="E22112">
        <v>2018</v>
      </c>
    </row>
    <row r="22113" spans="1:5" x14ac:dyDescent="0.25">
      <c r="A22113" t="s">
        <v>408</v>
      </c>
      <c r="B22113" t="s">
        <v>244</v>
      </c>
      <c r="C22113" t="s">
        <v>477</v>
      </c>
      <c r="D22113">
        <v>594000000</v>
      </c>
      <c r="E22113">
        <v>2019</v>
      </c>
    </row>
    <row r="22114" spans="1:5" x14ac:dyDescent="0.25">
      <c r="A22114" t="s">
        <v>408</v>
      </c>
      <c r="B22114" t="s">
        <v>244</v>
      </c>
      <c r="C22114" t="s">
        <v>477</v>
      </c>
      <c r="D22114">
        <v>405000000</v>
      </c>
      <c r="E22114">
        <v>2020</v>
      </c>
    </row>
    <row r="22115" spans="1:5" x14ac:dyDescent="0.25">
      <c r="A22115" t="s">
        <v>408</v>
      </c>
      <c r="B22115" t="s">
        <v>244</v>
      </c>
      <c r="C22115" t="s">
        <v>478</v>
      </c>
      <c r="D22115">
        <v>1466000000</v>
      </c>
      <c r="E22115">
        <v>2018</v>
      </c>
    </row>
    <row r="22116" spans="1:5" x14ac:dyDescent="0.25">
      <c r="A22116" t="s">
        <v>408</v>
      </c>
      <c r="B22116" t="s">
        <v>244</v>
      </c>
      <c r="C22116" t="s">
        <v>478</v>
      </c>
      <c r="D22116">
        <v>1269000000</v>
      </c>
      <c r="E22116">
        <v>2019</v>
      </c>
    </row>
    <row r="22117" spans="1:5" x14ac:dyDescent="0.25">
      <c r="A22117" t="s">
        <v>408</v>
      </c>
      <c r="B22117" t="s">
        <v>244</v>
      </c>
      <c r="C22117" t="s">
        <v>478</v>
      </c>
      <c r="D22117">
        <v>1285000000</v>
      </c>
      <c r="E22117">
        <v>2020</v>
      </c>
    </row>
    <row r="22118" spans="1:5" x14ac:dyDescent="0.25">
      <c r="A22118" t="s">
        <v>408</v>
      </c>
      <c r="B22118" t="s">
        <v>244</v>
      </c>
      <c r="C22118" t="s">
        <v>479</v>
      </c>
      <c r="D22118">
        <v>421653000000</v>
      </c>
      <c r="E22118">
        <v>2018</v>
      </c>
    </row>
    <row r="22119" spans="1:5" x14ac:dyDescent="0.25">
      <c r="A22119" t="s">
        <v>408</v>
      </c>
      <c r="B22119" t="s">
        <v>244</v>
      </c>
      <c r="C22119" t="s">
        <v>479</v>
      </c>
      <c r="D22119">
        <v>421341000000</v>
      </c>
      <c r="E22119">
        <v>2019</v>
      </c>
    </row>
    <row r="22120" spans="1:5" x14ac:dyDescent="0.25">
      <c r="A22120" t="s">
        <v>408</v>
      </c>
      <c r="B22120" t="s">
        <v>244</v>
      </c>
      <c r="C22120" t="s">
        <v>479</v>
      </c>
      <c r="D22120">
        <v>383943000000</v>
      </c>
      <c r="E22120">
        <v>2020</v>
      </c>
    </row>
    <row r="22121" spans="1:5" x14ac:dyDescent="0.25">
      <c r="A22121" t="s">
        <v>408</v>
      </c>
      <c r="B22121" t="s">
        <v>244</v>
      </c>
      <c r="C22121" t="s">
        <v>480</v>
      </c>
      <c r="D22121">
        <v>290212000000</v>
      </c>
      <c r="E22121">
        <v>2018</v>
      </c>
    </row>
    <row r="22122" spans="1:5" x14ac:dyDescent="0.25">
      <c r="A22122" t="s">
        <v>408</v>
      </c>
      <c r="B22122" t="s">
        <v>244</v>
      </c>
      <c r="C22122" t="s">
        <v>480</v>
      </c>
      <c r="D22122">
        <v>264938000000</v>
      </c>
      <c r="E22122">
        <v>2019</v>
      </c>
    </row>
    <row r="22123" spans="1:5" x14ac:dyDescent="0.25">
      <c r="A22123" t="s">
        <v>408</v>
      </c>
      <c r="B22123" t="s">
        <v>244</v>
      </c>
      <c r="C22123" t="s">
        <v>480</v>
      </c>
      <c r="D22123">
        <v>181502000000</v>
      </c>
      <c r="E22123">
        <v>2020</v>
      </c>
    </row>
    <row r="22124" spans="1:5" x14ac:dyDescent="0.25">
      <c r="A22124" t="s">
        <v>408</v>
      </c>
      <c r="B22124" t="s">
        <v>244</v>
      </c>
      <c r="C22124" t="s">
        <v>481</v>
      </c>
      <c r="D22124">
        <v>11480000000</v>
      </c>
      <c r="E22124">
        <v>2018</v>
      </c>
    </row>
    <row r="22125" spans="1:5" x14ac:dyDescent="0.25">
      <c r="A22125" t="s">
        <v>408</v>
      </c>
      <c r="B22125" t="s">
        <v>244</v>
      </c>
      <c r="C22125" t="s">
        <v>481</v>
      </c>
      <c r="D22125">
        <v>11398000000</v>
      </c>
      <c r="E22125">
        <v>2019</v>
      </c>
    </row>
    <row r="22126" spans="1:5" x14ac:dyDescent="0.25">
      <c r="A22126" t="s">
        <v>408</v>
      </c>
      <c r="B22126" t="s">
        <v>244</v>
      </c>
      <c r="C22126" t="s">
        <v>481</v>
      </c>
      <c r="D22126">
        <v>10168000000</v>
      </c>
      <c r="E22126">
        <v>2020</v>
      </c>
    </row>
    <row r="22127" spans="1:5" x14ac:dyDescent="0.25">
      <c r="A22127" t="s">
        <v>408</v>
      </c>
      <c r="B22127" t="s">
        <v>244</v>
      </c>
      <c r="C22127" t="s">
        <v>482</v>
      </c>
      <c r="D22127">
        <v>0</v>
      </c>
      <c r="E22127">
        <v>2018</v>
      </c>
    </row>
    <row r="22128" spans="1:5" x14ac:dyDescent="0.25">
      <c r="A22128" t="s">
        <v>408</v>
      </c>
      <c r="B22128" t="s">
        <v>244</v>
      </c>
      <c r="C22128" t="s">
        <v>482</v>
      </c>
      <c r="D22128">
        <v>0</v>
      </c>
      <c r="E22128">
        <v>2019</v>
      </c>
    </row>
    <row r="22129" spans="1:5" x14ac:dyDescent="0.25">
      <c r="A22129" t="s">
        <v>408</v>
      </c>
      <c r="B22129" t="s">
        <v>244</v>
      </c>
      <c r="C22129" t="s">
        <v>482</v>
      </c>
      <c r="D22129">
        <v>0</v>
      </c>
      <c r="E22129">
        <v>2020</v>
      </c>
    </row>
    <row r="22130" spans="1:5" x14ac:dyDescent="0.25">
      <c r="A22130" t="s">
        <v>408</v>
      </c>
      <c r="B22130" t="s">
        <v>244</v>
      </c>
      <c r="C22130" t="s">
        <v>483</v>
      </c>
      <c r="D22130">
        <v>0</v>
      </c>
      <c r="E22130">
        <v>2018</v>
      </c>
    </row>
    <row r="22131" spans="1:5" x14ac:dyDescent="0.25">
      <c r="A22131" t="s">
        <v>408</v>
      </c>
      <c r="B22131" t="s">
        <v>244</v>
      </c>
      <c r="C22131" t="s">
        <v>483</v>
      </c>
      <c r="D22131">
        <v>0</v>
      </c>
      <c r="E22131">
        <v>2019</v>
      </c>
    </row>
    <row r="22132" spans="1:5" x14ac:dyDescent="0.25">
      <c r="A22132" t="s">
        <v>408</v>
      </c>
      <c r="B22132" t="s">
        <v>244</v>
      </c>
      <c r="C22132" t="s">
        <v>483</v>
      </c>
      <c r="D22132">
        <v>0</v>
      </c>
      <c r="E22132">
        <v>2020</v>
      </c>
    </row>
    <row r="22133" spans="1:5" x14ac:dyDescent="0.25">
      <c r="A22133" t="s">
        <v>408</v>
      </c>
      <c r="B22133" t="s">
        <v>244</v>
      </c>
      <c r="C22133" t="s">
        <v>484</v>
      </c>
      <c r="D22133">
        <v>0</v>
      </c>
      <c r="E22133">
        <v>2018</v>
      </c>
    </row>
    <row r="22134" spans="1:5" x14ac:dyDescent="0.25">
      <c r="A22134" t="s">
        <v>408</v>
      </c>
      <c r="B22134" t="s">
        <v>244</v>
      </c>
      <c r="C22134" t="s">
        <v>484</v>
      </c>
      <c r="D22134">
        <v>0</v>
      </c>
      <c r="E22134">
        <v>2019</v>
      </c>
    </row>
    <row r="22135" spans="1:5" x14ac:dyDescent="0.25">
      <c r="A22135" t="s">
        <v>408</v>
      </c>
      <c r="B22135" t="s">
        <v>244</v>
      </c>
      <c r="C22135" t="s">
        <v>484</v>
      </c>
      <c r="D22135">
        <v>0</v>
      </c>
      <c r="E22135">
        <v>2020</v>
      </c>
    </row>
    <row r="22136" spans="1:5" x14ac:dyDescent="0.25">
      <c r="A22136" t="s">
        <v>408</v>
      </c>
      <c r="B22136" t="s">
        <v>244</v>
      </c>
      <c r="C22136" t="s">
        <v>485</v>
      </c>
      <c r="D22136">
        <v>191794000000</v>
      </c>
      <c r="E22136">
        <v>2018</v>
      </c>
    </row>
    <row r="22137" spans="1:5" x14ac:dyDescent="0.25">
      <c r="A22137" t="s">
        <v>408</v>
      </c>
      <c r="B22137" t="s">
        <v>244</v>
      </c>
      <c r="C22137" t="s">
        <v>485</v>
      </c>
      <c r="D22137">
        <v>157150000000</v>
      </c>
      <c r="E22137">
        <v>2020</v>
      </c>
    </row>
    <row r="22138" spans="1:5" x14ac:dyDescent="0.25">
      <c r="A22138" t="s">
        <v>408</v>
      </c>
      <c r="B22138" t="s">
        <v>244</v>
      </c>
      <c r="C22138" t="s">
        <v>495</v>
      </c>
      <c r="D22138">
        <v>0</v>
      </c>
      <c r="E22138">
        <v>2019</v>
      </c>
    </row>
    <row r="22139" spans="1:5" x14ac:dyDescent="0.25">
      <c r="A22139" t="s">
        <v>408</v>
      </c>
      <c r="B22139" t="s">
        <v>244</v>
      </c>
      <c r="C22139" t="s">
        <v>486</v>
      </c>
      <c r="D22139">
        <v>122000000</v>
      </c>
      <c r="E22139">
        <v>2018</v>
      </c>
    </row>
    <row r="22140" spans="1:5" x14ac:dyDescent="0.25">
      <c r="A22140" t="s">
        <v>408</v>
      </c>
      <c r="B22140" t="s">
        <v>244</v>
      </c>
      <c r="C22140" t="s">
        <v>486</v>
      </c>
      <c r="D22140">
        <v>14000000</v>
      </c>
      <c r="E22140">
        <v>2019</v>
      </c>
    </row>
    <row r="22141" spans="1:5" x14ac:dyDescent="0.25">
      <c r="A22141" t="s">
        <v>408</v>
      </c>
      <c r="B22141" t="s">
        <v>244</v>
      </c>
      <c r="C22141" t="s">
        <v>486</v>
      </c>
      <c r="D22141">
        <v>1494000000</v>
      </c>
      <c r="E22141">
        <v>2020</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outlinePr summaryBelow="0" summaryRight="0"/>
  </sheetPr>
  <dimension ref="A1:Z1000"/>
  <sheetViews>
    <sheetView workbookViewId="0"/>
  </sheetViews>
  <sheetFormatPr defaultColWidth="17.28515625" defaultRowHeight="15" customHeight="1" x14ac:dyDescent="0.2"/>
  <cols>
    <col min="1" max="1" width="2.85546875" customWidth="1"/>
    <col min="2" max="2" width="3.5703125" customWidth="1"/>
    <col min="3" max="3" width="20.7109375" customWidth="1"/>
    <col min="4" max="4" width="14" customWidth="1"/>
    <col min="5" max="8" width="9.140625" customWidth="1"/>
    <col min="9" max="9" width="15.7109375" customWidth="1"/>
    <col min="10" max="13" width="10.28515625" customWidth="1"/>
    <col min="14" max="26" width="9.140625" customWidth="1"/>
  </cols>
  <sheetData>
    <row r="1" spans="1:26" ht="21" customHeight="1" x14ac:dyDescent="0.35">
      <c r="A1" s="217" t="s">
        <v>28</v>
      </c>
      <c r="B1" s="214"/>
      <c r="C1" s="214"/>
      <c r="D1" s="214"/>
      <c r="E1" s="214"/>
      <c r="F1" s="214"/>
      <c r="G1" s="1"/>
      <c r="H1" s="1"/>
      <c r="I1" s="217" t="s">
        <v>7</v>
      </c>
      <c r="J1" s="214"/>
      <c r="K1" s="214"/>
      <c r="L1" s="214"/>
      <c r="M1" s="214"/>
      <c r="N1" s="1"/>
      <c r="O1" s="1"/>
      <c r="P1" s="1"/>
      <c r="Q1" s="1"/>
      <c r="R1" s="1"/>
      <c r="S1" s="1"/>
      <c r="T1" s="1"/>
      <c r="U1" s="1"/>
      <c r="V1" s="1"/>
      <c r="W1" s="1"/>
      <c r="X1" s="1"/>
      <c r="Y1" s="1"/>
      <c r="Z1" s="1"/>
    </row>
    <row r="2" spans="1:26" ht="13.5" customHeight="1" x14ac:dyDescent="0.2">
      <c r="A2" s="1"/>
      <c r="B2" s="1"/>
      <c r="C2" s="1"/>
      <c r="D2" s="2"/>
      <c r="E2" s="1"/>
      <c r="F2" s="1"/>
      <c r="G2" s="1"/>
      <c r="H2" s="1"/>
      <c r="I2" s="1" t="s">
        <v>29</v>
      </c>
      <c r="J2" s="3" t="s">
        <v>30</v>
      </c>
      <c r="K2" s="1"/>
      <c r="L2" s="1"/>
      <c r="M2" s="1"/>
      <c r="N2" s="1"/>
      <c r="O2" s="1"/>
      <c r="P2" s="1"/>
      <c r="Q2" s="1"/>
      <c r="R2" s="1"/>
      <c r="S2" s="1"/>
      <c r="T2" s="1"/>
      <c r="U2" s="1"/>
      <c r="V2" s="1"/>
      <c r="W2" s="1"/>
      <c r="X2" s="1"/>
      <c r="Y2" s="1"/>
      <c r="Z2" s="1"/>
    </row>
    <row r="3" spans="1:26" ht="14.25" customHeight="1" x14ac:dyDescent="0.25">
      <c r="A3" s="4" t="s">
        <v>31</v>
      </c>
      <c r="B3" s="1"/>
      <c r="C3" s="1"/>
      <c r="D3" s="2"/>
      <c r="E3" s="1"/>
      <c r="F3" s="1"/>
      <c r="G3" s="1"/>
      <c r="H3" s="1"/>
      <c r="I3" s="1" t="s">
        <v>32</v>
      </c>
      <c r="J3" s="3" t="s">
        <v>33</v>
      </c>
      <c r="K3" s="1"/>
      <c r="L3" s="1"/>
      <c r="M3" s="1"/>
      <c r="N3" s="1"/>
      <c r="O3" s="1"/>
      <c r="P3" s="1"/>
      <c r="Q3" s="1"/>
      <c r="R3" s="1"/>
      <c r="S3" s="1"/>
      <c r="T3" s="1"/>
      <c r="U3" s="1"/>
      <c r="V3" s="1"/>
      <c r="W3" s="1"/>
      <c r="X3" s="1"/>
      <c r="Y3" s="1"/>
      <c r="Z3" s="1"/>
    </row>
    <row r="4" spans="1:26" ht="13.5" customHeight="1" x14ac:dyDescent="0.2">
      <c r="A4" s="5">
        <v>1</v>
      </c>
      <c r="B4" s="1" t="s">
        <v>26</v>
      </c>
      <c r="C4" s="1"/>
      <c r="D4" s="2"/>
      <c r="E4" s="1">
        <f t="shared" ref="E4:G4" si="0">J5</f>
        <v>2014</v>
      </c>
      <c r="F4" s="1">
        <f t="shared" si="0"/>
        <v>2013</v>
      </c>
      <c r="G4" s="1">
        <f t="shared" si="0"/>
        <v>2012</v>
      </c>
      <c r="H4" s="1"/>
      <c r="I4" s="1" t="s">
        <v>34</v>
      </c>
      <c r="J4" s="6">
        <v>1000000</v>
      </c>
      <c r="K4" s="1"/>
      <c r="L4" s="1"/>
      <c r="M4" s="1"/>
      <c r="N4" s="1"/>
      <c r="O4" s="1"/>
      <c r="P4" s="1"/>
      <c r="Q4" s="1"/>
      <c r="R4" s="1"/>
      <c r="S4" s="1"/>
      <c r="T4" s="1"/>
      <c r="U4" s="1"/>
      <c r="V4" s="1"/>
      <c r="W4" s="1"/>
      <c r="X4" s="1"/>
      <c r="Y4" s="1"/>
      <c r="Z4" s="1"/>
    </row>
    <row r="5" spans="1:26" ht="13.5" customHeight="1" x14ac:dyDescent="0.2">
      <c r="A5" s="1"/>
      <c r="B5" s="1"/>
      <c r="C5" s="7" t="s">
        <v>35</v>
      </c>
      <c r="D5" s="8" t="e">
        <f ca="1">J6</f>
        <v>#NAME?</v>
      </c>
      <c r="E5" s="213" t="e">
        <f t="shared" ref="E5:G5" ca="1" si="1">J6/J10</f>
        <v>#NAME?</v>
      </c>
      <c r="F5" s="213" t="e">
        <f t="shared" ca="1" si="1"/>
        <v>#NAME?</v>
      </c>
      <c r="G5" s="213" t="e">
        <f t="shared" ca="1" si="1"/>
        <v>#NAME?</v>
      </c>
      <c r="H5" s="1"/>
      <c r="I5" s="3" t="s">
        <v>36</v>
      </c>
      <c r="J5" s="9">
        <v>2014</v>
      </c>
      <c r="K5" s="9">
        <v>2013</v>
      </c>
      <c r="L5" s="9">
        <v>2012</v>
      </c>
      <c r="M5" s="9">
        <v>2011</v>
      </c>
      <c r="N5" s="1"/>
      <c r="O5" s="1"/>
      <c r="P5" s="1"/>
      <c r="Q5" s="1"/>
      <c r="R5" s="1"/>
      <c r="S5" s="1"/>
      <c r="T5" s="1"/>
      <c r="U5" s="1"/>
      <c r="V5" s="1"/>
      <c r="W5" s="1"/>
      <c r="X5" s="1"/>
      <c r="Y5" s="1"/>
      <c r="Z5" s="1"/>
    </row>
    <row r="6" spans="1:26" ht="13.5" customHeight="1" x14ac:dyDescent="0.2">
      <c r="A6" s="1"/>
      <c r="B6" s="1"/>
      <c r="C6" s="10" t="s">
        <v>37</v>
      </c>
      <c r="D6" s="11" t="e">
        <f ca="1">J10</f>
        <v>#NAME?</v>
      </c>
      <c r="E6" s="214"/>
      <c r="F6" s="214"/>
      <c r="G6" s="214"/>
      <c r="H6" s="1"/>
      <c r="I6" s="1" t="s">
        <v>38</v>
      </c>
      <c r="J6" s="12" t="e">
        <f t="shared" ref="J6:M6" ca="1" si="2">_xll.XBRLFact($J$2, $I6, J$5,$J$3)/$J$4</f>
        <v>#NAME?</v>
      </c>
      <c r="K6" s="12" t="e">
        <f t="shared" ca="1" si="2"/>
        <v>#NAME?</v>
      </c>
      <c r="L6" s="12" t="e">
        <f t="shared" ca="1" si="2"/>
        <v>#NAME?</v>
      </c>
      <c r="M6" s="12" t="e">
        <f t="shared" ca="1" si="2"/>
        <v>#NAME?</v>
      </c>
      <c r="N6" s="1"/>
      <c r="O6" s="1"/>
      <c r="P6" s="1"/>
      <c r="Q6" s="1"/>
      <c r="R6" s="1"/>
      <c r="S6" s="1"/>
      <c r="T6" s="1"/>
      <c r="U6" s="1"/>
      <c r="V6" s="1"/>
      <c r="W6" s="1"/>
      <c r="X6" s="1"/>
      <c r="Y6" s="1"/>
      <c r="Z6" s="1"/>
    </row>
    <row r="7" spans="1:26" ht="13.5" customHeight="1" x14ac:dyDescent="0.2">
      <c r="A7" s="5">
        <v>2</v>
      </c>
      <c r="B7" s="1" t="s">
        <v>27</v>
      </c>
      <c r="C7" s="1"/>
      <c r="D7" s="2"/>
      <c r="E7" s="1"/>
      <c r="F7" s="1"/>
      <c r="G7" s="1"/>
      <c r="H7" s="1"/>
      <c r="I7" s="1" t="s">
        <v>39</v>
      </c>
      <c r="J7" s="12" t="e">
        <f t="shared" ref="J7:M7" ca="1" si="3">_xll.XBRLFact($J$2, $I7, J$5,$J$3)/$J$4</f>
        <v>#NAME?</v>
      </c>
      <c r="K7" s="12" t="e">
        <f t="shared" ca="1" si="3"/>
        <v>#NAME?</v>
      </c>
      <c r="L7" s="12" t="e">
        <f t="shared" ca="1" si="3"/>
        <v>#NAME?</v>
      </c>
      <c r="M7" s="12" t="e">
        <f t="shared" ca="1" si="3"/>
        <v>#NAME?</v>
      </c>
      <c r="N7" s="1"/>
      <c r="O7" s="1"/>
      <c r="P7" s="1"/>
      <c r="Q7" s="1"/>
      <c r="R7" s="1"/>
      <c r="S7" s="1"/>
      <c r="T7" s="1"/>
      <c r="U7" s="1"/>
      <c r="V7" s="1"/>
      <c r="W7" s="1"/>
      <c r="X7" s="1"/>
      <c r="Y7" s="1"/>
      <c r="Z7" s="1"/>
    </row>
    <row r="8" spans="1:26" ht="13.5" customHeight="1" x14ac:dyDescent="0.2">
      <c r="A8" s="1"/>
      <c r="B8" s="1"/>
      <c r="C8" s="7" t="s">
        <v>40</v>
      </c>
      <c r="D8" s="8" t="e">
        <f ca="1">J8</f>
        <v>#NAME?</v>
      </c>
      <c r="E8" s="213" t="str">
        <f ca="1">IFERROR(D8/D9,"-")</f>
        <v>-</v>
      </c>
      <c r="F8" s="216"/>
      <c r="G8" s="216"/>
      <c r="H8" s="1"/>
      <c r="I8" s="1" t="s">
        <v>41</v>
      </c>
      <c r="J8" s="12" t="e">
        <f t="shared" ref="J8:M8" ca="1" si="4">J6-J7</f>
        <v>#NAME?</v>
      </c>
      <c r="K8" s="12" t="e">
        <f t="shared" ca="1" si="4"/>
        <v>#NAME?</v>
      </c>
      <c r="L8" s="12" t="e">
        <f t="shared" ca="1" si="4"/>
        <v>#NAME?</v>
      </c>
      <c r="M8" s="12" t="e">
        <f t="shared" ca="1" si="4"/>
        <v>#NAME?</v>
      </c>
      <c r="N8" s="1"/>
      <c r="O8" s="1"/>
      <c r="P8" s="1"/>
      <c r="Q8" s="1"/>
      <c r="R8" s="1"/>
      <c r="S8" s="1"/>
      <c r="T8" s="1"/>
      <c r="U8" s="1"/>
      <c r="V8" s="1"/>
      <c r="W8" s="1"/>
      <c r="X8" s="1"/>
      <c r="Y8" s="1"/>
      <c r="Z8" s="1"/>
    </row>
    <row r="9" spans="1:26" ht="13.5" customHeight="1" x14ac:dyDescent="0.2">
      <c r="A9" s="1"/>
      <c r="B9" s="1"/>
      <c r="C9" s="10" t="s">
        <v>37</v>
      </c>
      <c r="D9" s="11" t="e">
        <f ca="1">J10</f>
        <v>#NAME?</v>
      </c>
      <c r="E9" s="214"/>
      <c r="F9" s="214"/>
      <c r="G9" s="214"/>
      <c r="H9" s="1"/>
      <c r="I9" s="1" t="s">
        <v>42</v>
      </c>
      <c r="J9" s="12" t="e">
        <f t="shared" ref="J9:M9" ca="1" si="5">_xll.XBRLFact($J$2, $I9, J$5,$J$3)/$J$4</f>
        <v>#NAME?</v>
      </c>
      <c r="K9" s="12" t="e">
        <f t="shared" ca="1" si="5"/>
        <v>#NAME?</v>
      </c>
      <c r="L9" s="12" t="e">
        <f t="shared" ca="1" si="5"/>
        <v>#NAME?</v>
      </c>
      <c r="M9" s="12" t="e">
        <f t="shared" ca="1" si="5"/>
        <v>#NAME?</v>
      </c>
      <c r="N9" s="1"/>
      <c r="O9" s="1"/>
      <c r="P9" s="1"/>
      <c r="Q9" s="1"/>
      <c r="R9" s="1"/>
      <c r="S9" s="1"/>
      <c r="T9" s="1"/>
      <c r="U9" s="1"/>
      <c r="V9" s="1"/>
      <c r="W9" s="1"/>
      <c r="X9" s="1"/>
      <c r="Y9" s="1"/>
      <c r="Z9" s="1"/>
    </row>
    <row r="10" spans="1:26" ht="13.5" customHeight="1" x14ac:dyDescent="0.2">
      <c r="A10" s="5">
        <v>3</v>
      </c>
      <c r="B10" s="1" t="s">
        <v>43</v>
      </c>
      <c r="C10" s="1"/>
      <c r="D10" s="2"/>
      <c r="E10" s="1"/>
      <c r="F10" s="1"/>
      <c r="G10" s="1"/>
      <c r="H10" s="1"/>
      <c r="I10" s="1" t="s">
        <v>44</v>
      </c>
      <c r="J10" s="12" t="e">
        <f t="shared" ref="J10:M10" ca="1" si="6">_xll.XBRLFact($J$2, $I10, J$5,$J$3)/$J$4</f>
        <v>#NAME?</v>
      </c>
      <c r="K10" s="12" t="e">
        <f t="shared" ca="1" si="6"/>
        <v>#NAME?</v>
      </c>
      <c r="L10" s="12" t="e">
        <f t="shared" ca="1" si="6"/>
        <v>#NAME?</v>
      </c>
      <c r="M10" s="12" t="e">
        <f t="shared" ca="1" si="6"/>
        <v>#NAME?</v>
      </c>
      <c r="N10" s="1"/>
      <c r="O10" s="1"/>
      <c r="P10" s="1"/>
      <c r="Q10" s="1"/>
      <c r="R10" s="1"/>
      <c r="S10" s="1"/>
      <c r="T10" s="1"/>
      <c r="U10" s="1"/>
      <c r="V10" s="1"/>
      <c r="W10" s="1"/>
      <c r="X10" s="1"/>
      <c r="Y10" s="1"/>
      <c r="Z10" s="1"/>
    </row>
    <row r="11" spans="1:26" ht="13.5" customHeight="1" x14ac:dyDescent="0.2">
      <c r="A11" s="1"/>
      <c r="B11" s="1"/>
      <c r="C11" s="7" t="s">
        <v>45</v>
      </c>
      <c r="D11" s="8" t="e">
        <f ca="1">J11</f>
        <v>#NAME?</v>
      </c>
      <c r="E11" s="213" t="str">
        <f ca="1">IFERROR(D11/D12,"-")</f>
        <v>-</v>
      </c>
      <c r="F11" s="216"/>
      <c r="G11" s="216"/>
      <c r="H11" s="1"/>
      <c r="I11" s="1" t="s">
        <v>46</v>
      </c>
      <c r="J11" s="12" t="e">
        <f t="shared" ref="J11:M11" ca="1" si="7">_xll.XBRLFact($J$2, $I11, J$5,$J$3)/$J$4</f>
        <v>#NAME?</v>
      </c>
      <c r="K11" s="12" t="e">
        <f t="shared" ca="1" si="7"/>
        <v>#NAME?</v>
      </c>
      <c r="L11" s="12" t="e">
        <f t="shared" ca="1" si="7"/>
        <v>#NAME?</v>
      </c>
      <c r="M11" s="12" t="e">
        <f t="shared" ca="1" si="7"/>
        <v>#NAME?</v>
      </c>
      <c r="N11" s="1"/>
      <c r="O11" s="1"/>
      <c r="P11" s="1"/>
      <c r="Q11" s="1"/>
      <c r="R11" s="1"/>
      <c r="S11" s="1"/>
      <c r="T11" s="1"/>
      <c r="U11" s="1"/>
      <c r="V11" s="1"/>
      <c r="W11" s="1"/>
      <c r="X11" s="1"/>
      <c r="Y11" s="1"/>
      <c r="Z11" s="1"/>
    </row>
    <row r="12" spans="1:26" ht="13.5" customHeight="1" x14ac:dyDescent="0.2">
      <c r="A12" s="1"/>
      <c r="B12" s="1"/>
      <c r="C12" s="10" t="s">
        <v>47</v>
      </c>
      <c r="D12" s="11" t="e">
        <f ca="1">J13</f>
        <v>#NAME?</v>
      </c>
      <c r="E12" s="214"/>
      <c r="F12" s="214"/>
      <c r="G12" s="214"/>
      <c r="H12" s="1"/>
      <c r="I12" s="1" t="s">
        <v>48</v>
      </c>
      <c r="J12" s="12" t="e">
        <f t="shared" ref="J12:M12" ca="1" si="8">_xll.XBRLFact($J$2, $I12, J$5,$J$3)/$J$4</f>
        <v>#NAME?</v>
      </c>
      <c r="K12" s="12" t="e">
        <f t="shared" ca="1" si="8"/>
        <v>#NAME?</v>
      </c>
      <c r="L12" s="12" t="e">
        <f t="shared" ca="1" si="8"/>
        <v>#NAME?</v>
      </c>
      <c r="M12" s="12" t="e">
        <f t="shared" ca="1" si="8"/>
        <v>#NAME?</v>
      </c>
      <c r="N12" s="1"/>
      <c r="O12" s="1"/>
      <c r="P12" s="1"/>
      <c r="Q12" s="1"/>
      <c r="R12" s="1"/>
      <c r="S12" s="1"/>
      <c r="T12" s="1"/>
      <c r="U12" s="1"/>
      <c r="V12" s="1"/>
      <c r="W12" s="1"/>
      <c r="X12" s="1"/>
      <c r="Y12" s="1"/>
      <c r="Z12" s="1"/>
    </row>
    <row r="13" spans="1:26" ht="13.5" customHeight="1" x14ac:dyDescent="0.2">
      <c r="A13" s="1"/>
      <c r="B13" s="1"/>
      <c r="C13" s="1"/>
      <c r="D13" s="13"/>
      <c r="E13" s="1"/>
      <c r="F13" s="1"/>
      <c r="G13" s="1"/>
      <c r="H13" s="1"/>
      <c r="I13" s="1" t="s">
        <v>49</v>
      </c>
      <c r="J13" s="12" t="e">
        <f t="shared" ref="J13:M13" ca="1" si="9">_xll.XBRLFact($J$2, $I13, J$5,$J$3)/$J$4</f>
        <v>#NAME?</v>
      </c>
      <c r="K13" s="12" t="e">
        <f t="shared" ca="1" si="9"/>
        <v>#NAME?</v>
      </c>
      <c r="L13" s="12" t="e">
        <f t="shared" ca="1" si="9"/>
        <v>#NAME?</v>
      </c>
      <c r="M13" s="12" t="e">
        <f t="shared" ca="1" si="9"/>
        <v>#NAME?</v>
      </c>
      <c r="N13" s="1"/>
      <c r="O13" s="1"/>
      <c r="P13" s="1"/>
      <c r="Q13" s="1"/>
      <c r="R13" s="1"/>
      <c r="S13" s="1"/>
      <c r="T13" s="1"/>
      <c r="U13" s="1"/>
      <c r="V13" s="1"/>
      <c r="W13" s="1"/>
      <c r="X13" s="1"/>
      <c r="Y13" s="1"/>
      <c r="Z13" s="1"/>
    </row>
    <row r="14" spans="1:26" ht="14.25" customHeight="1" x14ac:dyDescent="0.25">
      <c r="A14" s="4" t="s">
        <v>50</v>
      </c>
      <c r="B14" s="1"/>
      <c r="C14" s="1"/>
      <c r="D14" s="2"/>
      <c r="E14" s="1"/>
      <c r="F14" s="1"/>
      <c r="G14" s="1"/>
      <c r="H14" s="1"/>
      <c r="I14" s="1" t="s">
        <v>51</v>
      </c>
      <c r="J14" s="12" t="e">
        <f t="shared" ref="J14:M14" ca="1" si="10">_xll.XBRLFact($J$2, $I14, J$5,$J$3)/$J$4</f>
        <v>#NAME?</v>
      </c>
      <c r="K14" s="12" t="e">
        <f t="shared" ca="1" si="10"/>
        <v>#NAME?</v>
      </c>
      <c r="L14" s="12" t="e">
        <f t="shared" ca="1" si="10"/>
        <v>#NAME?</v>
      </c>
      <c r="M14" s="12" t="e">
        <f t="shared" ca="1" si="10"/>
        <v>#NAME?</v>
      </c>
      <c r="N14" s="1"/>
      <c r="O14" s="1"/>
      <c r="P14" s="1"/>
      <c r="Q14" s="1"/>
      <c r="R14" s="1"/>
      <c r="S14" s="1"/>
      <c r="T14" s="1"/>
      <c r="U14" s="1"/>
      <c r="V14" s="1"/>
      <c r="W14" s="1"/>
      <c r="X14" s="1"/>
      <c r="Y14" s="1"/>
      <c r="Z14" s="1"/>
    </row>
    <row r="15" spans="1:26" ht="13.5" customHeight="1" x14ac:dyDescent="0.2">
      <c r="A15" s="5">
        <v>4</v>
      </c>
      <c r="B15" s="1" t="s">
        <v>52</v>
      </c>
      <c r="C15" s="1"/>
      <c r="D15" s="2"/>
      <c r="E15" s="1"/>
      <c r="F15" s="1"/>
      <c r="G15" s="1"/>
      <c r="H15" s="1"/>
      <c r="I15" s="1" t="s">
        <v>53</v>
      </c>
      <c r="J15" s="12" t="e">
        <f t="shared" ref="J15:M15" ca="1" si="11">_xll.XBRLFact($J$2, $I15, J$5,$J$3)/$J$4</f>
        <v>#NAME?</v>
      </c>
      <c r="K15" s="12" t="e">
        <f t="shared" ca="1" si="11"/>
        <v>#NAME?</v>
      </c>
      <c r="L15" s="12" t="e">
        <f t="shared" ca="1" si="11"/>
        <v>#NAME?</v>
      </c>
      <c r="M15" s="12" t="e">
        <f t="shared" ca="1" si="11"/>
        <v>#NAME?</v>
      </c>
      <c r="N15" s="1"/>
      <c r="O15" s="1"/>
      <c r="P15" s="1"/>
      <c r="Q15" s="1"/>
      <c r="R15" s="1"/>
      <c r="S15" s="1"/>
      <c r="T15" s="1"/>
      <c r="U15" s="1"/>
      <c r="V15" s="1"/>
      <c r="W15" s="1"/>
      <c r="X15" s="1"/>
      <c r="Y15" s="1"/>
      <c r="Z15" s="1"/>
    </row>
    <row r="16" spans="1:26" ht="13.5" customHeight="1" x14ac:dyDescent="0.2">
      <c r="A16" s="1"/>
      <c r="B16" s="1"/>
      <c r="C16" s="7" t="s">
        <v>54</v>
      </c>
      <c r="D16" s="8" t="e">
        <f ca="1">J16</f>
        <v>#NAME?</v>
      </c>
      <c r="E16" s="213" t="str">
        <f ca="1">IFERROR(D16/D17,"-")</f>
        <v>-</v>
      </c>
      <c r="F16" s="216"/>
      <c r="G16" s="216"/>
      <c r="H16" s="1"/>
      <c r="I16" s="1" t="s">
        <v>55</v>
      </c>
      <c r="J16" s="12" t="e">
        <f t="shared" ref="J16:M16" ca="1" si="12">J14-J15</f>
        <v>#NAME?</v>
      </c>
      <c r="K16" s="12" t="e">
        <f t="shared" ca="1" si="12"/>
        <v>#NAME?</v>
      </c>
      <c r="L16" s="12" t="e">
        <f t="shared" ca="1" si="12"/>
        <v>#NAME?</v>
      </c>
      <c r="M16" s="12" t="e">
        <f t="shared" ca="1" si="12"/>
        <v>#NAME?</v>
      </c>
      <c r="N16" s="1"/>
      <c r="O16" s="1"/>
      <c r="P16" s="1"/>
      <c r="Q16" s="1"/>
      <c r="R16" s="1"/>
      <c r="S16" s="1"/>
      <c r="T16" s="1"/>
      <c r="U16" s="1"/>
      <c r="V16" s="1"/>
      <c r="W16" s="1"/>
      <c r="X16" s="1"/>
      <c r="Y16" s="1"/>
      <c r="Z16" s="1"/>
    </row>
    <row r="17" spans="1:26" ht="13.5" customHeight="1" x14ac:dyDescent="0.2">
      <c r="A17" s="1"/>
      <c r="B17" s="1"/>
      <c r="C17" s="10" t="s">
        <v>56</v>
      </c>
      <c r="D17" s="11" t="e">
        <f ca="1">J14</f>
        <v>#NAME?</v>
      </c>
      <c r="E17" s="214"/>
      <c r="F17" s="214"/>
      <c r="G17" s="214"/>
      <c r="H17" s="1"/>
      <c r="I17" s="1" t="s">
        <v>57</v>
      </c>
      <c r="J17" s="12" t="e">
        <f t="shared" ref="J17:M17" ca="1" si="13">_xll.XBRLFact($J$2, $I17, J$5,$J$3)/$J$4</f>
        <v>#NAME?</v>
      </c>
      <c r="K17" s="12" t="e">
        <f t="shared" ca="1" si="13"/>
        <v>#NAME?</v>
      </c>
      <c r="L17" s="12" t="e">
        <f t="shared" ca="1" si="13"/>
        <v>#NAME?</v>
      </c>
      <c r="M17" s="12" t="e">
        <f t="shared" ca="1" si="13"/>
        <v>#NAME?</v>
      </c>
      <c r="N17" s="1"/>
      <c r="O17" s="1"/>
      <c r="P17" s="1"/>
      <c r="Q17" s="1"/>
      <c r="R17" s="1"/>
      <c r="S17" s="1"/>
      <c r="T17" s="1"/>
      <c r="U17" s="1"/>
      <c r="V17" s="1"/>
      <c r="W17" s="1"/>
      <c r="X17" s="1"/>
      <c r="Y17" s="1"/>
      <c r="Z17" s="1"/>
    </row>
    <row r="18" spans="1:26" ht="13.5" customHeight="1" x14ac:dyDescent="0.2">
      <c r="A18" s="5">
        <v>5</v>
      </c>
      <c r="B18" s="1" t="s">
        <v>58</v>
      </c>
      <c r="C18" s="1"/>
      <c r="D18" s="2"/>
      <c r="E18" s="1"/>
      <c r="F18" s="1"/>
      <c r="G18" s="1"/>
      <c r="H18" s="1"/>
      <c r="I18" s="1" t="s">
        <v>59</v>
      </c>
      <c r="J18" s="12" t="e">
        <f t="shared" ref="J18:M18" ca="1" si="14">_xll.XBRLFact($J$2, $I18, J$5,$J$3)/$J$4</f>
        <v>#NAME?</v>
      </c>
      <c r="K18" s="12" t="e">
        <f t="shared" ca="1" si="14"/>
        <v>#NAME?</v>
      </c>
      <c r="L18" s="12" t="e">
        <f t="shared" ca="1" si="14"/>
        <v>#NAME?</v>
      </c>
      <c r="M18" s="12" t="e">
        <f t="shared" ca="1" si="14"/>
        <v>#NAME?</v>
      </c>
      <c r="N18" s="1"/>
      <c r="O18" s="1"/>
      <c r="P18" s="1"/>
      <c r="Q18" s="1"/>
      <c r="R18" s="1"/>
      <c r="S18" s="1"/>
      <c r="T18" s="1"/>
      <c r="U18" s="1"/>
      <c r="V18" s="1"/>
      <c r="W18" s="1"/>
      <c r="X18" s="1"/>
      <c r="Y18" s="1"/>
      <c r="Z18" s="1"/>
    </row>
    <row r="19" spans="1:26" ht="13.5" customHeight="1" x14ac:dyDescent="0.2">
      <c r="A19" s="1"/>
      <c r="B19" s="1"/>
      <c r="C19" s="7" t="s">
        <v>60</v>
      </c>
      <c r="D19" s="8" t="e">
        <f ca="1">J18</f>
        <v>#NAME?</v>
      </c>
      <c r="E19" s="213" t="str">
        <f ca="1">IFERROR(D19/D20,"-")</f>
        <v>-</v>
      </c>
      <c r="F19" s="216"/>
      <c r="G19" s="216"/>
      <c r="H19" s="1"/>
      <c r="I19" s="1" t="s">
        <v>61</v>
      </c>
      <c r="J19" s="12" t="e">
        <f t="shared" ref="J19:M19" ca="1" si="15">_xll.XBRLFact($J$2, $I19, J$5,$J$3)/$J$4</f>
        <v>#NAME?</v>
      </c>
      <c r="K19" s="12" t="e">
        <f t="shared" ca="1" si="15"/>
        <v>#NAME?</v>
      </c>
      <c r="L19" s="12" t="e">
        <f t="shared" ca="1" si="15"/>
        <v>#NAME?</v>
      </c>
      <c r="M19" s="12" t="e">
        <f t="shared" ca="1" si="15"/>
        <v>#NAME?</v>
      </c>
      <c r="N19" s="1"/>
      <c r="O19" s="1"/>
      <c r="P19" s="1"/>
      <c r="Q19" s="1"/>
      <c r="R19" s="1"/>
      <c r="S19" s="1"/>
      <c r="T19" s="1"/>
      <c r="U19" s="1"/>
      <c r="V19" s="1"/>
      <c r="W19" s="1"/>
      <c r="X19" s="1"/>
      <c r="Y19" s="1"/>
      <c r="Z19" s="1"/>
    </row>
    <row r="20" spans="1:26" ht="13.5" customHeight="1" x14ac:dyDescent="0.2">
      <c r="A20" s="1"/>
      <c r="B20" s="1"/>
      <c r="C20" s="10" t="s">
        <v>56</v>
      </c>
      <c r="D20" s="11" t="e">
        <f ca="1">J14</f>
        <v>#NAME?</v>
      </c>
      <c r="E20" s="214"/>
      <c r="F20" s="214"/>
      <c r="G20" s="214"/>
      <c r="H20" s="1"/>
      <c r="I20" s="1" t="s">
        <v>62</v>
      </c>
      <c r="J20" s="12" t="e">
        <f t="shared" ref="J20:M20" ca="1" si="16">_xll.XBRLFact($J$2, $I20, J$5,$J$3)/$J$4</f>
        <v>#NAME?</v>
      </c>
      <c r="K20" s="12" t="e">
        <f t="shared" ca="1" si="16"/>
        <v>#NAME?</v>
      </c>
      <c r="L20" s="12" t="e">
        <f t="shared" ca="1" si="16"/>
        <v>#NAME?</v>
      </c>
      <c r="M20" s="12" t="e">
        <f t="shared" ca="1" si="16"/>
        <v>#NAME?</v>
      </c>
      <c r="N20" s="1"/>
      <c r="O20" s="1"/>
      <c r="P20" s="1"/>
      <c r="Q20" s="1"/>
      <c r="R20" s="1"/>
      <c r="S20" s="1"/>
      <c r="T20" s="1"/>
      <c r="U20" s="1"/>
      <c r="V20" s="1"/>
      <c r="W20" s="1"/>
      <c r="X20" s="1"/>
      <c r="Y20" s="1"/>
      <c r="Z20" s="1"/>
    </row>
    <row r="21" spans="1:26" ht="13.5" customHeight="1" x14ac:dyDescent="0.2">
      <c r="A21" s="1"/>
      <c r="B21" s="1"/>
      <c r="C21" s="1"/>
      <c r="D21" s="2"/>
      <c r="E21" s="1"/>
      <c r="F21" s="1"/>
      <c r="G21" s="1"/>
      <c r="H21" s="1"/>
      <c r="I21" s="1" t="s">
        <v>63</v>
      </c>
      <c r="J21" s="12" t="e">
        <f t="shared" ref="J21:M21" ca="1" si="17">_xll.XBRLFact($J$2, $I21, J$5,$J$3)/$J$4</f>
        <v>#NAME?</v>
      </c>
      <c r="K21" s="12" t="e">
        <f t="shared" ca="1" si="17"/>
        <v>#NAME?</v>
      </c>
      <c r="L21" s="12" t="e">
        <f t="shared" ca="1" si="17"/>
        <v>#NAME?</v>
      </c>
      <c r="M21" s="12" t="e">
        <f t="shared" ca="1" si="17"/>
        <v>#NAME?</v>
      </c>
      <c r="N21" s="1"/>
      <c r="O21" s="1"/>
      <c r="P21" s="1"/>
      <c r="Q21" s="1"/>
      <c r="R21" s="1"/>
      <c r="S21" s="1"/>
      <c r="T21" s="1"/>
      <c r="U21" s="1"/>
      <c r="V21" s="1"/>
      <c r="W21" s="1"/>
      <c r="X21" s="1"/>
      <c r="Y21" s="1"/>
      <c r="Z21" s="1"/>
    </row>
    <row r="22" spans="1:26" ht="14.25" customHeight="1" x14ac:dyDescent="0.25">
      <c r="A22" s="4" t="s">
        <v>64</v>
      </c>
      <c r="B22" s="1"/>
      <c r="C22" s="1"/>
      <c r="D22" s="2"/>
      <c r="E22" s="1"/>
      <c r="F22" s="1"/>
      <c r="G22" s="1"/>
      <c r="H22" s="1"/>
      <c r="I22" s="1"/>
      <c r="J22" s="1"/>
      <c r="K22" s="1"/>
      <c r="L22" s="1"/>
      <c r="M22" s="1"/>
      <c r="N22" s="1"/>
      <c r="O22" s="1"/>
      <c r="P22" s="1"/>
      <c r="Q22" s="1"/>
      <c r="R22" s="1"/>
      <c r="S22" s="1"/>
      <c r="T22" s="1"/>
      <c r="U22" s="1"/>
      <c r="V22" s="1"/>
      <c r="W22" s="1"/>
      <c r="X22" s="1"/>
      <c r="Y22" s="1"/>
      <c r="Z22" s="1"/>
    </row>
    <row r="23" spans="1:26" ht="13.5" customHeight="1" x14ac:dyDescent="0.2">
      <c r="A23" s="5">
        <v>6</v>
      </c>
      <c r="B23" s="1" t="s">
        <v>65</v>
      </c>
      <c r="C23" s="1"/>
      <c r="D23" s="2"/>
      <c r="E23" s="1"/>
      <c r="F23" s="1"/>
      <c r="G23" s="1"/>
      <c r="H23" s="1"/>
      <c r="I23" s="1"/>
      <c r="J23" s="1"/>
      <c r="K23" s="1"/>
      <c r="L23" s="1"/>
      <c r="M23" s="1"/>
      <c r="N23" s="1"/>
      <c r="O23" s="1"/>
      <c r="P23" s="1"/>
      <c r="Q23" s="1"/>
      <c r="R23" s="1"/>
      <c r="S23" s="1"/>
      <c r="T23" s="1"/>
      <c r="U23" s="1"/>
      <c r="V23" s="1"/>
      <c r="W23" s="1"/>
      <c r="X23" s="1"/>
      <c r="Y23" s="1"/>
      <c r="Z23" s="1"/>
    </row>
    <row r="24" spans="1:26" ht="13.5" customHeight="1" x14ac:dyDescent="0.2">
      <c r="A24" s="1"/>
      <c r="B24" s="1"/>
      <c r="C24" s="7" t="s">
        <v>56</v>
      </c>
      <c r="D24" s="8" t="e">
        <f ca="1">J14</f>
        <v>#NAME?</v>
      </c>
      <c r="E24" s="213" t="e">
        <f t="shared" ref="E24:G24" ca="1" si="18">J14/((J9+K9)/2)</f>
        <v>#NAME?</v>
      </c>
      <c r="F24" s="213" t="e">
        <f t="shared" ca="1" si="18"/>
        <v>#NAME?</v>
      </c>
      <c r="G24" s="213" t="e">
        <f t="shared" ca="1" si="18"/>
        <v>#NAME?</v>
      </c>
      <c r="H24" s="1"/>
      <c r="I24" s="1"/>
      <c r="J24" s="1"/>
      <c r="K24" s="1"/>
      <c r="L24" s="1"/>
      <c r="M24" s="1"/>
      <c r="N24" s="1"/>
      <c r="O24" s="1"/>
      <c r="P24" s="1"/>
      <c r="Q24" s="1"/>
      <c r="R24" s="1"/>
      <c r="S24" s="1"/>
      <c r="T24" s="1"/>
      <c r="U24" s="1"/>
      <c r="V24" s="1"/>
      <c r="W24" s="1"/>
      <c r="X24" s="1"/>
      <c r="Y24" s="1"/>
      <c r="Z24" s="1"/>
    </row>
    <row r="25" spans="1:26" ht="13.5" customHeight="1" x14ac:dyDescent="0.2">
      <c r="A25" s="1"/>
      <c r="B25" s="1"/>
      <c r="C25" s="10" t="s">
        <v>66</v>
      </c>
      <c r="D25" s="11" t="e">
        <f ca="1">(J9+K9)/2</f>
        <v>#NAME?</v>
      </c>
      <c r="E25" s="214"/>
      <c r="F25" s="214"/>
      <c r="G25" s="214"/>
      <c r="H25" s="1"/>
      <c r="I25" s="1"/>
      <c r="J25" s="1"/>
      <c r="K25" s="1"/>
      <c r="L25" s="1"/>
      <c r="M25" s="1"/>
      <c r="N25" s="1"/>
      <c r="O25" s="1"/>
      <c r="P25" s="1"/>
      <c r="Q25" s="1"/>
      <c r="R25" s="1"/>
      <c r="S25" s="1"/>
      <c r="T25" s="1"/>
      <c r="U25" s="1"/>
      <c r="V25" s="1"/>
      <c r="W25" s="1"/>
      <c r="X25" s="1"/>
      <c r="Y25" s="1"/>
      <c r="Z25" s="1"/>
    </row>
    <row r="26" spans="1:26" ht="13.5" customHeight="1" x14ac:dyDescent="0.2">
      <c r="A26" s="5">
        <v>7</v>
      </c>
      <c r="B26" s="1" t="s">
        <v>67</v>
      </c>
      <c r="C26" s="1"/>
      <c r="D26" s="2"/>
      <c r="E26" s="1"/>
      <c r="F26" s="1"/>
      <c r="G26" s="1"/>
      <c r="H26" s="1"/>
      <c r="I26" s="1"/>
      <c r="J26" s="1"/>
      <c r="K26" s="1"/>
      <c r="L26" s="1"/>
      <c r="M26" s="1"/>
      <c r="N26" s="1"/>
      <c r="O26" s="1"/>
      <c r="P26" s="1"/>
      <c r="Q26" s="1"/>
      <c r="R26" s="1"/>
      <c r="S26" s="1"/>
      <c r="T26" s="1"/>
      <c r="U26" s="1"/>
      <c r="V26" s="1"/>
      <c r="W26" s="1"/>
      <c r="X26" s="1"/>
      <c r="Y26" s="1"/>
      <c r="Z26" s="1"/>
    </row>
    <row r="27" spans="1:26" ht="13.5" customHeight="1" x14ac:dyDescent="0.2">
      <c r="A27" s="1"/>
      <c r="B27" s="1"/>
      <c r="C27" s="7" t="s">
        <v>60</v>
      </c>
      <c r="D27" s="8" t="e">
        <f ca="1">J18</f>
        <v>#NAME?</v>
      </c>
      <c r="E27" s="213" t="str">
        <f ca="1">IFERROR(D27/D28,"-")</f>
        <v>-</v>
      </c>
      <c r="F27" s="216"/>
      <c r="G27" s="216"/>
      <c r="H27" s="1"/>
      <c r="I27" s="1"/>
      <c r="J27" s="1"/>
      <c r="K27" s="1"/>
      <c r="L27" s="1"/>
      <c r="M27" s="1"/>
      <c r="N27" s="1"/>
      <c r="O27" s="1"/>
      <c r="P27" s="1"/>
      <c r="Q27" s="1"/>
      <c r="R27" s="1"/>
      <c r="S27" s="1"/>
      <c r="T27" s="1"/>
      <c r="U27" s="1"/>
      <c r="V27" s="1"/>
      <c r="W27" s="1"/>
      <c r="X27" s="1"/>
      <c r="Y27" s="1"/>
      <c r="Z27" s="1"/>
    </row>
    <row r="28" spans="1:26" ht="13.5" customHeight="1" x14ac:dyDescent="0.2">
      <c r="A28" s="1"/>
      <c r="B28" s="1"/>
      <c r="C28" s="10" t="s">
        <v>66</v>
      </c>
      <c r="D28" s="11" t="e">
        <f ca="1">(J9+K9)</f>
        <v>#NAME?</v>
      </c>
      <c r="E28" s="214"/>
      <c r="F28" s="214"/>
      <c r="G28" s="214"/>
      <c r="H28" s="1"/>
      <c r="I28" s="1"/>
      <c r="J28" s="1"/>
      <c r="K28" s="1"/>
      <c r="L28" s="1"/>
      <c r="M28" s="1"/>
      <c r="N28" s="1"/>
      <c r="O28" s="1"/>
      <c r="P28" s="1"/>
      <c r="Q28" s="1"/>
      <c r="R28" s="1"/>
      <c r="S28" s="1"/>
      <c r="T28" s="1"/>
      <c r="U28" s="1"/>
      <c r="V28" s="1"/>
      <c r="W28" s="1"/>
      <c r="X28" s="1"/>
      <c r="Y28" s="1"/>
      <c r="Z28" s="1"/>
    </row>
    <row r="29" spans="1:26" ht="13.5" customHeight="1" x14ac:dyDescent="0.2">
      <c r="A29" s="5">
        <v>8</v>
      </c>
      <c r="B29" s="1" t="s">
        <v>68</v>
      </c>
      <c r="C29" s="1"/>
      <c r="D29" s="2"/>
      <c r="E29" s="1"/>
      <c r="F29" s="1"/>
      <c r="G29" s="1"/>
      <c r="H29" s="1"/>
      <c r="I29" s="1"/>
      <c r="J29" s="1"/>
      <c r="K29" s="1"/>
      <c r="L29" s="1"/>
      <c r="M29" s="1"/>
      <c r="N29" s="1"/>
      <c r="O29" s="1"/>
      <c r="P29" s="1"/>
      <c r="Q29" s="1"/>
      <c r="R29" s="1"/>
      <c r="S29" s="1"/>
      <c r="T29" s="1"/>
      <c r="U29" s="1"/>
      <c r="V29" s="1"/>
      <c r="W29" s="1"/>
      <c r="X29" s="1"/>
      <c r="Y29" s="1"/>
      <c r="Z29" s="1"/>
    </row>
    <row r="30" spans="1:26" ht="13.5" customHeight="1" x14ac:dyDescent="0.2">
      <c r="A30" s="1"/>
      <c r="B30" s="1"/>
      <c r="C30" s="7" t="s">
        <v>60</v>
      </c>
      <c r="D30" s="8" t="e">
        <f ca="1">J18</f>
        <v>#NAME?</v>
      </c>
      <c r="E30" s="213" t="str">
        <f ca="1">IFERROR(D30/D31,"-")</f>
        <v>-</v>
      </c>
      <c r="F30" s="216"/>
      <c r="G30" s="216"/>
      <c r="H30" s="1"/>
      <c r="I30" s="1"/>
      <c r="J30" s="1"/>
      <c r="K30" s="1"/>
      <c r="L30" s="1"/>
      <c r="M30" s="1"/>
      <c r="N30" s="1"/>
      <c r="O30" s="1"/>
      <c r="P30" s="1"/>
      <c r="Q30" s="1"/>
      <c r="R30" s="1"/>
      <c r="S30" s="1"/>
      <c r="T30" s="1"/>
      <c r="U30" s="1"/>
      <c r="V30" s="1"/>
      <c r="W30" s="1"/>
      <c r="X30" s="1"/>
      <c r="Y30" s="1"/>
      <c r="Z30" s="1"/>
    </row>
    <row r="31" spans="1:26" ht="13.5" customHeight="1" x14ac:dyDescent="0.2">
      <c r="A31" s="1"/>
      <c r="B31" s="1"/>
      <c r="C31" s="10" t="s">
        <v>69</v>
      </c>
      <c r="D31" s="11" t="e">
        <f ca="1">(J12+K12)/2</f>
        <v>#NAME?</v>
      </c>
      <c r="E31" s="214"/>
      <c r="F31" s="214"/>
      <c r="G31" s="214"/>
      <c r="H31" s="1"/>
      <c r="I31" s="1"/>
      <c r="J31" s="1"/>
      <c r="K31" s="1"/>
      <c r="L31" s="1"/>
      <c r="M31" s="1"/>
      <c r="N31" s="1"/>
      <c r="O31" s="1"/>
      <c r="P31" s="1"/>
      <c r="Q31" s="1"/>
      <c r="R31" s="1"/>
      <c r="S31" s="1"/>
      <c r="T31" s="1"/>
      <c r="U31" s="1"/>
      <c r="V31" s="1"/>
      <c r="W31" s="1"/>
      <c r="X31" s="1"/>
      <c r="Y31" s="1"/>
      <c r="Z31" s="1"/>
    </row>
    <row r="32" spans="1:26" ht="13.5" customHeight="1" x14ac:dyDescent="0.2">
      <c r="A32" s="1"/>
      <c r="B32" s="1"/>
      <c r="C32" s="1"/>
      <c r="D32" s="2"/>
      <c r="E32" s="1"/>
      <c r="F32" s="1"/>
      <c r="G32" s="1"/>
      <c r="H32" s="1"/>
      <c r="I32" s="1"/>
      <c r="J32" s="1"/>
      <c r="K32" s="1"/>
      <c r="L32" s="1"/>
      <c r="M32" s="1"/>
      <c r="N32" s="1"/>
      <c r="O32" s="1"/>
      <c r="P32" s="1"/>
      <c r="Q32" s="1"/>
      <c r="R32" s="1"/>
      <c r="S32" s="1"/>
      <c r="T32" s="1"/>
      <c r="U32" s="1"/>
      <c r="V32" s="1"/>
      <c r="W32" s="1"/>
      <c r="X32" s="1"/>
      <c r="Y32" s="1"/>
      <c r="Z32" s="1"/>
    </row>
    <row r="33" spans="1:26" ht="14.25" customHeight="1" x14ac:dyDescent="0.25">
      <c r="A33" s="4" t="s">
        <v>70</v>
      </c>
      <c r="B33" s="1"/>
      <c r="C33" s="1"/>
      <c r="D33" s="2"/>
      <c r="E33" s="1"/>
      <c r="F33" s="1"/>
      <c r="G33" s="1"/>
      <c r="H33" s="1"/>
      <c r="I33" s="1"/>
      <c r="J33" s="1"/>
      <c r="K33" s="1"/>
      <c r="L33" s="1"/>
      <c r="M33" s="1"/>
      <c r="N33" s="1"/>
      <c r="O33" s="1"/>
      <c r="P33" s="1"/>
      <c r="Q33" s="1"/>
      <c r="R33" s="1"/>
      <c r="S33" s="1"/>
      <c r="T33" s="1"/>
      <c r="U33" s="1"/>
      <c r="V33" s="1"/>
      <c r="W33" s="1"/>
      <c r="X33" s="1"/>
      <c r="Y33" s="1"/>
      <c r="Z33" s="1"/>
    </row>
    <row r="34" spans="1:26" ht="13.5" customHeight="1" x14ac:dyDescent="0.2">
      <c r="A34" s="5">
        <v>9</v>
      </c>
      <c r="B34" s="1" t="s">
        <v>71</v>
      </c>
      <c r="C34" s="1"/>
      <c r="D34" s="2"/>
      <c r="E34" s="1"/>
      <c r="F34" s="1"/>
      <c r="G34" s="1"/>
      <c r="H34" s="1"/>
      <c r="I34" s="1"/>
      <c r="J34" s="1"/>
      <c r="K34" s="1"/>
      <c r="L34" s="1"/>
      <c r="M34" s="1"/>
      <c r="N34" s="1"/>
      <c r="O34" s="1"/>
      <c r="P34" s="1"/>
      <c r="Q34" s="1"/>
      <c r="R34" s="1"/>
      <c r="S34" s="1"/>
      <c r="T34" s="1"/>
      <c r="U34" s="1"/>
      <c r="V34" s="1"/>
      <c r="W34" s="1"/>
      <c r="X34" s="1"/>
      <c r="Y34" s="1"/>
      <c r="Z34" s="1"/>
    </row>
    <row r="35" spans="1:26" ht="13.5" customHeight="1" x14ac:dyDescent="0.2">
      <c r="A35" s="1"/>
      <c r="B35" s="1"/>
      <c r="C35" s="7" t="s">
        <v>72</v>
      </c>
      <c r="D35" s="8" t="e">
        <f ca="1">J15</f>
        <v>#NAME?</v>
      </c>
      <c r="E35" s="213" t="str">
        <f t="shared" ref="E35:G35" ca="1" si="19">IFERROR(D35/D36,"-")</f>
        <v>-</v>
      </c>
      <c r="F35" s="213" t="str">
        <f t="shared" ca="1" si="19"/>
        <v>-</v>
      </c>
      <c r="G35" s="213" t="str">
        <f t="shared" ca="1" si="19"/>
        <v>-</v>
      </c>
      <c r="H35" s="1"/>
      <c r="I35" s="1"/>
      <c r="J35" s="1"/>
      <c r="K35" s="1"/>
      <c r="L35" s="1"/>
      <c r="M35" s="1"/>
      <c r="N35" s="1"/>
      <c r="O35" s="1"/>
      <c r="P35" s="1"/>
      <c r="Q35" s="1"/>
      <c r="R35" s="1"/>
      <c r="S35" s="1"/>
      <c r="T35" s="1"/>
      <c r="U35" s="1"/>
      <c r="V35" s="1"/>
      <c r="W35" s="1"/>
      <c r="X35" s="1"/>
      <c r="Y35" s="1"/>
      <c r="Z35" s="1"/>
    </row>
    <row r="36" spans="1:26" ht="13.5" customHeight="1" x14ac:dyDescent="0.2">
      <c r="A36" s="1"/>
      <c r="B36" s="1"/>
      <c r="C36" s="10" t="s">
        <v>73</v>
      </c>
      <c r="D36" s="11" t="e">
        <f ca="1">(J7+K7)/2</f>
        <v>#NAME?</v>
      </c>
      <c r="E36" s="214"/>
      <c r="F36" s="214"/>
      <c r="G36" s="214"/>
      <c r="H36" s="1"/>
      <c r="I36" s="1"/>
      <c r="J36" s="1"/>
      <c r="K36" s="1"/>
      <c r="L36" s="1"/>
      <c r="M36" s="1"/>
      <c r="N36" s="1"/>
      <c r="O36" s="1"/>
      <c r="P36" s="1"/>
      <c r="Q36" s="1"/>
      <c r="R36" s="1"/>
      <c r="S36" s="1"/>
      <c r="T36" s="1"/>
      <c r="U36" s="1"/>
      <c r="V36" s="1"/>
      <c r="W36" s="1"/>
      <c r="X36" s="1"/>
      <c r="Y36" s="1"/>
      <c r="Z36" s="1"/>
    </row>
    <row r="37" spans="1:26" ht="13.5" customHeight="1" x14ac:dyDescent="0.2">
      <c r="A37" s="5">
        <v>10</v>
      </c>
      <c r="B37" s="1" t="s">
        <v>74</v>
      </c>
      <c r="C37" s="1"/>
      <c r="D37" s="2"/>
      <c r="E37" s="1"/>
      <c r="F37" s="1"/>
      <c r="G37" s="1"/>
      <c r="H37" s="1"/>
      <c r="I37" s="1"/>
      <c r="J37" s="1"/>
      <c r="K37" s="1"/>
      <c r="L37" s="1"/>
      <c r="M37" s="1"/>
      <c r="N37" s="1"/>
      <c r="O37" s="1"/>
      <c r="P37" s="1"/>
      <c r="Q37" s="1"/>
      <c r="R37" s="1"/>
      <c r="S37" s="1"/>
      <c r="T37" s="1"/>
      <c r="U37" s="1"/>
      <c r="V37" s="1"/>
      <c r="W37" s="1"/>
      <c r="X37" s="1"/>
      <c r="Y37" s="1"/>
      <c r="Z37" s="1"/>
    </row>
    <row r="38" spans="1:26" ht="13.5" customHeight="1" x14ac:dyDescent="0.2">
      <c r="A38" s="1"/>
      <c r="B38" s="1"/>
      <c r="C38" s="7">
        <v>360</v>
      </c>
      <c r="D38" s="8">
        <v>360</v>
      </c>
      <c r="E38" s="213" t="str">
        <f t="shared" ref="E38:G38" ca="1" si="20">IFERROR(D38/D39,"-")</f>
        <v>-</v>
      </c>
      <c r="F38" s="213" t="str">
        <f t="shared" ca="1" si="20"/>
        <v>-</v>
      </c>
      <c r="G38" s="213" t="str">
        <f t="shared" ca="1" si="20"/>
        <v>-</v>
      </c>
      <c r="H38" s="1"/>
      <c r="I38" s="1"/>
      <c r="J38" s="1"/>
      <c r="K38" s="1"/>
      <c r="L38" s="1"/>
      <c r="M38" s="1"/>
      <c r="N38" s="1"/>
      <c r="O38" s="1"/>
      <c r="P38" s="1"/>
      <c r="Q38" s="1"/>
      <c r="R38" s="1"/>
      <c r="S38" s="1"/>
      <c r="T38" s="1"/>
      <c r="U38" s="1"/>
      <c r="V38" s="1"/>
      <c r="W38" s="1"/>
      <c r="X38" s="1"/>
      <c r="Y38" s="1"/>
      <c r="Z38" s="1"/>
    </row>
    <row r="39" spans="1:26" ht="13.5" customHeight="1" x14ac:dyDescent="0.2">
      <c r="A39" s="1"/>
      <c r="B39" s="1"/>
      <c r="C39" s="10" t="s">
        <v>71</v>
      </c>
      <c r="D39" s="11" t="str">
        <f ca="1">E35</f>
        <v>-</v>
      </c>
      <c r="E39" s="214"/>
      <c r="F39" s="214"/>
      <c r="G39" s="214"/>
      <c r="H39" s="1"/>
      <c r="I39" s="1"/>
      <c r="J39" s="1"/>
      <c r="K39" s="1"/>
      <c r="L39" s="1"/>
      <c r="M39" s="1"/>
      <c r="N39" s="1"/>
      <c r="O39" s="1"/>
      <c r="P39" s="1"/>
      <c r="Q39" s="1"/>
      <c r="R39" s="1"/>
      <c r="S39" s="1"/>
      <c r="T39" s="1"/>
      <c r="U39" s="1"/>
      <c r="V39" s="1"/>
      <c r="W39" s="1"/>
      <c r="X39" s="1"/>
      <c r="Y39" s="1"/>
      <c r="Z39" s="1"/>
    </row>
    <row r="40" spans="1:26" ht="13.5" customHeight="1" x14ac:dyDescent="0.2">
      <c r="A40" s="5">
        <v>11</v>
      </c>
      <c r="B40" s="1" t="s">
        <v>75</v>
      </c>
      <c r="C40" s="1"/>
      <c r="D40" s="2"/>
      <c r="E40" s="1"/>
      <c r="F40" s="1"/>
      <c r="G40" s="1"/>
      <c r="H40" s="1"/>
      <c r="I40" s="1"/>
      <c r="J40" s="1"/>
      <c r="K40" s="1"/>
      <c r="L40" s="1"/>
      <c r="M40" s="1"/>
      <c r="N40" s="1"/>
      <c r="O40" s="1"/>
      <c r="P40" s="1"/>
      <c r="Q40" s="1"/>
      <c r="R40" s="1"/>
      <c r="S40" s="1"/>
      <c r="T40" s="1"/>
      <c r="U40" s="1"/>
      <c r="V40" s="1"/>
      <c r="W40" s="1"/>
      <c r="X40" s="1"/>
      <c r="Y40" s="1"/>
      <c r="Z40" s="1"/>
    </row>
    <row r="41" spans="1:26" ht="13.5" customHeight="1" x14ac:dyDescent="0.2">
      <c r="A41" s="1"/>
      <c r="B41" s="1"/>
      <c r="C41" s="7" t="s">
        <v>56</v>
      </c>
      <c r="D41" s="8" t="e">
        <f ca="1">J14</f>
        <v>#NAME?</v>
      </c>
      <c r="E41" s="213" t="str">
        <f t="shared" ref="E41:G41" ca="1" si="21">IFERROR(D41/D42,"-")</f>
        <v>-</v>
      </c>
      <c r="F41" s="213" t="str">
        <f t="shared" ca="1" si="21"/>
        <v>-</v>
      </c>
      <c r="G41" s="213" t="str">
        <f t="shared" ca="1" si="21"/>
        <v>-</v>
      </c>
      <c r="H41" s="1"/>
      <c r="I41" s="1"/>
      <c r="J41" s="1"/>
      <c r="K41" s="1"/>
      <c r="L41" s="1"/>
      <c r="M41" s="1"/>
      <c r="N41" s="1"/>
      <c r="O41" s="1"/>
      <c r="P41" s="1"/>
      <c r="Q41" s="1"/>
      <c r="R41" s="1"/>
      <c r="S41" s="1"/>
      <c r="T41" s="1"/>
      <c r="U41" s="1"/>
      <c r="V41" s="1"/>
      <c r="W41" s="1"/>
      <c r="X41" s="1"/>
      <c r="Y41" s="1"/>
      <c r="Z41" s="1"/>
    </row>
    <row r="42" spans="1:26" ht="13.5" customHeight="1" x14ac:dyDescent="0.2">
      <c r="A42" s="1"/>
      <c r="B42" s="1"/>
      <c r="C42" s="10" t="s">
        <v>76</v>
      </c>
      <c r="D42" s="11" t="e">
        <f ca="1">(J20+K20)/2</f>
        <v>#NAME?</v>
      </c>
      <c r="E42" s="214"/>
      <c r="F42" s="214"/>
      <c r="G42" s="214"/>
      <c r="H42" s="1"/>
      <c r="I42" s="1"/>
      <c r="J42" s="1"/>
      <c r="K42" s="1"/>
      <c r="L42" s="1"/>
      <c r="M42" s="1"/>
      <c r="N42" s="1"/>
      <c r="O42" s="1"/>
      <c r="P42" s="1"/>
      <c r="Q42" s="1"/>
      <c r="R42" s="1"/>
      <c r="S42" s="1"/>
      <c r="T42" s="1"/>
      <c r="U42" s="1"/>
      <c r="V42" s="1"/>
      <c r="W42" s="1"/>
      <c r="X42" s="1"/>
      <c r="Y42" s="1"/>
      <c r="Z42" s="1"/>
    </row>
    <row r="43" spans="1:26" ht="13.5" customHeight="1" x14ac:dyDescent="0.2">
      <c r="A43" s="5">
        <v>12</v>
      </c>
      <c r="B43" s="1" t="s">
        <v>77</v>
      </c>
      <c r="C43" s="1"/>
      <c r="D43" s="2"/>
      <c r="E43" s="1"/>
      <c r="F43" s="1"/>
      <c r="G43" s="1"/>
      <c r="H43" s="1"/>
      <c r="I43" s="1"/>
      <c r="J43" s="1"/>
      <c r="K43" s="1"/>
      <c r="L43" s="1"/>
      <c r="M43" s="1"/>
      <c r="N43" s="1"/>
      <c r="O43" s="1"/>
      <c r="P43" s="1"/>
      <c r="Q43" s="1"/>
      <c r="R43" s="1"/>
      <c r="S43" s="1"/>
      <c r="T43" s="1"/>
      <c r="U43" s="1"/>
      <c r="V43" s="1"/>
      <c r="W43" s="1"/>
      <c r="X43" s="1"/>
      <c r="Y43" s="1"/>
      <c r="Z43" s="1"/>
    </row>
    <row r="44" spans="1:26" ht="13.5" customHeight="1" x14ac:dyDescent="0.2">
      <c r="A44" s="1"/>
      <c r="B44" s="1"/>
      <c r="C44" s="7">
        <v>360</v>
      </c>
      <c r="D44" s="8">
        <v>360</v>
      </c>
      <c r="E44" s="213" t="str">
        <f t="shared" ref="E44:G44" ca="1" si="22">IFERROR(D44/D45,"-")</f>
        <v>-</v>
      </c>
      <c r="F44" s="213" t="str">
        <f t="shared" ca="1" si="22"/>
        <v>-</v>
      </c>
      <c r="G44" s="213" t="str">
        <f t="shared" ca="1" si="22"/>
        <v>-</v>
      </c>
      <c r="H44" s="1"/>
      <c r="I44" s="1"/>
      <c r="J44" s="1"/>
      <c r="K44" s="1"/>
      <c r="L44" s="1"/>
      <c r="M44" s="1"/>
      <c r="N44" s="1"/>
      <c r="O44" s="1"/>
      <c r="P44" s="1"/>
      <c r="Q44" s="1"/>
      <c r="R44" s="1"/>
      <c r="S44" s="1"/>
      <c r="T44" s="1"/>
      <c r="U44" s="1"/>
      <c r="V44" s="1"/>
      <c r="W44" s="1"/>
      <c r="X44" s="1"/>
      <c r="Y44" s="1"/>
      <c r="Z44" s="1"/>
    </row>
    <row r="45" spans="1:26" ht="13.5" customHeight="1" x14ac:dyDescent="0.2">
      <c r="A45" s="1"/>
      <c r="B45" s="1"/>
      <c r="C45" s="10" t="s">
        <v>78</v>
      </c>
      <c r="D45" s="11" t="str">
        <f ca="1">E41</f>
        <v>-</v>
      </c>
      <c r="E45" s="214"/>
      <c r="F45" s="214"/>
      <c r="G45" s="214"/>
      <c r="H45" s="1"/>
      <c r="I45" s="1"/>
      <c r="J45" s="1"/>
      <c r="K45" s="1"/>
      <c r="L45" s="1"/>
      <c r="M45" s="1"/>
      <c r="N45" s="1"/>
      <c r="O45" s="1"/>
      <c r="P45" s="1"/>
      <c r="Q45" s="1"/>
      <c r="R45" s="1"/>
      <c r="S45" s="1"/>
      <c r="T45" s="1"/>
      <c r="U45" s="1"/>
      <c r="V45" s="1"/>
      <c r="W45" s="1"/>
      <c r="X45" s="1"/>
      <c r="Y45" s="1"/>
      <c r="Z45" s="1"/>
    </row>
    <row r="46" spans="1:26" ht="13.5" customHeight="1" x14ac:dyDescent="0.2">
      <c r="A46" s="5">
        <v>13</v>
      </c>
      <c r="B46" s="1" t="s">
        <v>79</v>
      </c>
      <c r="C46" s="1"/>
      <c r="D46" s="2"/>
      <c r="E46" s="1"/>
      <c r="F46" s="1"/>
      <c r="G46" s="1"/>
      <c r="H46" s="1"/>
      <c r="I46" s="1"/>
      <c r="J46" s="1"/>
      <c r="K46" s="1"/>
      <c r="L46" s="1"/>
      <c r="M46" s="1"/>
      <c r="N46" s="1"/>
      <c r="O46" s="1"/>
      <c r="P46" s="1"/>
      <c r="Q46" s="1"/>
      <c r="R46" s="1"/>
      <c r="S46" s="1"/>
      <c r="T46" s="1"/>
      <c r="U46" s="1"/>
      <c r="V46" s="1"/>
      <c r="W46" s="1"/>
      <c r="X46" s="1"/>
      <c r="Y46" s="1"/>
      <c r="Z46" s="1"/>
    </row>
    <row r="47" spans="1:26" ht="13.5" customHeight="1" x14ac:dyDescent="0.2">
      <c r="A47" s="1"/>
      <c r="B47" s="1"/>
      <c r="C47" s="7" t="s">
        <v>72</v>
      </c>
      <c r="D47" s="8" t="e">
        <f ca="1">J17</f>
        <v>#NAME?</v>
      </c>
      <c r="E47" s="215" t="e">
        <f t="shared" ref="E47:G47" ca="1" si="23">J17/((J21+K21)/2)</f>
        <v>#NAME?</v>
      </c>
      <c r="F47" s="215" t="e">
        <f t="shared" ca="1" si="23"/>
        <v>#NAME?</v>
      </c>
      <c r="G47" s="215" t="e">
        <f t="shared" ca="1" si="23"/>
        <v>#NAME?</v>
      </c>
      <c r="H47" s="1"/>
      <c r="I47" s="1"/>
      <c r="J47" s="1"/>
      <c r="K47" s="1"/>
      <c r="L47" s="1"/>
      <c r="M47" s="1"/>
      <c r="N47" s="1"/>
      <c r="O47" s="1"/>
      <c r="P47" s="1"/>
      <c r="Q47" s="1"/>
      <c r="R47" s="1"/>
      <c r="S47" s="1"/>
      <c r="T47" s="1"/>
      <c r="U47" s="1"/>
      <c r="V47" s="1"/>
      <c r="W47" s="1"/>
      <c r="X47" s="1"/>
      <c r="Y47" s="1"/>
      <c r="Z47" s="1"/>
    </row>
    <row r="48" spans="1:26" ht="13.5" customHeight="1" x14ac:dyDescent="0.2">
      <c r="A48" s="1"/>
      <c r="B48" s="1"/>
      <c r="C48" s="10" t="s">
        <v>80</v>
      </c>
      <c r="D48" s="11" t="e">
        <f ca="1">(J21+K21)/2</f>
        <v>#NAME?</v>
      </c>
      <c r="E48" s="214"/>
      <c r="F48" s="214"/>
      <c r="G48" s="214"/>
      <c r="H48" s="1"/>
      <c r="I48" s="1"/>
      <c r="J48" s="1"/>
      <c r="K48" s="1"/>
      <c r="L48" s="1"/>
      <c r="M48" s="1"/>
      <c r="N48" s="1"/>
      <c r="O48" s="1"/>
      <c r="P48" s="1"/>
      <c r="Q48" s="1"/>
      <c r="R48" s="1"/>
      <c r="S48" s="1"/>
      <c r="T48" s="1"/>
      <c r="U48" s="1"/>
      <c r="V48" s="1"/>
      <c r="W48" s="1"/>
      <c r="X48" s="1"/>
      <c r="Y48" s="1"/>
      <c r="Z48" s="1"/>
    </row>
    <row r="49" spans="1:26" ht="13.5" customHeight="1" x14ac:dyDescent="0.2">
      <c r="A49" s="5">
        <v>14</v>
      </c>
      <c r="B49" s="1" t="s">
        <v>81</v>
      </c>
      <c r="C49" s="1"/>
      <c r="D49" s="2"/>
      <c r="E49" s="1"/>
      <c r="F49" s="1"/>
      <c r="G49" s="1"/>
      <c r="H49" s="1"/>
      <c r="I49" s="1"/>
      <c r="J49" s="1"/>
      <c r="K49" s="1"/>
      <c r="L49" s="1"/>
      <c r="M49" s="1"/>
      <c r="N49" s="1"/>
      <c r="O49" s="1"/>
      <c r="P49" s="1"/>
      <c r="Q49" s="1"/>
      <c r="R49" s="1"/>
      <c r="S49" s="1"/>
      <c r="T49" s="1"/>
      <c r="U49" s="1"/>
      <c r="V49" s="1"/>
      <c r="W49" s="1"/>
      <c r="X49" s="1"/>
      <c r="Y49" s="1"/>
      <c r="Z49" s="1"/>
    </row>
    <row r="50" spans="1:26" ht="13.5" customHeight="1" x14ac:dyDescent="0.2">
      <c r="A50" s="1"/>
      <c r="B50" s="1"/>
      <c r="C50" s="7">
        <v>360</v>
      </c>
      <c r="D50" s="8">
        <v>360</v>
      </c>
      <c r="E50" s="213" t="str">
        <f ca="1">IFERROR(D50/D51,"-")</f>
        <v>-</v>
      </c>
      <c r="F50" s="213" t="e">
        <f t="shared" ref="F50:G50" ca="1" si="24">360/F47</f>
        <v>#NAME?</v>
      </c>
      <c r="G50" s="213" t="e">
        <f t="shared" ca="1" si="24"/>
        <v>#NAME?</v>
      </c>
      <c r="H50" s="1"/>
      <c r="I50" s="1"/>
      <c r="J50" s="1"/>
      <c r="K50" s="1"/>
      <c r="L50" s="1"/>
      <c r="M50" s="1"/>
      <c r="N50" s="1"/>
      <c r="O50" s="1"/>
      <c r="P50" s="1"/>
      <c r="Q50" s="1"/>
      <c r="R50" s="1"/>
      <c r="S50" s="1"/>
      <c r="T50" s="1"/>
      <c r="U50" s="1"/>
      <c r="V50" s="1"/>
      <c r="W50" s="1"/>
      <c r="X50" s="1"/>
      <c r="Y50" s="1"/>
      <c r="Z50" s="1"/>
    </row>
    <row r="51" spans="1:26" ht="13.5" customHeight="1" x14ac:dyDescent="0.2">
      <c r="A51" s="1"/>
      <c r="B51" s="1"/>
      <c r="C51" s="10" t="s">
        <v>82</v>
      </c>
      <c r="D51" s="11" t="e">
        <f ca="1">E47</f>
        <v>#NAME?</v>
      </c>
      <c r="E51" s="214"/>
      <c r="F51" s="214"/>
      <c r="G51" s="214"/>
      <c r="H51" s="1"/>
      <c r="I51" s="1"/>
      <c r="J51" s="1"/>
      <c r="K51" s="1"/>
      <c r="L51" s="1"/>
      <c r="M51" s="1"/>
      <c r="N51" s="1"/>
      <c r="O51" s="1"/>
      <c r="P51" s="1"/>
      <c r="Q51" s="1"/>
      <c r="R51" s="1"/>
      <c r="S51" s="1"/>
      <c r="T51" s="1"/>
      <c r="U51" s="1"/>
      <c r="V51" s="1"/>
      <c r="W51" s="1"/>
      <c r="X51" s="1"/>
      <c r="Y51" s="1"/>
      <c r="Z51" s="1"/>
    </row>
    <row r="52" spans="1:26" ht="13.5" customHeight="1" x14ac:dyDescent="0.2">
      <c r="A52" s="1"/>
      <c r="B52" s="1"/>
      <c r="C52" s="1"/>
      <c r="D52" s="2"/>
      <c r="E52" s="1"/>
      <c r="F52" s="1"/>
      <c r="G52" s="1"/>
      <c r="H52" s="1"/>
      <c r="I52" s="1"/>
      <c r="J52" s="1"/>
      <c r="K52" s="1"/>
      <c r="L52" s="1"/>
      <c r="M52" s="1"/>
      <c r="N52" s="1"/>
      <c r="O52" s="1"/>
      <c r="P52" s="1"/>
      <c r="Q52" s="1"/>
      <c r="R52" s="1"/>
      <c r="S52" s="1"/>
      <c r="T52" s="1"/>
      <c r="U52" s="1"/>
      <c r="V52" s="1"/>
      <c r="W52" s="1"/>
      <c r="X52" s="1"/>
      <c r="Y52" s="1"/>
      <c r="Z52" s="1"/>
    </row>
    <row r="53" spans="1:26" ht="13.5" customHeight="1" x14ac:dyDescent="0.2">
      <c r="A53" s="1"/>
      <c r="B53" s="1"/>
      <c r="C53" s="1"/>
      <c r="D53" s="2"/>
      <c r="E53" s="1"/>
      <c r="F53" s="1"/>
      <c r="G53" s="1"/>
      <c r="H53" s="1"/>
      <c r="I53" s="1"/>
      <c r="J53" s="1"/>
      <c r="K53" s="1"/>
      <c r="L53" s="1"/>
      <c r="M53" s="1"/>
      <c r="N53" s="1"/>
      <c r="O53" s="1"/>
      <c r="P53" s="1"/>
      <c r="Q53" s="1"/>
      <c r="R53" s="1"/>
      <c r="S53" s="1"/>
      <c r="T53" s="1"/>
      <c r="U53" s="1"/>
      <c r="V53" s="1"/>
      <c r="W53" s="1"/>
      <c r="X53" s="1"/>
      <c r="Y53" s="1"/>
      <c r="Z53" s="1"/>
    </row>
    <row r="54" spans="1:26" ht="13.5" customHeight="1" x14ac:dyDescent="0.2">
      <c r="A54" s="1"/>
      <c r="B54" s="1"/>
      <c r="C54" s="1"/>
      <c r="D54" s="2"/>
      <c r="E54" s="1"/>
      <c r="F54" s="1"/>
      <c r="G54" s="1"/>
      <c r="H54" s="1"/>
      <c r="I54" s="1"/>
      <c r="J54" s="1"/>
      <c r="K54" s="1"/>
      <c r="L54" s="1"/>
      <c r="M54" s="1"/>
      <c r="N54" s="1"/>
      <c r="O54" s="1"/>
      <c r="P54" s="1"/>
      <c r="Q54" s="1"/>
      <c r="R54" s="1"/>
      <c r="S54" s="1"/>
      <c r="T54" s="1"/>
      <c r="U54" s="1"/>
      <c r="V54" s="1"/>
      <c r="W54" s="1"/>
      <c r="X54" s="1"/>
      <c r="Y54" s="1"/>
      <c r="Z54" s="1"/>
    </row>
    <row r="55" spans="1:26" ht="13.5" customHeight="1" x14ac:dyDescent="0.2">
      <c r="A55" s="1"/>
      <c r="B55" s="1"/>
      <c r="C55" s="1"/>
      <c r="D55" s="2"/>
      <c r="E55" s="1"/>
      <c r="F55" s="1"/>
      <c r="G55" s="1"/>
      <c r="H55" s="1"/>
      <c r="I55" s="1"/>
      <c r="J55" s="1"/>
      <c r="K55" s="1"/>
      <c r="L55" s="1"/>
      <c r="M55" s="1"/>
      <c r="N55" s="1"/>
      <c r="O55" s="1"/>
      <c r="P55" s="1"/>
      <c r="Q55" s="1"/>
      <c r="R55" s="1"/>
      <c r="S55" s="1"/>
      <c r="T55" s="1"/>
      <c r="U55" s="1"/>
      <c r="V55" s="1"/>
      <c r="W55" s="1"/>
      <c r="X55" s="1"/>
      <c r="Y55" s="1"/>
      <c r="Z55" s="1"/>
    </row>
    <row r="56" spans="1:26" ht="13.5" customHeight="1" x14ac:dyDescent="0.2">
      <c r="A56" s="1"/>
      <c r="B56" s="1"/>
      <c r="C56" s="1"/>
      <c r="D56" s="2"/>
      <c r="E56" s="1"/>
      <c r="F56" s="1"/>
      <c r="G56" s="1"/>
      <c r="H56" s="1"/>
      <c r="I56" s="1"/>
      <c r="J56" s="1"/>
      <c r="K56" s="1"/>
      <c r="L56" s="1"/>
      <c r="M56" s="1"/>
      <c r="N56" s="1"/>
      <c r="O56" s="1"/>
      <c r="P56" s="1"/>
      <c r="Q56" s="1"/>
      <c r="R56" s="1"/>
      <c r="S56" s="1"/>
      <c r="T56" s="1"/>
      <c r="U56" s="1"/>
      <c r="V56" s="1"/>
      <c r="W56" s="1"/>
      <c r="X56" s="1"/>
      <c r="Y56" s="1"/>
      <c r="Z56" s="1"/>
    </row>
    <row r="57" spans="1:26" ht="13.5" customHeight="1" x14ac:dyDescent="0.2">
      <c r="A57" s="1"/>
      <c r="B57" s="1"/>
      <c r="C57" s="1"/>
      <c r="D57" s="2"/>
      <c r="E57" s="1"/>
      <c r="F57" s="1"/>
      <c r="G57" s="1"/>
      <c r="H57" s="1"/>
      <c r="I57" s="1"/>
      <c r="J57" s="1"/>
      <c r="K57" s="1"/>
      <c r="L57" s="1"/>
      <c r="M57" s="1"/>
      <c r="N57" s="1"/>
      <c r="O57" s="1"/>
      <c r="P57" s="1"/>
      <c r="Q57" s="1"/>
      <c r="R57" s="1"/>
      <c r="S57" s="1"/>
      <c r="T57" s="1"/>
      <c r="U57" s="1"/>
      <c r="V57" s="1"/>
      <c r="W57" s="1"/>
      <c r="X57" s="1"/>
      <c r="Y57" s="1"/>
      <c r="Z57" s="1"/>
    </row>
    <row r="58" spans="1:26" ht="13.5" customHeight="1" x14ac:dyDescent="0.2">
      <c r="A58" s="1"/>
      <c r="B58" s="1"/>
      <c r="C58" s="1"/>
      <c r="D58" s="2"/>
      <c r="E58" s="1"/>
      <c r="F58" s="1"/>
      <c r="G58" s="1"/>
      <c r="H58" s="1"/>
      <c r="I58" s="1"/>
      <c r="J58" s="1"/>
      <c r="K58" s="1"/>
      <c r="L58" s="1"/>
      <c r="M58" s="1"/>
      <c r="N58" s="1"/>
      <c r="O58" s="1"/>
      <c r="P58" s="1"/>
      <c r="Q58" s="1"/>
      <c r="R58" s="1"/>
      <c r="S58" s="1"/>
      <c r="T58" s="1"/>
      <c r="U58" s="1"/>
      <c r="V58" s="1"/>
      <c r="W58" s="1"/>
      <c r="X58" s="1"/>
      <c r="Y58" s="1"/>
      <c r="Z58" s="1"/>
    </row>
    <row r="59" spans="1:26" ht="13.5" customHeight="1" x14ac:dyDescent="0.2">
      <c r="A59" s="1"/>
      <c r="B59" s="1"/>
      <c r="C59" s="1"/>
      <c r="D59" s="2"/>
      <c r="E59" s="1"/>
      <c r="F59" s="1"/>
      <c r="G59" s="1"/>
      <c r="H59" s="1"/>
      <c r="I59" s="1"/>
      <c r="J59" s="1"/>
      <c r="K59" s="1"/>
      <c r="L59" s="1"/>
      <c r="M59" s="1"/>
      <c r="N59" s="1"/>
      <c r="O59" s="1"/>
      <c r="P59" s="1"/>
      <c r="Q59" s="1"/>
      <c r="R59" s="1"/>
      <c r="S59" s="1"/>
      <c r="T59" s="1"/>
      <c r="U59" s="1"/>
      <c r="V59" s="1"/>
      <c r="W59" s="1"/>
      <c r="X59" s="1"/>
      <c r="Y59" s="1"/>
      <c r="Z59" s="1"/>
    </row>
    <row r="60" spans="1:26" ht="13.5" customHeight="1" x14ac:dyDescent="0.2">
      <c r="A60" s="1"/>
      <c r="B60" s="1"/>
      <c r="C60" s="1"/>
      <c r="D60" s="2"/>
      <c r="E60" s="1"/>
      <c r="F60" s="1"/>
      <c r="G60" s="1"/>
      <c r="H60" s="1"/>
      <c r="I60" s="1"/>
      <c r="J60" s="1"/>
      <c r="K60" s="1"/>
      <c r="L60" s="1"/>
      <c r="M60" s="1"/>
      <c r="N60" s="1"/>
      <c r="O60" s="1"/>
      <c r="P60" s="1"/>
      <c r="Q60" s="1"/>
      <c r="R60" s="1"/>
      <c r="S60" s="1"/>
      <c r="T60" s="1"/>
      <c r="U60" s="1"/>
      <c r="V60" s="1"/>
      <c r="W60" s="1"/>
      <c r="X60" s="1"/>
      <c r="Y60" s="1"/>
      <c r="Z60" s="1"/>
    </row>
    <row r="61" spans="1:26" ht="13.5" customHeight="1" x14ac:dyDescent="0.2">
      <c r="A61" s="1"/>
      <c r="B61" s="1"/>
      <c r="C61" s="1"/>
      <c r="D61" s="2"/>
      <c r="E61" s="1"/>
      <c r="F61" s="1"/>
      <c r="G61" s="1"/>
      <c r="H61" s="1"/>
      <c r="I61" s="1"/>
      <c r="J61" s="1"/>
      <c r="K61" s="1"/>
      <c r="L61" s="1"/>
      <c r="M61" s="1"/>
      <c r="N61" s="1"/>
      <c r="O61" s="1"/>
      <c r="P61" s="1"/>
      <c r="Q61" s="1"/>
      <c r="R61" s="1"/>
      <c r="S61" s="1"/>
      <c r="T61" s="1"/>
      <c r="U61" s="1"/>
      <c r="V61" s="1"/>
      <c r="W61" s="1"/>
      <c r="X61" s="1"/>
      <c r="Y61" s="1"/>
      <c r="Z61" s="1"/>
    </row>
    <row r="62" spans="1:26" ht="13.5" customHeight="1" x14ac:dyDescent="0.2">
      <c r="A62" s="1"/>
      <c r="B62" s="1"/>
      <c r="C62" s="1"/>
      <c r="D62" s="2"/>
      <c r="E62" s="1"/>
      <c r="F62" s="1"/>
      <c r="G62" s="1"/>
      <c r="H62" s="1"/>
      <c r="I62" s="1"/>
      <c r="J62" s="1"/>
      <c r="K62" s="1"/>
      <c r="L62" s="1"/>
      <c r="M62" s="1"/>
      <c r="N62" s="1"/>
      <c r="O62" s="1"/>
      <c r="P62" s="1"/>
      <c r="Q62" s="1"/>
      <c r="R62" s="1"/>
      <c r="S62" s="1"/>
      <c r="T62" s="1"/>
      <c r="U62" s="1"/>
      <c r="V62" s="1"/>
      <c r="W62" s="1"/>
      <c r="X62" s="1"/>
      <c r="Y62" s="1"/>
      <c r="Z62" s="1"/>
    </row>
    <row r="63" spans="1:26" ht="13.5" customHeight="1" x14ac:dyDescent="0.2">
      <c r="A63" s="1"/>
      <c r="B63" s="1"/>
      <c r="C63" s="1"/>
      <c r="D63" s="2"/>
      <c r="E63" s="1"/>
      <c r="F63" s="1"/>
      <c r="G63" s="1"/>
      <c r="H63" s="1"/>
      <c r="I63" s="1"/>
      <c r="J63" s="1"/>
      <c r="K63" s="1"/>
      <c r="L63" s="1"/>
      <c r="M63" s="1"/>
      <c r="N63" s="1"/>
      <c r="O63" s="1"/>
      <c r="P63" s="1"/>
      <c r="Q63" s="1"/>
      <c r="R63" s="1"/>
      <c r="S63" s="1"/>
      <c r="T63" s="1"/>
      <c r="U63" s="1"/>
      <c r="V63" s="1"/>
      <c r="W63" s="1"/>
      <c r="X63" s="1"/>
      <c r="Y63" s="1"/>
      <c r="Z63" s="1"/>
    </row>
    <row r="64" spans="1:26" ht="13.5" customHeight="1" x14ac:dyDescent="0.2">
      <c r="A64" s="1"/>
      <c r="B64" s="1"/>
      <c r="C64" s="1"/>
      <c r="D64" s="2"/>
      <c r="E64" s="1"/>
      <c r="F64" s="1"/>
      <c r="G64" s="1"/>
      <c r="H64" s="1"/>
      <c r="I64" s="1"/>
      <c r="J64" s="1"/>
      <c r="K64" s="1"/>
      <c r="L64" s="1"/>
      <c r="M64" s="1"/>
      <c r="N64" s="1"/>
      <c r="O64" s="1"/>
      <c r="P64" s="1"/>
      <c r="Q64" s="1"/>
      <c r="R64" s="1"/>
      <c r="S64" s="1"/>
      <c r="T64" s="1"/>
      <c r="U64" s="1"/>
      <c r="V64" s="1"/>
      <c r="W64" s="1"/>
      <c r="X64" s="1"/>
      <c r="Y64" s="1"/>
      <c r="Z64" s="1"/>
    </row>
    <row r="65" spans="1:26" ht="13.5" customHeight="1" x14ac:dyDescent="0.2">
      <c r="A65" s="1"/>
      <c r="B65" s="1"/>
      <c r="C65" s="1"/>
      <c r="D65" s="2"/>
      <c r="E65" s="1"/>
      <c r="F65" s="1"/>
      <c r="G65" s="1"/>
      <c r="H65" s="1"/>
      <c r="I65" s="1"/>
      <c r="J65" s="1"/>
      <c r="K65" s="1"/>
      <c r="L65" s="1"/>
      <c r="M65" s="1"/>
      <c r="N65" s="1"/>
      <c r="O65" s="1"/>
      <c r="P65" s="1"/>
      <c r="Q65" s="1"/>
      <c r="R65" s="1"/>
      <c r="S65" s="1"/>
      <c r="T65" s="1"/>
      <c r="U65" s="1"/>
      <c r="V65" s="1"/>
      <c r="W65" s="1"/>
      <c r="X65" s="1"/>
      <c r="Y65" s="1"/>
      <c r="Z65" s="1"/>
    </row>
    <row r="66" spans="1:26" ht="13.5" customHeight="1" x14ac:dyDescent="0.2">
      <c r="A66" s="1"/>
      <c r="B66" s="1"/>
      <c r="C66" s="1"/>
      <c r="D66" s="2"/>
      <c r="E66" s="1"/>
      <c r="F66" s="1"/>
      <c r="G66" s="1"/>
      <c r="H66" s="1"/>
      <c r="I66" s="1"/>
      <c r="J66" s="1"/>
      <c r="K66" s="1"/>
      <c r="L66" s="1"/>
      <c r="M66" s="1"/>
      <c r="N66" s="1"/>
      <c r="O66" s="1"/>
      <c r="P66" s="1"/>
      <c r="Q66" s="1"/>
      <c r="R66" s="1"/>
      <c r="S66" s="1"/>
      <c r="T66" s="1"/>
      <c r="U66" s="1"/>
      <c r="V66" s="1"/>
      <c r="W66" s="1"/>
      <c r="X66" s="1"/>
      <c r="Y66" s="1"/>
      <c r="Z66" s="1"/>
    </row>
    <row r="67" spans="1:26" ht="13.5" customHeight="1" x14ac:dyDescent="0.2">
      <c r="A67" s="1"/>
      <c r="B67" s="1"/>
      <c r="C67" s="1"/>
      <c r="D67" s="2"/>
      <c r="E67" s="1"/>
      <c r="F67" s="1"/>
      <c r="G67" s="1"/>
      <c r="H67" s="1"/>
      <c r="I67" s="1"/>
      <c r="J67" s="1"/>
      <c r="K67" s="1"/>
      <c r="L67" s="1"/>
      <c r="M67" s="1"/>
      <c r="N67" s="1"/>
      <c r="O67" s="1"/>
      <c r="P67" s="1"/>
      <c r="Q67" s="1"/>
      <c r="R67" s="1"/>
      <c r="S67" s="1"/>
      <c r="T67" s="1"/>
      <c r="U67" s="1"/>
      <c r="V67" s="1"/>
      <c r="W67" s="1"/>
      <c r="X67" s="1"/>
      <c r="Y67" s="1"/>
      <c r="Z67" s="1"/>
    </row>
    <row r="68" spans="1:26" ht="13.5" customHeight="1" x14ac:dyDescent="0.2">
      <c r="A68" s="1"/>
      <c r="B68" s="1"/>
      <c r="C68" s="1"/>
      <c r="D68" s="2"/>
      <c r="E68" s="1"/>
      <c r="F68" s="1"/>
      <c r="G68" s="1"/>
      <c r="H68" s="1"/>
      <c r="I68" s="1"/>
      <c r="J68" s="1"/>
      <c r="K68" s="1"/>
      <c r="L68" s="1"/>
      <c r="M68" s="1"/>
      <c r="N68" s="1"/>
      <c r="O68" s="1"/>
      <c r="P68" s="1"/>
      <c r="Q68" s="1"/>
      <c r="R68" s="1"/>
      <c r="S68" s="1"/>
      <c r="T68" s="1"/>
      <c r="U68" s="1"/>
      <c r="V68" s="1"/>
      <c r="W68" s="1"/>
      <c r="X68" s="1"/>
      <c r="Y68" s="1"/>
      <c r="Z68" s="1"/>
    </row>
    <row r="69" spans="1:26" ht="13.5" customHeight="1" x14ac:dyDescent="0.2">
      <c r="A69" s="1"/>
      <c r="B69" s="1"/>
      <c r="C69" s="1"/>
      <c r="D69" s="2"/>
      <c r="E69" s="1"/>
      <c r="F69" s="1"/>
      <c r="G69" s="1"/>
      <c r="H69" s="1"/>
      <c r="I69" s="1"/>
      <c r="J69" s="1"/>
      <c r="K69" s="1"/>
      <c r="L69" s="1"/>
      <c r="M69" s="1"/>
      <c r="N69" s="1"/>
      <c r="O69" s="1"/>
      <c r="P69" s="1"/>
      <c r="Q69" s="1"/>
      <c r="R69" s="1"/>
      <c r="S69" s="1"/>
      <c r="T69" s="1"/>
      <c r="U69" s="1"/>
      <c r="V69" s="1"/>
      <c r="W69" s="1"/>
      <c r="X69" s="1"/>
      <c r="Y69" s="1"/>
      <c r="Z69" s="1"/>
    </row>
    <row r="70" spans="1:26" ht="13.5" customHeight="1" x14ac:dyDescent="0.2">
      <c r="A70" s="1"/>
      <c r="B70" s="1"/>
      <c r="C70" s="1"/>
      <c r="D70" s="2"/>
      <c r="E70" s="1"/>
      <c r="F70" s="1"/>
      <c r="G70" s="1"/>
      <c r="H70" s="1"/>
      <c r="I70" s="1"/>
      <c r="J70" s="1"/>
      <c r="K70" s="1"/>
      <c r="L70" s="1"/>
      <c r="M70" s="1"/>
      <c r="N70" s="1"/>
      <c r="O70" s="1"/>
      <c r="P70" s="1"/>
      <c r="Q70" s="1"/>
      <c r="R70" s="1"/>
      <c r="S70" s="1"/>
      <c r="T70" s="1"/>
      <c r="U70" s="1"/>
      <c r="V70" s="1"/>
      <c r="W70" s="1"/>
      <c r="X70" s="1"/>
      <c r="Y70" s="1"/>
      <c r="Z70" s="1"/>
    </row>
    <row r="71" spans="1:26" ht="13.5" customHeight="1" x14ac:dyDescent="0.2">
      <c r="A71" s="1"/>
      <c r="B71" s="1"/>
      <c r="C71" s="1"/>
      <c r="D71" s="2"/>
      <c r="E71" s="1"/>
      <c r="F71" s="1"/>
      <c r="G71" s="1"/>
      <c r="H71" s="1"/>
      <c r="I71" s="1"/>
      <c r="J71" s="1"/>
      <c r="K71" s="1"/>
      <c r="L71" s="1"/>
      <c r="M71" s="1"/>
      <c r="N71" s="1"/>
      <c r="O71" s="1"/>
      <c r="P71" s="1"/>
      <c r="Q71" s="1"/>
      <c r="R71" s="1"/>
      <c r="S71" s="1"/>
      <c r="T71" s="1"/>
      <c r="U71" s="1"/>
      <c r="V71" s="1"/>
      <c r="W71" s="1"/>
      <c r="X71" s="1"/>
      <c r="Y71" s="1"/>
      <c r="Z71" s="1"/>
    </row>
    <row r="72" spans="1:26" ht="13.5" customHeight="1" x14ac:dyDescent="0.2">
      <c r="A72" s="1"/>
      <c r="B72" s="1"/>
      <c r="C72" s="1"/>
      <c r="D72" s="2"/>
      <c r="E72" s="1"/>
      <c r="F72" s="1"/>
      <c r="G72" s="1"/>
      <c r="H72" s="1"/>
      <c r="I72" s="1"/>
      <c r="J72" s="1"/>
      <c r="K72" s="1"/>
      <c r="L72" s="1"/>
      <c r="M72" s="1"/>
      <c r="N72" s="1"/>
      <c r="O72" s="1"/>
      <c r="P72" s="1"/>
      <c r="Q72" s="1"/>
      <c r="R72" s="1"/>
      <c r="S72" s="1"/>
      <c r="T72" s="1"/>
      <c r="U72" s="1"/>
      <c r="V72" s="1"/>
      <c r="W72" s="1"/>
      <c r="X72" s="1"/>
      <c r="Y72" s="1"/>
      <c r="Z72" s="1"/>
    </row>
    <row r="73" spans="1:26" ht="13.5" customHeight="1" x14ac:dyDescent="0.2">
      <c r="A73" s="1"/>
      <c r="B73" s="1"/>
      <c r="C73" s="1"/>
      <c r="D73" s="2"/>
      <c r="E73" s="1"/>
      <c r="F73" s="1"/>
      <c r="G73" s="1"/>
      <c r="H73" s="1"/>
      <c r="I73" s="1"/>
      <c r="J73" s="1"/>
      <c r="K73" s="1"/>
      <c r="L73" s="1"/>
      <c r="M73" s="1"/>
      <c r="N73" s="1"/>
      <c r="O73" s="1"/>
      <c r="P73" s="1"/>
      <c r="Q73" s="1"/>
      <c r="R73" s="1"/>
      <c r="S73" s="1"/>
      <c r="T73" s="1"/>
      <c r="U73" s="1"/>
      <c r="V73" s="1"/>
      <c r="W73" s="1"/>
      <c r="X73" s="1"/>
      <c r="Y73" s="1"/>
      <c r="Z73" s="1"/>
    </row>
    <row r="74" spans="1:26" ht="13.5" customHeight="1" x14ac:dyDescent="0.2">
      <c r="A74" s="1"/>
      <c r="B74" s="1"/>
      <c r="C74" s="1"/>
      <c r="D74" s="2"/>
      <c r="E74" s="1"/>
      <c r="F74" s="1"/>
      <c r="G74" s="1"/>
      <c r="H74" s="1"/>
      <c r="I74" s="1"/>
      <c r="J74" s="1"/>
      <c r="K74" s="1"/>
      <c r="L74" s="1"/>
      <c r="M74" s="1"/>
      <c r="N74" s="1"/>
      <c r="O74" s="1"/>
      <c r="P74" s="1"/>
      <c r="Q74" s="1"/>
      <c r="R74" s="1"/>
      <c r="S74" s="1"/>
      <c r="T74" s="1"/>
      <c r="U74" s="1"/>
      <c r="V74" s="1"/>
      <c r="W74" s="1"/>
      <c r="X74" s="1"/>
      <c r="Y74" s="1"/>
      <c r="Z74" s="1"/>
    </row>
    <row r="75" spans="1:26" ht="13.5" customHeight="1" x14ac:dyDescent="0.2">
      <c r="A75" s="1"/>
      <c r="B75" s="1"/>
      <c r="C75" s="1"/>
      <c r="D75" s="2"/>
      <c r="E75" s="1"/>
      <c r="F75" s="1"/>
      <c r="G75" s="1"/>
      <c r="H75" s="1"/>
      <c r="I75" s="1"/>
      <c r="J75" s="1"/>
      <c r="K75" s="1"/>
      <c r="L75" s="1"/>
      <c r="M75" s="1"/>
      <c r="N75" s="1"/>
      <c r="O75" s="1"/>
      <c r="P75" s="1"/>
      <c r="Q75" s="1"/>
      <c r="R75" s="1"/>
      <c r="S75" s="1"/>
      <c r="T75" s="1"/>
      <c r="U75" s="1"/>
      <c r="V75" s="1"/>
      <c r="W75" s="1"/>
      <c r="X75" s="1"/>
      <c r="Y75" s="1"/>
      <c r="Z75" s="1"/>
    </row>
    <row r="76" spans="1:26" ht="13.5" customHeight="1" x14ac:dyDescent="0.2">
      <c r="A76" s="1"/>
      <c r="B76" s="1"/>
      <c r="C76" s="1"/>
      <c r="D76" s="2"/>
      <c r="E76" s="1"/>
      <c r="F76" s="1"/>
      <c r="G76" s="1"/>
      <c r="H76" s="1"/>
      <c r="I76" s="1"/>
      <c r="J76" s="1"/>
      <c r="K76" s="1"/>
      <c r="L76" s="1"/>
      <c r="M76" s="1"/>
      <c r="N76" s="1"/>
      <c r="O76" s="1"/>
      <c r="P76" s="1"/>
      <c r="Q76" s="1"/>
      <c r="R76" s="1"/>
      <c r="S76" s="1"/>
      <c r="T76" s="1"/>
      <c r="U76" s="1"/>
      <c r="V76" s="1"/>
      <c r="W76" s="1"/>
      <c r="X76" s="1"/>
      <c r="Y76" s="1"/>
      <c r="Z76" s="1"/>
    </row>
    <row r="77" spans="1:26" ht="13.5" customHeight="1" x14ac:dyDescent="0.2">
      <c r="A77" s="1"/>
      <c r="B77" s="1"/>
      <c r="C77" s="1"/>
      <c r="D77" s="2"/>
      <c r="E77" s="1"/>
      <c r="F77" s="1"/>
      <c r="G77" s="1"/>
      <c r="H77" s="1"/>
      <c r="I77" s="1"/>
      <c r="J77" s="1"/>
      <c r="K77" s="1"/>
      <c r="L77" s="1"/>
      <c r="M77" s="1"/>
      <c r="N77" s="1"/>
      <c r="O77" s="1"/>
      <c r="P77" s="1"/>
      <c r="Q77" s="1"/>
      <c r="R77" s="1"/>
      <c r="S77" s="1"/>
      <c r="T77" s="1"/>
      <c r="U77" s="1"/>
      <c r="V77" s="1"/>
      <c r="W77" s="1"/>
      <c r="X77" s="1"/>
      <c r="Y77" s="1"/>
      <c r="Z77" s="1"/>
    </row>
    <row r="78" spans="1:26" ht="13.5" customHeight="1" x14ac:dyDescent="0.2">
      <c r="A78" s="1"/>
      <c r="B78" s="1"/>
      <c r="C78" s="1"/>
      <c r="D78" s="2"/>
      <c r="E78" s="1"/>
      <c r="F78" s="1"/>
      <c r="G78" s="1"/>
      <c r="H78" s="1"/>
      <c r="I78" s="1"/>
      <c r="J78" s="1"/>
      <c r="K78" s="1"/>
      <c r="L78" s="1"/>
      <c r="M78" s="1"/>
      <c r="N78" s="1"/>
      <c r="O78" s="1"/>
      <c r="P78" s="1"/>
      <c r="Q78" s="1"/>
      <c r="R78" s="1"/>
      <c r="S78" s="1"/>
      <c r="T78" s="1"/>
      <c r="U78" s="1"/>
      <c r="V78" s="1"/>
      <c r="W78" s="1"/>
      <c r="X78" s="1"/>
      <c r="Y78" s="1"/>
      <c r="Z78" s="1"/>
    </row>
    <row r="79" spans="1:26" ht="13.5" customHeight="1" x14ac:dyDescent="0.2">
      <c r="A79" s="1"/>
      <c r="B79" s="1"/>
      <c r="C79" s="1"/>
      <c r="D79" s="2"/>
      <c r="E79" s="1"/>
      <c r="F79" s="1"/>
      <c r="G79" s="1"/>
      <c r="H79" s="1"/>
      <c r="I79" s="1"/>
      <c r="J79" s="1"/>
      <c r="K79" s="1"/>
      <c r="L79" s="1"/>
      <c r="M79" s="1"/>
      <c r="N79" s="1"/>
      <c r="O79" s="1"/>
      <c r="P79" s="1"/>
      <c r="Q79" s="1"/>
      <c r="R79" s="1"/>
      <c r="S79" s="1"/>
      <c r="T79" s="1"/>
      <c r="U79" s="1"/>
      <c r="V79" s="1"/>
      <c r="W79" s="1"/>
      <c r="X79" s="1"/>
      <c r="Y79" s="1"/>
      <c r="Z79" s="1"/>
    </row>
    <row r="80" spans="1:26" ht="13.5" customHeight="1" x14ac:dyDescent="0.2">
      <c r="A80" s="1"/>
      <c r="B80" s="1"/>
      <c r="C80" s="1"/>
      <c r="D80" s="2"/>
      <c r="E80" s="1"/>
      <c r="F80" s="1"/>
      <c r="G80" s="1"/>
      <c r="H80" s="1"/>
      <c r="I80" s="1"/>
      <c r="J80" s="1"/>
      <c r="K80" s="1"/>
      <c r="L80" s="1"/>
      <c r="M80" s="1"/>
      <c r="N80" s="1"/>
      <c r="O80" s="1"/>
      <c r="P80" s="1"/>
      <c r="Q80" s="1"/>
      <c r="R80" s="1"/>
      <c r="S80" s="1"/>
      <c r="T80" s="1"/>
      <c r="U80" s="1"/>
      <c r="V80" s="1"/>
      <c r="W80" s="1"/>
      <c r="X80" s="1"/>
      <c r="Y80" s="1"/>
      <c r="Z80" s="1"/>
    </row>
    <row r="81" spans="1:26" ht="13.5" customHeight="1" x14ac:dyDescent="0.2">
      <c r="A81" s="1"/>
      <c r="B81" s="1"/>
      <c r="C81" s="1"/>
      <c r="D81" s="2"/>
      <c r="E81" s="1"/>
      <c r="F81" s="1"/>
      <c r="G81" s="1"/>
      <c r="H81" s="1"/>
      <c r="I81" s="1"/>
      <c r="J81" s="1"/>
      <c r="K81" s="1"/>
      <c r="L81" s="1"/>
      <c r="M81" s="1"/>
      <c r="N81" s="1"/>
      <c r="O81" s="1"/>
      <c r="P81" s="1"/>
      <c r="Q81" s="1"/>
      <c r="R81" s="1"/>
      <c r="S81" s="1"/>
      <c r="T81" s="1"/>
      <c r="U81" s="1"/>
      <c r="V81" s="1"/>
      <c r="W81" s="1"/>
      <c r="X81" s="1"/>
      <c r="Y81" s="1"/>
      <c r="Z81" s="1"/>
    </row>
    <row r="82" spans="1:26" ht="13.5" customHeight="1" x14ac:dyDescent="0.2">
      <c r="A82" s="1"/>
      <c r="B82" s="1"/>
      <c r="C82" s="1"/>
      <c r="D82" s="2"/>
      <c r="E82" s="1"/>
      <c r="F82" s="1"/>
      <c r="G82" s="1"/>
      <c r="H82" s="1"/>
      <c r="I82" s="1"/>
      <c r="J82" s="1"/>
      <c r="K82" s="1"/>
      <c r="L82" s="1"/>
      <c r="M82" s="1"/>
      <c r="N82" s="1"/>
      <c r="O82" s="1"/>
      <c r="P82" s="1"/>
      <c r="Q82" s="1"/>
      <c r="R82" s="1"/>
      <c r="S82" s="1"/>
      <c r="T82" s="1"/>
      <c r="U82" s="1"/>
      <c r="V82" s="1"/>
      <c r="W82" s="1"/>
      <c r="X82" s="1"/>
      <c r="Y82" s="1"/>
      <c r="Z82" s="1"/>
    </row>
    <row r="83" spans="1:26" ht="13.5" customHeight="1" x14ac:dyDescent="0.2">
      <c r="A83" s="1"/>
      <c r="B83" s="1"/>
      <c r="C83" s="1"/>
      <c r="D83" s="2"/>
      <c r="E83" s="1"/>
      <c r="F83" s="1"/>
      <c r="G83" s="1"/>
      <c r="H83" s="1"/>
      <c r="I83" s="1"/>
      <c r="J83" s="1"/>
      <c r="K83" s="1"/>
      <c r="L83" s="1"/>
      <c r="M83" s="1"/>
      <c r="N83" s="1"/>
      <c r="O83" s="1"/>
      <c r="P83" s="1"/>
      <c r="Q83" s="1"/>
      <c r="R83" s="1"/>
      <c r="S83" s="1"/>
      <c r="T83" s="1"/>
      <c r="U83" s="1"/>
      <c r="V83" s="1"/>
      <c r="W83" s="1"/>
      <c r="X83" s="1"/>
      <c r="Y83" s="1"/>
      <c r="Z83" s="1"/>
    </row>
    <row r="84" spans="1:26" ht="13.5" customHeight="1" x14ac:dyDescent="0.2">
      <c r="A84" s="1"/>
      <c r="B84" s="1"/>
      <c r="C84" s="1"/>
      <c r="D84" s="2"/>
      <c r="E84" s="1"/>
      <c r="F84" s="1"/>
      <c r="G84" s="1"/>
      <c r="H84" s="1"/>
      <c r="I84" s="1"/>
      <c r="J84" s="1"/>
      <c r="K84" s="1"/>
      <c r="L84" s="1"/>
      <c r="M84" s="1"/>
      <c r="N84" s="1"/>
      <c r="O84" s="1"/>
      <c r="P84" s="1"/>
      <c r="Q84" s="1"/>
      <c r="R84" s="1"/>
      <c r="S84" s="1"/>
      <c r="T84" s="1"/>
      <c r="U84" s="1"/>
      <c r="V84" s="1"/>
      <c r="W84" s="1"/>
      <c r="X84" s="1"/>
      <c r="Y84" s="1"/>
      <c r="Z84" s="1"/>
    </row>
    <row r="85" spans="1:26" ht="13.5" customHeight="1" x14ac:dyDescent="0.2">
      <c r="A85" s="1"/>
      <c r="B85" s="1"/>
      <c r="C85" s="1"/>
      <c r="D85" s="2"/>
      <c r="E85" s="1"/>
      <c r="F85" s="1"/>
      <c r="G85" s="1"/>
      <c r="H85" s="1"/>
      <c r="I85" s="1"/>
      <c r="J85" s="1"/>
      <c r="K85" s="1"/>
      <c r="L85" s="1"/>
      <c r="M85" s="1"/>
      <c r="N85" s="1"/>
      <c r="O85" s="1"/>
      <c r="P85" s="1"/>
      <c r="Q85" s="1"/>
      <c r="R85" s="1"/>
      <c r="S85" s="1"/>
      <c r="T85" s="1"/>
      <c r="U85" s="1"/>
      <c r="V85" s="1"/>
      <c r="W85" s="1"/>
      <c r="X85" s="1"/>
      <c r="Y85" s="1"/>
      <c r="Z85" s="1"/>
    </row>
    <row r="86" spans="1:26" ht="13.5" customHeight="1" x14ac:dyDescent="0.2">
      <c r="A86" s="1"/>
      <c r="B86" s="1"/>
      <c r="C86" s="1"/>
      <c r="D86" s="2"/>
      <c r="E86" s="1"/>
      <c r="F86" s="1"/>
      <c r="G86" s="1"/>
      <c r="H86" s="1"/>
      <c r="I86" s="1"/>
      <c r="J86" s="1"/>
      <c r="K86" s="1"/>
      <c r="L86" s="1"/>
      <c r="M86" s="1"/>
      <c r="N86" s="1"/>
      <c r="O86" s="1"/>
      <c r="P86" s="1"/>
      <c r="Q86" s="1"/>
      <c r="R86" s="1"/>
      <c r="S86" s="1"/>
      <c r="T86" s="1"/>
      <c r="U86" s="1"/>
      <c r="V86" s="1"/>
      <c r="W86" s="1"/>
      <c r="X86" s="1"/>
      <c r="Y86" s="1"/>
      <c r="Z86" s="1"/>
    </row>
    <row r="87" spans="1:26" ht="13.5" customHeight="1" x14ac:dyDescent="0.2">
      <c r="A87" s="1"/>
      <c r="B87" s="1"/>
      <c r="C87" s="1"/>
      <c r="D87" s="2"/>
      <c r="E87" s="1"/>
      <c r="F87" s="1"/>
      <c r="G87" s="1"/>
      <c r="H87" s="1"/>
      <c r="I87" s="1"/>
      <c r="J87" s="1"/>
      <c r="K87" s="1"/>
      <c r="L87" s="1"/>
      <c r="M87" s="1"/>
      <c r="N87" s="1"/>
      <c r="O87" s="1"/>
      <c r="P87" s="1"/>
      <c r="Q87" s="1"/>
      <c r="R87" s="1"/>
      <c r="S87" s="1"/>
      <c r="T87" s="1"/>
      <c r="U87" s="1"/>
      <c r="V87" s="1"/>
      <c r="W87" s="1"/>
      <c r="X87" s="1"/>
      <c r="Y87" s="1"/>
      <c r="Z87" s="1"/>
    </row>
    <row r="88" spans="1:26" ht="13.5" customHeight="1" x14ac:dyDescent="0.2">
      <c r="A88" s="1"/>
      <c r="B88" s="1"/>
      <c r="C88" s="1"/>
      <c r="D88" s="2"/>
      <c r="E88" s="1"/>
      <c r="F88" s="1"/>
      <c r="G88" s="1"/>
      <c r="H88" s="1"/>
      <c r="I88" s="1"/>
      <c r="J88" s="1"/>
      <c r="K88" s="1"/>
      <c r="L88" s="1"/>
      <c r="M88" s="1"/>
      <c r="N88" s="1"/>
      <c r="O88" s="1"/>
      <c r="P88" s="1"/>
      <c r="Q88" s="1"/>
      <c r="R88" s="1"/>
      <c r="S88" s="1"/>
      <c r="T88" s="1"/>
      <c r="U88" s="1"/>
      <c r="V88" s="1"/>
      <c r="W88" s="1"/>
      <c r="X88" s="1"/>
      <c r="Y88" s="1"/>
      <c r="Z88" s="1"/>
    </row>
    <row r="89" spans="1:26" ht="13.5" customHeight="1" x14ac:dyDescent="0.2">
      <c r="A89" s="1"/>
      <c r="B89" s="1"/>
      <c r="C89" s="1"/>
      <c r="D89" s="2"/>
      <c r="E89" s="1"/>
      <c r="F89" s="1"/>
      <c r="G89" s="1"/>
      <c r="H89" s="1"/>
      <c r="I89" s="1"/>
      <c r="J89" s="1"/>
      <c r="K89" s="1"/>
      <c r="L89" s="1"/>
      <c r="M89" s="1"/>
      <c r="N89" s="1"/>
      <c r="O89" s="1"/>
      <c r="P89" s="1"/>
      <c r="Q89" s="1"/>
      <c r="R89" s="1"/>
      <c r="S89" s="1"/>
      <c r="T89" s="1"/>
      <c r="U89" s="1"/>
      <c r="V89" s="1"/>
      <c r="W89" s="1"/>
      <c r="X89" s="1"/>
      <c r="Y89" s="1"/>
      <c r="Z89" s="1"/>
    </row>
    <row r="90" spans="1:26" ht="13.5" customHeight="1" x14ac:dyDescent="0.2">
      <c r="A90" s="1"/>
      <c r="B90" s="1"/>
      <c r="C90" s="1"/>
      <c r="D90" s="2"/>
      <c r="E90" s="1"/>
      <c r="F90" s="1"/>
      <c r="G90" s="1"/>
      <c r="H90" s="1"/>
      <c r="I90" s="1"/>
      <c r="J90" s="1"/>
      <c r="K90" s="1"/>
      <c r="L90" s="1"/>
      <c r="M90" s="1"/>
      <c r="N90" s="1"/>
      <c r="O90" s="1"/>
      <c r="P90" s="1"/>
      <c r="Q90" s="1"/>
      <c r="R90" s="1"/>
      <c r="S90" s="1"/>
      <c r="T90" s="1"/>
      <c r="U90" s="1"/>
      <c r="V90" s="1"/>
      <c r="W90" s="1"/>
      <c r="X90" s="1"/>
      <c r="Y90" s="1"/>
      <c r="Z90" s="1"/>
    </row>
    <row r="91" spans="1:26" ht="13.5" customHeight="1" x14ac:dyDescent="0.2">
      <c r="A91" s="1"/>
      <c r="B91" s="1"/>
      <c r="C91" s="1"/>
      <c r="D91" s="2"/>
      <c r="E91" s="1"/>
      <c r="F91" s="1"/>
      <c r="G91" s="1"/>
      <c r="H91" s="1"/>
      <c r="I91" s="1"/>
      <c r="J91" s="1"/>
      <c r="K91" s="1"/>
      <c r="L91" s="1"/>
      <c r="M91" s="1"/>
      <c r="N91" s="1"/>
      <c r="O91" s="1"/>
      <c r="P91" s="1"/>
      <c r="Q91" s="1"/>
      <c r="R91" s="1"/>
      <c r="S91" s="1"/>
      <c r="T91" s="1"/>
      <c r="U91" s="1"/>
      <c r="V91" s="1"/>
      <c r="W91" s="1"/>
      <c r="X91" s="1"/>
      <c r="Y91" s="1"/>
      <c r="Z91" s="1"/>
    </row>
    <row r="92" spans="1:26" ht="13.5" customHeight="1" x14ac:dyDescent="0.2">
      <c r="A92" s="1"/>
      <c r="B92" s="1"/>
      <c r="C92" s="1"/>
      <c r="D92" s="2"/>
      <c r="E92" s="1"/>
      <c r="F92" s="1"/>
      <c r="G92" s="1"/>
      <c r="H92" s="1"/>
      <c r="I92" s="1"/>
      <c r="J92" s="1"/>
      <c r="K92" s="1"/>
      <c r="L92" s="1"/>
      <c r="M92" s="1"/>
      <c r="N92" s="1"/>
      <c r="O92" s="1"/>
      <c r="P92" s="1"/>
      <c r="Q92" s="1"/>
      <c r="R92" s="1"/>
      <c r="S92" s="1"/>
      <c r="T92" s="1"/>
      <c r="U92" s="1"/>
      <c r="V92" s="1"/>
      <c r="W92" s="1"/>
      <c r="X92" s="1"/>
      <c r="Y92" s="1"/>
      <c r="Z92" s="1"/>
    </row>
    <row r="93" spans="1:26" ht="13.5" customHeight="1" x14ac:dyDescent="0.2">
      <c r="A93" s="1"/>
      <c r="B93" s="1"/>
      <c r="C93" s="1"/>
      <c r="D93" s="2"/>
      <c r="E93" s="1"/>
      <c r="F93" s="1"/>
      <c r="G93" s="1"/>
      <c r="H93" s="1"/>
      <c r="I93" s="1"/>
      <c r="J93" s="1"/>
      <c r="K93" s="1"/>
      <c r="L93" s="1"/>
      <c r="M93" s="1"/>
      <c r="N93" s="1"/>
      <c r="O93" s="1"/>
      <c r="P93" s="1"/>
      <c r="Q93" s="1"/>
      <c r="R93" s="1"/>
      <c r="S93" s="1"/>
      <c r="T93" s="1"/>
      <c r="U93" s="1"/>
      <c r="V93" s="1"/>
      <c r="W93" s="1"/>
      <c r="X93" s="1"/>
      <c r="Y93" s="1"/>
      <c r="Z93" s="1"/>
    </row>
    <row r="94" spans="1:26" ht="13.5" customHeight="1" x14ac:dyDescent="0.2">
      <c r="A94" s="1"/>
      <c r="B94" s="1"/>
      <c r="C94" s="1"/>
      <c r="D94" s="2"/>
      <c r="E94" s="1"/>
      <c r="F94" s="1"/>
      <c r="G94" s="1"/>
      <c r="H94" s="1"/>
      <c r="I94" s="1"/>
      <c r="J94" s="1"/>
      <c r="K94" s="1"/>
      <c r="L94" s="1"/>
      <c r="M94" s="1"/>
      <c r="N94" s="1"/>
      <c r="O94" s="1"/>
      <c r="P94" s="1"/>
      <c r="Q94" s="1"/>
      <c r="R94" s="1"/>
      <c r="S94" s="1"/>
      <c r="T94" s="1"/>
      <c r="U94" s="1"/>
      <c r="V94" s="1"/>
      <c r="W94" s="1"/>
      <c r="X94" s="1"/>
      <c r="Y94" s="1"/>
      <c r="Z94" s="1"/>
    </row>
    <row r="95" spans="1:26" ht="13.5" customHeight="1" x14ac:dyDescent="0.2">
      <c r="A95" s="1"/>
      <c r="B95" s="1"/>
      <c r="C95" s="1"/>
      <c r="D95" s="2"/>
      <c r="E95" s="1"/>
      <c r="F95" s="1"/>
      <c r="G95" s="1"/>
      <c r="H95" s="1"/>
      <c r="I95" s="1"/>
      <c r="J95" s="1"/>
      <c r="K95" s="1"/>
      <c r="L95" s="1"/>
      <c r="M95" s="1"/>
      <c r="N95" s="1"/>
      <c r="O95" s="1"/>
      <c r="P95" s="1"/>
      <c r="Q95" s="1"/>
      <c r="R95" s="1"/>
      <c r="S95" s="1"/>
      <c r="T95" s="1"/>
      <c r="U95" s="1"/>
      <c r="V95" s="1"/>
      <c r="W95" s="1"/>
      <c r="X95" s="1"/>
      <c r="Y95" s="1"/>
      <c r="Z95" s="1"/>
    </row>
    <row r="96" spans="1:26" ht="13.5" customHeight="1" x14ac:dyDescent="0.2">
      <c r="A96" s="1"/>
      <c r="B96" s="1"/>
      <c r="C96" s="1"/>
      <c r="D96" s="2"/>
      <c r="E96" s="1"/>
      <c r="F96" s="1"/>
      <c r="G96" s="1"/>
      <c r="H96" s="1"/>
      <c r="I96" s="1"/>
      <c r="J96" s="1"/>
      <c r="K96" s="1"/>
      <c r="L96" s="1"/>
      <c r="M96" s="1"/>
      <c r="N96" s="1"/>
      <c r="O96" s="1"/>
      <c r="P96" s="1"/>
      <c r="Q96" s="1"/>
      <c r="R96" s="1"/>
      <c r="S96" s="1"/>
      <c r="T96" s="1"/>
      <c r="U96" s="1"/>
      <c r="V96" s="1"/>
      <c r="W96" s="1"/>
      <c r="X96" s="1"/>
      <c r="Y96" s="1"/>
      <c r="Z96" s="1"/>
    </row>
    <row r="97" spans="1:26" ht="13.5" customHeight="1" x14ac:dyDescent="0.2">
      <c r="A97" s="1"/>
      <c r="B97" s="1"/>
      <c r="C97" s="1"/>
      <c r="D97" s="2"/>
      <c r="E97" s="1"/>
      <c r="F97" s="1"/>
      <c r="G97" s="1"/>
      <c r="H97" s="1"/>
      <c r="I97" s="1"/>
      <c r="J97" s="1"/>
      <c r="K97" s="1"/>
      <c r="L97" s="1"/>
      <c r="M97" s="1"/>
      <c r="N97" s="1"/>
      <c r="O97" s="1"/>
      <c r="P97" s="1"/>
      <c r="Q97" s="1"/>
      <c r="R97" s="1"/>
      <c r="S97" s="1"/>
      <c r="T97" s="1"/>
      <c r="U97" s="1"/>
      <c r="V97" s="1"/>
      <c r="W97" s="1"/>
      <c r="X97" s="1"/>
      <c r="Y97" s="1"/>
      <c r="Z97" s="1"/>
    </row>
    <row r="98" spans="1:26" ht="13.5" customHeight="1" x14ac:dyDescent="0.2">
      <c r="A98" s="1"/>
      <c r="B98" s="1"/>
      <c r="C98" s="1"/>
      <c r="D98" s="2"/>
      <c r="E98" s="1"/>
      <c r="F98" s="1"/>
      <c r="G98" s="1"/>
      <c r="H98" s="1"/>
      <c r="I98" s="1"/>
      <c r="J98" s="1"/>
      <c r="K98" s="1"/>
      <c r="L98" s="1"/>
      <c r="M98" s="1"/>
      <c r="N98" s="1"/>
      <c r="O98" s="1"/>
      <c r="P98" s="1"/>
      <c r="Q98" s="1"/>
      <c r="R98" s="1"/>
      <c r="S98" s="1"/>
      <c r="T98" s="1"/>
      <c r="U98" s="1"/>
      <c r="V98" s="1"/>
      <c r="W98" s="1"/>
      <c r="X98" s="1"/>
      <c r="Y98" s="1"/>
      <c r="Z98" s="1"/>
    </row>
    <row r="99" spans="1:26" ht="13.5" customHeight="1" x14ac:dyDescent="0.2">
      <c r="A99" s="1"/>
      <c r="B99" s="1"/>
      <c r="C99" s="1"/>
      <c r="D99" s="2"/>
      <c r="E99" s="1"/>
      <c r="F99" s="1"/>
      <c r="G99" s="1"/>
      <c r="H99" s="1"/>
      <c r="I99" s="1"/>
      <c r="J99" s="1"/>
      <c r="K99" s="1"/>
      <c r="L99" s="1"/>
      <c r="M99" s="1"/>
      <c r="N99" s="1"/>
      <c r="O99" s="1"/>
      <c r="P99" s="1"/>
      <c r="Q99" s="1"/>
      <c r="R99" s="1"/>
      <c r="S99" s="1"/>
      <c r="T99" s="1"/>
      <c r="U99" s="1"/>
      <c r="V99" s="1"/>
      <c r="W99" s="1"/>
      <c r="X99" s="1"/>
      <c r="Y99" s="1"/>
      <c r="Z99" s="1"/>
    </row>
    <row r="100" spans="1:26" ht="13.5" customHeight="1" x14ac:dyDescent="0.2">
      <c r="A100" s="1"/>
      <c r="B100" s="1"/>
      <c r="C100" s="1"/>
      <c r="D100" s="2"/>
      <c r="E100" s="1"/>
      <c r="F100" s="1"/>
      <c r="G100" s="1"/>
      <c r="H100" s="1"/>
      <c r="I100" s="1"/>
      <c r="J100" s="1"/>
      <c r="K100" s="1"/>
      <c r="L100" s="1"/>
      <c r="M100" s="1"/>
      <c r="N100" s="1"/>
      <c r="O100" s="1"/>
      <c r="P100" s="1"/>
      <c r="Q100" s="1"/>
      <c r="R100" s="1"/>
      <c r="S100" s="1"/>
      <c r="T100" s="1"/>
      <c r="U100" s="1"/>
      <c r="V100" s="1"/>
      <c r="W100" s="1"/>
      <c r="X100" s="1"/>
      <c r="Y100" s="1"/>
      <c r="Z100" s="1"/>
    </row>
    <row r="101" spans="1:26" ht="13.5" customHeight="1" x14ac:dyDescent="0.2">
      <c r="A101" s="1"/>
      <c r="B101" s="1"/>
      <c r="C101" s="1"/>
      <c r="D101" s="2"/>
      <c r="E101" s="1"/>
      <c r="F101" s="1"/>
      <c r="G101" s="1"/>
      <c r="H101" s="1"/>
      <c r="I101" s="1"/>
      <c r="J101" s="1"/>
      <c r="K101" s="1"/>
      <c r="L101" s="1"/>
      <c r="M101" s="1"/>
      <c r="N101" s="1"/>
      <c r="O101" s="1"/>
      <c r="P101" s="1"/>
      <c r="Q101" s="1"/>
      <c r="R101" s="1"/>
      <c r="S101" s="1"/>
      <c r="T101" s="1"/>
      <c r="U101" s="1"/>
      <c r="V101" s="1"/>
      <c r="W101" s="1"/>
      <c r="X101" s="1"/>
      <c r="Y101" s="1"/>
      <c r="Z101" s="1"/>
    </row>
    <row r="102" spans="1:26" ht="13.5" customHeight="1" x14ac:dyDescent="0.2">
      <c r="A102" s="1"/>
      <c r="B102" s="1"/>
      <c r="C102" s="1"/>
      <c r="D102" s="2"/>
      <c r="E102" s="1"/>
      <c r="F102" s="1"/>
      <c r="G102" s="1"/>
      <c r="H102" s="1"/>
      <c r="I102" s="1"/>
      <c r="J102" s="1"/>
      <c r="K102" s="1"/>
      <c r="L102" s="1"/>
      <c r="M102" s="1"/>
      <c r="N102" s="1"/>
      <c r="O102" s="1"/>
      <c r="P102" s="1"/>
      <c r="Q102" s="1"/>
      <c r="R102" s="1"/>
      <c r="S102" s="1"/>
      <c r="T102" s="1"/>
      <c r="U102" s="1"/>
      <c r="V102" s="1"/>
      <c r="W102" s="1"/>
      <c r="X102" s="1"/>
      <c r="Y102" s="1"/>
      <c r="Z102" s="1"/>
    </row>
    <row r="103" spans="1:26" ht="13.5" customHeight="1" x14ac:dyDescent="0.2">
      <c r="A103" s="1"/>
      <c r="B103" s="1"/>
      <c r="C103" s="1"/>
      <c r="D103" s="2"/>
      <c r="E103" s="1"/>
      <c r="F103" s="1"/>
      <c r="G103" s="1"/>
      <c r="H103" s="1"/>
      <c r="I103" s="1"/>
      <c r="J103" s="1"/>
      <c r="K103" s="1"/>
      <c r="L103" s="1"/>
      <c r="M103" s="1"/>
      <c r="N103" s="1"/>
      <c r="O103" s="1"/>
      <c r="P103" s="1"/>
      <c r="Q103" s="1"/>
      <c r="R103" s="1"/>
      <c r="S103" s="1"/>
      <c r="T103" s="1"/>
      <c r="U103" s="1"/>
      <c r="V103" s="1"/>
      <c r="W103" s="1"/>
      <c r="X103" s="1"/>
      <c r="Y103" s="1"/>
      <c r="Z103" s="1"/>
    </row>
    <row r="104" spans="1:26" ht="13.5" customHeight="1" x14ac:dyDescent="0.2">
      <c r="A104" s="1"/>
      <c r="B104" s="1"/>
      <c r="C104" s="1"/>
      <c r="D104" s="2"/>
      <c r="E104" s="1"/>
      <c r="F104" s="1"/>
      <c r="G104" s="1"/>
      <c r="H104" s="1"/>
      <c r="I104" s="1"/>
      <c r="J104" s="1"/>
      <c r="K104" s="1"/>
      <c r="L104" s="1"/>
      <c r="M104" s="1"/>
      <c r="N104" s="1"/>
      <c r="O104" s="1"/>
      <c r="P104" s="1"/>
      <c r="Q104" s="1"/>
      <c r="R104" s="1"/>
      <c r="S104" s="1"/>
      <c r="T104" s="1"/>
      <c r="U104" s="1"/>
      <c r="V104" s="1"/>
      <c r="W104" s="1"/>
      <c r="X104" s="1"/>
      <c r="Y104" s="1"/>
      <c r="Z104" s="1"/>
    </row>
    <row r="105" spans="1:26" ht="13.5" customHeight="1" x14ac:dyDescent="0.2">
      <c r="A105" s="1"/>
      <c r="B105" s="1"/>
      <c r="C105" s="1"/>
      <c r="D105" s="2"/>
      <c r="E105" s="1"/>
      <c r="F105" s="1"/>
      <c r="G105" s="1"/>
      <c r="H105" s="1"/>
      <c r="I105" s="1"/>
      <c r="J105" s="1"/>
      <c r="K105" s="1"/>
      <c r="L105" s="1"/>
      <c r="M105" s="1"/>
      <c r="N105" s="1"/>
      <c r="O105" s="1"/>
      <c r="P105" s="1"/>
      <c r="Q105" s="1"/>
      <c r="R105" s="1"/>
      <c r="S105" s="1"/>
      <c r="T105" s="1"/>
      <c r="U105" s="1"/>
      <c r="V105" s="1"/>
      <c r="W105" s="1"/>
      <c r="X105" s="1"/>
      <c r="Y105" s="1"/>
      <c r="Z105" s="1"/>
    </row>
    <row r="106" spans="1:26" ht="13.5" customHeight="1" x14ac:dyDescent="0.2">
      <c r="A106" s="1"/>
      <c r="B106" s="1"/>
      <c r="C106" s="1"/>
      <c r="D106" s="2"/>
      <c r="E106" s="1"/>
      <c r="F106" s="1"/>
      <c r="G106" s="1"/>
      <c r="H106" s="1"/>
      <c r="I106" s="1"/>
      <c r="J106" s="1"/>
      <c r="K106" s="1"/>
      <c r="L106" s="1"/>
      <c r="M106" s="1"/>
      <c r="N106" s="1"/>
      <c r="O106" s="1"/>
      <c r="P106" s="1"/>
      <c r="Q106" s="1"/>
      <c r="R106" s="1"/>
      <c r="S106" s="1"/>
      <c r="T106" s="1"/>
      <c r="U106" s="1"/>
      <c r="V106" s="1"/>
      <c r="W106" s="1"/>
      <c r="X106" s="1"/>
      <c r="Y106" s="1"/>
      <c r="Z106" s="1"/>
    </row>
    <row r="107" spans="1:26" ht="13.5" customHeight="1" x14ac:dyDescent="0.2">
      <c r="A107" s="1"/>
      <c r="B107" s="1"/>
      <c r="C107" s="1"/>
      <c r="D107" s="2"/>
      <c r="E107" s="1"/>
      <c r="F107" s="1"/>
      <c r="G107" s="1"/>
      <c r="H107" s="1"/>
      <c r="I107" s="1"/>
      <c r="J107" s="1"/>
      <c r="K107" s="1"/>
      <c r="L107" s="1"/>
      <c r="M107" s="1"/>
      <c r="N107" s="1"/>
      <c r="O107" s="1"/>
      <c r="P107" s="1"/>
      <c r="Q107" s="1"/>
      <c r="R107" s="1"/>
      <c r="S107" s="1"/>
      <c r="T107" s="1"/>
      <c r="U107" s="1"/>
      <c r="V107" s="1"/>
      <c r="W107" s="1"/>
      <c r="X107" s="1"/>
      <c r="Y107" s="1"/>
      <c r="Z107" s="1"/>
    </row>
    <row r="108" spans="1:26" ht="13.5" customHeight="1" x14ac:dyDescent="0.2">
      <c r="A108" s="1"/>
      <c r="B108" s="1"/>
      <c r="C108" s="1"/>
      <c r="D108" s="2"/>
      <c r="E108" s="1"/>
      <c r="F108" s="1"/>
      <c r="G108" s="1"/>
      <c r="H108" s="1"/>
      <c r="I108" s="1"/>
      <c r="J108" s="1"/>
      <c r="K108" s="1"/>
      <c r="L108" s="1"/>
      <c r="M108" s="1"/>
      <c r="N108" s="1"/>
      <c r="O108" s="1"/>
      <c r="P108" s="1"/>
      <c r="Q108" s="1"/>
      <c r="R108" s="1"/>
      <c r="S108" s="1"/>
      <c r="T108" s="1"/>
      <c r="U108" s="1"/>
      <c r="V108" s="1"/>
      <c r="W108" s="1"/>
      <c r="X108" s="1"/>
      <c r="Y108" s="1"/>
      <c r="Z108" s="1"/>
    </row>
    <row r="109" spans="1:26" ht="13.5" customHeight="1" x14ac:dyDescent="0.2">
      <c r="A109" s="1"/>
      <c r="B109" s="1"/>
      <c r="C109" s="1"/>
      <c r="D109" s="2"/>
      <c r="E109" s="1"/>
      <c r="F109" s="1"/>
      <c r="G109" s="1"/>
      <c r="H109" s="1"/>
      <c r="I109" s="1"/>
      <c r="J109" s="1"/>
      <c r="K109" s="1"/>
      <c r="L109" s="1"/>
      <c r="M109" s="1"/>
      <c r="N109" s="1"/>
      <c r="O109" s="1"/>
      <c r="P109" s="1"/>
      <c r="Q109" s="1"/>
      <c r="R109" s="1"/>
      <c r="S109" s="1"/>
      <c r="T109" s="1"/>
      <c r="U109" s="1"/>
      <c r="V109" s="1"/>
      <c r="W109" s="1"/>
      <c r="X109" s="1"/>
      <c r="Y109" s="1"/>
      <c r="Z109" s="1"/>
    </row>
    <row r="110" spans="1:26" ht="13.5" customHeight="1" x14ac:dyDescent="0.2">
      <c r="A110" s="1"/>
      <c r="B110" s="1"/>
      <c r="C110" s="1"/>
      <c r="D110" s="2"/>
      <c r="E110" s="1"/>
      <c r="F110" s="1"/>
      <c r="G110" s="1"/>
      <c r="H110" s="1"/>
      <c r="I110" s="1"/>
      <c r="J110" s="1"/>
      <c r="K110" s="1"/>
      <c r="L110" s="1"/>
      <c r="M110" s="1"/>
      <c r="N110" s="1"/>
      <c r="O110" s="1"/>
      <c r="P110" s="1"/>
      <c r="Q110" s="1"/>
      <c r="R110" s="1"/>
      <c r="S110" s="1"/>
      <c r="T110" s="1"/>
      <c r="U110" s="1"/>
      <c r="V110" s="1"/>
      <c r="W110" s="1"/>
      <c r="X110" s="1"/>
      <c r="Y110" s="1"/>
      <c r="Z110" s="1"/>
    </row>
    <row r="111" spans="1:26" ht="13.5" customHeight="1" x14ac:dyDescent="0.2">
      <c r="A111" s="1"/>
      <c r="B111" s="1"/>
      <c r="C111" s="1"/>
      <c r="D111" s="2"/>
      <c r="E111" s="1"/>
      <c r="F111" s="1"/>
      <c r="G111" s="1"/>
      <c r="H111" s="1"/>
      <c r="I111" s="1"/>
      <c r="J111" s="1"/>
      <c r="K111" s="1"/>
      <c r="L111" s="1"/>
      <c r="M111" s="1"/>
      <c r="N111" s="1"/>
      <c r="O111" s="1"/>
      <c r="P111" s="1"/>
      <c r="Q111" s="1"/>
      <c r="R111" s="1"/>
      <c r="S111" s="1"/>
      <c r="T111" s="1"/>
      <c r="U111" s="1"/>
      <c r="V111" s="1"/>
      <c r="W111" s="1"/>
      <c r="X111" s="1"/>
      <c r="Y111" s="1"/>
      <c r="Z111" s="1"/>
    </row>
    <row r="112" spans="1:26" ht="13.5" customHeight="1" x14ac:dyDescent="0.2">
      <c r="A112" s="1"/>
      <c r="B112" s="1"/>
      <c r="C112" s="1"/>
      <c r="D112" s="2"/>
      <c r="E112" s="1"/>
      <c r="F112" s="1"/>
      <c r="G112" s="1"/>
      <c r="H112" s="1"/>
      <c r="I112" s="1"/>
      <c r="J112" s="1"/>
      <c r="K112" s="1"/>
      <c r="L112" s="1"/>
      <c r="M112" s="1"/>
      <c r="N112" s="1"/>
      <c r="O112" s="1"/>
      <c r="P112" s="1"/>
      <c r="Q112" s="1"/>
      <c r="R112" s="1"/>
      <c r="S112" s="1"/>
      <c r="T112" s="1"/>
      <c r="U112" s="1"/>
      <c r="V112" s="1"/>
      <c r="W112" s="1"/>
      <c r="X112" s="1"/>
      <c r="Y112" s="1"/>
      <c r="Z112" s="1"/>
    </row>
    <row r="113" spans="1:26" ht="13.5" customHeight="1" x14ac:dyDescent="0.2">
      <c r="A113" s="1"/>
      <c r="B113" s="1"/>
      <c r="C113" s="1"/>
      <c r="D113" s="2"/>
      <c r="E113" s="1"/>
      <c r="F113" s="1"/>
      <c r="G113" s="1"/>
      <c r="H113" s="1"/>
      <c r="I113" s="1"/>
      <c r="J113" s="1"/>
      <c r="K113" s="1"/>
      <c r="L113" s="1"/>
      <c r="M113" s="1"/>
      <c r="N113" s="1"/>
      <c r="O113" s="1"/>
      <c r="P113" s="1"/>
      <c r="Q113" s="1"/>
      <c r="R113" s="1"/>
      <c r="S113" s="1"/>
      <c r="T113" s="1"/>
      <c r="U113" s="1"/>
      <c r="V113" s="1"/>
      <c r="W113" s="1"/>
      <c r="X113" s="1"/>
      <c r="Y113" s="1"/>
      <c r="Z113" s="1"/>
    </row>
    <row r="114" spans="1:26" ht="13.5" customHeight="1" x14ac:dyDescent="0.2">
      <c r="A114" s="1"/>
      <c r="B114" s="1"/>
      <c r="C114" s="1"/>
      <c r="D114" s="2"/>
      <c r="E114" s="1"/>
      <c r="F114" s="1"/>
      <c r="G114" s="1"/>
      <c r="H114" s="1"/>
      <c r="I114" s="1"/>
      <c r="J114" s="1"/>
      <c r="K114" s="1"/>
      <c r="L114" s="1"/>
      <c r="M114" s="1"/>
      <c r="N114" s="1"/>
      <c r="O114" s="1"/>
      <c r="P114" s="1"/>
      <c r="Q114" s="1"/>
      <c r="R114" s="1"/>
      <c r="S114" s="1"/>
      <c r="T114" s="1"/>
      <c r="U114" s="1"/>
      <c r="V114" s="1"/>
      <c r="W114" s="1"/>
      <c r="X114" s="1"/>
      <c r="Y114" s="1"/>
      <c r="Z114" s="1"/>
    </row>
    <row r="115" spans="1:26" ht="13.5" customHeight="1" x14ac:dyDescent="0.2">
      <c r="A115" s="1"/>
      <c r="B115" s="1"/>
      <c r="C115" s="1"/>
      <c r="D115" s="2"/>
      <c r="E115" s="1"/>
      <c r="F115" s="1"/>
      <c r="G115" s="1"/>
      <c r="H115" s="1"/>
      <c r="I115" s="1"/>
      <c r="J115" s="1"/>
      <c r="K115" s="1"/>
      <c r="L115" s="1"/>
      <c r="M115" s="1"/>
      <c r="N115" s="1"/>
      <c r="O115" s="1"/>
      <c r="P115" s="1"/>
      <c r="Q115" s="1"/>
      <c r="R115" s="1"/>
      <c r="S115" s="1"/>
      <c r="T115" s="1"/>
      <c r="U115" s="1"/>
      <c r="V115" s="1"/>
      <c r="W115" s="1"/>
      <c r="X115" s="1"/>
      <c r="Y115" s="1"/>
      <c r="Z115" s="1"/>
    </row>
    <row r="116" spans="1:26" ht="13.5" customHeight="1" x14ac:dyDescent="0.2">
      <c r="A116" s="1"/>
      <c r="B116" s="1"/>
      <c r="C116" s="1"/>
      <c r="D116" s="2"/>
      <c r="E116" s="1"/>
      <c r="F116" s="1"/>
      <c r="G116" s="1"/>
      <c r="H116" s="1"/>
      <c r="I116" s="1"/>
      <c r="J116" s="1"/>
      <c r="K116" s="1"/>
      <c r="L116" s="1"/>
      <c r="M116" s="1"/>
      <c r="N116" s="1"/>
      <c r="O116" s="1"/>
      <c r="P116" s="1"/>
      <c r="Q116" s="1"/>
      <c r="R116" s="1"/>
      <c r="S116" s="1"/>
      <c r="T116" s="1"/>
      <c r="U116" s="1"/>
      <c r="V116" s="1"/>
      <c r="W116" s="1"/>
      <c r="X116" s="1"/>
      <c r="Y116" s="1"/>
      <c r="Z116" s="1"/>
    </row>
    <row r="117" spans="1:26" ht="13.5" customHeight="1" x14ac:dyDescent="0.2">
      <c r="A117" s="1"/>
      <c r="B117" s="1"/>
      <c r="C117" s="1"/>
      <c r="D117" s="2"/>
      <c r="E117" s="1"/>
      <c r="F117" s="1"/>
      <c r="G117" s="1"/>
      <c r="H117" s="1"/>
      <c r="I117" s="1"/>
      <c r="J117" s="1"/>
      <c r="K117" s="1"/>
      <c r="L117" s="1"/>
      <c r="M117" s="1"/>
      <c r="N117" s="1"/>
      <c r="O117" s="1"/>
      <c r="P117" s="1"/>
      <c r="Q117" s="1"/>
      <c r="R117" s="1"/>
      <c r="S117" s="1"/>
      <c r="T117" s="1"/>
      <c r="U117" s="1"/>
      <c r="V117" s="1"/>
      <c r="W117" s="1"/>
      <c r="X117" s="1"/>
      <c r="Y117" s="1"/>
      <c r="Z117" s="1"/>
    </row>
    <row r="118" spans="1:26" ht="13.5" customHeight="1" x14ac:dyDescent="0.2">
      <c r="A118" s="1"/>
      <c r="B118" s="1"/>
      <c r="C118" s="1"/>
      <c r="D118" s="2"/>
      <c r="E118" s="1"/>
      <c r="F118" s="1"/>
      <c r="G118" s="1"/>
      <c r="H118" s="1"/>
      <c r="I118" s="1"/>
      <c r="J118" s="1"/>
      <c r="K118" s="1"/>
      <c r="L118" s="1"/>
      <c r="M118" s="1"/>
      <c r="N118" s="1"/>
      <c r="O118" s="1"/>
      <c r="P118" s="1"/>
      <c r="Q118" s="1"/>
      <c r="R118" s="1"/>
      <c r="S118" s="1"/>
      <c r="T118" s="1"/>
      <c r="U118" s="1"/>
      <c r="V118" s="1"/>
      <c r="W118" s="1"/>
      <c r="X118" s="1"/>
      <c r="Y118" s="1"/>
      <c r="Z118" s="1"/>
    </row>
    <row r="119" spans="1:26" ht="13.5" customHeight="1" x14ac:dyDescent="0.2">
      <c r="A119" s="1"/>
      <c r="B119" s="1"/>
      <c r="C119" s="1"/>
      <c r="D119" s="2"/>
      <c r="E119" s="1"/>
      <c r="F119" s="1"/>
      <c r="G119" s="1"/>
      <c r="H119" s="1"/>
      <c r="I119" s="1"/>
      <c r="J119" s="1"/>
      <c r="K119" s="1"/>
      <c r="L119" s="1"/>
      <c r="M119" s="1"/>
      <c r="N119" s="1"/>
      <c r="O119" s="1"/>
      <c r="P119" s="1"/>
      <c r="Q119" s="1"/>
      <c r="R119" s="1"/>
      <c r="S119" s="1"/>
      <c r="T119" s="1"/>
      <c r="U119" s="1"/>
      <c r="V119" s="1"/>
      <c r="W119" s="1"/>
      <c r="X119" s="1"/>
      <c r="Y119" s="1"/>
      <c r="Z119" s="1"/>
    </row>
    <row r="120" spans="1:26" ht="13.5" customHeight="1" x14ac:dyDescent="0.2">
      <c r="A120" s="1"/>
      <c r="B120" s="1"/>
      <c r="C120" s="1"/>
      <c r="D120" s="2"/>
      <c r="E120" s="1"/>
      <c r="F120" s="1"/>
      <c r="G120" s="1"/>
      <c r="H120" s="1"/>
      <c r="I120" s="1"/>
      <c r="J120" s="1"/>
      <c r="K120" s="1"/>
      <c r="L120" s="1"/>
      <c r="M120" s="1"/>
      <c r="N120" s="1"/>
      <c r="O120" s="1"/>
      <c r="P120" s="1"/>
      <c r="Q120" s="1"/>
      <c r="R120" s="1"/>
      <c r="S120" s="1"/>
      <c r="T120" s="1"/>
      <c r="U120" s="1"/>
      <c r="V120" s="1"/>
      <c r="W120" s="1"/>
      <c r="X120" s="1"/>
      <c r="Y120" s="1"/>
      <c r="Z120" s="1"/>
    </row>
    <row r="121" spans="1:26" ht="13.5" customHeight="1" x14ac:dyDescent="0.2">
      <c r="A121" s="1"/>
      <c r="B121" s="1"/>
      <c r="C121" s="1"/>
      <c r="D121" s="2"/>
      <c r="E121" s="1"/>
      <c r="F121" s="1"/>
      <c r="G121" s="1"/>
      <c r="H121" s="1"/>
      <c r="I121" s="1"/>
      <c r="J121" s="1"/>
      <c r="K121" s="1"/>
      <c r="L121" s="1"/>
      <c r="M121" s="1"/>
      <c r="N121" s="1"/>
      <c r="O121" s="1"/>
      <c r="P121" s="1"/>
      <c r="Q121" s="1"/>
      <c r="R121" s="1"/>
      <c r="S121" s="1"/>
      <c r="T121" s="1"/>
      <c r="U121" s="1"/>
      <c r="V121" s="1"/>
      <c r="W121" s="1"/>
      <c r="X121" s="1"/>
      <c r="Y121" s="1"/>
      <c r="Z121" s="1"/>
    </row>
    <row r="122" spans="1:26" ht="13.5" customHeight="1" x14ac:dyDescent="0.2">
      <c r="A122" s="1"/>
      <c r="B122" s="1"/>
      <c r="C122" s="1"/>
      <c r="D122" s="2"/>
      <c r="E122" s="1"/>
      <c r="F122" s="1"/>
      <c r="G122" s="1"/>
      <c r="H122" s="1"/>
      <c r="I122" s="1"/>
      <c r="J122" s="1"/>
      <c r="K122" s="1"/>
      <c r="L122" s="1"/>
      <c r="M122" s="1"/>
      <c r="N122" s="1"/>
      <c r="O122" s="1"/>
      <c r="P122" s="1"/>
      <c r="Q122" s="1"/>
      <c r="R122" s="1"/>
      <c r="S122" s="1"/>
      <c r="T122" s="1"/>
      <c r="U122" s="1"/>
      <c r="V122" s="1"/>
      <c r="W122" s="1"/>
      <c r="X122" s="1"/>
      <c r="Y122" s="1"/>
      <c r="Z122" s="1"/>
    </row>
    <row r="123" spans="1:26" ht="13.5" customHeight="1" x14ac:dyDescent="0.2">
      <c r="A123" s="1"/>
      <c r="B123" s="1"/>
      <c r="C123" s="1"/>
      <c r="D123" s="2"/>
      <c r="E123" s="1"/>
      <c r="F123" s="1"/>
      <c r="G123" s="1"/>
      <c r="H123" s="1"/>
      <c r="I123" s="1"/>
      <c r="J123" s="1"/>
      <c r="K123" s="1"/>
      <c r="L123" s="1"/>
      <c r="M123" s="1"/>
      <c r="N123" s="1"/>
      <c r="O123" s="1"/>
      <c r="P123" s="1"/>
      <c r="Q123" s="1"/>
      <c r="R123" s="1"/>
      <c r="S123" s="1"/>
      <c r="T123" s="1"/>
      <c r="U123" s="1"/>
      <c r="V123" s="1"/>
      <c r="W123" s="1"/>
      <c r="X123" s="1"/>
      <c r="Y123" s="1"/>
      <c r="Z123" s="1"/>
    </row>
    <row r="124" spans="1:26" ht="13.5" customHeight="1" x14ac:dyDescent="0.2">
      <c r="A124" s="1"/>
      <c r="B124" s="1"/>
      <c r="C124" s="1"/>
      <c r="D124" s="2"/>
      <c r="E124" s="1"/>
      <c r="F124" s="1"/>
      <c r="G124" s="1"/>
      <c r="H124" s="1"/>
      <c r="I124" s="1"/>
      <c r="J124" s="1"/>
      <c r="K124" s="1"/>
      <c r="L124" s="1"/>
      <c r="M124" s="1"/>
      <c r="N124" s="1"/>
      <c r="O124" s="1"/>
      <c r="P124" s="1"/>
      <c r="Q124" s="1"/>
      <c r="R124" s="1"/>
      <c r="S124" s="1"/>
      <c r="T124" s="1"/>
      <c r="U124" s="1"/>
      <c r="V124" s="1"/>
      <c r="W124" s="1"/>
      <c r="X124" s="1"/>
      <c r="Y124" s="1"/>
      <c r="Z124" s="1"/>
    </row>
    <row r="125" spans="1:26" ht="13.5" customHeight="1" x14ac:dyDescent="0.2">
      <c r="A125" s="1"/>
      <c r="B125" s="1"/>
      <c r="C125" s="1"/>
      <c r="D125" s="2"/>
      <c r="E125" s="1"/>
      <c r="F125" s="1"/>
      <c r="G125" s="1"/>
      <c r="H125" s="1"/>
      <c r="I125" s="1"/>
      <c r="J125" s="1"/>
      <c r="K125" s="1"/>
      <c r="L125" s="1"/>
      <c r="M125" s="1"/>
      <c r="N125" s="1"/>
      <c r="O125" s="1"/>
      <c r="P125" s="1"/>
      <c r="Q125" s="1"/>
      <c r="R125" s="1"/>
      <c r="S125" s="1"/>
      <c r="T125" s="1"/>
      <c r="U125" s="1"/>
      <c r="V125" s="1"/>
      <c r="W125" s="1"/>
      <c r="X125" s="1"/>
      <c r="Y125" s="1"/>
      <c r="Z125" s="1"/>
    </row>
    <row r="126" spans="1:26" ht="13.5" customHeight="1" x14ac:dyDescent="0.2">
      <c r="A126" s="1"/>
      <c r="B126" s="1"/>
      <c r="C126" s="1"/>
      <c r="D126" s="2"/>
      <c r="E126" s="1"/>
      <c r="F126" s="1"/>
      <c r="G126" s="1"/>
      <c r="H126" s="1"/>
      <c r="I126" s="1"/>
      <c r="J126" s="1"/>
      <c r="K126" s="1"/>
      <c r="L126" s="1"/>
      <c r="M126" s="1"/>
      <c r="N126" s="1"/>
      <c r="O126" s="1"/>
      <c r="P126" s="1"/>
      <c r="Q126" s="1"/>
      <c r="R126" s="1"/>
      <c r="S126" s="1"/>
      <c r="T126" s="1"/>
      <c r="U126" s="1"/>
      <c r="V126" s="1"/>
      <c r="W126" s="1"/>
      <c r="X126" s="1"/>
      <c r="Y126" s="1"/>
      <c r="Z126" s="1"/>
    </row>
    <row r="127" spans="1:26" ht="13.5" customHeight="1" x14ac:dyDescent="0.2">
      <c r="A127" s="1"/>
      <c r="B127" s="1"/>
      <c r="C127" s="1"/>
      <c r="D127" s="2"/>
      <c r="E127" s="1"/>
      <c r="F127" s="1"/>
      <c r="G127" s="1"/>
      <c r="H127" s="1"/>
      <c r="I127" s="1"/>
      <c r="J127" s="1"/>
      <c r="K127" s="1"/>
      <c r="L127" s="1"/>
      <c r="M127" s="1"/>
      <c r="N127" s="1"/>
      <c r="O127" s="1"/>
      <c r="P127" s="1"/>
      <c r="Q127" s="1"/>
      <c r="R127" s="1"/>
      <c r="S127" s="1"/>
      <c r="T127" s="1"/>
      <c r="U127" s="1"/>
      <c r="V127" s="1"/>
      <c r="W127" s="1"/>
      <c r="X127" s="1"/>
      <c r="Y127" s="1"/>
      <c r="Z127" s="1"/>
    </row>
    <row r="128" spans="1:26" ht="13.5" customHeight="1" x14ac:dyDescent="0.2">
      <c r="A128" s="1"/>
      <c r="B128" s="1"/>
      <c r="C128" s="1"/>
      <c r="D128" s="2"/>
      <c r="E128" s="1"/>
      <c r="F128" s="1"/>
      <c r="G128" s="1"/>
      <c r="H128" s="1"/>
      <c r="I128" s="1"/>
      <c r="J128" s="1"/>
      <c r="K128" s="1"/>
      <c r="L128" s="1"/>
      <c r="M128" s="1"/>
      <c r="N128" s="1"/>
      <c r="O128" s="1"/>
      <c r="P128" s="1"/>
      <c r="Q128" s="1"/>
      <c r="R128" s="1"/>
      <c r="S128" s="1"/>
      <c r="T128" s="1"/>
      <c r="U128" s="1"/>
      <c r="V128" s="1"/>
      <c r="W128" s="1"/>
      <c r="X128" s="1"/>
      <c r="Y128" s="1"/>
      <c r="Z128" s="1"/>
    </row>
    <row r="129" spans="1:26" ht="13.5" customHeight="1" x14ac:dyDescent="0.2">
      <c r="A129" s="1"/>
      <c r="B129" s="1"/>
      <c r="C129" s="1"/>
      <c r="D129" s="2"/>
      <c r="E129" s="1"/>
      <c r="F129" s="1"/>
      <c r="G129" s="1"/>
      <c r="H129" s="1"/>
      <c r="I129" s="1"/>
      <c r="J129" s="1"/>
      <c r="K129" s="1"/>
      <c r="L129" s="1"/>
      <c r="M129" s="1"/>
      <c r="N129" s="1"/>
      <c r="O129" s="1"/>
      <c r="P129" s="1"/>
      <c r="Q129" s="1"/>
      <c r="R129" s="1"/>
      <c r="S129" s="1"/>
      <c r="T129" s="1"/>
      <c r="U129" s="1"/>
      <c r="V129" s="1"/>
      <c r="W129" s="1"/>
      <c r="X129" s="1"/>
      <c r="Y129" s="1"/>
      <c r="Z129" s="1"/>
    </row>
    <row r="130" spans="1:26" ht="13.5" customHeight="1" x14ac:dyDescent="0.2">
      <c r="A130" s="1"/>
      <c r="B130" s="1"/>
      <c r="C130" s="1"/>
      <c r="D130" s="2"/>
      <c r="E130" s="1"/>
      <c r="F130" s="1"/>
      <c r="G130" s="1"/>
      <c r="H130" s="1"/>
      <c r="I130" s="1"/>
      <c r="J130" s="1"/>
      <c r="K130" s="1"/>
      <c r="L130" s="1"/>
      <c r="M130" s="1"/>
      <c r="N130" s="1"/>
      <c r="O130" s="1"/>
      <c r="P130" s="1"/>
      <c r="Q130" s="1"/>
      <c r="R130" s="1"/>
      <c r="S130" s="1"/>
      <c r="T130" s="1"/>
      <c r="U130" s="1"/>
      <c r="V130" s="1"/>
      <c r="W130" s="1"/>
      <c r="X130" s="1"/>
      <c r="Y130" s="1"/>
      <c r="Z130" s="1"/>
    </row>
    <row r="131" spans="1:26" ht="13.5" customHeight="1" x14ac:dyDescent="0.2">
      <c r="A131" s="1"/>
      <c r="B131" s="1"/>
      <c r="C131" s="1"/>
      <c r="D131" s="2"/>
      <c r="E131" s="1"/>
      <c r="F131" s="1"/>
      <c r="G131" s="1"/>
      <c r="H131" s="1"/>
      <c r="I131" s="1"/>
      <c r="J131" s="1"/>
      <c r="K131" s="1"/>
      <c r="L131" s="1"/>
      <c r="M131" s="1"/>
      <c r="N131" s="1"/>
      <c r="O131" s="1"/>
      <c r="P131" s="1"/>
      <c r="Q131" s="1"/>
      <c r="R131" s="1"/>
      <c r="S131" s="1"/>
      <c r="T131" s="1"/>
      <c r="U131" s="1"/>
      <c r="V131" s="1"/>
      <c r="W131" s="1"/>
      <c r="X131" s="1"/>
      <c r="Y131" s="1"/>
      <c r="Z131" s="1"/>
    </row>
    <row r="132" spans="1:26" ht="13.5" customHeight="1" x14ac:dyDescent="0.2">
      <c r="A132" s="1"/>
      <c r="B132" s="1"/>
      <c r="C132" s="1"/>
      <c r="D132" s="2"/>
      <c r="E132" s="1"/>
      <c r="F132" s="1"/>
      <c r="G132" s="1"/>
      <c r="H132" s="1"/>
      <c r="I132" s="1"/>
      <c r="J132" s="1"/>
      <c r="K132" s="1"/>
      <c r="L132" s="1"/>
      <c r="M132" s="1"/>
      <c r="N132" s="1"/>
      <c r="O132" s="1"/>
      <c r="P132" s="1"/>
      <c r="Q132" s="1"/>
      <c r="R132" s="1"/>
      <c r="S132" s="1"/>
      <c r="T132" s="1"/>
      <c r="U132" s="1"/>
      <c r="V132" s="1"/>
      <c r="W132" s="1"/>
      <c r="X132" s="1"/>
      <c r="Y132" s="1"/>
      <c r="Z132" s="1"/>
    </row>
    <row r="133" spans="1:26" ht="13.5" customHeight="1" x14ac:dyDescent="0.2">
      <c r="A133" s="1"/>
      <c r="B133" s="1"/>
      <c r="C133" s="1"/>
      <c r="D133" s="2"/>
      <c r="E133" s="1"/>
      <c r="F133" s="1"/>
      <c r="G133" s="1"/>
      <c r="H133" s="1"/>
      <c r="I133" s="1"/>
      <c r="J133" s="1"/>
      <c r="K133" s="1"/>
      <c r="L133" s="1"/>
      <c r="M133" s="1"/>
      <c r="N133" s="1"/>
      <c r="O133" s="1"/>
      <c r="P133" s="1"/>
      <c r="Q133" s="1"/>
      <c r="R133" s="1"/>
      <c r="S133" s="1"/>
      <c r="T133" s="1"/>
      <c r="U133" s="1"/>
      <c r="V133" s="1"/>
      <c r="W133" s="1"/>
      <c r="X133" s="1"/>
      <c r="Y133" s="1"/>
      <c r="Z133" s="1"/>
    </row>
    <row r="134" spans="1:26" ht="13.5" customHeight="1" x14ac:dyDescent="0.2">
      <c r="A134" s="1"/>
      <c r="B134" s="1"/>
      <c r="C134" s="1"/>
      <c r="D134" s="2"/>
      <c r="E134" s="1"/>
      <c r="F134" s="1"/>
      <c r="G134" s="1"/>
      <c r="H134" s="1"/>
      <c r="I134" s="1"/>
      <c r="J134" s="1"/>
      <c r="K134" s="1"/>
      <c r="L134" s="1"/>
      <c r="M134" s="1"/>
      <c r="N134" s="1"/>
      <c r="O134" s="1"/>
      <c r="P134" s="1"/>
      <c r="Q134" s="1"/>
      <c r="R134" s="1"/>
      <c r="S134" s="1"/>
      <c r="T134" s="1"/>
      <c r="U134" s="1"/>
      <c r="V134" s="1"/>
      <c r="W134" s="1"/>
      <c r="X134" s="1"/>
      <c r="Y134" s="1"/>
      <c r="Z134" s="1"/>
    </row>
    <row r="135" spans="1:26" ht="13.5" customHeight="1" x14ac:dyDescent="0.2">
      <c r="A135" s="1"/>
      <c r="B135" s="1"/>
      <c r="C135" s="1"/>
      <c r="D135" s="2"/>
      <c r="E135" s="1"/>
      <c r="F135" s="1"/>
      <c r="G135" s="1"/>
      <c r="H135" s="1"/>
      <c r="I135" s="1"/>
      <c r="J135" s="1"/>
      <c r="K135" s="1"/>
      <c r="L135" s="1"/>
      <c r="M135" s="1"/>
      <c r="N135" s="1"/>
      <c r="O135" s="1"/>
      <c r="P135" s="1"/>
      <c r="Q135" s="1"/>
      <c r="R135" s="1"/>
      <c r="S135" s="1"/>
      <c r="T135" s="1"/>
      <c r="U135" s="1"/>
      <c r="V135" s="1"/>
      <c r="W135" s="1"/>
      <c r="X135" s="1"/>
      <c r="Y135" s="1"/>
      <c r="Z135" s="1"/>
    </row>
    <row r="136" spans="1:26" ht="13.5" customHeight="1" x14ac:dyDescent="0.2">
      <c r="A136" s="1"/>
      <c r="B136" s="1"/>
      <c r="C136" s="1"/>
      <c r="D136" s="2"/>
      <c r="E136" s="1"/>
      <c r="F136" s="1"/>
      <c r="G136" s="1"/>
      <c r="H136" s="1"/>
      <c r="I136" s="1"/>
      <c r="J136" s="1"/>
      <c r="K136" s="1"/>
      <c r="L136" s="1"/>
      <c r="M136" s="1"/>
      <c r="N136" s="1"/>
      <c r="O136" s="1"/>
      <c r="P136" s="1"/>
      <c r="Q136" s="1"/>
      <c r="R136" s="1"/>
      <c r="S136" s="1"/>
      <c r="T136" s="1"/>
      <c r="U136" s="1"/>
      <c r="V136" s="1"/>
      <c r="W136" s="1"/>
      <c r="X136" s="1"/>
      <c r="Y136" s="1"/>
      <c r="Z136" s="1"/>
    </row>
    <row r="137" spans="1:26" ht="13.5" customHeight="1" x14ac:dyDescent="0.2">
      <c r="A137" s="1"/>
      <c r="B137" s="1"/>
      <c r="C137" s="1"/>
      <c r="D137" s="2"/>
      <c r="E137" s="1"/>
      <c r="F137" s="1"/>
      <c r="G137" s="1"/>
      <c r="H137" s="1"/>
      <c r="I137" s="1"/>
      <c r="J137" s="1"/>
      <c r="K137" s="1"/>
      <c r="L137" s="1"/>
      <c r="M137" s="1"/>
      <c r="N137" s="1"/>
      <c r="O137" s="1"/>
      <c r="P137" s="1"/>
      <c r="Q137" s="1"/>
      <c r="R137" s="1"/>
      <c r="S137" s="1"/>
      <c r="T137" s="1"/>
      <c r="U137" s="1"/>
      <c r="V137" s="1"/>
      <c r="W137" s="1"/>
      <c r="X137" s="1"/>
      <c r="Y137" s="1"/>
      <c r="Z137" s="1"/>
    </row>
    <row r="138" spans="1:26" ht="13.5" customHeight="1" x14ac:dyDescent="0.2">
      <c r="A138" s="1"/>
      <c r="B138" s="1"/>
      <c r="C138" s="1"/>
      <c r="D138" s="2"/>
      <c r="E138" s="1"/>
      <c r="F138" s="1"/>
      <c r="G138" s="1"/>
      <c r="H138" s="1"/>
      <c r="I138" s="1"/>
      <c r="J138" s="1"/>
      <c r="K138" s="1"/>
      <c r="L138" s="1"/>
      <c r="M138" s="1"/>
      <c r="N138" s="1"/>
      <c r="O138" s="1"/>
      <c r="P138" s="1"/>
      <c r="Q138" s="1"/>
      <c r="R138" s="1"/>
      <c r="S138" s="1"/>
      <c r="T138" s="1"/>
      <c r="U138" s="1"/>
      <c r="V138" s="1"/>
      <c r="W138" s="1"/>
      <c r="X138" s="1"/>
      <c r="Y138" s="1"/>
      <c r="Z138" s="1"/>
    </row>
    <row r="139" spans="1:26" ht="13.5" customHeight="1" x14ac:dyDescent="0.2">
      <c r="A139" s="1"/>
      <c r="B139" s="1"/>
      <c r="C139" s="1"/>
      <c r="D139" s="2"/>
      <c r="E139" s="1"/>
      <c r="F139" s="1"/>
      <c r="G139" s="1"/>
      <c r="H139" s="1"/>
      <c r="I139" s="1"/>
      <c r="J139" s="1"/>
      <c r="K139" s="1"/>
      <c r="L139" s="1"/>
      <c r="M139" s="1"/>
      <c r="N139" s="1"/>
      <c r="O139" s="1"/>
      <c r="P139" s="1"/>
      <c r="Q139" s="1"/>
      <c r="R139" s="1"/>
      <c r="S139" s="1"/>
      <c r="T139" s="1"/>
      <c r="U139" s="1"/>
      <c r="V139" s="1"/>
      <c r="W139" s="1"/>
      <c r="X139" s="1"/>
      <c r="Y139" s="1"/>
      <c r="Z139" s="1"/>
    </row>
    <row r="140" spans="1:26" ht="13.5" customHeight="1" x14ac:dyDescent="0.2">
      <c r="A140" s="1"/>
      <c r="B140" s="1"/>
      <c r="C140" s="1"/>
      <c r="D140" s="2"/>
      <c r="E140" s="1"/>
      <c r="F140" s="1"/>
      <c r="G140" s="1"/>
      <c r="H140" s="1"/>
      <c r="I140" s="1"/>
      <c r="J140" s="1"/>
      <c r="K140" s="1"/>
      <c r="L140" s="1"/>
      <c r="M140" s="1"/>
      <c r="N140" s="1"/>
      <c r="O140" s="1"/>
      <c r="P140" s="1"/>
      <c r="Q140" s="1"/>
      <c r="R140" s="1"/>
      <c r="S140" s="1"/>
      <c r="T140" s="1"/>
      <c r="U140" s="1"/>
      <c r="V140" s="1"/>
      <c r="W140" s="1"/>
      <c r="X140" s="1"/>
      <c r="Y140" s="1"/>
      <c r="Z140" s="1"/>
    </row>
    <row r="141" spans="1:26" ht="13.5" customHeight="1" x14ac:dyDescent="0.2">
      <c r="A141" s="1"/>
      <c r="B141" s="1"/>
      <c r="C141" s="1"/>
      <c r="D141" s="2"/>
      <c r="E141" s="1"/>
      <c r="F141" s="1"/>
      <c r="G141" s="1"/>
      <c r="H141" s="1"/>
      <c r="I141" s="1"/>
      <c r="J141" s="1"/>
      <c r="K141" s="1"/>
      <c r="L141" s="1"/>
      <c r="M141" s="1"/>
      <c r="N141" s="1"/>
      <c r="O141" s="1"/>
      <c r="P141" s="1"/>
      <c r="Q141" s="1"/>
      <c r="R141" s="1"/>
      <c r="S141" s="1"/>
      <c r="T141" s="1"/>
      <c r="U141" s="1"/>
      <c r="V141" s="1"/>
      <c r="W141" s="1"/>
      <c r="X141" s="1"/>
      <c r="Y141" s="1"/>
      <c r="Z141" s="1"/>
    </row>
    <row r="142" spans="1:26" ht="13.5" customHeight="1" x14ac:dyDescent="0.2">
      <c r="A142" s="1"/>
      <c r="B142" s="1"/>
      <c r="C142" s="1"/>
      <c r="D142" s="2"/>
      <c r="E142" s="1"/>
      <c r="F142" s="1"/>
      <c r="G142" s="1"/>
      <c r="H142" s="1"/>
      <c r="I142" s="1"/>
      <c r="J142" s="1"/>
      <c r="K142" s="1"/>
      <c r="L142" s="1"/>
      <c r="M142" s="1"/>
      <c r="N142" s="1"/>
      <c r="O142" s="1"/>
      <c r="P142" s="1"/>
      <c r="Q142" s="1"/>
      <c r="R142" s="1"/>
      <c r="S142" s="1"/>
      <c r="T142" s="1"/>
      <c r="U142" s="1"/>
      <c r="V142" s="1"/>
      <c r="W142" s="1"/>
      <c r="X142" s="1"/>
      <c r="Y142" s="1"/>
      <c r="Z142" s="1"/>
    </row>
    <row r="143" spans="1:26" ht="13.5" customHeight="1" x14ac:dyDescent="0.2">
      <c r="A143" s="1"/>
      <c r="B143" s="1"/>
      <c r="C143" s="1"/>
      <c r="D143" s="2"/>
      <c r="E143" s="1"/>
      <c r="F143" s="1"/>
      <c r="G143" s="1"/>
      <c r="H143" s="1"/>
      <c r="I143" s="1"/>
      <c r="J143" s="1"/>
      <c r="K143" s="1"/>
      <c r="L143" s="1"/>
      <c r="M143" s="1"/>
      <c r="N143" s="1"/>
      <c r="O143" s="1"/>
      <c r="P143" s="1"/>
      <c r="Q143" s="1"/>
      <c r="R143" s="1"/>
      <c r="S143" s="1"/>
      <c r="T143" s="1"/>
      <c r="U143" s="1"/>
      <c r="V143" s="1"/>
      <c r="W143" s="1"/>
      <c r="X143" s="1"/>
      <c r="Y143" s="1"/>
      <c r="Z143" s="1"/>
    </row>
    <row r="144" spans="1:26" ht="13.5" customHeight="1" x14ac:dyDescent="0.2">
      <c r="A144" s="1"/>
      <c r="B144" s="1"/>
      <c r="C144" s="1"/>
      <c r="D144" s="2"/>
      <c r="E144" s="1"/>
      <c r="F144" s="1"/>
      <c r="G144" s="1"/>
      <c r="H144" s="1"/>
      <c r="I144" s="1"/>
      <c r="J144" s="1"/>
      <c r="K144" s="1"/>
      <c r="L144" s="1"/>
      <c r="M144" s="1"/>
      <c r="N144" s="1"/>
      <c r="O144" s="1"/>
      <c r="P144" s="1"/>
      <c r="Q144" s="1"/>
      <c r="R144" s="1"/>
      <c r="S144" s="1"/>
      <c r="T144" s="1"/>
      <c r="U144" s="1"/>
      <c r="V144" s="1"/>
      <c r="W144" s="1"/>
      <c r="X144" s="1"/>
      <c r="Y144" s="1"/>
      <c r="Z144" s="1"/>
    </row>
    <row r="145" spans="1:26" ht="13.5" customHeight="1" x14ac:dyDescent="0.2">
      <c r="A145" s="1"/>
      <c r="B145" s="1"/>
      <c r="C145" s="1"/>
      <c r="D145" s="2"/>
      <c r="E145" s="1"/>
      <c r="F145" s="1"/>
      <c r="G145" s="1"/>
      <c r="H145" s="1"/>
      <c r="I145" s="1"/>
      <c r="J145" s="1"/>
      <c r="K145" s="1"/>
      <c r="L145" s="1"/>
      <c r="M145" s="1"/>
      <c r="N145" s="1"/>
      <c r="O145" s="1"/>
      <c r="P145" s="1"/>
      <c r="Q145" s="1"/>
      <c r="R145" s="1"/>
      <c r="S145" s="1"/>
      <c r="T145" s="1"/>
      <c r="U145" s="1"/>
      <c r="V145" s="1"/>
      <c r="W145" s="1"/>
      <c r="X145" s="1"/>
      <c r="Y145" s="1"/>
      <c r="Z145" s="1"/>
    </row>
    <row r="146" spans="1:26" ht="13.5" customHeight="1" x14ac:dyDescent="0.2">
      <c r="A146" s="1"/>
      <c r="B146" s="1"/>
      <c r="C146" s="1"/>
      <c r="D146" s="2"/>
      <c r="E146" s="1"/>
      <c r="F146" s="1"/>
      <c r="G146" s="1"/>
      <c r="H146" s="1"/>
      <c r="I146" s="1"/>
      <c r="J146" s="1"/>
      <c r="K146" s="1"/>
      <c r="L146" s="1"/>
      <c r="M146" s="1"/>
      <c r="N146" s="1"/>
      <c r="O146" s="1"/>
      <c r="P146" s="1"/>
      <c r="Q146" s="1"/>
      <c r="R146" s="1"/>
      <c r="S146" s="1"/>
      <c r="T146" s="1"/>
      <c r="U146" s="1"/>
      <c r="V146" s="1"/>
      <c r="W146" s="1"/>
      <c r="X146" s="1"/>
      <c r="Y146" s="1"/>
      <c r="Z146" s="1"/>
    </row>
    <row r="147" spans="1:26" ht="13.5" customHeight="1" x14ac:dyDescent="0.2">
      <c r="A147" s="1"/>
      <c r="B147" s="1"/>
      <c r="C147" s="1"/>
      <c r="D147" s="2"/>
      <c r="E147" s="1"/>
      <c r="F147" s="1"/>
      <c r="G147" s="1"/>
      <c r="H147" s="1"/>
      <c r="I147" s="1"/>
      <c r="J147" s="1"/>
      <c r="K147" s="1"/>
      <c r="L147" s="1"/>
      <c r="M147" s="1"/>
      <c r="N147" s="1"/>
      <c r="O147" s="1"/>
      <c r="P147" s="1"/>
      <c r="Q147" s="1"/>
      <c r="R147" s="1"/>
      <c r="S147" s="1"/>
      <c r="T147" s="1"/>
      <c r="U147" s="1"/>
      <c r="V147" s="1"/>
      <c r="W147" s="1"/>
      <c r="X147" s="1"/>
      <c r="Y147" s="1"/>
      <c r="Z147" s="1"/>
    </row>
    <row r="148" spans="1:26" ht="13.5" customHeight="1" x14ac:dyDescent="0.2">
      <c r="A148" s="1"/>
      <c r="B148" s="1"/>
      <c r="C148" s="1"/>
      <c r="D148" s="2"/>
      <c r="E148" s="1"/>
      <c r="F148" s="1"/>
      <c r="G148" s="1"/>
      <c r="H148" s="1"/>
      <c r="I148" s="1"/>
      <c r="J148" s="1"/>
      <c r="K148" s="1"/>
      <c r="L148" s="1"/>
      <c r="M148" s="1"/>
      <c r="N148" s="1"/>
      <c r="O148" s="1"/>
      <c r="P148" s="1"/>
      <c r="Q148" s="1"/>
      <c r="R148" s="1"/>
      <c r="S148" s="1"/>
      <c r="T148" s="1"/>
      <c r="U148" s="1"/>
      <c r="V148" s="1"/>
      <c r="W148" s="1"/>
      <c r="X148" s="1"/>
      <c r="Y148" s="1"/>
      <c r="Z148" s="1"/>
    </row>
    <row r="149" spans="1:26" ht="13.5" customHeight="1" x14ac:dyDescent="0.2">
      <c r="A149" s="1"/>
      <c r="B149" s="1"/>
      <c r="C149" s="1"/>
      <c r="D149" s="2"/>
      <c r="E149" s="1"/>
      <c r="F149" s="1"/>
      <c r="G149" s="1"/>
      <c r="H149" s="1"/>
      <c r="I149" s="1"/>
      <c r="J149" s="1"/>
      <c r="K149" s="1"/>
      <c r="L149" s="1"/>
      <c r="M149" s="1"/>
      <c r="N149" s="1"/>
      <c r="O149" s="1"/>
      <c r="P149" s="1"/>
      <c r="Q149" s="1"/>
      <c r="R149" s="1"/>
      <c r="S149" s="1"/>
      <c r="T149" s="1"/>
      <c r="U149" s="1"/>
      <c r="V149" s="1"/>
      <c r="W149" s="1"/>
      <c r="X149" s="1"/>
      <c r="Y149" s="1"/>
      <c r="Z149" s="1"/>
    </row>
    <row r="150" spans="1:26" ht="13.5" customHeight="1" x14ac:dyDescent="0.2">
      <c r="A150" s="1"/>
      <c r="B150" s="1"/>
      <c r="C150" s="1"/>
      <c r="D150" s="2"/>
      <c r="E150" s="1"/>
      <c r="F150" s="1"/>
      <c r="G150" s="1"/>
      <c r="H150" s="1"/>
      <c r="I150" s="1"/>
      <c r="J150" s="1"/>
      <c r="K150" s="1"/>
      <c r="L150" s="1"/>
      <c r="M150" s="1"/>
      <c r="N150" s="1"/>
      <c r="O150" s="1"/>
      <c r="P150" s="1"/>
      <c r="Q150" s="1"/>
      <c r="R150" s="1"/>
      <c r="S150" s="1"/>
      <c r="T150" s="1"/>
      <c r="U150" s="1"/>
      <c r="V150" s="1"/>
      <c r="W150" s="1"/>
      <c r="X150" s="1"/>
      <c r="Y150" s="1"/>
      <c r="Z150" s="1"/>
    </row>
    <row r="151" spans="1:26" ht="13.5" customHeight="1" x14ac:dyDescent="0.2">
      <c r="A151" s="1"/>
      <c r="B151" s="1"/>
      <c r="C151" s="1"/>
      <c r="D151" s="2"/>
      <c r="E151" s="1"/>
      <c r="F151" s="1"/>
      <c r="G151" s="1"/>
      <c r="H151" s="1"/>
      <c r="I151" s="1"/>
      <c r="J151" s="1"/>
      <c r="K151" s="1"/>
      <c r="L151" s="1"/>
      <c r="M151" s="1"/>
      <c r="N151" s="1"/>
      <c r="O151" s="1"/>
      <c r="P151" s="1"/>
      <c r="Q151" s="1"/>
      <c r="R151" s="1"/>
      <c r="S151" s="1"/>
      <c r="T151" s="1"/>
      <c r="U151" s="1"/>
      <c r="V151" s="1"/>
      <c r="W151" s="1"/>
      <c r="X151" s="1"/>
      <c r="Y151" s="1"/>
      <c r="Z151" s="1"/>
    </row>
    <row r="152" spans="1:26" ht="13.5" customHeight="1" x14ac:dyDescent="0.2">
      <c r="A152" s="1"/>
      <c r="B152" s="1"/>
      <c r="C152" s="1"/>
      <c r="D152" s="2"/>
      <c r="E152" s="1"/>
      <c r="F152" s="1"/>
      <c r="G152" s="1"/>
      <c r="H152" s="1"/>
      <c r="I152" s="1"/>
      <c r="J152" s="1"/>
      <c r="K152" s="1"/>
      <c r="L152" s="1"/>
      <c r="M152" s="1"/>
      <c r="N152" s="1"/>
      <c r="O152" s="1"/>
      <c r="P152" s="1"/>
      <c r="Q152" s="1"/>
      <c r="R152" s="1"/>
      <c r="S152" s="1"/>
      <c r="T152" s="1"/>
      <c r="U152" s="1"/>
      <c r="V152" s="1"/>
      <c r="W152" s="1"/>
      <c r="X152" s="1"/>
      <c r="Y152" s="1"/>
      <c r="Z152" s="1"/>
    </row>
    <row r="153" spans="1:26" ht="13.5" customHeight="1" x14ac:dyDescent="0.2">
      <c r="A153" s="1"/>
      <c r="B153" s="1"/>
      <c r="C153" s="1"/>
      <c r="D153" s="2"/>
      <c r="E153" s="1"/>
      <c r="F153" s="1"/>
      <c r="G153" s="1"/>
      <c r="H153" s="1"/>
      <c r="I153" s="1"/>
      <c r="J153" s="1"/>
      <c r="K153" s="1"/>
      <c r="L153" s="1"/>
      <c r="M153" s="1"/>
      <c r="N153" s="1"/>
      <c r="O153" s="1"/>
      <c r="P153" s="1"/>
      <c r="Q153" s="1"/>
      <c r="R153" s="1"/>
      <c r="S153" s="1"/>
      <c r="T153" s="1"/>
      <c r="U153" s="1"/>
      <c r="V153" s="1"/>
      <c r="W153" s="1"/>
      <c r="X153" s="1"/>
      <c r="Y153" s="1"/>
      <c r="Z153" s="1"/>
    </row>
    <row r="154" spans="1:26" ht="13.5" customHeight="1" x14ac:dyDescent="0.2">
      <c r="A154" s="1"/>
      <c r="B154" s="1"/>
      <c r="C154" s="1"/>
      <c r="D154" s="2"/>
      <c r="E154" s="1"/>
      <c r="F154" s="1"/>
      <c r="G154" s="1"/>
      <c r="H154" s="1"/>
      <c r="I154" s="1"/>
      <c r="J154" s="1"/>
      <c r="K154" s="1"/>
      <c r="L154" s="1"/>
      <c r="M154" s="1"/>
      <c r="N154" s="1"/>
      <c r="O154" s="1"/>
      <c r="P154" s="1"/>
      <c r="Q154" s="1"/>
      <c r="R154" s="1"/>
      <c r="S154" s="1"/>
      <c r="T154" s="1"/>
      <c r="U154" s="1"/>
      <c r="V154" s="1"/>
      <c r="W154" s="1"/>
      <c r="X154" s="1"/>
      <c r="Y154" s="1"/>
      <c r="Z154" s="1"/>
    </row>
    <row r="155" spans="1:26" ht="13.5" customHeight="1" x14ac:dyDescent="0.2">
      <c r="A155" s="1"/>
      <c r="B155" s="1"/>
      <c r="C155" s="1"/>
      <c r="D155" s="2"/>
      <c r="E155" s="1"/>
      <c r="F155" s="1"/>
      <c r="G155" s="1"/>
      <c r="H155" s="1"/>
      <c r="I155" s="1"/>
      <c r="J155" s="1"/>
      <c r="K155" s="1"/>
      <c r="L155" s="1"/>
      <c r="M155" s="1"/>
      <c r="N155" s="1"/>
      <c r="O155" s="1"/>
      <c r="P155" s="1"/>
      <c r="Q155" s="1"/>
      <c r="R155" s="1"/>
      <c r="S155" s="1"/>
      <c r="T155" s="1"/>
      <c r="U155" s="1"/>
      <c r="V155" s="1"/>
      <c r="W155" s="1"/>
      <c r="X155" s="1"/>
      <c r="Y155" s="1"/>
      <c r="Z155" s="1"/>
    </row>
    <row r="156" spans="1:26" ht="13.5" customHeight="1" x14ac:dyDescent="0.2">
      <c r="A156" s="1"/>
      <c r="B156" s="1"/>
      <c r="C156" s="1"/>
      <c r="D156" s="2"/>
      <c r="E156" s="1"/>
      <c r="F156" s="1"/>
      <c r="G156" s="1"/>
      <c r="H156" s="1"/>
      <c r="I156" s="1"/>
      <c r="J156" s="1"/>
      <c r="K156" s="1"/>
      <c r="L156" s="1"/>
      <c r="M156" s="1"/>
      <c r="N156" s="1"/>
      <c r="O156" s="1"/>
      <c r="P156" s="1"/>
      <c r="Q156" s="1"/>
      <c r="R156" s="1"/>
      <c r="S156" s="1"/>
      <c r="T156" s="1"/>
      <c r="U156" s="1"/>
      <c r="V156" s="1"/>
      <c r="W156" s="1"/>
      <c r="X156" s="1"/>
      <c r="Y156" s="1"/>
      <c r="Z156" s="1"/>
    </row>
    <row r="157" spans="1:26" ht="13.5" customHeight="1" x14ac:dyDescent="0.2">
      <c r="A157" s="1"/>
      <c r="B157" s="1"/>
      <c r="C157" s="1"/>
      <c r="D157" s="2"/>
      <c r="E157" s="1"/>
      <c r="F157" s="1"/>
      <c r="G157" s="1"/>
      <c r="H157" s="1"/>
      <c r="I157" s="1"/>
      <c r="J157" s="1"/>
      <c r="K157" s="1"/>
      <c r="L157" s="1"/>
      <c r="M157" s="1"/>
      <c r="N157" s="1"/>
      <c r="O157" s="1"/>
      <c r="P157" s="1"/>
      <c r="Q157" s="1"/>
      <c r="R157" s="1"/>
      <c r="S157" s="1"/>
      <c r="T157" s="1"/>
      <c r="U157" s="1"/>
      <c r="V157" s="1"/>
      <c r="W157" s="1"/>
      <c r="X157" s="1"/>
      <c r="Y157" s="1"/>
      <c r="Z157" s="1"/>
    </row>
    <row r="158" spans="1:26" ht="13.5" customHeight="1" x14ac:dyDescent="0.2">
      <c r="A158" s="1"/>
      <c r="B158" s="1"/>
      <c r="C158" s="1"/>
      <c r="D158" s="2"/>
      <c r="E158" s="1"/>
      <c r="F158" s="1"/>
      <c r="G158" s="1"/>
      <c r="H158" s="1"/>
      <c r="I158" s="1"/>
      <c r="J158" s="1"/>
      <c r="K158" s="1"/>
      <c r="L158" s="1"/>
      <c r="M158" s="1"/>
      <c r="N158" s="1"/>
      <c r="O158" s="1"/>
      <c r="P158" s="1"/>
      <c r="Q158" s="1"/>
      <c r="R158" s="1"/>
      <c r="S158" s="1"/>
      <c r="T158" s="1"/>
      <c r="U158" s="1"/>
      <c r="V158" s="1"/>
      <c r="W158" s="1"/>
      <c r="X158" s="1"/>
      <c r="Y158" s="1"/>
      <c r="Z158" s="1"/>
    </row>
    <row r="159" spans="1:26" ht="13.5" customHeight="1" x14ac:dyDescent="0.2">
      <c r="A159" s="1"/>
      <c r="B159" s="1"/>
      <c r="C159" s="1"/>
      <c r="D159" s="2"/>
      <c r="E159" s="1"/>
      <c r="F159" s="1"/>
      <c r="G159" s="1"/>
      <c r="H159" s="1"/>
      <c r="I159" s="1"/>
      <c r="J159" s="1"/>
      <c r="K159" s="1"/>
      <c r="L159" s="1"/>
      <c r="M159" s="1"/>
      <c r="N159" s="1"/>
      <c r="O159" s="1"/>
      <c r="P159" s="1"/>
      <c r="Q159" s="1"/>
      <c r="R159" s="1"/>
      <c r="S159" s="1"/>
      <c r="T159" s="1"/>
      <c r="U159" s="1"/>
      <c r="V159" s="1"/>
      <c r="W159" s="1"/>
      <c r="X159" s="1"/>
      <c r="Y159" s="1"/>
      <c r="Z159" s="1"/>
    </row>
    <row r="160" spans="1:26" ht="13.5" customHeight="1" x14ac:dyDescent="0.2">
      <c r="A160" s="1"/>
      <c r="B160" s="1"/>
      <c r="C160" s="1"/>
      <c r="D160" s="2"/>
      <c r="E160" s="1"/>
      <c r="F160" s="1"/>
      <c r="G160" s="1"/>
      <c r="H160" s="1"/>
      <c r="I160" s="1"/>
      <c r="J160" s="1"/>
      <c r="K160" s="1"/>
      <c r="L160" s="1"/>
      <c r="M160" s="1"/>
      <c r="N160" s="1"/>
      <c r="O160" s="1"/>
      <c r="P160" s="1"/>
      <c r="Q160" s="1"/>
      <c r="R160" s="1"/>
      <c r="S160" s="1"/>
      <c r="T160" s="1"/>
      <c r="U160" s="1"/>
      <c r="V160" s="1"/>
      <c r="W160" s="1"/>
      <c r="X160" s="1"/>
      <c r="Y160" s="1"/>
      <c r="Z160" s="1"/>
    </row>
    <row r="161" spans="1:26" ht="13.5" customHeight="1" x14ac:dyDescent="0.2">
      <c r="A161" s="1"/>
      <c r="B161" s="1"/>
      <c r="C161" s="1"/>
      <c r="D161" s="2"/>
      <c r="E161" s="1"/>
      <c r="F161" s="1"/>
      <c r="G161" s="1"/>
      <c r="H161" s="1"/>
      <c r="I161" s="1"/>
      <c r="J161" s="1"/>
      <c r="K161" s="1"/>
      <c r="L161" s="1"/>
      <c r="M161" s="1"/>
      <c r="N161" s="1"/>
      <c r="O161" s="1"/>
      <c r="P161" s="1"/>
      <c r="Q161" s="1"/>
      <c r="R161" s="1"/>
      <c r="S161" s="1"/>
      <c r="T161" s="1"/>
      <c r="U161" s="1"/>
      <c r="V161" s="1"/>
      <c r="W161" s="1"/>
      <c r="X161" s="1"/>
      <c r="Y161" s="1"/>
      <c r="Z161" s="1"/>
    </row>
    <row r="162" spans="1:26" ht="13.5" customHeight="1" x14ac:dyDescent="0.2">
      <c r="A162" s="1"/>
      <c r="B162" s="1"/>
      <c r="C162" s="1"/>
      <c r="D162" s="2"/>
      <c r="E162" s="1"/>
      <c r="F162" s="1"/>
      <c r="G162" s="1"/>
      <c r="H162" s="1"/>
      <c r="I162" s="1"/>
      <c r="J162" s="1"/>
      <c r="K162" s="1"/>
      <c r="L162" s="1"/>
      <c r="M162" s="1"/>
      <c r="N162" s="1"/>
      <c r="O162" s="1"/>
      <c r="P162" s="1"/>
      <c r="Q162" s="1"/>
      <c r="R162" s="1"/>
      <c r="S162" s="1"/>
      <c r="T162" s="1"/>
      <c r="U162" s="1"/>
      <c r="V162" s="1"/>
      <c r="W162" s="1"/>
      <c r="X162" s="1"/>
      <c r="Y162" s="1"/>
      <c r="Z162" s="1"/>
    </row>
    <row r="163" spans="1:26" ht="13.5" customHeight="1" x14ac:dyDescent="0.2">
      <c r="A163" s="1"/>
      <c r="B163" s="1"/>
      <c r="C163" s="1"/>
      <c r="D163" s="2"/>
      <c r="E163" s="1"/>
      <c r="F163" s="1"/>
      <c r="G163" s="1"/>
      <c r="H163" s="1"/>
      <c r="I163" s="1"/>
      <c r="J163" s="1"/>
      <c r="K163" s="1"/>
      <c r="L163" s="1"/>
      <c r="M163" s="1"/>
      <c r="N163" s="1"/>
      <c r="O163" s="1"/>
      <c r="P163" s="1"/>
      <c r="Q163" s="1"/>
      <c r="R163" s="1"/>
      <c r="S163" s="1"/>
      <c r="T163" s="1"/>
      <c r="U163" s="1"/>
      <c r="V163" s="1"/>
      <c r="W163" s="1"/>
      <c r="X163" s="1"/>
      <c r="Y163" s="1"/>
      <c r="Z163" s="1"/>
    </row>
    <row r="164" spans="1:26" ht="13.5" customHeight="1" x14ac:dyDescent="0.2">
      <c r="A164" s="1"/>
      <c r="B164" s="1"/>
      <c r="C164" s="1"/>
      <c r="D164" s="2"/>
      <c r="E164" s="1"/>
      <c r="F164" s="1"/>
      <c r="G164" s="1"/>
      <c r="H164" s="1"/>
      <c r="I164" s="1"/>
      <c r="J164" s="1"/>
      <c r="K164" s="1"/>
      <c r="L164" s="1"/>
      <c r="M164" s="1"/>
      <c r="N164" s="1"/>
      <c r="O164" s="1"/>
      <c r="P164" s="1"/>
      <c r="Q164" s="1"/>
      <c r="R164" s="1"/>
      <c r="S164" s="1"/>
      <c r="T164" s="1"/>
      <c r="U164" s="1"/>
      <c r="V164" s="1"/>
      <c r="W164" s="1"/>
      <c r="X164" s="1"/>
      <c r="Y164" s="1"/>
      <c r="Z164" s="1"/>
    </row>
    <row r="165" spans="1:26" ht="13.5" customHeight="1" x14ac:dyDescent="0.2">
      <c r="A165" s="1"/>
      <c r="B165" s="1"/>
      <c r="C165" s="1"/>
      <c r="D165" s="2"/>
      <c r="E165" s="1"/>
      <c r="F165" s="1"/>
      <c r="G165" s="1"/>
      <c r="H165" s="1"/>
      <c r="I165" s="1"/>
      <c r="J165" s="1"/>
      <c r="K165" s="1"/>
      <c r="L165" s="1"/>
      <c r="M165" s="1"/>
      <c r="N165" s="1"/>
      <c r="O165" s="1"/>
      <c r="P165" s="1"/>
      <c r="Q165" s="1"/>
      <c r="R165" s="1"/>
      <c r="S165" s="1"/>
      <c r="T165" s="1"/>
      <c r="U165" s="1"/>
      <c r="V165" s="1"/>
      <c r="W165" s="1"/>
      <c r="X165" s="1"/>
      <c r="Y165" s="1"/>
      <c r="Z165" s="1"/>
    </row>
    <row r="166" spans="1:26" ht="13.5" customHeight="1" x14ac:dyDescent="0.2">
      <c r="A166" s="1"/>
      <c r="B166" s="1"/>
      <c r="C166" s="1"/>
      <c r="D166" s="2"/>
      <c r="E166" s="1"/>
      <c r="F166" s="1"/>
      <c r="G166" s="1"/>
      <c r="H166" s="1"/>
      <c r="I166" s="1"/>
      <c r="J166" s="1"/>
      <c r="K166" s="1"/>
      <c r="L166" s="1"/>
      <c r="M166" s="1"/>
      <c r="N166" s="1"/>
      <c r="O166" s="1"/>
      <c r="P166" s="1"/>
      <c r="Q166" s="1"/>
      <c r="R166" s="1"/>
      <c r="S166" s="1"/>
      <c r="T166" s="1"/>
      <c r="U166" s="1"/>
      <c r="V166" s="1"/>
      <c r="W166" s="1"/>
      <c r="X166" s="1"/>
      <c r="Y166" s="1"/>
      <c r="Z166" s="1"/>
    </row>
    <row r="167" spans="1:26" ht="13.5" customHeight="1" x14ac:dyDescent="0.2">
      <c r="A167" s="1"/>
      <c r="B167" s="1"/>
      <c r="C167" s="1"/>
      <c r="D167" s="2"/>
      <c r="E167" s="1"/>
      <c r="F167" s="1"/>
      <c r="G167" s="1"/>
      <c r="H167" s="1"/>
      <c r="I167" s="1"/>
      <c r="J167" s="1"/>
      <c r="K167" s="1"/>
      <c r="L167" s="1"/>
      <c r="M167" s="1"/>
      <c r="N167" s="1"/>
      <c r="O167" s="1"/>
      <c r="P167" s="1"/>
      <c r="Q167" s="1"/>
      <c r="R167" s="1"/>
      <c r="S167" s="1"/>
      <c r="T167" s="1"/>
      <c r="U167" s="1"/>
      <c r="V167" s="1"/>
      <c r="W167" s="1"/>
      <c r="X167" s="1"/>
      <c r="Y167" s="1"/>
      <c r="Z167" s="1"/>
    </row>
    <row r="168" spans="1:26" ht="13.5" customHeight="1" x14ac:dyDescent="0.2">
      <c r="A168" s="1"/>
      <c r="B168" s="1"/>
      <c r="C168" s="1"/>
      <c r="D168" s="2"/>
      <c r="E168" s="1"/>
      <c r="F168" s="1"/>
      <c r="G168" s="1"/>
      <c r="H168" s="1"/>
      <c r="I168" s="1"/>
      <c r="J168" s="1"/>
      <c r="K168" s="1"/>
      <c r="L168" s="1"/>
      <c r="M168" s="1"/>
      <c r="N168" s="1"/>
      <c r="O168" s="1"/>
      <c r="P168" s="1"/>
      <c r="Q168" s="1"/>
      <c r="R168" s="1"/>
      <c r="S168" s="1"/>
      <c r="T168" s="1"/>
      <c r="U168" s="1"/>
      <c r="V168" s="1"/>
      <c r="W168" s="1"/>
      <c r="X168" s="1"/>
      <c r="Y168" s="1"/>
      <c r="Z168" s="1"/>
    </row>
    <row r="169" spans="1:26" ht="13.5" customHeight="1" x14ac:dyDescent="0.2">
      <c r="A169" s="1"/>
      <c r="B169" s="1"/>
      <c r="C169" s="1"/>
      <c r="D169" s="2"/>
      <c r="E169" s="1"/>
      <c r="F169" s="1"/>
      <c r="G169" s="1"/>
      <c r="H169" s="1"/>
      <c r="I169" s="1"/>
      <c r="J169" s="1"/>
      <c r="K169" s="1"/>
      <c r="L169" s="1"/>
      <c r="M169" s="1"/>
      <c r="N169" s="1"/>
      <c r="O169" s="1"/>
      <c r="P169" s="1"/>
      <c r="Q169" s="1"/>
      <c r="R169" s="1"/>
      <c r="S169" s="1"/>
      <c r="T169" s="1"/>
      <c r="U169" s="1"/>
      <c r="V169" s="1"/>
      <c r="W169" s="1"/>
      <c r="X169" s="1"/>
      <c r="Y169" s="1"/>
      <c r="Z169" s="1"/>
    </row>
    <row r="170" spans="1:26" ht="13.5" customHeight="1" x14ac:dyDescent="0.2">
      <c r="A170" s="1"/>
      <c r="B170" s="1"/>
      <c r="C170" s="1"/>
      <c r="D170" s="2"/>
      <c r="E170" s="1"/>
      <c r="F170" s="1"/>
      <c r="G170" s="1"/>
      <c r="H170" s="1"/>
      <c r="I170" s="1"/>
      <c r="J170" s="1"/>
      <c r="K170" s="1"/>
      <c r="L170" s="1"/>
      <c r="M170" s="1"/>
      <c r="N170" s="1"/>
      <c r="O170" s="1"/>
      <c r="P170" s="1"/>
      <c r="Q170" s="1"/>
      <c r="R170" s="1"/>
      <c r="S170" s="1"/>
      <c r="T170" s="1"/>
      <c r="U170" s="1"/>
      <c r="V170" s="1"/>
      <c r="W170" s="1"/>
      <c r="X170" s="1"/>
      <c r="Y170" s="1"/>
      <c r="Z170" s="1"/>
    </row>
    <row r="171" spans="1:26" ht="13.5" customHeight="1" x14ac:dyDescent="0.2">
      <c r="A171" s="1"/>
      <c r="B171" s="1"/>
      <c r="C171" s="1"/>
      <c r="D171" s="2"/>
      <c r="E171" s="1"/>
      <c r="F171" s="1"/>
      <c r="G171" s="1"/>
      <c r="H171" s="1"/>
      <c r="I171" s="1"/>
      <c r="J171" s="1"/>
      <c r="K171" s="1"/>
      <c r="L171" s="1"/>
      <c r="M171" s="1"/>
      <c r="N171" s="1"/>
      <c r="O171" s="1"/>
      <c r="P171" s="1"/>
      <c r="Q171" s="1"/>
      <c r="R171" s="1"/>
      <c r="S171" s="1"/>
      <c r="T171" s="1"/>
      <c r="U171" s="1"/>
      <c r="V171" s="1"/>
      <c r="W171" s="1"/>
      <c r="X171" s="1"/>
      <c r="Y171" s="1"/>
      <c r="Z171" s="1"/>
    </row>
    <row r="172" spans="1:26" ht="13.5" customHeight="1" x14ac:dyDescent="0.2">
      <c r="A172" s="1"/>
      <c r="B172" s="1"/>
      <c r="C172" s="1"/>
      <c r="D172" s="2"/>
      <c r="E172" s="1"/>
      <c r="F172" s="1"/>
      <c r="G172" s="1"/>
      <c r="H172" s="1"/>
      <c r="I172" s="1"/>
      <c r="J172" s="1"/>
      <c r="K172" s="1"/>
      <c r="L172" s="1"/>
      <c r="M172" s="1"/>
      <c r="N172" s="1"/>
      <c r="O172" s="1"/>
      <c r="P172" s="1"/>
      <c r="Q172" s="1"/>
      <c r="R172" s="1"/>
      <c r="S172" s="1"/>
      <c r="T172" s="1"/>
      <c r="U172" s="1"/>
      <c r="V172" s="1"/>
      <c r="W172" s="1"/>
      <c r="X172" s="1"/>
      <c r="Y172" s="1"/>
      <c r="Z172" s="1"/>
    </row>
    <row r="173" spans="1:26" ht="13.5" customHeight="1" x14ac:dyDescent="0.2">
      <c r="A173" s="1"/>
      <c r="B173" s="1"/>
      <c r="C173" s="1"/>
      <c r="D173" s="2"/>
      <c r="E173" s="1"/>
      <c r="F173" s="1"/>
      <c r="G173" s="1"/>
      <c r="H173" s="1"/>
      <c r="I173" s="1"/>
      <c r="J173" s="1"/>
      <c r="K173" s="1"/>
      <c r="L173" s="1"/>
      <c r="M173" s="1"/>
      <c r="N173" s="1"/>
      <c r="O173" s="1"/>
      <c r="P173" s="1"/>
      <c r="Q173" s="1"/>
      <c r="R173" s="1"/>
      <c r="S173" s="1"/>
      <c r="T173" s="1"/>
      <c r="U173" s="1"/>
      <c r="V173" s="1"/>
      <c r="W173" s="1"/>
      <c r="X173" s="1"/>
      <c r="Y173" s="1"/>
      <c r="Z173" s="1"/>
    </row>
    <row r="174" spans="1:26" ht="13.5" customHeight="1" x14ac:dyDescent="0.2">
      <c r="A174" s="1"/>
      <c r="B174" s="1"/>
      <c r="C174" s="1"/>
      <c r="D174" s="2"/>
      <c r="E174" s="1"/>
      <c r="F174" s="1"/>
      <c r="G174" s="1"/>
      <c r="H174" s="1"/>
      <c r="I174" s="1"/>
      <c r="J174" s="1"/>
      <c r="K174" s="1"/>
      <c r="L174" s="1"/>
      <c r="M174" s="1"/>
      <c r="N174" s="1"/>
      <c r="O174" s="1"/>
      <c r="P174" s="1"/>
      <c r="Q174" s="1"/>
      <c r="R174" s="1"/>
      <c r="S174" s="1"/>
      <c r="T174" s="1"/>
      <c r="U174" s="1"/>
      <c r="V174" s="1"/>
      <c r="W174" s="1"/>
      <c r="X174" s="1"/>
      <c r="Y174" s="1"/>
      <c r="Z174" s="1"/>
    </row>
    <row r="175" spans="1:26" ht="13.5" customHeight="1" x14ac:dyDescent="0.2">
      <c r="A175" s="1"/>
      <c r="B175" s="1"/>
      <c r="C175" s="1"/>
      <c r="D175" s="2"/>
      <c r="E175" s="1"/>
      <c r="F175" s="1"/>
      <c r="G175" s="1"/>
      <c r="H175" s="1"/>
      <c r="I175" s="1"/>
      <c r="J175" s="1"/>
      <c r="K175" s="1"/>
      <c r="L175" s="1"/>
      <c r="M175" s="1"/>
      <c r="N175" s="1"/>
      <c r="O175" s="1"/>
      <c r="P175" s="1"/>
      <c r="Q175" s="1"/>
      <c r="R175" s="1"/>
      <c r="S175" s="1"/>
      <c r="T175" s="1"/>
      <c r="U175" s="1"/>
      <c r="V175" s="1"/>
      <c r="W175" s="1"/>
      <c r="X175" s="1"/>
      <c r="Y175" s="1"/>
      <c r="Z175" s="1"/>
    </row>
    <row r="176" spans="1:26" ht="13.5" customHeight="1" x14ac:dyDescent="0.2">
      <c r="A176" s="1"/>
      <c r="B176" s="1"/>
      <c r="C176" s="1"/>
      <c r="D176" s="2"/>
      <c r="E176" s="1"/>
      <c r="F176" s="1"/>
      <c r="G176" s="1"/>
      <c r="H176" s="1"/>
      <c r="I176" s="1"/>
      <c r="J176" s="1"/>
      <c r="K176" s="1"/>
      <c r="L176" s="1"/>
      <c r="M176" s="1"/>
      <c r="N176" s="1"/>
      <c r="O176" s="1"/>
      <c r="P176" s="1"/>
      <c r="Q176" s="1"/>
      <c r="R176" s="1"/>
      <c r="S176" s="1"/>
      <c r="T176" s="1"/>
      <c r="U176" s="1"/>
      <c r="V176" s="1"/>
      <c r="W176" s="1"/>
      <c r="X176" s="1"/>
      <c r="Y176" s="1"/>
      <c r="Z176" s="1"/>
    </row>
    <row r="177" spans="1:26" ht="13.5" customHeight="1" x14ac:dyDescent="0.2">
      <c r="A177" s="1"/>
      <c r="B177" s="1"/>
      <c r="C177" s="1"/>
      <c r="D177" s="2"/>
      <c r="E177" s="1"/>
      <c r="F177" s="1"/>
      <c r="G177" s="1"/>
      <c r="H177" s="1"/>
      <c r="I177" s="1"/>
      <c r="J177" s="1"/>
      <c r="K177" s="1"/>
      <c r="L177" s="1"/>
      <c r="M177" s="1"/>
      <c r="N177" s="1"/>
      <c r="O177" s="1"/>
      <c r="P177" s="1"/>
      <c r="Q177" s="1"/>
      <c r="R177" s="1"/>
      <c r="S177" s="1"/>
      <c r="T177" s="1"/>
      <c r="U177" s="1"/>
      <c r="V177" s="1"/>
      <c r="W177" s="1"/>
      <c r="X177" s="1"/>
      <c r="Y177" s="1"/>
      <c r="Z177" s="1"/>
    </row>
    <row r="178" spans="1:26" ht="13.5" customHeight="1" x14ac:dyDescent="0.2">
      <c r="A178" s="1"/>
      <c r="B178" s="1"/>
      <c r="C178" s="1"/>
      <c r="D178" s="2"/>
      <c r="E178" s="1"/>
      <c r="F178" s="1"/>
      <c r="G178" s="1"/>
      <c r="H178" s="1"/>
      <c r="I178" s="1"/>
      <c r="J178" s="1"/>
      <c r="K178" s="1"/>
      <c r="L178" s="1"/>
      <c r="M178" s="1"/>
      <c r="N178" s="1"/>
      <c r="O178" s="1"/>
      <c r="P178" s="1"/>
      <c r="Q178" s="1"/>
      <c r="R178" s="1"/>
      <c r="S178" s="1"/>
      <c r="T178" s="1"/>
      <c r="U178" s="1"/>
      <c r="V178" s="1"/>
      <c r="W178" s="1"/>
      <c r="X178" s="1"/>
      <c r="Y178" s="1"/>
      <c r="Z178" s="1"/>
    </row>
    <row r="179" spans="1:26" ht="13.5" customHeight="1" x14ac:dyDescent="0.2">
      <c r="A179" s="1"/>
      <c r="B179" s="1"/>
      <c r="C179" s="1"/>
      <c r="D179" s="2"/>
      <c r="E179" s="1"/>
      <c r="F179" s="1"/>
      <c r="G179" s="1"/>
      <c r="H179" s="1"/>
      <c r="I179" s="1"/>
      <c r="J179" s="1"/>
      <c r="K179" s="1"/>
      <c r="L179" s="1"/>
      <c r="M179" s="1"/>
      <c r="N179" s="1"/>
      <c r="O179" s="1"/>
      <c r="P179" s="1"/>
      <c r="Q179" s="1"/>
      <c r="R179" s="1"/>
      <c r="S179" s="1"/>
      <c r="T179" s="1"/>
      <c r="U179" s="1"/>
      <c r="V179" s="1"/>
      <c r="W179" s="1"/>
      <c r="X179" s="1"/>
      <c r="Y179" s="1"/>
      <c r="Z179" s="1"/>
    </row>
    <row r="180" spans="1:26" ht="13.5" customHeight="1" x14ac:dyDescent="0.2">
      <c r="A180" s="1"/>
      <c r="B180" s="1"/>
      <c r="C180" s="1"/>
      <c r="D180" s="2"/>
      <c r="E180" s="1"/>
      <c r="F180" s="1"/>
      <c r="G180" s="1"/>
      <c r="H180" s="1"/>
      <c r="I180" s="1"/>
      <c r="J180" s="1"/>
      <c r="K180" s="1"/>
      <c r="L180" s="1"/>
      <c r="M180" s="1"/>
      <c r="N180" s="1"/>
      <c r="O180" s="1"/>
      <c r="P180" s="1"/>
      <c r="Q180" s="1"/>
      <c r="R180" s="1"/>
      <c r="S180" s="1"/>
      <c r="T180" s="1"/>
      <c r="U180" s="1"/>
      <c r="V180" s="1"/>
      <c r="W180" s="1"/>
      <c r="X180" s="1"/>
      <c r="Y180" s="1"/>
      <c r="Z180" s="1"/>
    </row>
    <row r="181" spans="1:26" ht="13.5" customHeight="1" x14ac:dyDescent="0.2">
      <c r="A181" s="1"/>
      <c r="B181" s="1"/>
      <c r="C181" s="1"/>
      <c r="D181" s="2"/>
      <c r="E181" s="1"/>
      <c r="F181" s="1"/>
      <c r="G181" s="1"/>
      <c r="H181" s="1"/>
      <c r="I181" s="1"/>
      <c r="J181" s="1"/>
      <c r="K181" s="1"/>
      <c r="L181" s="1"/>
      <c r="M181" s="1"/>
      <c r="N181" s="1"/>
      <c r="O181" s="1"/>
      <c r="P181" s="1"/>
      <c r="Q181" s="1"/>
      <c r="R181" s="1"/>
      <c r="S181" s="1"/>
      <c r="T181" s="1"/>
      <c r="U181" s="1"/>
      <c r="V181" s="1"/>
      <c r="W181" s="1"/>
      <c r="X181" s="1"/>
      <c r="Y181" s="1"/>
      <c r="Z181" s="1"/>
    </row>
    <row r="182" spans="1:26" ht="13.5" customHeight="1" x14ac:dyDescent="0.2">
      <c r="A182" s="1"/>
      <c r="B182" s="1"/>
      <c r="C182" s="1"/>
      <c r="D182" s="2"/>
      <c r="E182" s="1"/>
      <c r="F182" s="1"/>
      <c r="G182" s="1"/>
      <c r="H182" s="1"/>
      <c r="I182" s="1"/>
      <c r="J182" s="1"/>
      <c r="K182" s="1"/>
      <c r="L182" s="1"/>
      <c r="M182" s="1"/>
      <c r="N182" s="1"/>
      <c r="O182" s="1"/>
      <c r="P182" s="1"/>
      <c r="Q182" s="1"/>
      <c r="R182" s="1"/>
      <c r="S182" s="1"/>
      <c r="T182" s="1"/>
      <c r="U182" s="1"/>
      <c r="V182" s="1"/>
      <c r="W182" s="1"/>
      <c r="X182" s="1"/>
      <c r="Y182" s="1"/>
      <c r="Z182" s="1"/>
    </row>
    <row r="183" spans="1:26" ht="13.5" customHeight="1" x14ac:dyDescent="0.2">
      <c r="A183" s="1"/>
      <c r="B183" s="1"/>
      <c r="C183" s="1"/>
      <c r="D183" s="2"/>
      <c r="E183" s="1"/>
      <c r="F183" s="1"/>
      <c r="G183" s="1"/>
      <c r="H183" s="1"/>
      <c r="I183" s="1"/>
      <c r="J183" s="1"/>
      <c r="K183" s="1"/>
      <c r="L183" s="1"/>
      <c r="M183" s="1"/>
      <c r="N183" s="1"/>
      <c r="O183" s="1"/>
      <c r="P183" s="1"/>
      <c r="Q183" s="1"/>
      <c r="R183" s="1"/>
      <c r="S183" s="1"/>
      <c r="T183" s="1"/>
      <c r="U183" s="1"/>
      <c r="V183" s="1"/>
      <c r="W183" s="1"/>
      <c r="X183" s="1"/>
      <c r="Y183" s="1"/>
      <c r="Z183" s="1"/>
    </row>
    <row r="184" spans="1:26" ht="13.5" customHeight="1" x14ac:dyDescent="0.2">
      <c r="A184" s="1"/>
      <c r="B184" s="1"/>
      <c r="C184" s="1"/>
      <c r="D184" s="2"/>
      <c r="E184" s="1"/>
      <c r="F184" s="1"/>
      <c r="G184" s="1"/>
      <c r="H184" s="1"/>
      <c r="I184" s="1"/>
      <c r="J184" s="1"/>
      <c r="K184" s="1"/>
      <c r="L184" s="1"/>
      <c r="M184" s="1"/>
      <c r="N184" s="1"/>
      <c r="O184" s="1"/>
      <c r="P184" s="1"/>
      <c r="Q184" s="1"/>
      <c r="R184" s="1"/>
      <c r="S184" s="1"/>
      <c r="T184" s="1"/>
      <c r="U184" s="1"/>
      <c r="V184" s="1"/>
      <c r="W184" s="1"/>
      <c r="X184" s="1"/>
      <c r="Y184" s="1"/>
      <c r="Z184" s="1"/>
    </row>
    <row r="185" spans="1:26" ht="13.5" customHeight="1" x14ac:dyDescent="0.2">
      <c r="A185" s="1"/>
      <c r="B185" s="1"/>
      <c r="C185" s="1"/>
      <c r="D185" s="2"/>
      <c r="E185" s="1"/>
      <c r="F185" s="1"/>
      <c r="G185" s="1"/>
      <c r="H185" s="1"/>
      <c r="I185" s="1"/>
      <c r="J185" s="1"/>
      <c r="K185" s="1"/>
      <c r="L185" s="1"/>
      <c r="M185" s="1"/>
      <c r="N185" s="1"/>
      <c r="O185" s="1"/>
      <c r="P185" s="1"/>
      <c r="Q185" s="1"/>
      <c r="R185" s="1"/>
      <c r="S185" s="1"/>
      <c r="T185" s="1"/>
      <c r="U185" s="1"/>
      <c r="V185" s="1"/>
      <c r="W185" s="1"/>
      <c r="X185" s="1"/>
      <c r="Y185" s="1"/>
      <c r="Z185" s="1"/>
    </row>
    <row r="186" spans="1:26" ht="13.5" customHeight="1" x14ac:dyDescent="0.2">
      <c r="A186" s="1"/>
      <c r="B186" s="1"/>
      <c r="C186" s="1"/>
      <c r="D186" s="2"/>
      <c r="E186" s="1"/>
      <c r="F186" s="1"/>
      <c r="G186" s="1"/>
      <c r="H186" s="1"/>
      <c r="I186" s="1"/>
      <c r="J186" s="1"/>
      <c r="K186" s="1"/>
      <c r="L186" s="1"/>
      <c r="M186" s="1"/>
      <c r="N186" s="1"/>
      <c r="O186" s="1"/>
      <c r="P186" s="1"/>
      <c r="Q186" s="1"/>
      <c r="R186" s="1"/>
      <c r="S186" s="1"/>
      <c r="T186" s="1"/>
      <c r="U186" s="1"/>
      <c r="V186" s="1"/>
      <c r="W186" s="1"/>
      <c r="X186" s="1"/>
      <c r="Y186" s="1"/>
      <c r="Z186" s="1"/>
    </row>
    <row r="187" spans="1:26" ht="13.5" customHeight="1" x14ac:dyDescent="0.2">
      <c r="A187" s="1"/>
      <c r="B187" s="1"/>
      <c r="C187" s="1"/>
      <c r="D187" s="2"/>
      <c r="E187" s="1"/>
      <c r="F187" s="1"/>
      <c r="G187" s="1"/>
      <c r="H187" s="1"/>
      <c r="I187" s="1"/>
      <c r="J187" s="1"/>
      <c r="K187" s="1"/>
      <c r="L187" s="1"/>
      <c r="M187" s="1"/>
      <c r="N187" s="1"/>
      <c r="O187" s="1"/>
      <c r="P187" s="1"/>
      <c r="Q187" s="1"/>
      <c r="R187" s="1"/>
      <c r="S187" s="1"/>
      <c r="T187" s="1"/>
      <c r="U187" s="1"/>
      <c r="V187" s="1"/>
      <c r="W187" s="1"/>
      <c r="X187" s="1"/>
      <c r="Y187" s="1"/>
      <c r="Z187" s="1"/>
    </row>
    <row r="188" spans="1:26" ht="13.5" customHeight="1" x14ac:dyDescent="0.2">
      <c r="A188" s="1"/>
      <c r="B188" s="1"/>
      <c r="C188" s="1"/>
      <c r="D188" s="2"/>
      <c r="E188" s="1"/>
      <c r="F188" s="1"/>
      <c r="G188" s="1"/>
      <c r="H188" s="1"/>
      <c r="I188" s="1"/>
      <c r="J188" s="1"/>
      <c r="K188" s="1"/>
      <c r="L188" s="1"/>
      <c r="M188" s="1"/>
      <c r="N188" s="1"/>
      <c r="O188" s="1"/>
      <c r="P188" s="1"/>
      <c r="Q188" s="1"/>
      <c r="R188" s="1"/>
      <c r="S188" s="1"/>
      <c r="T188" s="1"/>
      <c r="U188" s="1"/>
      <c r="V188" s="1"/>
      <c r="W188" s="1"/>
      <c r="X188" s="1"/>
      <c r="Y188" s="1"/>
      <c r="Z188" s="1"/>
    </row>
    <row r="189" spans="1:26" ht="13.5" customHeight="1" x14ac:dyDescent="0.2">
      <c r="A189" s="1"/>
      <c r="B189" s="1"/>
      <c r="C189" s="1"/>
      <c r="D189" s="2"/>
      <c r="E189" s="1"/>
      <c r="F189" s="1"/>
      <c r="G189" s="1"/>
      <c r="H189" s="1"/>
      <c r="I189" s="1"/>
      <c r="J189" s="1"/>
      <c r="K189" s="1"/>
      <c r="L189" s="1"/>
      <c r="M189" s="1"/>
      <c r="N189" s="1"/>
      <c r="O189" s="1"/>
      <c r="P189" s="1"/>
      <c r="Q189" s="1"/>
      <c r="R189" s="1"/>
      <c r="S189" s="1"/>
      <c r="T189" s="1"/>
      <c r="U189" s="1"/>
      <c r="V189" s="1"/>
      <c r="W189" s="1"/>
      <c r="X189" s="1"/>
      <c r="Y189" s="1"/>
      <c r="Z189" s="1"/>
    </row>
    <row r="190" spans="1:26" ht="13.5" customHeight="1" x14ac:dyDescent="0.2">
      <c r="A190" s="1"/>
      <c r="B190" s="1"/>
      <c r="C190" s="1"/>
      <c r="D190" s="2"/>
      <c r="E190" s="1"/>
      <c r="F190" s="1"/>
      <c r="G190" s="1"/>
      <c r="H190" s="1"/>
      <c r="I190" s="1"/>
      <c r="J190" s="1"/>
      <c r="K190" s="1"/>
      <c r="L190" s="1"/>
      <c r="M190" s="1"/>
      <c r="N190" s="1"/>
      <c r="O190" s="1"/>
      <c r="P190" s="1"/>
      <c r="Q190" s="1"/>
      <c r="R190" s="1"/>
      <c r="S190" s="1"/>
      <c r="T190" s="1"/>
      <c r="U190" s="1"/>
      <c r="V190" s="1"/>
      <c r="W190" s="1"/>
      <c r="X190" s="1"/>
      <c r="Y190" s="1"/>
      <c r="Z190" s="1"/>
    </row>
    <row r="191" spans="1:26" ht="13.5" customHeight="1" x14ac:dyDescent="0.2">
      <c r="A191" s="1"/>
      <c r="B191" s="1"/>
      <c r="C191" s="1"/>
      <c r="D191" s="2"/>
      <c r="E191" s="1"/>
      <c r="F191" s="1"/>
      <c r="G191" s="1"/>
      <c r="H191" s="1"/>
      <c r="I191" s="1"/>
      <c r="J191" s="1"/>
      <c r="K191" s="1"/>
      <c r="L191" s="1"/>
      <c r="M191" s="1"/>
      <c r="N191" s="1"/>
      <c r="O191" s="1"/>
      <c r="P191" s="1"/>
      <c r="Q191" s="1"/>
      <c r="R191" s="1"/>
      <c r="S191" s="1"/>
      <c r="T191" s="1"/>
      <c r="U191" s="1"/>
      <c r="V191" s="1"/>
      <c r="W191" s="1"/>
      <c r="X191" s="1"/>
      <c r="Y191" s="1"/>
      <c r="Z191" s="1"/>
    </row>
    <row r="192" spans="1:26" ht="13.5" customHeight="1" x14ac:dyDescent="0.2">
      <c r="A192" s="1"/>
      <c r="B192" s="1"/>
      <c r="C192" s="1"/>
      <c r="D192" s="2"/>
      <c r="E192" s="1"/>
      <c r="F192" s="1"/>
      <c r="G192" s="1"/>
      <c r="H192" s="1"/>
      <c r="I192" s="1"/>
      <c r="J192" s="1"/>
      <c r="K192" s="1"/>
      <c r="L192" s="1"/>
      <c r="M192" s="1"/>
      <c r="N192" s="1"/>
      <c r="O192" s="1"/>
      <c r="P192" s="1"/>
      <c r="Q192" s="1"/>
      <c r="R192" s="1"/>
      <c r="S192" s="1"/>
      <c r="T192" s="1"/>
      <c r="U192" s="1"/>
      <c r="V192" s="1"/>
      <c r="W192" s="1"/>
      <c r="X192" s="1"/>
      <c r="Y192" s="1"/>
      <c r="Z192" s="1"/>
    </row>
    <row r="193" spans="1:26" ht="13.5" customHeight="1" x14ac:dyDescent="0.2">
      <c r="A193" s="1"/>
      <c r="B193" s="1"/>
      <c r="C193" s="1"/>
      <c r="D193" s="2"/>
      <c r="E193" s="1"/>
      <c r="F193" s="1"/>
      <c r="G193" s="1"/>
      <c r="H193" s="1"/>
      <c r="I193" s="1"/>
      <c r="J193" s="1"/>
      <c r="K193" s="1"/>
      <c r="L193" s="1"/>
      <c r="M193" s="1"/>
      <c r="N193" s="1"/>
      <c r="O193" s="1"/>
      <c r="P193" s="1"/>
      <c r="Q193" s="1"/>
      <c r="R193" s="1"/>
      <c r="S193" s="1"/>
      <c r="T193" s="1"/>
      <c r="U193" s="1"/>
      <c r="V193" s="1"/>
      <c r="W193" s="1"/>
      <c r="X193" s="1"/>
      <c r="Y193" s="1"/>
      <c r="Z193" s="1"/>
    </row>
    <row r="194" spans="1:26" ht="13.5" customHeight="1" x14ac:dyDescent="0.2">
      <c r="A194" s="1"/>
      <c r="B194" s="1"/>
      <c r="C194" s="1"/>
      <c r="D194" s="2"/>
      <c r="E194" s="1"/>
      <c r="F194" s="1"/>
      <c r="G194" s="1"/>
      <c r="H194" s="1"/>
      <c r="I194" s="1"/>
      <c r="J194" s="1"/>
      <c r="K194" s="1"/>
      <c r="L194" s="1"/>
      <c r="M194" s="1"/>
      <c r="N194" s="1"/>
      <c r="O194" s="1"/>
      <c r="P194" s="1"/>
      <c r="Q194" s="1"/>
      <c r="R194" s="1"/>
      <c r="S194" s="1"/>
      <c r="T194" s="1"/>
      <c r="U194" s="1"/>
      <c r="V194" s="1"/>
      <c r="W194" s="1"/>
      <c r="X194" s="1"/>
      <c r="Y194" s="1"/>
      <c r="Z194" s="1"/>
    </row>
    <row r="195" spans="1:26" ht="13.5" customHeight="1" x14ac:dyDescent="0.2">
      <c r="A195" s="1"/>
      <c r="B195" s="1"/>
      <c r="C195" s="1"/>
      <c r="D195" s="2"/>
      <c r="E195" s="1"/>
      <c r="F195" s="1"/>
      <c r="G195" s="1"/>
      <c r="H195" s="1"/>
      <c r="I195" s="1"/>
      <c r="J195" s="1"/>
      <c r="K195" s="1"/>
      <c r="L195" s="1"/>
      <c r="M195" s="1"/>
      <c r="N195" s="1"/>
      <c r="O195" s="1"/>
      <c r="P195" s="1"/>
      <c r="Q195" s="1"/>
      <c r="R195" s="1"/>
      <c r="S195" s="1"/>
      <c r="T195" s="1"/>
      <c r="U195" s="1"/>
      <c r="V195" s="1"/>
      <c r="W195" s="1"/>
      <c r="X195" s="1"/>
      <c r="Y195" s="1"/>
      <c r="Z195" s="1"/>
    </row>
    <row r="196" spans="1:26" ht="13.5" customHeight="1" x14ac:dyDescent="0.2">
      <c r="A196" s="1"/>
      <c r="B196" s="1"/>
      <c r="C196" s="1"/>
      <c r="D196" s="2"/>
      <c r="E196" s="1"/>
      <c r="F196" s="1"/>
      <c r="G196" s="1"/>
      <c r="H196" s="1"/>
      <c r="I196" s="1"/>
      <c r="J196" s="1"/>
      <c r="K196" s="1"/>
      <c r="L196" s="1"/>
      <c r="M196" s="1"/>
      <c r="N196" s="1"/>
      <c r="O196" s="1"/>
      <c r="P196" s="1"/>
      <c r="Q196" s="1"/>
      <c r="R196" s="1"/>
      <c r="S196" s="1"/>
      <c r="T196" s="1"/>
      <c r="U196" s="1"/>
      <c r="V196" s="1"/>
      <c r="W196" s="1"/>
      <c r="X196" s="1"/>
      <c r="Y196" s="1"/>
      <c r="Z196" s="1"/>
    </row>
    <row r="197" spans="1:26" ht="13.5" customHeight="1" x14ac:dyDescent="0.2">
      <c r="A197" s="1"/>
      <c r="B197" s="1"/>
      <c r="C197" s="1"/>
      <c r="D197" s="2"/>
      <c r="E197" s="1"/>
      <c r="F197" s="1"/>
      <c r="G197" s="1"/>
      <c r="H197" s="1"/>
      <c r="I197" s="1"/>
      <c r="J197" s="1"/>
      <c r="K197" s="1"/>
      <c r="L197" s="1"/>
      <c r="M197" s="1"/>
      <c r="N197" s="1"/>
      <c r="O197" s="1"/>
      <c r="P197" s="1"/>
      <c r="Q197" s="1"/>
      <c r="R197" s="1"/>
      <c r="S197" s="1"/>
      <c r="T197" s="1"/>
      <c r="U197" s="1"/>
      <c r="V197" s="1"/>
      <c r="W197" s="1"/>
      <c r="X197" s="1"/>
      <c r="Y197" s="1"/>
      <c r="Z197" s="1"/>
    </row>
    <row r="198" spans="1:26" ht="13.5" customHeight="1" x14ac:dyDescent="0.2">
      <c r="A198" s="1"/>
      <c r="B198" s="1"/>
      <c r="C198" s="1"/>
      <c r="D198" s="2"/>
      <c r="E198" s="1"/>
      <c r="F198" s="1"/>
      <c r="G198" s="1"/>
      <c r="H198" s="1"/>
      <c r="I198" s="1"/>
      <c r="J198" s="1"/>
      <c r="K198" s="1"/>
      <c r="L198" s="1"/>
      <c r="M198" s="1"/>
      <c r="N198" s="1"/>
      <c r="O198" s="1"/>
      <c r="P198" s="1"/>
      <c r="Q198" s="1"/>
      <c r="R198" s="1"/>
      <c r="S198" s="1"/>
      <c r="T198" s="1"/>
      <c r="U198" s="1"/>
      <c r="V198" s="1"/>
      <c r="W198" s="1"/>
      <c r="X198" s="1"/>
      <c r="Y198" s="1"/>
      <c r="Z198" s="1"/>
    </row>
    <row r="199" spans="1:26" ht="13.5" customHeight="1" x14ac:dyDescent="0.2">
      <c r="A199" s="1"/>
      <c r="B199" s="1"/>
      <c r="C199" s="1"/>
      <c r="D199" s="2"/>
      <c r="E199" s="1"/>
      <c r="F199" s="1"/>
      <c r="G199" s="1"/>
      <c r="H199" s="1"/>
      <c r="I199" s="1"/>
      <c r="J199" s="1"/>
      <c r="K199" s="1"/>
      <c r="L199" s="1"/>
      <c r="M199" s="1"/>
      <c r="N199" s="1"/>
      <c r="O199" s="1"/>
      <c r="P199" s="1"/>
      <c r="Q199" s="1"/>
      <c r="R199" s="1"/>
      <c r="S199" s="1"/>
      <c r="T199" s="1"/>
      <c r="U199" s="1"/>
      <c r="V199" s="1"/>
      <c r="W199" s="1"/>
      <c r="X199" s="1"/>
      <c r="Y199" s="1"/>
      <c r="Z199" s="1"/>
    </row>
    <row r="200" spans="1:26" ht="13.5" customHeight="1" x14ac:dyDescent="0.2">
      <c r="A200" s="1"/>
      <c r="B200" s="1"/>
      <c r="C200" s="1"/>
      <c r="D200" s="2"/>
      <c r="E200" s="1"/>
      <c r="F200" s="1"/>
      <c r="G200" s="1"/>
      <c r="H200" s="1"/>
      <c r="I200" s="1"/>
      <c r="J200" s="1"/>
      <c r="K200" s="1"/>
      <c r="L200" s="1"/>
      <c r="M200" s="1"/>
      <c r="N200" s="1"/>
      <c r="O200" s="1"/>
      <c r="P200" s="1"/>
      <c r="Q200" s="1"/>
      <c r="R200" s="1"/>
      <c r="S200" s="1"/>
      <c r="T200" s="1"/>
      <c r="U200" s="1"/>
      <c r="V200" s="1"/>
      <c r="W200" s="1"/>
      <c r="X200" s="1"/>
      <c r="Y200" s="1"/>
      <c r="Z200" s="1"/>
    </row>
    <row r="201" spans="1:26" ht="13.5" customHeight="1" x14ac:dyDescent="0.2">
      <c r="A201" s="1"/>
      <c r="B201" s="1"/>
      <c r="C201" s="1"/>
      <c r="D201" s="2"/>
      <c r="E201" s="1"/>
      <c r="F201" s="1"/>
      <c r="G201" s="1"/>
      <c r="H201" s="1"/>
      <c r="I201" s="1"/>
      <c r="J201" s="1"/>
      <c r="K201" s="1"/>
      <c r="L201" s="1"/>
      <c r="M201" s="1"/>
      <c r="N201" s="1"/>
      <c r="O201" s="1"/>
      <c r="P201" s="1"/>
      <c r="Q201" s="1"/>
      <c r="R201" s="1"/>
      <c r="S201" s="1"/>
      <c r="T201" s="1"/>
      <c r="U201" s="1"/>
      <c r="V201" s="1"/>
      <c r="W201" s="1"/>
      <c r="X201" s="1"/>
      <c r="Y201" s="1"/>
      <c r="Z201" s="1"/>
    </row>
    <row r="202" spans="1:26" ht="13.5" customHeight="1" x14ac:dyDescent="0.2">
      <c r="A202" s="1"/>
      <c r="B202" s="1"/>
      <c r="C202" s="1"/>
      <c r="D202" s="2"/>
      <c r="E202" s="1"/>
      <c r="F202" s="1"/>
      <c r="G202" s="1"/>
      <c r="H202" s="1"/>
      <c r="I202" s="1"/>
      <c r="J202" s="1"/>
      <c r="K202" s="1"/>
      <c r="L202" s="1"/>
      <c r="M202" s="1"/>
      <c r="N202" s="1"/>
      <c r="O202" s="1"/>
      <c r="P202" s="1"/>
      <c r="Q202" s="1"/>
      <c r="R202" s="1"/>
      <c r="S202" s="1"/>
      <c r="T202" s="1"/>
      <c r="U202" s="1"/>
      <c r="V202" s="1"/>
      <c r="W202" s="1"/>
      <c r="X202" s="1"/>
      <c r="Y202" s="1"/>
      <c r="Z202" s="1"/>
    </row>
    <row r="203" spans="1:26" ht="13.5" customHeight="1" x14ac:dyDescent="0.2">
      <c r="A203" s="1"/>
      <c r="B203" s="1"/>
      <c r="C203" s="1"/>
      <c r="D203" s="2"/>
      <c r="E203" s="1"/>
      <c r="F203" s="1"/>
      <c r="G203" s="1"/>
      <c r="H203" s="1"/>
      <c r="I203" s="1"/>
      <c r="J203" s="1"/>
      <c r="K203" s="1"/>
      <c r="L203" s="1"/>
      <c r="M203" s="1"/>
      <c r="N203" s="1"/>
      <c r="O203" s="1"/>
      <c r="P203" s="1"/>
      <c r="Q203" s="1"/>
      <c r="R203" s="1"/>
      <c r="S203" s="1"/>
      <c r="T203" s="1"/>
      <c r="U203" s="1"/>
      <c r="V203" s="1"/>
      <c r="W203" s="1"/>
      <c r="X203" s="1"/>
      <c r="Y203" s="1"/>
      <c r="Z203" s="1"/>
    </row>
    <row r="204" spans="1:26" ht="13.5" customHeight="1" x14ac:dyDescent="0.2">
      <c r="A204" s="1"/>
      <c r="B204" s="1"/>
      <c r="C204" s="1"/>
      <c r="D204" s="2"/>
      <c r="E204" s="1"/>
      <c r="F204" s="1"/>
      <c r="G204" s="1"/>
      <c r="H204" s="1"/>
      <c r="I204" s="1"/>
      <c r="J204" s="1"/>
      <c r="K204" s="1"/>
      <c r="L204" s="1"/>
      <c r="M204" s="1"/>
      <c r="N204" s="1"/>
      <c r="O204" s="1"/>
      <c r="P204" s="1"/>
      <c r="Q204" s="1"/>
      <c r="R204" s="1"/>
      <c r="S204" s="1"/>
      <c r="T204" s="1"/>
      <c r="U204" s="1"/>
      <c r="V204" s="1"/>
      <c r="W204" s="1"/>
      <c r="X204" s="1"/>
      <c r="Y204" s="1"/>
      <c r="Z204" s="1"/>
    </row>
    <row r="205" spans="1:26" ht="13.5" customHeight="1" x14ac:dyDescent="0.2">
      <c r="A205" s="1"/>
      <c r="B205" s="1"/>
      <c r="C205" s="1"/>
      <c r="D205" s="2"/>
      <c r="E205" s="1"/>
      <c r="F205" s="1"/>
      <c r="G205" s="1"/>
      <c r="H205" s="1"/>
      <c r="I205" s="1"/>
      <c r="J205" s="1"/>
      <c r="K205" s="1"/>
      <c r="L205" s="1"/>
      <c r="M205" s="1"/>
      <c r="N205" s="1"/>
      <c r="O205" s="1"/>
      <c r="P205" s="1"/>
      <c r="Q205" s="1"/>
      <c r="R205" s="1"/>
      <c r="S205" s="1"/>
      <c r="T205" s="1"/>
      <c r="U205" s="1"/>
      <c r="V205" s="1"/>
      <c r="W205" s="1"/>
      <c r="X205" s="1"/>
      <c r="Y205" s="1"/>
      <c r="Z205" s="1"/>
    </row>
    <row r="206" spans="1:26" ht="13.5" customHeight="1" x14ac:dyDescent="0.2">
      <c r="A206" s="1"/>
      <c r="B206" s="1"/>
      <c r="C206" s="1"/>
      <c r="D206" s="2"/>
      <c r="E206" s="1"/>
      <c r="F206" s="1"/>
      <c r="G206" s="1"/>
      <c r="H206" s="1"/>
      <c r="I206" s="1"/>
      <c r="J206" s="1"/>
      <c r="K206" s="1"/>
      <c r="L206" s="1"/>
      <c r="M206" s="1"/>
      <c r="N206" s="1"/>
      <c r="O206" s="1"/>
      <c r="P206" s="1"/>
      <c r="Q206" s="1"/>
      <c r="R206" s="1"/>
      <c r="S206" s="1"/>
      <c r="T206" s="1"/>
      <c r="U206" s="1"/>
      <c r="V206" s="1"/>
      <c r="W206" s="1"/>
      <c r="X206" s="1"/>
      <c r="Y206" s="1"/>
      <c r="Z206" s="1"/>
    </row>
    <row r="207" spans="1:26" ht="13.5" customHeight="1" x14ac:dyDescent="0.2">
      <c r="A207" s="1"/>
      <c r="B207" s="1"/>
      <c r="C207" s="1"/>
      <c r="D207" s="2"/>
      <c r="E207" s="1"/>
      <c r="F207" s="1"/>
      <c r="G207" s="1"/>
      <c r="H207" s="1"/>
      <c r="I207" s="1"/>
      <c r="J207" s="1"/>
      <c r="K207" s="1"/>
      <c r="L207" s="1"/>
      <c r="M207" s="1"/>
      <c r="N207" s="1"/>
      <c r="O207" s="1"/>
      <c r="P207" s="1"/>
      <c r="Q207" s="1"/>
      <c r="R207" s="1"/>
      <c r="S207" s="1"/>
      <c r="T207" s="1"/>
      <c r="U207" s="1"/>
      <c r="V207" s="1"/>
      <c r="W207" s="1"/>
      <c r="X207" s="1"/>
      <c r="Y207" s="1"/>
      <c r="Z207" s="1"/>
    </row>
    <row r="208" spans="1:26" ht="13.5" customHeight="1" x14ac:dyDescent="0.2">
      <c r="A208" s="1"/>
      <c r="B208" s="1"/>
      <c r="C208" s="1"/>
      <c r="D208" s="2"/>
      <c r="E208" s="1"/>
      <c r="F208" s="1"/>
      <c r="G208" s="1"/>
      <c r="H208" s="1"/>
      <c r="I208" s="1"/>
      <c r="J208" s="1"/>
      <c r="K208" s="1"/>
      <c r="L208" s="1"/>
      <c r="M208" s="1"/>
      <c r="N208" s="1"/>
      <c r="O208" s="1"/>
      <c r="P208" s="1"/>
      <c r="Q208" s="1"/>
      <c r="R208" s="1"/>
      <c r="S208" s="1"/>
      <c r="T208" s="1"/>
      <c r="U208" s="1"/>
      <c r="V208" s="1"/>
      <c r="W208" s="1"/>
      <c r="X208" s="1"/>
      <c r="Y208" s="1"/>
      <c r="Z208" s="1"/>
    </row>
    <row r="209" spans="1:26" ht="13.5" customHeight="1" x14ac:dyDescent="0.2">
      <c r="A209" s="1"/>
      <c r="B209" s="1"/>
      <c r="C209" s="1"/>
      <c r="D209" s="2"/>
      <c r="E209" s="1"/>
      <c r="F209" s="1"/>
      <c r="G209" s="1"/>
      <c r="H209" s="1"/>
      <c r="I209" s="1"/>
      <c r="J209" s="1"/>
      <c r="K209" s="1"/>
      <c r="L209" s="1"/>
      <c r="M209" s="1"/>
      <c r="N209" s="1"/>
      <c r="O209" s="1"/>
      <c r="P209" s="1"/>
      <c r="Q209" s="1"/>
      <c r="R209" s="1"/>
      <c r="S209" s="1"/>
      <c r="T209" s="1"/>
      <c r="U209" s="1"/>
      <c r="V209" s="1"/>
      <c r="W209" s="1"/>
      <c r="X209" s="1"/>
      <c r="Y209" s="1"/>
      <c r="Z209" s="1"/>
    </row>
    <row r="210" spans="1:26" ht="13.5" customHeight="1" x14ac:dyDescent="0.2">
      <c r="A210" s="1"/>
      <c r="B210" s="1"/>
      <c r="C210" s="1"/>
      <c r="D210" s="2"/>
      <c r="E210" s="1"/>
      <c r="F210" s="1"/>
      <c r="G210" s="1"/>
      <c r="H210" s="1"/>
      <c r="I210" s="1"/>
      <c r="J210" s="1"/>
      <c r="K210" s="1"/>
      <c r="L210" s="1"/>
      <c r="M210" s="1"/>
      <c r="N210" s="1"/>
      <c r="O210" s="1"/>
      <c r="P210" s="1"/>
      <c r="Q210" s="1"/>
      <c r="R210" s="1"/>
      <c r="S210" s="1"/>
      <c r="T210" s="1"/>
      <c r="U210" s="1"/>
      <c r="V210" s="1"/>
      <c r="W210" s="1"/>
      <c r="X210" s="1"/>
      <c r="Y210" s="1"/>
      <c r="Z210" s="1"/>
    </row>
    <row r="211" spans="1:26" ht="13.5" customHeight="1" x14ac:dyDescent="0.2">
      <c r="A211" s="1"/>
      <c r="B211" s="1"/>
      <c r="C211" s="1"/>
      <c r="D211" s="2"/>
      <c r="E211" s="1"/>
      <c r="F211" s="1"/>
      <c r="G211" s="1"/>
      <c r="H211" s="1"/>
      <c r="I211" s="1"/>
      <c r="J211" s="1"/>
      <c r="K211" s="1"/>
      <c r="L211" s="1"/>
      <c r="M211" s="1"/>
      <c r="N211" s="1"/>
      <c r="O211" s="1"/>
      <c r="P211" s="1"/>
      <c r="Q211" s="1"/>
      <c r="R211" s="1"/>
      <c r="S211" s="1"/>
      <c r="T211" s="1"/>
      <c r="U211" s="1"/>
      <c r="V211" s="1"/>
      <c r="W211" s="1"/>
      <c r="X211" s="1"/>
      <c r="Y211" s="1"/>
      <c r="Z211" s="1"/>
    </row>
    <row r="212" spans="1:26" ht="13.5" customHeight="1" x14ac:dyDescent="0.2">
      <c r="A212" s="1"/>
      <c r="B212" s="1"/>
      <c r="C212" s="1"/>
      <c r="D212" s="2"/>
      <c r="E212" s="1"/>
      <c r="F212" s="1"/>
      <c r="G212" s="1"/>
      <c r="H212" s="1"/>
      <c r="I212" s="1"/>
      <c r="J212" s="1"/>
      <c r="K212" s="1"/>
      <c r="L212" s="1"/>
      <c r="M212" s="1"/>
      <c r="N212" s="1"/>
      <c r="O212" s="1"/>
      <c r="P212" s="1"/>
      <c r="Q212" s="1"/>
      <c r="R212" s="1"/>
      <c r="S212" s="1"/>
      <c r="T212" s="1"/>
      <c r="U212" s="1"/>
      <c r="V212" s="1"/>
      <c r="W212" s="1"/>
      <c r="X212" s="1"/>
      <c r="Y212" s="1"/>
      <c r="Z212" s="1"/>
    </row>
    <row r="213" spans="1:26" ht="13.5" customHeight="1" x14ac:dyDescent="0.2">
      <c r="A213" s="1"/>
      <c r="B213" s="1"/>
      <c r="C213" s="1"/>
      <c r="D213" s="2"/>
      <c r="E213" s="1"/>
      <c r="F213" s="1"/>
      <c r="G213" s="1"/>
      <c r="H213" s="1"/>
      <c r="I213" s="1"/>
      <c r="J213" s="1"/>
      <c r="K213" s="1"/>
      <c r="L213" s="1"/>
      <c r="M213" s="1"/>
      <c r="N213" s="1"/>
      <c r="O213" s="1"/>
      <c r="P213" s="1"/>
      <c r="Q213" s="1"/>
      <c r="R213" s="1"/>
      <c r="S213" s="1"/>
      <c r="T213" s="1"/>
      <c r="U213" s="1"/>
      <c r="V213" s="1"/>
      <c r="W213" s="1"/>
      <c r="X213" s="1"/>
      <c r="Y213" s="1"/>
      <c r="Z213" s="1"/>
    </row>
    <row r="214" spans="1:26" ht="13.5" customHeight="1" x14ac:dyDescent="0.2">
      <c r="A214" s="1"/>
      <c r="B214" s="1"/>
      <c r="C214" s="1"/>
      <c r="D214" s="2"/>
      <c r="E214" s="1"/>
      <c r="F214" s="1"/>
      <c r="G214" s="1"/>
      <c r="H214" s="1"/>
      <c r="I214" s="1"/>
      <c r="J214" s="1"/>
      <c r="K214" s="1"/>
      <c r="L214" s="1"/>
      <c r="M214" s="1"/>
      <c r="N214" s="1"/>
      <c r="O214" s="1"/>
      <c r="P214" s="1"/>
      <c r="Q214" s="1"/>
      <c r="R214" s="1"/>
      <c r="S214" s="1"/>
      <c r="T214" s="1"/>
      <c r="U214" s="1"/>
      <c r="V214" s="1"/>
      <c r="W214" s="1"/>
      <c r="X214" s="1"/>
      <c r="Y214" s="1"/>
      <c r="Z214" s="1"/>
    </row>
    <row r="215" spans="1:26" ht="13.5" customHeight="1" x14ac:dyDescent="0.2">
      <c r="A215" s="1"/>
      <c r="B215" s="1"/>
      <c r="C215" s="1"/>
      <c r="D215" s="2"/>
      <c r="E215" s="1"/>
      <c r="F215" s="1"/>
      <c r="G215" s="1"/>
      <c r="H215" s="1"/>
      <c r="I215" s="1"/>
      <c r="J215" s="1"/>
      <c r="K215" s="1"/>
      <c r="L215" s="1"/>
      <c r="M215" s="1"/>
      <c r="N215" s="1"/>
      <c r="O215" s="1"/>
      <c r="P215" s="1"/>
      <c r="Q215" s="1"/>
      <c r="R215" s="1"/>
      <c r="S215" s="1"/>
      <c r="T215" s="1"/>
      <c r="U215" s="1"/>
      <c r="V215" s="1"/>
      <c r="W215" s="1"/>
      <c r="X215" s="1"/>
      <c r="Y215" s="1"/>
      <c r="Z215" s="1"/>
    </row>
    <row r="216" spans="1:26" ht="13.5" customHeight="1" x14ac:dyDescent="0.2">
      <c r="A216" s="1"/>
      <c r="B216" s="1"/>
      <c r="C216" s="1"/>
      <c r="D216" s="2"/>
      <c r="E216" s="1"/>
      <c r="F216" s="1"/>
      <c r="G216" s="1"/>
      <c r="H216" s="1"/>
      <c r="I216" s="1"/>
      <c r="J216" s="1"/>
      <c r="K216" s="1"/>
      <c r="L216" s="1"/>
      <c r="M216" s="1"/>
      <c r="N216" s="1"/>
      <c r="O216" s="1"/>
      <c r="P216" s="1"/>
      <c r="Q216" s="1"/>
      <c r="R216" s="1"/>
      <c r="S216" s="1"/>
      <c r="T216" s="1"/>
      <c r="U216" s="1"/>
      <c r="V216" s="1"/>
      <c r="W216" s="1"/>
      <c r="X216" s="1"/>
      <c r="Y216" s="1"/>
      <c r="Z216" s="1"/>
    </row>
    <row r="217" spans="1:26" ht="13.5" customHeight="1" x14ac:dyDescent="0.2">
      <c r="A217" s="1"/>
      <c r="B217" s="1"/>
      <c r="C217" s="1"/>
      <c r="D217" s="2"/>
      <c r="E217" s="1"/>
      <c r="F217" s="1"/>
      <c r="G217" s="1"/>
      <c r="H217" s="1"/>
      <c r="I217" s="1"/>
      <c r="J217" s="1"/>
      <c r="K217" s="1"/>
      <c r="L217" s="1"/>
      <c r="M217" s="1"/>
      <c r="N217" s="1"/>
      <c r="O217" s="1"/>
      <c r="P217" s="1"/>
      <c r="Q217" s="1"/>
      <c r="R217" s="1"/>
      <c r="S217" s="1"/>
      <c r="T217" s="1"/>
      <c r="U217" s="1"/>
      <c r="V217" s="1"/>
      <c r="W217" s="1"/>
      <c r="X217" s="1"/>
      <c r="Y217" s="1"/>
      <c r="Z217" s="1"/>
    </row>
    <row r="218" spans="1:26" ht="13.5" customHeight="1" x14ac:dyDescent="0.2">
      <c r="A218" s="1"/>
      <c r="B218" s="1"/>
      <c r="C218" s="1"/>
      <c r="D218" s="2"/>
      <c r="E218" s="1"/>
      <c r="F218" s="1"/>
      <c r="G218" s="1"/>
      <c r="H218" s="1"/>
      <c r="I218" s="1"/>
      <c r="J218" s="1"/>
      <c r="K218" s="1"/>
      <c r="L218" s="1"/>
      <c r="M218" s="1"/>
      <c r="N218" s="1"/>
      <c r="O218" s="1"/>
      <c r="P218" s="1"/>
      <c r="Q218" s="1"/>
      <c r="R218" s="1"/>
      <c r="S218" s="1"/>
      <c r="T218" s="1"/>
      <c r="U218" s="1"/>
      <c r="V218" s="1"/>
      <c r="W218" s="1"/>
      <c r="X218" s="1"/>
      <c r="Y218" s="1"/>
      <c r="Z218" s="1"/>
    </row>
    <row r="219" spans="1:26" ht="13.5" customHeight="1" x14ac:dyDescent="0.2">
      <c r="A219" s="1"/>
      <c r="B219" s="1"/>
      <c r="C219" s="1"/>
      <c r="D219" s="2"/>
      <c r="E219" s="1"/>
      <c r="F219" s="1"/>
      <c r="G219" s="1"/>
      <c r="H219" s="1"/>
      <c r="I219" s="1"/>
      <c r="J219" s="1"/>
      <c r="K219" s="1"/>
      <c r="L219" s="1"/>
      <c r="M219" s="1"/>
      <c r="N219" s="1"/>
      <c r="O219" s="1"/>
      <c r="P219" s="1"/>
      <c r="Q219" s="1"/>
      <c r="R219" s="1"/>
      <c r="S219" s="1"/>
      <c r="T219" s="1"/>
      <c r="U219" s="1"/>
      <c r="V219" s="1"/>
      <c r="W219" s="1"/>
      <c r="X219" s="1"/>
      <c r="Y219" s="1"/>
      <c r="Z219" s="1"/>
    </row>
    <row r="220" spans="1:26" ht="13.5" customHeight="1" x14ac:dyDescent="0.2">
      <c r="A220" s="1"/>
      <c r="B220" s="1"/>
      <c r="C220" s="1"/>
      <c r="D220" s="2"/>
      <c r="E220" s="1"/>
      <c r="F220" s="1"/>
      <c r="G220" s="1"/>
      <c r="H220" s="1"/>
      <c r="I220" s="1"/>
      <c r="J220" s="1"/>
      <c r="K220" s="1"/>
      <c r="L220" s="1"/>
      <c r="M220" s="1"/>
      <c r="N220" s="1"/>
      <c r="O220" s="1"/>
      <c r="P220" s="1"/>
      <c r="Q220" s="1"/>
      <c r="R220" s="1"/>
      <c r="S220" s="1"/>
      <c r="T220" s="1"/>
      <c r="U220" s="1"/>
      <c r="V220" s="1"/>
      <c r="W220" s="1"/>
      <c r="X220" s="1"/>
      <c r="Y220" s="1"/>
      <c r="Z220" s="1"/>
    </row>
    <row r="221" spans="1:26" ht="13.5" customHeight="1" x14ac:dyDescent="0.2">
      <c r="A221" s="1"/>
      <c r="B221" s="1"/>
      <c r="C221" s="1"/>
      <c r="D221" s="2"/>
      <c r="E221" s="1"/>
      <c r="F221" s="1"/>
      <c r="G221" s="1"/>
      <c r="H221" s="1"/>
      <c r="I221" s="1"/>
      <c r="J221" s="1"/>
      <c r="K221" s="1"/>
      <c r="L221" s="1"/>
      <c r="M221" s="1"/>
      <c r="N221" s="1"/>
      <c r="O221" s="1"/>
      <c r="P221" s="1"/>
      <c r="Q221" s="1"/>
      <c r="R221" s="1"/>
      <c r="S221" s="1"/>
      <c r="T221" s="1"/>
      <c r="U221" s="1"/>
      <c r="V221" s="1"/>
      <c r="W221" s="1"/>
      <c r="X221" s="1"/>
      <c r="Y221" s="1"/>
      <c r="Z221" s="1"/>
    </row>
    <row r="222" spans="1:26" ht="13.5" customHeight="1" x14ac:dyDescent="0.2">
      <c r="A222" s="1"/>
      <c r="B222" s="1"/>
      <c r="C222" s="1"/>
      <c r="D222" s="2"/>
      <c r="E222" s="1"/>
      <c r="F222" s="1"/>
      <c r="G222" s="1"/>
      <c r="H222" s="1"/>
      <c r="I222" s="1"/>
      <c r="J222" s="1"/>
      <c r="K222" s="1"/>
      <c r="L222" s="1"/>
      <c r="M222" s="1"/>
      <c r="N222" s="1"/>
      <c r="O222" s="1"/>
      <c r="P222" s="1"/>
      <c r="Q222" s="1"/>
      <c r="R222" s="1"/>
      <c r="S222" s="1"/>
      <c r="T222" s="1"/>
      <c r="U222" s="1"/>
      <c r="V222" s="1"/>
      <c r="W222" s="1"/>
      <c r="X222" s="1"/>
      <c r="Y222" s="1"/>
      <c r="Z222" s="1"/>
    </row>
    <row r="223" spans="1:26" ht="13.5" customHeight="1" x14ac:dyDescent="0.2">
      <c r="A223" s="1"/>
      <c r="B223" s="1"/>
      <c r="C223" s="1"/>
      <c r="D223" s="2"/>
      <c r="E223" s="1"/>
      <c r="F223" s="1"/>
      <c r="G223" s="1"/>
      <c r="H223" s="1"/>
      <c r="I223" s="1"/>
      <c r="J223" s="1"/>
      <c r="K223" s="1"/>
      <c r="L223" s="1"/>
      <c r="M223" s="1"/>
      <c r="N223" s="1"/>
      <c r="O223" s="1"/>
      <c r="P223" s="1"/>
      <c r="Q223" s="1"/>
      <c r="R223" s="1"/>
      <c r="S223" s="1"/>
      <c r="T223" s="1"/>
      <c r="U223" s="1"/>
      <c r="V223" s="1"/>
      <c r="W223" s="1"/>
      <c r="X223" s="1"/>
      <c r="Y223" s="1"/>
      <c r="Z223" s="1"/>
    </row>
    <row r="224" spans="1:26" ht="13.5" customHeight="1" x14ac:dyDescent="0.2">
      <c r="A224" s="1"/>
      <c r="B224" s="1"/>
      <c r="C224" s="1"/>
      <c r="D224" s="2"/>
      <c r="E224" s="1"/>
      <c r="F224" s="1"/>
      <c r="G224" s="1"/>
      <c r="H224" s="1"/>
      <c r="I224" s="1"/>
      <c r="J224" s="1"/>
      <c r="K224" s="1"/>
      <c r="L224" s="1"/>
      <c r="M224" s="1"/>
      <c r="N224" s="1"/>
      <c r="O224" s="1"/>
      <c r="P224" s="1"/>
      <c r="Q224" s="1"/>
      <c r="R224" s="1"/>
      <c r="S224" s="1"/>
      <c r="T224" s="1"/>
      <c r="U224" s="1"/>
      <c r="V224" s="1"/>
      <c r="W224" s="1"/>
      <c r="X224" s="1"/>
      <c r="Y224" s="1"/>
      <c r="Z224" s="1"/>
    </row>
    <row r="225" spans="1:26" ht="13.5" customHeight="1" x14ac:dyDescent="0.2">
      <c r="A225" s="1"/>
      <c r="B225" s="1"/>
      <c r="C225" s="1"/>
      <c r="D225" s="2"/>
      <c r="E225" s="1"/>
      <c r="F225" s="1"/>
      <c r="G225" s="1"/>
      <c r="H225" s="1"/>
      <c r="I225" s="1"/>
      <c r="J225" s="1"/>
      <c r="K225" s="1"/>
      <c r="L225" s="1"/>
      <c r="M225" s="1"/>
      <c r="N225" s="1"/>
      <c r="O225" s="1"/>
      <c r="P225" s="1"/>
      <c r="Q225" s="1"/>
      <c r="R225" s="1"/>
      <c r="S225" s="1"/>
      <c r="T225" s="1"/>
      <c r="U225" s="1"/>
      <c r="V225" s="1"/>
      <c r="W225" s="1"/>
      <c r="X225" s="1"/>
      <c r="Y225" s="1"/>
      <c r="Z225" s="1"/>
    </row>
    <row r="226" spans="1:26" ht="13.5" customHeight="1" x14ac:dyDescent="0.2">
      <c r="A226" s="1"/>
      <c r="B226" s="1"/>
      <c r="C226" s="1"/>
      <c r="D226" s="2"/>
      <c r="E226" s="1"/>
      <c r="F226" s="1"/>
      <c r="G226" s="1"/>
      <c r="H226" s="1"/>
      <c r="I226" s="1"/>
      <c r="J226" s="1"/>
      <c r="K226" s="1"/>
      <c r="L226" s="1"/>
      <c r="M226" s="1"/>
      <c r="N226" s="1"/>
      <c r="O226" s="1"/>
      <c r="P226" s="1"/>
      <c r="Q226" s="1"/>
      <c r="R226" s="1"/>
      <c r="S226" s="1"/>
      <c r="T226" s="1"/>
      <c r="U226" s="1"/>
      <c r="V226" s="1"/>
      <c r="W226" s="1"/>
      <c r="X226" s="1"/>
      <c r="Y226" s="1"/>
      <c r="Z226" s="1"/>
    </row>
    <row r="227" spans="1:26" ht="13.5" customHeight="1" x14ac:dyDescent="0.2">
      <c r="A227" s="1"/>
      <c r="B227" s="1"/>
      <c r="C227" s="1"/>
      <c r="D227" s="2"/>
      <c r="E227" s="1"/>
      <c r="F227" s="1"/>
      <c r="G227" s="1"/>
      <c r="H227" s="1"/>
      <c r="I227" s="1"/>
      <c r="J227" s="1"/>
      <c r="K227" s="1"/>
      <c r="L227" s="1"/>
      <c r="M227" s="1"/>
      <c r="N227" s="1"/>
      <c r="O227" s="1"/>
      <c r="P227" s="1"/>
      <c r="Q227" s="1"/>
      <c r="R227" s="1"/>
      <c r="S227" s="1"/>
      <c r="T227" s="1"/>
      <c r="U227" s="1"/>
      <c r="V227" s="1"/>
      <c r="W227" s="1"/>
      <c r="X227" s="1"/>
      <c r="Y227" s="1"/>
      <c r="Z227" s="1"/>
    </row>
    <row r="228" spans="1:26" ht="13.5" customHeight="1" x14ac:dyDescent="0.2">
      <c r="A228" s="1"/>
      <c r="B228" s="1"/>
      <c r="C228" s="1"/>
      <c r="D228" s="2"/>
      <c r="E228" s="1"/>
      <c r="F228" s="1"/>
      <c r="G228" s="1"/>
      <c r="H228" s="1"/>
      <c r="I228" s="1"/>
      <c r="J228" s="1"/>
      <c r="K228" s="1"/>
      <c r="L228" s="1"/>
      <c r="M228" s="1"/>
      <c r="N228" s="1"/>
      <c r="O228" s="1"/>
      <c r="P228" s="1"/>
      <c r="Q228" s="1"/>
      <c r="R228" s="1"/>
      <c r="S228" s="1"/>
      <c r="T228" s="1"/>
      <c r="U228" s="1"/>
      <c r="V228" s="1"/>
      <c r="W228" s="1"/>
      <c r="X228" s="1"/>
      <c r="Y228" s="1"/>
      <c r="Z228" s="1"/>
    </row>
    <row r="229" spans="1:26" ht="13.5" customHeight="1" x14ac:dyDescent="0.2">
      <c r="A229" s="1"/>
      <c r="B229" s="1"/>
      <c r="C229" s="1"/>
      <c r="D229" s="2"/>
      <c r="E229" s="1"/>
      <c r="F229" s="1"/>
      <c r="G229" s="1"/>
      <c r="H229" s="1"/>
      <c r="I229" s="1"/>
      <c r="J229" s="1"/>
      <c r="K229" s="1"/>
      <c r="L229" s="1"/>
      <c r="M229" s="1"/>
      <c r="N229" s="1"/>
      <c r="O229" s="1"/>
      <c r="P229" s="1"/>
      <c r="Q229" s="1"/>
      <c r="R229" s="1"/>
      <c r="S229" s="1"/>
      <c r="T229" s="1"/>
      <c r="U229" s="1"/>
      <c r="V229" s="1"/>
      <c r="W229" s="1"/>
      <c r="X229" s="1"/>
      <c r="Y229" s="1"/>
      <c r="Z229" s="1"/>
    </row>
    <row r="230" spans="1:26" ht="13.5" customHeight="1" x14ac:dyDescent="0.2">
      <c r="A230" s="1"/>
      <c r="B230" s="1"/>
      <c r="C230" s="1"/>
      <c r="D230" s="2"/>
      <c r="E230" s="1"/>
      <c r="F230" s="1"/>
      <c r="G230" s="1"/>
      <c r="H230" s="1"/>
      <c r="I230" s="1"/>
      <c r="J230" s="1"/>
      <c r="K230" s="1"/>
      <c r="L230" s="1"/>
      <c r="M230" s="1"/>
      <c r="N230" s="1"/>
      <c r="O230" s="1"/>
      <c r="P230" s="1"/>
      <c r="Q230" s="1"/>
      <c r="R230" s="1"/>
      <c r="S230" s="1"/>
      <c r="T230" s="1"/>
      <c r="U230" s="1"/>
      <c r="V230" s="1"/>
      <c r="W230" s="1"/>
      <c r="X230" s="1"/>
      <c r="Y230" s="1"/>
      <c r="Z230" s="1"/>
    </row>
    <row r="231" spans="1:26" ht="13.5" customHeight="1" x14ac:dyDescent="0.2">
      <c r="A231" s="1"/>
      <c r="B231" s="1"/>
      <c r="C231" s="1"/>
      <c r="D231" s="2"/>
      <c r="E231" s="1"/>
      <c r="F231" s="1"/>
      <c r="G231" s="1"/>
      <c r="H231" s="1"/>
      <c r="I231" s="1"/>
      <c r="J231" s="1"/>
      <c r="K231" s="1"/>
      <c r="L231" s="1"/>
      <c r="M231" s="1"/>
      <c r="N231" s="1"/>
      <c r="O231" s="1"/>
      <c r="P231" s="1"/>
      <c r="Q231" s="1"/>
      <c r="R231" s="1"/>
      <c r="S231" s="1"/>
      <c r="T231" s="1"/>
      <c r="U231" s="1"/>
      <c r="V231" s="1"/>
      <c r="W231" s="1"/>
      <c r="X231" s="1"/>
      <c r="Y231" s="1"/>
      <c r="Z231" s="1"/>
    </row>
    <row r="232" spans="1:26" ht="13.5" customHeight="1" x14ac:dyDescent="0.2">
      <c r="A232" s="1"/>
      <c r="B232" s="1"/>
      <c r="C232" s="1"/>
      <c r="D232" s="2"/>
      <c r="E232" s="1"/>
      <c r="F232" s="1"/>
      <c r="G232" s="1"/>
      <c r="H232" s="1"/>
      <c r="I232" s="1"/>
      <c r="J232" s="1"/>
      <c r="K232" s="1"/>
      <c r="L232" s="1"/>
      <c r="M232" s="1"/>
      <c r="N232" s="1"/>
      <c r="O232" s="1"/>
      <c r="P232" s="1"/>
      <c r="Q232" s="1"/>
      <c r="R232" s="1"/>
      <c r="S232" s="1"/>
      <c r="T232" s="1"/>
      <c r="U232" s="1"/>
      <c r="V232" s="1"/>
      <c r="W232" s="1"/>
      <c r="X232" s="1"/>
      <c r="Y232" s="1"/>
      <c r="Z232" s="1"/>
    </row>
    <row r="233" spans="1:26" ht="13.5" customHeight="1" x14ac:dyDescent="0.2">
      <c r="A233" s="1"/>
      <c r="B233" s="1"/>
      <c r="C233" s="1"/>
      <c r="D233" s="2"/>
      <c r="E233" s="1"/>
      <c r="F233" s="1"/>
      <c r="G233" s="1"/>
      <c r="H233" s="1"/>
      <c r="I233" s="1"/>
      <c r="J233" s="1"/>
      <c r="K233" s="1"/>
      <c r="L233" s="1"/>
      <c r="M233" s="1"/>
      <c r="N233" s="1"/>
      <c r="O233" s="1"/>
      <c r="P233" s="1"/>
      <c r="Q233" s="1"/>
      <c r="R233" s="1"/>
      <c r="S233" s="1"/>
      <c r="T233" s="1"/>
      <c r="U233" s="1"/>
      <c r="V233" s="1"/>
      <c r="W233" s="1"/>
      <c r="X233" s="1"/>
      <c r="Y233" s="1"/>
      <c r="Z233" s="1"/>
    </row>
    <row r="234" spans="1:26" ht="13.5" customHeight="1" x14ac:dyDescent="0.2">
      <c r="A234" s="1"/>
      <c r="B234" s="1"/>
      <c r="C234" s="1"/>
      <c r="D234" s="2"/>
      <c r="E234" s="1"/>
      <c r="F234" s="1"/>
      <c r="G234" s="1"/>
      <c r="H234" s="1"/>
      <c r="I234" s="1"/>
      <c r="J234" s="1"/>
      <c r="K234" s="1"/>
      <c r="L234" s="1"/>
      <c r="M234" s="1"/>
      <c r="N234" s="1"/>
      <c r="O234" s="1"/>
      <c r="P234" s="1"/>
      <c r="Q234" s="1"/>
      <c r="R234" s="1"/>
      <c r="S234" s="1"/>
      <c r="T234" s="1"/>
      <c r="U234" s="1"/>
      <c r="V234" s="1"/>
      <c r="W234" s="1"/>
      <c r="X234" s="1"/>
      <c r="Y234" s="1"/>
      <c r="Z234" s="1"/>
    </row>
    <row r="235" spans="1:26" ht="13.5" customHeight="1" x14ac:dyDescent="0.2">
      <c r="A235" s="1"/>
      <c r="B235" s="1"/>
      <c r="C235" s="1"/>
      <c r="D235" s="2"/>
      <c r="E235" s="1"/>
      <c r="F235" s="1"/>
      <c r="G235" s="1"/>
      <c r="H235" s="1"/>
      <c r="I235" s="1"/>
      <c r="J235" s="1"/>
      <c r="K235" s="1"/>
      <c r="L235" s="1"/>
      <c r="M235" s="1"/>
      <c r="N235" s="1"/>
      <c r="O235" s="1"/>
      <c r="P235" s="1"/>
      <c r="Q235" s="1"/>
      <c r="R235" s="1"/>
      <c r="S235" s="1"/>
      <c r="T235" s="1"/>
      <c r="U235" s="1"/>
      <c r="V235" s="1"/>
      <c r="W235" s="1"/>
      <c r="X235" s="1"/>
      <c r="Y235" s="1"/>
      <c r="Z235" s="1"/>
    </row>
    <row r="236" spans="1:26" ht="13.5" customHeight="1" x14ac:dyDescent="0.2">
      <c r="A236" s="1"/>
      <c r="B236" s="1"/>
      <c r="C236" s="1"/>
      <c r="D236" s="2"/>
      <c r="E236" s="1"/>
      <c r="F236" s="1"/>
      <c r="G236" s="1"/>
      <c r="H236" s="1"/>
      <c r="I236" s="1"/>
      <c r="J236" s="1"/>
      <c r="K236" s="1"/>
      <c r="L236" s="1"/>
      <c r="M236" s="1"/>
      <c r="N236" s="1"/>
      <c r="O236" s="1"/>
      <c r="P236" s="1"/>
      <c r="Q236" s="1"/>
      <c r="R236" s="1"/>
      <c r="S236" s="1"/>
      <c r="T236" s="1"/>
      <c r="U236" s="1"/>
      <c r="V236" s="1"/>
      <c r="W236" s="1"/>
      <c r="X236" s="1"/>
      <c r="Y236" s="1"/>
      <c r="Z236" s="1"/>
    </row>
    <row r="237" spans="1:26" ht="13.5" customHeight="1" x14ac:dyDescent="0.2">
      <c r="A237" s="1"/>
      <c r="B237" s="1"/>
      <c r="C237" s="1"/>
      <c r="D237" s="2"/>
      <c r="E237" s="1"/>
      <c r="F237" s="1"/>
      <c r="G237" s="1"/>
      <c r="H237" s="1"/>
      <c r="I237" s="1"/>
      <c r="J237" s="1"/>
      <c r="K237" s="1"/>
      <c r="L237" s="1"/>
      <c r="M237" s="1"/>
      <c r="N237" s="1"/>
      <c r="O237" s="1"/>
      <c r="P237" s="1"/>
      <c r="Q237" s="1"/>
      <c r="R237" s="1"/>
      <c r="S237" s="1"/>
      <c r="T237" s="1"/>
      <c r="U237" s="1"/>
      <c r="V237" s="1"/>
      <c r="W237" s="1"/>
      <c r="X237" s="1"/>
      <c r="Y237" s="1"/>
      <c r="Z237" s="1"/>
    </row>
    <row r="238" spans="1:26" ht="13.5" customHeight="1" x14ac:dyDescent="0.2">
      <c r="A238" s="1"/>
      <c r="B238" s="1"/>
      <c r="C238" s="1"/>
      <c r="D238" s="2"/>
      <c r="E238" s="1"/>
      <c r="F238" s="1"/>
      <c r="G238" s="1"/>
      <c r="H238" s="1"/>
      <c r="I238" s="1"/>
      <c r="J238" s="1"/>
      <c r="K238" s="1"/>
      <c r="L238" s="1"/>
      <c r="M238" s="1"/>
      <c r="N238" s="1"/>
      <c r="O238" s="1"/>
      <c r="P238" s="1"/>
      <c r="Q238" s="1"/>
      <c r="R238" s="1"/>
      <c r="S238" s="1"/>
      <c r="T238" s="1"/>
      <c r="U238" s="1"/>
      <c r="V238" s="1"/>
      <c r="W238" s="1"/>
      <c r="X238" s="1"/>
      <c r="Y238" s="1"/>
      <c r="Z238" s="1"/>
    </row>
    <row r="239" spans="1:26" ht="13.5" customHeight="1" x14ac:dyDescent="0.2">
      <c r="A239" s="1"/>
      <c r="B239" s="1"/>
      <c r="C239" s="1"/>
      <c r="D239" s="2"/>
      <c r="E239" s="1"/>
      <c r="F239" s="1"/>
      <c r="G239" s="1"/>
      <c r="H239" s="1"/>
      <c r="I239" s="1"/>
      <c r="J239" s="1"/>
      <c r="K239" s="1"/>
      <c r="L239" s="1"/>
      <c r="M239" s="1"/>
      <c r="N239" s="1"/>
      <c r="O239" s="1"/>
      <c r="P239" s="1"/>
      <c r="Q239" s="1"/>
      <c r="R239" s="1"/>
      <c r="S239" s="1"/>
      <c r="T239" s="1"/>
      <c r="U239" s="1"/>
      <c r="V239" s="1"/>
      <c r="W239" s="1"/>
      <c r="X239" s="1"/>
      <c r="Y239" s="1"/>
      <c r="Z239" s="1"/>
    </row>
    <row r="240" spans="1:26" ht="13.5" customHeight="1" x14ac:dyDescent="0.2">
      <c r="A240" s="1"/>
      <c r="B240" s="1"/>
      <c r="C240" s="1"/>
      <c r="D240" s="2"/>
      <c r="E240" s="1"/>
      <c r="F240" s="1"/>
      <c r="G240" s="1"/>
      <c r="H240" s="1"/>
      <c r="I240" s="1"/>
      <c r="J240" s="1"/>
      <c r="K240" s="1"/>
      <c r="L240" s="1"/>
      <c r="M240" s="1"/>
      <c r="N240" s="1"/>
      <c r="O240" s="1"/>
      <c r="P240" s="1"/>
      <c r="Q240" s="1"/>
      <c r="R240" s="1"/>
      <c r="S240" s="1"/>
      <c r="T240" s="1"/>
      <c r="U240" s="1"/>
      <c r="V240" s="1"/>
      <c r="W240" s="1"/>
      <c r="X240" s="1"/>
      <c r="Y240" s="1"/>
      <c r="Z240" s="1"/>
    </row>
    <row r="241" spans="1:26" ht="13.5" customHeight="1" x14ac:dyDescent="0.2">
      <c r="A241" s="1"/>
      <c r="B241" s="1"/>
      <c r="C241" s="1"/>
      <c r="D241" s="2"/>
      <c r="E241" s="1"/>
      <c r="F241" s="1"/>
      <c r="G241" s="1"/>
      <c r="H241" s="1"/>
      <c r="I241" s="1"/>
      <c r="J241" s="1"/>
      <c r="K241" s="1"/>
      <c r="L241" s="1"/>
      <c r="M241" s="1"/>
      <c r="N241" s="1"/>
      <c r="O241" s="1"/>
      <c r="P241" s="1"/>
      <c r="Q241" s="1"/>
      <c r="R241" s="1"/>
      <c r="S241" s="1"/>
      <c r="T241" s="1"/>
      <c r="U241" s="1"/>
      <c r="V241" s="1"/>
      <c r="W241" s="1"/>
      <c r="X241" s="1"/>
      <c r="Y241" s="1"/>
      <c r="Z241" s="1"/>
    </row>
    <row r="242" spans="1:26" ht="13.5" customHeight="1" x14ac:dyDescent="0.2">
      <c r="A242" s="1"/>
      <c r="B242" s="1"/>
      <c r="C242" s="1"/>
      <c r="D242" s="2"/>
      <c r="E242" s="1"/>
      <c r="F242" s="1"/>
      <c r="G242" s="1"/>
      <c r="H242" s="1"/>
      <c r="I242" s="1"/>
      <c r="J242" s="1"/>
      <c r="K242" s="1"/>
      <c r="L242" s="1"/>
      <c r="M242" s="1"/>
      <c r="N242" s="1"/>
      <c r="O242" s="1"/>
      <c r="P242" s="1"/>
      <c r="Q242" s="1"/>
      <c r="R242" s="1"/>
      <c r="S242" s="1"/>
      <c r="T242" s="1"/>
      <c r="U242" s="1"/>
      <c r="V242" s="1"/>
      <c r="W242" s="1"/>
      <c r="X242" s="1"/>
      <c r="Y242" s="1"/>
      <c r="Z242" s="1"/>
    </row>
    <row r="243" spans="1:26" ht="13.5" customHeight="1" x14ac:dyDescent="0.2">
      <c r="A243" s="1"/>
      <c r="B243" s="1"/>
      <c r="C243" s="1"/>
      <c r="D243" s="2"/>
      <c r="E243" s="1"/>
      <c r="F243" s="1"/>
      <c r="G243" s="1"/>
      <c r="H243" s="1"/>
      <c r="I243" s="1"/>
      <c r="J243" s="1"/>
      <c r="K243" s="1"/>
      <c r="L243" s="1"/>
      <c r="M243" s="1"/>
      <c r="N243" s="1"/>
      <c r="O243" s="1"/>
      <c r="P243" s="1"/>
      <c r="Q243" s="1"/>
      <c r="R243" s="1"/>
      <c r="S243" s="1"/>
      <c r="T243" s="1"/>
      <c r="U243" s="1"/>
      <c r="V243" s="1"/>
      <c r="W243" s="1"/>
      <c r="X243" s="1"/>
      <c r="Y243" s="1"/>
      <c r="Z243" s="1"/>
    </row>
    <row r="244" spans="1:26" ht="13.5" customHeight="1" x14ac:dyDescent="0.2">
      <c r="A244" s="1"/>
      <c r="B244" s="1"/>
      <c r="C244" s="1"/>
      <c r="D244" s="2"/>
      <c r="E244" s="1"/>
      <c r="F244" s="1"/>
      <c r="G244" s="1"/>
      <c r="H244" s="1"/>
      <c r="I244" s="1"/>
      <c r="J244" s="1"/>
      <c r="K244" s="1"/>
      <c r="L244" s="1"/>
      <c r="M244" s="1"/>
      <c r="N244" s="1"/>
      <c r="O244" s="1"/>
      <c r="P244" s="1"/>
      <c r="Q244" s="1"/>
      <c r="R244" s="1"/>
      <c r="S244" s="1"/>
      <c r="T244" s="1"/>
      <c r="U244" s="1"/>
      <c r="V244" s="1"/>
      <c r="W244" s="1"/>
      <c r="X244" s="1"/>
      <c r="Y244" s="1"/>
      <c r="Z244" s="1"/>
    </row>
    <row r="245" spans="1:26" ht="13.5" customHeight="1" x14ac:dyDescent="0.2">
      <c r="A245" s="1"/>
      <c r="B245" s="1"/>
      <c r="C245" s="1"/>
      <c r="D245" s="2"/>
      <c r="E245" s="1"/>
      <c r="F245" s="1"/>
      <c r="G245" s="1"/>
      <c r="H245" s="1"/>
      <c r="I245" s="1"/>
      <c r="J245" s="1"/>
      <c r="K245" s="1"/>
      <c r="L245" s="1"/>
      <c r="M245" s="1"/>
      <c r="N245" s="1"/>
      <c r="O245" s="1"/>
      <c r="P245" s="1"/>
      <c r="Q245" s="1"/>
      <c r="R245" s="1"/>
      <c r="S245" s="1"/>
      <c r="T245" s="1"/>
      <c r="U245" s="1"/>
      <c r="V245" s="1"/>
      <c r="W245" s="1"/>
      <c r="X245" s="1"/>
      <c r="Y245" s="1"/>
      <c r="Z245" s="1"/>
    </row>
    <row r="246" spans="1:26" ht="13.5" customHeight="1" x14ac:dyDescent="0.2">
      <c r="A246" s="1"/>
      <c r="B246" s="1"/>
      <c r="C246" s="1"/>
      <c r="D246" s="2"/>
      <c r="E246" s="1"/>
      <c r="F246" s="1"/>
      <c r="G246" s="1"/>
      <c r="H246" s="1"/>
      <c r="I246" s="1"/>
      <c r="J246" s="1"/>
      <c r="K246" s="1"/>
      <c r="L246" s="1"/>
      <c r="M246" s="1"/>
      <c r="N246" s="1"/>
      <c r="O246" s="1"/>
      <c r="P246" s="1"/>
      <c r="Q246" s="1"/>
      <c r="R246" s="1"/>
      <c r="S246" s="1"/>
      <c r="T246" s="1"/>
      <c r="U246" s="1"/>
      <c r="V246" s="1"/>
      <c r="W246" s="1"/>
      <c r="X246" s="1"/>
      <c r="Y246" s="1"/>
      <c r="Z246" s="1"/>
    </row>
    <row r="247" spans="1:26" ht="13.5" customHeight="1" x14ac:dyDescent="0.2">
      <c r="A247" s="1"/>
      <c r="B247" s="1"/>
      <c r="C247" s="1"/>
      <c r="D247" s="2"/>
      <c r="E247" s="1"/>
      <c r="F247" s="1"/>
      <c r="G247" s="1"/>
      <c r="H247" s="1"/>
      <c r="I247" s="1"/>
      <c r="J247" s="1"/>
      <c r="K247" s="1"/>
      <c r="L247" s="1"/>
      <c r="M247" s="1"/>
      <c r="N247" s="1"/>
      <c r="O247" s="1"/>
      <c r="P247" s="1"/>
      <c r="Q247" s="1"/>
      <c r="R247" s="1"/>
      <c r="S247" s="1"/>
      <c r="T247" s="1"/>
      <c r="U247" s="1"/>
      <c r="V247" s="1"/>
      <c r="W247" s="1"/>
      <c r="X247" s="1"/>
      <c r="Y247" s="1"/>
      <c r="Z247" s="1"/>
    </row>
    <row r="248" spans="1:26" ht="13.5" customHeight="1" x14ac:dyDescent="0.2">
      <c r="A248" s="1"/>
      <c r="B248" s="1"/>
      <c r="C248" s="1"/>
      <c r="D248" s="2"/>
      <c r="E248" s="1"/>
      <c r="F248" s="1"/>
      <c r="G248" s="1"/>
      <c r="H248" s="1"/>
      <c r="I248" s="1"/>
      <c r="J248" s="1"/>
      <c r="K248" s="1"/>
      <c r="L248" s="1"/>
      <c r="M248" s="1"/>
      <c r="N248" s="1"/>
      <c r="O248" s="1"/>
      <c r="P248" s="1"/>
      <c r="Q248" s="1"/>
      <c r="R248" s="1"/>
      <c r="S248" s="1"/>
      <c r="T248" s="1"/>
      <c r="U248" s="1"/>
      <c r="V248" s="1"/>
      <c r="W248" s="1"/>
      <c r="X248" s="1"/>
      <c r="Y248" s="1"/>
      <c r="Z248" s="1"/>
    </row>
    <row r="249" spans="1:26" ht="13.5" customHeight="1" x14ac:dyDescent="0.2">
      <c r="A249" s="1"/>
      <c r="B249" s="1"/>
      <c r="C249" s="1"/>
      <c r="D249" s="2"/>
      <c r="E249" s="1"/>
      <c r="F249" s="1"/>
      <c r="G249" s="1"/>
      <c r="H249" s="1"/>
      <c r="I249" s="1"/>
      <c r="J249" s="1"/>
      <c r="K249" s="1"/>
      <c r="L249" s="1"/>
      <c r="M249" s="1"/>
      <c r="N249" s="1"/>
      <c r="O249" s="1"/>
      <c r="P249" s="1"/>
      <c r="Q249" s="1"/>
      <c r="R249" s="1"/>
      <c r="S249" s="1"/>
      <c r="T249" s="1"/>
      <c r="U249" s="1"/>
      <c r="V249" s="1"/>
      <c r="W249" s="1"/>
      <c r="X249" s="1"/>
      <c r="Y249" s="1"/>
      <c r="Z249" s="1"/>
    </row>
    <row r="250" spans="1:26" ht="13.5" customHeight="1" x14ac:dyDescent="0.2">
      <c r="A250" s="1"/>
      <c r="B250" s="1"/>
      <c r="C250" s="1"/>
      <c r="D250" s="2"/>
      <c r="E250" s="1"/>
      <c r="F250" s="1"/>
      <c r="G250" s="1"/>
      <c r="H250" s="1"/>
      <c r="I250" s="1"/>
      <c r="J250" s="1"/>
      <c r="K250" s="1"/>
      <c r="L250" s="1"/>
      <c r="M250" s="1"/>
      <c r="N250" s="1"/>
      <c r="O250" s="1"/>
      <c r="P250" s="1"/>
      <c r="Q250" s="1"/>
      <c r="R250" s="1"/>
      <c r="S250" s="1"/>
      <c r="T250" s="1"/>
      <c r="U250" s="1"/>
      <c r="V250" s="1"/>
      <c r="W250" s="1"/>
      <c r="X250" s="1"/>
      <c r="Y250" s="1"/>
      <c r="Z250" s="1"/>
    </row>
    <row r="251" spans="1:26" ht="13.5" customHeight="1" x14ac:dyDescent="0.2">
      <c r="A251" s="1"/>
      <c r="B251" s="1"/>
      <c r="C251" s="1"/>
      <c r="D251" s="2"/>
      <c r="E251" s="1"/>
      <c r="F251" s="1"/>
      <c r="G251" s="1"/>
      <c r="H251" s="1"/>
      <c r="I251" s="1"/>
      <c r="J251" s="1"/>
      <c r="K251" s="1"/>
      <c r="L251" s="1"/>
      <c r="M251" s="1"/>
      <c r="N251" s="1"/>
      <c r="O251" s="1"/>
      <c r="P251" s="1"/>
      <c r="Q251" s="1"/>
      <c r="R251" s="1"/>
      <c r="S251" s="1"/>
      <c r="T251" s="1"/>
      <c r="U251" s="1"/>
      <c r="V251" s="1"/>
      <c r="W251" s="1"/>
      <c r="X251" s="1"/>
      <c r="Y251" s="1"/>
      <c r="Z251" s="1"/>
    </row>
    <row r="252" spans="1:26" ht="13.5" customHeight="1" x14ac:dyDescent="0.2">
      <c r="A252" s="1"/>
      <c r="B252" s="1"/>
      <c r="C252" s="1"/>
      <c r="D252" s="2"/>
      <c r="E252" s="1"/>
      <c r="F252" s="1"/>
      <c r="G252" s="1"/>
      <c r="H252" s="1"/>
      <c r="I252" s="1"/>
      <c r="J252" s="1"/>
      <c r="K252" s="1"/>
      <c r="L252" s="1"/>
      <c r="M252" s="1"/>
      <c r="N252" s="1"/>
      <c r="O252" s="1"/>
      <c r="P252" s="1"/>
      <c r="Q252" s="1"/>
      <c r="R252" s="1"/>
      <c r="S252" s="1"/>
      <c r="T252" s="1"/>
      <c r="U252" s="1"/>
      <c r="V252" s="1"/>
      <c r="W252" s="1"/>
      <c r="X252" s="1"/>
      <c r="Y252" s="1"/>
      <c r="Z252" s="1"/>
    </row>
    <row r="253" spans="1:26" ht="13.5" customHeight="1" x14ac:dyDescent="0.2">
      <c r="A253" s="1"/>
      <c r="B253" s="1"/>
      <c r="C253" s="1"/>
      <c r="D253" s="2"/>
      <c r="E253" s="1"/>
      <c r="F253" s="1"/>
      <c r="G253" s="1"/>
      <c r="H253" s="1"/>
      <c r="I253" s="1"/>
      <c r="J253" s="1"/>
      <c r="K253" s="1"/>
      <c r="L253" s="1"/>
      <c r="M253" s="1"/>
      <c r="N253" s="1"/>
      <c r="O253" s="1"/>
      <c r="P253" s="1"/>
      <c r="Q253" s="1"/>
      <c r="R253" s="1"/>
      <c r="S253" s="1"/>
      <c r="T253" s="1"/>
      <c r="U253" s="1"/>
      <c r="V253" s="1"/>
      <c r="W253" s="1"/>
      <c r="X253" s="1"/>
      <c r="Y253" s="1"/>
      <c r="Z253" s="1"/>
    </row>
    <row r="254" spans="1:26" ht="13.5" customHeight="1" x14ac:dyDescent="0.2">
      <c r="A254" s="1"/>
      <c r="B254" s="1"/>
      <c r="C254" s="1"/>
      <c r="D254" s="2"/>
      <c r="E254" s="1"/>
      <c r="F254" s="1"/>
      <c r="G254" s="1"/>
      <c r="H254" s="1"/>
      <c r="I254" s="1"/>
      <c r="J254" s="1"/>
      <c r="K254" s="1"/>
      <c r="L254" s="1"/>
      <c r="M254" s="1"/>
      <c r="N254" s="1"/>
      <c r="O254" s="1"/>
      <c r="P254" s="1"/>
      <c r="Q254" s="1"/>
      <c r="R254" s="1"/>
      <c r="S254" s="1"/>
      <c r="T254" s="1"/>
      <c r="U254" s="1"/>
      <c r="V254" s="1"/>
      <c r="W254" s="1"/>
      <c r="X254" s="1"/>
      <c r="Y254" s="1"/>
      <c r="Z254" s="1"/>
    </row>
    <row r="255" spans="1:26" ht="13.5" customHeight="1" x14ac:dyDescent="0.2">
      <c r="A255" s="1"/>
      <c r="B255" s="1"/>
      <c r="C255" s="1"/>
      <c r="D255" s="2"/>
      <c r="E255" s="1"/>
      <c r="F255" s="1"/>
      <c r="G255" s="1"/>
      <c r="H255" s="1"/>
      <c r="I255" s="1"/>
      <c r="J255" s="1"/>
      <c r="K255" s="1"/>
      <c r="L255" s="1"/>
      <c r="M255" s="1"/>
      <c r="N255" s="1"/>
      <c r="O255" s="1"/>
      <c r="P255" s="1"/>
      <c r="Q255" s="1"/>
      <c r="R255" s="1"/>
      <c r="S255" s="1"/>
      <c r="T255" s="1"/>
      <c r="U255" s="1"/>
      <c r="V255" s="1"/>
      <c r="W255" s="1"/>
      <c r="X255" s="1"/>
      <c r="Y255" s="1"/>
      <c r="Z255" s="1"/>
    </row>
    <row r="256" spans="1:26" ht="13.5" customHeight="1" x14ac:dyDescent="0.2">
      <c r="A256" s="1"/>
      <c r="B256" s="1"/>
      <c r="C256" s="1"/>
      <c r="D256" s="2"/>
      <c r="E256" s="1"/>
      <c r="F256" s="1"/>
      <c r="G256" s="1"/>
      <c r="H256" s="1"/>
      <c r="I256" s="1"/>
      <c r="J256" s="1"/>
      <c r="K256" s="1"/>
      <c r="L256" s="1"/>
      <c r="M256" s="1"/>
      <c r="N256" s="1"/>
      <c r="O256" s="1"/>
      <c r="P256" s="1"/>
      <c r="Q256" s="1"/>
      <c r="R256" s="1"/>
      <c r="S256" s="1"/>
      <c r="T256" s="1"/>
      <c r="U256" s="1"/>
      <c r="V256" s="1"/>
      <c r="W256" s="1"/>
      <c r="X256" s="1"/>
      <c r="Y256" s="1"/>
      <c r="Z256" s="1"/>
    </row>
    <row r="257" spans="1:26" ht="13.5" customHeight="1" x14ac:dyDescent="0.2">
      <c r="A257" s="1"/>
      <c r="B257" s="1"/>
      <c r="C257" s="1"/>
      <c r="D257" s="2"/>
      <c r="E257" s="1"/>
      <c r="F257" s="1"/>
      <c r="G257" s="1"/>
      <c r="H257" s="1"/>
      <c r="I257" s="1"/>
      <c r="J257" s="1"/>
      <c r="K257" s="1"/>
      <c r="L257" s="1"/>
      <c r="M257" s="1"/>
      <c r="N257" s="1"/>
      <c r="O257" s="1"/>
      <c r="P257" s="1"/>
      <c r="Q257" s="1"/>
      <c r="R257" s="1"/>
      <c r="S257" s="1"/>
      <c r="T257" s="1"/>
      <c r="U257" s="1"/>
      <c r="V257" s="1"/>
      <c r="W257" s="1"/>
      <c r="X257" s="1"/>
      <c r="Y257" s="1"/>
      <c r="Z257" s="1"/>
    </row>
    <row r="258" spans="1:26" ht="13.5" customHeight="1" x14ac:dyDescent="0.2">
      <c r="A258" s="1"/>
      <c r="B258" s="1"/>
      <c r="C258" s="1"/>
      <c r="D258" s="2"/>
      <c r="E258" s="1"/>
      <c r="F258" s="1"/>
      <c r="G258" s="1"/>
      <c r="H258" s="1"/>
      <c r="I258" s="1"/>
      <c r="J258" s="1"/>
      <c r="K258" s="1"/>
      <c r="L258" s="1"/>
      <c r="M258" s="1"/>
      <c r="N258" s="1"/>
      <c r="O258" s="1"/>
      <c r="P258" s="1"/>
      <c r="Q258" s="1"/>
      <c r="R258" s="1"/>
      <c r="S258" s="1"/>
      <c r="T258" s="1"/>
      <c r="U258" s="1"/>
      <c r="V258" s="1"/>
      <c r="W258" s="1"/>
      <c r="X258" s="1"/>
      <c r="Y258" s="1"/>
      <c r="Z258" s="1"/>
    </row>
    <row r="259" spans="1:26" ht="13.5" customHeight="1" x14ac:dyDescent="0.2">
      <c r="A259" s="1"/>
      <c r="B259" s="1"/>
      <c r="C259" s="1"/>
      <c r="D259" s="2"/>
      <c r="E259" s="1"/>
      <c r="F259" s="1"/>
      <c r="G259" s="1"/>
      <c r="H259" s="1"/>
      <c r="I259" s="1"/>
      <c r="J259" s="1"/>
      <c r="K259" s="1"/>
      <c r="L259" s="1"/>
      <c r="M259" s="1"/>
      <c r="N259" s="1"/>
      <c r="O259" s="1"/>
      <c r="P259" s="1"/>
      <c r="Q259" s="1"/>
      <c r="R259" s="1"/>
      <c r="S259" s="1"/>
      <c r="T259" s="1"/>
      <c r="U259" s="1"/>
      <c r="V259" s="1"/>
      <c r="W259" s="1"/>
      <c r="X259" s="1"/>
      <c r="Y259" s="1"/>
      <c r="Z259" s="1"/>
    </row>
    <row r="260" spans="1:26" ht="13.5" customHeight="1" x14ac:dyDescent="0.2">
      <c r="A260" s="1"/>
      <c r="B260" s="1"/>
      <c r="C260" s="1"/>
      <c r="D260" s="2"/>
      <c r="E260" s="1"/>
      <c r="F260" s="1"/>
      <c r="G260" s="1"/>
      <c r="H260" s="1"/>
      <c r="I260" s="1"/>
      <c r="J260" s="1"/>
      <c r="K260" s="1"/>
      <c r="L260" s="1"/>
      <c r="M260" s="1"/>
      <c r="N260" s="1"/>
      <c r="O260" s="1"/>
      <c r="P260" s="1"/>
      <c r="Q260" s="1"/>
      <c r="R260" s="1"/>
      <c r="S260" s="1"/>
      <c r="T260" s="1"/>
      <c r="U260" s="1"/>
      <c r="V260" s="1"/>
      <c r="W260" s="1"/>
      <c r="X260" s="1"/>
      <c r="Y260" s="1"/>
      <c r="Z260" s="1"/>
    </row>
    <row r="261" spans="1:26" ht="13.5" customHeight="1" x14ac:dyDescent="0.2">
      <c r="A261" s="1"/>
      <c r="B261" s="1"/>
      <c r="C261" s="1"/>
      <c r="D261" s="2"/>
      <c r="E261" s="1"/>
      <c r="F261" s="1"/>
      <c r="G261" s="1"/>
      <c r="H261" s="1"/>
      <c r="I261" s="1"/>
      <c r="J261" s="1"/>
      <c r="K261" s="1"/>
      <c r="L261" s="1"/>
      <c r="M261" s="1"/>
      <c r="N261" s="1"/>
      <c r="O261" s="1"/>
      <c r="P261" s="1"/>
      <c r="Q261" s="1"/>
      <c r="R261" s="1"/>
      <c r="S261" s="1"/>
      <c r="T261" s="1"/>
      <c r="U261" s="1"/>
      <c r="V261" s="1"/>
      <c r="W261" s="1"/>
      <c r="X261" s="1"/>
      <c r="Y261" s="1"/>
      <c r="Z261" s="1"/>
    </row>
    <row r="262" spans="1:26" ht="13.5" customHeight="1" x14ac:dyDescent="0.2">
      <c r="A262" s="1"/>
      <c r="B262" s="1"/>
      <c r="C262" s="1"/>
      <c r="D262" s="2"/>
      <c r="E262" s="1"/>
      <c r="F262" s="1"/>
      <c r="G262" s="1"/>
      <c r="H262" s="1"/>
      <c r="I262" s="1"/>
      <c r="J262" s="1"/>
      <c r="K262" s="1"/>
      <c r="L262" s="1"/>
      <c r="M262" s="1"/>
      <c r="N262" s="1"/>
      <c r="O262" s="1"/>
      <c r="P262" s="1"/>
      <c r="Q262" s="1"/>
      <c r="R262" s="1"/>
      <c r="S262" s="1"/>
      <c r="T262" s="1"/>
      <c r="U262" s="1"/>
      <c r="V262" s="1"/>
      <c r="W262" s="1"/>
      <c r="X262" s="1"/>
      <c r="Y262" s="1"/>
      <c r="Z262" s="1"/>
    </row>
    <row r="263" spans="1:26" ht="13.5" customHeight="1" x14ac:dyDescent="0.2">
      <c r="A263" s="1"/>
      <c r="B263" s="1"/>
      <c r="C263" s="1"/>
      <c r="D263" s="2"/>
      <c r="E263" s="1"/>
      <c r="F263" s="1"/>
      <c r="G263" s="1"/>
      <c r="H263" s="1"/>
      <c r="I263" s="1"/>
      <c r="J263" s="1"/>
      <c r="K263" s="1"/>
      <c r="L263" s="1"/>
      <c r="M263" s="1"/>
      <c r="N263" s="1"/>
      <c r="O263" s="1"/>
      <c r="P263" s="1"/>
      <c r="Q263" s="1"/>
      <c r="R263" s="1"/>
      <c r="S263" s="1"/>
      <c r="T263" s="1"/>
      <c r="U263" s="1"/>
      <c r="V263" s="1"/>
      <c r="W263" s="1"/>
      <c r="X263" s="1"/>
      <c r="Y263" s="1"/>
      <c r="Z263" s="1"/>
    </row>
    <row r="264" spans="1:26" ht="13.5" customHeight="1" x14ac:dyDescent="0.2">
      <c r="A264" s="1"/>
      <c r="B264" s="1"/>
      <c r="C264" s="1"/>
      <c r="D264" s="2"/>
      <c r="E264" s="1"/>
      <c r="F264" s="1"/>
      <c r="G264" s="1"/>
      <c r="H264" s="1"/>
      <c r="I264" s="1"/>
      <c r="J264" s="1"/>
      <c r="K264" s="1"/>
      <c r="L264" s="1"/>
      <c r="M264" s="1"/>
      <c r="N264" s="1"/>
      <c r="O264" s="1"/>
      <c r="P264" s="1"/>
      <c r="Q264" s="1"/>
      <c r="R264" s="1"/>
      <c r="S264" s="1"/>
      <c r="T264" s="1"/>
      <c r="U264" s="1"/>
      <c r="V264" s="1"/>
      <c r="W264" s="1"/>
      <c r="X264" s="1"/>
      <c r="Y264" s="1"/>
      <c r="Z264" s="1"/>
    </row>
    <row r="265" spans="1:26" ht="13.5" customHeight="1" x14ac:dyDescent="0.2">
      <c r="A265" s="1"/>
      <c r="B265" s="1"/>
      <c r="C265" s="1"/>
      <c r="D265" s="2"/>
      <c r="E265" s="1"/>
      <c r="F265" s="1"/>
      <c r="G265" s="1"/>
      <c r="H265" s="1"/>
      <c r="I265" s="1"/>
      <c r="J265" s="1"/>
      <c r="K265" s="1"/>
      <c r="L265" s="1"/>
      <c r="M265" s="1"/>
      <c r="N265" s="1"/>
      <c r="O265" s="1"/>
      <c r="P265" s="1"/>
      <c r="Q265" s="1"/>
      <c r="R265" s="1"/>
      <c r="S265" s="1"/>
      <c r="T265" s="1"/>
      <c r="U265" s="1"/>
      <c r="V265" s="1"/>
      <c r="W265" s="1"/>
      <c r="X265" s="1"/>
      <c r="Y265" s="1"/>
      <c r="Z265" s="1"/>
    </row>
    <row r="266" spans="1:26" ht="13.5" customHeight="1" x14ac:dyDescent="0.2">
      <c r="A266" s="1"/>
      <c r="B266" s="1"/>
      <c r="C266" s="1"/>
      <c r="D266" s="2"/>
      <c r="E266" s="1"/>
      <c r="F266" s="1"/>
      <c r="G266" s="1"/>
      <c r="H266" s="1"/>
      <c r="I266" s="1"/>
      <c r="J266" s="1"/>
      <c r="K266" s="1"/>
      <c r="L266" s="1"/>
      <c r="M266" s="1"/>
      <c r="N266" s="1"/>
      <c r="O266" s="1"/>
      <c r="P266" s="1"/>
      <c r="Q266" s="1"/>
      <c r="R266" s="1"/>
      <c r="S266" s="1"/>
      <c r="T266" s="1"/>
      <c r="U266" s="1"/>
      <c r="V266" s="1"/>
      <c r="W266" s="1"/>
      <c r="X266" s="1"/>
      <c r="Y266" s="1"/>
      <c r="Z266" s="1"/>
    </row>
    <row r="267" spans="1:26" ht="13.5" customHeight="1" x14ac:dyDescent="0.2">
      <c r="A267" s="1"/>
      <c r="B267" s="1"/>
      <c r="C267" s="1"/>
      <c r="D267" s="2"/>
      <c r="E267" s="1"/>
      <c r="F267" s="1"/>
      <c r="G267" s="1"/>
      <c r="H267" s="1"/>
      <c r="I267" s="1"/>
      <c r="J267" s="1"/>
      <c r="K267" s="1"/>
      <c r="L267" s="1"/>
      <c r="M267" s="1"/>
      <c r="N267" s="1"/>
      <c r="O267" s="1"/>
      <c r="P267" s="1"/>
      <c r="Q267" s="1"/>
      <c r="R267" s="1"/>
      <c r="S267" s="1"/>
      <c r="T267" s="1"/>
      <c r="U267" s="1"/>
      <c r="V267" s="1"/>
      <c r="W267" s="1"/>
      <c r="X267" s="1"/>
      <c r="Y267" s="1"/>
      <c r="Z267" s="1"/>
    </row>
    <row r="268" spans="1:26" ht="13.5" customHeight="1" x14ac:dyDescent="0.2">
      <c r="A268" s="1"/>
      <c r="B268" s="1"/>
      <c r="C268" s="1"/>
      <c r="D268" s="2"/>
      <c r="E268" s="1"/>
      <c r="F268" s="1"/>
      <c r="G268" s="1"/>
      <c r="H268" s="1"/>
      <c r="I268" s="1"/>
      <c r="J268" s="1"/>
      <c r="K268" s="1"/>
      <c r="L268" s="1"/>
      <c r="M268" s="1"/>
      <c r="N268" s="1"/>
      <c r="O268" s="1"/>
      <c r="P268" s="1"/>
      <c r="Q268" s="1"/>
      <c r="R268" s="1"/>
      <c r="S268" s="1"/>
      <c r="T268" s="1"/>
      <c r="U268" s="1"/>
      <c r="V268" s="1"/>
      <c r="W268" s="1"/>
      <c r="X268" s="1"/>
      <c r="Y268" s="1"/>
      <c r="Z268" s="1"/>
    </row>
    <row r="269" spans="1:26" ht="13.5" customHeight="1" x14ac:dyDescent="0.2">
      <c r="A269" s="1"/>
      <c r="B269" s="1"/>
      <c r="C269" s="1"/>
      <c r="D269" s="2"/>
      <c r="E269" s="1"/>
      <c r="F269" s="1"/>
      <c r="G269" s="1"/>
      <c r="H269" s="1"/>
      <c r="I269" s="1"/>
      <c r="J269" s="1"/>
      <c r="K269" s="1"/>
      <c r="L269" s="1"/>
      <c r="M269" s="1"/>
      <c r="N269" s="1"/>
      <c r="O269" s="1"/>
      <c r="P269" s="1"/>
      <c r="Q269" s="1"/>
      <c r="R269" s="1"/>
      <c r="S269" s="1"/>
      <c r="T269" s="1"/>
      <c r="U269" s="1"/>
      <c r="V269" s="1"/>
      <c r="W269" s="1"/>
      <c r="X269" s="1"/>
      <c r="Y269" s="1"/>
      <c r="Z269" s="1"/>
    </row>
    <row r="270" spans="1:26" ht="13.5" customHeight="1" x14ac:dyDescent="0.2">
      <c r="A270" s="1"/>
      <c r="B270" s="1"/>
      <c r="C270" s="1"/>
      <c r="D270" s="2"/>
      <c r="E270" s="1"/>
      <c r="F270" s="1"/>
      <c r="G270" s="1"/>
      <c r="H270" s="1"/>
      <c r="I270" s="1"/>
      <c r="J270" s="1"/>
      <c r="K270" s="1"/>
      <c r="L270" s="1"/>
      <c r="M270" s="1"/>
      <c r="N270" s="1"/>
      <c r="O270" s="1"/>
      <c r="P270" s="1"/>
      <c r="Q270" s="1"/>
      <c r="R270" s="1"/>
      <c r="S270" s="1"/>
      <c r="T270" s="1"/>
      <c r="U270" s="1"/>
      <c r="V270" s="1"/>
      <c r="W270" s="1"/>
      <c r="X270" s="1"/>
      <c r="Y270" s="1"/>
      <c r="Z270" s="1"/>
    </row>
    <row r="271" spans="1:26" ht="13.5" customHeight="1" x14ac:dyDescent="0.2">
      <c r="A271" s="1"/>
      <c r="B271" s="1"/>
      <c r="C271" s="1"/>
      <c r="D271" s="2"/>
      <c r="E271" s="1"/>
      <c r="F271" s="1"/>
      <c r="G271" s="1"/>
      <c r="H271" s="1"/>
      <c r="I271" s="1"/>
      <c r="J271" s="1"/>
      <c r="K271" s="1"/>
      <c r="L271" s="1"/>
      <c r="M271" s="1"/>
      <c r="N271" s="1"/>
      <c r="O271" s="1"/>
      <c r="P271" s="1"/>
      <c r="Q271" s="1"/>
      <c r="R271" s="1"/>
      <c r="S271" s="1"/>
      <c r="T271" s="1"/>
      <c r="U271" s="1"/>
      <c r="V271" s="1"/>
      <c r="W271" s="1"/>
      <c r="X271" s="1"/>
      <c r="Y271" s="1"/>
      <c r="Z271" s="1"/>
    </row>
    <row r="272" spans="1:26" ht="13.5" customHeight="1" x14ac:dyDescent="0.2">
      <c r="A272" s="1"/>
      <c r="B272" s="1"/>
      <c r="C272" s="1"/>
      <c r="D272" s="2"/>
      <c r="E272" s="1"/>
      <c r="F272" s="1"/>
      <c r="G272" s="1"/>
      <c r="H272" s="1"/>
      <c r="I272" s="1"/>
      <c r="J272" s="1"/>
      <c r="K272" s="1"/>
      <c r="L272" s="1"/>
      <c r="M272" s="1"/>
      <c r="N272" s="1"/>
      <c r="O272" s="1"/>
      <c r="P272" s="1"/>
      <c r="Q272" s="1"/>
      <c r="R272" s="1"/>
      <c r="S272" s="1"/>
      <c r="T272" s="1"/>
      <c r="U272" s="1"/>
      <c r="V272" s="1"/>
      <c r="W272" s="1"/>
      <c r="X272" s="1"/>
      <c r="Y272" s="1"/>
      <c r="Z272" s="1"/>
    </row>
    <row r="273" spans="1:26" ht="13.5" customHeight="1" x14ac:dyDescent="0.2">
      <c r="A273" s="1"/>
      <c r="B273" s="1"/>
      <c r="C273" s="1"/>
      <c r="D273" s="2"/>
      <c r="E273" s="1"/>
      <c r="F273" s="1"/>
      <c r="G273" s="1"/>
      <c r="H273" s="1"/>
      <c r="I273" s="1"/>
      <c r="J273" s="1"/>
      <c r="K273" s="1"/>
      <c r="L273" s="1"/>
      <c r="M273" s="1"/>
      <c r="N273" s="1"/>
      <c r="O273" s="1"/>
      <c r="P273" s="1"/>
      <c r="Q273" s="1"/>
      <c r="R273" s="1"/>
      <c r="S273" s="1"/>
      <c r="T273" s="1"/>
      <c r="U273" s="1"/>
      <c r="V273" s="1"/>
      <c r="W273" s="1"/>
      <c r="X273" s="1"/>
      <c r="Y273" s="1"/>
      <c r="Z273" s="1"/>
    </row>
    <row r="274" spans="1:26" ht="13.5" customHeight="1" x14ac:dyDescent="0.2">
      <c r="A274" s="1"/>
      <c r="B274" s="1"/>
      <c r="C274" s="1"/>
      <c r="D274" s="2"/>
      <c r="E274" s="1"/>
      <c r="F274" s="1"/>
      <c r="G274" s="1"/>
      <c r="H274" s="1"/>
      <c r="I274" s="1"/>
      <c r="J274" s="1"/>
      <c r="K274" s="1"/>
      <c r="L274" s="1"/>
      <c r="M274" s="1"/>
      <c r="N274" s="1"/>
      <c r="O274" s="1"/>
      <c r="P274" s="1"/>
      <c r="Q274" s="1"/>
      <c r="R274" s="1"/>
      <c r="S274" s="1"/>
      <c r="T274" s="1"/>
      <c r="U274" s="1"/>
      <c r="V274" s="1"/>
      <c r="W274" s="1"/>
      <c r="X274" s="1"/>
      <c r="Y274" s="1"/>
      <c r="Z274" s="1"/>
    </row>
    <row r="275" spans="1:26" ht="13.5" customHeight="1" x14ac:dyDescent="0.2">
      <c r="A275" s="1"/>
      <c r="B275" s="1"/>
      <c r="C275" s="1"/>
      <c r="D275" s="2"/>
      <c r="E275" s="1"/>
      <c r="F275" s="1"/>
      <c r="G275" s="1"/>
      <c r="H275" s="1"/>
      <c r="I275" s="1"/>
      <c r="J275" s="1"/>
      <c r="K275" s="1"/>
      <c r="L275" s="1"/>
      <c r="M275" s="1"/>
      <c r="N275" s="1"/>
      <c r="O275" s="1"/>
      <c r="P275" s="1"/>
      <c r="Q275" s="1"/>
      <c r="R275" s="1"/>
      <c r="S275" s="1"/>
      <c r="T275" s="1"/>
      <c r="U275" s="1"/>
      <c r="V275" s="1"/>
      <c r="W275" s="1"/>
      <c r="X275" s="1"/>
      <c r="Y275" s="1"/>
      <c r="Z275" s="1"/>
    </row>
    <row r="276" spans="1:26" ht="13.5" customHeight="1" x14ac:dyDescent="0.2">
      <c r="A276" s="1"/>
      <c r="B276" s="1"/>
      <c r="C276" s="1"/>
      <c r="D276" s="2"/>
      <c r="E276" s="1"/>
      <c r="F276" s="1"/>
      <c r="G276" s="1"/>
      <c r="H276" s="1"/>
      <c r="I276" s="1"/>
      <c r="J276" s="1"/>
      <c r="K276" s="1"/>
      <c r="L276" s="1"/>
      <c r="M276" s="1"/>
      <c r="N276" s="1"/>
      <c r="O276" s="1"/>
      <c r="P276" s="1"/>
      <c r="Q276" s="1"/>
      <c r="R276" s="1"/>
      <c r="S276" s="1"/>
      <c r="T276" s="1"/>
      <c r="U276" s="1"/>
      <c r="V276" s="1"/>
      <c r="W276" s="1"/>
      <c r="X276" s="1"/>
      <c r="Y276" s="1"/>
      <c r="Z276" s="1"/>
    </row>
    <row r="277" spans="1:26" ht="13.5" customHeight="1" x14ac:dyDescent="0.2">
      <c r="A277" s="1"/>
      <c r="B277" s="1"/>
      <c r="C277" s="1"/>
      <c r="D277" s="2"/>
      <c r="E277" s="1"/>
      <c r="F277" s="1"/>
      <c r="G277" s="1"/>
      <c r="H277" s="1"/>
      <c r="I277" s="1"/>
      <c r="J277" s="1"/>
      <c r="K277" s="1"/>
      <c r="L277" s="1"/>
      <c r="M277" s="1"/>
      <c r="N277" s="1"/>
      <c r="O277" s="1"/>
      <c r="P277" s="1"/>
      <c r="Q277" s="1"/>
      <c r="R277" s="1"/>
      <c r="S277" s="1"/>
      <c r="T277" s="1"/>
      <c r="U277" s="1"/>
      <c r="V277" s="1"/>
      <c r="W277" s="1"/>
      <c r="X277" s="1"/>
      <c r="Y277" s="1"/>
      <c r="Z277" s="1"/>
    </row>
    <row r="278" spans="1:26" ht="13.5" customHeight="1" x14ac:dyDescent="0.2">
      <c r="A278" s="1"/>
      <c r="B278" s="1"/>
      <c r="C278" s="1"/>
      <c r="D278" s="2"/>
      <c r="E278" s="1"/>
      <c r="F278" s="1"/>
      <c r="G278" s="1"/>
      <c r="H278" s="1"/>
      <c r="I278" s="1"/>
      <c r="J278" s="1"/>
      <c r="K278" s="1"/>
      <c r="L278" s="1"/>
      <c r="M278" s="1"/>
      <c r="N278" s="1"/>
      <c r="O278" s="1"/>
      <c r="P278" s="1"/>
      <c r="Q278" s="1"/>
      <c r="R278" s="1"/>
      <c r="S278" s="1"/>
      <c r="T278" s="1"/>
      <c r="U278" s="1"/>
      <c r="V278" s="1"/>
      <c r="W278" s="1"/>
      <c r="X278" s="1"/>
      <c r="Y278" s="1"/>
      <c r="Z278" s="1"/>
    </row>
    <row r="279" spans="1:26" ht="13.5" customHeight="1" x14ac:dyDescent="0.2">
      <c r="A279" s="1"/>
      <c r="B279" s="1"/>
      <c r="C279" s="1"/>
      <c r="D279" s="2"/>
      <c r="E279" s="1"/>
      <c r="F279" s="1"/>
      <c r="G279" s="1"/>
      <c r="H279" s="1"/>
      <c r="I279" s="1"/>
      <c r="J279" s="1"/>
      <c r="K279" s="1"/>
      <c r="L279" s="1"/>
      <c r="M279" s="1"/>
      <c r="N279" s="1"/>
      <c r="O279" s="1"/>
      <c r="P279" s="1"/>
      <c r="Q279" s="1"/>
      <c r="R279" s="1"/>
      <c r="S279" s="1"/>
      <c r="T279" s="1"/>
      <c r="U279" s="1"/>
      <c r="V279" s="1"/>
      <c r="W279" s="1"/>
      <c r="X279" s="1"/>
      <c r="Y279" s="1"/>
      <c r="Z279" s="1"/>
    </row>
    <row r="280" spans="1:26" ht="13.5" customHeight="1" x14ac:dyDescent="0.2">
      <c r="A280" s="1"/>
      <c r="B280" s="1"/>
      <c r="C280" s="1"/>
      <c r="D280" s="2"/>
      <c r="E280" s="1"/>
      <c r="F280" s="1"/>
      <c r="G280" s="1"/>
      <c r="H280" s="1"/>
      <c r="I280" s="1"/>
      <c r="J280" s="1"/>
      <c r="K280" s="1"/>
      <c r="L280" s="1"/>
      <c r="M280" s="1"/>
      <c r="N280" s="1"/>
      <c r="O280" s="1"/>
      <c r="P280" s="1"/>
      <c r="Q280" s="1"/>
      <c r="R280" s="1"/>
      <c r="S280" s="1"/>
      <c r="T280" s="1"/>
      <c r="U280" s="1"/>
      <c r="V280" s="1"/>
      <c r="W280" s="1"/>
      <c r="X280" s="1"/>
      <c r="Y280" s="1"/>
      <c r="Z280" s="1"/>
    </row>
    <row r="281" spans="1:26" ht="13.5" customHeight="1" x14ac:dyDescent="0.2">
      <c r="A281" s="1"/>
      <c r="B281" s="1"/>
      <c r="C281" s="1"/>
      <c r="D281" s="2"/>
      <c r="E281" s="1"/>
      <c r="F281" s="1"/>
      <c r="G281" s="1"/>
      <c r="H281" s="1"/>
      <c r="I281" s="1"/>
      <c r="J281" s="1"/>
      <c r="K281" s="1"/>
      <c r="L281" s="1"/>
      <c r="M281" s="1"/>
      <c r="N281" s="1"/>
      <c r="O281" s="1"/>
      <c r="P281" s="1"/>
      <c r="Q281" s="1"/>
      <c r="R281" s="1"/>
      <c r="S281" s="1"/>
      <c r="T281" s="1"/>
      <c r="U281" s="1"/>
      <c r="V281" s="1"/>
      <c r="W281" s="1"/>
      <c r="X281" s="1"/>
      <c r="Y281" s="1"/>
      <c r="Z281" s="1"/>
    </row>
    <row r="282" spans="1:26" ht="13.5" customHeight="1" x14ac:dyDescent="0.2">
      <c r="A282" s="1"/>
      <c r="B282" s="1"/>
      <c r="C282" s="1"/>
      <c r="D282" s="2"/>
      <c r="E282" s="1"/>
      <c r="F282" s="1"/>
      <c r="G282" s="1"/>
      <c r="H282" s="1"/>
      <c r="I282" s="1"/>
      <c r="J282" s="1"/>
      <c r="K282" s="1"/>
      <c r="L282" s="1"/>
      <c r="M282" s="1"/>
      <c r="N282" s="1"/>
      <c r="O282" s="1"/>
      <c r="P282" s="1"/>
      <c r="Q282" s="1"/>
      <c r="R282" s="1"/>
      <c r="S282" s="1"/>
      <c r="T282" s="1"/>
      <c r="U282" s="1"/>
      <c r="V282" s="1"/>
      <c r="W282" s="1"/>
      <c r="X282" s="1"/>
      <c r="Y282" s="1"/>
      <c r="Z282" s="1"/>
    </row>
    <row r="283" spans="1:26" ht="13.5" customHeight="1" x14ac:dyDescent="0.2">
      <c r="A283" s="1"/>
      <c r="B283" s="1"/>
      <c r="C283" s="1"/>
      <c r="D283" s="2"/>
      <c r="E283" s="1"/>
      <c r="F283" s="1"/>
      <c r="G283" s="1"/>
      <c r="H283" s="1"/>
      <c r="I283" s="1"/>
      <c r="J283" s="1"/>
      <c r="K283" s="1"/>
      <c r="L283" s="1"/>
      <c r="M283" s="1"/>
      <c r="N283" s="1"/>
      <c r="O283" s="1"/>
      <c r="P283" s="1"/>
      <c r="Q283" s="1"/>
      <c r="R283" s="1"/>
      <c r="S283" s="1"/>
      <c r="T283" s="1"/>
      <c r="U283" s="1"/>
      <c r="V283" s="1"/>
      <c r="W283" s="1"/>
      <c r="X283" s="1"/>
      <c r="Y283" s="1"/>
      <c r="Z283" s="1"/>
    </row>
    <row r="284" spans="1:26" ht="13.5" customHeight="1" x14ac:dyDescent="0.2">
      <c r="A284" s="1"/>
      <c r="B284" s="1"/>
      <c r="C284" s="1"/>
      <c r="D284" s="2"/>
      <c r="E284" s="1"/>
      <c r="F284" s="1"/>
      <c r="G284" s="1"/>
      <c r="H284" s="1"/>
      <c r="I284" s="1"/>
      <c r="J284" s="1"/>
      <c r="K284" s="1"/>
      <c r="L284" s="1"/>
      <c r="M284" s="1"/>
      <c r="N284" s="1"/>
      <c r="O284" s="1"/>
      <c r="P284" s="1"/>
      <c r="Q284" s="1"/>
      <c r="R284" s="1"/>
      <c r="S284" s="1"/>
      <c r="T284" s="1"/>
      <c r="U284" s="1"/>
      <c r="V284" s="1"/>
      <c r="W284" s="1"/>
      <c r="X284" s="1"/>
      <c r="Y284" s="1"/>
      <c r="Z284" s="1"/>
    </row>
    <row r="285" spans="1:26" ht="13.5" customHeight="1" x14ac:dyDescent="0.2">
      <c r="A285" s="1"/>
      <c r="B285" s="1"/>
      <c r="C285" s="1"/>
      <c r="D285" s="2"/>
      <c r="E285" s="1"/>
      <c r="F285" s="1"/>
      <c r="G285" s="1"/>
      <c r="H285" s="1"/>
      <c r="I285" s="1"/>
      <c r="J285" s="1"/>
      <c r="K285" s="1"/>
      <c r="L285" s="1"/>
      <c r="M285" s="1"/>
      <c r="N285" s="1"/>
      <c r="O285" s="1"/>
      <c r="P285" s="1"/>
      <c r="Q285" s="1"/>
      <c r="R285" s="1"/>
      <c r="S285" s="1"/>
      <c r="T285" s="1"/>
      <c r="U285" s="1"/>
      <c r="V285" s="1"/>
      <c r="W285" s="1"/>
      <c r="X285" s="1"/>
      <c r="Y285" s="1"/>
      <c r="Z285" s="1"/>
    </row>
    <row r="286" spans="1:26" ht="13.5" customHeight="1" x14ac:dyDescent="0.2">
      <c r="A286" s="1"/>
      <c r="B286" s="1"/>
      <c r="C286" s="1"/>
      <c r="D286" s="2"/>
      <c r="E286" s="1"/>
      <c r="F286" s="1"/>
      <c r="G286" s="1"/>
      <c r="H286" s="1"/>
      <c r="I286" s="1"/>
      <c r="J286" s="1"/>
      <c r="K286" s="1"/>
      <c r="L286" s="1"/>
      <c r="M286" s="1"/>
      <c r="N286" s="1"/>
      <c r="O286" s="1"/>
      <c r="P286" s="1"/>
      <c r="Q286" s="1"/>
      <c r="R286" s="1"/>
      <c r="S286" s="1"/>
      <c r="T286" s="1"/>
      <c r="U286" s="1"/>
      <c r="V286" s="1"/>
      <c r="W286" s="1"/>
      <c r="X286" s="1"/>
      <c r="Y286" s="1"/>
      <c r="Z286" s="1"/>
    </row>
    <row r="287" spans="1:26" ht="13.5" customHeight="1" x14ac:dyDescent="0.2">
      <c r="A287" s="1"/>
      <c r="B287" s="1"/>
      <c r="C287" s="1"/>
      <c r="D287" s="2"/>
      <c r="E287" s="1"/>
      <c r="F287" s="1"/>
      <c r="G287" s="1"/>
      <c r="H287" s="1"/>
      <c r="I287" s="1"/>
      <c r="J287" s="1"/>
      <c r="K287" s="1"/>
      <c r="L287" s="1"/>
      <c r="M287" s="1"/>
      <c r="N287" s="1"/>
      <c r="O287" s="1"/>
      <c r="P287" s="1"/>
      <c r="Q287" s="1"/>
      <c r="R287" s="1"/>
      <c r="S287" s="1"/>
      <c r="T287" s="1"/>
      <c r="U287" s="1"/>
      <c r="V287" s="1"/>
      <c r="W287" s="1"/>
      <c r="X287" s="1"/>
      <c r="Y287" s="1"/>
      <c r="Z287" s="1"/>
    </row>
    <row r="288" spans="1:26" ht="13.5" customHeight="1" x14ac:dyDescent="0.2">
      <c r="A288" s="1"/>
      <c r="B288" s="1"/>
      <c r="C288" s="1"/>
      <c r="D288" s="2"/>
      <c r="E288" s="1"/>
      <c r="F288" s="1"/>
      <c r="G288" s="1"/>
      <c r="H288" s="1"/>
      <c r="I288" s="1"/>
      <c r="J288" s="1"/>
      <c r="K288" s="1"/>
      <c r="L288" s="1"/>
      <c r="M288" s="1"/>
      <c r="N288" s="1"/>
      <c r="O288" s="1"/>
      <c r="P288" s="1"/>
      <c r="Q288" s="1"/>
      <c r="R288" s="1"/>
      <c r="S288" s="1"/>
      <c r="T288" s="1"/>
      <c r="U288" s="1"/>
      <c r="V288" s="1"/>
      <c r="W288" s="1"/>
      <c r="X288" s="1"/>
      <c r="Y288" s="1"/>
      <c r="Z288" s="1"/>
    </row>
    <row r="289" spans="1:26" ht="13.5" customHeight="1" x14ac:dyDescent="0.2">
      <c r="A289" s="1"/>
      <c r="B289" s="1"/>
      <c r="C289" s="1"/>
      <c r="D289" s="2"/>
      <c r="E289" s="1"/>
      <c r="F289" s="1"/>
      <c r="G289" s="1"/>
      <c r="H289" s="1"/>
      <c r="I289" s="1"/>
      <c r="J289" s="1"/>
      <c r="K289" s="1"/>
      <c r="L289" s="1"/>
      <c r="M289" s="1"/>
      <c r="N289" s="1"/>
      <c r="O289" s="1"/>
      <c r="P289" s="1"/>
      <c r="Q289" s="1"/>
      <c r="R289" s="1"/>
      <c r="S289" s="1"/>
      <c r="T289" s="1"/>
      <c r="U289" s="1"/>
      <c r="V289" s="1"/>
      <c r="W289" s="1"/>
      <c r="X289" s="1"/>
      <c r="Y289" s="1"/>
      <c r="Z289" s="1"/>
    </row>
    <row r="290" spans="1:26" ht="13.5" customHeight="1" x14ac:dyDescent="0.2">
      <c r="A290" s="1"/>
      <c r="B290" s="1"/>
      <c r="C290" s="1"/>
      <c r="D290" s="2"/>
      <c r="E290" s="1"/>
      <c r="F290" s="1"/>
      <c r="G290" s="1"/>
      <c r="H290" s="1"/>
      <c r="I290" s="1"/>
      <c r="J290" s="1"/>
      <c r="K290" s="1"/>
      <c r="L290" s="1"/>
      <c r="M290" s="1"/>
      <c r="N290" s="1"/>
      <c r="O290" s="1"/>
      <c r="P290" s="1"/>
      <c r="Q290" s="1"/>
      <c r="R290" s="1"/>
      <c r="S290" s="1"/>
      <c r="T290" s="1"/>
      <c r="U290" s="1"/>
      <c r="V290" s="1"/>
      <c r="W290" s="1"/>
      <c r="X290" s="1"/>
      <c r="Y290" s="1"/>
      <c r="Z290" s="1"/>
    </row>
    <row r="291" spans="1:26" ht="13.5" customHeight="1" x14ac:dyDescent="0.2">
      <c r="A291" s="1"/>
      <c r="B291" s="1"/>
      <c r="C291" s="1"/>
      <c r="D291" s="2"/>
      <c r="E291" s="1"/>
      <c r="F291" s="1"/>
      <c r="G291" s="1"/>
      <c r="H291" s="1"/>
      <c r="I291" s="1"/>
      <c r="J291" s="1"/>
      <c r="K291" s="1"/>
      <c r="L291" s="1"/>
      <c r="M291" s="1"/>
      <c r="N291" s="1"/>
      <c r="O291" s="1"/>
      <c r="P291" s="1"/>
      <c r="Q291" s="1"/>
      <c r="R291" s="1"/>
      <c r="S291" s="1"/>
      <c r="T291" s="1"/>
      <c r="U291" s="1"/>
      <c r="V291" s="1"/>
      <c r="W291" s="1"/>
      <c r="X291" s="1"/>
      <c r="Y291" s="1"/>
      <c r="Z291" s="1"/>
    </row>
    <row r="292" spans="1:26" ht="13.5" customHeight="1" x14ac:dyDescent="0.2">
      <c r="A292" s="1"/>
      <c r="B292" s="1"/>
      <c r="C292" s="1"/>
      <c r="D292" s="2"/>
      <c r="E292" s="1"/>
      <c r="F292" s="1"/>
      <c r="G292" s="1"/>
      <c r="H292" s="1"/>
      <c r="I292" s="1"/>
      <c r="J292" s="1"/>
      <c r="K292" s="1"/>
      <c r="L292" s="1"/>
      <c r="M292" s="1"/>
      <c r="N292" s="1"/>
      <c r="O292" s="1"/>
      <c r="P292" s="1"/>
      <c r="Q292" s="1"/>
      <c r="R292" s="1"/>
      <c r="S292" s="1"/>
      <c r="T292" s="1"/>
      <c r="U292" s="1"/>
      <c r="V292" s="1"/>
      <c r="W292" s="1"/>
      <c r="X292" s="1"/>
      <c r="Y292" s="1"/>
      <c r="Z292" s="1"/>
    </row>
    <row r="293" spans="1:26" ht="13.5" customHeight="1" x14ac:dyDescent="0.2">
      <c r="A293" s="1"/>
      <c r="B293" s="1"/>
      <c r="C293" s="1"/>
      <c r="D293" s="2"/>
      <c r="E293" s="1"/>
      <c r="F293" s="1"/>
      <c r="G293" s="1"/>
      <c r="H293" s="1"/>
      <c r="I293" s="1"/>
      <c r="J293" s="1"/>
      <c r="K293" s="1"/>
      <c r="L293" s="1"/>
      <c r="M293" s="1"/>
      <c r="N293" s="1"/>
      <c r="O293" s="1"/>
      <c r="P293" s="1"/>
      <c r="Q293" s="1"/>
      <c r="R293" s="1"/>
      <c r="S293" s="1"/>
      <c r="T293" s="1"/>
      <c r="U293" s="1"/>
      <c r="V293" s="1"/>
      <c r="W293" s="1"/>
      <c r="X293" s="1"/>
      <c r="Y293" s="1"/>
      <c r="Z293" s="1"/>
    </row>
    <row r="294" spans="1:26" ht="13.5" customHeight="1" x14ac:dyDescent="0.2">
      <c r="A294" s="1"/>
      <c r="B294" s="1"/>
      <c r="C294" s="1"/>
      <c r="D294" s="2"/>
      <c r="E294" s="1"/>
      <c r="F294" s="1"/>
      <c r="G294" s="1"/>
      <c r="H294" s="1"/>
      <c r="I294" s="1"/>
      <c r="J294" s="1"/>
      <c r="K294" s="1"/>
      <c r="L294" s="1"/>
      <c r="M294" s="1"/>
      <c r="N294" s="1"/>
      <c r="O294" s="1"/>
      <c r="P294" s="1"/>
      <c r="Q294" s="1"/>
      <c r="R294" s="1"/>
      <c r="S294" s="1"/>
      <c r="T294" s="1"/>
      <c r="U294" s="1"/>
      <c r="V294" s="1"/>
      <c r="W294" s="1"/>
      <c r="X294" s="1"/>
      <c r="Y294" s="1"/>
      <c r="Z294" s="1"/>
    </row>
    <row r="295" spans="1:26" ht="13.5" customHeight="1" x14ac:dyDescent="0.2">
      <c r="A295" s="1"/>
      <c r="B295" s="1"/>
      <c r="C295" s="1"/>
      <c r="D295" s="2"/>
      <c r="E295" s="1"/>
      <c r="F295" s="1"/>
      <c r="G295" s="1"/>
      <c r="H295" s="1"/>
      <c r="I295" s="1"/>
      <c r="J295" s="1"/>
      <c r="K295" s="1"/>
      <c r="L295" s="1"/>
      <c r="M295" s="1"/>
      <c r="N295" s="1"/>
      <c r="O295" s="1"/>
      <c r="P295" s="1"/>
      <c r="Q295" s="1"/>
      <c r="R295" s="1"/>
      <c r="S295" s="1"/>
      <c r="T295" s="1"/>
      <c r="U295" s="1"/>
      <c r="V295" s="1"/>
      <c r="W295" s="1"/>
      <c r="X295" s="1"/>
      <c r="Y295" s="1"/>
      <c r="Z295" s="1"/>
    </row>
    <row r="296" spans="1:26" ht="13.5" customHeight="1" x14ac:dyDescent="0.2">
      <c r="A296" s="1"/>
      <c r="B296" s="1"/>
      <c r="C296" s="1"/>
      <c r="D296" s="2"/>
      <c r="E296" s="1"/>
      <c r="F296" s="1"/>
      <c r="G296" s="1"/>
      <c r="H296" s="1"/>
      <c r="I296" s="1"/>
      <c r="J296" s="1"/>
      <c r="K296" s="1"/>
      <c r="L296" s="1"/>
      <c r="M296" s="1"/>
      <c r="N296" s="1"/>
      <c r="O296" s="1"/>
      <c r="P296" s="1"/>
      <c r="Q296" s="1"/>
      <c r="R296" s="1"/>
      <c r="S296" s="1"/>
      <c r="T296" s="1"/>
      <c r="U296" s="1"/>
      <c r="V296" s="1"/>
      <c r="W296" s="1"/>
      <c r="X296" s="1"/>
      <c r="Y296" s="1"/>
      <c r="Z296" s="1"/>
    </row>
    <row r="297" spans="1:26" ht="13.5" customHeight="1" x14ac:dyDescent="0.2">
      <c r="A297" s="1"/>
      <c r="B297" s="1"/>
      <c r="C297" s="1"/>
      <c r="D297" s="2"/>
      <c r="E297" s="1"/>
      <c r="F297" s="1"/>
      <c r="G297" s="1"/>
      <c r="H297" s="1"/>
      <c r="I297" s="1"/>
      <c r="J297" s="1"/>
      <c r="K297" s="1"/>
      <c r="L297" s="1"/>
      <c r="M297" s="1"/>
      <c r="N297" s="1"/>
      <c r="O297" s="1"/>
      <c r="P297" s="1"/>
      <c r="Q297" s="1"/>
      <c r="R297" s="1"/>
      <c r="S297" s="1"/>
      <c r="T297" s="1"/>
      <c r="U297" s="1"/>
      <c r="V297" s="1"/>
      <c r="W297" s="1"/>
      <c r="X297" s="1"/>
      <c r="Y297" s="1"/>
      <c r="Z297" s="1"/>
    </row>
    <row r="298" spans="1:26" ht="13.5" customHeight="1" x14ac:dyDescent="0.2">
      <c r="A298" s="1"/>
      <c r="B298" s="1"/>
      <c r="C298" s="1"/>
      <c r="D298" s="2"/>
      <c r="E298" s="1"/>
      <c r="F298" s="1"/>
      <c r="G298" s="1"/>
      <c r="H298" s="1"/>
      <c r="I298" s="1"/>
      <c r="J298" s="1"/>
      <c r="K298" s="1"/>
      <c r="L298" s="1"/>
      <c r="M298" s="1"/>
      <c r="N298" s="1"/>
      <c r="O298" s="1"/>
      <c r="P298" s="1"/>
      <c r="Q298" s="1"/>
      <c r="R298" s="1"/>
      <c r="S298" s="1"/>
      <c r="T298" s="1"/>
      <c r="U298" s="1"/>
      <c r="V298" s="1"/>
      <c r="W298" s="1"/>
      <c r="X298" s="1"/>
      <c r="Y298" s="1"/>
      <c r="Z298" s="1"/>
    </row>
    <row r="299" spans="1:26" ht="13.5" customHeight="1" x14ac:dyDescent="0.2">
      <c r="A299" s="1"/>
      <c r="B299" s="1"/>
      <c r="C299" s="1"/>
      <c r="D299" s="2"/>
      <c r="E299" s="1"/>
      <c r="F299" s="1"/>
      <c r="G299" s="1"/>
      <c r="H299" s="1"/>
      <c r="I299" s="1"/>
      <c r="J299" s="1"/>
      <c r="K299" s="1"/>
      <c r="L299" s="1"/>
      <c r="M299" s="1"/>
      <c r="N299" s="1"/>
      <c r="O299" s="1"/>
      <c r="P299" s="1"/>
      <c r="Q299" s="1"/>
      <c r="R299" s="1"/>
      <c r="S299" s="1"/>
      <c r="T299" s="1"/>
      <c r="U299" s="1"/>
      <c r="V299" s="1"/>
      <c r="W299" s="1"/>
      <c r="X299" s="1"/>
      <c r="Y299" s="1"/>
      <c r="Z299" s="1"/>
    </row>
    <row r="300" spans="1:26" ht="13.5" customHeight="1" x14ac:dyDescent="0.2">
      <c r="A300" s="1"/>
      <c r="B300" s="1"/>
      <c r="C300" s="1"/>
      <c r="D300" s="2"/>
      <c r="E300" s="1"/>
      <c r="F300" s="1"/>
      <c r="G300" s="1"/>
      <c r="H300" s="1"/>
      <c r="I300" s="1"/>
      <c r="J300" s="1"/>
      <c r="K300" s="1"/>
      <c r="L300" s="1"/>
      <c r="M300" s="1"/>
      <c r="N300" s="1"/>
      <c r="O300" s="1"/>
      <c r="P300" s="1"/>
      <c r="Q300" s="1"/>
      <c r="R300" s="1"/>
      <c r="S300" s="1"/>
      <c r="T300" s="1"/>
      <c r="U300" s="1"/>
      <c r="V300" s="1"/>
      <c r="W300" s="1"/>
      <c r="X300" s="1"/>
      <c r="Y300" s="1"/>
      <c r="Z300" s="1"/>
    </row>
    <row r="301" spans="1:26" ht="13.5" customHeight="1" x14ac:dyDescent="0.2">
      <c r="A301" s="1"/>
      <c r="B301" s="1"/>
      <c r="C301" s="1"/>
      <c r="D301" s="2"/>
      <c r="E301" s="1"/>
      <c r="F301" s="1"/>
      <c r="G301" s="1"/>
      <c r="H301" s="1"/>
      <c r="I301" s="1"/>
      <c r="J301" s="1"/>
      <c r="K301" s="1"/>
      <c r="L301" s="1"/>
      <c r="M301" s="1"/>
      <c r="N301" s="1"/>
      <c r="O301" s="1"/>
      <c r="P301" s="1"/>
      <c r="Q301" s="1"/>
      <c r="R301" s="1"/>
      <c r="S301" s="1"/>
      <c r="T301" s="1"/>
      <c r="U301" s="1"/>
      <c r="V301" s="1"/>
      <c r="W301" s="1"/>
      <c r="X301" s="1"/>
      <c r="Y301" s="1"/>
      <c r="Z301" s="1"/>
    </row>
    <row r="302" spans="1:26" ht="13.5" customHeight="1" x14ac:dyDescent="0.2">
      <c r="A302" s="1"/>
      <c r="B302" s="1"/>
      <c r="C302" s="1"/>
      <c r="D302" s="2"/>
      <c r="E302" s="1"/>
      <c r="F302" s="1"/>
      <c r="G302" s="1"/>
      <c r="H302" s="1"/>
      <c r="I302" s="1"/>
      <c r="J302" s="1"/>
      <c r="K302" s="1"/>
      <c r="L302" s="1"/>
      <c r="M302" s="1"/>
      <c r="N302" s="1"/>
      <c r="O302" s="1"/>
      <c r="P302" s="1"/>
      <c r="Q302" s="1"/>
      <c r="R302" s="1"/>
      <c r="S302" s="1"/>
      <c r="T302" s="1"/>
      <c r="U302" s="1"/>
      <c r="V302" s="1"/>
      <c r="W302" s="1"/>
      <c r="X302" s="1"/>
      <c r="Y302" s="1"/>
      <c r="Z302" s="1"/>
    </row>
    <row r="303" spans="1:26" ht="13.5" customHeight="1" x14ac:dyDescent="0.2">
      <c r="A303" s="1"/>
      <c r="B303" s="1"/>
      <c r="C303" s="1"/>
      <c r="D303" s="2"/>
      <c r="E303" s="1"/>
      <c r="F303" s="1"/>
      <c r="G303" s="1"/>
      <c r="H303" s="1"/>
      <c r="I303" s="1"/>
      <c r="J303" s="1"/>
      <c r="K303" s="1"/>
      <c r="L303" s="1"/>
      <c r="M303" s="1"/>
      <c r="N303" s="1"/>
      <c r="O303" s="1"/>
      <c r="P303" s="1"/>
      <c r="Q303" s="1"/>
      <c r="R303" s="1"/>
      <c r="S303" s="1"/>
      <c r="T303" s="1"/>
      <c r="U303" s="1"/>
      <c r="V303" s="1"/>
      <c r="W303" s="1"/>
      <c r="X303" s="1"/>
      <c r="Y303" s="1"/>
      <c r="Z303" s="1"/>
    </row>
    <row r="304" spans="1:26" ht="13.5" customHeight="1" x14ac:dyDescent="0.2">
      <c r="A304" s="1"/>
      <c r="B304" s="1"/>
      <c r="C304" s="1"/>
      <c r="D304" s="2"/>
      <c r="E304" s="1"/>
      <c r="F304" s="1"/>
      <c r="G304" s="1"/>
      <c r="H304" s="1"/>
      <c r="I304" s="1"/>
      <c r="J304" s="1"/>
      <c r="K304" s="1"/>
      <c r="L304" s="1"/>
      <c r="M304" s="1"/>
      <c r="N304" s="1"/>
      <c r="O304" s="1"/>
      <c r="P304" s="1"/>
      <c r="Q304" s="1"/>
      <c r="R304" s="1"/>
      <c r="S304" s="1"/>
      <c r="T304" s="1"/>
      <c r="U304" s="1"/>
      <c r="V304" s="1"/>
      <c r="W304" s="1"/>
      <c r="X304" s="1"/>
      <c r="Y304" s="1"/>
      <c r="Z304" s="1"/>
    </row>
    <row r="305" spans="1:26" ht="13.5" customHeight="1" x14ac:dyDescent="0.2">
      <c r="A305" s="1"/>
      <c r="B305" s="1"/>
      <c r="C305" s="1"/>
      <c r="D305" s="2"/>
      <c r="E305" s="1"/>
      <c r="F305" s="1"/>
      <c r="G305" s="1"/>
      <c r="H305" s="1"/>
      <c r="I305" s="1"/>
      <c r="J305" s="1"/>
      <c r="K305" s="1"/>
      <c r="L305" s="1"/>
      <c r="M305" s="1"/>
      <c r="N305" s="1"/>
      <c r="O305" s="1"/>
      <c r="P305" s="1"/>
      <c r="Q305" s="1"/>
      <c r="R305" s="1"/>
      <c r="S305" s="1"/>
      <c r="T305" s="1"/>
      <c r="U305" s="1"/>
      <c r="V305" s="1"/>
      <c r="W305" s="1"/>
      <c r="X305" s="1"/>
      <c r="Y305" s="1"/>
      <c r="Z305" s="1"/>
    </row>
    <row r="306" spans="1:26" ht="13.5" customHeight="1" x14ac:dyDescent="0.2">
      <c r="A306" s="1"/>
      <c r="B306" s="1"/>
      <c r="C306" s="1"/>
      <c r="D306" s="2"/>
      <c r="E306" s="1"/>
      <c r="F306" s="1"/>
      <c r="G306" s="1"/>
      <c r="H306" s="1"/>
      <c r="I306" s="1"/>
      <c r="J306" s="1"/>
      <c r="K306" s="1"/>
      <c r="L306" s="1"/>
      <c r="M306" s="1"/>
      <c r="N306" s="1"/>
      <c r="O306" s="1"/>
      <c r="P306" s="1"/>
      <c r="Q306" s="1"/>
      <c r="R306" s="1"/>
      <c r="S306" s="1"/>
      <c r="T306" s="1"/>
      <c r="U306" s="1"/>
      <c r="V306" s="1"/>
      <c r="W306" s="1"/>
      <c r="X306" s="1"/>
      <c r="Y306" s="1"/>
      <c r="Z306" s="1"/>
    </row>
    <row r="307" spans="1:26" ht="13.5" customHeight="1" x14ac:dyDescent="0.2">
      <c r="A307" s="1"/>
      <c r="B307" s="1"/>
      <c r="C307" s="1"/>
      <c r="D307" s="2"/>
      <c r="E307" s="1"/>
      <c r="F307" s="1"/>
      <c r="G307" s="1"/>
      <c r="H307" s="1"/>
      <c r="I307" s="1"/>
      <c r="J307" s="1"/>
      <c r="K307" s="1"/>
      <c r="L307" s="1"/>
      <c r="M307" s="1"/>
      <c r="N307" s="1"/>
      <c r="O307" s="1"/>
      <c r="P307" s="1"/>
      <c r="Q307" s="1"/>
      <c r="R307" s="1"/>
      <c r="S307" s="1"/>
      <c r="T307" s="1"/>
      <c r="U307" s="1"/>
      <c r="V307" s="1"/>
      <c r="W307" s="1"/>
      <c r="X307" s="1"/>
      <c r="Y307" s="1"/>
      <c r="Z307" s="1"/>
    </row>
    <row r="308" spans="1:26" ht="13.5" customHeight="1" x14ac:dyDescent="0.2">
      <c r="A308" s="1"/>
      <c r="B308" s="1"/>
      <c r="C308" s="1"/>
      <c r="D308" s="2"/>
      <c r="E308" s="1"/>
      <c r="F308" s="1"/>
      <c r="G308" s="1"/>
      <c r="H308" s="1"/>
      <c r="I308" s="1"/>
      <c r="J308" s="1"/>
      <c r="K308" s="1"/>
      <c r="L308" s="1"/>
      <c r="M308" s="1"/>
      <c r="N308" s="1"/>
      <c r="O308" s="1"/>
      <c r="P308" s="1"/>
      <c r="Q308" s="1"/>
      <c r="R308" s="1"/>
      <c r="S308" s="1"/>
      <c r="T308" s="1"/>
      <c r="U308" s="1"/>
      <c r="V308" s="1"/>
      <c r="W308" s="1"/>
      <c r="X308" s="1"/>
      <c r="Y308" s="1"/>
      <c r="Z308" s="1"/>
    </row>
    <row r="309" spans="1:26" ht="13.5" customHeight="1" x14ac:dyDescent="0.2">
      <c r="A309" s="1"/>
      <c r="B309" s="1"/>
      <c r="C309" s="1"/>
      <c r="D309" s="2"/>
      <c r="E309" s="1"/>
      <c r="F309" s="1"/>
      <c r="G309" s="1"/>
      <c r="H309" s="1"/>
      <c r="I309" s="1"/>
      <c r="J309" s="1"/>
      <c r="K309" s="1"/>
      <c r="L309" s="1"/>
      <c r="M309" s="1"/>
      <c r="N309" s="1"/>
      <c r="O309" s="1"/>
      <c r="P309" s="1"/>
      <c r="Q309" s="1"/>
      <c r="R309" s="1"/>
      <c r="S309" s="1"/>
      <c r="T309" s="1"/>
      <c r="U309" s="1"/>
      <c r="V309" s="1"/>
      <c r="W309" s="1"/>
      <c r="X309" s="1"/>
      <c r="Y309" s="1"/>
      <c r="Z309" s="1"/>
    </row>
    <row r="310" spans="1:26" ht="13.5" customHeight="1" x14ac:dyDescent="0.2">
      <c r="A310" s="1"/>
      <c r="B310" s="1"/>
      <c r="C310" s="1"/>
      <c r="D310" s="2"/>
      <c r="E310" s="1"/>
      <c r="F310" s="1"/>
      <c r="G310" s="1"/>
      <c r="H310" s="1"/>
      <c r="I310" s="1"/>
      <c r="J310" s="1"/>
      <c r="K310" s="1"/>
      <c r="L310" s="1"/>
      <c r="M310" s="1"/>
      <c r="N310" s="1"/>
      <c r="O310" s="1"/>
      <c r="P310" s="1"/>
      <c r="Q310" s="1"/>
      <c r="R310" s="1"/>
      <c r="S310" s="1"/>
      <c r="T310" s="1"/>
      <c r="U310" s="1"/>
      <c r="V310" s="1"/>
      <c r="W310" s="1"/>
      <c r="X310" s="1"/>
      <c r="Y310" s="1"/>
      <c r="Z310" s="1"/>
    </row>
    <row r="311" spans="1:26" ht="13.5" customHeight="1" x14ac:dyDescent="0.2">
      <c r="A311" s="1"/>
      <c r="B311" s="1"/>
      <c r="C311" s="1"/>
      <c r="D311" s="2"/>
      <c r="E311" s="1"/>
      <c r="F311" s="1"/>
      <c r="G311" s="1"/>
      <c r="H311" s="1"/>
      <c r="I311" s="1"/>
      <c r="J311" s="1"/>
      <c r="K311" s="1"/>
      <c r="L311" s="1"/>
      <c r="M311" s="1"/>
      <c r="N311" s="1"/>
      <c r="O311" s="1"/>
      <c r="P311" s="1"/>
      <c r="Q311" s="1"/>
      <c r="R311" s="1"/>
      <c r="S311" s="1"/>
      <c r="T311" s="1"/>
      <c r="U311" s="1"/>
      <c r="V311" s="1"/>
      <c r="W311" s="1"/>
      <c r="X311" s="1"/>
      <c r="Y311" s="1"/>
      <c r="Z311" s="1"/>
    </row>
    <row r="312" spans="1:26" ht="13.5" customHeight="1" x14ac:dyDescent="0.2">
      <c r="A312" s="1"/>
      <c r="B312" s="1"/>
      <c r="C312" s="1"/>
      <c r="D312" s="2"/>
      <c r="E312" s="1"/>
      <c r="F312" s="1"/>
      <c r="G312" s="1"/>
      <c r="H312" s="1"/>
      <c r="I312" s="1"/>
      <c r="J312" s="1"/>
      <c r="K312" s="1"/>
      <c r="L312" s="1"/>
      <c r="M312" s="1"/>
      <c r="N312" s="1"/>
      <c r="O312" s="1"/>
      <c r="P312" s="1"/>
      <c r="Q312" s="1"/>
      <c r="R312" s="1"/>
      <c r="S312" s="1"/>
      <c r="T312" s="1"/>
      <c r="U312" s="1"/>
      <c r="V312" s="1"/>
      <c r="W312" s="1"/>
      <c r="X312" s="1"/>
      <c r="Y312" s="1"/>
      <c r="Z312" s="1"/>
    </row>
    <row r="313" spans="1:26" ht="13.5" customHeight="1" x14ac:dyDescent="0.2">
      <c r="A313" s="1"/>
      <c r="B313" s="1"/>
      <c r="C313" s="1"/>
      <c r="D313" s="2"/>
      <c r="E313" s="1"/>
      <c r="F313" s="1"/>
      <c r="G313" s="1"/>
      <c r="H313" s="1"/>
      <c r="I313" s="1"/>
      <c r="J313" s="1"/>
      <c r="K313" s="1"/>
      <c r="L313" s="1"/>
      <c r="M313" s="1"/>
      <c r="N313" s="1"/>
      <c r="O313" s="1"/>
      <c r="P313" s="1"/>
      <c r="Q313" s="1"/>
      <c r="R313" s="1"/>
      <c r="S313" s="1"/>
      <c r="T313" s="1"/>
      <c r="U313" s="1"/>
      <c r="V313" s="1"/>
      <c r="W313" s="1"/>
      <c r="X313" s="1"/>
      <c r="Y313" s="1"/>
      <c r="Z313" s="1"/>
    </row>
    <row r="314" spans="1:26" ht="13.5" customHeight="1" x14ac:dyDescent="0.2">
      <c r="A314" s="1"/>
      <c r="B314" s="1"/>
      <c r="C314" s="1"/>
      <c r="D314" s="2"/>
      <c r="E314" s="1"/>
      <c r="F314" s="1"/>
      <c r="G314" s="1"/>
      <c r="H314" s="1"/>
      <c r="I314" s="1"/>
      <c r="J314" s="1"/>
      <c r="K314" s="1"/>
      <c r="L314" s="1"/>
      <c r="M314" s="1"/>
      <c r="N314" s="1"/>
      <c r="O314" s="1"/>
      <c r="P314" s="1"/>
      <c r="Q314" s="1"/>
      <c r="R314" s="1"/>
      <c r="S314" s="1"/>
      <c r="T314" s="1"/>
      <c r="U314" s="1"/>
      <c r="V314" s="1"/>
      <c r="W314" s="1"/>
      <c r="X314" s="1"/>
      <c r="Y314" s="1"/>
      <c r="Z314" s="1"/>
    </row>
    <row r="315" spans="1:26" ht="13.5" customHeight="1" x14ac:dyDescent="0.2">
      <c r="A315" s="1"/>
      <c r="B315" s="1"/>
      <c r="C315" s="1"/>
      <c r="D315" s="2"/>
      <c r="E315" s="1"/>
      <c r="F315" s="1"/>
      <c r="G315" s="1"/>
      <c r="H315" s="1"/>
      <c r="I315" s="1"/>
      <c r="J315" s="1"/>
      <c r="K315" s="1"/>
      <c r="L315" s="1"/>
      <c r="M315" s="1"/>
      <c r="N315" s="1"/>
      <c r="O315" s="1"/>
      <c r="P315" s="1"/>
      <c r="Q315" s="1"/>
      <c r="R315" s="1"/>
      <c r="S315" s="1"/>
      <c r="T315" s="1"/>
      <c r="U315" s="1"/>
      <c r="V315" s="1"/>
      <c r="W315" s="1"/>
      <c r="X315" s="1"/>
      <c r="Y315" s="1"/>
      <c r="Z315" s="1"/>
    </row>
    <row r="316" spans="1:26" ht="13.5" customHeight="1" x14ac:dyDescent="0.2">
      <c r="A316" s="1"/>
      <c r="B316" s="1"/>
      <c r="C316" s="1"/>
      <c r="D316" s="2"/>
      <c r="E316" s="1"/>
      <c r="F316" s="1"/>
      <c r="G316" s="1"/>
      <c r="H316" s="1"/>
      <c r="I316" s="1"/>
      <c r="J316" s="1"/>
      <c r="K316" s="1"/>
      <c r="L316" s="1"/>
      <c r="M316" s="1"/>
      <c r="N316" s="1"/>
      <c r="O316" s="1"/>
      <c r="P316" s="1"/>
      <c r="Q316" s="1"/>
      <c r="R316" s="1"/>
      <c r="S316" s="1"/>
      <c r="T316" s="1"/>
      <c r="U316" s="1"/>
      <c r="V316" s="1"/>
      <c r="W316" s="1"/>
      <c r="X316" s="1"/>
      <c r="Y316" s="1"/>
      <c r="Z316" s="1"/>
    </row>
    <row r="317" spans="1:26" ht="13.5" customHeight="1" x14ac:dyDescent="0.2">
      <c r="A317" s="1"/>
      <c r="B317" s="1"/>
      <c r="C317" s="1"/>
      <c r="D317" s="2"/>
      <c r="E317" s="1"/>
      <c r="F317" s="1"/>
      <c r="G317" s="1"/>
      <c r="H317" s="1"/>
      <c r="I317" s="1"/>
      <c r="J317" s="1"/>
      <c r="K317" s="1"/>
      <c r="L317" s="1"/>
      <c r="M317" s="1"/>
      <c r="N317" s="1"/>
      <c r="O317" s="1"/>
      <c r="P317" s="1"/>
      <c r="Q317" s="1"/>
      <c r="R317" s="1"/>
      <c r="S317" s="1"/>
      <c r="T317" s="1"/>
      <c r="U317" s="1"/>
      <c r="V317" s="1"/>
      <c r="W317" s="1"/>
      <c r="X317" s="1"/>
      <c r="Y317" s="1"/>
      <c r="Z317" s="1"/>
    </row>
    <row r="318" spans="1:26" ht="13.5" customHeight="1" x14ac:dyDescent="0.2">
      <c r="A318" s="1"/>
      <c r="B318" s="1"/>
      <c r="C318" s="1"/>
      <c r="D318" s="2"/>
      <c r="E318" s="1"/>
      <c r="F318" s="1"/>
      <c r="G318" s="1"/>
      <c r="H318" s="1"/>
      <c r="I318" s="1"/>
      <c r="J318" s="1"/>
      <c r="K318" s="1"/>
      <c r="L318" s="1"/>
      <c r="M318" s="1"/>
      <c r="N318" s="1"/>
      <c r="O318" s="1"/>
      <c r="P318" s="1"/>
      <c r="Q318" s="1"/>
      <c r="R318" s="1"/>
      <c r="S318" s="1"/>
      <c r="T318" s="1"/>
      <c r="U318" s="1"/>
      <c r="V318" s="1"/>
      <c r="W318" s="1"/>
      <c r="X318" s="1"/>
      <c r="Y318" s="1"/>
      <c r="Z318" s="1"/>
    </row>
    <row r="319" spans="1:26" ht="13.5" customHeight="1" x14ac:dyDescent="0.2">
      <c r="A319" s="1"/>
      <c r="B319" s="1"/>
      <c r="C319" s="1"/>
      <c r="D319" s="2"/>
      <c r="E319" s="1"/>
      <c r="F319" s="1"/>
      <c r="G319" s="1"/>
      <c r="H319" s="1"/>
      <c r="I319" s="1"/>
      <c r="J319" s="1"/>
      <c r="K319" s="1"/>
      <c r="L319" s="1"/>
      <c r="M319" s="1"/>
      <c r="N319" s="1"/>
      <c r="O319" s="1"/>
      <c r="P319" s="1"/>
      <c r="Q319" s="1"/>
      <c r="R319" s="1"/>
      <c r="S319" s="1"/>
      <c r="T319" s="1"/>
      <c r="U319" s="1"/>
      <c r="V319" s="1"/>
      <c r="W319" s="1"/>
      <c r="X319" s="1"/>
      <c r="Y319" s="1"/>
      <c r="Z319" s="1"/>
    </row>
    <row r="320" spans="1:26" ht="13.5" customHeight="1" x14ac:dyDescent="0.2">
      <c r="A320" s="1"/>
      <c r="B320" s="1"/>
      <c r="C320" s="1"/>
      <c r="D320" s="2"/>
      <c r="E320" s="1"/>
      <c r="F320" s="1"/>
      <c r="G320" s="1"/>
      <c r="H320" s="1"/>
      <c r="I320" s="1"/>
      <c r="J320" s="1"/>
      <c r="K320" s="1"/>
      <c r="L320" s="1"/>
      <c r="M320" s="1"/>
      <c r="N320" s="1"/>
      <c r="O320" s="1"/>
      <c r="P320" s="1"/>
      <c r="Q320" s="1"/>
      <c r="R320" s="1"/>
      <c r="S320" s="1"/>
      <c r="T320" s="1"/>
      <c r="U320" s="1"/>
      <c r="V320" s="1"/>
      <c r="W320" s="1"/>
      <c r="X320" s="1"/>
      <c r="Y320" s="1"/>
      <c r="Z320" s="1"/>
    </row>
    <row r="321" spans="1:26" ht="13.5" customHeight="1" x14ac:dyDescent="0.2">
      <c r="A321" s="1"/>
      <c r="B321" s="1"/>
      <c r="C321" s="1"/>
      <c r="D321" s="2"/>
      <c r="E321" s="1"/>
      <c r="F321" s="1"/>
      <c r="G321" s="1"/>
      <c r="H321" s="1"/>
      <c r="I321" s="1"/>
      <c r="J321" s="1"/>
      <c r="K321" s="1"/>
      <c r="L321" s="1"/>
      <c r="M321" s="1"/>
      <c r="N321" s="1"/>
      <c r="O321" s="1"/>
      <c r="P321" s="1"/>
      <c r="Q321" s="1"/>
      <c r="R321" s="1"/>
      <c r="S321" s="1"/>
      <c r="T321" s="1"/>
      <c r="U321" s="1"/>
      <c r="V321" s="1"/>
      <c r="W321" s="1"/>
      <c r="X321" s="1"/>
      <c r="Y321" s="1"/>
      <c r="Z321" s="1"/>
    </row>
    <row r="322" spans="1:26" ht="13.5" customHeight="1" x14ac:dyDescent="0.2">
      <c r="A322" s="1"/>
      <c r="B322" s="1"/>
      <c r="C322" s="1"/>
      <c r="D322" s="2"/>
      <c r="E322" s="1"/>
      <c r="F322" s="1"/>
      <c r="G322" s="1"/>
      <c r="H322" s="1"/>
      <c r="I322" s="1"/>
      <c r="J322" s="1"/>
      <c r="K322" s="1"/>
      <c r="L322" s="1"/>
      <c r="M322" s="1"/>
      <c r="N322" s="1"/>
      <c r="O322" s="1"/>
      <c r="P322" s="1"/>
      <c r="Q322" s="1"/>
      <c r="R322" s="1"/>
      <c r="S322" s="1"/>
      <c r="T322" s="1"/>
      <c r="U322" s="1"/>
      <c r="V322" s="1"/>
      <c r="W322" s="1"/>
      <c r="X322" s="1"/>
      <c r="Y322" s="1"/>
      <c r="Z322" s="1"/>
    </row>
    <row r="323" spans="1:26" ht="13.5" customHeight="1" x14ac:dyDescent="0.2">
      <c r="A323" s="1"/>
      <c r="B323" s="1"/>
      <c r="C323" s="1"/>
      <c r="D323" s="2"/>
      <c r="E323" s="1"/>
      <c r="F323" s="1"/>
      <c r="G323" s="1"/>
      <c r="H323" s="1"/>
      <c r="I323" s="1"/>
      <c r="J323" s="1"/>
      <c r="K323" s="1"/>
      <c r="L323" s="1"/>
      <c r="M323" s="1"/>
      <c r="N323" s="1"/>
      <c r="O323" s="1"/>
      <c r="P323" s="1"/>
      <c r="Q323" s="1"/>
      <c r="R323" s="1"/>
      <c r="S323" s="1"/>
      <c r="T323" s="1"/>
      <c r="U323" s="1"/>
      <c r="V323" s="1"/>
      <c r="W323" s="1"/>
      <c r="X323" s="1"/>
      <c r="Y323" s="1"/>
      <c r="Z323" s="1"/>
    </row>
    <row r="324" spans="1:26" ht="13.5" customHeight="1" x14ac:dyDescent="0.2">
      <c r="A324" s="1"/>
      <c r="B324" s="1"/>
      <c r="C324" s="1"/>
      <c r="D324" s="2"/>
      <c r="E324" s="1"/>
      <c r="F324" s="1"/>
      <c r="G324" s="1"/>
      <c r="H324" s="1"/>
      <c r="I324" s="1"/>
      <c r="J324" s="1"/>
      <c r="K324" s="1"/>
      <c r="L324" s="1"/>
      <c r="M324" s="1"/>
      <c r="N324" s="1"/>
      <c r="O324" s="1"/>
      <c r="P324" s="1"/>
      <c r="Q324" s="1"/>
      <c r="R324" s="1"/>
      <c r="S324" s="1"/>
      <c r="T324" s="1"/>
      <c r="U324" s="1"/>
      <c r="V324" s="1"/>
      <c r="W324" s="1"/>
      <c r="X324" s="1"/>
      <c r="Y324" s="1"/>
      <c r="Z324" s="1"/>
    </row>
    <row r="325" spans="1:26" ht="13.5" customHeight="1" x14ac:dyDescent="0.2">
      <c r="A325" s="1"/>
      <c r="B325" s="1"/>
      <c r="C325" s="1"/>
      <c r="D325" s="2"/>
      <c r="E325" s="1"/>
      <c r="F325" s="1"/>
      <c r="G325" s="1"/>
      <c r="H325" s="1"/>
      <c r="I325" s="1"/>
      <c r="J325" s="1"/>
      <c r="K325" s="1"/>
      <c r="L325" s="1"/>
      <c r="M325" s="1"/>
      <c r="N325" s="1"/>
      <c r="O325" s="1"/>
      <c r="P325" s="1"/>
      <c r="Q325" s="1"/>
      <c r="R325" s="1"/>
      <c r="S325" s="1"/>
      <c r="T325" s="1"/>
      <c r="U325" s="1"/>
      <c r="V325" s="1"/>
      <c r="W325" s="1"/>
      <c r="X325" s="1"/>
      <c r="Y325" s="1"/>
      <c r="Z325" s="1"/>
    </row>
    <row r="326" spans="1:26" ht="13.5" customHeight="1" x14ac:dyDescent="0.2">
      <c r="A326" s="1"/>
      <c r="B326" s="1"/>
      <c r="C326" s="1"/>
      <c r="D326" s="2"/>
      <c r="E326" s="1"/>
      <c r="F326" s="1"/>
      <c r="G326" s="1"/>
      <c r="H326" s="1"/>
      <c r="I326" s="1"/>
      <c r="J326" s="1"/>
      <c r="K326" s="1"/>
      <c r="L326" s="1"/>
      <c r="M326" s="1"/>
      <c r="N326" s="1"/>
      <c r="O326" s="1"/>
      <c r="P326" s="1"/>
      <c r="Q326" s="1"/>
      <c r="R326" s="1"/>
      <c r="S326" s="1"/>
      <c r="T326" s="1"/>
      <c r="U326" s="1"/>
      <c r="V326" s="1"/>
      <c r="W326" s="1"/>
      <c r="X326" s="1"/>
      <c r="Y326" s="1"/>
      <c r="Z326" s="1"/>
    </row>
    <row r="327" spans="1:26" ht="13.5" customHeight="1" x14ac:dyDescent="0.2">
      <c r="A327" s="1"/>
      <c r="B327" s="1"/>
      <c r="C327" s="1"/>
      <c r="D327" s="2"/>
      <c r="E327" s="1"/>
      <c r="F327" s="1"/>
      <c r="G327" s="1"/>
      <c r="H327" s="1"/>
      <c r="I327" s="1"/>
      <c r="J327" s="1"/>
      <c r="K327" s="1"/>
      <c r="L327" s="1"/>
      <c r="M327" s="1"/>
      <c r="N327" s="1"/>
      <c r="O327" s="1"/>
      <c r="P327" s="1"/>
      <c r="Q327" s="1"/>
      <c r="R327" s="1"/>
      <c r="S327" s="1"/>
      <c r="T327" s="1"/>
      <c r="U327" s="1"/>
      <c r="V327" s="1"/>
      <c r="W327" s="1"/>
      <c r="X327" s="1"/>
      <c r="Y327" s="1"/>
      <c r="Z327" s="1"/>
    </row>
    <row r="328" spans="1:26" ht="13.5" customHeight="1" x14ac:dyDescent="0.2">
      <c r="A328" s="1"/>
      <c r="B328" s="1"/>
      <c r="C328" s="1"/>
      <c r="D328" s="2"/>
      <c r="E328" s="1"/>
      <c r="F328" s="1"/>
      <c r="G328" s="1"/>
      <c r="H328" s="1"/>
      <c r="I328" s="1"/>
      <c r="J328" s="1"/>
      <c r="K328" s="1"/>
      <c r="L328" s="1"/>
      <c r="M328" s="1"/>
      <c r="N328" s="1"/>
      <c r="O328" s="1"/>
      <c r="P328" s="1"/>
      <c r="Q328" s="1"/>
      <c r="R328" s="1"/>
      <c r="S328" s="1"/>
      <c r="T328" s="1"/>
      <c r="U328" s="1"/>
      <c r="V328" s="1"/>
      <c r="W328" s="1"/>
      <c r="X328" s="1"/>
      <c r="Y328" s="1"/>
      <c r="Z328" s="1"/>
    </row>
    <row r="329" spans="1:26" ht="13.5" customHeight="1" x14ac:dyDescent="0.2">
      <c r="A329" s="1"/>
      <c r="B329" s="1"/>
      <c r="C329" s="1"/>
      <c r="D329" s="2"/>
      <c r="E329" s="1"/>
      <c r="F329" s="1"/>
      <c r="G329" s="1"/>
      <c r="H329" s="1"/>
      <c r="I329" s="1"/>
      <c r="J329" s="1"/>
      <c r="K329" s="1"/>
      <c r="L329" s="1"/>
      <c r="M329" s="1"/>
      <c r="N329" s="1"/>
      <c r="O329" s="1"/>
      <c r="P329" s="1"/>
      <c r="Q329" s="1"/>
      <c r="R329" s="1"/>
      <c r="S329" s="1"/>
      <c r="T329" s="1"/>
      <c r="U329" s="1"/>
      <c r="V329" s="1"/>
      <c r="W329" s="1"/>
      <c r="X329" s="1"/>
      <c r="Y329" s="1"/>
      <c r="Z329" s="1"/>
    </row>
    <row r="330" spans="1:26" ht="13.5" customHeight="1" x14ac:dyDescent="0.2">
      <c r="A330" s="1"/>
      <c r="B330" s="1"/>
      <c r="C330" s="1"/>
      <c r="D330" s="2"/>
      <c r="E330" s="1"/>
      <c r="F330" s="1"/>
      <c r="G330" s="1"/>
      <c r="H330" s="1"/>
      <c r="I330" s="1"/>
      <c r="J330" s="1"/>
      <c r="K330" s="1"/>
      <c r="L330" s="1"/>
      <c r="M330" s="1"/>
      <c r="N330" s="1"/>
      <c r="O330" s="1"/>
      <c r="P330" s="1"/>
      <c r="Q330" s="1"/>
      <c r="R330" s="1"/>
      <c r="S330" s="1"/>
      <c r="T330" s="1"/>
      <c r="U330" s="1"/>
      <c r="V330" s="1"/>
      <c r="W330" s="1"/>
      <c r="X330" s="1"/>
      <c r="Y330" s="1"/>
      <c r="Z330" s="1"/>
    </row>
    <row r="331" spans="1:26" ht="13.5" customHeight="1" x14ac:dyDescent="0.2">
      <c r="A331" s="1"/>
      <c r="B331" s="1"/>
      <c r="C331" s="1"/>
      <c r="D331" s="2"/>
      <c r="E331" s="1"/>
      <c r="F331" s="1"/>
      <c r="G331" s="1"/>
      <c r="H331" s="1"/>
      <c r="I331" s="1"/>
      <c r="J331" s="1"/>
      <c r="K331" s="1"/>
      <c r="L331" s="1"/>
      <c r="M331" s="1"/>
      <c r="N331" s="1"/>
      <c r="O331" s="1"/>
      <c r="P331" s="1"/>
      <c r="Q331" s="1"/>
      <c r="R331" s="1"/>
      <c r="S331" s="1"/>
      <c r="T331" s="1"/>
      <c r="U331" s="1"/>
      <c r="V331" s="1"/>
      <c r="W331" s="1"/>
      <c r="X331" s="1"/>
      <c r="Y331" s="1"/>
      <c r="Z331" s="1"/>
    </row>
    <row r="332" spans="1:26" ht="13.5" customHeight="1" x14ac:dyDescent="0.2">
      <c r="A332" s="1"/>
      <c r="B332" s="1"/>
      <c r="C332" s="1"/>
      <c r="D332" s="2"/>
      <c r="E332" s="1"/>
      <c r="F332" s="1"/>
      <c r="G332" s="1"/>
      <c r="H332" s="1"/>
      <c r="I332" s="1"/>
      <c r="J332" s="1"/>
      <c r="K332" s="1"/>
      <c r="L332" s="1"/>
      <c r="M332" s="1"/>
      <c r="N332" s="1"/>
      <c r="O332" s="1"/>
      <c r="P332" s="1"/>
      <c r="Q332" s="1"/>
      <c r="R332" s="1"/>
      <c r="S332" s="1"/>
      <c r="T332" s="1"/>
      <c r="U332" s="1"/>
      <c r="V332" s="1"/>
      <c r="W332" s="1"/>
      <c r="X332" s="1"/>
      <c r="Y332" s="1"/>
      <c r="Z332" s="1"/>
    </row>
    <row r="333" spans="1:26" ht="13.5" customHeight="1" x14ac:dyDescent="0.2">
      <c r="A333" s="1"/>
      <c r="B333" s="1"/>
      <c r="C333" s="1"/>
      <c r="D333" s="2"/>
      <c r="E333" s="1"/>
      <c r="F333" s="1"/>
      <c r="G333" s="1"/>
      <c r="H333" s="1"/>
      <c r="I333" s="1"/>
      <c r="J333" s="1"/>
      <c r="K333" s="1"/>
      <c r="L333" s="1"/>
      <c r="M333" s="1"/>
      <c r="N333" s="1"/>
      <c r="O333" s="1"/>
      <c r="P333" s="1"/>
      <c r="Q333" s="1"/>
      <c r="R333" s="1"/>
      <c r="S333" s="1"/>
      <c r="T333" s="1"/>
      <c r="U333" s="1"/>
      <c r="V333" s="1"/>
      <c r="W333" s="1"/>
      <c r="X333" s="1"/>
      <c r="Y333" s="1"/>
      <c r="Z333" s="1"/>
    </row>
    <row r="334" spans="1:26" ht="13.5" customHeight="1" x14ac:dyDescent="0.2">
      <c r="A334" s="1"/>
      <c r="B334" s="1"/>
      <c r="C334" s="1"/>
      <c r="D334" s="2"/>
      <c r="E334" s="1"/>
      <c r="F334" s="1"/>
      <c r="G334" s="1"/>
      <c r="H334" s="1"/>
      <c r="I334" s="1"/>
      <c r="J334" s="1"/>
      <c r="K334" s="1"/>
      <c r="L334" s="1"/>
      <c r="M334" s="1"/>
      <c r="N334" s="1"/>
      <c r="O334" s="1"/>
      <c r="P334" s="1"/>
      <c r="Q334" s="1"/>
      <c r="R334" s="1"/>
      <c r="S334" s="1"/>
      <c r="T334" s="1"/>
      <c r="U334" s="1"/>
      <c r="V334" s="1"/>
      <c r="W334" s="1"/>
      <c r="X334" s="1"/>
      <c r="Y334" s="1"/>
      <c r="Z334" s="1"/>
    </row>
    <row r="335" spans="1:26" ht="13.5" customHeight="1" x14ac:dyDescent="0.2">
      <c r="A335" s="1"/>
      <c r="B335" s="1"/>
      <c r="C335" s="1"/>
      <c r="D335" s="2"/>
      <c r="E335" s="1"/>
      <c r="F335" s="1"/>
      <c r="G335" s="1"/>
      <c r="H335" s="1"/>
      <c r="I335" s="1"/>
      <c r="J335" s="1"/>
      <c r="K335" s="1"/>
      <c r="L335" s="1"/>
      <c r="M335" s="1"/>
      <c r="N335" s="1"/>
      <c r="O335" s="1"/>
      <c r="P335" s="1"/>
      <c r="Q335" s="1"/>
      <c r="R335" s="1"/>
      <c r="S335" s="1"/>
      <c r="T335" s="1"/>
      <c r="U335" s="1"/>
      <c r="V335" s="1"/>
      <c r="W335" s="1"/>
      <c r="X335" s="1"/>
      <c r="Y335" s="1"/>
      <c r="Z335" s="1"/>
    </row>
    <row r="336" spans="1:26" ht="13.5" customHeight="1" x14ac:dyDescent="0.2">
      <c r="A336" s="1"/>
      <c r="B336" s="1"/>
      <c r="C336" s="1"/>
      <c r="D336" s="2"/>
      <c r="E336" s="1"/>
      <c r="F336" s="1"/>
      <c r="G336" s="1"/>
      <c r="H336" s="1"/>
      <c r="I336" s="1"/>
      <c r="J336" s="1"/>
      <c r="K336" s="1"/>
      <c r="L336" s="1"/>
      <c r="M336" s="1"/>
      <c r="N336" s="1"/>
      <c r="O336" s="1"/>
      <c r="P336" s="1"/>
      <c r="Q336" s="1"/>
      <c r="R336" s="1"/>
      <c r="S336" s="1"/>
      <c r="T336" s="1"/>
      <c r="U336" s="1"/>
      <c r="V336" s="1"/>
      <c r="W336" s="1"/>
      <c r="X336" s="1"/>
      <c r="Y336" s="1"/>
      <c r="Z336" s="1"/>
    </row>
    <row r="337" spans="1:26" ht="13.5" customHeight="1" x14ac:dyDescent="0.2">
      <c r="A337" s="1"/>
      <c r="B337" s="1"/>
      <c r="C337" s="1"/>
      <c r="D337" s="2"/>
      <c r="E337" s="1"/>
      <c r="F337" s="1"/>
      <c r="G337" s="1"/>
      <c r="H337" s="1"/>
      <c r="I337" s="1"/>
      <c r="J337" s="1"/>
      <c r="K337" s="1"/>
      <c r="L337" s="1"/>
      <c r="M337" s="1"/>
      <c r="N337" s="1"/>
      <c r="O337" s="1"/>
      <c r="P337" s="1"/>
      <c r="Q337" s="1"/>
      <c r="R337" s="1"/>
      <c r="S337" s="1"/>
      <c r="T337" s="1"/>
      <c r="U337" s="1"/>
      <c r="V337" s="1"/>
      <c r="W337" s="1"/>
      <c r="X337" s="1"/>
      <c r="Y337" s="1"/>
      <c r="Z337" s="1"/>
    </row>
    <row r="338" spans="1:26" ht="13.5" customHeight="1" x14ac:dyDescent="0.2">
      <c r="A338" s="1"/>
      <c r="B338" s="1"/>
      <c r="C338" s="1"/>
      <c r="D338" s="2"/>
      <c r="E338" s="1"/>
      <c r="F338" s="1"/>
      <c r="G338" s="1"/>
      <c r="H338" s="1"/>
      <c r="I338" s="1"/>
      <c r="J338" s="1"/>
      <c r="K338" s="1"/>
      <c r="L338" s="1"/>
      <c r="M338" s="1"/>
      <c r="N338" s="1"/>
      <c r="O338" s="1"/>
      <c r="P338" s="1"/>
      <c r="Q338" s="1"/>
      <c r="R338" s="1"/>
      <c r="S338" s="1"/>
      <c r="T338" s="1"/>
      <c r="U338" s="1"/>
      <c r="V338" s="1"/>
      <c r="W338" s="1"/>
      <c r="X338" s="1"/>
      <c r="Y338" s="1"/>
      <c r="Z338" s="1"/>
    </row>
    <row r="339" spans="1:26" ht="13.5" customHeight="1" x14ac:dyDescent="0.2">
      <c r="A339" s="1"/>
      <c r="B339" s="1"/>
      <c r="C339" s="1"/>
      <c r="D339" s="2"/>
      <c r="E339" s="1"/>
      <c r="F339" s="1"/>
      <c r="G339" s="1"/>
      <c r="H339" s="1"/>
      <c r="I339" s="1"/>
      <c r="J339" s="1"/>
      <c r="K339" s="1"/>
      <c r="L339" s="1"/>
      <c r="M339" s="1"/>
      <c r="N339" s="1"/>
      <c r="O339" s="1"/>
      <c r="P339" s="1"/>
      <c r="Q339" s="1"/>
      <c r="R339" s="1"/>
      <c r="S339" s="1"/>
      <c r="T339" s="1"/>
      <c r="U339" s="1"/>
      <c r="V339" s="1"/>
      <c r="W339" s="1"/>
      <c r="X339" s="1"/>
      <c r="Y339" s="1"/>
      <c r="Z339" s="1"/>
    </row>
    <row r="340" spans="1:26" ht="13.5" customHeight="1" x14ac:dyDescent="0.2">
      <c r="A340" s="1"/>
      <c r="B340" s="1"/>
      <c r="C340" s="1"/>
      <c r="D340" s="2"/>
      <c r="E340" s="1"/>
      <c r="F340" s="1"/>
      <c r="G340" s="1"/>
      <c r="H340" s="1"/>
      <c r="I340" s="1"/>
      <c r="J340" s="1"/>
      <c r="K340" s="1"/>
      <c r="L340" s="1"/>
      <c r="M340" s="1"/>
      <c r="N340" s="1"/>
      <c r="O340" s="1"/>
      <c r="P340" s="1"/>
      <c r="Q340" s="1"/>
      <c r="R340" s="1"/>
      <c r="S340" s="1"/>
      <c r="T340" s="1"/>
      <c r="U340" s="1"/>
      <c r="V340" s="1"/>
      <c r="W340" s="1"/>
      <c r="X340" s="1"/>
      <c r="Y340" s="1"/>
      <c r="Z340" s="1"/>
    </row>
    <row r="341" spans="1:26" ht="13.5" customHeight="1" x14ac:dyDescent="0.2">
      <c r="A341" s="1"/>
      <c r="B341" s="1"/>
      <c r="C341" s="1"/>
      <c r="D341" s="2"/>
      <c r="E341" s="1"/>
      <c r="F341" s="1"/>
      <c r="G341" s="1"/>
      <c r="H341" s="1"/>
      <c r="I341" s="1"/>
      <c r="J341" s="1"/>
      <c r="K341" s="1"/>
      <c r="L341" s="1"/>
      <c r="M341" s="1"/>
      <c r="N341" s="1"/>
      <c r="O341" s="1"/>
      <c r="P341" s="1"/>
      <c r="Q341" s="1"/>
      <c r="R341" s="1"/>
      <c r="S341" s="1"/>
      <c r="T341" s="1"/>
      <c r="U341" s="1"/>
      <c r="V341" s="1"/>
      <c r="W341" s="1"/>
      <c r="X341" s="1"/>
      <c r="Y341" s="1"/>
      <c r="Z341" s="1"/>
    </row>
    <row r="342" spans="1:26" ht="13.5" customHeight="1" x14ac:dyDescent="0.2">
      <c r="A342" s="1"/>
      <c r="B342" s="1"/>
      <c r="C342" s="1"/>
      <c r="D342" s="2"/>
      <c r="E342" s="1"/>
      <c r="F342" s="1"/>
      <c r="G342" s="1"/>
      <c r="H342" s="1"/>
      <c r="I342" s="1"/>
      <c r="J342" s="1"/>
      <c r="K342" s="1"/>
      <c r="L342" s="1"/>
      <c r="M342" s="1"/>
      <c r="N342" s="1"/>
      <c r="O342" s="1"/>
      <c r="P342" s="1"/>
      <c r="Q342" s="1"/>
      <c r="R342" s="1"/>
      <c r="S342" s="1"/>
      <c r="T342" s="1"/>
      <c r="U342" s="1"/>
      <c r="V342" s="1"/>
      <c r="W342" s="1"/>
      <c r="X342" s="1"/>
      <c r="Y342" s="1"/>
      <c r="Z342" s="1"/>
    </row>
    <row r="343" spans="1:26" ht="13.5" customHeight="1" x14ac:dyDescent="0.2">
      <c r="A343" s="1"/>
      <c r="B343" s="1"/>
      <c r="C343" s="1"/>
      <c r="D343" s="2"/>
      <c r="E343" s="1"/>
      <c r="F343" s="1"/>
      <c r="G343" s="1"/>
      <c r="H343" s="1"/>
      <c r="I343" s="1"/>
      <c r="J343" s="1"/>
      <c r="K343" s="1"/>
      <c r="L343" s="1"/>
      <c r="M343" s="1"/>
      <c r="N343" s="1"/>
      <c r="O343" s="1"/>
      <c r="P343" s="1"/>
      <c r="Q343" s="1"/>
      <c r="R343" s="1"/>
      <c r="S343" s="1"/>
      <c r="T343" s="1"/>
      <c r="U343" s="1"/>
      <c r="V343" s="1"/>
      <c r="W343" s="1"/>
      <c r="X343" s="1"/>
      <c r="Y343" s="1"/>
      <c r="Z343" s="1"/>
    </row>
    <row r="344" spans="1:26" ht="13.5" customHeight="1" x14ac:dyDescent="0.2">
      <c r="A344" s="1"/>
      <c r="B344" s="1"/>
      <c r="C344" s="1"/>
      <c r="D344" s="2"/>
      <c r="E344" s="1"/>
      <c r="F344" s="1"/>
      <c r="G344" s="1"/>
      <c r="H344" s="1"/>
      <c r="I344" s="1"/>
      <c r="J344" s="1"/>
      <c r="K344" s="1"/>
      <c r="L344" s="1"/>
      <c r="M344" s="1"/>
      <c r="N344" s="1"/>
      <c r="O344" s="1"/>
      <c r="P344" s="1"/>
      <c r="Q344" s="1"/>
      <c r="R344" s="1"/>
      <c r="S344" s="1"/>
      <c r="T344" s="1"/>
      <c r="U344" s="1"/>
      <c r="V344" s="1"/>
      <c r="W344" s="1"/>
      <c r="X344" s="1"/>
      <c r="Y344" s="1"/>
      <c r="Z344" s="1"/>
    </row>
    <row r="345" spans="1:26" ht="13.5" customHeight="1" x14ac:dyDescent="0.2">
      <c r="A345" s="1"/>
      <c r="B345" s="1"/>
      <c r="C345" s="1"/>
      <c r="D345" s="2"/>
      <c r="E345" s="1"/>
      <c r="F345" s="1"/>
      <c r="G345" s="1"/>
      <c r="H345" s="1"/>
      <c r="I345" s="1"/>
      <c r="J345" s="1"/>
      <c r="K345" s="1"/>
      <c r="L345" s="1"/>
      <c r="M345" s="1"/>
      <c r="N345" s="1"/>
      <c r="O345" s="1"/>
      <c r="P345" s="1"/>
      <c r="Q345" s="1"/>
      <c r="R345" s="1"/>
      <c r="S345" s="1"/>
      <c r="T345" s="1"/>
      <c r="U345" s="1"/>
      <c r="V345" s="1"/>
      <c r="W345" s="1"/>
      <c r="X345" s="1"/>
      <c r="Y345" s="1"/>
      <c r="Z345" s="1"/>
    </row>
    <row r="346" spans="1:26" ht="13.5" customHeight="1" x14ac:dyDescent="0.2">
      <c r="A346" s="1"/>
      <c r="B346" s="1"/>
      <c r="C346" s="1"/>
      <c r="D346" s="2"/>
      <c r="E346" s="1"/>
      <c r="F346" s="1"/>
      <c r="G346" s="1"/>
      <c r="H346" s="1"/>
      <c r="I346" s="1"/>
      <c r="J346" s="1"/>
      <c r="K346" s="1"/>
      <c r="L346" s="1"/>
      <c r="M346" s="1"/>
      <c r="N346" s="1"/>
      <c r="O346" s="1"/>
      <c r="P346" s="1"/>
      <c r="Q346" s="1"/>
      <c r="R346" s="1"/>
      <c r="S346" s="1"/>
      <c r="T346" s="1"/>
      <c r="U346" s="1"/>
      <c r="V346" s="1"/>
      <c r="W346" s="1"/>
      <c r="X346" s="1"/>
      <c r="Y346" s="1"/>
      <c r="Z346" s="1"/>
    </row>
    <row r="347" spans="1:26" ht="13.5" customHeight="1" x14ac:dyDescent="0.2">
      <c r="A347" s="1"/>
      <c r="B347" s="1"/>
      <c r="C347" s="1"/>
      <c r="D347" s="2"/>
      <c r="E347" s="1"/>
      <c r="F347" s="1"/>
      <c r="G347" s="1"/>
      <c r="H347" s="1"/>
      <c r="I347" s="1"/>
      <c r="J347" s="1"/>
      <c r="K347" s="1"/>
      <c r="L347" s="1"/>
      <c r="M347" s="1"/>
      <c r="N347" s="1"/>
      <c r="O347" s="1"/>
      <c r="P347" s="1"/>
      <c r="Q347" s="1"/>
      <c r="R347" s="1"/>
      <c r="S347" s="1"/>
      <c r="T347" s="1"/>
      <c r="U347" s="1"/>
      <c r="V347" s="1"/>
      <c r="W347" s="1"/>
      <c r="X347" s="1"/>
      <c r="Y347" s="1"/>
      <c r="Z347" s="1"/>
    </row>
    <row r="348" spans="1:26" ht="13.5" customHeight="1" x14ac:dyDescent="0.2">
      <c r="A348" s="1"/>
      <c r="B348" s="1"/>
      <c r="C348" s="1"/>
      <c r="D348" s="2"/>
      <c r="E348" s="1"/>
      <c r="F348" s="1"/>
      <c r="G348" s="1"/>
      <c r="H348" s="1"/>
      <c r="I348" s="1"/>
      <c r="J348" s="1"/>
      <c r="K348" s="1"/>
      <c r="L348" s="1"/>
      <c r="M348" s="1"/>
      <c r="N348" s="1"/>
      <c r="O348" s="1"/>
      <c r="P348" s="1"/>
      <c r="Q348" s="1"/>
      <c r="R348" s="1"/>
      <c r="S348" s="1"/>
      <c r="T348" s="1"/>
      <c r="U348" s="1"/>
      <c r="V348" s="1"/>
      <c r="W348" s="1"/>
      <c r="X348" s="1"/>
      <c r="Y348" s="1"/>
      <c r="Z348" s="1"/>
    </row>
    <row r="349" spans="1:26" ht="13.5" customHeight="1" x14ac:dyDescent="0.2">
      <c r="A349" s="1"/>
      <c r="B349" s="1"/>
      <c r="C349" s="1"/>
      <c r="D349" s="2"/>
      <c r="E349" s="1"/>
      <c r="F349" s="1"/>
      <c r="G349" s="1"/>
      <c r="H349" s="1"/>
      <c r="I349" s="1"/>
      <c r="J349" s="1"/>
      <c r="K349" s="1"/>
      <c r="L349" s="1"/>
      <c r="M349" s="1"/>
      <c r="N349" s="1"/>
      <c r="O349" s="1"/>
      <c r="P349" s="1"/>
      <c r="Q349" s="1"/>
      <c r="R349" s="1"/>
      <c r="S349" s="1"/>
      <c r="T349" s="1"/>
      <c r="U349" s="1"/>
      <c r="V349" s="1"/>
      <c r="W349" s="1"/>
      <c r="X349" s="1"/>
      <c r="Y349" s="1"/>
      <c r="Z349" s="1"/>
    </row>
    <row r="350" spans="1:26" ht="13.5" customHeight="1" x14ac:dyDescent="0.2">
      <c r="A350" s="1"/>
      <c r="B350" s="1"/>
      <c r="C350" s="1"/>
      <c r="D350" s="2"/>
      <c r="E350" s="1"/>
      <c r="F350" s="1"/>
      <c r="G350" s="1"/>
      <c r="H350" s="1"/>
      <c r="I350" s="1"/>
      <c r="J350" s="1"/>
      <c r="K350" s="1"/>
      <c r="L350" s="1"/>
      <c r="M350" s="1"/>
      <c r="N350" s="1"/>
      <c r="O350" s="1"/>
      <c r="P350" s="1"/>
      <c r="Q350" s="1"/>
      <c r="R350" s="1"/>
      <c r="S350" s="1"/>
      <c r="T350" s="1"/>
      <c r="U350" s="1"/>
      <c r="V350" s="1"/>
      <c r="W350" s="1"/>
      <c r="X350" s="1"/>
      <c r="Y350" s="1"/>
      <c r="Z350" s="1"/>
    </row>
    <row r="351" spans="1:26" ht="13.5" customHeight="1" x14ac:dyDescent="0.2">
      <c r="A351" s="1"/>
      <c r="B351" s="1"/>
      <c r="C351" s="1"/>
      <c r="D351" s="2"/>
      <c r="E351" s="1"/>
      <c r="F351" s="1"/>
      <c r="G351" s="1"/>
      <c r="H351" s="1"/>
      <c r="I351" s="1"/>
      <c r="J351" s="1"/>
      <c r="K351" s="1"/>
      <c r="L351" s="1"/>
      <c r="M351" s="1"/>
      <c r="N351" s="1"/>
      <c r="O351" s="1"/>
      <c r="P351" s="1"/>
      <c r="Q351" s="1"/>
      <c r="R351" s="1"/>
      <c r="S351" s="1"/>
      <c r="T351" s="1"/>
      <c r="U351" s="1"/>
      <c r="V351" s="1"/>
      <c r="W351" s="1"/>
      <c r="X351" s="1"/>
      <c r="Y351" s="1"/>
      <c r="Z351" s="1"/>
    </row>
    <row r="352" spans="1:26" ht="13.5" customHeight="1" x14ac:dyDescent="0.2">
      <c r="A352" s="1"/>
      <c r="B352" s="1"/>
      <c r="C352" s="1"/>
      <c r="D352" s="2"/>
      <c r="E352" s="1"/>
      <c r="F352" s="1"/>
      <c r="G352" s="1"/>
      <c r="H352" s="1"/>
      <c r="I352" s="1"/>
      <c r="J352" s="1"/>
      <c r="K352" s="1"/>
      <c r="L352" s="1"/>
      <c r="M352" s="1"/>
      <c r="N352" s="1"/>
      <c r="O352" s="1"/>
      <c r="P352" s="1"/>
      <c r="Q352" s="1"/>
      <c r="R352" s="1"/>
      <c r="S352" s="1"/>
      <c r="T352" s="1"/>
      <c r="U352" s="1"/>
      <c r="V352" s="1"/>
      <c r="W352" s="1"/>
      <c r="X352" s="1"/>
      <c r="Y352" s="1"/>
      <c r="Z352" s="1"/>
    </row>
    <row r="353" spans="1:26" ht="13.5" customHeight="1" x14ac:dyDescent="0.2">
      <c r="A353" s="1"/>
      <c r="B353" s="1"/>
      <c r="C353" s="1"/>
      <c r="D353" s="2"/>
      <c r="E353" s="1"/>
      <c r="F353" s="1"/>
      <c r="G353" s="1"/>
      <c r="H353" s="1"/>
      <c r="I353" s="1"/>
      <c r="J353" s="1"/>
      <c r="K353" s="1"/>
      <c r="L353" s="1"/>
      <c r="M353" s="1"/>
      <c r="N353" s="1"/>
      <c r="O353" s="1"/>
      <c r="P353" s="1"/>
      <c r="Q353" s="1"/>
      <c r="R353" s="1"/>
      <c r="S353" s="1"/>
      <c r="T353" s="1"/>
      <c r="U353" s="1"/>
      <c r="V353" s="1"/>
      <c r="W353" s="1"/>
      <c r="X353" s="1"/>
      <c r="Y353" s="1"/>
      <c r="Z353" s="1"/>
    </row>
    <row r="354" spans="1:26" ht="13.5" customHeight="1" x14ac:dyDescent="0.2">
      <c r="A354" s="1"/>
      <c r="B354" s="1"/>
      <c r="C354" s="1"/>
      <c r="D354" s="2"/>
      <c r="E354" s="1"/>
      <c r="F354" s="1"/>
      <c r="G354" s="1"/>
      <c r="H354" s="1"/>
      <c r="I354" s="1"/>
      <c r="J354" s="1"/>
      <c r="K354" s="1"/>
      <c r="L354" s="1"/>
      <c r="M354" s="1"/>
      <c r="N354" s="1"/>
      <c r="O354" s="1"/>
      <c r="P354" s="1"/>
      <c r="Q354" s="1"/>
      <c r="R354" s="1"/>
      <c r="S354" s="1"/>
      <c r="T354" s="1"/>
      <c r="U354" s="1"/>
      <c r="V354" s="1"/>
      <c r="W354" s="1"/>
      <c r="X354" s="1"/>
      <c r="Y354" s="1"/>
      <c r="Z354" s="1"/>
    </row>
    <row r="355" spans="1:26" ht="13.5" customHeight="1" x14ac:dyDescent="0.2">
      <c r="A355" s="1"/>
      <c r="B355" s="1"/>
      <c r="C355" s="1"/>
      <c r="D355" s="2"/>
      <c r="E355" s="1"/>
      <c r="F355" s="1"/>
      <c r="G355" s="1"/>
      <c r="H355" s="1"/>
      <c r="I355" s="1"/>
      <c r="J355" s="1"/>
      <c r="K355" s="1"/>
      <c r="L355" s="1"/>
      <c r="M355" s="1"/>
      <c r="N355" s="1"/>
      <c r="O355" s="1"/>
      <c r="P355" s="1"/>
      <c r="Q355" s="1"/>
      <c r="R355" s="1"/>
      <c r="S355" s="1"/>
      <c r="T355" s="1"/>
      <c r="U355" s="1"/>
      <c r="V355" s="1"/>
      <c r="W355" s="1"/>
      <c r="X355" s="1"/>
      <c r="Y355" s="1"/>
      <c r="Z355" s="1"/>
    </row>
    <row r="356" spans="1:26" ht="13.5" customHeight="1" x14ac:dyDescent="0.2">
      <c r="A356" s="1"/>
      <c r="B356" s="1"/>
      <c r="C356" s="1"/>
      <c r="D356" s="2"/>
      <c r="E356" s="1"/>
      <c r="F356" s="1"/>
      <c r="G356" s="1"/>
      <c r="H356" s="1"/>
      <c r="I356" s="1"/>
      <c r="J356" s="1"/>
      <c r="K356" s="1"/>
      <c r="L356" s="1"/>
      <c r="M356" s="1"/>
      <c r="N356" s="1"/>
      <c r="O356" s="1"/>
      <c r="P356" s="1"/>
      <c r="Q356" s="1"/>
      <c r="R356" s="1"/>
      <c r="S356" s="1"/>
      <c r="T356" s="1"/>
      <c r="U356" s="1"/>
      <c r="V356" s="1"/>
      <c r="W356" s="1"/>
      <c r="X356" s="1"/>
      <c r="Y356" s="1"/>
      <c r="Z356" s="1"/>
    </row>
    <row r="357" spans="1:26" ht="13.5" customHeight="1" x14ac:dyDescent="0.2">
      <c r="A357" s="1"/>
      <c r="B357" s="1"/>
      <c r="C357" s="1"/>
      <c r="D357" s="2"/>
      <c r="E357" s="1"/>
      <c r="F357" s="1"/>
      <c r="G357" s="1"/>
      <c r="H357" s="1"/>
      <c r="I357" s="1"/>
      <c r="J357" s="1"/>
      <c r="K357" s="1"/>
      <c r="L357" s="1"/>
      <c r="M357" s="1"/>
      <c r="N357" s="1"/>
      <c r="O357" s="1"/>
      <c r="P357" s="1"/>
      <c r="Q357" s="1"/>
      <c r="R357" s="1"/>
      <c r="S357" s="1"/>
      <c r="T357" s="1"/>
      <c r="U357" s="1"/>
      <c r="V357" s="1"/>
      <c r="W357" s="1"/>
      <c r="X357" s="1"/>
      <c r="Y357" s="1"/>
      <c r="Z357" s="1"/>
    </row>
    <row r="358" spans="1:26" ht="13.5" customHeight="1" x14ac:dyDescent="0.2">
      <c r="A358" s="1"/>
      <c r="B358" s="1"/>
      <c r="C358" s="1"/>
      <c r="D358" s="2"/>
      <c r="E358" s="1"/>
      <c r="F358" s="1"/>
      <c r="G358" s="1"/>
      <c r="H358" s="1"/>
      <c r="I358" s="1"/>
      <c r="J358" s="1"/>
      <c r="K358" s="1"/>
      <c r="L358" s="1"/>
      <c r="M358" s="1"/>
      <c r="N358" s="1"/>
      <c r="O358" s="1"/>
      <c r="P358" s="1"/>
      <c r="Q358" s="1"/>
      <c r="R358" s="1"/>
      <c r="S358" s="1"/>
      <c r="T358" s="1"/>
      <c r="U358" s="1"/>
      <c r="V358" s="1"/>
      <c r="W358" s="1"/>
      <c r="X358" s="1"/>
      <c r="Y358" s="1"/>
      <c r="Z358" s="1"/>
    </row>
    <row r="359" spans="1:26" ht="13.5" customHeight="1" x14ac:dyDescent="0.2">
      <c r="A359" s="1"/>
      <c r="B359" s="1"/>
      <c r="C359" s="1"/>
      <c r="D359" s="2"/>
      <c r="E359" s="1"/>
      <c r="F359" s="1"/>
      <c r="G359" s="1"/>
      <c r="H359" s="1"/>
      <c r="I359" s="1"/>
      <c r="J359" s="1"/>
      <c r="K359" s="1"/>
      <c r="L359" s="1"/>
      <c r="M359" s="1"/>
      <c r="N359" s="1"/>
      <c r="O359" s="1"/>
      <c r="P359" s="1"/>
      <c r="Q359" s="1"/>
      <c r="R359" s="1"/>
      <c r="S359" s="1"/>
      <c r="T359" s="1"/>
      <c r="U359" s="1"/>
      <c r="V359" s="1"/>
      <c r="W359" s="1"/>
      <c r="X359" s="1"/>
      <c r="Y359" s="1"/>
      <c r="Z359" s="1"/>
    </row>
    <row r="360" spans="1:26" ht="13.5" customHeight="1" x14ac:dyDescent="0.2">
      <c r="A360" s="1"/>
      <c r="B360" s="1"/>
      <c r="C360" s="1"/>
      <c r="D360" s="2"/>
      <c r="E360" s="1"/>
      <c r="F360" s="1"/>
      <c r="G360" s="1"/>
      <c r="H360" s="1"/>
      <c r="I360" s="1"/>
      <c r="J360" s="1"/>
      <c r="K360" s="1"/>
      <c r="L360" s="1"/>
      <c r="M360" s="1"/>
      <c r="N360" s="1"/>
      <c r="O360" s="1"/>
      <c r="P360" s="1"/>
      <c r="Q360" s="1"/>
      <c r="R360" s="1"/>
      <c r="S360" s="1"/>
      <c r="T360" s="1"/>
      <c r="U360" s="1"/>
      <c r="V360" s="1"/>
      <c r="W360" s="1"/>
      <c r="X360" s="1"/>
      <c r="Y360" s="1"/>
      <c r="Z360" s="1"/>
    </row>
    <row r="361" spans="1:26" ht="13.5" customHeight="1" x14ac:dyDescent="0.2">
      <c r="A361" s="1"/>
      <c r="B361" s="1"/>
      <c r="C361" s="1"/>
      <c r="D361" s="2"/>
      <c r="E361" s="1"/>
      <c r="F361" s="1"/>
      <c r="G361" s="1"/>
      <c r="H361" s="1"/>
      <c r="I361" s="1"/>
      <c r="J361" s="1"/>
      <c r="K361" s="1"/>
      <c r="L361" s="1"/>
      <c r="M361" s="1"/>
      <c r="N361" s="1"/>
      <c r="O361" s="1"/>
      <c r="P361" s="1"/>
      <c r="Q361" s="1"/>
      <c r="R361" s="1"/>
      <c r="S361" s="1"/>
      <c r="T361" s="1"/>
      <c r="U361" s="1"/>
      <c r="V361" s="1"/>
      <c r="W361" s="1"/>
      <c r="X361" s="1"/>
      <c r="Y361" s="1"/>
      <c r="Z361" s="1"/>
    </row>
    <row r="362" spans="1:26" ht="13.5" customHeight="1" x14ac:dyDescent="0.2">
      <c r="A362" s="1"/>
      <c r="B362" s="1"/>
      <c r="C362" s="1"/>
      <c r="D362" s="2"/>
      <c r="E362" s="1"/>
      <c r="F362" s="1"/>
      <c r="G362" s="1"/>
      <c r="H362" s="1"/>
      <c r="I362" s="1"/>
      <c r="J362" s="1"/>
      <c r="K362" s="1"/>
      <c r="L362" s="1"/>
      <c r="M362" s="1"/>
      <c r="N362" s="1"/>
      <c r="O362" s="1"/>
      <c r="P362" s="1"/>
      <c r="Q362" s="1"/>
      <c r="R362" s="1"/>
      <c r="S362" s="1"/>
      <c r="T362" s="1"/>
      <c r="U362" s="1"/>
      <c r="V362" s="1"/>
      <c r="W362" s="1"/>
      <c r="X362" s="1"/>
      <c r="Y362" s="1"/>
      <c r="Z362" s="1"/>
    </row>
    <row r="363" spans="1:26" ht="13.5" customHeight="1" x14ac:dyDescent="0.2">
      <c r="A363" s="1"/>
      <c r="B363" s="1"/>
      <c r="C363" s="1"/>
      <c r="D363" s="2"/>
      <c r="E363" s="1"/>
      <c r="F363" s="1"/>
      <c r="G363" s="1"/>
      <c r="H363" s="1"/>
      <c r="I363" s="1"/>
      <c r="J363" s="1"/>
      <c r="K363" s="1"/>
      <c r="L363" s="1"/>
      <c r="M363" s="1"/>
      <c r="N363" s="1"/>
      <c r="O363" s="1"/>
      <c r="P363" s="1"/>
      <c r="Q363" s="1"/>
      <c r="R363" s="1"/>
      <c r="S363" s="1"/>
      <c r="T363" s="1"/>
      <c r="U363" s="1"/>
      <c r="V363" s="1"/>
      <c r="W363" s="1"/>
      <c r="X363" s="1"/>
      <c r="Y363" s="1"/>
      <c r="Z363" s="1"/>
    </row>
    <row r="364" spans="1:26" ht="13.5" customHeight="1" x14ac:dyDescent="0.2">
      <c r="A364" s="1"/>
      <c r="B364" s="1"/>
      <c r="C364" s="1"/>
      <c r="D364" s="2"/>
      <c r="E364" s="1"/>
      <c r="F364" s="1"/>
      <c r="G364" s="1"/>
      <c r="H364" s="1"/>
      <c r="I364" s="1"/>
      <c r="J364" s="1"/>
      <c r="K364" s="1"/>
      <c r="L364" s="1"/>
      <c r="M364" s="1"/>
      <c r="N364" s="1"/>
      <c r="O364" s="1"/>
      <c r="P364" s="1"/>
      <c r="Q364" s="1"/>
      <c r="R364" s="1"/>
      <c r="S364" s="1"/>
      <c r="T364" s="1"/>
      <c r="U364" s="1"/>
      <c r="V364" s="1"/>
      <c r="W364" s="1"/>
      <c r="X364" s="1"/>
      <c r="Y364" s="1"/>
      <c r="Z364" s="1"/>
    </row>
    <row r="365" spans="1:26" ht="13.5" customHeight="1" x14ac:dyDescent="0.2">
      <c r="A365" s="1"/>
      <c r="B365" s="1"/>
      <c r="C365" s="1"/>
      <c r="D365" s="2"/>
      <c r="E365" s="1"/>
      <c r="F365" s="1"/>
      <c r="G365" s="1"/>
      <c r="H365" s="1"/>
      <c r="I365" s="1"/>
      <c r="J365" s="1"/>
      <c r="K365" s="1"/>
      <c r="L365" s="1"/>
      <c r="M365" s="1"/>
      <c r="N365" s="1"/>
      <c r="O365" s="1"/>
      <c r="P365" s="1"/>
      <c r="Q365" s="1"/>
      <c r="R365" s="1"/>
      <c r="S365" s="1"/>
      <c r="T365" s="1"/>
      <c r="U365" s="1"/>
      <c r="V365" s="1"/>
      <c r="W365" s="1"/>
      <c r="X365" s="1"/>
      <c r="Y365" s="1"/>
      <c r="Z365" s="1"/>
    </row>
    <row r="366" spans="1:26" ht="13.5" customHeight="1" x14ac:dyDescent="0.2">
      <c r="A366" s="1"/>
      <c r="B366" s="1"/>
      <c r="C366" s="1"/>
      <c r="D366" s="2"/>
      <c r="E366" s="1"/>
      <c r="F366" s="1"/>
      <c r="G366" s="1"/>
      <c r="H366" s="1"/>
      <c r="I366" s="1"/>
      <c r="J366" s="1"/>
      <c r="K366" s="1"/>
      <c r="L366" s="1"/>
      <c r="M366" s="1"/>
      <c r="N366" s="1"/>
      <c r="O366" s="1"/>
      <c r="P366" s="1"/>
      <c r="Q366" s="1"/>
      <c r="R366" s="1"/>
      <c r="S366" s="1"/>
      <c r="T366" s="1"/>
      <c r="U366" s="1"/>
      <c r="V366" s="1"/>
      <c r="W366" s="1"/>
      <c r="X366" s="1"/>
      <c r="Y366" s="1"/>
      <c r="Z366" s="1"/>
    </row>
    <row r="367" spans="1:26" ht="13.5" customHeight="1" x14ac:dyDescent="0.2">
      <c r="A367" s="1"/>
      <c r="B367" s="1"/>
      <c r="C367" s="1"/>
      <c r="D367" s="2"/>
      <c r="E367" s="1"/>
      <c r="F367" s="1"/>
      <c r="G367" s="1"/>
      <c r="H367" s="1"/>
      <c r="I367" s="1"/>
      <c r="J367" s="1"/>
      <c r="K367" s="1"/>
      <c r="L367" s="1"/>
      <c r="M367" s="1"/>
      <c r="N367" s="1"/>
      <c r="O367" s="1"/>
      <c r="P367" s="1"/>
      <c r="Q367" s="1"/>
      <c r="R367" s="1"/>
      <c r="S367" s="1"/>
      <c r="T367" s="1"/>
      <c r="U367" s="1"/>
      <c r="V367" s="1"/>
      <c r="W367" s="1"/>
      <c r="X367" s="1"/>
      <c r="Y367" s="1"/>
      <c r="Z367" s="1"/>
    </row>
    <row r="368" spans="1:26" ht="13.5" customHeight="1" x14ac:dyDescent="0.2">
      <c r="A368" s="1"/>
      <c r="B368" s="1"/>
      <c r="C368" s="1"/>
      <c r="D368" s="2"/>
      <c r="E368" s="1"/>
      <c r="F368" s="1"/>
      <c r="G368" s="1"/>
      <c r="H368" s="1"/>
      <c r="I368" s="1"/>
      <c r="J368" s="1"/>
      <c r="K368" s="1"/>
      <c r="L368" s="1"/>
      <c r="M368" s="1"/>
      <c r="N368" s="1"/>
      <c r="O368" s="1"/>
      <c r="P368" s="1"/>
      <c r="Q368" s="1"/>
      <c r="R368" s="1"/>
      <c r="S368" s="1"/>
      <c r="T368" s="1"/>
      <c r="U368" s="1"/>
      <c r="V368" s="1"/>
      <c r="W368" s="1"/>
      <c r="X368" s="1"/>
      <c r="Y368" s="1"/>
      <c r="Z368" s="1"/>
    </row>
    <row r="369" spans="1:26" ht="13.5" customHeight="1" x14ac:dyDescent="0.2">
      <c r="A369" s="1"/>
      <c r="B369" s="1"/>
      <c r="C369" s="1"/>
      <c r="D369" s="2"/>
      <c r="E369" s="1"/>
      <c r="F369" s="1"/>
      <c r="G369" s="1"/>
      <c r="H369" s="1"/>
      <c r="I369" s="1"/>
      <c r="J369" s="1"/>
      <c r="K369" s="1"/>
      <c r="L369" s="1"/>
      <c r="M369" s="1"/>
      <c r="N369" s="1"/>
      <c r="O369" s="1"/>
      <c r="P369" s="1"/>
      <c r="Q369" s="1"/>
      <c r="R369" s="1"/>
      <c r="S369" s="1"/>
      <c r="T369" s="1"/>
      <c r="U369" s="1"/>
      <c r="V369" s="1"/>
      <c r="W369" s="1"/>
      <c r="X369" s="1"/>
      <c r="Y369" s="1"/>
      <c r="Z369" s="1"/>
    </row>
    <row r="370" spans="1:26" ht="13.5" customHeight="1" x14ac:dyDescent="0.2">
      <c r="A370" s="1"/>
      <c r="B370" s="1"/>
      <c r="C370" s="1"/>
      <c r="D370" s="2"/>
      <c r="E370" s="1"/>
      <c r="F370" s="1"/>
      <c r="G370" s="1"/>
      <c r="H370" s="1"/>
      <c r="I370" s="1"/>
      <c r="J370" s="1"/>
      <c r="K370" s="1"/>
      <c r="L370" s="1"/>
      <c r="M370" s="1"/>
      <c r="N370" s="1"/>
      <c r="O370" s="1"/>
      <c r="P370" s="1"/>
      <c r="Q370" s="1"/>
      <c r="R370" s="1"/>
      <c r="S370" s="1"/>
      <c r="T370" s="1"/>
      <c r="U370" s="1"/>
      <c r="V370" s="1"/>
      <c r="W370" s="1"/>
      <c r="X370" s="1"/>
      <c r="Y370" s="1"/>
      <c r="Z370" s="1"/>
    </row>
    <row r="371" spans="1:26" ht="13.5" customHeight="1" x14ac:dyDescent="0.2">
      <c r="A371" s="1"/>
      <c r="B371" s="1"/>
      <c r="C371" s="1"/>
      <c r="D371" s="2"/>
      <c r="E371" s="1"/>
      <c r="F371" s="1"/>
      <c r="G371" s="1"/>
      <c r="H371" s="1"/>
      <c r="I371" s="1"/>
      <c r="J371" s="1"/>
      <c r="K371" s="1"/>
      <c r="L371" s="1"/>
      <c r="M371" s="1"/>
      <c r="N371" s="1"/>
      <c r="O371" s="1"/>
      <c r="P371" s="1"/>
      <c r="Q371" s="1"/>
      <c r="R371" s="1"/>
      <c r="S371" s="1"/>
      <c r="T371" s="1"/>
      <c r="U371" s="1"/>
      <c r="V371" s="1"/>
      <c r="W371" s="1"/>
      <c r="X371" s="1"/>
      <c r="Y371" s="1"/>
      <c r="Z371" s="1"/>
    </row>
    <row r="372" spans="1:26" ht="13.5" customHeight="1" x14ac:dyDescent="0.2">
      <c r="A372" s="1"/>
      <c r="B372" s="1"/>
      <c r="C372" s="1"/>
      <c r="D372" s="2"/>
      <c r="E372" s="1"/>
      <c r="F372" s="1"/>
      <c r="G372" s="1"/>
      <c r="H372" s="1"/>
      <c r="I372" s="1"/>
      <c r="J372" s="1"/>
      <c r="K372" s="1"/>
      <c r="L372" s="1"/>
      <c r="M372" s="1"/>
      <c r="N372" s="1"/>
      <c r="O372" s="1"/>
      <c r="P372" s="1"/>
      <c r="Q372" s="1"/>
      <c r="R372" s="1"/>
      <c r="S372" s="1"/>
      <c r="T372" s="1"/>
      <c r="U372" s="1"/>
      <c r="V372" s="1"/>
      <c r="W372" s="1"/>
      <c r="X372" s="1"/>
      <c r="Y372" s="1"/>
      <c r="Z372" s="1"/>
    </row>
    <row r="373" spans="1:26" ht="13.5" customHeight="1" x14ac:dyDescent="0.2">
      <c r="A373" s="1"/>
      <c r="B373" s="1"/>
      <c r="C373" s="1"/>
      <c r="D373" s="2"/>
      <c r="E373" s="1"/>
      <c r="F373" s="1"/>
      <c r="G373" s="1"/>
      <c r="H373" s="1"/>
      <c r="I373" s="1"/>
      <c r="J373" s="1"/>
      <c r="K373" s="1"/>
      <c r="L373" s="1"/>
      <c r="M373" s="1"/>
      <c r="N373" s="1"/>
      <c r="O373" s="1"/>
      <c r="P373" s="1"/>
      <c r="Q373" s="1"/>
      <c r="R373" s="1"/>
      <c r="S373" s="1"/>
      <c r="T373" s="1"/>
      <c r="U373" s="1"/>
      <c r="V373" s="1"/>
      <c r="W373" s="1"/>
      <c r="X373" s="1"/>
      <c r="Y373" s="1"/>
      <c r="Z373" s="1"/>
    </row>
    <row r="374" spans="1:26" ht="13.5" customHeight="1" x14ac:dyDescent="0.2">
      <c r="A374" s="1"/>
      <c r="B374" s="1"/>
      <c r="C374" s="1"/>
      <c r="D374" s="2"/>
      <c r="E374" s="1"/>
      <c r="F374" s="1"/>
      <c r="G374" s="1"/>
      <c r="H374" s="1"/>
      <c r="I374" s="1"/>
      <c r="J374" s="1"/>
      <c r="K374" s="1"/>
      <c r="L374" s="1"/>
      <c r="M374" s="1"/>
      <c r="N374" s="1"/>
      <c r="O374" s="1"/>
      <c r="P374" s="1"/>
      <c r="Q374" s="1"/>
      <c r="R374" s="1"/>
      <c r="S374" s="1"/>
      <c r="T374" s="1"/>
      <c r="U374" s="1"/>
      <c r="V374" s="1"/>
      <c r="W374" s="1"/>
      <c r="X374" s="1"/>
      <c r="Y374" s="1"/>
      <c r="Z374" s="1"/>
    </row>
    <row r="375" spans="1:26" ht="13.5" customHeight="1" x14ac:dyDescent="0.2">
      <c r="A375" s="1"/>
      <c r="B375" s="1"/>
      <c r="C375" s="1"/>
      <c r="D375" s="2"/>
      <c r="E375" s="1"/>
      <c r="F375" s="1"/>
      <c r="G375" s="1"/>
      <c r="H375" s="1"/>
      <c r="I375" s="1"/>
      <c r="J375" s="1"/>
      <c r="K375" s="1"/>
      <c r="L375" s="1"/>
      <c r="M375" s="1"/>
      <c r="N375" s="1"/>
      <c r="O375" s="1"/>
      <c r="P375" s="1"/>
      <c r="Q375" s="1"/>
      <c r="R375" s="1"/>
      <c r="S375" s="1"/>
      <c r="T375" s="1"/>
      <c r="U375" s="1"/>
      <c r="V375" s="1"/>
      <c r="W375" s="1"/>
      <c r="X375" s="1"/>
      <c r="Y375" s="1"/>
      <c r="Z375" s="1"/>
    </row>
    <row r="376" spans="1:26" ht="13.5" customHeight="1" x14ac:dyDescent="0.2">
      <c r="A376" s="1"/>
      <c r="B376" s="1"/>
      <c r="C376" s="1"/>
      <c r="D376" s="2"/>
      <c r="E376" s="1"/>
      <c r="F376" s="1"/>
      <c r="G376" s="1"/>
      <c r="H376" s="1"/>
      <c r="I376" s="1"/>
      <c r="J376" s="1"/>
      <c r="K376" s="1"/>
      <c r="L376" s="1"/>
      <c r="M376" s="1"/>
      <c r="N376" s="1"/>
      <c r="O376" s="1"/>
      <c r="P376" s="1"/>
      <c r="Q376" s="1"/>
      <c r="R376" s="1"/>
      <c r="S376" s="1"/>
      <c r="T376" s="1"/>
      <c r="U376" s="1"/>
      <c r="V376" s="1"/>
      <c r="W376" s="1"/>
      <c r="X376" s="1"/>
      <c r="Y376" s="1"/>
      <c r="Z376" s="1"/>
    </row>
    <row r="377" spans="1:26" ht="13.5" customHeight="1" x14ac:dyDescent="0.2">
      <c r="A377" s="1"/>
      <c r="B377" s="1"/>
      <c r="C377" s="1"/>
      <c r="D377" s="2"/>
      <c r="E377" s="1"/>
      <c r="F377" s="1"/>
      <c r="G377" s="1"/>
      <c r="H377" s="1"/>
      <c r="I377" s="1"/>
      <c r="J377" s="1"/>
      <c r="K377" s="1"/>
      <c r="L377" s="1"/>
      <c r="M377" s="1"/>
      <c r="N377" s="1"/>
      <c r="O377" s="1"/>
      <c r="P377" s="1"/>
      <c r="Q377" s="1"/>
      <c r="R377" s="1"/>
      <c r="S377" s="1"/>
      <c r="T377" s="1"/>
      <c r="U377" s="1"/>
      <c r="V377" s="1"/>
      <c r="W377" s="1"/>
      <c r="X377" s="1"/>
      <c r="Y377" s="1"/>
      <c r="Z377" s="1"/>
    </row>
    <row r="378" spans="1:26" ht="13.5" customHeight="1" x14ac:dyDescent="0.2">
      <c r="A378" s="1"/>
      <c r="B378" s="1"/>
      <c r="C378" s="1"/>
      <c r="D378" s="2"/>
      <c r="E378" s="1"/>
      <c r="F378" s="1"/>
      <c r="G378" s="1"/>
      <c r="H378" s="1"/>
      <c r="I378" s="1"/>
      <c r="J378" s="1"/>
      <c r="K378" s="1"/>
      <c r="L378" s="1"/>
      <c r="M378" s="1"/>
      <c r="N378" s="1"/>
      <c r="O378" s="1"/>
      <c r="P378" s="1"/>
      <c r="Q378" s="1"/>
      <c r="R378" s="1"/>
      <c r="S378" s="1"/>
      <c r="T378" s="1"/>
      <c r="U378" s="1"/>
      <c r="V378" s="1"/>
      <c r="W378" s="1"/>
      <c r="X378" s="1"/>
      <c r="Y378" s="1"/>
      <c r="Z378" s="1"/>
    </row>
    <row r="379" spans="1:26" ht="13.5" customHeight="1" x14ac:dyDescent="0.2">
      <c r="A379" s="1"/>
      <c r="B379" s="1"/>
      <c r="C379" s="1"/>
      <c r="D379" s="2"/>
      <c r="E379" s="1"/>
      <c r="F379" s="1"/>
      <c r="G379" s="1"/>
      <c r="H379" s="1"/>
      <c r="I379" s="1"/>
      <c r="J379" s="1"/>
      <c r="K379" s="1"/>
      <c r="L379" s="1"/>
      <c r="M379" s="1"/>
      <c r="N379" s="1"/>
      <c r="O379" s="1"/>
      <c r="P379" s="1"/>
      <c r="Q379" s="1"/>
      <c r="R379" s="1"/>
      <c r="S379" s="1"/>
      <c r="T379" s="1"/>
      <c r="U379" s="1"/>
      <c r="V379" s="1"/>
      <c r="W379" s="1"/>
      <c r="X379" s="1"/>
      <c r="Y379" s="1"/>
      <c r="Z379" s="1"/>
    </row>
    <row r="380" spans="1:26" ht="13.5" customHeight="1" x14ac:dyDescent="0.2">
      <c r="A380" s="1"/>
      <c r="B380" s="1"/>
      <c r="C380" s="1"/>
      <c r="D380" s="2"/>
      <c r="E380" s="1"/>
      <c r="F380" s="1"/>
      <c r="G380" s="1"/>
      <c r="H380" s="1"/>
      <c r="I380" s="1"/>
      <c r="J380" s="1"/>
      <c r="K380" s="1"/>
      <c r="L380" s="1"/>
      <c r="M380" s="1"/>
      <c r="N380" s="1"/>
      <c r="O380" s="1"/>
      <c r="P380" s="1"/>
      <c r="Q380" s="1"/>
      <c r="R380" s="1"/>
      <c r="S380" s="1"/>
      <c r="T380" s="1"/>
      <c r="U380" s="1"/>
      <c r="V380" s="1"/>
      <c r="W380" s="1"/>
      <c r="X380" s="1"/>
      <c r="Y380" s="1"/>
      <c r="Z380" s="1"/>
    </row>
    <row r="381" spans="1:26" ht="13.5" customHeight="1" x14ac:dyDescent="0.2">
      <c r="A381" s="1"/>
      <c r="B381" s="1"/>
      <c r="C381" s="1"/>
      <c r="D381" s="2"/>
      <c r="E381" s="1"/>
      <c r="F381" s="1"/>
      <c r="G381" s="1"/>
      <c r="H381" s="1"/>
      <c r="I381" s="1"/>
      <c r="J381" s="1"/>
      <c r="K381" s="1"/>
      <c r="L381" s="1"/>
      <c r="M381" s="1"/>
      <c r="N381" s="1"/>
      <c r="O381" s="1"/>
      <c r="P381" s="1"/>
      <c r="Q381" s="1"/>
      <c r="R381" s="1"/>
      <c r="S381" s="1"/>
      <c r="T381" s="1"/>
      <c r="U381" s="1"/>
      <c r="V381" s="1"/>
      <c r="W381" s="1"/>
      <c r="X381" s="1"/>
      <c r="Y381" s="1"/>
      <c r="Z381" s="1"/>
    </row>
    <row r="382" spans="1:26" ht="13.5" customHeight="1" x14ac:dyDescent="0.2">
      <c r="A382" s="1"/>
      <c r="B382" s="1"/>
      <c r="C382" s="1"/>
      <c r="D382" s="2"/>
      <c r="E382" s="1"/>
      <c r="F382" s="1"/>
      <c r="G382" s="1"/>
      <c r="H382" s="1"/>
      <c r="I382" s="1"/>
      <c r="J382" s="1"/>
      <c r="K382" s="1"/>
      <c r="L382" s="1"/>
      <c r="M382" s="1"/>
      <c r="N382" s="1"/>
      <c r="O382" s="1"/>
      <c r="P382" s="1"/>
      <c r="Q382" s="1"/>
      <c r="R382" s="1"/>
      <c r="S382" s="1"/>
      <c r="T382" s="1"/>
      <c r="U382" s="1"/>
      <c r="V382" s="1"/>
      <c r="W382" s="1"/>
      <c r="X382" s="1"/>
      <c r="Y382" s="1"/>
      <c r="Z382" s="1"/>
    </row>
    <row r="383" spans="1:26" ht="13.5" customHeight="1" x14ac:dyDescent="0.2">
      <c r="A383" s="1"/>
      <c r="B383" s="1"/>
      <c r="C383" s="1"/>
      <c r="D383" s="2"/>
      <c r="E383" s="1"/>
      <c r="F383" s="1"/>
      <c r="G383" s="1"/>
      <c r="H383" s="1"/>
      <c r="I383" s="1"/>
      <c r="J383" s="1"/>
      <c r="K383" s="1"/>
      <c r="L383" s="1"/>
      <c r="M383" s="1"/>
      <c r="N383" s="1"/>
      <c r="O383" s="1"/>
      <c r="P383" s="1"/>
      <c r="Q383" s="1"/>
      <c r="R383" s="1"/>
      <c r="S383" s="1"/>
      <c r="T383" s="1"/>
      <c r="U383" s="1"/>
      <c r="V383" s="1"/>
      <c r="W383" s="1"/>
      <c r="X383" s="1"/>
      <c r="Y383" s="1"/>
      <c r="Z383" s="1"/>
    </row>
    <row r="384" spans="1:26" ht="13.5" customHeight="1" x14ac:dyDescent="0.2">
      <c r="A384" s="1"/>
      <c r="B384" s="1"/>
      <c r="C384" s="1"/>
      <c r="D384" s="2"/>
      <c r="E384" s="1"/>
      <c r="F384" s="1"/>
      <c r="G384" s="1"/>
      <c r="H384" s="1"/>
      <c r="I384" s="1"/>
      <c r="J384" s="1"/>
      <c r="K384" s="1"/>
      <c r="L384" s="1"/>
      <c r="M384" s="1"/>
      <c r="N384" s="1"/>
      <c r="O384" s="1"/>
      <c r="P384" s="1"/>
      <c r="Q384" s="1"/>
      <c r="R384" s="1"/>
      <c r="S384" s="1"/>
      <c r="T384" s="1"/>
      <c r="U384" s="1"/>
      <c r="V384" s="1"/>
      <c r="W384" s="1"/>
      <c r="X384" s="1"/>
      <c r="Y384" s="1"/>
      <c r="Z384" s="1"/>
    </row>
    <row r="385" spans="1:26" ht="13.5" customHeight="1" x14ac:dyDescent="0.2">
      <c r="A385" s="1"/>
      <c r="B385" s="1"/>
      <c r="C385" s="1"/>
      <c r="D385" s="2"/>
      <c r="E385" s="1"/>
      <c r="F385" s="1"/>
      <c r="G385" s="1"/>
      <c r="H385" s="1"/>
      <c r="I385" s="1"/>
      <c r="J385" s="1"/>
      <c r="K385" s="1"/>
      <c r="L385" s="1"/>
      <c r="M385" s="1"/>
      <c r="N385" s="1"/>
      <c r="O385" s="1"/>
      <c r="P385" s="1"/>
      <c r="Q385" s="1"/>
      <c r="R385" s="1"/>
      <c r="S385" s="1"/>
      <c r="T385" s="1"/>
      <c r="U385" s="1"/>
      <c r="V385" s="1"/>
      <c r="W385" s="1"/>
      <c r="X385" s="1"/>
      <c r="Y385" s="1"/>
      <c r="Z385" s="1"/>
    </row>
    <row r="386" spans="1:26" ht="13.5" customHeight="1" x14ac:dyDescent="0.2">
      <c r="A386" s="1"/>
      <c r="B386" s="1"/>
      <c r="C386" s="1"/>
      <c r="D386" s="2"/>
      <c r="E386" s="1"/>
      <c r="F386" s="1"/>
      <c r="G386" s="1"/>
      <c r="H386" s="1"/>
      <c r="I386" s="1"/>
      <c r="J386" s="1"/>
      <c r="K386" s="1"/>
      <c r="L386" s="1"/>
      <c r="M386" s="1"/>
      <c r="N386" s="1"/>
      <c r="O386" s="1"/>
      <c r="P386" s="1"/>
      <c r="Q386" s="1"/>
      <c r="R386" s="1"/>
      <c r="S386" s="1"/>
      <c r="T386" s="1"/>
      <c r="U386" s="1"/>
      <c r="V386" s="1"/>
      <c r="W386" s="1"/>
      <c r="X386" s="1"/>
      <c r="Y386" s="1"/>
      <c r="Z386" s="1"/>
    </row>
    <row r="387" spans="1:26" ht="13.5" customHeight="1" x14ac:dyDescent="0.2">
      <c r="A387" s="1"/>
      <c r="B387" s="1"/>
      <c r="C387" s="1"/>
      <c r="D387" s="2"/>
      <c r="E387" s="1"/>
      <c r="F387" s="1"/>
      <c r="G387" s="1"/>
      <c r="H387" s="1"/>
      <c r="I387" s="1"/>
      <c r="J387" s="1"/>
      <c r="K387" s="1"/>
      <c r="L387" s="1"/>
      <c r="M387" s="1"/>
      <c r="N387" s="1"/>
      <c r="O387" s="1"/>
      <c r="P387" s="1"/>
      <c r="Q387" s="1"/>
      <c r="R387" s="1"/>
      <c r="S387" s="1"/>
      <c r="T387" s="1"/>
      <c r="U387" s="1"/>
      <c r="V387" s="1"/>
      <c r="W387" s="1"/>
      <c r="X387" s="1"/>
      <c r="Y387" s="1"/>
      <c r="Z387" s="1"/>
    </row>
    <row r="388" spans="1:26" ht="13.5" customHeight="1" x14ac:dyDescent="0.2">
      <c r="A388" s="1"/>
      <c r="B388" s="1"/>
      <c r="C388" s="1"/>
      <c r="D388" s="2"/>
      <c r="E388" s="1"/>
      <c r="F388" s="1"/>
      <c r="G388" s="1"/>
      <c r="H388" s="1"/>
      <c r="I388" s="1"/>
      <c r="J388" s="1"/>
      <c r="K388" s="1"/>
      <c r="L388" s="1"/>
      <c r="M388" s="1"/>
      <c r="N388" s="1"/>
      <c r="O388" s="1"/>
      <c r="P388" s="1"/>
      <c r="Q388" s="1"/>
      <c r="R388" s="1"/>
      <c r="S388" s="1"/>
      <c r="T388" s="1"/>
      <c r="U388" s="1"/>
      <c r="V388" s="1"/>
      <c r="W388" s="1"/>
      <c r="X388" s="1"/>
      <c r="Y388" s="1"/>
      <c r="Z388" s="1"/>
    </row>
    <row r="389" spans="1:26" ht="13.5" customHeight="1" x14ac:dyDescent="0.2">
      <c r="A389" s="1"/>
      <c r="B389" s="1"/>
      <c r="C389" s="1"/>
      <c r="D389" s="2"/>
      <c r="E389" s="1"/>
      <c r="F389" s="1"/>
      <c r="G389" s="1"/>
      <c r="H389" s="1"/>
      <c r="I389" s="1"/>
      <c r="J389" s="1"/>
      <c r="K389" s="1"/>
      <c r="L389" s="1"/>
      <c r="M389" s="1"/>
      <c r="N389" s="1"/>
      <c r="O389" s="1"/>
      <c r="P389" s="1"/>
      <c r="Q389" s="1"/>
      <c r="R389" s="1"/>
      <c r="S389" s="1"/>
      <c r="T389" s="1"/>
      <c r="U389" s="1"/>
      <c r="V389" s="1"/>
      <c r="W389" s="1"/>
      <c r="X389" s="1"/>
      <c r="Y389" s="1"/>
      <c r="Z389" s="1"/>
    </row>
    <row r="390" spans="1:26" ht="13.5" customHeight="1" x14ac:dyDescent="0.2">
      <c r="A390" s="1"/>
      <c r="B390" s="1"/>
      <c r="C390" s="1"/>
      <c r="D390" s="2"/>
      <c r="E390" s="1"/>
      <c r="F390" s="1"/>
      <c r="G390" s="1"/>
      <c r="H390" s="1"/>
      <c r="I390" s="1"/>
      <c r="J390" s="1"/>
      <c r="K390" s="1"/>
      <c r="L390" s="1"/>
      <c r="M390" s="1"/>
      <c r="N390" s="1"/>
      <c r="O390" s="1"/>
      <c r="P390" s="1"/>
      <c r="Q390" s="1"/>
      <c r="R390" s="1"/>
      <c r="S390" s="1"/>
      <c r="T390" s="1"/>
      <c r="U390" s="1"/>
      <c r="V390" s="1"/>
      <c r="W390" s="1"/>
      <c r="X390" s="1"/>
      <c r="Y390" s="1"/>
      <c r="Z390" s="1"/>
    </row>
    <row r="391" spans="1:26" ht="13.5" customHeight="1" x14ac:dyDescent="0.2">
      <c r="A391" s="1"/>
      <c r="B391" s="1"/>
      <c r="C391" s="1"/>
      <c r="D391" s="2"/>
      <c r="E391" s="1"/>
      <c r="F391" s="1"/>
      <c r="G391" s="1"/>
      <c r="H391" s="1"/>
      <c r="I391" s="1"/>
      <c r="J391" s="1"/>
      <c r="K391" s="1"/>
      <c r="L391" s="1"/>
      <c r="M391" s="1"/>
      <c r="N391" s="1"/>
      <c r="O391" s="1"/>
      <c r="P391" s="1"/>
      <c r="Q391" s="1"/>
      <c r="R391" s="1"/>
      <c r="S391" s="1"/>
      <c r="T391" s="1"/>
      <c r="U391" s="1"/>
      <c r="V391" s="1"/>
      <c r="W391" s="1"/>
      <c r="X391" s="1"/>
      <c r="Y391" s="1"/>
      <c r="Z391" s="1"/>
    </row>
    <row r="392" spans="1:26" ht="13.5" customHeight="1" x14ac:dyDescent="0.2">
      <c r="A392" s="1"/>
      <c r="B392" s="1"/>
      <c r="C392" s="1"/>
      <c r="D392" s="2"/>
      <c r="E392" s="1"/>
      <c r="F392" s="1"/>
      <c r="G392" s="1"/>
      <c r="H392" s="1"/>
      <c r="I392" s="1"/>
      <c r="J392" s="1"/>
      <c r="K392" s="1"/>
      <c r="L392" s="1"/>
      <c r="M392" s="1"/>
      <c r="N392" s="1"/>
      <c r="O392" s="1"/>
      <c r="P392" s="1"/>
      <c r="Q392" s="1"/>
      <c r="R392" s="1"/>
      <c r="S392" s="1"/>
      <c r="T392" s="1"/>
      <c r="U392" s="1"/>
      <c r="V392" s="1"/>
      <c r="W392" s="1"/>
      <c r="X392" s="1"/>
      <c r="Y392" s="1"/>
      <c r="Z392" s="1"/>
    </row>
    <row r="393" spans="1:26" ht="13.5" customHeight="1" x14ac:dyDescent="0.2">
      <c r="A393" s="1"/>
      <c r="B393" s="1"/>
      <c r="C393" s="1"/>
      <c r="D393" s="2"/>
      <c r="E393" s="1"/>
      <c r="F393" s="1"/>
      <c r="G393" s="1"/>
      <c r="H393" s="1"/>
      <c r="I393" s="1"/>
      <c r="J393" s="1"/>
      <c r="K393" s="1"/>
      <c r="L393" s="1"/>
      <c r="M393" s="1"/>
      <c r="N393" s="1"/>
      <c r="O393" s="1"/>
      <c r="P393" s="1"/>
      <c r="Q393" s="1"/>
      <c r="R393" s="1"/>
      <c r="S393" s="1"/>
      <c r="T393" s="1"/>
      <c r="U393" s="1"/>
      <c r="V393" s="1"/>
      <c r="W393" s="1"/>
      <c r="X393" s="1"/>
      <c r="Y393" s="1"/>
      <c r="Z393" s="1"/>
    </row>
    <row r="394" spans="1:26" ht="13.5" customHeight="1" x14ac:dyDescent="0.2">
      <c r="A394" s="1"/>
      <c r="B394" s="1"/>
      <c r="C394" s="1"/>
      <c r="D394" s="2"/>
      <c r="E394" s="1"/>
      <c r="F394" s="1"/>
      <c r="G394" s="1"/>
      <c r="H394" s="1"/>
      <c r="I394" s="1"/>
      <c r="J394" s="1"/>
      <c r="K394" s="1"/>
      <c r="L394" s="1"/>
      <c r="M394" s="1"/>
      <c r="N394" s="1"/>
      <c r="O394" s="1"/>
      <c r="P394" s="1"/>
      <c r="Q394" s="1"/>
      <c r="R394" s="1"/>
      <c r="S394" s="1"/>
      <c r="T394" s="1"/>
      <c r="U394" s="1"/>
      <c r="V394" s="1"/>
      <c r="W394" s="1"/>
      <c r="X394" s="1"/>
      <c r="Y394" s="1"/>
      <c r="Z394" s="1"/>
    </row>
    <row r="395" spans="1:26" ht="13.5" customHeight="1" x14ac:dyDescent="0.2">
      <c r="A395" s="1"/>
      <c r="B395" s="1"/>
      <c r="C395" s="1"/>
      <c r="D395" s="2"/>
      <c r="E395" s="1"/>
      <c r="F395" s="1"/>
      <c r="G395" s="1"/>
      <c r="H395" s="1"/>
      <c r="I395" s="1"/>
      <c r="J395" s="1"/>
      <c r="K395" s="1"/>
      <c r="L395" s="1"/>
      <c r="M395" s="1"/>
      <c r="N395" s="1"/>
      <c r="O395" s="1"/>
      <c r="P395" s="1"/>
      <c r="Q395" s="1"/>
      <c r="R395" s="1"/>
      <c r="S395" s="1"/>
      <c r="T395" s="1"/>
      <c r="U395" s="1"/>
      <c r="V395" s="1"/>
      <c r="W395" s="1"/>
      <c r="X395" s="1"/>
      <c r="Y395" s="1"/>
      <c r="Z395" s="1"/>
    </row>
    <row r="396" spans="1:26" ht="13.5" customHeight="1" x14ac:dyDescent="0.2">
      <c r="A396" s="1"/>
      <c r="B396" s="1"/>
      <c r="C396" s="1"/>
      <c r="D396" s="2"/>
      <c r="E396" s="1"/>
      <c r="F396" s="1"/>
      <c r="G396" s="1"/>
      <c r="H396" s="1"/>
      <c r="I396" s="1"/>
      <c r="J396" s="1"/>
      <c r="K396" s="1"/>
      <c r="L396" s="1"/>
      <c r="M396" s="1"/>
      <c r="N396" s="1"/>
      <c r="O396" s="1"/>
      <c r="P396" s="1"/>
      <c r="Q396" s="1"/>
      <c r="R396" s="1"/>
      <c r="S396" s="1"/>
      <c r="T396" s="1"/>
      <c r="U396" s="1"/>
      <c r="V396" s="1"/>
      <c r="W396" s="1"/>
      <c r="X396" s="1"/>
      <c r="Y396" s="1"/>
      <c r="Z396" s="1"/>
    </row>
    <row r="397" spans="1:26" ht="13.5" customHeight="1" x14ac:dyDescent="0.2">
      <c r="A397" s="1"/>
      <c r="B397" s="1"/>
      <c r="C397" s="1"/>
      <c r="D397" s="2"/>
      <c r="E397" s="1"/>
      <c r="F397" s="1"/>
      <c r="G397" s="1"/>
      <c r="H397" s="1"/>
      <c r="I397" s="1"/>
      <c r="J397" s="1"/>
      <c r="K397" s="1"/>
      <c r="L397" s="1"/>
      <c r="M397" s="1"/>
      <c r="N397" s="1"/>
      <c r="O397" s="1"/>
      <c r="P397" s="1"/>
      <c r="Q397" s="1"/>
      <c r="R397" s="1"/>
      <c r="S397" s="1"/>
      <c r="T397" s="1"/>
      <c r="U397" s="1"/>
      <c r="V397" s="1"/>
      <c r="W397" s="1"/>
      <c r="X397" s="1"/>
      <c r="Y397" s="1"/>
      <c r="Z397" s="1"/>
    </row>
    <row r="398" spans="1:26" ht="13.5" customHeight="1" x14ac:dyDescent="0.2">
      <c r="A398" s="1"/>
      <c r="B398" s="1"/>
      <c r="C398" s="1"/>
      <c r="D398" s="2"/>
      <c r="E398" s="1"/>
      <c r="F398" s="1"/>
      <c r="G398" s="1"/>
      <c r="H398" s="1"/>
      <c r="I398" s="1"/>
      <c r="J398" s="1"/>
      <c r="K398" s="1"/>
      <c r="L398" s="1"/>
      <c r="M398" s="1"/>
      <c r="N398" s="1"/>
      <c r="O398" s="1"/>
      <c r="P398" s="1"/>
      <c r="Q398" s="1"/>
      <c r="R398" s="1"/>
      <c r="S398" s="1"/>
      <c r="T398" s="1"/>
      <c r="U398" s="1"/>
      <c r="V398" s="1"/>
      <c r="W398" s="1"/>
      <c r="X398" s="1"/>
      <c r="Y398" s="1"/>
      <c r="Z398" s="1"/>
    </row>
    <row r="399" spans="1:26" ht="13.5" customHeight="1" x14ac:dyDescent="0.2">
      <c r="A399" s="1"/>
      <c r="B399" s="1"/>
      <c r="C399" s="1"/>
      <c r="D399" s="2"/>
      <c r="E399" s="1"/>
      <c r="F399" s="1"/>
      <c r="G399" s="1"/>
      <c r="H399" s="1"/>
      <c r="I399" s="1"/>
      <c r="J399" s="1"/>
      <c r="K399" s="1"/>
      <c r="L399" s="1"/>
      <c r="M399" s="1"/>
      <c r="N399" s="1"/>
      <c r="O399" s="1"/>
      <c r="P399" s="1"/>
      <c r="Q399" s="1"/>
      <c r="R399" s="1"/>
      <c r="S399" s="1"/>
      <c r="T399" s="1"/>
      <c r="U399" s="1"/>
      <c r="V399" s="1"/>
      <c r="W399" s="1"/>
      <c r="X399" s="1"/>
      <c r="Y399" s="1"/>
      <c r="Z399" s="1"/>
    </row>
    <row r="400" spans="1:26" ht="13.5" customHeight="1" x14ac:dyDescent="0.2">
      <c r="A400" s="1"/>
      <c r="B400" s="1"/>
      <c r="C400" s="1"/>
      <c r="D400" s="2"/>
      <c r="E400" s="1"/>
      <c r="F400" s="1"/>
      <c r="G400" s="1"/>
      <c r="H400" s="1"/>
      <c r="I400" s="1"/>
      <c r="J400" s="1"/>
      <c r="K400" s="1"/>
      <c r="L400" s="1"/>
      <c r="M400" s="1"/>
      <c r="N400" s="1"/>
      <c r="O400" s="1"/>
      <c r="P400" s="1"/>
      <c r="Q400" s="1"/>
      <c r="R400" s="1"/>
      <c r="S400" s="1"/>
      <c r="T400" s="1"/>
      <c r="U400" s="1"/>
      <c r="V400" s="1"/>
      <c r="W400" s="1"/>
      <c r="X400" s="1"/>
      <c r="Y400" s="1"/>
      <c r="Z400" s="1"/>
    </row>
    <row r="401" spans="1:26" ht="13.5" customHeight="1" x14ac:dyDescent="0.2">
      <c r="A401" s="1"/>
      <c r="B401" s="1"/>
      <c r="C401" s="1"/>
      <c r="D401" s="2"/>
      <c r="E401" s="1"/>
      <c r="F401" s="1"/>
      <c r="G401" s="1"/>
      <c r="H401" s="1"/>
      <c r="I401" s="1"/>
      <c r="J401" s="1"/>
      <c r="K401" s="1"/>
      <c r="L401" s="1"/>
      <c r="M401" s="1"/>
      <c r="N401" s="1"/>
      <c r="O401" s="1"/>
      <c r="P401" s="1"/>
      <c r="Q401" s="1"/>
      <c r="R401" s="1"/>
      <c r="S401" s="1"/>
      <c r="T401" s="1"/>
      <c r="U401" s="1"/>
      <c r="V401" s="1"/>
      <c r="W401" s="1"/>
      <c r="X401" s="1"/>
      <c r="Y401" s="1"/>
      <c r="Z401" s="1"/>
    </row>
    <row r="402" spans="1:26" ht="13.5" customHeight="1" x14ac:dyDescent="0.2">
      <c r="A402" s="1"/>
      <c r="B402" s="1"/>
      <c r="C402" s="1"/>
      <c r="D402" s="2"/>
      <c r="E402" s="1"/>
      <c r="F402" s="1"/>
      <c r="G402" s="1"/>
      <c r="H402" s="1"/>
      <c r="I402" s="1"/>
      <c r="J402" s="1"/>
      <c r="K402" s="1"/>
      <c r="L402" s="1"/>
      <c r="M402" s="1"/>
      <c r="N402" s="1"/>
      <c r="O402" s="1"/>
      <c r="P402" s="1"/>
      <c r="Q402" s="1"/>
      <c r="R402" s="1"/>
      <c r="S402" s="1"/>
      <c r="T402" s="1"/>
      <c r="U402" s="1"/>
      <c r="V402" s="1"/>
      <c r="W402" s="1"/>
      <c r="X402" s="1"/>
      <c r="Y402" s="1"/>
      <c r="Z402" s="1"/>
    </row>
    <row r="403" spans="1:26" ht="13.5" customHeight="1" x14ac:dyDescent="0.2">
      <c r="A403" s="1"/>
      <c r="B403" s="1"/>
      <c r="C403" s="1"/>
      <c r="D403" s="2"/>
      <c r="E403" s="1"/>
      <c r="F403" s="1"/>
      <c r="G403" s="1"/>
      <c r="H403" s="1"/>
      <c r="I403" s="1"/>
      <c r="J403" s="1"/>
      <c r="K403" s="1"/>
      <c r="L403" s="1"/>
      <c r="M403" s="1"/>
      <c r="N403" s="1"/>
      <c r="O403" s="1"/>
      <c r="P403" s="1"/>
      <c r="Q403" s="1"/>
      <c r="R403" s="1"/>
      <c r="S403" s="1"/>
      <c r="T403" s="1"/>
      <c r="U403" s="1"/>
      <c r="V403" s="1"/>
      <c r="W403" s="1"/>
      <c r="X403" s="1"/>
      <c r="Y403" s="1"/>
      <c r="Z403" s="1"/>
    </row>
    <row r="404" spans="1:26" ht="13.5" customHeight="1" x14ac:dyDescent="0.2">
      <c r="A404" s="1"/>
      <c r="B404" s="1"/>
      <c r="C404" s="1"/>
      <c r="D404" s="2"/>
      <c r="E404" s="1"/>
      <c r="F404" s="1"/>
      <c r="G404" s="1"/>
      <c r="H404" s="1"/>
      <c r="I404" s="1"/>
      <c r="J404" s="1"/>
      <c r="K404" s="1"/>
      <c r="L404" s="1"/>
      <c r="M404" s="1"/>
      <c r="N404" s="1"/>
      <c r="O404" s="1"/>
      <c r="P404" s="1"/>
      <c r="Q404" s="1"/>
      <c r="R404" s="1"/>
      <c r="S404" s="1"/>
      <c r="T404" s="1"/>
      <c r="U404" s="1"/>
      <c r="V404" s="1"/>
      <c r="W404" s="1"/>
      <c r="X404" s="1"/>
      <c r="Y404" s="1"/>
      <c r="Z404" s="1"/>
    </row>
    <row r="405" spans="1:26" ht="13.5" customHeight="1" x14ac:dyDescent="0.2">
      <c r="A405" s="1"/>
      <c r="B405" s="1"/>
      <c r="C405" s="1"/>
      <c r="D405" s="2"/>
      <c r="E405" s="1"/>
      <c r="F405" s="1"/>
      <c r="G405" s="1"/>
      <c r="H405" s="1"/>
      <c r="I405" s="1"/>
      <c r="J405" s="1"/>
      <c r="K405" s="1"/>
      <c r="L405" s="1"/>
      <c r="M405" s="1"/>
      <c r="N405" s="1"/>
      <c r="O405" s="1"/>
      <c r="P405" s="1"/>
      <c r="Q405" s="1"/>
      <c r="R405" s="1"/>
      <c r="S405" s="1"/>
      <c r="T405" s="1"/>
      <c r="U405" s="1"/>
      <c r="V405" s="1"/>
      <c r="W405" s="1"/>
      <c r="X405" s="1"/>
      <c r="Y405" s="1"/>
      <c r="Z405" s="1"/>
    </row>
    <row r="406" spans="1:26" ht="13.5" customHeight="1" x14ac:dyDescent="0.2">
      <c r="A406" s="1"/>
      <c r="B406" s="1"/>
      <c r="C406" s="1"/>
      <c r="D406" s="2"/>
      <c r="E406" s="1"/>
      <c r="F406" s="1"/>
      <c r="G406" s="1"/>
      <c r="H406" s="1"/>
      <c r="I406" s="1"/>
      <c r="J406" s="1"/>
      <c r="K406" s="1"/>
      <c r="L406" s="1"/>
      <c r="M406" s="1"/>
      <c r="N406" s="1"/>
      <c r="O406" s="1"/>
      <c r="P406" s="1"/>
      <c r="Q406" s="1"/>
      <c r="R406" s="1"/>
      <c r="S406" s="1"/>
      <c r="T406" s="1"/>
      <c r="U406" s="1"/>
      <c r="V406" s="1"/>
      <c r="W406" s="1"/>
      <c r="X406" s="1"/>
      <c r="Y406" s="1"/>
      <c r="Z406" s="1"/>
    </row>
    <row r="407" spans="1:26" ht="13.5" customHeight="1" x14ac:dyDescent="0.2">
      <c r="A407" s="1"/>
      <c r="B407" s="1"/>
      <c r="C407" s="1"/>
      <c r="D407" s="2"/>
      <c r="E407" s="1"/>
      <c r="F407" s="1"/>
      <c r="G407" s="1"/>
      <c r="H407" s="1"/>
      <c r="I407" s="1"/>
      <c r="J407" s="1"/>
      <c r="K407" s="1"/>
      <c r="L407" s="1"/>
      <c r="M407" s="1"/>
      <c r="N407" s="1"/>
      <c r="O407" s="1"/>
      <c r="P407" s="1"/>
      <c r="Q407" s="1"/>
      <c r="R407" s="1"/>
      <c r="S407" s="1"/>
      <c r="T407" s="1"/>
      <c r="U407" s="1"/>
      <c r="V407" s="1"/>
      <c r="W407" s="1"/>
      <c r="X407" s="1"/>
      <c r="Y407" s="1"/>
      <c r="Z407" s="1"/>
    </row>
    <row r="408" spans="1:26" ht="13.5" customHeight="1" x14ac:dyDescent="0.2">
      <c r="A408" s="1"/>
      <c r="B408" s="1"/>
      <c r="C408" s="1"/>
      <c r="D408" s="2"/>
      <c r="E408" s="1"/>
      <c r="F408" s="1"/>
      <c r="G408" s="1"/>
      <c r="H408" s="1"/>
      <c r="I408" s="1"/>
      <c r="J408" s="1"/>
      <c r="K408" s="1"/>
      <c r="L408" s="1"/>
      <c r="M408" s="1"/>
      <c r="N408" s="1"/>
      <c r="O408" s="1"/>
      <c r="P408" s="1"/>
      <c r="Q408" s="1"/>
      <c r="R408" s="1"/>
      <c r="S408" s="1"/>
      <c r="T408" s="1"/>
      <c r="U408" s="1"/>
      <c r="V408" s="1"/>
      <c r="W408" s="1"/>
      <c r="X408" s="1"/>
      <c r="Y408" s="1"/>
      <c r="Z408" s="1"/>
    </row>
    <row r="409" spans="1:26" ht="13.5" customHeight="1" x14ac:dyDescent="0.2">
      <c r="A409" s="1"/>
      <c r="B409" s="1"/>
      <c r="C409" s="1"/>
      <c r="D409" s="2"/>
      <c r="E409" s="1"/>
      <c r="F409" s="1"/>
      <c r="G409" s="1"/>
      <c r="H409" s="1"/>
      <c r="I409" s="1"/>
      <c r="J409" s="1"/>
      <c r="K409" s="1"/>
      <c r="L409" s="1"/>
      <c r="M409" s="1"/>
      <c r="N409" s="1"/>
      <c r="O409" s="1"/>
      <c r="P409" s="1"/>
      <c r="Q409" s="1"/>
      <c r="R409" s="1"/>
      <c r="S409" s="1"/>
      <c r="T409" s="1"/>
      <c r="U409" s="1"/>
      <c r="V409" s="1"/>
      <c r="W409" s="1"/>
      <c r="X409" s="1"/>
      <c r="Y409" s="1"/>
      <c r="Z409" s="1"/>
    </row>
    <row r="410" spans="1:26" ht="13.5" customHeight="1" x14ac:dyDescent="0.2">
      <c r="A410" s="1"/>
      <c r="B410" s="1"/>
      <c r="C410" s="1"/>
      <c r="D410" s="2"/>
      <c r="E410" s="1"/>
      <c r="F410" s="1"/>
      <c r="G410" s="1"/>
      <c r="H410" s="1"/>
      <c r="I410" s="1"/>
      <c r="J410" s="1"/>
      <c r="K410" s="1"/>
      <c r="L410" s="1"/>
      <c r="M410" s="1"/>
      <c r="N410" s="1"/>
      <c r="O410" s="1"/>
      <c r="P410" s="1"/>
      <c r="Q410" s="1"/>
      <c r="R410" s="1"/>
      <c r="S410" s="1"/>
      <c r="T410" s="1"/>
      <c r="U410" s="1"/>
      <c r="V410" s="1"/>
      <c r="W410" s="1"/>
      <c r="X410" s="1"/>
      <c r="Y410" s="1"/>
      <c r="Z410" s="1"/>
    </row>
    <row r="411" spans="1:26" ht="13.5" customHeight="1" x14ac:dyDescent="0.2">
      <c r="A411" s="1"/>
      <c r="B411" s="1"/>
      <c r="C411" s="1"/>
      <c r="D411" s="2"/>
      <c r="E411" s="1"/>
      <c r="F411" s="1"/>
      <c r="G411" s="1"/>
      <c r="H411" s="1"/>
      <c r="I411" s="1"/>
      <c r="J411" s="1"/>
      <c r="K411" s="1"/>
      <c r="L411" s="1"/>
      <c r="M411" s="1"/>
      <c r="N411" s="1"/>
      <c r="O411" s="1"/>
      <c r="P411" s="1"/>
      <c r="Q411" s="1"/>
      <c r="R411" s="1"/>
      <c r="S411" s="1"/>
      <c r="T411" s="1"/>
      <c r="U411" s="1"/>
      <c r="V411" s="1"/>
      <c r="W411" s="1"/>
      <c r="X411" s="1"/>
      <c r="Y411" s="1"/>
      <c r="Z411" s="1"/>
    </row>
    <row r="412" spans="1:26" ht="13.5" customHeight="1" x14ac:dyDescent="0.2">
      <c r="A412" s="1"/>
      <c r="B412" s="1"/>
      <c r="C412" s="1"/>
      <c r="D412" s="2"/>
      <c r="E412" s="1"/>
      <c r="F412" s="1"/>
      <c r="G412" s="1"/>
      <c r="H412" s="1"/>
      <c r="I412" s="1"/>
      <c r="J412" s="1"/>
      <c r="K412" s="1"/>
      <c r="L412" s="1"/>
      <c r="M412" s="1"/>
      <c r="N412" s="1"/>
      <c r="O412" s="1"/>
      <c r="P412" s="1"/>
      <c r="Q412" s="1"/>
      <c r="R412" s="1"/>
      <c r="S412" s="1"/>
      <c r="T412" s="1"/>
      <c r="U412" s="1"/>
      <c r="V412" s="1"/>
      <c r="W412" s="1"/>
      <c r="X412" s="1"/>
      <c r="Y412" s="1"/>
      <c r="Z412" s="1"/>
    </row>
    <row r="413" spans="1:26" ht="13.5" customHeight="1" x14ac:dyDescent="0.2">
      <c r="A413" s="1"/>
      <c r="B413" s="1"/>
      <c r="C413" s="1"/>
      <c r="D413" s="2"/>
      <c r="E413" s="1"/>
      <c r="F413" s="1"/>
      <c r="G413" s="1"/>
      <c r="H413" s="1"/>
      <c r="I413" s="1"/>
      <c r="J413" s="1"/>
      <c r="K413" s="1"/>
      <c r="L413" s="1"/>
      <c r="M413" s="1"/>
      <c r="N413" s="1"/>
      <c r="O413" s="1"/>
      <c r="P413" s="1"/>
      <c r="Q413" s="1"/>
      <c r="R413" s="1"/>
      <c r="S413" s="1"/>
      <c r="T413" s="1"/>
      <c r="U413" s="1"/>
      <c r="V413" s="1"/>
      <c r="W413" s="1"/>
      <c r="X413" s="1"/>
      <c r="Y413" s="1"/>
      <c r="Z413" s="1"/>
    </row>
    <row r="414" spans="1:26" ht="13.5" customHeight="1" x14ac:dyDescent="0.2">
      <c r="A414" s="1"/>
      <c r="B414" s="1"/>
      <c r="C414" s="1"/>
      <c r="D414" s="2"/>
      <c r="E414" s="1"/>
      <c r="F414" s="1"/>
      <c r="G414" s="1"/>
      <c r="H414" s="1"/>
      <c r="I414" s="1"/>
      <c r="J414" s="1"/>
      <c r="K414" s="1"/>
      <c r="L414" s="1"/>
      <c r="M414" s="1"/>
      <c r="N414" s="1"/>
      <c r="O414" s="1"/>
      <c r="P414" s="1"/>
      <c r="Q414" s="1"/>
      <c r="R414" s="1"/>
      <c r="S414" s="1"/>
      <c r="T414" s="1"/>
      <c r="U414" s="1"/>
      <c r="V414" s="1"/>
      <c r="W414" s="1"/>
      <c r="X414" s="1"/>
      <c r="Y414" s="1"/>
      <c r="Z414" s="1"/>
    </row>
    <row r="415" spans="1:26" ht="13.5" customHeight="1" x14ac:dyDescent="0.2">
      <c r="A415" s="1"/>
      <c r="B415" s="1"/>
      <c r="C415" s="1"/>
      <c r="D415" s="2"/>
      <c r="E415" s="1"/>
      <c r="F415" s="1"/>
      <c r="G415" s="1"/>
      <c r="H415" s="1"/>
      <c r="I415" s="1"/>
      <c r="J415" s="1"/>
      <c r="K415" s="1"/>
      <c r="L415" s="1"/>
      <c r="M415" s="1"/>
      <c r="N415" s="1"/>
      <c r="O415" s="1"/>
      <c r="P415" s="1"/>
      <c r="Q415" s="1"/>
      <c r="R415" s="1"/>
      <c r="S415" s="1"/>
      <c r="T415" s="1"/>
      <c r="U415" s="1"/>
      <c r="V415" s="1"/>
      <c r="W415" s="1"/>
      <c r="X415" s="1"/>
      <c r="Y415" s="1"/>
      <c r="Z415" s="1"/>
    </row>
    <row r="416" spans="1:26" ht="13.5" customHeight="1" x14ac:dyDescent="0.2">
      <c r="A416" s="1"/>
      <c r="B416" s="1"/>
      <c r="C416" s="1"/>
      <c r="D416" s="2"/>
      <c r="E416" s="1"/>
      <c r="F416" s="1"/>
      <c r="G416" s="1"/>
      <c r="H416" s="1"/>
      <c r="I416" s="1"/>
      <c r="J416" s="1"/>
      <c r="K416" s="1"/>
      <c r="L416" s="1"/>
      <c r="M416" s="1"/>
      <c r="N416" s="1"/>
      <c r="O416" s="1"/>
      <c r="P416" s="1"/>
      <c r="Q416" s="1"/>
      <c r="R416" s="1"/>
      <c r="S416" s="1"/>
      <c r="T416" s="1"/>
      <c r="U416" s="1"/>
      <c r="V416" s="1"/>
      <c r="W416" s="1"/>
      <c r="X416" s="1"/>
      <c r="Y416" s="1"/>
      <c r="Z416" s="1"/>
    </row>
    <row r="417" spans="1:26" ht="13.5" customHeight="1" x14ac:dyDescent="0.2">
      <c r="A417" s="1"/>
      <c r="B417" s="1"/>
      <c r="C417" s="1"/>
      <c r="D417" s="2"/>
      <c r="E417" s="1"/>
      <c r="F417" s="1"/>
      <c r="G417" s="1"/>
      <c r="H417" s="1"/>
      <c r="I417" s="1"/>
      <c r="J417" s="1"/>
      <c r="K417" s="1"/>
      <c r="L417" s="1"/>
      <c r="M417" s="1"/>
      <c r="N417" s="1"/>
      <c r="O417" s="1"/>
      <c r="P417" s="1"/>
      <c r="Q417" s="1"/>
      <c r="R417" s="1"/>
      <c r="S417" s="1"/>
      <c r="T417" s="1"/>
      <c r="U417" s="1"/>
      <c r="V417" s="1"/>
      <c r="W417" s="1"/>
      <c r="X417" s="1"/>
      <c r="Y417" s="1"/>
      <c r="Z417" s="1"/>
    </row>
    <row r="418" spans="1:26" ht="13.5" customHeight="1" x14ac:dyDescent="0.2">
      <c r="A418" s="1"/>
      <c r="B418" s="1"/>
      <c r="C418" s="1"/>
      <c r="D418" s="2"/>
      <c r="E418" s="1"/>
      <c r="F418" s="1"/>
      <c r="G418" s="1"/>
      <c r="H418" s="1"/>
      <c r="I418" s="1"/>
      <c r="J418" s="1"/>
      <c r="K418" s="1"/>
      <c r="L418" s="1"/>
      <c r="M418" s="1"/>
      <c r="N418" s="1"/>
      <c r="O418" s="1"/>
      <c r="P418" s="1"/>
      <c r="Q418" s="1"/>
      <c r="R418" s="1"/>
      <c r="S418" s="1"/>
      <c r="T418" s="1"/>
      <c r="U418" s="1"/>
      <c r="V418" s="1"/>
      <c r="W418" s="1"/>
      <c r="X418" s="1"/>
      <c r="Y418" s="1"/>
      <c r="Z418" s="1"/>
    </row>
    <row r="419" spans="1:26" ht="13.5" customHeight="1" x14ac:dyDescent="0.2">
      <c r="A419" s="1"/>
      <c r="B419" s="1"/>
      <c r="C419" s="1"/>
      <c r="D419" s="2"/>
      <c r="E419" s="1"/>
      <c r="F419" s="1"/>
      <c r="G419" s="1"/>
      <c r="H419" s="1"/>
      <c r="I419" s="1"/>
      <c r="J419" s="1"/>
      <c r="K419" s="1"/>
      <c r="L419" s="1"/>
      <c r="M419" s="1"/>
      <c r="N419" s="1"/>
      <c r="O419" s="1"/>
      <c r="P419" s="1"/>
      <c r="Q419" s="1"/>
      <c r="R419" s="1"/>
      <c r="S419" s="1"/>
      <c r="T419" s="1"/>
      <c r="U419" s="1"/>
      <c r="V419" s="1"/>
      <c r="W419" s="1"/>
      <c r="X419" s="1"/>
      <c r="Y419" s="1"/>
      <c r="Z419" s="1"/>
    </row>
    <row r="420" spans="1:26" ht="13.5" customHeight="1" x14ac:dyDescent="0.2">
      <c r="A420" s="1"/>
      <c r="B420" s="1"/>
      <c r="C420" s="1"/>
      <c r="D420" s="2"/>
      <c r="E420" s="1"/>
      <c r="F420" s="1"/>
      <c r="G420" s="1"/>
      <c r="H420" s="1"/>
      <c r="I420" s="1"/>
      <c r="J420" s="1"/>
      <c r="K420" s="1"/>
      <c r="L420" s="1"/>
      <c r="M420" s="1"/>
      <c r="N420" s="1"/>
      <c r="O420" s="1"/>
      <c r="P420" s="1"/>
      <c r="Q420" s="1"/>
      <c r="R420" s="1"/>
      <c r="S420" s="1"/>
      <c r="T420" s="1"/>
      <c r="U420" s="1"/>
      <c r="V420" s="1"/>
      <c r="W420" s="1"/>
      <c r="X420" s="1"/>
      <c r="Y420" s="1"/>
      <c r="Z420" s="1"/>
    </row>
    <row r="421" spans="1:26" ht="13.5" customHeight="1" x14ac:dyDescent="0.2">
      <c r="A421" s="1"/>
      <c r="B421" s="1"/>
      <c r="C421" s="1"/>
      <c r="D421" s="2"/>
      <c r="E421" s="1"/>
      <c r="F421" s="1"/>
      <c r="G421" s="1"/>
      <c r="H421" s="1"/>
      <c r="I421" s="1"/>
      <c r="J421" s="1"/>
      <c r="K421" s="1"/>
      <c r="L421" s="1"/>
      <c r="M421" s="1"/>
      <c r="N421" s="1"/>
      <c r="O421" s="1"/>
      <c r="P421" s="1"/>
      <c r="Q421" s="1"/>
      <c r="R421" s="1"/>
      <c r="S421" s="1"/>
      <c r="T421" s="1"/>
      <c r="U421" s="1"/>
      <c r="V421" s="1"/>
      <c r="W421" s="1"/>
      <c r="X421" s="1"/>
      <c r="Y421" s="1"/>
      <c r="Z421" s="1"/>
    </row>
    <row r="422" spans="1:26" ht="13.5" customHeight="1" x14ac:dyDescent="0.2">
      <c r="A422" s="1"/>
      <c r="B422" s="1"/>
      <c r="C422" s="1"/>
      <c r="D422" s="2"/>
      <c r="E422" s="1"/>
      <c r="F422" s="1"/>
      <c r="G422" s="1"/>
      <c r="H422" s="1"/>
      <c r="I422" s="1"/>
      <c r="J422" s="1"/>
      <c r="K422" s="1"/>
      <c r="L422" s="1"/>
      <c r="M422" s="1"/>
      <c r="N422" s="1"/>
      <c r="O422" s="1"/>
      <c r="P422" s="1"/>
      <c r="Q422" s="1"/>
      <c r="R422" s="1"/>
      <c r="S422" s="1"/>
      <c r="T422" s="1"/>
      <c r="U422" s="1"/>
      <c r="V422" s="1"/>
      <c r="W422" s="1"/>
      <c r="X422" s="1"/>
      <c r="Y422" s="1"/>
      <c r="Z422" s="1"/>
    </row>
    <row r="423" spans="1:26" ht="13.5" customHeight="1" x14ac:dyDescent="0.2">
      <c r="A423" s="1"/>
      <c r="B423" s="1"/>
      <c r="C423" s="1"/>
      <c r="D423" s="2"/>
      <c r="E423" s="1"/>
      <c r="F423" s="1"/>
      <c r="G423" s="1"/>
      <c r="H423" s="1"/>
      <c r="I423" s="1"/>
      <c r="J423" s="1"/>
      <c r="K423" s="1"/>
      <c r="L423" s="1"/>
      <c r="M423" s="1"/>
      <c r="N423" s="1"/>
      <c r="O423" s="1"/>
      <c r="P423" s="1"/>
      <c r="Q423" s="1"/>
      <c r="R423" s="1"/>
      <c r="S423" s="1"/>
      <c r="T423" s="1"/>
      <c r="U423" s="1"/>
      <c r="V423" s="1"/>
      <c r="W423" s="1"/>
      <c r="X423" s="1"/>
      <c r="Y423" s="1"/>
      <c r="Z423" s="1"/>
    </row>
    <row r="424" spans="1:26" ht="13.5" customHeight="1" x14ac:dyDescent="0.2">
      <c r="A424" s="1"/>
      <c r="B424" s="1"/>
      <c r="C424" s="1"/>
      <c r="D424" s="2"/>
      <c r="E424" s="1"/>
      <c r="F424" s="1"/>
      <c r="G424" s="1"/>
      <c r="H424" s="1"/>
      <c r="I424" s="1"/>
      <c r="J424" s="1"/>
      <c r="K424" s="1"/>
      <c r="L424" s="1"/>
      <c r="M424" s="1"/>
      <c r="N424" s="1"/>
      <c r="O424" s="1"/>
      <c r="P424" s="1"/>
      <c r="Q424" s="1"/>
      <c r="R424" s="1"/>
      <c r="S424" s="1"/>
      <c r="T424" s="1"/>
      <c r="U424" s="1"/>
      <c r="V424" s="1"/>
      <c r="W424" s="1"/>
      <c r="X424" s="1"/>
      <c r="Y424" s="1"/>
      <c r="Z424" s="1"/>
    </row>
    <row r="425" spans="1:26" ht="13.5" customHeight="1" x14ac:dyDescent="0.2">
      <c r="A425" s="1"/>
      <c r="B425" s="1"/>
      <c r="C425" s="1"/>
      <c r="D425" s="2"/>
      <c r="E425" s="1"/>
      <c r="F425" s="1"/>
      <c r="G425" s="1"/>
      <c r="H425" s="1"/>
      <c r="I425" s="1"/>
      <c r="J425" s="1"/>
      <c r="K425" s="1"/>
      <c r="L425" s="1"/>
      <c r="M425" s="1"/>
      <c r="N425" s="1"/>
      <c r="O425" s="1"/>
      <c r="P425" s="1"/>
      <c r="Q425" s="1"/>
      <c r="R425" s="1"/>
      <c r="S425" s="1"/>
      <c r="T425" s="1"/>
      <c r="U425" s="1"/>
      <c r="V425" s="1"/>
      <c r="W425" s="1"/>
      <c r="X425" s="1"/>
      <c r="Y425" s="1"/>
      <c r="Z425" s="1"/>
    </row>
    <row r="426" spans="1:26" ht="13.5" customHeight="1" x14ac:dyDescent="0.2">
      <c r="A426" s="1"/>
      <c r="B426" s="1"/>
      <c r="C426" s="1"/>
      <c r="D426" s="2"/>
      <c r="E426" s="1"/>
      <c r="F426" s="1"/>
      <c r="G426" s="1"/>
      <c r="H426" s="1"/>
      <c r="I426" s="1"/>
      <c r="J426" s="1"/>
      <c r="K426" s="1"/>
      <c r="L426" s="1"/>
      <c r="M426" s="1"/>
      <c r="N426" s="1"/>
      <c r="O426" s="1"/>
      <c r="P426" s="1"/>
      <c r="Q426" s="1"/>
      <c r="R426" s="1"/>
      <c r="S426" s="1"/>
      <c r="T426" s="1"/>
      <c r="U426" s="1"/>
      <c r="V426" s="1"/>
      <c r="W426" s="1"/>
      <c r="X426" s="1"/>
      <c r="Y426" s="1"/>
      <c r="Z426" s="1"/>
    </row>
    <row r="427" spans="1:26" ht="13.5" customHeight="1" x14ac:dyDescent="0.2">
      <c r="A427" s="1"/>
      <c r="B427" s="1"/>
      <c r="C427" s="1"/>
      <c r="D427" s="2"/>
      <c r="E427" s="1"/>
      <c r="F427" s="1"/>
      <c r="G427" s="1"/>
      <c r="H427" s="1"/>
      <c r="I427" s="1"/>
      <c r="J427" s="1"/>
      <c r="K427" s="1"/>
      <c r="L427" s="1"/>
      <c r="M427" s="1"/>
      <c r="N427" s="1"/>
      <c r="O427" s="1"/>
      <c r="P427" s="1"/>
      <c r="Q427" s="1"/>
      <c r="R427" s="1"/>
      <c r="S427" s="1"/>
      <c r="T427" s="1"/>
      <c r="U427" s="1"/>
      <c r="V427" s="1"/>
      <c r="W427" s="1"/>
      <c r="X427" s="1"/>
      <c r="Y427" s="1"/>
      <c r="Z427" s="1"/>
    </row>
    <row r="428" spans="1:26" ht="13.5" customHeight="1" x14ac:dyDescent="0.2">
      <c r="A428" s="1"/>
      <c r="B428" s="1"/>
      <c r="C428" s="1"/>
      <c r="D428" s="2"/>
      <c r="E428" s="1"/>
      <c r="F428" s="1"/>
      <c r="G428" s="1"/>
      <c r="H428" s="1"/>
      <c r="I428" s="1"/>
      <c r="J428" s="1"/>
      <c r="K428" s="1"/>
      <c r="L428" s="1"/>
      <c r="M428" s="1"/>
      <c r="N428" s="1"/>
      <c r="O428" s="1"/>
      <c r="P428" s="1"/>
      <c r="Q428" s="1"/>
      <c r="R428" s="1"/>
      <c r="S428" s="1"/>
      <c r="T428" s="1"/>
      <c r="U428" s="1"/>
      <c r="V428" s="1"/>
      <c r="W428" s="1"/>
      <c r="X428" s="1"/>
      <c r="Y428" s="1"/>
      <c r="Z428" s="1"/>
    </row>
    <row r="429" spans="1:26" ht="13.5" customHeight="1" x14ac:dyDescent="0.2">
      <c r="A429" s="1"/>
      <c r="B429" s="1"/>
      <c r="C429" s="1"/>
      <c r="D429" s="2"/>
      <c r="E429" s="1"/>
      <c r="F429" s="1"/>
      <c r="G429" s="1"/>
      <c r="H429" s="1"/>
      <c r="I429" s="1"/>
      <c r="J429" s="1"/>
      <c r="K429" s="1"/>
      <c r="L429" s="1"/>
      <c r="M429" s="1"/>
      <c r="N429" s="1"/>
      <c r="O429" s="1"/>
      <c r="P429" s="1"/>
      <c r="Q429" s="1"/>
      <c r="R429" s="1"/>
      <c r="S429" s="1"/>
      <c r="T429" s="1"/>
      <c r="U429" s="1"/>
      <c r="V429" s="1"/>
      <c r="W429" s="1"/>
      <c r="X429" s="1"/>
      <c r="Y429" s="1"/>
      <c r="Z429" s="1"/>
    </row>
    <row r="430" spans="1:26" ht="13.5" customHeight="1" x14ac:dyDescent="0.2">
      <c r="A430" s="1"/>
      <c r="B430" s="1"/>
      <c r="C430" s="1"/>
      <c r="D430" s="2"/>
      <c r="E430" s="1"/>
      <c r="F430" s="1"/>
      <c r="G430" s="1"/>
      <c r="H430" s="1"/>
      <c r="I430" s="1"/>
      <c r="J430" s="1"/>
      <c r="K430" s="1"/>
      <c r="L430" s="1"/>
      <c r="M430" s="1"/>
      <c r="N430" s="1"/>
      <c r="O430" s="1"/>
      <c r="P430" s="1"/>
      <c r="Q430" s="1"/>
      <c r="R430" s="1"/>
      <c r="S430" s="1"/>
      <c r="T430" s="1"/>
      <c r="U430" s="1"/>
      <c r="V430" s="1"/>
      <c r="W430" s="1"/>
      <c r="X430" s="1"/>
      <c r="Y430" s="1"/>
      <c r="Z430" s="1"/>
    </row>
    <row r="431" spans="1:26" ht="13.5" customHeight="1" x14ac:dyDescent="0.2">
      <c r="A431" s="1"/>
      <c r="B431" s="1"/>
      <c r="C431" s="1"/>
      <c r="D431" s="2"/>
      <c r="E431" s="1"/>
      <c r="F431" s="1"/>
      <c r="G431" s="1"/>
      <c r="H431" s="1"/>
      <c r="I431" s="1"/>
      <c r="J431" s="1"/>
      <c r="K431" s="1"/>
      <c r="L431" s="1"/>
      <c r="M431" s="1"/>
      <c r="N431" s="1"/>
      <c r="O431" s="1"/>
      <c r="P431" s="1"/>
      <c r="Q431" s="1"/>
      <c r="R431" s="1"/>
      <c r="S431" s="1"/>
      <c r="T431" s="1"/>
      <c r="U431" s="1"/>
      <c r="V431" s="1"/>
      <c r="W431" s="1"/>
      <c r="X431" s="1"/>
      <c r="Y431" s="1"/>
      <c r="Z431" s="1"/>
    </row>
    <row r="432" spans="1:26" ht="13.5" customHeight="1" x14ac:dyDescent="0.2">
      <c r="A432" s="1"/>
      <c r="B432" s="1"/>
      <c r="C432" s="1"/>
      <c r="D432" s="2"/>
      <c r="E432" s="1"/>
      <c r="F432" s="1"/>
      <c r="G432" s="1"/>
      <c r="H432" s="1"/>
      <c r="I432" s="1"/>
      <c r="J432" s="1"/>
      <c r="K432" s="1"/>
      <c r="L432" s="1"/>
      <c r="M432" s="1"/>
      <c r="N432" s="1"/>
      <c r="O432" s="1"/>
      <c r="P432" s="1"/>
      <c r="Q432" s="1"/>
      <c r="R432" s="1"/>
      <c r="S432" s="1"/>
      <c r="T432" s="1"/>
      <c r="U432" s="1"/>
      <c r="V432" s="1"/>
      <c r="W432" s="1"/>
      <c r="X432" s="1"/>
      <c r="Y432" s="1"/>
      <c r="Z432" s="1"/>
    </row>
    <row r="433" spans="1:26" ht="13.5" customHeight="1" x14ac:dyDescent="0.2">
      <c r="A433" s="1"/>
      <c r="B433" s="1"/>
      <c r="C433" s="1"/>
      <c r="D433" s="2"/>
      <c r="E433" s="1"/>
      <c r="F433" s="1"/>
      <c r="G433" s="1"/>
      <c r="H433" s="1"/>
      <c r="I433" s="1"/>
      <c r="J433" s="1"/>
      <c r="K433" s="1"/>
      <c r="L433" s="1"/>
      <c r="M433" s="1"/>
      <c r="N433" s="1"/>
      <c r="O433" s="1"/>
      <c r="P433" s="1"/>
      <c r="Q433" s="1"/>
      <c r="R433" s="1"/>
      <c r="S433" s="1"/>
      <c r="T433" s="1"/>
      <c r="U433" s="1"/>
      <c r="V433" s="1"/>
      <c r="W433" s="1"/>
      <c r="X433" s="1"/>
      <c r="Y433" s="1"/>
      <c r="Z433" s="1"/>
    </row>
    <row r="434" spans="1:26" ht="13.5" customHeight="1" x14ac:dyDescent="0.2">
      <c r="A434" s="1"/>
      <c r="B434" s="1"/>
      <c r="C434" s="1"/>
      <c r="D434" s="2"/>
      <c r="E434" s="1"/>
      <c r="F434" s="1"/>
      <c r="G434" s="1"/>
      <c r="H434" s="1"/>
      <c r="I434" s="1"/>
      <c r="J434" s="1"/>
      <c r="K434" s="1"/>
      <c r="L434" s="1"/>
      <c r="M434" s="1"/>
      <c r="N434" s="1"/>
      <c r="O434" s="1"/>
      <c r="P434" s="1"/>
      <c r="Q434" s="1"/>
      <c r="R434" s="1"/>
      <c r="S434" s="1"/>
      <c r="T434" s="1"/>
      <c r="U434" s="1"/>
      <c r="V434" s="1"/>
      <c r="W434" s="1"/>
      <c r="X434" s="1"/>
      <c r="Y434" s="1"/>
      <c r="Z434" s="1"/>
    </row>
    <row r="435" spans="1:26" ht="13.5" customHeight="1" x14ac:dyDescent="0.2">
      <c r="A435" s="1"/>
      <c r="B435" s="1"/>
      <c r="C435" s="1"/>
      <c r="D435" s="2"/>
      <c r="E435" s="1"/>
      <c r="F435" s="1"/>
      <c r="G435" s="1"/>
      <c r="H435" s="1"/>
      <c r="I435" s="1"/>
      <c r="J435" s="1"/>
      <c r="K435" s="1"/>
      <c r="L435" s="1"/>
      <c r="M435" s="1"/>
      <c r="N435" s="1"/>
      <c r="O435" s="1"/>
      <c r="P435" s="1"/>
      <c r="Q435" s="1"/>
      <c r="R435" s="1"/>
      <c r="S435" s="1"/>
      <c r="T435" s="1"/>
      <c r="U435" s="1"/>
      <c r="V435" s="1"/>
      <c r="W435" s="1"/>
      <c r="X435" s="1"/>
      <c r="Y435" s="1"/>
      <c r="Z435" s="1"/>
    </row>
    <row r="436" spans="1:26" ht="13.5" customHeight="1" x14ac:dyDescent="0.2">
      <c r="A436" s="1"/>
      <c r="B436" s="1"/>
      <c r="C436" s="1"/>
      <c r="D436" s="2"/>
      <c r="E436" s="1"/>
      <c r="F436" s="1"/>
      <c r="G436" s="1"/>
      <c r="H436" s="1"/>
      <c r="I436" s="1"/>
      <c r="J436" s="1"/>
      <c r="K436" s="1"/>
      <c r="L436" s="1"/>
      <c r="M436" s="1"/>
      <c r="N436" s="1"/>
      <c r="O436" s="1"/>
      <c r="P436" s="1"/>
      <c r="Q436" s="1"/>
      <c r="R436" s="1"/>
      <c r="S436" s="1"/>
      <c r="T436" s="1"/>
      <c r="U436" s="1"/>
      <c r="V436" s="1"/>
      <c r="W436" s="1"/>
      <c r="X436" s="1"/>
      <c r="Y436" s="1"/>
      <c r="Z436" s="1"/>
    </row>
    <row r="437" spans="1:26" ht="13.5" customHeight="1" x14ac:dyDescent="0.2">
      <c r="A437" s="1"/>
      <c r="B437" s="1"/>
      <c r="C437" s="1"/>
      <c r="D437" s="2"/>
      <c r="E437" s="1"/>
      <c r="F437" s="1"/>
      <c r="G437" s="1"/>
      <c r="H437" s="1"/>
      <c r="I437" s="1"/>
      <c r="J437" s="1"/>
      <c r="K437" s="1"/>
      <c r="L437" s="1"/>
      <c r="M437" s="1"/>
      <c r="N437" s="1"/>
      <c r="O437" s="1"/>
      <c r="P437" s="1"/>
      <c r="Q437" s="1"/>
      <c r="R437" s="1"/>
      <c r="S437" s="1"/>
      <c r="T437" s="1"/>
      <c r="U437" s="1"/>
      <c r="V437" s="1"/>
      <c r="W437" s="1"/>
      <c r="X437" s="1"/>
      <c r="Y437" s="1"/>
      <c r="Z437" s="1"/>
    </row>
    <row r="438" spans="1:26" ht="13.5" customHeight="1" x14ac:dyDescent="0.2">
      <c r="A438" s="1"/>
      <c r="B438" s="1"/>
      <c r="C438" s="1"/>
      <c r="D438" s="2"/>
      <c r="E438" s="1"/>
      <c r="F438" s="1"/>
      <c r="G438" s="1"/>
      <c r="H438" s="1"/>
      <c r="I438" s="1"/>
      <c r="J438" s="1"/>
      <c r="K438" s="1"/>
      <c r="L438" s="1"/>
      <c r="M438" s="1"/>
      <c r="N438" s="1"/>
      <c r="O438" s="1"/>
      <c r="P438" s="1"/>
      <c r="Q438" s="1"/>
      <c r="R438" s="1"/>
      <c r="S438" s="1"/>
      <c r="T438" s="1"/>
      <c r="U438" s="1"/>
      <c r="V438" s="1"/>
      <c r="W438" s="1"/>
      <c r="X438" s="1"/>
      <c r="Y438" s="1"/>
      <c r="Z438" s="1"/>
    </row>
    <row r="439" spans="1:26" ht="13.5" customHeight="1" x14ac:dyDescent="0.2">
      <c r="A439" s="1"/>
      <c r="B439" s="1"/>
      <c r="C439" s="1"/>
      <c r="D439" s="2"/>
      <c r="E439" s="1"/>
      <c r="F439" s="1"/>
      <c r="G439" s="1"/>
      <c r="H439" s="1"/>
      <c r="I439" s="1"/>
      <c r="J439" s="1"/>
      <c r="K439" s="1"/>
      <c r="L439" s="1"/>
      <c r="M439" s="1"/>
      <c r="N439" s="1"/>
      <c r="O439" s="1"/>
      <c r="P439" s="1"/>
      <c r="Q439" s="1"/>
      <c r="R439" s="1"/>
      <c r="S439" s="1"/>
      <c r="T439" s="1"/>
      <c r="U439" s="1"/>
      <c r="V439" s="1"/>
      <c r="W439" s="1"/>
      <c r="X439" s="1"/>
      <c r="Y439" s="1"/>
      <c r="Z439" s="1"/>
    </row>
    <row r="440" spans="1:26" ht="13.5" customHeight="1" x14ac:dyDescent="0.2">
      <c r="A440" s="1"/>
      <c r="B440" s="1"/>
      <c r="C440" s="1"/>
      <c r="D440" s="2"/>
      <c r="E440" s="1"/>
      <c r="F440" s="1"/>
      <c r="G440" s="1"/>
      <c r="H440" s="1"/>
      <c r="I440" s="1"/>
      <c r="J440" s="1"/>
      <c r="K440" s="1"/>
      <c r="L440" s="1"/>
      <c r="M440" s="1"/>
      <c r="N440" s="1"/>
      <c r="O440" s="1"/>
      <c r="P440" s="1"/>
      <c r="Q440" s="1"/>
      <c r="R440" s="1"/>
      <c r="S440" s="1"/>
      <c r="T440" s="1"/>
      <c r="U440" s="1"/>
      <c r="V440" s="1"/>
      <c r="W440" s="1"/>
      <c r="X440" s="1"/>
      <c r="Y440" s="1"/>
      <c r="Z440" s="1"/>
    </row>
    <row r="441" spans="1:26" ht="13.5" customHeight="1" x14ac:dyDescent="0.2">
      <c r="A441" s="1"/>
      <c r="B441" s="1"/>
      <c r="C441" s="1"/>
      <c r="D441" s="2"/>
      <c r="E441" s="1"/>
      <c r="F441" s="1"/>
      <c r="G441" s="1"/>
      <c r="H441" s="1"/>
      <c r="I441" s="1"/>
      <c r="J441" s="1"/>
      <c r="K441" s="1"/>
      <c r="L441" s="1"/>
      <c r="M441" s="1"/>
      <c r="N441" s="1"/>
      <c r="O441" s="1"/>
      <c r="P441" s="1"/>
      <c r="Q441" s="1"/>
      <c r="R441" s="1"/>
      <c r="S441" s="1"/>
      <c r="T441" s="1"/>
      <c r="U441" s="1"/>
      <c r="V441" s="1"/>
      <c r="W441" s="1"/>
      <c r="X441" s="1"/>
      <c r="Y441" s="1"/>
      <c r="Z441" s="1"/>
    </row>
    <row r="442" spans="1:26" ht="13.5" customHeight="1" x14ac:dyDescent="0.2">
      <c r="A442" s="1"/>
      <c r="B442" s="1"/>
      <c r="C442" s="1"/>
      <c r="D442" s="2"/>
      <c r="E442" s="1"/>
      <c r="F442" s="1"/>
      <c r="G442" s="1"/>
      <c r="H442" s="1"/>
      <c r="I442" s="1"/>
      <c r="J442" s="1"/>
      <c r="K442" s="1"/>
      <c r="L442" s="1"/>
      <c r="M442" s="1"/>
      <c r="N442" s="1"/>
      <c r="O442" s="1"/>
      <c r="P442" s="1"/>
      <c r="Q442" s="1"/>
      <c r="R442" s="1"/>
      <c r="S442" s="1"/>
      <c r="T442" s="1"/>
      <c r="U442" s="1"/>
      <c r="V442" s="1"/>
      <c r="W442" s="1"/>
      <c r="X442" s="1"/>
      <c r="Y442" s="1"/>
      <c r="Z442" s="1"/>
    </row>
    <row r="443" spans="1:26" ht="13.5" customHeight="1" x14ac:dyDescent="0.2">
      <c r="A443" s="1"/>
      <c r="B443" s="1"/>
      <c r="C443" s="1"/>
      <c r="D443" s="2"/>
      <c r="E443" s="1"/>
      <c r="F443" s="1"/>
      <c r="G443" s="1"/>
      <c r="H443" s="1"/>
      <c r="I443" s="1"/>
      <c r="J443" s="1"/>
      <c r="K443" s="1"/>
      <c r="L443" s="1"/>
      <c r="M443" s="1"/>
      <c r="N443" s="1"/>
      <c r="O443" s="1"/>
      <c r="P443" s="1"/>
      <c r="Q443" s="1"/>
      <c r="R443" s="1"/>
      <c r="S443" s="1"/>
      <c r="T443" s="1"/>
      <c r="U443" s="1"/>
      <c r="V443" s="1"/>
      <c r="W443" s="1"/>
      <c r="X443" s="1"/>
      <c r="Y443" s="1"/>
      <c r="Z443" s="1"/>
    </row>
    <row r="444" spans="1:26" ht="13.5" customHeight="1" x14ac:dyDescent="0.2">
      <c r="A444" s="1"/>
      <c r="B444" s="1"/>
      <c r="C444" s="1"/>
      <c r="D444" s="2"/>
      <c r="E444" s="1"/>
      <c r="F444" s="1"/>
      <c r="G444" s="1"/>
      <c r="H444" s="1"/>
      <c r="I444" s="1"/>
      <c r="J444" s="1"/>
      <c r="K444" s="1"/>
      <c r="L444" s="1"/>
      <c r="M444" s="1"/>
      <c r="N444" s="1"/>
      <c r="O444" s="1"/>
      <c r="P444" s="1"/>
      <c r="Q444" s="1"/>
      <c r="R444" s="1"/>
      <c r="S444" s="1"/>
      <c r="T444" s="1"/>
      <c r="U444" s="1"/>
      <c r="V444" s="1"/>
      <c r="W444" s="1"/>
      <c r="X444" s="1"/>
      <c r="Y444" s="1"/>
      <c r="Z444" s="1"/>
    </row>
    <row r="445" spans="1:26" ht="13.5" customHeight="1" x14ac:dyDescent="0.2">
      <c r="A445" s="1"/>
      <c r="B445" s="1"/>
      <c r="C445" s="1"/>
      <c r="D445" s="2"/>
      <c r="E445" s="1"/>
      <c r="F445" s="1"/>
      <c r="G445" s="1"/>
      <c r="H445" s="1"/>
      <c r="I445" s="1"/>
      <c r="J445" s="1"/>
      <c r="K445" s="1"/>
      <c r="L445" s="1"/>
      <c r="M445" s="1"/>
      <c r="N445" s="1"/>
      <c r="O445" s="1"/>
      <c r="P445" s="1"/>
      <c r="Q445" s="1"/>
      <c r="R445" s="1"/>
      <c r="S445" s="1"/>
      <c r="T445" s="1"/>
      <c r="U445" s="1"/>
      <c r="V445" s="1"/>
      <c r="W445" s="1"/>
      <c r="X445" s="1"/>
      <c r="Y445" s="1"/>
      <c r="Z445" s="1"/>
    </row>
    <row r="446" spans="1:26" ht="13.5" customHeight="1" x14ac:dyDescent="0.2">
      <c r="A446" s="1"/>
      <c r="B446" s="1"/>
      <c r="C446" s="1"/>
      <c r="D446" s="2"/>
      <c r="E446" s="1"/>
      <c r="F446" s="1"/>
      <c r="G446" s="1"/>
      <c r="H446" s="1"/>
      <c r="I446" s="1"/>
      <c r="J446" s="1"/>
      <c r="K446" s="1"/>
      <c r="L446" s="1"/>
      <c r="M446" s="1"/>
      <c r="N446" s="1"/>
      <c r="O446" s="1"/>
      <c r="P446" s="1"/>
      <c r="Q446" s="1"/>
      <c r="R446" s="1"/>
      <c r="S446" s="1"/>
      <c r="T446" s="1"/>
      <c r="U446" s="1"/>
      <c r="V446" s="1"/>
      <c r="W446" s="1"/>
      <c r="X446" s="1"/>
      <c r="Y446" s="1"/>
      <c r="Z446" s="1"/>
    </row>
    <row r="447" spans="1:26" ht="13.5" customHeight="1" x14ac:dyDescent="0.2">
      <c r="A447" s="1"/>
      <c r="B447" s="1"/>
      <c r="C447" s="1"/>
      <c r="D447" s="2"/>
      <c r="E447" s="1"/>
      <c r="F447" s="1"/>
      <c r="G447" s="1"/>
      <c r="H447" s="1"/>
      <c r="I447" s="1"/>
      <c r="J447" s="1"/>
      <c r="K447" s="1"/>
      <c r="L447" s="1"/>
      <c r="M447" s="1"/>
      <c r="N447" s="1"/>
      <c r="O447" s="1"/>
      <c r="P447" s="1"/>
      <c r="Q447" s="1"/>
      <c r="R447" s="1"/>
      <c r="S447" s="1"/>
      <c r="T447" s="1"/>
      <c r="U447" s="1"/>
      <c r="V447" s="1"/>
      <c r="W447" s="1"/>
      <c r="X447" s="1"/>
      <c r="Y447" s="1"/>
      <c r="Z447" s="1"/>
    </row>
    <row r="448" spans="1:26" ht="13.5" customHeight="1" x14ac:dyDescent="0.2">
      <c r="A448" s="1"/>
      <c r="B448" s="1"/>
      <c r="C448" s="1"/>
      <c r="D448" s="2"/>
      <c r="E448" s="1"/>
      <c r="F448" s="1"/>
      <c r="G448" s="1"/>
      <c r="H448" s="1"/>
      <c r="I448" s="1"/>
      <c r="J448" s="1"/>
      <c r="K448" s="1"/>
      <c r="L448" s="1"/>
      <c r="M448" s="1"/>
      <c r="N448" s="1"/>
      <c r="O448" s="1"/>
      <c r="P448" s="1"/>
      <c r="Q448" s="1"/>
      <c r="R448" s="1"/>
      <c r="S448" s="1"/>
      <c r="T448" s="1"/>
      <c r="U448" s="1"/>
      <c r="V448" s="1"/>
      <c r="W448" s="1"/>
      <c r="X448" s="1"/>
      <c r="Y448" s="1"/>
      <c r="Z448" s="1"/>
    </row>
    <row r="449" spans="1:26" ht="13.5" customHeight="1" x14ac:dyDescent="0.2">
      <c r="A449" s="1"/>
      <c r="B449" s="1"/>
      <c r="C449" s="1"/>
      <c r="D449" s="2"/>
      <c r="E449" s="1"/>
      <c r="F449" s="1"/>
      <c r="G449" s="1"/>
      <c r="H449" s="1"/>
      <c r="I449" s="1"/>
      <c r="J449" s="1"/>
      <c r="K449" s="1"/>
      <c r="L449" s="1"/>
      <c r="M449" s="1"/>
      <c r="N449" s="1"/>
      <c r="O449" s="1"/>
      <c r="P449" s="1"/>
      <c r="Q449" s="1"/>
      <c r="R449" s="1"/>
      <c r="S449" s="1"/>
      <c r="T449" s="1"/>
      <c r="U449" s="1"/>
      <c r="V449" s="1"/>
      <c r="W449" s="1"/>
      <c r="X449" s="1"/>
      <c r="Y449" s="1"/>
      <c r="Z449" s="1"/>
    </row>
    <row r="450" spans="1:26" ht="13.5" customHeight="1" x14ac:dyDescent="0.2">
      <c r="A450" s="1"/>
      <c r="B450" s="1"/>
      <c r="C450" s="1"/>
      <c r="D450" s="2"/>
      <c r="E450" s="1"/>
      <c r="F450" s="1"/>
      <c r="G450" s="1"/>
      <c r="H450" s="1"/>
      <c r="I450" s="1"/>
      <c r="J450" s="1"/>
      <c r="K450" s="1"/>
      <c r="L450" s="1"/>
      <c r="M450" s="1"/>
      <c r="N450" s="1"/>
      <c r="O450" s="1"/>
      <c r="P450" s="1"/>
      <c r="Q450" s="1"/>
      <c r="R450" s="1"/>
      <c r="S450" s="1"/>
      <c r="T450" s="1"/>
      <c r="U450" s="1"/>
      <c r="V450" s="1"/>
      <c r="W450" s="1"/>
      <c r="X450" s="1"/>
      <c r="Y450" s="1"/>
      <c r="Z450" s="1"/>
    </row>
    <row r="451" spans="1:26" ht="13.5" customHeight="1" x14ac:dyDescent="0.2">
      <c r="A451" s="1"/>
      <c r="B451" s="1"/>
      <c r="C451" s="1"/>
      <c r="D451" s="2"/>
      <c r="E451" s="1"/>
      <c r="F451" s="1"/>
      <c r="G451" s="1"/>
      <c r="H451" s="1"/>
      <c r="I451" s="1"/>
      <c r="J451" s="1"/>
      <c r="K451" s="1"/>
      <c r="L451" s="1"/>
      <c r="M451" s="1"/>
      <c r="N451" s="1"/>
      <c r="O451" s="1"/>
      <c r="P451" s="1"/>
      <c r="Q451" s="1"/>
      <c r="R451" s="1"/>
      <c r="S451" s="1"/>
      <c r="T451" s="1"/>
      <c r="U451" s="1"/>
      <c r="V451" s="1"/>
      <c r="W451" s="1"/>
      <c r="X451" s="1"/>
      <c r="Y451" s="1"/>
      <c r="Z451" s="1"/>
    </row>
    <row r="452" spans="1:26" ht="13.5" customHeight="1" x14ac:dyDescent="0.2">
      <c r="A452" s="1"/>
      <c r="B452" s="1"/>
      <c r="C452" s="1"/>
      <c r="D452" s="2"/>
      <c r="E452" s="1"/>
      <c r="F452" s="1"/>
      <c r="G452" s="1"/>
      <c r="H452" s="1"/>
      <c r="I452" s="1"/>
      <c r="J452" s="1"/>
      <c r="K452" s="1"/>
      <c r="L452" s="1"/>
      <c r="M452" s="1"/>
      <c r="N452" s="1"/>
      <c r="O452" s="1"/>
      <c r="P452" s="1"/>
      <c r="Q452" s="1"/>
      <c r="R452" s="1"/>
      <c r="S452" s="1"/>
      <c r="T452" s="1"/>
      <c r="U452" s="1"/>
      <c r="V452" s="1"/>
      <c r="W452" s="1"/>
      <c r="X452" s="1"/>
      <c r="Y452" s="1"/>
      <c r="Z452" s="1"/>
    </row>
    <row r="453" spans="1:26" ht="13.5" customHeight="1" x14ac:dyDescent="0.2">
      <c r="A453" s="1"/>
      <c r="B453" s="1"/>
      <c r="C453" s="1"/>
      <c r="D453" s="2"/>
      <c r="E453" s="1"/>
      <c r="F453" s="1"/>
      <c r="G453" s="1"/>
      <c r="H453" s="1"/>
      <c r="I453" s="1"/>
      <c r="J453" s="1"/>
      <c r="K453" s="1"/>
      <c r="L453" s="1"/>
      <c r="M453" s="1"/>
      <c r="N453" s="1"/>
      <c r="O453" s="1"/>
      <c r="P453" s="1"/>
      <c r="Q453" s="1"/>
      <c r="R453" s="1"/>
      <c r="S453" s="1"/>
      <c r="T453" s="1"/>
      <c r="U453" s="1"/>
      <c r="V453" s="1"/>
      <c r="W453" s="1"/>
      <c r="X453" s="1"/>
      <c r="Y453" s="1"/>
      <c r="Z453" s="1"/>
    </row>
    <row r="454" spans="1:26" ht="13.5" customHeight="1" x14ac:dyDescent="0.2">
      <c r="A454" s="1"/>
      <c r="B454" s="1"/>
      <c r="C454" s="1"/>
      <c r="D454" s="2"/>
      <c r="E454" s="1"/>
      <c r="F454" s="1"/>
      <c r="G454" s="1"/>
      <c r="H454" s="1"/>
      <c r="I454" s="1"/>
      <c r="J454" s="1"/>
      <c r="K454" s="1"/>
      <c r="L454" s="1"/>
      <c r="M454" s="1"/>
      <c r="N454" s="1"/>
      <c r="O454" s="1"/>
      <c r="P454" s="1"/>
      <c r="Q454" s="1"/>
      <c r="R454" s="1"/>
      <c r="S454" s="1"/>
      <c r="T454" s="1"/>
      <c r="U454" s="1"/>
      <c r="V454" s="1"/>
      <c r="W454" s="1"/>
      <c r="X454" s="1"/>
      <c r="Y454" s="1"/>
      <c r="Z454" s="1"/>
    </row>
    <row r="455" spans="1:26" ht="13.5" customHeight="1" x14ac:dyDescent="0.2">
      <c r="A455" s="1"/>
      <c r="B455" s="1"/>
      <c r="C455" s="1"/>
      <c r="D455" s="2"/>
      <c r="E455" s="1"/>
      <c r="F455" s="1"/>
      <c r="G455" s="1"/>
      <c r="H455" s="1"/>
      <c r="I455" s="1"/>
      <c r="J455" s="1"/>
      <c r="K455" s="1"/>
      <c r="L455" s="1"/>
      <c r="M455" s="1"/>
      <c r="N455" s="1"/>
      <c r="O455" s="1"/>
      <c r="P455" s="1"/>
      <c r="Q455" s="1"/>
      <c r="R455" s="1"/>
      <c r="S455" s="1"/>
      <c r="T455" s="1"/>
      <c r="U455" s="1"/>
      <c r="V455" s="1"/>
      <c r="W455" s="1"/>
      <c r="X455" s="1"/>
      <c r="Y455" s="1"/>
      <c r="Z455" s="1"/>
    </row>
    <row r="456" spans="1:26" ht="13.5" customHeight="1" x14ac:dyDescent="0.2">
      <c r="A456" s="1"/>
      <c r="B456" s="1"/>
      <c r="C456" s="1"/>
      <c r="D456" s="2"/>
      <c r="E456" s="1"/>
      <c r="F456" s="1"/>
      <c r="G456" s="1"/>
      <c r="H456" s="1"/>
      <c r="I456" s="1"/>
      <c r="J456" s="1"/>
      <c r="K456" s="1"/>
      <c r="L456" s="1"/>
      <c r="M456" s="1"/>
      <c r="N456" s="1"/>
      <c r="O456" s="1"/>
      <c r="P456" s="1"/>
      <c r="Q456" s="1"/>
      <c r="R456" s="1"/>
      <c r="S456" s="1"/>
      <c r="T456" s="1"/>
      <c r="U456" s="1"/>
      <c r="V456" s="1"/>
      <c r="W456" s="1"/>
      <c r="X456" s="1"/>
      <c r="Y456" s="1"/>
      <c r="Z456" s="1"/>
    </row>
    <row r="457" spans="1:26" ht="13.5" customHeight="1" x14ac:dyDescent="0.2">
      <c r="A457" s="1"/>
      <c r="B457" s="1"/>
      <c r="C457" s="1"/>
      <c r="D457" s="2"/>
      <c r="E457" s="1"/>
      <c r="F457" s="1"/>
      <c r="G457" s="1"/>
      <c r="H457" s="1"/>
      <c r="I457" s="1"/>
      <c r="J457" s="1"/>
      <c r="K457" s="1"/>
      <c r="L457" s="1"/>
      <c r="M457" s="1"/>
      <c r="N457" s="1"/>
      <c r="O457" s="1"/>
      <c r="P457" s="1"/>
      <c r="Q457" s="1"/>
      <c r="R457" s="1"/>
      <c r="S457" s="1"/>
      <c r="T457" s="1"/>
      <c r="U457" s="1"/>
      <c r="V457" s="1"/>
      <c r="W457" s="1"/>
      <c r="X457" s="1"/>
      <c r="Y457" s="1"/>
      <c r="Z457" s="1"/>
    </row>
    <row r="458" spans="1:26" ht="13.5" customHeight="1" x14ac:dyDescent="0.2">
      <c r="A458" s="1"/>
      <c r="B458" s="1"/>
      <c r="C458" s="1"/>
      <c r="D458" s="2"/>
      <c r="E458" s="1"/>
      <c r="F458" s="1"/>
      <c r="G458" s="1"/>
      <c r="H458" s="1"/>
      <c r="I458" s="1"/>
      <c r="J458" s="1"/>
      <c r="K458" s="1"/>
      <c r="L458" s="1"/>
      <c r="M458" s="1"/>
      <c r="N458" s="1"/>
      <c r="O458" s="1"/>
      <c r="P458" s="1"/>
      <c r="Q458" s="1"/>
      <c r="R458" s="1"/>
      <c r="S458" s="1"/>
      <c r="T458" s="1"/>
      <c r="U458" s="1"/>
      <c r="V458" s="1"/>
      <c r="W458" s="1"/>
      <c r="X458" s="1"/>
      <c r="Y458" s="1"/>
      <c r="Z458" s="1"/>
    </row>
    <row r="459" spans="1:26" ht="13.5" customHeight="1" x14ac:dyDescent="0.2">
      <c r="A459" s="1"/>
      <c r="B459" s="1"/>
      <c r="C459" s="1"/>
      <c r="D459" s="2"/>
      <c r="E459" s="1"/>
      <c r="F459" s="1"/>
      <c r="G459" s="1"/>
      <c r="H459" s="1"/>
      <c r="I459" s="1"/>
      <c r="J459" s="1"/>
      <c r="K459" s="1"/>
      <c r="L459" s="1"/>
      <c r="M459" s="1"/>
      <c r="N459" s="1"/>
      <c r="O459" s="1"/>
      <c r="P459" s="1"/>
      <c r="Q459" s="1"/>
      <c r="R459" s="1"/>
      <c r="S459" s="1"/>
      <c r="T459" s="1"/>
      <c r="U459" s="1"/>
      <c r="V459" s="1"/>
      <c r="W459" s="1"/>
      <c r="X459" s="1"/>
      <c r="Y459" s="1"/>
      <c r="Z459" s="1"/>
    </row>
    <row r="460" spans="1:26" ht="13.5" customHeight="1" x14ac:dyDescent="0.2">
      <c r="A460" s="1"/>
      <c r="B460" s="1"/>
      <c r="C460" s="1"/>
      <c r="D460" s="2"/>
      <c r="E460" s="1"/>
      <c r="F460" s="1"/>
      <c r="G460" s="1"/>
      <c r="H460" s="1"/>
      <c r="I460" s="1"/>
      <c r="J460" s="1"/>
      <c r="K460" s="1"/>
      <c r="L460" s="1"/>
      <c r="M460" s="1"/>
      <c r="N460" s="1"/>
      <c r="O460" s="1"/>
      <c r="P460" s="1"/>
      <c r="Q460" s="1"/>
      <c r="R460" s="1"/>
      <c r="S460" s="1"/>
      <c r="T460" s="1"/>
      <c r="U460" s="1"/>
      <c r="V460" s="1"/>
      <c r="W460" s="1"/>
      <c r="X460" s="1"/>
      <c r="Y460" s="1"/>
      <c r="Z460" s="1"/>
    </row>
    <row r="461" spans="1:26" ht="13.5" customHeight="1" x14ac:dyDescent="0.2">
      <c r="A461" s="1"/>
      <c r="B461" s="1"/>
      <c r="C461" s="1"/>
      <c r="D461" s="2"/>
      <c r="E461" s="1"/>
      <c r="F461" s="1"/>
      <c r="G461" s="1"/>
      <c r="H461" s="1"/>
      <c r="I461" s="1"/>
      <c r="J461" s="1"/>
      <c r="K461" s="1"/>
      <c r="L461" s="1"/>
      <c r="M461" s="1"/>
      <c r="N461" s="1"/>
      <c r="O461" s="1"/>
      <c r="P461" s="1"/>
      <c r="Q461" s="1"/>
      <c r="R461" s="1"/>
      <c r="S461" s="1"/>
      <c r="T461" s="1"/>
      <c r="U461" s="1"/>
      <c r="V461" s="1"/>
      <c r="W461" s="1"/>
      <c r="X461" s="1"/>
      <c r="Y461" s="1"/>
      <c r="Z461" s="1"/>
    </row>
    <row r="462" spans="1:26" ht="13.5" customHeight="1" x14ac:dyDescent="0.2">
      <c r="A462" s="1"/>
      <c r="B462" s="1"/>
      <c r="C462" s="1"/>
      <c r="D462" s="2"/>
      <c r="E462" s="1"/>
      <c r="F462" s="1"/>
      <c r="G462" s="1"/>
      <c r="H462" s="1"/>
      <c r="I462" s="1"/>
      <c r="J462" s="1"/>
      <c r="K462" s="1"/>
      <c r="L462" s="1"/>
      <c r="M462" s="1"/>
      <c r="N462" s="1"/>
      <c r="O462" s="1"/>
      <c r="P462" s="1"/>
      <c r="Q462" s="1"/>
      <c r="R462" s="1"/>
      <c r="S462" s="1"/>
      <c r="T462" s="1"/>
      <c r="U462" s="1"/>
      <c r="V462" s="1"/>
      <c r="W462" s="1"/>
      <c r="X462" s="1"/>
      <c r="Y462" s="1"/>
      <c r="Z462" s="1"/>
    </row>
    <row r="463" spans="1:26" ht="13.5" customHeight="1" x14ac:dyDescent="0.2">
      <c r="A463" s="1"/>
      <c r="B463" s="1"/>
      <c r="C463" s="1"/>
      <c r="D463" s="2"/>
      <c r="E463" s="1"/>
      <c r="F463" s="1"/>
      <c r="G463" s="1"/>
      <c r="H463" s="1"/>
      <c r="I463" s="1"/>
      <c r="J463" s="1"/>
      <c r="K463" s="1"/>
      <c r="L463" s="1"/>
      <c r="M463" s="1"/>
      <c r="N463" s="1"/>
      <c r="O463" s="1"/>
      <c r="P463" s="1"/>
      <c r="Q463" s="1"/>
      <c r="R463" s="1"/>
      <c r="S463" s="1"/>
      <c r="T463" s="1"/>
      <c r="U463" s="1"/>
      <c r="V463" s="1"/>
      <c r="W463" s="1"/>
      <c r="X463" s="1"/>
      <c r="Y463" s="1"/>
      <c r="Z463" s="1"/>
    </row>
    <row r="464" spans="1:26" ht="13.5" customHeight="1" x14ac:dyDescent="0.2">
      <c r="A464" s="1"/>
      <c r="B464" s="1"/>
      <c r="C464" s="1"/>
      <c r="D464" s="2"/>
      <c r="E464" s="1"/>
      <c r="F464" s="1"/>
      <c r="G464" s="1"/>
      <c r="H464" s="1"/>
      <c r="I464" s="1"/>
      <c r="J464" s="1"/>
      <c r="K464" s="1"/>
      <c r="L464" s="1"/>
      <c r="M464" s="1"/>
      <c r="N464" s="1"/>
      <c r="O464" s="1"/>
      <c r="P464" s="1"/>
      <c r="Q464" s="1"/>
      <c r="R464" s="1"/>
      <c r="S464" s="1"/>
      <c r="T464" s="1"/>
      <c r="U464" s="1"/>
      <c r="V464" s="1"/>
      <c r="W464" s="1"/>
      <c r="X464" s="1"/>
      <c r="Y464" s="1"/>
      <c r="Z464" s="1"/>
    </row>
    <row r="465" spans="1:26" ht="13.5" customHeight="1" x14ac:dyDescent="0.2">
      <c r="A465" s="1"/>
      <c r="B465" s="1"/>
      <c r="C465" s="1"/>
      <c r="D465" s="2"/>
      <c r="E465" s="1"/>
      <c r="F465" s="1"/>
      <c r="G465" s="1"/>
      <c r="H465" s="1"/>
      <c r="I465" s="1"/>
      <c r="J465" s="1"/>
      <c r="K465" s="1"/>
      <c r="L465" s="1"/>
      <c r="M465" s="1"/>
      <c r="N465" s="1"/>
      <c r="O465" s="1"/>
      <c r="P465" s="1"/>
      <c r="Q465" s="1"/>
      <c r="R465" s="1"/>
      <c r="S465" s="1"/>
      <c r="T465" s="1"/>
      <c r="U465" s="1"/>
      <c r="V465" s="1"/>
      <c r="W465" s="1"/>
      <c r="X465" s="1"/>
      <c r="Y465" s="1"/>
      <c r="Z465" s="1"/>
    </row>
    <row r="466" spans="1:26" ht="13.5" customHeight="1" x14ac:dyDescent="0.2">
      <c r="A466" s="1"/>
      <c r="B466" s="1"/>
      <c r="C466" s="1"/>
      <c r="D466" s="2"/>
      <c r="E466" s="1"/>
      <c r="F466" s="1"/>
      <c r="G466" s="1"/>
      <c r="H466" s="1"/>
      <c r="I466" s="1"/>
      <c r="J466" s="1"/>
      <c r="K466" s="1"/>
      <c r="L466" s="1"/>
      <c r="M466" s="1"/>
      <c r="N466" s="1"/>
      <c r="O466" s="1"/>
      <c r="P466" s="1"/>
      <c r="Q466" s="1"/>
      <c r="R466" s="1"/>
      <c r="S466" s="1"/>
      <c r="T466" s="1"/>
      <c r="U466" s="1"/>
      <c r="V466" s="1"/>
      <c r="W466" s="1"/>
      <c r="X466" s="1"/>
      <c r="Y466" s="1"/>
      <c r="Z466" s="1"/>
    </row>
    <row r="467" spans="1:26" ht="13.5" customHeight="1" x14ac:dyDescent="0.2">
      <c r="A467" s="1"/>
      <c r="B467" s="1"/>
      <c r="C467" s="1"/>
      <c r="D467" s="2"/>
      <c r="E467" s="1"/>
      <c r="F467" s="1"/>
      <c r="G467" s="1"/>
      <c r="H467" s="1"/>
      <c r="I467" s="1"/>
      <c r="J467" s="1"/>
      <c r="K467" s="1"/>
      <c r="L467" s="1"/>
      <c r="M467" s="1"/>
      <c r="N467" s="1"/>
      <c r="O467" s="1"/>
      <c r="P467" s="1"/>
      <c r="Q467" s="1"/>
      <c r="R467" s="1"/>
      <c r="S467" s="1"/>
      <c r="T467" s="1"/>
      <c r="U467" s="1"/>
      <c r="V467" s="1"/>
      <c r="W467" s="1"/>
      <c r="X467" s="1"/>
      <c r="Y467" s="1"/>
      <c r="Z467" s="1"/>
    </row>
    <row r="468" spans="1:26" ht="13.5" customHeight="1" x14ac:dyDescent="0.2">
      <c r="A468" s="1"/>
      <c r="B468" s="1"/>
      <c r="C468" s="1"/>
      <c r="D468" s="2"/>
      <c r="E468" s="1"/>
      <c r="F468" s="1"/>
      <c r="G468" s="1"/>
      <c r="H468" s="1"/>
      <c r="I468" s="1"/>
      <c r="J468" s="1"/>
      <c r="K468" s="1"/>
      <c r="L468" s="1"/>
      <c r="M468" s="1"/>
      <c r="N468" s="1"/>
      <c r="O468" s="1"/>
      <c r="P468" s="1"/>
      <c r="Q468" s="1"/>
      <c r="R468" s="1"/>
      <c r="S468" s="1"/>
      <c r="T468" s="1"/>
      <c r="U468" s="1"/>
      <c r="V468" s="1"/>
      <c r="W468" s="1"/>
      <c r="X468" s="1"/>
      <c r="Y468" s="1"/>
      <c r="Z468" s="1"/>
    </row>
    <row r="469" spans="1:26" ht="13.5" customHeight="1" x14ac:dyDescent="0.2">
      <c r="A469" s="1"/>
      <c r="B469" s="1"/>
      <c r="C469" s="1"/>
      <c r="D469" s="2"/>
      <c r="E469" s="1"/>
      <c r="F469" s="1"/>
      <c r="G469" s="1"/>
      <c r="H469" s="1"/>
      <c r="I469" s="1"/>
      <c r="J469" s="1"/>
      <c r="K469" s="1"/>
      <c r="L469" s="1"/>
      <c r="M469" s="1"/>
      <c r="N469" s="1"/>
      <c r="O469" s="1"/>
      <c r="P469" s="1"/>
      <c r="Q469" s="1"/>
      <c r="R469" s="1"/>
      <c r="S469" s="1"/>
      <c r="T469" s="1"/>
      <c r="U469" s="1"/>
      <c r="V469" s="1"/>
      <c r="W469" s="1"/>
      <c r="X469" s="1"/>
      <c r="Y469" s="1"/>
      <c r="Z469" s="1"/>
    </row>
    <row r="470" spans="1:26" ht="13.5" customHeight="1" x14ac:dyDescent="0.2">
      <c r="A470" s="1"/>
      <c r="B470" s="1"/>
      <c r="C470" s="1"/>
      <c r="D470" s="2"/>
      <c r="E470" s="1"/>
      <c r="F470" s="1"/>
      <c r="G470" s="1"/>
      <c r="H470" s="1"/>
      <c r="I470" s="1"/>
      <c r="J470" s="1"/>
      <c r="K470" s="1"/>
      <c r="L470" s="1"/>
      <c r="M470" s="1"/>
      <c r="N470" s="1"/>
      <c r="O470" s="1"/>
      <c r="P470" s="1"/>
      <c r="Q470" s="1"/>
      <c r="R470" s="1"/>
      <c r="S470" s="1"/>
      <c r="T470" s="1"/>
      <c r="U470" s="1"/>
      <c r="V470" s="1"/>
      <c r="W470" s="1"/>
      <c r="X470" s="1"/>
      <c r="Y470" s="1"/>
      <c r="Z470" s="1"/>
    </row>
    <row r="471" spans="1:26" ht="13.5" customHeight="1" x14ac:dyDescent="0.2">
      <c r="A471" s="1"/>
      <c r="B471" s="1"/>
      <c r="C471" s="1"/>
      <c r="D471" s="2"/>
      <c r="E471" s="1"/>
      <c r="F471" s="1"/>
      <c r="G471" s="1"/>
      <c r="H471" s="1"/>
      <c r="I471" s="1"/>
      <c r="J471" s="1"/>
      <c r="K471" s="1"/>
      <c r="L471" s="1"/>
      <c r="M471" s="1"/>
      <c r="N471" s="1"/>
      <c r="O471" s="1"/>
      <c r="P471" s="1"/>
      <c r="Q471" s="1"/>
      <c r="R471" s="1"/>
      <c r="S471" s="1"/>
      <c r="T471" s="1"/>
      <c r="U471" s="1"/>
      <c r="V471" s="1"/>
      <c r="W471" s="1"/>
      <c r="X471" s="1"/>
      <c r="Y471" s="1"/>
      <c r="Z471" s="1"/>
    </row>
    <row r="472" spans="1:26" ht="13.5" customHeight="1" x14ac:dyDescent="0.2">
      <c r="A472" s="1"/>
      <c r="B472" s="1"/>
      <c r="C472" s="1"/>
      <c r="D472" s="2"/>
      <c r="E472" s="1"/>
      <c r="F472" s="1"/>
      <c r="G472" s="1"/>
      <c r="H472" s="1"/>
      <c r="I472" s="1"/>
      <c r="J472" s="1"/>
      <c r="K472" s="1"/>
      <c r="L472" s="1"/>
      <c r="M472" s="1"/>
      <c r="N472" s="1"/>
      <c r="O472" s="1"/>
      <c r="P472" s="1"/>
      <c r="Q472" s="1"/>
      <c r="R472" s="1"/>
      <c r="S472" s="1"/>
      <c r="T472" s="1"/>
      <c r="U472" s="1"/>
      <c r="V472" s="1"/>
      <c r="W472" s="1"/>
      <c r="X472" s="1"/>
      <c r="Y472" s="1"/>
      <c r="Z472" s="1"/>
    </row>
    <row r="473" spans="1:26" ht="13.5" customHeight="1" x14ac:dyDescent="0.2">
      <c r="A473" s="1"/>
      <c r="B473" s="1"/>
      <c r="C473" s="1"/>
      <c r="D473" s="2"/>
      <c r="E473" s="1"/>
      <c r="F473" s="1"/>
      <c r="G473" s="1"/>
      <c r="H473" s="1"/>
      <c r="I473" s="1"/>
      <c r="J473" s="1"/>
      <c r="K473" s="1"/>
      <c r="L473" s="1"/>
      <c r="M473" s="1"/>
      <c r="N473" s="1"/>
      <c r="O473" s="1"/>
      <c r="P473" s="1"/>
      <c r="Q473" s="1"/>
      <c r="R473" s="1"/>
      <c r="S473" s="1"/>
      <c r="T473" s="1"/>
      <c r="U473" s="1"/>
      <c r="V473" s="1"/>
      <c r="W473" s="1"/>
      <c r="X473" s="1"/>
      <c r="Y473" s="1"/>
      <c r="Z473" s="1"/>
    </row>
    <row r="474" spans="1:26" ht="13.5" customHeight="1" x14ac:dyDescent="0.2">
      <c r="A474" s="1"/>
      <c r="B474" s="1"/>
      <c r="C474" s="1"/>
      <c r="D474" s="2"/>
      <c r="E474" s="1"/>
      <c r="F474" s="1"/>
      <c r="G474" s="1"/>
      <c r="H474" s="1"/>
      <c r="I474" s="1"/>
      <c r="J474" s="1"/>
      <c r="K474" s="1"/>
      <c r="L474" s="1"/>
      <c r="M474" s="1"/>
      <c r="N474" s="1"/>
      <c r="O474" s="1"/>
      <c r="P474" s="1"/>
      <c r="Q474" s="1"/>
      <c r="R474" s="1"/>
      <c r="S474" s="1"/>
      <c r="T474" s="1"/>
      <c r="U474" s="1"/>
      <c r="V474" s="1"/>
      <c r="W474" s="1"/>
      <c r="X474" s="1"/>
      <c r="Y474" s="1"/>
      <c r="Z474" s="1"/>
    </row>
    <row r="475" spans="1:26" ht="13.5" customHeight="1" x14ac:dyDescent="0.2">
      <c r="A475" s="1"/>
      <c r="B475" s="1"/>
      <c r="C475" s="1"/>
      <c r="D475" s="2"/>
      <c r="E475" s="1"/>
      <c r="F475" s="1"/>
      <c r="G475" s="1"/>
      <c r="H475" s="1"/>
      <c r="I475" s="1"/>
      <c r="J475" s="1"/>
      <c r="K475" s="1"/>
      <c r="L475" s="1"/>
      <c r="M475" s="1"/>
      <c r="N475" s="1"/>
      <c r="O475" s="1"/>
      <c r="P475" s="1"/>
      <c r="Q475" s="1"/>
      <c r="R475" s="1"/>
      <c r="S475" s="1"/>
      <c r="T475" s="1"/>
      <c r="U475" s="1"/>
      <c r="V475" s="1"/>
      <c r="W475" s="1"/>
      <c r="X475" s="1"/>
      <c r="Y475" s="1"/>
      <c r="Z475" s="1"/>
    </row>
    <row r="476" spans="1:26" ht="13.5" customHeight="1" x14ac:dyDescent="0.2">
      <c r="A476" s="1"/>
      <c r="B476" s="1"/>
      <c r="C476" s="1"/>
      <c r="D476" s="2"/>
      <c r="E476" s="1"/>
      <c r="F476" s="1"/>
      <c r="G476" s="1"/>
      <c r="H476" s="1"/>
      <c r="I476" s="1"/>
      <c r="J476" s="1"/>
      <c r="K476" s="1"/>
      <c r="L476" s="1"/>
      <c r="M476" s="1"/>
      <c r="N476" s="1"/>
      <c r="O476" s="1"/>
      <c r="P476" s="1"/>
      <c r="Q476" s="1"/>
      <c r="R476" s="1"/>
      <c r="S476" s="1"/>
      <c r="T476" s="1"/>
      <c r="U476" s="1"/>
      <c r="V476" s="1"/>
      <c r="W476" s="1"/>
      <c r="X476" s="1"/>
      <c r="Y476" s="1"/>
      <c r="Z476" s="1"/>
    </row>
    <row r="477" spans="1:26" ht="13.5" customHeight="1" x14ac:dyDescent="0.2">
      <c r="A477" s="1"/>
      <c r="B477" s="1"/>
      <c r="C477" s="1"/>
      <c r="D477" s="2"/>
      <c r="E477" s="1"/>
      <c r="F477" s="1"/>
      <c r="G477" s="1"/>
      <c r="H477" s="1"/>
      <c r="I477" s="1"/>
      <c r="J477" s="1"/>
      <c r="K477" s="1"/>
      <c r="L477" s="1"/>
      <c r="M477" s="1"/>
      <c r="N477" s="1"/>
      <c r="O477" s="1"/>
      <c r="P477" s="1"/>
      <c r="Q477" s="1"/>
      <c r="R477" s="1"/>
      <c r="S477" s="1"/>
      <c r="T477" s="1"/>
      <c r="U477" s="1"/>
      <c r="V477" s="1"/>
      <c r="W477" s="1"/>
      <c r="X477" s="1"/>
      <c r="Y477" s="1"/>
      <c r="Z477" s="1"/>
    </row>
    <row r="478" spans="1:26" ht="13.5" customHeight="1" x14ac:dyDescent="0.2">
      <c r="A478" s="1"/>
      <c r="B478" s="1"/>
      <c r="C478" s="1"/>
      <c r="D478" s="2"/>
      <c r="E478" s="1"/>
      <c r="F478" s="1"/>
      <c r="G478" s="1"/>
      <c r="H478" s="1"/>
      <c r="I478" s="1"/>
      <c r="J478" s="1"/>
      <c r="K478" s="1"/>
      <c r="L478" s="1"/>
      <c r="M478" s="1"/>
      <c r="N478" s="1"/>
      <c r="O478" s="1"/>
      <c r="P478" s="1"/>
      <c r="Q478" s="1"/>
      <c r="R478" s="1"/>
      <c r="S478" s="1"/>
      <c r="T478" s="1"/>
      <c r="U478" s="1"/>
      <c r="V478" s="1"/>
      <c r="W478" s="1"/>
      <c r="X478" s="1"/>
      <c r="Y478" s="1"/>
      <c r="Z478" s="1"/>
    </row>
    <row r="479" spans="1:26" ht="13.5" customHeight="1" x14ac:dyDescent="0.2">
      <c r="A479" s="1"/>
      <c r="B479" s="1"/>
      <c r="C479" s="1"/>
      <c r="D479" s="2"/>
      <c r="E479" s="1"/>
      <c r="F479" s="1"/>
      <c r="G479" s="1"/>
      <c r="H479" s="1"/>
      <c r="I479" s="1"/>
      <c r="J479" s="1"/>
      <c r="K479" s="1"/>
      <c r="L479" s="1"/>
      <c r="M479" s="1"/>
      <c r="N479" s="1"/>
      <c r="O479" s="1"/>
      <c r="P479" s="1"/>
      <c r="Q479" s="1"/>
      <c r="R479" s="1"/>
      <c r="S479" s="1"/>
      <c r="T479" s="1"/>
      <c r="U479" s="1"/>
      <c r="V479" s="1"/>
      <c r="W479" s="1"/>
      <c r="X479" s="1"/>
      <c r="Y479" s="1"/>
      <c r="Z479" s="1"/>
    </row>
    <row r="480" spans="1:26" ht="13.5" customHeight="1" x14ac:dyDescent="0.2">
      <c r="A480" s="1"/>
      <c r="B480" s="1"/>
      <c r="C480" s="1"/>
      <c r="D480" s="2"/>
      <c r="E480" s="1"/>
      <c r="F480" s="1"/>
      <c r="G480" s="1"/>
      <c r="H480" s="1"/>
      <c r="I480" s="1"/>
      <c r="J480" s="1"/>
      <c r="K480" s="1"/>
      <c r="L480" s="1"/>
      <c r="M480" s="1"/>
      <c r="N480" s="1"/>
      <c r="O480" s="1"/>
      <c r="P480" s="1"/>
      <c r="Q480" s="1"/>
      <c r="R480" s="1"/>
      <c r="S480" s="1"/>
      <c r="T480" s="1"/>
      <c r="U480" s="1"/>
      <c r="V480" s="1"/>
      <c r="W480" s="1"/>
      <c r="X480" s="1"/>
      <c r="Y480" s="1"/>
      <c r="Z480" s="1"/>
    </row>
    <row r="481" spans="1:26" ht="13.5" customHeight="1" x14ac:dyDescent="0.2">
      <c r="A481" s="1"/>
      <c r="B481" s="1"/>
      <c r="C481" s="1"/>
      <c r="D481" s="2"/>
      <c r="E481" s="1"/>
      <c r="F481" s="1"/>
      <c r="G481" s="1"/>
      <c r="H481" s="1"/>
      <c r="I481" s="1"/>
      <c r="J481" s="1"/>
      <c r="K481" s="1"/>
      <c r="L481" s="1"/>
      <c r="M481" s="1"/>
      <c r="N481" s="1"/>
      <c r="O481" s="1"/>
      <c r="P481" s="1"/>
      <c r="Q481" s="1"/>
      <c r="R481" s="1"/>
      <c r="S481" s="1"/>
      <c r="T481" s="1"/>
      <c r="U481" s="1"/>
      <c r="V481" s="1"/>
      <c r="W481" s="1"/>
      <c r="X481" s="1"/>
      <c r="Y481" s="1"/>
      <c r="Z481" s="1"/>
    </row>
    <row r="482" spans="1:26" ht="13.5" customHeight="1" x14ac:dyDescent="0.2">
      <c r="A482" s="1"/>
      <c r="B482" s="1"/>
      <c r="C482" s="1"/>
      <c r="D482" s="2"/>
      <c r="E482" s="1"/>
      <c r="F482" s="1"/>
      <c r="G482" s="1"/>
      <c r="H482" s="1"/>
      <c r="I482" s="1"/>
      <c r="J482" s="1"/>
      <c r="K482" s="1"/>
      <c r="L482" s="1"/>
      <c r="M482" s="1"/>
      <c r="N482" s="1"/>
      <c r="O482" s="1"/>
      <c r="P482" s="1"/>
      <c r="Q482" s="1"/>
      <c r="R482" s="1"/>
      <c r="S482" s="1"/>
      <c r="T482" s="1"/>
      <c r="U482" s="1"/>
      <c r="V482" s="1"/>
      <c r="W482" s="1"/>
      <c r="X482" s="1"/>
      <c r="Y482" s="1"/>
      <c r="Z482" s="1"/>
    </row>
    <row r="483" spans="1:26" ht="13.5" customHeight="1" x14ac:dyDescent="0.2">
      <c r="A483" s="1"/>
      <c r="B483" s="1"/>
      <c r="C483" s="1"/>
      <c r="D483" s="2"/>
      <c r="E483" s="1"/>
      <c r="F483" s="1"/>
      <c r="G483" s="1"/>
      <c r="H483" s="1"/>
      <c r="I483" s="1"/>
      <c r="J483" s="1"/>
      <c r="K483" s="1"/>
      <c r="L483" s="1"/>
      <c r="M483" s="1"/>
      <c r="N483" s="1"/>
      <c r="O483" s="1"/>
      <c r="P483" s="1"/>
      <c r="Q483" s="1"/>
      <c r="R483" s="1"/>
      <c r="S483" s="1"/>
      <c r="T483" s="1"/>
      <c r="U483" s="1"/>
      <c r="V483" s="1"/>
      <c r="W483" s="1"/>
      <c r="X483" s="1"/>
      <c r="Y483" s="1"/>
      <c r="Z483" s="1"/>
    </row>
    <row r="484" spans="1:26" ht="13.5" customHeight="1" x14ac:dyDescent="0.2">
      <c r="A484" s="1"/>
      <c r="B484" s="1"/>
      <c r="C484" s="1"/>
      <c r="D484" s="2"/>
      <c r="E484" s="1"/>
      <c r="F484" s="1"/>
      <c r="G484" s="1"/>
      <c r="H484" s="1"/>
      <c r="I484" s="1"/>
      <c r="J484" s="1"/>
      <c r="K484" s="1"/>
      <c r="L484" s="1"/>
      <c r="M484" s="1"/>
      <c r="N484" s="1"/>
      <c r="O484" s="1"/>
      <c r="P484" s="1"/>
      <c r="Q484" s="1"/>
      <c r="R484" s="1"/>
      <c r="S484" s="1"/>
      <c r="T484" s="1"/>
      <c r="U484" s="1"/>
      <c r="V484" s="1"/>
      <c r="W484" s="1"/>
      <c r="X484" s="1"/>
      <c r="Y484" s="1"/>
      <c r="Z484" s="1"/>
    </row>
    <row r="485" spans="1:26" ht="13.5" customHeight="1" x14ac:dyDescent="0.2">
      <c r="A485" s="1"/>
      <c r="B485" s="1"/>
      <c r="C485" s="1"/>
      <c r="D485" s="2"/>
      <c r="E485" s="1"/>
      <c r="F485" s="1"/>
      <c r="G485" s="1"/>
      <c r="H485" s="1"/>
      <c r="I485" s="1"/>
      <c r="J485" s="1"/>
      <c r="K485" s="1"/>
      <c r="L485" s="1"/>
      <c r="M485" s="1"/>
      <c r="N485" s="1"/>
      <c r="O485" s="1"/>
      <c r="P485" s="1"/>
      <c r="Q485" s="1"/>
      <c r="R485" s="1"/>
      <c r="S485" s="1"/>
      <c r="T485" s="1"/>
      <c r="U485" s="1"/>
      <c r="V485" s="1"/>
      <c r="W485" s="1"/>
      <c r="X485" s="1"/>
      <c r="Y485" s="1"/>
      <c r="Z485" s="1"/>
    </row>
    <row r="486" spans="1:26" ht="13.5" customHeight="1" x14ac:dyDescent="0.2">
      <c r="A486" s="1"/>
      <c r="B486" s="1"/>
      <c r="C486" s="1"/>
      <c r="D486" s="2"/>
      <c r="E486" s="1"/>
      <c r="F486" s="1"/>
      <c r="G486" s="1"/>
      <c r="H486" s="1"/>
      <c r="I486" s="1"/>
      <c r="J486" s="1"/>
      <c r="K486" s="1"/>
      <c r="L486" s="1"/>
      <c r="M486" s="1"/>
      <c r="N486" s="1"/>
      <c r="O486" s="1"/>
      <c r="P486" s="1"/>
      <c r="Q486" s="1"/>
      <c r="R486" s="1"/>
      <c r="S486" s="1"/>
      <c r="T486" s="1"/>
      <c r="U486" s="1"/>
      <c r="V486" s="1"/>
      <c r="W486" s="1"/>
      <c r="X486" s="1"/>
      <c r="Y486" s="1"/>
      <c r="Z486" s="1"/>
    </row>
    <row r="487" spans="1:26" ht="13.5" customHeight="1" x14ac:dyDescent="0.2">
      <c r="A487" s="1"/>
      <c r="B487" s="1"/>
      <c r="C487" s="1"/>
      <c r="D487" s="2"/>
      <c r="E487" s="1"/>
      <c r="F487" s="1"/>
      <c r="G487" s="1"/>
      <c r="H487" s="1"/>
      <c r="I487" s="1"/>
      <c r="J487" s="1"/>
      <c r="K487" s="1"/>
      <c r="L487" s="1"/>
      <c r="M487" s="1"/>
      <c r="N487" s="1"/>
      <c r="O487" s="1"/>
      <c r="P487" s="1"/>
      <c r="Q487" s="1"/>
      <c r="R487" s="1"/>
      <c r="S487" s="1"/>
      <c r="T487" s="1"/>
      <c r="U487" s="1"/>
      <c r="V487" s="1"/>
      <c r="W487" s="1"/>
      <c r="X487" s="1"/>
      <c r="Y487" s="1"/>
      <c r="Z487" s="1"/>
    </row>
    <row r="488" spans="1:26" ht="13.5" customHeight="1" x14ac:dyDescent="0.2">
      <c r="A488" s="1"/>
      <c r="B488" s="1"/>
      <c r="C488" s="1"/>
      <c r="D488" s="2"/>
      <c r="E488" s="1"/>
      <c r="F488" s="1"/>
      <c r="G488" s="1"/>
      <c r="H488" s="1"/>
      <c r="I488" s="1"/>
      <c r="J488" s="1"/>
      <c r="K488" s="1"/>
      <c r="L488" s="1"/>
      <c r="M488" s="1"/>
      <c r="N488" s="1"/>
      <c r="O488" s="1"/>
      <c r="P488" s="1"/>
      <c r="Q488" s="1"/>
      <c r="R488" s="1"/>
      <c r="S488" s="1"/>
      <c r="T488" s="1"/>
      <c r="U488" s="1"/>
      <c r="V488" s="1"/>
      <c r="W488" s="1"/>
      <c r="X488" s="1"/>
      <c r="Y488" s="1"/>
      <c r="Z488" s="1"/>
    </row>
    <row r="489" spans="1:26" ht="13.5" customHeight="1" x14ac:dyDescent="0.2">
      <c r="A489" s="1"/>
      <c r="B489" s="1"/>
      <c r="C489" s="1"/>
      <c r="D489" s="2"/>
      <c r="E489" s="1"/>
      <c r="F489" s="1"/>
      <c r="G489" s="1"/>
      <c r="H489" s="1"/>
      <c r="I489" s="1"/>
      <c r="J489" s="1"/>
      <c r="K489" s="1"/>
      <c r="L489" s="1"/>
      <c r="M489" s="1"/>
      <c r="N489" s="1"/>
      <c r="O489" s="1"/>
      <c r="P489" s="1"/>
      <c r="Q489" s="1"/>
      <c r="R489" s="1"/>
      <c r="S489" s="1"/>
      <c r="T489" s="1"/>
      <c r="U489" s="1"/>
      <c r="V489" s="1"/>
      <c r="W489" s="1"/>
      <c r="X489" s="1"/>
      <c r="Y489" s="1"/>
      <c r="Z489" s="1"/>
    </row>
    <row r="490" spans="1:26" ht="13.5" customHeight="1" x14ac:dyDescent="0.2">
      <c r="A490" s="1"/>
      <c r="B490" s="1"/>
      <c r="C490" s="1"/>
      <c r="D490" s="2"/>
      <c r="E490" s="1"/>
      <c r="F490" s="1"/>
      <c r="G490" s="1"/>
      <c r="H490" s="1"/>
      <c r="I490" s="1"/>
      <c r="J490" s="1"/>
      <c r="K490" s="1"/>
      <c r="L490" s="1"/>
      <c r="M490" s="1"/>
      <c r="N490" s="1"/>
      <c r="O490" s="1"/>
      <c r="P490" s="1"/>
      <c r="Q490" s="1"/>
      <c r="R490" s="1"/>
      <c r="S490" s="1"/>
      <c r="T490" s="1"/>
      <c r="U490" s="1"/>
      <c r="V490" s="1"/>
      <c r="W490" s="1"/>
      <c r="X490" s="1"/>
      <c r="Y490" s="1"/>
      <c r="Z490" s="1"/>
    </row>
    <row r="491" spans="1:26" ht="13.5" customHeight="1" x14ac:dyDescent="0.2">
      <c r="A491" s="1"/>
      <c r="B491" s="1"/>
      <c r="C491" s="1"/>
      <c r="D491" s="2"/>
      <c r="E491" s="1"/>
      <c r="F491" s="1"/>
      <c r="G491" s="1"/>
      <c r="H491" s="1"/>
      <c r="I491" s="1"/>
      <c r="J491" s="1"/>
      <c r="K491" s="1"/>
      <c r="L491" s="1"/>
      <c r="M491" s="1"/>
      <c r="N491" s="1"/>
      <c r="O491" s="1"/>
      <c r="P491" s="1"/>
      <c r="Q491" s="1"/>
      <c r="R491" s="1"/>
      <c r="S491" s="1"/>
      <c r="T491" s="1"/>
      <c r="U491" s="1"/>
      <c r="V491" s="1"/>
      <c r="W491" s="1"/>
      <c r="X491" s="1"/>
      <c r="Y491" s="1"/>
      <c r="Z491" s="1"/>
    </row>
    <row r="492" spans="1:26" ht="13.5" customHeight="1" x14ac:dyDescent="0.2">
      <c r="A492" s="1"/>
      <c r="B492" s="1"/>
      <c r="C492" s="1"/>
      <c r="D492" s="2"/>
      <c r="E492" s="1"/>
      <c r="F492" s="1"/>
      <c r="G492" s="1"/>
      <c r="H492" s="1"/>
      <c r="I492" s="1"/>
      <c r="J492" s="1"/>
      <c r="K492" s="1"/>
      <c r="L492" s="1"/>
      <c r="M492" s="1"/>
      <c r="N492" s="1"/>
      <c r="O492" s="1"/>
      <c r="P492" s="1"/>
      <c r="Q492" s="1"/>
      <c r="R492" s="1"/>
      <c r="S492" s="1"/>
      <c r="T492" s="1"/>
      <c r="U492" s="1"/>
      <c r="V492" s="1"/>
      <c r="W492" s="1"/>
      <c r="X492" s="1"/>
      <c r="Y492" s="1"/>
      <c r="Z492" s="1"/>
    </row>
    <row r="493" spans="1:26" ht="13.5" customHeight="1" x14ac:dyDescent="0.2">
      <c r="A493" s="1"/>
      <c r="B493" s="1"/>
      <c r="C493" s="1"/>
      <c r="D493" s="2"/>
      <c r="E493" s="1"/>
      <c r="F493" s="1"/>
      <c r="G493" s="1"/>
      <c r="H493" s="1"/>
      <c r="I493" s="1"/>
      <c r="J493" s="1"/>
      <c r="K493" s="1"/>
      <c r="L493" s="1"/>
      <c r="M493" s="1"/>
      <c r="N493" s="1"/>
      <c r="O493" s="1"/>
      <c r="P493" s="1"/>
      <c r="Q493" s="1"/>
      <c r="R493" s="1"/>
      <c r="S493" s="1"/>
      <c r="T493" s="1"/>
      <c r="U493" s="1"/>
      <c r="V493" s="1"/>
      <c r="W493" s="1"/>
      <c r="X493" s="1"/>
      <c r="Y493" s="1"/>
      <c r="Z493" s="1"/>
    </row>
    <row r="494" spans="1:26" ht="13.5" customHeight="1" x14ac:dyDescent="0.2">
      <c r="A494" s="1"/>
      <c r="B494" s="1"/>
      <c r="C494" s="1"/>
      <c r="D494" s="2"/>
      <c r="E494" s="1"/>
      <c r="F494" s="1"/>
      <c r="G494" s="1"/>
      <c r="H494" s="1"/>
      <c r="I494" s="1"/>
      <c r="J494" s="1"/>
      <c r="K494" s="1"/>
      <c r="L494" s="1"/>
      <c r="M494" s="1"/>
      <c r="N494" s="1"/>
      <c r="O494" s="1"/>
      <c r="P494" s="1"/>
      <c r="Q494" s="1"/>
      <c r="R494" s="1"/>
      <c r="S494" s="1"/>
      <c r="T494" s="1"/>
      <c r="U494" s="1"/>
      <c r="V494" s="1"/>
      <c r="W494" s="1"/>
      <c r="X494" s="1"/>
      <c r="Y494" s="1"/>
      <c r="Z494" s="1"/>
    </row>
    <row r="495" spans="1:26" ht="13.5" customHeight="1" x14ac:dyDescent="0.2">
      <c r="A495" s="1"/>
      <c r="B495" s="1"/>
      <c r="C495" s="1"/>
      <c r="D495" s="2"/>
      <c r="E495" s="1"/>
      <c r="F495" s="1"/>
      <c r="G495" s="1"/>
      <c r="H495" s="1"/>
      <c r="I495" s="1"/>
      <c r="J495" s="1"/>
      <c r="K495" s="1"/>
      <c r="L495" s="1"/>
      <c r="M495" s="1"/>
      <c r="N495" s="1"/>
      <c r="O495" s="1"/>
      <c r="P495" s="1"/>
      <c r="Q495" s="1"/>
      <c r="R495" s="1"/>
      <c r="S495" s="1"/>
      <c r="T495" s="1"/>
      <c r="U495" s="1"/>
      <c r="V495" s="1"/>
      <c r="W495" s="1"/>
      <c r="X495" s="1"/>
      <c r="Y495" s="1"/>
      <c r="Z495" s="1"/>
    </row>
    <row r="496" spans="1:26" ht="13.5" customHeight="1" x14ac:dyDescent="0.2">
      <c r="A496" s="1"/>
      <c r="B496" s="1"/>
      <c r="C496" s="1"/>
      <c r="D496" s="2"/>
      <c r="E496" s="1"/>
      <c r="F496" s="1"/>
      <c r="G496" s="1"/>
      <c r="H496" s="1"/>
      <c r="I496" s="1"/>
      <c r="J496" s="1"/>
      <c r="K496" s="1"/>
      <c r="L496" s="1"/>
      <c r="M496" s="1"/>
      <c r="N496" s="1"/>
      <c r="O496" s="1"/>
      <c r="P496" s="1"/>
      <c r="Q496" s="1"/>
      <c r="R496" s="1"/>
      <c r="S496" s="1"/>
      <c r="T496" s="1"/>
      <c r="U496" s="1"/>
      <c r="V496" s="1"/>
      <c r="W496" s="1"/>
      <c r="X496" s="1"/>
      <c r="Y496" s="1"/>
      <c r="Z496" s="1"/>
    </row>
    <row r="497" spans="1:26" ht="13.5" customHeight="1" x14ac:dyDescent="0.2">
      <c r="A497" s="1"/>
      <c r="B497" s="1"/>
      <c r="C497" s="1"/>
      <c r="D497" s="2"/>
      <c r="E497" s="1"/>
      <c r="F497" s="1"/>
      <c r="G497" s="1"/>
      <c r="H497" s="1"/>
      <c r="I497" s="1"/>
      <c r="J497" s="1"/>
      <c r="K497" s="1"/>
      <c r="L497" s="1"/>
      <c r="M497" s="1"/>
      <c r="N497" s="1"/>
      <c r="O497" s="1"/>
      <c r="P497" s="1"/>
      <c r="Q497" s="1"/>
      <c r="R497" s="1"/>
      <c r="S497" s="1"/>
      <c r="T497" s="1"/>
      <c r="U497" s="1"/>
      <c r="V497" s="1"/>
      <c r="W497" s="1"/>
      <c r="X497" s="1"/>
      <c r="Y497" s="1"/>
      <c r="Z497" s="1"/>
    </row>
    <row r="498" spans="1:26" ht="13.5" customHeight="1" x14ac:dyDescent="0.2">
      <c r="A498" s="1"/>
      <c r="B498" s="1"/>
      <c r="C498" s="1"/>
      <c r="D498" s="2"/>
      <c r="E498" s="1"/>
      <c r="F498" s="1"/>
      <c r="G498" s="1"/>
      <c r="H498" s="1"/>
      <c r="I498" s="1"/>
      <c r="J498" s="1"/>
      <c r="K498" s="1"/>
      <c r="L498" s="1"/>
      <c r="M498" s="1"/>
      <c r="N498" s="1"/>
      <c r="O498" s="1"/>
      <c r="P498" s="1"/>
      <c r="Q498" s="1"/>
      <c r="R498" s="1"/>
      <c r="S498" s="1"/>
      <c r="T498" s="1"/>
      <c r="U498" s="1"/>
      <c r="V498" s="1"/>
      <c r="W498" s="1"/>
      <c r="X498" s="1"/>
      <c r="Y498" s="1"/>
      <c r="Z498" s="1"/>
    </row>
    <row r="499" spans="1:26" ht="13.5" customHeight="1" x14ac:dyDescent="0.2">
      <c r="A499" s="1"/>
      <c r="B499" s="1"/>
      <c r="C499" s="1"/>
      <c r="D499" s="2"/>
      <c r="E499" s="1"/>
      <c r="F499" s="1"/>
      <c r="G499" s="1"/>
      <c r="H499" s="1"/>
      <c r="I499" s="1"/>
      <c r="J499" s="1"/>
      <c r="K499" s="1"/>
      <c r="L499" s="1"/>
      <c r="M499" s="1"/>
      <c r="N499" s="1"/>
      <c r="O499" s="1"/>
      <c r="P499" s="1"/>
      <c r="Q499" s="1"/>
      <c r="R499" s="1"/>
      <c r="S499" s="1"/>
      <c r="T499" s="1"/>
      <c r="U499" s="1"/>
      <c r="V499" s="1"/>
      <c r="W499" s="1"/>
      <c r="X499" s="1"/>
      <c r="Y499" s="1"/>
      <c r="Z499" s="1"/>
    </row>
    <row r="500" spans="1:26" ht="13.5" customHeight="1" x14ac:dyDescent="0.2">
      <c r="A500" s="1"/>
      <c r="B500" s="1"/>
      <c r="C500" s="1"/>
      <c r="D500" s="2"/>
      <c r="E500" s="1"/>
      <c r="F500" s="1"/>
      <c r="G500" s="1"/>
      <c r="H500" s="1"/>
      <c r="I500" s="1"/>
      <c r="J500" s="1"/>
      <c r="K500" s="1"/>
      <c r="L500" s="1"/>
      <c r="M500" s="1"/>
      <c r="N500" s="1"/>
      <c r="O500" s="1"/>
      <c r="P500" s="1"/>
      <c r="Q500" s="1"/>
      <c r="R500" s="1"/>
      <c r="S500" s="1"/>
      <c r="T500" s="1"/>
      <c r="U500" s="1"/>
      <c r="V500" s="1"/>
      <c r="W500" s="1"/>
      <c r="X500" s="1"/>
      <c r="Y500" s="1"/>
      <c r="Z500" s="1"/>
    </row>
    <row r="501" spans="1:26" ht="13.5" customHeight="1" x14ac:dyDescent="0.2">
      <c r="A501" s="1"/>
      <c r="B501" s="1"/>
      <c r="C501" s="1"/>
      <c r="D501" s="2"/>
      <c r="E501" s="1"/>
      <c r="F501" s="1"/>
      <c r="G501" s="1"/>
      <c r="H501" s="1"/>
      <c r="I501" s="1"/>
      <c r="J501" s="1"/>
      <c r="K501" s="1"/>
      <c r="L501" s="1"/>
      <c r="M501" s="1"/>
      <c r="N501" s="1"/>
      <c r="O501" s="1"/>
      <c r="P501" s="1"/>
      <c r="Q501" s="1"/>
      <c r="R501" s="1"/>
      <c r="S501" s="1"/>
      <c r="T501" s="1"/>
      <c r="U501" s="1"/>
      <c r="V501" s="1"/>
      <c r="W501" s="1"/>
      <c r="X501" s="1"/>
      <c r="Y501" s="1"/>
      <c r="Z501" s="1"/>
    </row>
    <row r="502" spans="1:26" ht="13.5" customHeight="1" x14ac:dyDescent="0.2">
      <c r="A502" s="1"/>
      <c r="B502" s="1"/>
      <c r="C502" s="1"/>
      <c r="D502" s="2"/>
      <c r="E502" s="1"/>
      <c r="F502" s="1"/>
      <c r="G502" s="1"/>
      <c r="H502" s="1"/>
      <c r="I502" s="1"/>
      <c r="J502" s="1"/>
      <c r="K502" s="1"/>
      <c r="L502" s="1"/>
      <c r="M502" s="1"/>
      <c r="N502" s="1"/>
      <c r="O502" s="1"/>
      <c r="P502" s="1"/>
      <c r="Q502" s="1"/>
      <c r="R502" s="1"/>
      <c r="S502" s="1"/>
      <c r="T502" s="1"/>
      <c r="U502" s="1"/>
      <c r="V502" s="1"/>
      <c r="W502" s="1"/>
      <c r="X502" s="1"/>
      <c r="Y502" s="1"/>
      <c r="Z502" s="1"/>
    </row>
    <row r="503" spans="1:26" ht="13.5" customHeight="1" x14ac:dyDescent="0.2">
      <c r="A503" s="1"/>
      <c r="B503" s="1"/>
      <c r="C503" s="1"/>
      <c r="D503" s="2"/>
      <c r="E503" s="1"/>
      <c r="F503" s="1"/>
      <c r="G503" s="1"/>
      <c r="H503" s="1"/>
      <c r="I503" s="1"/>
      <c r="J503" s="1"/>
      <c r="K503" s="1"/>
      <c r="L503" s="1"/>
      <c r="M503" s="1"/>
      <c r="N503" s="1"/>
      <c r="O503" s="1"/>
      <c r="P503" s="1"/>
      <c r="Q503" s="1"/>
      <c r="R503" s="1"/>
      <c r="S503" s="1"/>
      <c r="T503" s="1"/>
      <c r="U503" s="1"/>
      <c r="V503" s="1"/>
      <c r="W503" s="1"/>
      <c r="X503" s="1"/>
      <c r="Y503" s="1"/>
      <c r="Z503" s="1"/>
    </row>
    <row r="504" spans="1:26" ht="13.5" customHeight="1" x14ac:dyDescent="0.2">
      <c r="A504" s="1"/>
      <c r="B504" s="1"/>
      <c r="C504" s="1"/>
      <c r="D504" s="2"/>
      <c r="E504" s="1"/>
      <c r="F504" s="1"/>
      <c r="G504" s="1"/>
      <c r="H504" s="1"/>
      <c r="I504" s="1"/>
      <c r="J504" s="1"/>
      <c r="K504" s="1"/>
      <c r="L504" s="1"/>
      <c r="M504" s="1"/>
      <c r="N504" s="1"/>
      <c r="O504" s="1"/>
      <c r="P504" s="1"/>
      <c r="Q504" s="1"/>
      <c r="R504" s="1"/>
      <c r="S504" s="1"/>
      <c r="T504" s="1"/>
      <c r="U504" s="1"/>
      <c r="V504" s="1"/>
      <c r="W504" s="1"/>
      <c r="X504" s="1"/>
      <c r="Y504" s="1"/>
      <c r="Z504" s="1"/>
    </row>
    <row r="505" spans="1:26" ht="13.5" customHeight="1" x14ac:dyDescent="0.2">
      <c r="A505" s="1"/>
      <c r="B505" s="1"/>
      <c r="C505" s="1"/>
      <c r="D505" s="2"/>
      <c r="E505" s="1"/>
      <c r="F505" s="1"/>
      <c r="G505" s="1"/>
      <c r="H505" s="1"/>
      <c r="I505" s="1"/>
      <c r="J505" s="1"/>
      <c r="K505" s="1"/>
      <c r="L505" s="1"/>
      <c r="M505" s="1"/>
      <c r="N505" s="1"/>
      <c r="O505" s="1"/>
      <c r="P505" s="1"/>
      <c r="Q505" s="1"/>
      <c r="R505" s="1"/>
      <c r="S505" s="1"/>
      <c r="T505" s="1"/>
      <c r="U505" s="1"/>
      <c r="V505" s="1"/>
      <c r="W505" s="1"/>
      <c r="X505" s="1"/>
      <c r="Y505" s="1"/>
      <c r="Z505" s="1"/>
    </row>
    <row r="506" spans="1:26" ht="13.5" customHeight="1" x14ac:dyDescent="0.2">
      <c r="A506" s="1"/>
      <c r="B506" s="1"/>
      <c r="C506" s="1"/>
      <c r="D506" s="2"/>
      <c r="E506" s="1"/>
      <c r="F506" s="1"/>
      <c r="G506" s="1"/>
      <c r="H506" s="1"/>
      <c r="I506" s="1"/>
      <c r="J506" s="1"/>
      <c r="K506" s="1"/>
      <c r="L506" s="1"/>
      <c r="M506" s="1"/>
      <c r="N506" s="1"/>
      <c r="O506" s="1"/>
      <c r="P506" s="1"/>
      <c r="Q506" s="1"/>
      <c r="R506" s="1"/>
      <c r="S506" s="1"/>
      <c r="T506" s="1"/>
      <c r="U506" s="1"/>
      <c r="V506" s="1"/>
      <c r="W506" s="1"/>
      <c r="X506" s="1"/>
      <c r="Y506" s="1"/>
      <c r="Z506" s="1"/>
    </row>
    <row r="507" spans="1:26" ht="13.5" customHeight="1" x14ac:dyDescent="0.2">
      <c r="A507" s="1"/>
      <c r="B507" s="1"/>
      <c r="C507" s="1"/>
      <c r="D507" s="2"/>
      <c r="E507" s="1"/>
      <c r="F507" s="1"/>
      <c r="G507" s="1"/>
      <c r="H507" s="1"/>
      <c r="I507" s="1"/>
      <c r="J507" s="1"/>
      <c r="K507" s="1"/>
      <c r="L507" s="1"/>
      <c r="M507" s="1"/>
      <c r="N507" s="1"/>
      <c r="O507" s="1"/>
      <c r="P507" s="1"/>
      <c r="Q507" s="1"/>
      <c r="R507" s="1"/>
      <c r="S507" s="1"/>
      <c r="T507" s="1"/>
      <c r="U507" s="1"/>
      <c r="V507" s="1"/>
      <c r="W507" s="1"/>
      <c r="X507" s="1"/>
      <c r="Y507" s="1"/>
      <c r="Z507" s="1"/>
    </row>
    <row r="508" spans="1:26" ht="13.5" customHeight="1" x14ac:dyDescent="0.2">
      <c r="A508" s="1"/>
      <c r="B508" s="1"/>
      <c r="C508" s="1"/>
      <c r="D508" s="2"/>
      <c r="E508" s="1"/>
      <c r="F508" s="1"/>
      <c r="G508" s="1"/>
      <c r="H508" s="1"/>
      <c r="I508" s="1"/>
      <c r="J508" s="1"/>
      <c r="K508" s="1"/>
      <c r="L508" s="1"/>
      <c r="M508" s="1"/>
      <c r="N508" s="1"/>
      <c r="O508" s="1"/>
      <c r="P508" s="1"/>
      <c r="Q508" s="1"/>
      <c r="R508" s="1"/>
      <c r="S508" s="1"/>
      <c r="T508" s="1"/>
      <c r="U508" s="1"/>
      <c r="V508" s="1"/>
      <c r="W508" s="1"/>
      <c r="X508" s="1"/>
      <c r="Y508" s="1"/>
      <c r="Z508" s="1"/>
    </row>
    <row r="509" spans="1:26" ht="13.5" customHeight="1" x14ac:dyDescent="0.2">
      <c r="A509" s="1"/>
      <c r="B509" s="1"/>
      <c r="C509" s="1"/>
      <c r="D509" s="2"/>
      <c r="E509" s="1"/>
      <c r="F509" s="1"/>
      <c r="G509" s="1"/>
      <c r="H509" s="1"/>
      <c r="I509" s="1"/>
      <c r="J509" s="1"/>
      <c r="K509" s="1"/>
      <c r="L509" s="1"/>
      <c r="M509" s="1"/>
      <c r="N509" s="1"/>
      <c r="O509" s="1"/>
      <c r="P509" s="1"/>
      <c r="Q509" s="1"/>
      <c r="R509" s="1"/>
      <c r="S509" s="1"/>
      <c r="T509" s="1"/>
      <c r="U509" s="1"/>
      <c r="V509" s="1"/>
      <c r="W509" s="1"/>
      <c r="X509" s="1"/>
      <c r="Y509" s="1"/>
      <c r="Z509" s="1"/>
    </row>
    <row r="510" spans="1:26" ht="13.5" customHeight="1" x14ac:dyDescent="0.2">
      <c r="A510" s="1"/>
      <c r="B510" s="1"/>
      <c r="C510" s="1"/>
      <c r="D510" s="2"/>
      <c r="E510" s="1"/>
      <c r="F510" s="1"/>
      <c r="G510" s="1"/>
      <c r="H510" s="1"/>
      <c r="I510" s="1"/>
      <c r="J510" s="1"/>
      <c r="K510" s="1"/>
      <c r="L510" s="1"/>
      <c r="M510" s="1"/>
      <c r="N510" s="1"/>
      <c r="O510" s="1"/>
      <c r="P510" s="1"/>
      <c r="Q510" s="1"/>
      <c r="R510" s="1"/>
      <c r="S510" s="1"/>
      <c r="T510" s="1"/>
      <c r="U510" s="1"/>
      <c r="V510" s="1"/>
      <c r="W510" s="1"/>
      <c r="X510" s="1"/>
      <c r="Y510" s="1"/>
      <c r="Z510" s="1"/>
    </row>
    <row r="511" spans="1:26" ht="13.5" customHeight="1" x14ac:dyDescent="0.2">
      <c r="A511" s="1"/>
      <c r="B511" s="1"/>
      <c r="C511" s="1"/>
      <c r="D511" s="2"/>
      <c r="E511" s="1"/>
      <c r="F511" s="1"/>
      <c r="G511" s="1"/>
      <c r="H511" s="1"/>
      <c r="I511" s="1"/>
      <c r="J511" s="1"/>
      <c r="K511" s="1"/>
      <c r="L511" s="1"/>
      <c r="M511" s="1"/>
      <c r="N511" s="1"/>
      <c r="O511" s="1"/>
      <c r="P511" s="1"/>
      <c r="Q511" s="1"/>
      <c r="R511" s="1"/>
      <c r="S511" s="1"/>
      <c r="T511" s="1"/>
      <c r="U511" s="1"/>
      <c r="V511" s="1"/>
      <c r="W511" s="1"/>
      <c r="X511" s="1"/>
      <c r="Y511" s="1"/>
      <c r="Z511" s="1"/>
    </row>
    <row r="512" spans="1:26" ht="13.5" customHeight="1" x14ac:dyDescent="0.2">
      <c r="A512" s="1"/>
      <c r="B512" s="1"/>
      <c r="C512" s="1"/>
      <c r="D512" s="2"/>
      <c r="E512" s="1"/>
      <c r="F512" s="1"/>
      <c r="G512" s="1"/>
      <c r="H512" s="1"/>
      <c r="I512" s="1"/>
      <c r="J512" s="1"/>
      <c r="K512" s="1"/>
      <c r="L512" s="1"/>
      <c r="M512" s="1"/>
      <c r="N512" s="1"/>
      <c r="O512" s="1"/>
      <c r="P512" s="1"/>
      <c r="Q512" s="1"/>
      <c r="R512" s="1"/>
      <c r="S512" s="1"/>
      <c r="T512" s="1"/>
      <c r="U512" s="1"/>
      <c r="V512" s="1"/>
      <c r="W512" s="1"/>
      <c r="X512" s="1"/>
      <c r="Y512" s="1"/>
      <c r="Z512" s="1"/>
    </row>
    <row r="513" spans="1:26" ht="13.5" customHeight="1" x14ac:dyDescent="0.2">
      <c r="A513" s="1"/>
      <c r="B513" s="1"/>
      <c r="C513" s="1"/>
      <c r="D513" s="2"/>
      <c r="E513" s="1"/>
      <c r="F513" s="1"/>
      <c r="G513" s="1"/>
      <c r="H513" s="1"/>
      <c r="I513" s="1"/>
      <c r="J513" s="1"/>
      <c r="K513" s="1"/>
      <c r="L513" s="1"/>
      <c r="M513" s="1"/>
      <c r="N513" s="1"/>
      <c r="O513" s="1"/>
      <c r="P513" s="1"/>
      <c r="Q513" s="1"/>
      <c r="R513" s="1"/>
      <c r="S513" s="1"/>
      <c r="T513" s="1"/>
      <c r="U513" s="1"/>
      <c r="V513" s="1"/>
      <c r="W513" s="1"/>
      <c r="X513" s="1"/>
      <c r="Y513" s="1"/>
      <c r="Z513" s="1"/>
    </row>
    <row r="514" spans="1:26" ht="13.5" customHeight="1" x14ac:dyDescent="0.2">
      <c r="A514" s="1"/>
      <c r="B514" s="1"/>
      <c r="C514" s="1"/>
      <c r="D514" s="2"/>
      <c r="E514" s="1"/>
      <c r="F514" s="1"/>
      <c r="G514" s="1"/>
      <c r="H514" s="1"/>
      <c r="I514" s="1"/>
      <c r="J514" s="1"/>
      <c r="K514" s="1"/>
      <c r="L514" s="1"/>
      <c r="M514" s="1"/>
      <c r="N514" s="1"/>
      <c r="O514" s="1"/>
      <c r="P514" s="1"/>
      <c r="Q514" s="1"/>
      <c r="R514" s="1"/>
      <c r="S514" s="1"/>
      <c r="T514" s="1"/>
      <c r="U514" s="1"/>
      <c r="V514" s="1"/>
      <c r="W514" s="1"/>
      <c r="X514" s="1"/>
      <c r="Y514" s="1"/>
      <c r="Z514" s="1"/>
    </row>
    <row r="515" spans="1:26" ht="13.5" customHeight="1" x14ac:dyDescent="0.2">
      <c r="A515" s="1"/>
      <c r="B515" s="1"/>
      <c r="C515" s="1"/>
      <c r="D515" s="2"/>
      <c r="E515" s="1"/>
      <c r="F515" s="1"/>
      <c r="G515" s="1"/>
      <c r="H515" s="1"/>
      <c r="I515" s="1"/>
      <c r="J515" s="1"/>
      <c r="K515" s="1"/>
      <c r="L515" s="1"/>
      <c r="M515" s="1"/>
      <c r="N515" s="1"/>
      <c r="O515" s="1"/>
      <c r="P515" s="1"/>
      <c r="Q515" s="1"/>
      <c r="R515" s="1"/>
      <c r="S515" s="1"/>
      <c r="T515" s="1"/>
      <c r="U515" s="1"/>
      <c r="V515" s="1"/>
      <c r="W515" s="1"/>
      <c r="X515" s="1"/>
      <c r="Y515" s="1"/>
      <c r="Z515" s="1"/>
    </row>
    <row r="516" spans="1:26" ht="13.5" customHeight="1" x14ac:dyDescent="0.2">
      <c r="A516" s="1"/>
      <c r="B516" s="1"/>
      <c r="C516" s="1"/>
      <c r="D516" s="2"/>
      <c r="E516" s="1"/>
      <c r="F516" s="1"/>
      <c r="G516" s="1"/>
      <c r="H516" s="1"/>
      <c r="I516" s="1"/>
      <c r="J516" s="1"/>
      <c r="K516" s="1"/>
      <c r="L516" s="1"/>
      <c r="M516" s="1"/>
      <c r="N516" s="1"/>
      <c r="O516" s="1"/>
      <c r="P516" s="1"/>
      <c r="Q516" s="1"/>
      <c r="R516" s="1"/>
      <c r="S516" s="1"/>
      <c r="T516" s="1"/>
      <c r="U516" s="1"/>
      <c r="V516" s="1"/>
      <c r="W516" s="1"/>
      <c r="X516" s="1"/>
      <c r="Y516" s="1"/>
      <c r="Z516" s="1"/>
    </row>
    <row r="517" spans="1:26" ht="13.5" customHeight="1" x14ac:dyDescent="0.2">
      <c r="A517" s="1"/>
      <c r="B517" s="1"/>
      <c r="C517" s="1"/>
      <c r="D517" s="2"/>
      <c r="E517" s="1"/>
      <c r="F517" s="1"/>
      <c r="G517" s="1"/>
      <c r="H517" s="1"/>
      <c r="I517" s="1"/>
      <c r="J517" s="1"/>
      <c r="K517" s="1"/>
      <c r="L517" s="1"/>
      <c r="M517" s="1"/>
      <c r="N517" s="1"/>
      <c r="O517" s="1"/>
      <c r="P517" s="1"/>
      <c r="Q517" s="1"/>
      <c r="R517" s="1"/>
      <c r="S517" s="1"/>
      <c r="T517" s="1"/>
      <c r="U517" s="1"/>
      <c r="V517" s="1"/>
      <c r="W517" s="1"/>
      <c r="X517" s="1"/>
      <c r="Y517" s="1"/>
      <c r="Z517" s="1"/>
    </row>
    <row r="518" spans="1:26" ht="13.5" customHeight="1" x14ac:dyDescent="0.2">
      <c r="A518" s="1"/>
      <c r="B518" s="1"/>
      <c r="C518" s="1"/>
      <c r="D518" s="2"/>
      <c r="E518" s="1"/>
      <c r="F518" s="1"/>
      <c r="G518" s="1"/>
      <c r="H518" s="1"/>
      <c r="I518" s="1"/>
      <c r="J518" s="1"/>
      <c r="K518" s="1"/>
      <c r="L518" s="1"/>
      <c r="M518" s="1"/>
      <c r="N518" s="1"/>
      <c r="O518" s="1"/>
      <c r="P518" s="1"/>
      <c r="Q518" s="1"/>
      <c r="R518" s="1"/>
      <c r="S518" s="1"/>
      <c r="T518" s="1"/>
      <c r="U518" s="1"/>
      <c r="V518" s="1"/>
      <c r="W518" s="1"/>
      <c r="X518" s="1"/>
      <c r="Y518" s="1"/>
      <c r="Z518" s="1"/>
    </row>
    <row r="519" spans="1:26" ht="13.5" customHeight="1" x14ac:dyDescent="0.2">
      <c r="A519" s="1"/>
      <c r="B519" s="1"/>
      <c r="C519" s="1"/>
      <c r="D519" s="2"/>
      <c r="E519" s="1"/>
      <c r="F519" s="1"/>
      <c r="G519" s="1"/>
      <c r="H519" s="1"/>
      <c r="I519" s="1"/>
      <c r="J519" s="1"/>
      <c r="K519" s="1"/>
      <c r="L519" s="1"/>
      <c r="M519" s="1"/>
      <c r="N519" s="1"/>
      <c r="O519" s="1"/>
      <c r="P519" s="1"/>
      <c r="Q519" s="1"/>
      <c r="R519" s="1"/>
      <c r="S519" s="1"/>
      <c r="T519" s="1"/>
      <c r="U519" s="1"/>
      <c r="V519" s="1"/>
      <c r="W519" s="1"/>
      <c r="X519" s="1"/>
      <c r="Y519" s="1"/>
      <c r="Z519" s="1"/>
    </row>
    <row r="520" spans="1:26" ht="13.5" customHeight="1" x14ac:dyDescent="0.2">
      <c r="A520" s="1"/>
      <c r="B520" s="1"/>
      <c r="C520" s="1"/>
      <c r="D520" s="2"/>
      <c r="E520" s="1"/>
      <c r="F520" s="1"/>
      <c r="G520" s="1"/>
      <c r="H520" s="1"/>
      <c r="I520" s="1"/>
      <c r="J520" s="1"/>
      <c r="K520" s="1"/>
      <c r="L520" s="1"/>
      <c r="M520" s="1"/>
      <c r="N520" s="1"/>
      <c r="O520" s="1"/>
      <c r="P520" s="1"/>
      <c r="Q520" s="1"/>
      <c r="R520" s="1"/>
      <c r="S520" s="1"/>
      <c r="T520" s="1"/>
      <c r="U520" s="1"/>
      <c r="V520" s="1"/>
      <c r="W520" s="1"/>
      <c r="X520" s="1"/>
      <c r="Y520" s="1"/>
      <c r="Z520" s="1"/>
    </row>
    <row r="521" spans="1:26" ht="13.5" customHeight="1" x14ac:dyDescent="0.2">
      <c r="A521" s="1"/>
      <c r="B521" s="1"/>
      <c r="C521" s="1"/>
      <c r="D521" s="2"/>
      <c r="E521" s="1"/>
      <c r="F521" s="1"/>
      <c r="G521" s="1"/>
      <c r="H521" s="1"/>
      <c r="I521" s="1"/>
      <c r="J521" s="1"/>
      <c r="K521" s="1"/>
      <c r="L521" s="1"/>
      <c r="M521" s="1"/>
      <c r="N521" s="1"/>
      <c r="O521" s="1"/>
      <c r="P521" s="1"/>
      <c r="Q521" s="1"/>
      <c r="R521" s="1"/>
      <c r="S521" s="1"/>
      <c r="T521" s="1"/>
      <c r="U521" s="1"/>
      <c r="V521" s="1"/>
      <c r="W521" s="1"/>
      <c r="X521" s="1"/>
      <c r="Y521" s="1"/>
      <c r="Z521" s="1"/>
    </row>
    <row r="522" spans="1:26" ht="13.5" customHeight="1" x14ac:dyDescent="0.2">
      <c r="A522" s="1"/>
      <c r="B522" s="1"/>
      <c r="C522" s="1"/>
      <c r="D522" s="2"/>
      <c r="E522" s="1"/>
      <c r="F522" s="1"/>
      <c r="G522" s="1"/>
      <c r="H522" s="1"/>
      <c r="I522" s="1"/>
      <c r="J522" s="1"/>
      <c r="K522" s="1"/>
      <c r="L522" s="1"/>
      <c r="M522" s="1"/>
      <c r="N522" s="1"/>
      <c r="O522" s="1"/>
      <c r="P522" s="1"/>
      <c r="Q522" s="1"/>
      <c r="R522" s="1"/>
      <c r="S522" s="1"/>
      <c r="T522" s="1"/>
      <c r="U522" s="1"/>
      <c r="V522" s="1"/>
      <c r="W522" s="1"/>
      <c r="X522" s="1"/>
      <c r="Y522" s="1"/>
      <c r="Z522" s="1"/>
    </row>
    <row r="523" spans="1:26" ht="13.5" customHeight="1" x14ac:dyDescent="0.2">
      <c r="A523" s="1"/>
      <c r="B523" s="1"/>
      <c r="C523" s="1"/>
      <c r="D523" s="2"/>
      <c r="E523" s="1"/>
      <c r="F523" s="1"/>
      <c r="G523" s="1"/>
      <c r="H523" s="1"/>
      <c r="I523" s="1"/>
      <c r="J523" s="1"/>
      <c r="K523" s="1"/>
      <c r="L523" s="1"/>
      <c r="M523" s="1"/>
      <c r="N523" s="1"/>
      <c r="O523" s="1"/>
      <c r="P523" s="1"/>
      <c r="Q523" s="1"/>
      <c r="R523" s="1"/>
      <c r="S523" s="1"/>
      <c r="T523" s="1"/>
      <c r="U523" s="1"/>
      <c r="V523" s="1"/>
      <c r="W523" s="1"/>
      <c r="X523" s="1"/>
      <c r="Y523" s="1"/>
      <c r="Z523" s="1"/>
    </row>
    <row r="524" spans="1:26" ht="13.5" customHeight="1" x14ac:dyDescent="0.2">
      <c r="A524" s="1"/>
      <c r="B524" s="1"/>
      <c r="C524" s="1"/>
      <c r="D524" s="2"/>
      <c r="E524" s="1"/>
      <c r="F524" s="1"/>
      <c r="G524" s="1"/>
      <c r="H524" s="1"/>
      <c r="I524" s="1"/>
      <c r="J524" s="1"/>
      <c r="K524" s="1"/>
      <c r="L524" s="1"/>
      <c r="M524" s="1"/>
      <c r="N524" s="1"/>
      <c r="O524" s="1"/>
      <c r="P524" s="1"/>
      <c r="Q524" s="1"/>
      <c r="R524" s="1"/>
      <c r="S524" s="1"/>
      <c r="T524" s="1"/>
      <c r="U524" s="1"/>
      <c r="V524" s="1"/>
      <c r="W524" s="1"/>
      <c r="X524" s="1"/>
      <c r="Y524" s="1"/>
      <c r="Z524" s="1"/>
    </row>
    <row r="525" spans="1:26" ht="13.5" customHeight="1" x14ac:dyDescent="0.2">
      <c r="A525" s="1"/>
      <c r="B525" s="1"/>
      <c r="C525" s="1"/>
      <c r="D525" s="2"/>
      <c r="E525" s="1"/>
      <c r="F525" s="1"/>
      <c r="G525" s="1"/>
      <c r="H525" s="1"/>
      <c r="I525" s="1"/>
      <c r="J525" s="1"/>
      <c r="K525" s="1"/>
      <c r="L525" s="1"/>
      <c r="M525" s="1"/>
      <c r="N525" s="1"/>
      <c r="O525" s="1"/>
      <c r="P525" s="1"/>
      <c r="Q525" s="1"/>
      <c r="R525" s="1"/>
      <c r="S525" s="1"/>
      <c r="T525" s="1"/>
      <c r="U525" s="1"/>
      <c r="V525" s="1"/>
      <c r="W525" s="1"/>
      <c r="X525" s="1"/>
      <c r="Y525" s="1"/>
      <c r="Z525" s="1"/>
    </row>
    <row r="526" spans="1:26" ht="13.5" customHeight="1" x14ac:dyDescent="0.2">
      <c r="A526" s="1"/>
      <c r="B526" s="1"/>
      <c r="C526" s="1"/>
      <c r="D526" s="2"/>
      <c r="E526" s="1"/>
      <c r="F526" s="1"/>
      <c r="G526" s="1"/>
      <c r="H526" s="1"/>
      <c r="I526" s="1"/>
      <c r="J526" s="1"/>
      <c r="K526" s="1"/>
      <c r="L526" s="1"/>
      <c r="M526" s="1"/>
      <c r="N526" s="1"/>
      <c r="O526" s="1"/>
      <c r="P526" s="1"/>
      <c r="Q526" s="1"/>
      <c r="R526" s="1"/>
      <c r="S526" s="1"/>
      <c r="T526" s="1"/>
      <c r="U526" s="1"/>
      <c r="V526" s="1"/>
      <c r="W526" s="1"/>
      <c r="X526" s="1"/>
      <c r="Y526" s="1"/>
      <c r="Z526" s="1"/>
    </row>
    <row r="527" spans="1:26" ht="13.5" customHeight="1" x14ac:dyDescent="0.2">
      <c r="A527" s="1"/>
      <c r="B527" s="1"/>
      <c r="C527" s="1"/>
      <c r="D527" s="2"/>
      <c r="E527" s="1"/>
      <c r="F527" s="1"/>
      <c r="G527" s="1"/>
      <c r="H527" s="1"/>
      <c r="I527" s="1"/>
      <c r="J527" s="1"/>
      <c r="K527" s="1"/>
      <c r="L527" s="1"/>
      <c r="M527" s="1"/>
      <c r="N527" s="1"/>
      <c r="O527" s="1"/>
      <c r="P527" s="1"/>
      <c r="Q527" s="1"/>
      <c r="R527" s="1"/>
      <c r="S527" s="1"/>
      <c r="T527" s="1"/>
      <c r="U527" s="1"/>
      <c r="V527" s="1"/>
      <c r="W527" s="1"/>
      <c r="X527" s="1"/>
      <c r="Y527" s="1"/>
      <c r="Z527" s="1"/>
    </row>
    <row r="528" spans="1:26" ht="13.5" customHeight="1" x14ac:dyDescent="0.2">
      <c r="A528" s="1"/>
      <c r="B528" s="1"/>
      <c r="C528" s="1"/>
      <c r="D528" s="2"/>
      <c r="E528" s="1"/>
      <c r="F528" s="1"/>
      <c r="G528" s="1"/>
      <c r="H528" s="1"/>
      <c r="I528" s="1"/>
      <c r="J528" s="1"/>
      <c r="K528" s="1"/>
      <c r="L528" s="1"/>
      <c r="M528" s="1"/>
      <c r="N528" s="1"/>
      <c r="O528" s="1"/>
      <c r="P528" s="1"/>
      <c r="Q528" s="1"/>
      <c r="R528" s="1"/>
      <c r="S528" s="1"/>
      <c r="T528" s="1"/>
      <c r="U528" s="1"/>
      <c r="V528" s="1"/>
      <c r="W528" s="1"/>
      <c r="X528" s="1"/>
      <c r="Y528" s="1"/>
      <c r="Z528" s="1"/>
    </row>
    <row r="529" spans="1:26" ht="13.5" customHeight="1" x14ac:dyDescent="0.2">
      <c r="A529" s="1"/>
      <c r="B529" s="1"/>
      <c r="C529" s="1"/>
      <c r="D529" s="2"/>
      <c r="E529" s="1"/>
      <c r="F529" s="1"/>
      <c r="G529" s="1"/>
      <c r="H529" s="1"/>
      <c r="I529" s="1"/>
      <c r="J529" s="1"/>
      <c r="K529" s="1"/>
      <c r="L529" s="1"/>
      <c r="M529" s="1"/>
      <c r="N529" s="1"/>
      <c r="O529" s="1"/>
      <c r="P529" s="1"/>
      <c r="Q529" s="1"/>
      <c r="R529" s="1"/>
      <c r="S529" s="1"/>
      <c r="T529" s="1"/>
      <c r="U529" s="1"/>
      <c r="V529" s="1"/>
      <c r="W529" s="1"/>
      <c r="X529" s="1"/>
      <c r="Y529" s="1"/>
      <c r="Z529" s="1"/>
    </row>
    <row r="530" spans="1:26" ht="13.5" customHeight="1" x14ac:dyDescent="0.2">
      <c r="A530" s="1"/>
      <c r="B530" s="1"/>
      <c r="C530" s="1"/>
      <c r="D530" s="2"/>
      <c r="E530" s="1"/>
      <c r="F530" s="1"/>
      <c r="G530" s="1"/>
      <c r="H530" s="1"/>
      <c r="I530" s="1"/>
      <c r="J530" s="1"/>
      <c r="K530" s="1"/>
      <c r="L530" s="1"/>
      <c r="M530" s="1"/>
      <c r="N530" s="1"/>
      <c r="O530" s="1"/>
      <c r="P530" s="1"/>
      <c r="Q530" s="1"/>
      <c r="R530" s="1"/>
      <c r="S530" s="1"/>
      <c r="T530" s="1"/>
      <c r="U530" s="1"/>
      <c r="V530" s="1"/>
      <c r="W530" s="1"/>
      <c r="X530" s="1"/>
      <c r="Y530" s="1"/>
      <c r="Z530" s="1"/>
    </row>
    <row r="531" spans="1:26" ht="13.5" customHeight="1" x14ac:dyDescent="0.2">
      <c r="A531" s="1"/>
      <c r="B531" s="1"/>
      <c r="C531" s="1"/>
      <c r="D531" s="2"/>
      <c r="E531" s="1"/>
      <c r="F531" s="1"/>
      <c r="G531" s="1"/>
      <c r="H531" s="1"/>
      <c r="I531" s="1"/>
      <c r="J531" s="1"/>
      <c r="K531" s="1"/>
      <c r="L531" s="1"/>
      <c r="M531" s="1"/>
      <c r="N531" s="1"/>
      <c r="O531" s="1"/>
      <c r="P531" s="1"/>
      <c r="Q531" s="1"/>
      <c r="R531" s="1"/>
      <c r="S531" s="1"/>
      <c r="T531" s="1"/>
      <c r="U531" s="1"/>
      <c r="V531" s="1"/>
      <c r="W531" s="1"/>
      <c r="X531" s="1"/>
      <c r="Y531" s="1"/>
      <c r="Z531" s="1"/>
    </row>
    <row r="532" spans="1:26" ht="13.5" customHeight="1" x14ac:dyDescent="0.2">
      <c r="A532" s="1"/>
      <c r="B532" s="1"/>
      <c r="C532" s="1"/>
      <c r="D532" s="2"/>
      <c r="E532" s="1"/>
      <c r="F532" s="1"/>
      <c r="G532" s="1"/>
      <c r="H532" s="1"/>
      <c r="I532" s="1"/>
      <c r="J532" s="1"/>
      <c r="K532" s="1"/>
      <c r="L532" s="1"/>
      <c r="M532" s="1"/>
      <c r="N532" s="1"/>
      <c r="O532" s="1"/>
      <c r="P532" s="1"/>
      <c r="Q532" s="1"/>
      <c r="R532" s="1"/>
      <c r="S532" s="1"/>
      <c r="T532" s="1"/>
      <c r="U532" s="1"/>
      <c r="V532" s="1"/>
      <c r="W532" s="1"/>
      <c r="X532" s="1"/>
      <c r="Y532" s="1"/>
      <c r="Z532" s="1"/>
    </row>
    <row r="533" spans="1:26" ht="13.5" customHeight="1" x14ac:dyDescent="0.2">
      <c r="A533" s="1"/>
      <c r="B533" s="1"/>
      <c r="C533" s="1"/>
      <c r="D533" s="2"/>
      <c r="E533" s="1"/>
      <c r="F533" s="1"/>
      <c r="G533" s="1"/>
      <c r="H533" s="1"/>
      <c r="I533" s="1"/>
      <c r="J533" s="1"/>
      <c r="K533" s="1"/>
      <c r="L533" s="1"/>
      <c r="M533" s="1"/>
      <c r="N533" s="1"/>
      <c r="O533" s="1"/>
      <c r="P533" s="1"/>
      <c r="Q533" s="1"/>
      <c r="R533" s="1"/>
      <c r="S533" s="1"/>
      <c r="T533" s="1"/>
      <c r="U533" s="1"/>
      <c r="V533" s="1"/>
      <c r="W533" s="1"/>
      <c r="X533" s="1"/>
      <c r="Y533" s="1"/>
      <c r="Z533" s="1"/>
    </row>
    <row r="534" spans="1:26" ht="13.5" customHeight="1" x14ac:dyDescent="0.2">
      <c r="A534" s="1"/>
      <c r="B534" s="1"/>
      <c r="C534" s="1"/>
      <c r="D534" s="2"/>
      <c r="E534" s="1"/>
      <c r="F534" s="1"/>
      <c r="G534" s="1"/>
      <c r="H534" s="1"/>
      <c r="I534" s="1"/>
      <c r="J534" s="1"/>
      <c r="K534" s="1"/>
      <c r="L534" s="1"/>
      <c r="M534" s="1"/>
      <c r="N534" s="1"/>
      <c r="O534" s="1"/>
      <c r="P534" s="1"/>
      <c r="Q534" s="1"/>
      <c r="R534" s="1"/>
      <c r="S534" s="1"/>
      <c r="T534" s="1"/>
      <c r="U534" s="1"/>
      <c r="V534" s="1"/>
      <c r="W534" s="1"/>
      <c r="X534" s="1"/>
      <c r="Y534" s="1"/>
      <c r="Z534" s="1"/>
    </row>
    <row r="535" spans="1:26" ht="13.5" customHeight="1" x14ac:dyDescent="0.2">
      <c r="A535" s="1"/>
      <c r="B535" s="1"/>
      <c r="C535" s="1"/>
      <c r="D535" s="2"/>
      <c r="E535" s="1"/>
      <c r="F535" s="1"/>
      <c r="G535" s="1"/>
      <c r="H535" s="1"/>
      <c r="I535" s="1"/>
      <c r="J535" s="1"/>
      <c r="K535" s="1"/>
      <c r="L535" s="1"/>
      <c r="M535" s="1"/>
      <c r="N535" s="1"/>
      <c r="O535" s="1"/>
      <c r="P535" s="1"/>
      <c r="Q535" s="1"/>
      <c r="R535" s="1"/>
      <c r="S535" s="1"/>
      <c r="T535" s="1"/>
      <c r="U535" s="1"/>
      <c r="V535" s="1"/>
      <c r="W535" s="1"/>
      <c r="X535" s="1"/>
      <c r="Y535" s="1"/>
      <c r="Z535" s="1"/>
    </row>
    <row r="536" spans="1:26" ht="13.5" customHeight="1" x14ac:dyDescent="0.2">
      <c r="A536" s="1"/>
      <c r="B536" s="1"/>
      <c r="C536" s="1"/>
      <c r="D536" s="2"/>
      <c r="E536" s="1"/>
      <c r="F536" s="1"/>
      <c r="G536" s="1"/>
      <c r="H536" s="1"/>
      <c r="I536" s="1"/>
      <c r="J536" s="1"/>
      <c r="K536" s="1"/>
      <c r="L536" s="1"/>
      <c r="M536" s="1"/>
      <c r="N536" s="1"/>
      <c r="O536" s="1"/>
      <c r="P536" s="1"/>
      <c r="Q536" s="1"/>
      <c r="R536" s="1"/>
      <c r="S536" s="1"/>
      <c r="T536" s="1"/>
      <c r="U536" s="1"/>
      <c r="V536" s="1"/>
      <c r="W536" s="1"/>
      <c r="X536" s="1"/>
      <c r="Y536" s="1"/>
      <c r="Z536" s="1"/>
    </row>
    <row r="537" spans="1:26" ht="13.5" customHeight="1" x14ac:dyDescent="0.2">
      <c r="A537" s="1"/>
      <c r="B537" s="1"/>
      <c r="C537" s="1"/>
      <c r="D537" s="2"/>
      <c r="E537" s="1"/>
      <c r="F537" s="1"/>
      <c r="G537" s="1"/>
      <c r="H537" s="1"/>
      <c r="I537" s="1"/>
      <c r="J537" s="1"/>
      <c r="K537" s="1"/>
      <c r="L537" s="1"/>
      <c r="M537" s="1"/>
      <c r="N537" s="1"/>
      <c r="O537" s="1"/>
      <c r="P537" s="1"/>
      <c r="Q537" s="1"/>
      <c r="R537" s="1"/>
      <c r="S537" s="1"/>
      <c r="T537" s="1"/>
      <c r="U537" s="1"/>
      <c r="V537" s="1"/>
      <c r="W537" s="1"/>
      <c r="X537" s="1"/>
      <c r="Y537" s="1"/>
      <c r="Z537" s="1"/>
    </row>
    <row r="538" spans="1:26" ht="13.5" customHeight="1" x14ac:dyDescent="0.2">
      <c r="A538" s="1"/>
      <c r="B538" s="1"/>
      <c r="C538" s="1"/>
      <c r="D538" s="2"/>
      <c r="E538" s="1"/>
      <c r="F538" s="1"/>
      <c r="G538" s="1"/>
      <c r="H538" s="1"/>
      <c r="I538" s="1"/>
      <c r="J538" s="1"/>
      <c r="K538" s="1"/>
      <c r="L538" s="1"/>
      <c r="M538" s="1"/>
      <c r="N538" s="1"/>
      <c r="O538" s="1"/>
      <c r="P538" s="1"/>
      <c r="Q538" s="1"/>
      <c r="R538" s="1"/>
      <c r="S538" s="1"/>
      <c r="T538" s="1"/>
      <c r="U538" s="1"/>
      <c r="V538" s="1"/>
      <c r="W538" s="1"/>
      <c r="X538" s="1"/>
      <c r="Y538" s="1"/>
      <c r="Z538" s="1"/>
    </row>
    <row r="539" spans="1:26" ht="13.5" customHeight="1" x14ac:dyDescent="0.2">
      <c r="A539" s="1"/>
      <c r="B539" s="1"/>
      <c r="C539" s="1"/>
      <c r="D539" s="2"/>
      <c r="E539" s="1"/>
      <c r="F539" s="1"/>
      <c r="G539" s="1"/>
      <c r="H539" s="1"/>
      <c r="I539" s="1"/>
      <c r="J539" s="1"/>
      <c r="K539" s="1"/>
      <c r="L539" s="1"/>
      <c r="M539" s="1"/>
      <c r="N539" s="1"/>
      <c r="O539" s="1"/>
      <c r="P539" s="1"/>
      <c r="Q539" s="1"/>
      <c r="R539" s="1"/>
      <c r="S539" s="1"/>
      <c r="T539" s="1"/>
      <c r="U539" s="1"/>
      <c r="V539" s="1"/>
      <c r="W539" s="1"/>
      <c r="X539" s="1"/>
      <c r="Y539" s="1"/>
      <c r="Z539" s="1"/>
    </row>
    <row r="540" spans="1:26" ht="13.5" customHeight="1" x14ac:dyDescent="0.2">
      <c r="A540" s="1"/>
      <c r="B540" s="1"/>
      <c r="C540" s="1"/>
      <c r="D540" s="2"/>
      <c r="E540" s="1"/>
      <c r="F540" s="1"/>
      <c r="G540" s="1"/>
      <c r="H540" s="1"/>
      <c r="I540" s="1"/>
      <c r="J540" s="1"/>
      <c r="K540" s="1"/>
      <c r="L540" s="1"/>
      <c r="M540" s="1"/>
      <c r="N540" s="1"/>
      <c r="O540" s="1"/>
      <c r="P540" s="1"/>
      <c r="Q540" s="1"/>
      <c r="R540" s="1"/>
      <c r="S540" s="1"/>
      <c r="T540" s="1"/>
      <c r="U540" s="1"/>
      <c r="V540" s="1"/>
      <c r="W540" s="1"/>
      <c r="X540" s="1"/>
      <c r="Y540" s="1"/>
      <c r="Z540" s="1"/>
    </row>
    <row r="541" spans="1:26" ht="13.5" customHeight="1" x14ac:dyDescent="0.2">
      <c r="A541" s="1"/>
      <c r="B541" s="1"/>
      <c r="C541" s="1"/>
      <c r="D541" s="2"/>
      <c r="E541" s="1"/>
      <c r="F541" s="1"/>
      <c r="G541" s="1"/>
      <c r="H541" s="1"/>
      <c r="I541" s="1"/>
      <c r="J541" s="1"/>
      <c r="K541" s="1"/>
      <c r="L541" s="1"/>
      <c r="M541" s="1"/>
      <c r="N541" s="1"/>
      <c r="O541" s="1"/>
      <c r="P541" s="1"/>
      <c r="Q541" s="1"/>
      <c r="R541" s="1"/>
      <c r="S541" s="1"/>
      <c r="T541" s="1"/>
      <c r="U541" s="1"/>
      <c r="V541" s="1"/>
      <c r="W541" s="1"/>
      <c r="X541" s="1"/>
      <c r="Y541" s="1"/>
      <c r="Z541" s="1"/>
    </row>
    <row r="542" spans="1:26" ht="13.5" customHeight="1" x14ac:dyDescent="0.2">
      <c r="A542" s="1"/>
      <c r="B542" s="1"/>
      <c r="C542" s="1"/>
      <c r="D542" s="2"/>
      <c r="E542" s="1"/>
      <c r="F542" s="1"/>
      <c r="G542" s="1"/>
      <c r="H542" s="1"/>
      <c r="I542" s="1"/>
      <c r="J542" s="1"/>
      <c r="K542" s="1"/>
      <c r="L542" s="1"/>
      <c r="M542" s="1"/>
      <c r="N542" s="1"/>
      <c r="O542" s="1"/>
      <c r="P542" s="1"/>
      <c r="Q542" s="1"/>
      <c r="R542" s="1"/>
      <c r="S542" s="1"/>
      <c r="T542" s="1"/>
      <c r="U542" s="1"/>
      <c r="V542" s="1"/>
      <c r="W542" s="1"/>
      <c r="X542" s="1"/>
      <c r="Y542" s="1"/>
      <c r="Z542" s="1"/>
    </row>
    <row r="543" spans="1:26" ht="13.5" customHeight="1" x14ac:dyDescent="0.2">
      <c r="A543" s="1"/>
      <c r="B543" s="1"/>
      <c r="C543" s="1"/>
      <c r="D543" s="2"/>
      <c r="E543" s="1"/>
      <c r="F543" s="1"/>
      <c r="G543" s="1"/>
      <c r="H543" s="1"/>
      <c r="I543" s="1"/>
      <c r="J543" s="1"/>
      <c r="K543" s="1"/>
      <c r="L543" s="1"/>
      <c r="M543" s="1"/>
      <c r="N543" s="1"/>
      <c r="O543" s="1"/>
      <c r="P543" s="1"/>
      <c r="Q543" s="1"/>
      <c r="R543" s="1"/>
      <c r="S543" s="1"/>
      <c r="T543" s="1"/>
      <c r="U543" s="1"/>
      <c r="V543" s="1"/>
      <c r="W543" s="1"/>
      <c r="X543" s="1"/>
      <c r="Y543" s="1"/>
      <c r="Z543" s="1"/>
    </row>
    <row r="544" spans="1:26" ht="13.5" customHeight="1" x14ac:dyDescent="0.2">
      <c r="A544" s="1"/>
      <c r="B544" s="1"/>
      <c r="C544" s="1"/>
      <c r="D544" s="2"/>
      <c r="E544" s="1"/>
      <c r="F544" s="1"/>
      <c r="G544" s="1"/>
      <c r="H544" s="1"/>
      <c r="I544" s="1"/>
      <c r="J544" s="1"/>
      <c r="K544" s="1"/>
      <c r="L544" s="1"/>
      <c r="M544" s="1"/>
      <c r="N544" s="1"/>
      <c r="O544" s="1"/>
      <c r="P544" s="1"/>
      <c r="Q544" s="1"/>
      <c r="R544" s="1"/>
      <c r="S544" s="1"/>
      <c r="T544" s="1"/>
      <c r="U544" s="1"/>
      <c r="V544" s="1"/>
      <c r="W544" s="1"/>
      <c r="X544" s="1"/>
      <c r="Y544" s="1"/>
      <c r="Z544" s="1"/>
    </row>
    <row r="545" spans="1:26" ht="13.5" customHeight="1" x14ac:dyDescent="0.2">
      <c r="A545" s="1"/>
      <c r="B545" s="1"/>
      <c r="C545" s="1"/>
      <c r="D545" s="2"/>
      <c r="E545" s="1"/>
      <c r="F545" s="1"/>
      <c r="G545" s="1"/>
      <c r="H545" s="1"/>
      <c r="I545" s="1"/>
      <c r="J545" s="1"/>
      <c r="K545" s="1"/>
      <c r="L545" s="1"/>
      <c r="M545" s="1"/>
      <c r="N545" s="1"/>
      <c r="O545" s="1"/>
      <c r="P545" s="1"/>
      <c r="Q545" s="1"/>
      <c r="R545" s="1"/>
      <c r="S545" s="1"/>
      <c r="T545" s="1"/>
      <c r="U545" s="1"/>
      <c r="V545" s="1"/>
      <c r="W545" s="1"/>
      <c r="X545" s="1"/>
      <c r="Y545" s="1"/>
      <c r="Z545" s="1"/>
    </row>
    <row r="546" spans="1:26" ht="13.5" customHeight="1" x14ac:dyDescent="0.2">
      <c r="A546" s="1"/>
      <c r="B546" s="1"/>
      <c r="C546" s="1"/>
      <c r="D546" s="2"/>
      <c r="E546" s="1"/>
      <c r="F546" s="1"/>
      <c r="G546" s="1"/>
      <c r="H546" s="1"/>
      <c r="I546" s="1"/>
      <c r="J546" s="1"/>
      <c r="K546" s="1"/>
      <c r="L546" s="1"/>
      <c r="M546" s="1"/>
      <c r="N546" s="1"/>
      <c r="O546" s="1"/>
      <c r="P546" s="1"/>
      <c r="Q546" s="1"/>
      <c r="R546" s="1"/>
      <c r="S546" s="1"/>
      <c r="T546" s="1"/>
      <c r="U546" s="1"/>
      <c r="V546" s="1"/>
      <c r="W546" s="1"/>
      <c r="X546" s="1"/>
      <c r="Y546" s="1"/>
      <c r="Z546" s="1"/>
    </row>
    <row r="547" spans="1:26" ht="13.5" customHeight="1" x14ac:dyDescent="0.2">
      <c r="A547" s="1"/>
      <c r="B547" s="1"/>
      <c r="C547" s="1"/>
      <c r="D547" s="2"/>
      <c r="E547" s="1"/>
      <c r="F547" s="1"/>
      <c r="G547" s="1"/>
      <c r="H547" s="1"/>
      <c r="I547" s="1"/>
      <c r="J547" s="1"/>
      <c r="K547" s="1"/>
      <c r="L547" s="1"/>
      <c r="M547" s="1"/>
      <c r="N547" s="1"/>
      <c r="O547" s="1"/>
      <c r="P547" s="1"/>
      <c r="Q547" s="1"/>
      <c r="R547" s="1"/>
      <c r="S547" s="1"/>
      <c r="T547" s="1"/>
      <c r="U547" s="1"/>
      <c r="V547" s="1"/>
      <c r="W547" s="1"/>
      <c r="X547" s="1"/>
      <c r="Y547" s="1"/>
      <c r="Z547" s="1"/>
    </row>
    <row r="548" spans="1:26" ht="13.5" customHeight="1" x14ac:dyDescent="0.2">
      <c r="A548" s="1"/>
      <c r="B548" s="1"/>
      <c r="C548" s="1"/>
      <c r="D548" s="2"/>
      <c r="E548" s="1"/>
      <c r="F548" s="1"/>
      <c r="G548" s="1"/>
      <c r="H548" s="1"/>
      <c r="I548" s="1"/>
      <c r="J548" s="1"/>
      <c r="K548" s="1"/>
      <c r="L548" s="1"/>
      <c r="M548" s="1"/>
      <c r="N548" s="1"/>
      <c r="O548" s="1"/>
      <c r="P548" s="1"/>
      <c r="Q548" s="1"/>
      <c r="R548" s="1"/>
      <c r="S548" s="1"/>
      <c r="T548" s="1"/>
      <c r="U548" s="1"/>
      <c r="V548" s="1"/>
      <c r="W548" s="1"/>
      <c r="X548" s="1"/>
      <c r="Y548" s="1"/>
      <c r="Z548" s="1"/>
    </row>
    <row r="549" spans="1:26" ht="13.5" customHeight="1" x14ac:dyDescent="0.2">
      <c r="A549" s="1"/>
      <c r="B549" s="1"/>
      <c r="C549" s="1"/>
      <c r="D549" s="2"/>
      <c r="E549" s="1"/>
      <c r="F549" s="1"/>
      <c r="G549" s="1"/>
      <c r="H549" s="1"/>
      <c r="I549" s="1"/>
      <c r="J549" s="1"/>
      <c r="K549" s="1"/>
      <c r="L549" s="1"/>
      <c r="M549" s="1"/>
      <c r="N549" s="1"/>
      <c r="O549" s="1"/>
      <c r="P549" s="1"/>
      <c r="Q549" s="1"/>
      <c r="R549" s="1"/>
      <c r="S549" s="1"/>
      <c r="T549" s="1"/>
      <c r="U549" s="1"/>
      <c r="V549" s="1"/>
      <c r="W549" s="1"/>
      <c r="X549" s="1"/>
      <c r="Y549" s="1"/>
      <c r="Z549" s="1"/>
    </row>
    <row r="550" spans="1:26" ht="13.5" customHeight="1" x14ac:dyDescent="0.2">
      <c r="A550" s="1"/>
      <c r="B550" s="1"/>
      <c r="C550" s="1"/>
      <c r="D550" s="2"/>
      <c r="E550" s="1"/>
      <c r="F550" s="1"/>
      <c r="G550" s="1"/>
      <c r="H550" s="1"/>
      <c r="I550" s="1"/>
      <c r="J550" s="1"/>
      <c r="K550" s="1"/>
      <c r="L550" s="1"/>
      <c r="M550" s="1"/>
      <c r="N550" s="1"/>
      <c r="O550" s="1"/>
      <c r="P550" s="1"/>
      <c r="Q550" s="1"/>
      <c r="R550" s="1"/>
      <c r="S550" s="1"/>
      <c r="T550" s="1"/>
      <c r="U550" s="1"/>
      <c r="V550" s="1"/>
      <c r="W550" s="1"/>
      <c r="X550" s="1"/>
      <c r="Y550" s="1"/>
      <c r="Z550" s="1"/>
    </row>
    <row r="551" spans="1:26" ht="13.5" customHeight="1" x14ac:dyDescent="0.2">
      <c r="A551" s="1"/>
      <c r="B551" s="1"/>
      <c r="C551" s="1"/>
      <c r="D551" s="2"/>
      <c r="E551" s="1"/>
      <c r="F551" s="1"/>
      <c r="G551" s="1"/>
      <c r="H551" s="1"/>
      <c r="I551" s="1"/>
      <c r="J551" s="1"/>
      <c r="K551" s="1"/>
      <c r="L551" s="1"/>
      <c r="M551" s="1"/>
      <c r="N551" s="1"/>
      <c r="O551" s="1"/>
      <c r="P551" s="1"/>
      <c r="Q551" s="1"/>
      <c r="R551" s="1"/>
      <c r="S551" s="1"/>
      <c r="T551" s="1"/>
      <c r="U551" s="1"/>
      <c r="V551" s="1"/>
      <c r="W551" s="1"/>
      <c r="X551" s="1"/>
      <c r="Y551" s="1"/>
      <c r="Z551" s="1"/>
    </row>
    <row r="552" spans="1:26" ht="13.5" customHeight="1" x14ac:dyDescent="0.2">
      <c r="A552" s="1"/>
      <c r="B552" s="1"/>
      <c r="C552" s="1"/>
      <c r="D552" s="2"/>
      <c r="E552" s="1"/>
      <c r="F552" s="1"/>
      <c r="G552" s="1"/>
      <c r="H552" s="1"/>
      <c r="I552" s="1"/>
      <c r="J552" s="1"/>
      <c r="K552" s="1"/>
      <c r="L552" s="1"/>
      <c r="M552" s="1"/>
      <c r="N552" s="1"/>
      <c r="O552" s="1"/>
      <c r="P552" s="1"/>
      <c r="Q552" s="1"/>
      <c r="R552" s="1"/>
      <c r="S552" s="1"/>
      <c r="T552" s="1"/>
      <c r="U552" s="1"/>
      <c r="V552" s="1"/>
      <c r="W552" s="1"/>
      <c r="X552" s="1"/>
      <c r="Y552" s="1"/>
      <c r="Z552" s="1"/>
    </row>
    <row r="553" spans="1:26" ht="13.5" customHeight="1" x14ac:dyDescent="0.2">
      <c r="A553" s="1"/>
      <c r="B553" s="1"/>
      <c r="C553" s="1"/>
      <c r="D553" s="2"/>
      <c r="E553" s="1"/>
      <c r="F553" s="1"/>
      <c r="G553" s="1"/>
      <c r="H553" s="1"/>
      <c r="I553" s="1"/>
      <c r="J553" s="1"/>
      <c r="K553" s="1"/>
      <c r="L553" s="1"/>
      <c r="M553" s="1"/>
      <c r="N553" s="1"/>
      <c r="O553" s="1"/>
      <c r="P553" s="1"/>
      <c r="Q553" s="1"/>
      <c r="R553" s="1"/>
      <c r="S553" s="1"/>
      <c r="T553" s="1"/>
      <c r="U553" s="1"/>
      <c r="V553" s="1"/>
      <c r="W553" s="1"/>
      <c r="X553" s="1"/>
      <c r="Y553" s="1"/>
      <c r="Z553" s="1"/>
    </row>
    <row r="554" spans="1:26" ht="13.5" customHeight="1" x14ac:dyDescent="0.2">
      <c r="A554" s="1"/>
      <c r="B554" s="1"/>
      <c r="C554" s="1"/>
      <c r="D554" s="2"/>
      <c r="E554" s="1"/>
      <c r="F554" s="1"/>
      <c r="G554" s="1"/>
      <c r="H554" s="1"/>
      <c r="I554" s="1"/>
      <c r="J554" s="1"/>
      <c r="K554" s="1"/>
      <c r="L554" s="1"/>
      <c r="M554" s="1"/>
      <c r="N554" s="1"/>
      <c r="O554" s="1"/>
      <c r="P554" s="1"/>
      <c r="Q554" s="1"/>
      <c r="R554" s="1"/>
      <c r="S554" s="1"/>
      <c r="T554" s="1"/>
      <c r="U554" s="1"/>
      <c r="V554" s="1"/>
      <c r="W554" s="1"/>
      <c r="X554" s="1"/>
      <c r="Y554" s="1"/>
      <c r="Z554" s="1"/>
    </row>
    <row r="555" spans="1:26" ht="13.5" customHeight="1" x14ac:dyDescent="0.2">
      <c r="A555" s="1"/>
      <c r="B555" s="1"/>
      <c r="C555" s="1"/>
      <c r="D555" s="2"/>
      <c r="E555" s="1"/>
      <c r="F555" s="1"/>
      <c r="G555" s="1"/>
      <c r="H555" s="1"/>
      <c r="I555" s="1"/>
      <c r="J555" s="1"/>
      <c r="K555" s="1"/>
      <c r="L555" s="1"/>
      <c r="M555" s="1"/>
      <c r="N555" s="1"/>
      <c r="O555" s="1"/>
      <c r="P555" s="1"/>
      <c r="Q555" s="1"/>
      <c r="R555" s="1"/>
      <c r="S555" s="1"/>
      <c r="T555" s="1"/>
      <c r="U555" s="1"/>
      <c r="V555" s="1"/>
      <c r="W555" s="1"/>
      <c r="X555" s="1"/>
      <c r="Y555" s="1"/>
      <c r="Z555" s="1"/>
    </row>
    <row r="556" spans="1:26" ht="13.5" customHeight="1" x14ac:dyDescent="0.2">
      <c r="A556" s="1"/>
      <c r="B556" s="1"/>
      <c r="C556" s="1"/>
      <c r="D556" s="2"/>
      <c r="E556" s="1"/>
      <c r="F556" s="1"/>
      <c r="G556" s="1"/>
      <c r="H556" s="1"/>
      <c r="I556" s="1"/>
      <c r="J556" s="1"/>
      <c r="K556" s="1"/>
      <c r="L556" s="1"/>
      <c r="M556" s="1"/>
      <c r="N556" s="1"/>
      <c r="O556" s="1"/>
      <c r="P556" s="1"/>
      <c r="Q556" s="1"/>
      <c r="R556" s="1"/>
      <c r="S556" s="1"/>
      <c r="T556" s="1"/>
      <c r="U556" s="1"/>
      <c r="V556" s="1"/>
      <c r="W556" s="1"/>
      <c r="X556" s="1"/>
      <c r="Y556" s="1"/>
      <c r="Z556" s="1"/>
    </row>
    <row r="557" spans="1:26" ht="13.5" customHeight="1" x14ac:dyDescent="0.2">
      <c r="A557" s="1"/>
      <c r="B557" s="1"/>
      <c r="C557" s="1"/>
      <c r="D557" s="2"/>
      <c r="E557" s="1"/>
      <c r="F557" s="1"/>
      <c r="G557" s="1"/>
      <c r="H557" s="1"/>
      <c r="I557" s="1"/>
      <c r="J557" s="1"/>
      <c r="K557" s="1"/>
      <c r="L557" s="1"/>
      <c r="M557" s="1"/>
      <c r="N557" s="1"/>
      <c r="O557" s="1"/>
      <c r="P557" s="1"/>
      <c r="Q557" s="1"/>
      <c r="R557" s="1"/>
      <c r="S557" s="1"/>
      <c r="T557" s="1"/>
      <c r="U557" s="1"/>
      <c r="V557" s="1"/>
      <c r="W557" s="1"/>
      <c r="X557" s="1"/>
      <c r="Y557" s="1"/>
      <c r="Z557" s="1"/>
    </row>
    <row r="558" spans="1:26" ht="13.5" customHeight="1" x14ac:dyDescent="0.2">
      <c r="A558" s="1"/>
      <c r="B558" s="1"/>
      <c r="C558" s="1"/>
      <c r="D558" s="2"/>
      <c r="E558" s="1"/>
      <c r="F558" s="1"/>
      <c r="G558" s="1"/>
      <c r="H558" s="1"/>
      <c r="I558" s="1"/>
      <c r="J558" s="1"/>
      <c r="K558" s="1"/>
      <c r="L558" s="1"/>
      <c r="M558" s="1"/>
      <c r="N558" s="1"/>
      <c r="O558" s="1"/>
      <c r="P558" s="1"/>
      <c r="Q558" s="1"/>
      <c r="R558" s="1"/>
      <c r="S558" s="1"/>
      <c r="T558" s="1"/>
      <c r="U558" s="1"/>
      <c r="V558" s="1"/>
      <c r="W558" s="1"/>
      <c r="X558" s="1"/>
      <c r="Y558" s="1"/>
      <c r="Z558" s="1"/>
    </row>
    <row r="559" spans="1:26" ht="13.5" customHeight="1" x14ac:dyDescent="0.2">
      <c r="A559" s="1"/>
      <c r="B559" s="1"/>
      <c r="C559" s="1"/>
      <c r="D559" s="2"/>
      <c r="E559" s="1"/>
      <c r="F559" s="1"/>
      <c r="G559" s="1"/>
      <c r="H559" s="1"/>
      <c r="I559" s="1"/>
      <c r="J559" s="1"/>
      <c r="K559" s="1"/>
      <c r="L559" s="1"/>
      <c r="M559" s="1"/>
      <c r="N559" s="1"/>
      <c r="O559" s="1"/>
      <c r="P559" s="1"/>
      <c r="Q559" s="1"/>
      <c r="R559" s="1"/>
      <c r="S559" s="1"/>
      <c r="T559" s="1"/>
      <c r="U559" s="1"/>
      <c r="V559" s="1"/>
      <c r="W559" s="1"/>
      <c r="X559" s="1"/>
      <c r="Y559" s="1"/>
      <c r="Z559" s="1"/>
    </row>
    <row r="560" spans="1:26" ht="13.5" customHeight="1" x14ac:dyDescent="0.2">
      <c r="A560" s="1"/>
      <c r="B560" s="1"/>
      <c r="C560" s="1"/>
      <c r="D560" s="2"/>
      <c r="E560" s="1"/>
      <c r="F560" s="1"/>
      <c r="G560" s="1"/>
      <c r="H560" s="1"/>
      <c r="I560" s="1"/>
      <c r="J560" s="1"/>
      <c r="K560" s="1"/>
      <c r="L560" s="1"/>
      <c r="M560" s="1"/>
      <c r="N560" s="1"/>
      <c r="O560" s="1"/>
      <c r="P560" s="1"/>
      <c r="Q560" s="1"/>
      <c r="R560" s="1"/>
      <c r="S560" s="1"/>
      <c r="T560" s="1"/>
      <c r="U560" s="1"/>
      <c r="V560" s="1"/>
      <c r="W560" s="1"/>
      <c r="X560" s="1"/>
      <c r="Y560" s="1"/>
      <c r="Z560" s="1"/>
    </row>
    <row r="561" spans="1:26" ht="13.5" customHeight="1" x14ac:dyDescent="0.2">
      <c r="A561" s="1"/>
      <c r="B561" s="1"/>
      <c r="C561" s="1"/>
      <c r="D561" s="2"/>
      <c r="E561" s="1"/>
      <c r="F561" s="1"/>
      <c r="G561" s="1"/>
      <c r="H561" s="1"/>
      <c r="I561" s="1"/>
      <c r="J561" s="1"/>
      <c r="K561" s="1"/>
      <c r="L561" s="1"/>
      <c r="M561" s="1"/>
      <c r="N561" s="1"/>
      <c r="O561" s="1"/>
      <c r="P561" s="1"/>
      <c r="Q561" s="1"/>
      <c r="R561" s="1"/>
      <c r="S561" s="1"/>
      <c r="T561" s="1"/>
      <c r="U561" s="1"/>
      <c r="V561" s="1"/>
      <c r="W561" s="1"/>
      <c r="X561" s="1"/>
      <c r="Y561" s="1"/>
      <c r="Z561" s="1"/>
    </row>
    <row r="562" spans="1:26" ht="13.5" customHeight="1" x14ac:dyDescent="0.2">
      <c r="A562" s="1"/>
      <c r="B562" s="1"/>
      <c r="C562" s="1"/>
      <c r="D562" s="2"/>
      <c r="E562" s="1"/>
      <c r="F562" s="1"/>
      <c r="G562" s="1"/>
      <c r="H562" s="1"/>
      <c r="I562" s="1"/>
      <c r="J562" s="1"/>
      <c r="K562" s="1"/>
      <c r="L562" s="1"/>
      <c r="M562" s="1"/>
      <c r="N562" s="1"/>
      <c r="O562" s="1"/>
      <c r="P562" s="1"/>
      <c r="Q562" s="1"/>
      <c r="R562" s="1"/>
      <c r="S562" s="1"/>
      <c r="T562" s="1"/>
      <c r="U562" s="1"/>
      <c r="V562" s="1"/>
      <c r="W562" s="1"/>
      <c r="X562" s="1"/>
      <c r="Y562" s="1"/>
      <c r="Z562" s="1"/>
    </row>
    <row r="563" spans="1:26" ht="13.5" customHeight="1" x14ac:dyDescent="0.2">
      <c r="A563" s="1"/>
      <c r="B563" s="1"/>
      <c r="C563" s="1"/>
      <c r="D563" s="2"/>
      <c r="E563" s="1"/>
      <c r="F563" s="1"/>
      <c r="G563" s="1"/>
      <c r="H563" s="1"/>
      <c r="I563" s="1"/>
      <c r="J563" s="1"/>
      <c r="K563" s="1"/>
      <c r="L563" s="1"/>
      <c r="M563" s="1"/>
      <c r="N563" s="1"/>
      <c r="O563" s="1"/>
      <c r="P563" s="1"/>
      <c r="Q563" s="1"/>
      <c r="R563" s="1"/>
      <c r="S563" s="1"/>
      <c r="T563" s="1"/>
      <c r="U563" s="1"/>
      <c r="V563" s="1"/>
      <c r="W563" s="1"/>
      <c r="X563" s="1"/>
      <c r="Y563" s="1"/>
      <c r="Z563" s="1"/>
    </row>
    <row r="564" spans="1:26" ht="13.5" customHeight="1" x14ac:dyDescent="0.2">
      <c r="A564" s="1"/>
      <c r="B564" s="1"/>
      <c r="C564" s="1"/>
      <c r="D564" s="2"/>
      <c r="E564" s="1"/>
      <c r="F564" s="1"/>
      <c r="G564" s="1"/>
      <c r="H564" s="1"/>
      <c r="I564" s="1"/>
      <c r="J564" s="1"/>
      <c r="K564" s="1"/>
      <c r="L564" s="1"/>
      <c r="M564" s="1"/>
      <c r="N564" s="1"/>
      <c r="O564" s="1"/>
      <c r="P564" s="1"/>
      <c r="Q564" s="1"/>
      <c r="R564" s="1"/>
      <c r="S564" s="1"/>
      <c r="T564" s="1"/>
      <c r="U564" s="1"/>
      <c r="V564" s="1"/>
      <c r="W564" s="1"/>
      <c r="X564" s="1"/>
      <c r="Y564" s="1"/>
      <c r="Z564" s="1"/>
    </row>
    <row r="565" spans="1:26" ht="13.5" customHeight="1" x14ac:dyDescent="0.2">
      <c r="A565" s="1"/>
      <c r="B565" s="1"/>
      <c r="C565" s="1"/>
      <c r="D565" s="2"/>
      <c r="E565" s="1"/>
      <c r="F565" s="1"/>
      <c r="G565" s="1"/>
      <c r="H565" s="1"/>
      <c r="I565" s="1"/>
      <c r="J565" s="1"/>
      <c r="K565" s="1"/>
      <c r="L565" s="1"/>
      <c r="M565" s="1"/>
      <c r="N565" s="1"/>
      <c r="O565" s="1"/>
      <c r="P565" s="1"/>
      <c r="Q565" s="1"/>
      <c r="R565" s="1"/>
      <c r="S565" s="1"/>
      <c r="T565" s="1"/>
      <c r="U565" s="1"/>
      <c r="V565" s="1"/>
      <c r="W565" s="1"/>
      <c r="X565" s="1"/>
      <c r="Y565" s="1"/>
      <c r="Z565" s="1"/>
    </row>
    <row r="566" spans="1:26" ht="13.5" customHeight="1" x14ac:dyDescent="0.2">
      <c r="A566" s="1"/>
      <c r="B566" s="1"/>
      <c r="C566" s="1"/>
      <c r="D566" s="2"/>
      <c r="E566" s="1"/>
      <c r="F566" s="1"/>
      <c r="G566" s="1"/>
      <c r="H566" s="1"/>
      <c r="I566" s="1"/>
      <c r="J566" s="1"/>
      <c r="K566" s="1"/>
      <c r="L566" s="1"/>
      <c r="M566" s="1"/>
      <c r="N566" s="1"/>
      <c r="O566" s="1"/>
      <c r="P566" s="1"/>
      <c r="Q566" s="1"/>
      <c r="R566" s="1"/>
      <c r="S566" s="1"/>
      <c r="T566" s="1"/>
      <c r="U566" s="1"/>
      <c r="V566" s="1"/>
      <c r="W566" s="1"/>
      <c r="X566" s="1"/>
      <c r="Y566" s="1"/>
      <c r="Z566" s="1"/>
    </row>
    <row r="567" spans="1:26" ht="13.5" customHeight="1" x14ac:dyDescent="0.2">
      <c r="A567" s="1"/>
      <c r="B567" s="1"/>
      <c r="C567" s="1"/>
      <c r="D567" s="2"/>
      <c r="E567" s="1"/>
      <c r="F567" s="1"/>
      <c r="G567" s="1"/>
      <c r="H567" s="1"/>
      <c r="I567" s="1"/>
      <c r="J567" s="1"/>
      <c r="K567" s="1"/>
      <c r="L567" s="1"/>
      <c r="M567" s="1"/>
      <c r="N567" s="1"/>
      <c r="O567" s="1"/>
      <c r="P567" s="1"/>
      <c r="Q567" s="1"/>
      <c r="R567" s="1"/>
      <c r="S567" s="1"/>
      <c r="T567" s="1"/>
      <c r="U567" s="1"/>
      <c r="V567" s="1"/>
      <c r="W567" s="1"/>
      <c r="X567" s="1"/>
      <c r="Y567" s="1"/>
      <c r="Z567" s="1"/>
    </row>
    <row r="568" spans="1:26" ht="13.5" customHeight="1" x14ac:dyDescent="0.2">
      <c r="A568" s="1"/>
      <c r="B568" s="1"/>
      <c r="C568" s="1"/>
      <c r="D568" s="2"/>
      <c r="E568" s="1"/>
      <c r="F568" s="1"/>
      <c r="G568" s="1"/>
      <c r="H568" s="1"/>
      <c r="I568" s="1"/>
      <c r="J568" s="1"/>
      <c r="K568" s="1"/>
      <c r="L568" s="1"/>
      <c r="M568" s="1"/>
      <c r="N568" s="1"/>
      <c r="O568" s="1"/>
      <c r="P568" s="1"/>
      <c r="Q568" s="1"/>
      <c r="R568" s="1"/>
      <c r="S568" s="1"/>
      <c r="T568" s="1"/>
      <c r="U568" s="1"/>
      <c r="V568" s="1"/>
      <c r="W568" s="1"/>
      <c r="X568" s="1"/>
      <c r="Y568" s="1"/>
      <c r="Z568" s="1"/>
    </row>
    <row r="569" spans="1:26" ht="13.5" customHeight="1" x14ac:dyDescent="0.2">
      <c r="A569" s="1"/>
      <c r="B569" s="1"/>
      <c r="C569" s="1"/>
      <c r="D569" s="2"/>
      <c r="E569" s="1"/>
      <c r="F569" s="1"/>
      <c r="G569" s="1"/>
      <c r="H569" s="1"/>
      <c r="I569" s="1"/>
      <c r="J569" s="1"/>
      <c r="K569" s="1"/>
      <c r="L569" s="1"/>
      <c r="M569" s="1"/>
      <c r="N569" s="1"/>
      <c r="O569" s="1"/>
      <c r="P569" s="1"/>
      <c r="Q569" s="1"/>
      <c r="R569" s="1"/>
      <c r="S569" s="1"/>
      <c r="T569" s="1"/>
      <c r="U569" s="1"/>
      <c r="V569" s="1"/>
      <c r="W569" s="1"/>
      <c r="X569" s="1"/>
      <c r="Y569" s="1"/>
      <c r="Z569" s="1"/>
    </row>
    <row r="570" spans="1:26" ht="13.5" customHeight="1" x14ac:dyDescent="0.2">
      <c r="A570" s="1"/>
      <c r="B570" s="1"/>
      <c r="C570" s="1"/>
      <c r="D570" s="2"/>
      <c r="E570" s="1"/>
      <c r="F570" s="1"/>
      <c r="G570" s="1"/>
      <c r="H570" s="1"/>
      <c r="I570" s="1"/>
      <c r="J570" s="1"/>
      <c r="K570" s="1"/>
      <c r="L570" s="1"/>
      <c r="M570" s="1"/>
      <c r="N570" s="1"/>
      <c r="O570" s="1"/>
      <c r="P570" s="1"/>
      <c r="Q570" s="1"/>
      <c r="R570" s="1"/>
      <c r="S570" s="1"/>
      <c r="T570" s="1"/>
      <c r="U570" s="1"/>
      <c r="V570" s="1"/>
      <c r="W570" s="1"/>
      <c r="X570" s="1"/>
      <c r="Y570" s="1"/>
      <c r="Z570" s="1"/>
    </row>
    <row r="571" spans="1:26" ht="13.5" customHeight="1" x14ac:dyDescent="0.2">
      <c r="A571" s="1"/>
      <c r="B571" s="1"/>
      <c r="C571" s="1"/>
      <c r="D571" s="2"/>
      <c r="E571" s="1"/>
      <c r="F571" s="1"/>
      <c r="G571" s="1"/>
      <c r="H571" s="1"/>
      <c r="I571" s="1"/>
      <c r="J571" s="1"/>
      <c r="K571" s="1"/>
      <c r="L571" s="1"/>
      <c r="M571" s="1"/>
      <c r="N571" s="1"/>
      <c r="O571" s="1"/>
      <c r="P571" s="1"/>
      <c r="Q571" s="1"/>
      <c r="R571" s="1"/>
      <c r="S571" s="1"/>
      <c r="T571" s="1"/>
      <c r="U571" s="1"/>
      <c r="V571" s="1"/>
      <c r="W571" s="1"/>
      <c r="X571" s="1"/>
      <c r="Y571" s="1"/>
      <c r="Z571" s="1"/>
    </row>
    <row r="572" spans="1:26" ht="13.5" customHeight="1" x14ac:dyDescent="0.2">
      <c r="A572" s="1"/>
      <c r="B572" s="1"/>
      <c r="C572" s="1"/>
      <c r="D572" s="2"/>
      <c r="E572" s="1"/>
      <c r="F572" s="1"/>
      <c r="G572" s="1"/>
      <c r="H572" s="1"/>
      <c r="I572" s="1"/>
      <c r="J572" s="1"/>
      <c r="K572" s="1"/>
      <c r="L572" s="1"/>
      <c r="M572" s="1"/>
      <c r="N572" s="1"/>
      <c r="O572" s="1"/>
      <c r="P572" s="1"/>
      <c r="Q572" s="1"/>
      <c r="R572" s="1"/>
      <c r="S572" s="1"/>
      <c r="T572" s="1"/>
      <c r="U572" s="1"/>
      <c r="V572" s="1"/>
      <c r="W572" s="1"/>
      <c r="X572" s="1"/>
      <c r="Y572" s="1"/>
      <c r="Z572" s="1"/>
    </row>
    <row r="573" spans="1:26" ht="13.5" customHeight="1" x14ac:dyDescent="0.2">
      <c r="A573" s="1"/>
      <c r="B573" s="1"/>
      <c r="C573" s="1"/>
      <c r="D573" s="2"/>
      <c r="E573" s="1"/>
      <c r="F573" s="1"/>
      <c r="G573" s="1"/>
      <c r="H573" s="1"/>
      <c r="I573" s="1"/>
      <c r="J573" s="1"/>
      <c r="K573" s="1"/>
      <c r="L573" s="1"/>
      <c r="M573" s="1"/>
      <c r="N573" s="1"/>
      <c r="O573" s="1"/>
      <c r="P573" s="1"/>
      <c r="Q573" s="1"/>
      <c r="R573" s="1"/>
      <c r="S573" s="1"/>
      <c r="T573" s="1"/>
      <c r="U573" s="1"/>
      <c r="V573" s="1"/>
      <c r="W573" s="1"/>
      <c r="X573" s="1"/>
      <c r="Y573" s="1"/>
      <c r="Z573" s="1"/>
    </row>
    <row r="574" spans="1:26" ht="13.5" customHeight="1" x14ac:dyDescent="0.2">
      <c r="A574" s="1"/>
      <c r="B574" s="1"/>
      <c r="C574" s="1"/>
      <c r="D574" s="2"/>
      <c r="E574" s="1"/>
      <c r="F574" s="1"/>
      <c r="G574" s="1"/>
      <c r="H574" s="1"/>
      <c r="I574" s="1"/>
      <c r="J574" s="1"/>
      <c r="K574" s="1"/>
      <c r="L574" s="1"/>
      <c r="M574" s="1"/>
      <c r="N574" s="1"/>
      <c r="O574" s="1"/>
      <c r="P574" s="1"/>
      <c r="Q574" s="1"/>
      <c r="R574" s="1"/>
      <c r="S574" s="1"/>
      <c r="T574" s="1"/>
      <c r="U574" s="1"/>
      <c r="V574" s="1"/>
      <c r="W574" s="1"/>
      <c r="X574" s="1"/>
      <c r="Y574" s="1"/>
      <c r="Z574" s="1"/>
    </row>
    <row r="575" spans="1:26" ht="13.5" customHeight="1" x14ac:dyDescent="0.2">
      <c r="A575" s="1"/>
      <c r="B575" s="1"/>
      <c r="C575" s="1"/>
      <c r="D575" s="2"/>
      <c r="E575" s="1"/>
      <c r="F575" s="1"/>
      <c r="G575" s="1"/>
      <c r="H575" s="1"/>
      <c r="I575" s="1"/>
      <c r="J575" s="1"/>
      <c r="K575" s="1"/>
      <c r="L575" s="1"/>
      <c r="M575" s="1"/>
      <c r="N575" s="1"/>
      <c r="O575" s="1"/>
      <c r="P575" s="1"/>
      <c r="Q575" s="1"/>
      <c r="R575" s="1"/>
      <c r="S575" s="1"/>
      <c r="T575" s="1"/>
      <c r="U575" s="1"/>
      <c r="V575" s="1"/>
      <c r="W575" s="1"/>
      <c r="X575" s="1"/>
      <c r="Y575" s="1"/>
      <c r="Z575" s="1"/>
    </row>
    <row r="576" spans="1:26" ht="13.5" customHeight="1" x14ac:dyDescent="0.2">
      <c r="A576" s="1"/>
      <c r="B576" s="1"/>
      <c r="C576" s="1"/>
      <c r="D576" s="2"/>
      <c r="E576" s="1"/>
      <c r="F576" s="1"/>
      <c r="G576" s="1"/>
      <c r="H576" s="1"/>
      <c r="I576" s="1"/>
      <c r="J576" s="1"/>
      <c r="K576" s="1"/>
      <c r="L576" s="1"/>
      <c r="M576" s="1"/>
      <c r="N576" s="1"/>
      <c r="O576" s="1"/>
      <c r="P576" s="1"/>
      <c r="Q576" s="1"/>
      <c r="R576" s="1"/>
      <c r="S576" s="1"/>
      <c r="T576" s="1"/>
      <c r="U576" s="1"/>
      <c r="V576" s="1"/>
      <c r="W576" s="1"/>
      <c r="X576" s="1"/>
      <c r="Y576" s="1"/>
      <c r="Z576" s="1"/>
    </row>
    <row r="577" spans="1:26" ht="13.5" customHeight="1" x14ac:dyDescent="0.2">
      <c r="A577" s="1"/>
      <c r="B577" s="1"/>
      <c r="C577" s="1"/>
      <c r="D577" s="2"/>
      <c r="E577" s="1"/>
      <c r="F577" s="1"/>
      <c r="G577" s="1"/>
      <c r="H577" s="1"/>
      <c r="I577" s="1"/>
      <c r="J577" s="1"/>
      <c r="K577" s="1"/>
      <c r="L577" s="1"/>
      <c r="M577" s="1"/>
      <c r="N577" s="1"/>
      <c r="O577" s="1"/>
      <c r="P577" s="1"/>
      <c r="Q577" s="1"/>
      <c r="R577" s="1"/>
      <c r="S577" s="1"/>
      <c r="T577" s="1"/>
      <c r="U577" s="1"/>
      <c r="V577" s="1"/>
      <c r="W577" s="1"/>
      <c r="X577" s="1"/>
      <c r="Y577" s="1"/>
      <c r="Z577" s="1"/>
    </row>
    <row r="578" spans="1:26" ht="13.5" customHeight="1" x14ac:dyDescent="0.2">
      <c r="A578" s="1"/>
      <c r="B578" s="1"/>
      <c r="C578" s="1"/>
      <c r="D578" s="2"/>
      <c r="E578" s="1"/>
      <c r="F578" s="1"/>
      <c r="G578" s="1"/>
      <c r="H578" s="1"/>
      <c r="I578" s="1"/>
      <c r="J578" s="1"/>
      <c r="K578" s="1"/>
      <c r="L578" s="1"/>
      <c r="M578" s="1"/>
      <c r="N578" s="1"/>
      <c r="O578" s="1"/>
      <c r="P578" s="1"/>
      <c r="Q578" s="1"/>
      <c r="R578" s="1"/>
      <c r="S578" s="1"/>
      <c r="T578" s="1"/>
      <c r="U578" s="1"/>
      <c r="V578" s="1"/>
      <c r="W578" s="1"/>
      <c r="X578" s="1"/>
      <c r="Y578" s="1"/>
      <c r="Z578" s="1"/>
    </row>
    <row r="579" spans="1:26" ht="13.5" customHeight="1" x14ac:dyDescent="0.2">
      <c r="A579" s="1"/>
      <c r="B579" s="1"/>
      <c r="C579" s="1"/>
      <c r="D579" s="2"/>
      <c r="E579" s="1"/>
      <c r="F579" s="1"/>
      <c r="G579" s="1"/>
      <c r="H579" s="1"/>
      <c r="I579" s="1"/>
      <c r="J579" s="1"/>
      <c r="K579" s="1"/>
      <c r="L579" s="1"/>
      <c r="M579" s="1"/>
      <c r="N579" s="1"/>
      <c r="O579" s="1"/>
      <c r="P579" s="1"/>
      <c r="Q579" s="1"/>
      <c r="R579" s="1"/>
      <c r="S579" s="1"/>
      <c r="T579" s="1"/>
      <c r="U579" s="1"/>
      <c r="V579" s="1"/>
      <c r="W579" s="1"/>
      <c r="X579" s="1"/>
      <c r="Y579" s="1"/>
      <c r="Z579" s="1"/>
    </row>
    <row r="580" spans="1:26" ht="13.5" customHeight="1" x14ac:dyDescent="0.2">
      <c r="A580" s="1"/>
      <c r="B580" s="1"/>
      <c r="C580" s="1"/>
      <c r="D580" s="2"/>
      <c r="E580" s="1"/>
      <c r="F580" s="1"/>
      <c r="G580" s="1"/>
      <c r="H580" s="1"/>
      <c r="I580" s="1"/>
      <c r="J580" s="1"/>
      <c r="K580" s="1"/>
      <c r="L580" s="1"/>
      <c r="M580" s="1"/>
      <c r="N580" s="1"/>
      <c r="O580" s="1"/>
      <c r="P580" s="1"/>
      <c r="Q580" s="1"/>
      <c r="R580" s="1"/>
      <c r="S580" s="1"/>
      <c r="T580" s="1"/>
      <c r="U580" s="1"/>
      <c r="V580" s="1"/>
      <c r="W580" s="1"/>
      <c r="X580" s="1"/>
      <c r="Y580" s="1"/>
      <c r="Z580" s="1"/>
    </row>
    <row r="581" spans="1:26" ht="13.5" customHeight="1" x14ac:dyDescent="0.2">
      <c r="A581" s="1"/>
      <c r="B581" s="1"/>
      <c r="C581" s="1"/>
      <c r="D581" s="2"/>
      <c r="E581" s="1"/>
      <c r="F581" s="1"/>
      <c r="G581" s="1"/>
      <c r="H581" s="1"/>
      <c r="I581" s="1"/>
      <c r="J581" s="1"/>
      <c r="K581" s="1"/>
      <c r="L581" s="1"/>
      <c r="M581" s="1"/>
      <c r="N581" s="1"/>
      <c r="O581" s="1"/>
      <c r="P581" s="1"/>
      <c r="Q581" s="1"/>
      <c r="R581" s="1"/>
      <c r="S581" s="1"/>
      <c r="T581" s="1"/>
      <c r="U581" s="1"/>
      <c r="V581" s="1"/>
      <c r="W581" s="1"/>
      <c r="X581" s="1"/>
      <c r="Y581" s="1"/>
      <c r="Z581" s="1"/>
    </row>
    <row r="582" spans="1:26" ht="13.5" customHeight="1" x14ac:dyDescent="0.2">
      <c r="A582" s="1"/>
      <c r="B582" s="1"/>
      <c r="C582" s="1"/>
      <c r="D582" s="2"/>
      <c r="E582" s="1"/>
      <c r="F582" s="1"/>
      <c r="G582" s="1"/>
      <c r="H582" s="1"/>
      <c r="I582" s="1"/>
      <c r="J582" s="1"/>
      <c r="K582" s="1"/>
      <c r="L582" s="1"/>
      <c r="M582" s="1"/>
      <c r="N582" s="1"/>
      <c r="O582" s="1"/>
      <c r="P582" s="1"/>
      <c r="Q582" s="1"/>
      <c r="R582" s="1"/>
      <c r="S582" s="1"/>
      <c r="T582" s="1"/>
      <c r="U582" s="1"/>
      <c r="V582" s="1"/>
      <c r="W582" s="1"/>
      <c r="X582" s="1"/>
      <c r="Y582" s="1"/>
      <c r="Z582" s="1"/>
    </row>
    <row r="583" spans="1:26" ht="13.5" customHeight="1" x14ac:dyDescent="0.2">
      <c r="A583" s="1"/>
      <c r="B583" s="1"/>
      <c r="C583" s="1"/>
      <c r="D583" s="2"/>
      <c r="E583" s="1"/>
      <c r="F583" s="1"/>
      <c r="G583" s="1"/>
      <c r="H583" s="1"/>
      <c r="I583" s="1"/>
      <c r="J583" s="1"/>
      <c r="K583" s="1"/>
      <c r="L583" s="1"/>
      <c r="M583" s="1"/>
      <c r="N583" s="1"/>
      <c r="O583" s="1"/>
      <c r="P583" s="1"/>
      <c r="Q583" s="1"/>
      <c r="R583" s="1"/>
      <c r="S583" s="1"/>
      <c r="T583" s="1"/>
      <c r="U583" s="1"/>
      <c r="V583" s="1"/>
      <c r="W583" s="1"/>
      <c r="X583" s="1"/>
      <c r="Y583" s="1"/>
      <c r="Z583" s="1"/>
    </row>
    <row r="584" spans="1:26" ht="13.5" customHeight="1" x14ac:dyDescent="0.2">
      <c r="A584" s="1"/>
      <c r="B584" s="1"/>
      <c r="C584" s="1"/>
      <c r="D584" s="2"/>
      <c r="E584" s="1"/>
      <c r="F584" s="1"/>
      <c r="G584" s="1"/>
      <c r="H584" s="1"/>
      <c r="I584" s="1"/>
      <c r="J584" s="1"/>
      <c r="K584" s="1"/>
      <c r="L584" s="1"/>
      <c r="M584" s="1"/>
      <c r="N584" s="1"/>
      <c r="O584" s="1"/>
      <c r="P584" s="1"/>
      <c r="Q584" s="1"/>
      <c r="R584" s="1"/>
      <c r="S584" s="1"/>
      <c r="T584" s="1"/>
      <c r="U584" s="1"/>
      <c r="V584" s="1"/>
      <c r="W584" s="1"/>
      <c r="X584" s="1"/>
      <c r="Y584" s="1"/>
      <c r="Z584" s="1"/>
    </row>
    <row r="585" spans="1:26" ht="13.5" customHeight="1" x14ac:dyDescent="0.2">
      <c r="A585" s="1"/>
      <c r="B585" s="1"/>
      <c r="C585" s="1"/>
      <c r="D585" s="2"/>
      <c r="E585" s="1"/>
      <c r="F585" s="1"/>
      <c r="G585" s="1"/>
      <c r="H585" s="1"/>
      <c r="I585" s="1"/>
      <c r="J585" s="1"/>
      <c r="K585" s="1"/>
      <c r="L585" s="1"/>
      <c r="M585" s="1"/>
      <c r="N585" s="1"/>
      <c r="O585" s="1"/>
      <c r="P585" s="1"/>
      <c r="Q585" s="1"/>
      <c r="R585" s="1"/>
      <c r="S585" s="1"/>
      <c r="T585" s="1"/>
      <c r="U585" s="1"/>
      <c r="V585" s="1"/>
      <c r="W585" s="1"/>
      <c r="X585" s="1"/>
      <c r="Y585" s="1"/>
      <c r="Z585" s="1"/>
    </row>
    <row r="586" spans="1:26" ht="13.5" customHeight="1" x14ac:dyDescent="0.2">
      <c r="A586" s="1"/>
      <c r="B586" s="1"/>
      <c r="C586" s="1"/>
      <c r="D586" s="2"/>
      <c r="E586" s="1"/>
      <c r="F586" s="1"/>
      <c r="G586" s="1"/>
      <c r="H586" s="1"/>
      <c r="I586" s="1"/>
      <c r="J586" s="1"/>
      <c r="K586" s="1"/>
      <c r="L586" s="1"/>
      <c r="M586" s="1"/>
      <c r="N586" s="1"/>
      <c r="O586" s="1"/>
      <c r="P586" s="1"/>
      <c r="Q586" s="1"/>
      <c r="R586" s="1"/>
      <c r="S586" s="1"/>
      <c r="T586" s="1"/>
      <c r="U586" s="1"/>
      <c r="V586" s="1"/>
      <c r="W586" s="1"/>
      <c r="X586" s="1"/>
      <c r="Y586" s="1"/>
      <c r="Z586" s="1"/>
    </row>
    <row r="587" spans="1:26" ht="13.5" customHeight="1" x14ac:dyDescent="0.2">
      <c r="A587" s="1"/>
      <c r="B587" s="1"/>
      <c r="C587" s="1"/>
      <c r="D587" s="2"/>
      <c r="E587" s="1"/>
      <c r="F587" s="1"/>
      <c r="G587" s="1"/>
      <c r="H587" s="1"/>
      <c r="I587" s="1"/>
      <c r="J587" s="1"/>
      <c r="K587" s="1"/>
      <c r="L587" s="1"/>
      <c r="M587" s="1"/>
      <c r="N587" s="1"/>
      <c r="O587" s="1"/>
      <c r="P587" s="1"/>
      <c r="Q587" s="1"/>
      <c r="R587" s="1"/>
      <c r="S587" s="1"/>
      <c r="T587" s="1"/>
      <c r="U587" s="1"/>
      <c r="V587" s="1"/>
      <c r="W587" s="1"/>
      <c r="X587" s="1"/>
      <c r="Y587" s="1"/>
      <c r="Z587" s="1"/>
    </row>
    <row r="588" spans="1:26" ht="13.5" customHeight="1" x14ac:dyDescent="0.2">
      <c r="A588" s="1"/>
      <c r="B588" s="1"/>
      <c r="C588" s="1"/>
      <c r="D588" s="2"/>
      <c r="E588" s="1"/>
      <c r="F588" s="1"/>
      <c r="G588" s="1"/>
      <c r="H588" s="1"/>
      <c r="I588" s="1"/>
      <c r="J588" s="1"/>
      <c r="K588" s="1"/>
      <c r="L588" s="1"/>
      <c r="M588" s="1"/>
      <c r="N588" s="1"/>
      <c r="O588" s="1"/>
      <c r="P588" s="1"/>
      <c r="Q588" s="1"/>
      <c r="R588" s="1"/>
      <c r="S588" s="1"/>
      <c r="T588" s="1"/>
      <c r="U588" s="1"/>
      <c r="V588" s="1"/>
      <c r="W588" s="1"/>
      <c r="X588" s="1"/>
      <c r="Y588" s="1"/>
      <c r="Z588" s="1"/>
    </row>
    <row r="589" spans="1:26" ht="13.5" customHeight="1" x14ac:dyDescent="0.2">
      <c r="A589" s="1"/>
      <c r="B589" s="1"/>
      <c r="C589" s="1"/>
      <c r="D589" s="2"/>
      <c r="E589" s="1"/>
      <c r="F589" s="1"/>
      <c r="G589" s="1"/>
      <c r="H589" s="1"/>
      <c r="I589" s="1"/>
      <c r="J589" s="1"/>
      <c r="K589" s="1"/>
      <c r="L589" s="1"/>
      <c r="M589" s="1"/>
      <c r="N589" s="1"/>
      <c r="O589" s="1"/>
      <c r="P589" s="1"/>
      <c r="Q589" s="1"/>
      <c r="R589" s="1"/>
      <c r="S589" s="1"/>
      <c r="T589" s="1"/>
      <c r="U589" s="1"/>
      <c r="V589" s="1"/>
      <c r="W589" s="1"/>
      <c r="X589" s="1"/>
      <c r="Y589" s="1"/>
      <c r="Z589" s="1"/>
    </row>
    <row r="590" spans="1:26" ht="13.5" customHeight="1" x14ac:dyDescent="0.2">
      <c r="A590" s="1"/>
      <c r="B590" s="1"/>
      <c r="C590" s="1"/>
      <c r="D590" s="2"/>
      <c r="E590" s="1"/>
      <c r="F590" s="1"/>
      <c r="G590" s="1"/>
      <c r="H590" s="1"/>
      <c r="I590" s="1"/>
      <c r="J590" s="1"/>
      <c r="K590" s="1"/>
      <c r="L590" s="1"/>
      <c r="M590" s="1"/>
      <c r="N590" s="1"/>
      <c r="O590" s="1"/>
      <c r="P590" s="1"/>
      <c r="Q590" s="1"/>
      <c r="R590" s="1"/>
      <c r="S590" s="1"/>
      <c r="T590" s="1"/>
      <c r="U590" s="1"/>
      <c r="V590" s="1"/>
      <c r="W590" s="1"/>
      <c r="X590" s="1"/>
      <c r="Y590" s="1"/>
      <c r="Z590" s="1"/>
    </row>
    <row r="591" spans="1:26" ht="13.5" customHeight="1" x14ac:dyDescent="0.2">
      <c r="A591" s="1"/>
      <c r="B591" s="1"/>
      <c r="C591" s="1"/>
      <c r="D591" s="2"/>
      <c r="E591" s="1"/>
      <c r="F591" s="1"/>
      <c r="G591" s="1"/>
      <c r="H591" s="1"/>
      <c r="I591" s="1"/>
      <c r="J591" s="1"/>
      <c r="K591" s="1"/>
      <c r="L591" s="1"/>
      <c r="M591" s="1"/>
      <c r="N591" s="1"/>
      <c r="O591" s="1"/>
      <c r="P591" s="1"/>
      <c r="Q591" s="1"/>
      <c r="R591" s="1"/>
      <c r="S591" s="1"/>
      <c r="T591" s="1"/>
      <c r="U591" s="1"/>
      <c r="V591" s="1"/>
      <c r="W591" s="1"/>
      <c r="X591" s="1"/>
      <c r="Y591" s="1"/>
      <c r="Z591" s="1"/>
    </row>
    <row r="592" spans="1:26" ht="13.5" customHeight="1" x14ac:dyDescent="0.2">
      <c r="A592" s="1"/>
      <c r="B592" s="1"/>
      <c r="C592" s="1"/>
      <c r="D592" s="2"/>
      <c r="E592" s="1"/>
      <c r="F592" s="1"/>
      <c r="G592" s="1"/>
      <c r="H592" s="1"/>
      <c r="I592" s="1"/>
      <c r="J592" s="1"/>
      <c r="K592" s="1"/>
      <c r="L592" s="1"/>
      <c r="M592" s="1"/>
      <c r="N592" s="1"/>
      <c r="O592" s="1"/>
      <c r="P592" s="1"/>
      <c r="Q592" s="1"/>
      <c r="R592" s="1"/>
      <c r="S592" s="1"/>
      <c r="T592" s="1"/>
      <c r="U592" s="1"/>
      <c r="V592" s="1"/>
      <c r="W592" s="1"/>
      <c r="X592" s="1"/>
      <c r="Y592" s="1"/>
      <c r="Z592" s="1"/>
    </row>
    <row r="593" spans="1:26" ht="13.5" customHeight="1" x14ac:dyDescent="0.2">
      <c r="A593" s="1"/>
      <c r="B593" s="1"/>
      <c r="C593" s="1"/>
      <c r="D593" s="2"/>
      <c r="E593" s="1"/>
      <c r="F593" s="1"/>
      <c r="G593" s="1"/>
      <c r="H593" s="1"/>
      <c r="I593" s="1"/>
      <c r="J593" s="1"/>
      <c r="K593" s="1"/>
      <c r="L593" s="1"/>
      <c r="M593" s="1"/>
      <c r="N593" s="1"/>
      <c r="O593" s="1"/>
      <c r="P593" s="1"/>
      <c r="Q593" s="1"/>
      <c r="R593" s="1"/>
      <c r="S593" s="1"/>
      <c r="T593" s="1"/>
      <c r="U593" s="1"/>
      <c r="V593" s="1"/>
      <c r="W593" s="1"/>
      <c r="X593" s="1"/>
      <c r="Y593" s="1"/>
      <c r="Z593" s="1"/>
    </row>
    <row r="594" spans="1:26" ht="13.5" customHeight="1" x14ac:dyDescent="0.2">
      <c r="A594" s="1"/>
      <c r="B594" s="1"/>
      <c r="C594" s="1"/>
      <c r="D594" s="2"/>
      <c r="E594" s="1"/>
      <c r="F594" s="1"/>
      <c r="G594" s="1"/>
      <c r="H594" s="1"/>
      <c r="I594" s="1"/>
      <c r="J594" s="1"/>
      <c r="K594" s="1"/>
      <c r="L594" s="1"/>
      <c r="M594" s="1"/>
      <c r="N594" s="1"/>
      <c r="O594" s="1"/>
      <c r="P594" s="1"/>
      <c r="Q594" s="1"/>
      <c r="R594" s="1"/>
      <c r="S594" s="1"/>
      <c r="T594" s="1"/>
      <c r="U594" s="1"/>
      <c r="V594" s="1"/>
      <c r="W594" s="1"/>
      <c r="X594" s="1"/>
      <c r="Y594" s="1"/>
      <c r="Z594" s="1"/>
    </row>
    <row r="595" spans="1:26" ht="13.5" customHeight="1" x14ac:dyDescent="0.2">
      <c r="A595" s="1"/>
      <c r="B595" s="1"/>
      <c r="C595" s="1"/>
      <c r="D595" s="2"/>
      <c r="E595" s="1"/>
      <c r="F595" s="1"/>
      <c r="G595" s="1"/>
      <c r="H595" s="1"/>
      <c r="I595" s="1"/>
      <c r="J595" s="1"/>
      <c r="K595" s="1"/>
      <c r="L595" s="1"/>
      <c r="M595" s="1"/>
      <c r="N595" s="1"/>
      <c r="O595" s="1"/>
      <c r="P595" s="1"/>
      <c r="Q595" s="1"/>
      <c r="R595" s="1"/>
      <c r="S595" s="1"/>
      <c r="T595" s="1"/>
      <c r="U595" s="1"/>
      <c r="V595" s="1"/>
      <c r="W595" s="1"/>
      <c r="X595" s="1"/>
      <c r="Y595" s="1"/>
      <c r="Z595" s="1"/>
    </row>
    <row r="596" spans="1:26" ht="13.5" customHeight="1" x14ac:dyDescent="0.2">
      <c r="A596" s="1"/>
      <c r="B596" s="1"/>
      <c r="C596" s="1"/>
      <c r="D596" s="2"/>
      <c r="E596" s="1"/>
      <c r="F596" s="1"/>
      <c r="G596" s="1"/>
      <c r="H596" s="1"/>
      <c r="I596" s="1"/>
      <c r="J596" s="1"/>
      <c r="K596" s="1"/>
      <c r="L596" s="1"/>
      <c r="M596" s="1"/>
      <c r="N596" s="1"/>
      <c r="O596" s="1"/>
      <c r="P596" s="1"/>
      <c r="Q596" s="1"/>
      <c r="R596" s="1"/>
      <c r="S596" s="1"/>
      <c r="T596" s="1"/>
      <c r="U596" s="1"/>
      <c r="V596" s="1"/>
      <c r="W596" s="1"/>
      <c r="X596" s="1"/>
      <c r="Y596" s="1"/>
      <c r="Z596" s="1"/>
    </row>
    <row r="597" spans="1:26" ht="13.5" customHeight="1" x14ac:dyDescent="0.2">
      <c r="A597" s="1"/>
      <c r="B597" s="1"/>
      <c r="C597" s="1"/>
      <c r="D597" s="2"/>
      <c r="E597" s="1"/>
      <c r="F597" s="1"/>
      <c r="G597" s="1"/>
      <c r="H597" s="1"/>
      <c r="I597" s="1"/>
      <c r="J597" s="1"/>
      <c r="K597" s="1"/>
      <c r="L597" s="1"/>
      <c r="M597" s="1"/>
      <c r="N597" s="1"/>
      <c r="O597" s="1"/>
      <c r="P597" s="1"/>
      <c r="Q597" s="1"/>
      <c r="R597" s="1"/>
      <c r="S597" s="1"/>
      <c r="T597" s="1"/>
      <c r="U597" s="1"/>
      <c r="V597" s="1"/>
      <c r="W597" s="1"/>
      <c r="X597" s="1"/>
      <c r="Y597" s="1"/>
      <c r="Z597" s="1"/>
    </row>
    <row r="598" spans="1:26" ht="13.5" customHeight="1" x14ac:dyDescent="0.2">
      <c r="A598" s="1"/>
      <c r="B598" s="1"/>
      <c r="C598" s="1"/>
      <c r="D598" s="2"/>
      <c r="E598" s="1"/>
      <c r="F598" s="1"/>
      <c r="G598" s="1"/>
      <c r="H598" s="1"/>
      <c r="I598" s="1"/>
      <c r="J598" s="1"/>
      <c r="K598" s="1"/>
      <c r="L598" s="1"/>
      <c r="M598" s="1"/>
      <c r="N598" s="1"/>
      <c r="O598" s="1"/>
      <c r="P598" s="1"/>
      <c r="Q598" s="1"/>
      <c r="R598" s="1"/>
      <c r="S598" s="1"/>
      <c r="T598" s="1"/>
      <c r="U598" s="1"/>
      <c r="V598" s="1"/>
      <c r="W598" s="1"/>
      <c r="X598" s="1"/>
      <c r="Y598" s="1"/>
      <c r="Z598" s="1"/>
    </row>
    <row r="599" spans="1:26" ht="13.5" customHeight="1" x14ac:dyDescent="0.2">
      <c r="A599" s="1"/>
      <c r="B599" s="1"/>
      <c r="C599" s="1"/>
      <c r="D599" s="2"/>
      <c r="E599" s="1"/>
      <c r="F599" s="1"/>
      <c r="G599" s="1"/>
      <c r="H599" s="1"/>
      <c r="I599" s="1"/>
      <c r="J599" s="1"/>
      <c r="K599" s="1"/>
      <c r="L599" s="1"/>
      <c r="M599" s="1"/>
      <c r="N599" s="1"/>
      <c r="O599" s="1"/>
      <c r="P599" s="1"/>
      <c r="Q599" s="1"/>
      <c r="R599" s="1"/>
      <c r="S599" s="1"/>
      <c r="T599" s="1"/>
      <c r="U599" s="1"/>
      <c r="V599" s="1"/>
      <c r="W599" s="1"/>
      <c r="X599" s="1"/>
      <c r="Y599" s="1"/>
      <c r="Z599" s="1"/>
    </row>
    <row r="600" spans="1:26" ht="13.5" customHeight="1" x14ac:dyDescent="0.2">
      <c r="A600" s="1"/>
      <c r="B600" s="1"/>
      <c r="C600" s="1"/>
      <c r="D600" s="2"/>
      <c r="E600" s="1"/>
      <c r="F600" s="1"/>
      <c r="G600" s="1"/>
      <c r="H600" s="1"/>
      <c r="I600" s="1"/>
      <c r="J600" s="1"/>
      <c r="K600" s="1"/>
      <c r="L600" s="1"/>
      <c r="M600" s="1"/>
      <c r="N600" s="1"/>
      <c r="O600" s="1"/>
      <c r="P600" s="1"/>
      <c r="Q600" s="1"/>
      <c r="R600" s="1"/>
      <c r="S600" s="1"/>
      <c r="T600" s="1"/>
      <c r="U600" s="1"/>
      <c r="V600" s="1"/>
      <c r="W600" s="1"/>
      <c r="X600" s="1"/>
      <c r="Y600" s="1"/>
      <c r="Z600" s="1"/>
    </row>
    <row r="601" spans="1:26" ht="13.5" customHeight="1" x14ac:dyDescent="0.2">
      <c r="A601" s="1"/>
      <c r="B601" s="1"/>
      <c r="C601" s="1"/>
      <c r="D601" s="2"/>
      <c r="E601" s="1"/>
      <c r="F601" s="1"/>
      <c r="G601" s="1"/>
      <c r="H601" s="1"/>
      <c r="I601" s="1"/>
      <c r="J601" s="1"/>
      <c r="K601" s="1"/>
      <c r="L601" s="1"/>
      <c r="M601" s="1"/>
      <c r="N601" s="1"/>
      <c r="O601" s="1"/>
      <c r="P601" s="1"/>
      <c r="Q601" s="1"/>
      <c r="R601" s="1"/>
      <c r="S601" s="1"/>
      <c r="T601" s="1"/>
      <c r="U601" s="1"/>
      <c r="V601" s="1"/>
      <c r="W601" s="1"/>
      <c r="X601" s="1"/>
      <c r="Y601" s="1"/>
      <c r="Z601" s="1"/>
    </row>
    <row r="602" spans="1:26" ht="13.5" customHeight="1" x14ac:dyDescent="0.2">
      <c r="A602" s="1"/>
      <c r="B602" s="1"/>
      <c r="C602" s="1"/>
      <c r="D602" s="2"/>
      <c r="E602" s="1"/>
      <c r="F602" s="1"/>
      <c r="G602" s="1"/>
      <c r="H602" s="1"/>
      <c r="I602" s="1"/>
      <c r="J602" s="1"/>
      <c r="K602" s="1"/>
      <c r="L602" s="1"/>
      <c r="M602" s="1"/>
      <c r="N602" s="1"/>
      <c r="O602" s="1"/>
      <c r="P602" s="1"/>
      <c r="Q602" s="1"/>
      <c r="R602" s="1"/>
      <c r="S602" s="1"/>
      <c r="T602" s="1"/>
      <c r="U602" s="1"/>
      <c r="V602" s="1"/>
      <c r="W602" s="1"/>
      <c r="X602" s="1"/>
      <c r="Y602" s="1"/>
      <c r="Z602" s="1"/>
    </row>
    <row r="603" spans="1:26" ht="13.5" customHeight="1" x14ac:dyDescent="0.2">
      <c r="A603" s="1"/>
      <c r="B603" s="1"/>
      <c r="C603" s="1"/>
      <c r="D603" s="2"/>
      <c r="E603" s="1"/>
      <c r="F603" s="1"/>
      <c r="G603" s="1"/>
      <c r="H603" s="1"/>
      <c r="I603" s="1"/>
      <c r="J603" s="1"/>
      <c r="K603" s="1"/>
      <c r="L603" s="1"/>
      <c r="M603" s="1"/>
      <c r="N603" s="1"/>
      <c r="O603" s="1"/>
      <c r="P603" s="1"/>
      <c r="Q603" s="1"/>
      <c r="R603" s="1"/>
      <c r="S603" s="1"/>
      <c r="T603" s="1"/>
      <c r="U603" s="1"/>
      <c r="V603" s="1"/>
      <c r="W603" s="1"/>
      <c r="X603" s="1"/>
      <c r="Y603" s="1"/>
      <c r="Z603" s="1"/>
    </row>
    <row r="604" spans="1:26" ht="13.5" customHeight="1" x14ac:dyDescent="0.2">
      <c r="A604" s="1"/>
      <c r="B604" s="1"/>
      <c r="C604" s="1"/>
      <c r="D604" s="2"/>
      <c r="E604" s="1"/>
      <c r="F604" s="1"/>
      <c r="G604" s="1"/>
      <c r="H604" s="1"/>
      <c r="I604" s="1"/>
      <c r="J604" s="1"/>
      <c r="K604" s="1"/>
      <c r="L604" s="1"/>
      <c r="M604" s="1"/>
      <c r="N604" s="1"/>
      <c r="O604" s="1"/>
      <c r="P604" s="1"/>
      <c r="Q604" s="1"/>
      <c r="R604" s="1"/>
      <c r="S604" s="1"/>
      <c r="T604" s="1"/>
      <c r="U604" s="1"/>
      <c r="V604" s="1"/>
      <c r="W604" s="1"/>
      <c r="X604" s="1"/>
      <c r="Y604" s="1"/>
      <c r="Z604" s="1"/>
    </row>
    <row r="605" spans="1:26" ht="13.5" customHeight="1" x14ac:dyDescent="0.2">
      <c r="A605" s="1"/>
      <c r="B605" s="1"/>
      <c r="C605" s="1"/>
      <c r="D605" s="2"/>
      <c r="E605" s="1"/>
      <c r="F605" s="1"/>
      <c r="G605" s="1"/>
      <c r="H605" s="1"/>
      <c r="I605" s="1"/>
      <c r="J605" s="1"/>
      <c r="K605" s="1"/>
      <c r="L605" s="1"/>
      <c r="M605" s="1"/>
      <c r="N605" s="1"/>
      <c r="O605" s="1"/>
      <c r="P605" s="1"/>
      <c r="Q605" s="1"/>
      <c r="R605" s="1"/>
      <c r="S605" s="1"/>
      <c r="T605" s="1"/>
      <c r="U605" s="1"/>
      <c r="V605" s="1"/>
      <c r="W605" s="1"/>
      <c r="X605" s="1"/>
      <c r="Y605" s="1"/>
      <c r="Z605" s="1"/>
    </row>
    <row r="606" spans="1:26" ht="13.5" customHeight="1" x14ac:dyDescent="0.2">
      <c r="A606" s="1"/>
      <c r="B606" s="1"/>
      <c r="C606" s="1"/>
      <c r="D606" s="2"/>
      <c r="E606" s="1"/>
      <c r="F606" s="1"/>
      <c r="G606" s="1"/>
      <c r="H606" s="1"/>
      <c r="I606" s="1"/>
      <c r="J606" s="1"/>
      <c r="K606" s="1"/>
      <c r="L606" s="1"/>
      <c r="M606" s="1"/>
      <c r="N606" s="1"/>
      <c r="O606" s="1"/>
      <c r="P606" s="1"/>
      <c r="Q606" s="1"/>
      <c r="R606" s="1"/>
      <c r="S606" s="1"/>
      <c r="T606" s="1"/>
      <c r="U606" s="1"/>
      <c r="V606" s="1"/>
      <c r="W606" s="1"/>
      <c r="X606" s="1"/>
      <c r="Y606" s="1"/>
      <c r="Z606" s="1"/>
    </row>
    <row r="607" spans="1:26" ht="13.5" customHeight="1" x14ac:dyDescent="0.2">
      <c r="A607" s="1"/>
      <c r="B607" s="1"/>
      <c r="C607" s="1"/>
      <c r="D607" s="2"/>
      <c r="E607" s="1"/>
      <c r="F607" s="1"/>
      <c r="G607" s="1"/>
      <c r="H607" s="1"/>
      <c r="I607" s="1"/>
      <c r="J607" s="1"/>
      <c r="K607" s="1"/>
      <c r="L607" s="1"/>
      <c r="M607" s="1"/>
      <c r="N607" s="1"/>
      <c r="O607" s="1"/>
      <c r="P607" s="1"/>
      <c r="Q607" s="1"/>
      <c r="R607" s="1"/>
      <c r="S607" s="1"/>
      <c r="T607" s="1"/>
      <c r="U607" s="1"/>
      <c r="V607" s="1"/>
      <c r="W607" s="1"/>
      <c r="X607" s="1"/>
      <c r="Y607" s="1"/>
      <c r="Z607" s="1"/>
    </row>
    <row r="608" spans="1:26" ht="13.5" customHeight="1" x14ac:dyDescent="0.2">
      <c r="A608" s="1"/>
      <c r="B608" s="1"/>
      <c r="C608" s="1"/>
      <c r="D608" s="2"/>
      <c r="E608" s="1"/>
      <c r="F608" s="1"/>
      <c r="G608" s="1"/>
      <c r="H608" s="1"/>
      <c r="I608" s="1"/>
      <c r="J608" s="1"/>
      <c r="K608" s="1"/>
      <c r="L608" s="1"/>
      <c r="M608" s="1"/>
      <c r="N608" s="1"/>
      <c r="O608" s="1"/>
      <c r="P608" s="1"/>
      <c r="Q608" s="1"/>
      <c r="R608" s="1"/>
      <c r="S608" s="1"/>
      <c r="T608" s="1"/>
      <c r="U608" s="1"/>
      <c r="V608" s="1"/>
      <c r="W608" s="1"/>
      <c r="X608" s="1"/>
      <c r="Y608" s="1"/>
      <c r="Z608" s="1"/>
    </row>
    <row r="609" spans="1:26" ht="13.5" customHeight="1" x14ac:dyDescent="0.2">
      <c r="A609" s="1"/>
      <c r="B609" s="1"/>
      <c r="C609" s="1"/>
      <c r="D609" s="2"/>
      <c r="E609" s="1"/>
      <c r="F609" s="1"/>
      <c r="G609" s="1"/>
      <c r="H609" s="1"/>
      <c r="I609" s="1"/>
      <c r="J609" s="1"/>
      <c r="K609" s="1"/>
      <c r="L609" s="1"/>
      <c r="M609" s="1"/>
      <c r="N609" s="1"/>
      <c r="O609" s="1"/>
      <c r="P609" s="1"/>
      <c r="Q609" s="1"/>
      <c r="R609" s="1"/>
      <c r="S609" s="1"/>
      <c r="T609" s="1"/>
      <c r="U609" s="1"/>
      <c r="V609" s="1"/>
      <c r="W609" s="1"/>
      <c r="X609" s="1"/>
      <c r="Y609" s="1"/>
      <c r="Z609" s="1"/>
    </row>
    <row r="610" spans="1:26" ht="13.5" customHeight="1" x14ac:dyDescent="0.2">
      <c r="A610" s="1"/>
      <c r="B610" s="1"/>
      <c r="C610" s="1"/>
      <c r="D610" s="2"/>
      <c r="E610" s="1"/>
      <c r="F610" s="1"/>
      <c r="G610" s="1"/>
      <c r="H610" s="1"/>
      <c r="I610" s="1"/>
      <c r="J610" s="1"/>
      <c r="K610" s="1"/>
      <c r="L610" s="1"/>
      <c r="M610" s="1"/>
      <c r="N610" s="1"/>
      <c r="O610" s="1"/>
      <c r="P610" s="1"/>
      <c r="Q610" s="1"/>
      <c r="R610" s="1"/>
      <c r="S610" s="1"/>
      <c r="T610" s="1"/>
      <c r="U610" s="1"/>
      <c r="V610" s="1"/>
      <c r="W610" s="1"/>
      <c r="X610" s="1"/>
      <c r="Y610" s="1"/>
      <c r="Z610" s="1"/>
    </row>
    <row r="611" spans="1:26" ht="13.5" customHeight="1" x14ac:dyDescent="0.2">
      <c r="A611" s="1"/>
      <c r="B611" s="1"/>
      <c r="C611" s="1"/>
      <c r="D611" s="2"/>
      <c r="E611" s="1"/>
      <c r="F611" s="1"/>
      <c r="G611" s="1"/>
      <c r="H611" s="1"/>
      <c r="I611" s="1"/>
      <c r="J611" s="1"/>
      <c r="K611" s="1"/>
      <c r="L611" s="1"/>
      <c r="M611" s="1"/>
      <c r="N611" s="1"/>
      <c r="O611" s="1"/>
      <c r="P611" s="1"/>
      <c r="Q611" s="1"/>
      <c r="R611" s="1"/>
      <c r="S611" s="1"/>
      <c r="T611" s="1"/>
      <c r="U611" s="1"/>
      <c r="V611" s="1"/>
      <c r="W611" s="1"/>
      <c r="X611" s="1"/>
      <c r="Y611" s="1"/>
      <c r="Z611" s="1"/>
    </row>
    <row r="612" spans="1:26" ht="13.5" customHeight="1" x14ac:dyDescent="0.2">
      <c r="A612" s="1"/>
      <c r="B612" s="1"/>
      <c r="C612" s="1"/>
      <c r="D612" s="2"/>
      <c r="E612" s="1"/>
      <c r="F612" s="1"/>
      <c r="G612" s="1"/>
      <c r="H612" s="1"/>
      <c r="I612" s="1"/>
      <c r="J612" s="1"/>
      <c r="K612" s="1"/>
      <c r="L612" s="1"/>
      <c r="M612" s="1"/>
      <c r="N612" s="1"/>
      <c r="O612" s="1"/>
      <c r="P612" s="1"/>
      <c r="Q612" s="1"/>
      <c r="R612" s="1"/>
      <c r="S612" s="1"/>
      <c r="T612" s="1"/>
      <c r="U612" s="1"/>
      <c r="V612" s="1"/>
      <c r="W612" s="1"/>
      <c r="X612" s="1"/>
      <c r="Y612" s="1"/>
      <c r="Z612" s="1"/>
    </row>
    <row r="613" spans="1:26" ht="13.5" customHeight="1" x14ac:dyDescent="0.2">
      <c r="A613" s="1"/>
      <c r="B613" s="1"/>
      <c r="C613" s="1"/>
      <c r="D613" s="2"/>
      <c r="E613" s="1"/>
      <c r="F613" s="1"/>
      <c r="G613" s="1"/>
      <c r="H613" s="1"/>
      <c r="I613" s="1"/>
      <c r="J613" s="1"/>
      <c r="K613" s="1"/>
      <c r="L613" s="1"/>
      <c r="M613" s="1"/>
      <c r="N613" s="1"/>
      <c r="O613" s="1"/>
      <c r="P613" s="1"/>
      <c r="Q613" s="1"/>
      <c r="R613" s="1"/>
      <c r="S613" s="1"/>
      <c r="T613" s="1"/>
      <c r="U613" s="1"/>
      <c r="V613" s="1"/>
      <c r="W613" s="1"/>
      <c r="X613" s="1"/>
      <c r="Y613" s="1"/>
      <c r="Z613" s="1"/>
    </row>
    <row r="614" spans="1:26" ht="13.5" customHeight="1" x14ac:dyDescent="0.2">
      <c r="A614" s="1"/>
      <c r="B614" s="1"/>
      <c r="C614" s="1"/>
      <c r="D614" s="2"/>
      <c r="E614" s="1"/>
      <c r="F614" s="1"/>
      <c r="G614" s="1"/>
      <c r="H614" s="1"/>
      <c r="I614" s="1"/>
      <c r="J614" s="1"/>
      <c r="K614" s="1"/>
      <c r="L614" s="1"/>
      <c r="M614" s="1"/>
      <c r="N614" s="1"/>
      <c r="O614" s="1"/>
      <c r="P614" s="1"/>
      <c r="Q614" s="1"/>
      <c r="R614" s="1"/>
      <c r="S614" s="1"/>
      <c r="T614" s="1"/>
      <c r="U614" s="1"/>
      <c r="V614" s="1"/>
      <c r="W614" s="1"/>
      <c r="X614" s="1"/>
      <c r="Y614" s="1"/>
      <c r="Z614" s="1"/>
    </row>
    <row r="615" spans="1:26" ht="13.5" customHeight="1" x14ac:dyDescent="0.2">
      <c r="A615" s="1"/>
      <c r="B615" s="1"/>
      <c r="C615" s="1"/>
      <c r="D615" s="2"/>
      <c r="E615" s="1"/>
      <c r="F615" s="1"/>
      <c r="G615" s="1"/>
      <c r="H615" s="1"/>
      <c r="I615" s="1"/>
      <c r="J615" s="1"/>
      <c r="K615" s="1"/>
      <c r="L615" s="1"/>
      <c r="M615" s="1"/>
      <c r="N615" s="1"/>
      <c r="O615" s="1"/>
      <c r="P615" s="1"/>
      <c r="Q615" s="1"/>
      <c r="R615" s="1"/>
      <c r="S615" s="1"/>
      <c r="T615" s="1"/>
      <c r="U615" s="1"/>
      <c r="V615" s="1"/>
      <c r="W615" s="1"/>
      <c r="X615" s="1"/>
      <c r="Y615" s="1"/>
      <c r="Z615" s="1"/>
    </row>
    <row r="616" spans="1:26" ht="13.5" customHeight="1" x14ac:dyDescent="0.2">
      <c r="A616" s="1"/>
      <c r="B616" s="1"/>
      <c r="C616" s="1"/>
      <c r="D616" s="2"/>
      <c r="E616" s="1"/>
      <c r="F616" s="1"/>
      <c r="G616" s="1"/>
      <c r="H616" s="1"/>
      <c r="I616" s="1"/>
      <c r="J616" s="1"/>
      <c r="K616" s="1"/>
      <c r="L616" s="1"/>
      <c r="M616" s="1"/>
      <c r="N616" s="1"/>
      <c r="O616" s="1"/>
      <c r="P616" s="1"/>
      <c r="Q616" s="1"/>
      <c r="R616" s="1"/>
      <c r="S616" s="1"/>
      <c r="T616" s="1"/>
      <c r="U616" s="1"/>
      <c r="V616" s="1"/>
      <c r="W616" s="1"/>
      <c r="X616" s="1"/>
      <c r="Y616" s="1"/>
      <c r="Z616" s="1"/>
    </row>
    <row r="617" spans="1:26" ht="13.5" customHeight="1" x14ac:dyDescent="0.2">
      <c r="A617" s="1"/>
      <c r="B617" s="1"/>
      <c r="C617" s="1"/>
      <c r="D617" s="2"/>
      <c r="E617" s="1"/>
      <c r="F617" s="1"/>
      <c r="G617" s="1"/>
      <c r="H617" s="1"/>
      <c r="I617" s="1"/>
      <c r="J617" s="1"/>
      <c r="K617" s="1"/>
      <c r="L617" s="1"/>
      <c r="M617" s="1"/>
      <c r="N617" s="1"/>
      <c r="O617" s="1"/>
      <c r="P617" s="1"/>
      <c r="Q617" s="1"/>
      <c r="R617" s="1"/>
      <c r="S617" s="1"/>
      <c r="T617" s="1"/>
      <c r="U617" s="1"/>
      <c r="V617" s="1"/>
      <c r="W617" s="1"/>
      <c r="X617" s="1"/>
      <c r="Y617" s="1"/>
      <c r="Z617" s="1"/>
    </row>
    <row r="618" spans="1:26" ht="13.5" customHeight="1" x14ac:dyDescent="0.2">
      <c r="A618" s="1"/>
      <c r="B618" s="1"/>
      <c r="C618" s="1"/>
      <c r="D618" s="2"/>
      <c r="E618" s="1"/>
      <c r="F618" s="1"/>
      <c r="G618" s="1"/>
      <c r="H618" s="1"/>
      <c r="I618" s="1"/>
      <c r="J618" s="1"/>
      <c r="K618" s="1"/>
      <c r="L618" s="1"/>
      <c r="M618" s="1"/>
      <c r="N618" s="1"/>
      <c r="O618" s="1"/>
      <c r="P618" s="1"/>
      <c r="Q618" s="1"/>
      <c r="R618" s="1"/>
      <c r="S618" s="1"/>
      <c r="T618" s="1"/>
      <c r="U618" s="1"/>
      <c r="V618" s="1"/>
      <c r="W618" s="1"/>
      <c r="X618" s="1"/>
      <c r="Y618" s="1"/>
      <c r="Z618" s="1"/>
    </row>
    <row r="619" spans="1:26" ht="13.5" customHeight="1" x14ac:dyDescent="0.2">
      <c r="A619" s="1"/>
      <c r="B619" s="1"/>
      <c r="C619" s="1"/>
      <c r="D619" s="2"/>
      <c r="E619" s="1"/>
      <c r="F619" s="1"/>
      <c r="G619" s="1"/>
      <c r="H619" s="1"/>
      <c r="I619" s="1"/>
      <c r="J619" s="1"/>
      <c r="K619" s="1"/>
      <c r="L619" s="1"/>
      <c r="M619" s="1"/>
      <c r="N619" s="1"/>
      <c r="O619" s="1"/>
      <c r="P619" s="1"/>
      <c r="Q619" s="1"/>
      <c r="R619" s="1"/>
      <c r="S619" s="1"/>
      <c r="T619" s="1"/>
      <c r="U619" s="1"/>
      <c r="V619" s="1"/>
      <c r="W619" s="1"/>
      <c r="X619" s="1"/>
      <c r="Y619" s="1"/>
      <c r="Z619" s="1"/>
    </row>
    <row r="620" spans="1:26" ht="13.5" customHeight="1" x14ac:dyDescent="0.2">
      <c r="A620" s="1"/>
      <c r="B620" s="1"/>
      <c r="C620" s="1"/>
      <c r="D620" s="2"/>
      <c r="E620" s="1"/>
      <c r="F620" s="1"/>
      <c r="G620" s="1"/>
      <c r="H620" s="1"/>
      <c r="I620" s="1"/>
      <c r="J620" s="1"/>
      <c r="K620" s="1"/>
      <c r="L620" s="1"/>
      <c r="M620" s="1"/>
      <c r="N620" s="1"/>
      <c r="O620" s="1"/>
      <c r="P620" s="1"/>
      <c r="Q620" s="1"/>
      <c r="R620" s="1"/>
      <c r="S620" s="1"/>
      <c r="T620" s="1"/>
      <c r="U620" s="1"/>
      <c r="V620" s="1"/>
      <c r="W620" s="1"/>
      <c r="X620" s="1"/>
      <c r="Y620" s="1"/>
      <c r="Z620" s="1"/>
    </row>
    <row r="621" spans="1:26" ht="13.5" customHeight="1" x14ac:dyDescent="0.2">
      <c r="A621" s="1"/>
      <c r="B621" s="1"/>
      <c r="C621" s="1"/>
      <c r="D621" s="2"/>
      <c r="E621" s="1"/>
      <c r="F621" s="1"/>
      <c r="G621" s="1"/>
      <c r="H621" s="1"/>
      <c r="I621" s="1"/>
      <c r="J621" s="1"/>
      <c r="K621" s="1"/>
      <c r="L621" s="1"/>
      <c r="M621" s="1"/>
      <c r="N621" s="1"/>
      <c r="O621" s="1"/>
      <c r="P621" s="1"/>
      <c r="Q621" s="1"/>
      <c r="R621" s="1"/>
      <c r="S621" s="1"/>
      <c r="T621" s="1"/>
      <c r="U621" s="1"/>
      <c r="V621" s="1"/>
      <c r="W621" s="1"/>
      <c r="X621" s="1"/>
      <c r="Y621" s="1"/>
      <c r="Z621" s="1"/>
    </row>
    <row r="622" spans="1:26" ht="13.5" customHeight="1" x14ac:dyDescent="0.2">
      <c r="A622" s="1"/>
      <c r="B622" s="1"/>
      <c r="C622" s="1"/>
      <c r="D622" s="2"/>
      <c r="E622" s="1"/>
      <c r="F622" s="1"/>
      <c r="G622" s="1"/>
      <c r="H622" s="1"/>
      <c r="I622" s="1"/>
      <c r="J622" s="1"/>
      <c r="K622" s="1"/>
      <c r="L622" s="1"/>
      <c r="M622" s="1"/>
      <c r="N622" s="1"/>
      <c r="O622" s="1"/>
      <c r="P622" s="1"/>
      <c r="Q622" s="1"/>
      <c r="R622" s="1"/>
      <c r="S622" s="1"/>
      <c r="T622" s="1"/>
      <c r="U622" s="1"/>
      <c r="V622" s="1"/>
      <c r="W622" s="1"/>
      <c r="X622" s="1"/>
      <c r="Y622" s="1"/>
      <c r="Z622" s="1"/>
    </row>
    <row r="623" spans="1:26" ht="13.5" customHeight="1" x14ac:dyDescent="0.2">
      <c r="A623" s="1"/>
      <c r="B623" s="1"/>
      <c r="C623" s="1"/>
      <c r="D623" s="2"/>
      <c r="E623" s="1"/>
      <c r="F623" s="1"/>
      <c r="G623" s="1"/>
      <c r="H623" s="1"/>
      <c r="I623" s="1"/>
      <c r="J623" s="1"/>
      <c r="K623" s="1"/>
      <c r="L623" s="1"/>
      <c r="M623" s="1"/>
      <c r="N623" s="1"/>
      <c r="O623" s="1"/>
      <c r="P623" s="1"/>
      <c r="Q623" s="1"/>
      <c r="R623" s="1"/>
      <c r="S623" s="1"/>
      <c r="T623" s="1"/>
      <c r="U623" s="1"/>
      <c r="V623" s="1"/>
      <c r="W623" s="1"/>
      <c r="X623" s="1"/>
      <c r="Y623" s="1"/>
      <c r="Z623" s="1"/>
    </row>
    <row r="624" spans="1:26" ht="13.5" customHeight="1" x14ac:dyDescent="0.2">
      <c r="A624" s="1"/>
      <c r="B624" s="1"/>
      <c r="C624" s="1"/>
      <c r="D624" s="2"/>
      <c r="E624" s="1"/>
      <c r="F624" s="1"/>
      <c r="G624" s="1"/>
      <c r="H624" s="1"/>
      <c r="I624" s="1"/>
      <c r="J624" s="1"/>
      <c r="K624" s="1"/>
      <c r="L624" s="1"/>
      <c r="M624" s="1"/>
      <c r="N624" s="1"/>
      <c r="O624" s="1"/>
      <c r="P624" s="1"/>
      <c r="Q624" s="1"/>
      <c r="R624" s="1"/>
      <c r="S624" s="1"/>
      <c r="T624" s="1"/>
      <c r="U624" s="1"/>
      <c r="V624" s="1"/>
      <c r="W624" s="1"/>
      <c r="X624" s="1"/>
      <c r="Y624" s="1"/>
      <c r="Z624" s="1"/>
    </row>
    <row r="625" spans="1:26" ht="13.5" customHeight="1" x14ac:dyDescent="0.2">
      <c r="A625" s="1"/>
      <c r="B625" s="1"/>
      <c r="C625" s="1"/>
      <c r="D625" s="2"/>
      <c r="E625" s="1"/>
      <c r="F625" s="1"/>
      <c r="G625" s="1"/>
      <c r="H625" s="1"/>
      <c r="I625" s="1"/>
      <c r="J625" s="1"/>
      <c r="K625" s="1"/>
      <c r="L625" s="1"/>
      <c r="M625" s="1"/>
      <c r="N625" s="1"/>
      <c r="O625" s="1"/>
      <c r="P625" s="1"/>
      <c r="Q625" s="1"/>
      <c r="R625" s="1"/>
      <c r="S625" s="1"/>
      <c r="T625" s="1"/>
      <c r="U625" s="1"/>
      <c r="V625" s="1"/>
      <c r="W625" s="1"/>
      <c r="X625" s="1"/>
      <c r="Y625" s="1"/>
      <c r="Z625" s="1"/>
    </row>
    <row r="626" spans="1:26" ht="13.5" customHeight="1" x14ac:dyDescent="0.2">
      <c r="A626" s="1"/>
      <c r="B626" s="1"/>
      <c r="C626" s="1"/>
      <c r="D626" s="2"/>
      <c r="E626" s="1"/>
      <c r="F626" s="1"/>
      <c r="G626" s="1"/>
      <c r="H626" s="1"/>
      <c r="I626" s="1"/>
      <c r="J626" s="1"/>
      <c r="K626" s="1"/>
      <c r="L626" s="1"/>
      <c r="M626" s="1"/>
      <c r="N626" s="1"/>
      <c r="O626" s="1"/>
      <c r="P626" s="1"/>
      <c r="Q626" s="1"/>
      <c r="R626" s="1"/>
      <c r="S626" s="1"/>
      <c r="T626" s="1"/>
      <c r="U626" s="1"/>
      <c r="V626" s="1"/>
      <c r="W626" s="1"/>
      <c r="X626" s="1"/>
      <c r="Y626" s="1"/>
      <c r="Z626" s="1"/>
    </row>
    <row r="627" spans="1:26" ht="13.5" customHeight="1" x14ac:dyDescent="0.2">
      <c r="A627" s="1"/>
      <c r="B627" s="1"/>
      <c r="C627" s="1"/>
      <c r="D627" s="2"/>
      <c r="E627" s="1"/>
      <c r="F627" s="1"/>
      <c r="G627" s="1"/>
      <c r="H627" s="1"/>
      <c r="I627" s="1"/>
      <c r="J627" s="1"/>
      <c r="K627" s="1"/>
      <c r="L627" s="1"/>
      <c r="M627" s="1"/>
      <c r="N627" s="1"/>
      <c r="O627" s="1"/>
      <c r="P627" s="1"/>
      <c r="Q627" s="1"/>
      <c r="R627" s="1"/>
      <c r="S627" s="1"/>
      <c r="T627" s="1"/>
      <c r="U627" s="1"/>
      <c r="V627" s="1"/>
      <c r="W627" s="1"/>
      <c r="X627" s="1"/>
      <c r="Y627" s="1"/>
      <c r="Z627" s="1"/>
    </row>
    <row r="628" spans="1:26" ht="13.5" customHeight="1" x14ac:dyDescent="0.2">
      <c r="A628" s="1"/>
      <c r="B628" s="1"/>
      <c r="C628" s="1"/>
      <c r="D628" s="2"/>
      <c r="E628" s="1"/>
      <c r="F628" s="1"/>
      <c r="G628" s="1"/>
      <c r="H628" s="1"/>
      <c r="I628" s="1"/>
      <c r="J628" s="1"/>
      <c r="K628" s="1"/>
      <c r="L628" s="1"/>
      <c r="M628" s="1"/>
      <c r="N628" s="1"/>
      <c r="O628" s="1"/>
      <c r="P628" s="1"/>
      <c r="Q628" s="1"/>
      <c r="R628" s="1"/>
      <c r="S628" s="1"/>
      <c r="T628" s="1"/>
      <c r="U628" s="1"/>
      <c r="V628" s="1"/>
      <c r="W628" s="1"/>
      <c r="X628" s="1"/>
      <c r="Y628" s="1"/>
      <c r="Z628" s="1"/>
    </row>
    <row r="629" spans="1:26" ht="13.5" customHeight="1" x14ac:dyDescent="0.2">
      <c r="A629" s="1"/>
      <c r="B629" s="1"/>
      <c r="C629" s="1"/>
      <c r="D629" s="2"/>
      <c r="E629" s="1"/>
      <c r="F629" s="1"/>
      <c r="G629" s="1"/>
      <c r="H629" s="1"/>
      <c r="I629" s="1"/>
      <c r="J629" s="1"/>
      <c r="K629" s="1"/>
      <c r="L629" s="1"/>
      <c r="M629" s="1"/>
      <c r="N629" s="1"/>
      <c r="O629" s="1"/>
      <c r="P629" s="1"/>
      <c r="Q629" s="1"/>
      <c r="R629" s="1"/>
      <c r="S629" s="1"/>
      <c r="T629" s="1"/>
      <c r="U629" s="1"/>
      <c r="V629" s="1"/>
      <c r="W629" s="1"/>
      <c r="X629" s="1"/>
      <c r="Y629" s="1"/>
      <c r="Z629" s="1"/>
    </row>
    <row r="630" spans="1:26" ht="13.5" customHeight="1" x14ac:dyDescent="0.2">
      <c r="A630" s="1"/>
      <c r="B630" s="1"/>
      <c r="C630" s="1"/>
      <c r="D630" s="2"/>
      <c r="E630" s="1"/>
      <c r="F630" s="1"/>
      <c r="G630" s="1"/>
      <c r="H630" s="1"/>
      <c r="I630" s="1"/>
      <c r="J630" s="1"/>
      <c r="K630" s="1"/>
      <c r="L630" s="1"/>
      <c r="M630" s="1"/>
      <c r="N630" s="1"/>
      <c r="O630" s="1"/>
      <c r="P630" s="1"/>
      <c r="Q630" s="1"/>
      <c r="R630" s="1"/>
      <c r="S630" s="1"/>
      <c r="T630" s="1"/>
      <c r="U630" s="1"/>
      <c r="V630" s="1"/>
      <c r="W630" s="1"/>
      <c r="X630" s="1"/>
      <c r="Y630" s="1"/>
      <c r="Z630" s="1"/>
    </row>
    <row r="631" spans="1:26" ht="13.5" customHeight="1" x14ac:dyDescent="0.2">
      <c r="A631" s="1"/>
      <c r="B631" s="1"/>
      <c r="C631" s="1"/>
      <c r="D631" s="2"/>
      <c r="E631" s="1"/>
      <c r="F631" s="1"/>
      <c r="G631" s="1"/>
      <c r="H631" s="1"/>
      <c r="I631" s="1"/>
      <c r="J631" s="1"/>
      <c r="K631" s="1"/>
      <c r="L631" s="1"/>
      <c r="M631" s="1"/>
      <c r="N631" s="1"/>
      <c r="O631" s="1"/>
      <c r="P631" s="1"/>
      <c r="Q631" s="1"/>
      <c r="R631" s="1"/>
      <c r="S631" s="1"/>
      <c r="T631" s="1"/>
      <c r="U631" s="1"/>
      <c r="V631" s="1"/>
      <c r="W631" s="1"/>
      <c r="X631" s="1"/>
      <c r="Y631" s="1"/>
      <c r="Z631" s="1"/>
    </row>
    <row r="632" spans="1:26" ht="13.5" customHeight="1" x14ac:dyDescent="0.2">
      <c r="A632" s="1"/>
      <c r="B632" s="1"/>
      <c r="C632" s="1"/>
      <c r="D632" s="2"/>
      <c r="E632" s="1"/>
      <c r="F632" s="1"/>
      <c r="G632" s="1"/>
      <c r="H632" s="1"/>
      <c r="I632" s="1"/>
      <c r="J632" s="1"/>
      <c r="K632" s="1"/>
      <c r="L632" s="1"/>
      <c r="M632" s="1"/>
      <c r="N632" s="1"/>
      <c r="O632" s="1"/>
      <c r="P632" s="1"/>
      <c r="Q632" s="1"/>
      <c r="R632" s="1"/>
      <c r="S632" s="1"/>
      <c r="T632" s="1"/>
      <c r="U632" s="1"/>
      <c r="V632" s="1"/>
      <c r="W632" s="1"/>
      <c r="X632" s="1"/>
      <c r="Y632" s="1"/>
      <c r="Z632" s="1"/>
    </row>
    <row r="633" spans="1:26" ht="13.5" customHeight="1" x14ac:dyDescent="0.2">
      <c r="A633" s="1"/>
      <c r="B633" s="1"/>
      <c r="C633" s="1"/>
      <c r="D633" s="2"/>
      <c r="E633" s="1"/>
      <c r="F633" s="1"/>
      <c r="G633" s="1"/>
      <c r="H633" s="1"/>
      <c r="I633" s="1"/>
      <c r="J633" s="1"/>
      <c r="K633" s="1"/>
      <c r="L633" s="1"/>
      <c r="M633" s="1"/>
      <c r="N633" s="1"/>
      <c r="O633" s="1"/>
      <c r="P633" s="1"/>
      <c r="Q633" s="1"/>
      <c r="R633" s="1"/>
      <c r="S633" s="1"/>
      <c r="T633" s="1"/>
      <c r="U633" s="1"/>
      <c r="V633" s="1"/>
      <c r="W633" s="1"/>
      <c r="X633" s="1"/>
      <c r="Y633" s="1"/>
      <c r="Z633" s="1"/>
    </row>
    <row r="634" spans="1:26" ht="13.5" customHeight="1" x14ac:dyDescent="0.2">
      <c r="A634" s="1"/>
      <c r="B634" s="1"/>
      <c r="C634" s="1"/>
      <c r="D634" s="2"/>
      <c r="E634" s="1"/>
      <c r="F634" s="1"/>
      <c r="G634" s="1"/>
      <c r="H634" s="1"/>
      <c r="I634" s="1"/>
      <c r="J634" s="1"/>
      <c r="K634" s="1"/>
      <c r="L634" s="1"/>
      <c r="M634" s="1"/>
      <c r="N634" s="1"/>
      <c r="O634" s="1"/>
      <c r="P634" s="1"/>
      <c r="Q634" s="1"/>
      <c r="R634" s="1"/>
      <c r="S634" s="1"/>
      <c r="T634" s="1"/>
      <c r="U634" s="1"/>
      <c r="V634" s="1"/>
      <c r="W634" s="1"/>
      <c r="X634" s="1"/>
      <c r="Y634" s="1"/>
      <c r="Z634" s="1"/>
    </row>
    <row r="635" spans="1:26" ht="13.5" customHeight="1" x14ac:dyDescent="0.2">
      <c r="A635" s="1"/>
      <c r="B635" s="1"/>
      <c r="C635" s="1"/>
      <c r="D635" s="2"/>
      <c r="E635" s="1"/>
      <c r="F635" s="1"/>
      <c r="G635" s="1"/>
      <c r="H635" s="1"/>
      <c r="I635" s="1"/>
      <c r="J635" s="1"/>
      <c r="K635" s="1"/>
      <c r="L635" s="1"/>
      <c r="M635" s="1"/>
      <c r="N635" s="1"/>
      <c r="O635" s="1"/>
      <c r="P635" s="1"/>
      <c r="Q635" s="1"/>
      <c r="R635" s="1"/>
      <c r="S635" s="1"/>
      <c r="T635" s="1"/>
      <c r="U635" s="1"/>
      <c r="V635" s="1"/>
      <c r="W635" s="1"/>
      <c r="X635" s="1"/>
      <c r="Y635" s="1"/>
      <c r="Z635" s="1"/>
    </row>
    <row r="636" spans="1:26" ht="13.5" customHeight="1" x14ac:dyDescent="0.2">
      <c r="A636" s="1"/>
      <c r="B636" s="1"/>
      <c r="C636" s="1"/>
      <c r="D636" s="2"/>
      <c r="E636" s="1"/>
      <c r="F636" s="1"/>
      <c r="G636" s="1"/>
      <c r="H636" s="1"/>
      <c r="I636" s="1"/>
      <c r="J636" s="1"/>
      <c r="K636" s="1"/>
      <c r="L636" s="1"/>
      <c r="M636" s="1"/>
      <c r="N636" s="1"/>
      <c r="O636" s="1"/>
      <c r="P636" s="1"/>
      <c r="Q636" s="1"/>
      <c r="R636" s="1"/>
      <c r="S636" s="1"/>
      <c r="T636" s="1"/>
      <c r="U636" s="1"/>
      <c r="V636" s="1"/>
      <c r="W636" s="1"/>
      <c r="X636" s="1"/>
      <c r="Y636" s="1"/>
      <c r="Z636" s="1"/>
    </row>
    <row r="637" spans="1:26" ht="13.5" customHeight="1" x14ac:dyDescent="0.2">
      <c r="A637" s="1"/>
      <c r="B637" s="1"/>
      <c r="C637" s="1"/>
      <c r="D637" s="2"/>
      <c r="E637" s="1"/>
      <c r="F637" s="1"/>
      <c r="G637" s="1"/>
      <c r="H637" s="1"/>
      <c r="I637" s="1"/>
      <c r="J637" s="1"/>
      <c r="K637" s="1"/>
      <c r="L637" s="1"/>
      <c r="M637" s="1"/>
      <c r="N637" s="1"/>
      <c r="O637" s="1"/>
      <c r="P637" s="1"/>
      <c r="Q637" s="1"/>
      <c r="R637" s="1"/>
      <c r="S637" s="1"/>
      <c r="T637" s="1"/>
      <c r="U637" s="1"/>
      <c r="V637" s="1"/>
      <c r="W637" s="1"/>
      <c r="X637" s="1"/>
      <c r="Y637" s="1"/>
      <c r="Z637" s="1"/>
    </row>
    <row r="638" spans="1:26" ht="13.5" customHeight="1" x14ac:dyDescent="0.2">
      <c r="A638" s="1"/>
      <c r="B638" s="1"/>
      <c r="C638" s="1"/>
      <c r="D638" s="2"/>
      <c r="E638" s="1"/>
      <c r="F638" s="1"/>
      <c r="G638" s="1"/>
      <c r="H638" s="1"/>
      <c r="I638" s="1"/>
      <c r="J638" s="1"/>
      <c r="K638" s="1"/>
      <c r="L638" s="1"/>
      <c r="M638" s="1"/>
      <c r="N638" s="1"/>
      <c r="O638" s="1"/>
      <c r="P638" s="1"/>
      <c r="Q638" s="1"/>
      <c r="R638" s="1"/>
      <c r="S638" s="1"/>
      <c r="T638" s="1"/>
      <c r="U638" s="1"/>
      <c r="V638" s="1"/>
      <c r="W638" s="1"/>
      <c r="X638" s="1"/>
      <c r="Y638" s="1"/>
      <c r="Z638" s="1"/>
    </row>
    <row r="639" spans="1:26" ht="13.5" customHeight="1" x14ac:dyDescent="0.2">
      <c r="A639" s="1"/>
      <c r="B639" s="1"/>
      <c r="C639" s="1"/>
      <c r="D639" s="2"/>
      <c r="E639" s="1"/>
      <c r="F639" s="1"/>
      <c r="G639" s="1"/>
      <c r="H639" s="1"/>
      <c r="I639" s="1"/>
      <c r="J639" s="1"/>
      <c r="K639" s="1"/>
      <c r="L639" s="1"/>
      <c r="M639" s="1"/>
      <c r="N639" s="1"/>
      <c r="O639" s="1"/>
      <c r="P639" s="1"/>
      <c r="Q639" s="1"/>
      <c r="R639" s="1"/>
      <c r="S639" s="1"/>
      <c r="T639" s="1"/>
      <c r="U639" s="1"/>
      <c r="V639" s="1"/>
      <c r="W639" s="1"/>
      <c r="X639" s="1"/>
      <c r="Y639" s="1"/>
      <c r="Z639" s="1"/>
    </row>
    <row r="640" spans="1:26" ht="13.5" customHeight="1" x14ac:dyDescent="0.2">
      <c r="A640" s="1"/>
      <c r="B640" s="1"/>
      <c r="C640" s="1"/>
      <c r="D640" s="2"/>
      <c r="E640" s="1"/>
      <c r="F640" s="1"/>
      <c r="G640" s="1"/>
      <c r="H640" s="1"/>
      <c r="I640" s="1"/>
      <c r="J640" s="1"/>
      <c r="K640" s="1"/>
      <c r="L640" s="1"/>
      <c r="M640" s="1"/>
      <c r="N640" s="1"/>
      <c r="O640" s="1"/>
      <c r="P640" s="1"/>
      <c r="Q640" s="1"/>
      <c r="R640" s="1"/>
      <c r="S640" s="1"/>
      <c r="T640" s="1"/>
      <c r="U640" s="1"/>
      <c r="V640" s="1"/>
      <c r="W640" s="1"/>
      <c r="X640" s="1"/>
      <c r="Y640" s="1"/>
      <c r="Z640" s="1"/>
    </row>
    <row r="641" spans="1:26" ht="13.5" customHeight="1" x14ac:dyDescent="0.2">
      <c r="A641" s="1"/>
      <c r="B641" s="1"/>
      <c r="C641" s="1"/>
      <c r="D641" s="2"/>
      <c r="E641" s="1"/>
      <c r="F641" s="1"/>
      <c r="G641" s="1"/>
      <c r="H641" s="1"/>
      <c r="I641" s="1"/>
      <c r="J641" s="1"/>
      <c r="K641" s="1"/>
      <c r="L641" s="1"/>
      <c r="M641" s="1"/>
      <c r="N641" s="1"/>
      <c r="O641" s="1"/>
      <c r="P641" s="1"/>
      <c r="Q641" s="1"/>
      <c r="R641" s="1"/>
      <c r="S641" s="1"/>
      <c r="T641" s="1"/>
      <c r="U641" s="1"/>
      <c r="V641" s="1"/>
      <c r="W641" s="1"/>
      <c r="X641" s="1"/>
      <c r="Y641" s="1"/>
      <c r="Z641" s="1"/>
    </row>
    <row r="642" spans="1:26" ht="13.5" customHeight="1" x14ac:dyDescent="0.2">
      <c r="A642" s="1"/>
      <c r="B642" s="1"/>
      <c r="C642" s="1"/>
      <c r="D642" s="2"/>
      <c r="E642" s="1"/>
      <c r="F642" s="1"/>
      <c r="G642" s="1"/>
      <c r="H642" s="1"/>
      <c r="I642" s="1"/>
      <c r="J642" s="1"/>
      <c r="K642" s="1"/>
      <c r="L642" s="1"/>
      <c r="M642" s="1"/>
      <c r="N642" s="1"/>
      <c r="O642" s="1"/>
      <c r="P642" s="1"/>
      <c r="Q642" s="1"/>
      <c r="R642" s="1"/>
      <c r="S642" s="1"/>
      <c r="T642" s="1"/>
      <c r="U642" s="1"/>
      <c r="V642" s="1"/>
      <c r="W642" s="1"/>
      <c r="X642" s="1"/>
      <c r="Y642" s="1"/>
      <c r="Z642" s="1"/>
    </row>
    <row r="643" spans="1:26" ht="13.5" customHeight="1" x14ac:dyDescent="0.2">
      <c r="A643" s="1"/>
      <c r="B643" s="1"/>
      <c r="C643" s="1"/>
      <c r="D643" s="2"/>
      <c r="E643" s="1"/>
      <c r="F643" s="1"/>
      <c r="G643" s="1"/>
      <c r="H643" s="1"/>
      <c r="I643" s="1"/>
      <c r="J643" s="1"/>
      <c r="K643" s="1"/>
      <c r="L643" s="1"/>
      <c r="M643" s="1"/>
      <c r="N643" s="1"/>
      <c r="O643" s="1"/>
      <c r="P643" s="1"/>
      <c r="Q643" s="1"/>
      <c r="R643" s="1"/>
      <c r="S643" s="1"/>
      <c r="T643" s="1"/>
      <c r="U643" s="1"/>
      <c r="V643" s="1"/>
      <c r="W643" s="1"/>
      <c r="X643" s="1"/>
      <c r="Y643" s="1"/>
      <c r="Z643" s="1"/>
    </row>
    <row r="644" spans="1:26" ht="13.5" customHeight="1" x14ac:dyDescent="0.2">
      <c r="A644" s="1"/>
      <c r="B644" s="1"/>
      <c r="C644" s="1"/>
      <c r="D644" s="2"/>
      <c r="E644" s="1"/>
      <c r="F644" s="1"/>
      <c r="G644" s="1"/>
      <c r="H644" s="1"/>
      <c r="I644" s="1"/>
      <c r="J644" s="1"/>
      <c r="K644" s="1"/>
      <c r="L644" s="1"/>
      <c r="M644" s="1"/>
      <c r="N644" s="1"/>
      <c r="O644" s="1"/>
      <c r="P644" s="1"/>
      <c r="Q644" s="1"/>
      <c r="R644" s="1"/>
      <c r="S644" s="1"/>
      <c r="T644" s="1"/>
      <c r="U644" s="1"/>
      <c r="V644" s="1"/>
      <c r="W644" s="1"/>
      <c r="X644" s="1"/>
      <c r="Y644" s="1"/>
      <c r="Z644" s="1"/>
    </row>
    <row r="645" spans="1:26" ht="13.5" customHeight="1" x14ac:dyDescent="0.2">
      <c r="A645" s="1"/>
      <c r="B645" s="1"/>
      <c r="C645" s="1"/>
      <c r="D645" s="2"/>
      <c r="E645" s="1"/>
      <c r="F645" s="1"/>
      <c r="G645" s="1"/>
      <c r="H645" s="1"/>
      <c r="I645" s="1"/>
      <c r="J645" s="1"/>
      <c r="K645" s="1"/>
      <c r="L645" s="1"/>
      <c r="M645" s="1"/>
      <c r="N645" s="1"/>
      <c r="O645" s="1"/>
      <c r="P645" s="1"/>
      <c r="Q645" s="1"/>
      <c r="R645" s="1"/>
      <c r="S645" s="1"/>
      <c r="T645" s="1"/>
      <c r="U645" s="1"/>
      <c r="V645" s="1"/>
      <c r="W645" s="1"/>
      <c r="X645" s="1"/>
      <c r="Y645" s="1"/>
      <c r="Z645" s="1"/>
    </row>
    <row r="646" spans="1:26" ht="13.5" customHeight="1" x14ac:dyDescent="0.2">
      <c r="A646" s="1"/>
      <c r="B646" s="1"/>
      <c r="C646" s="1"/>
      <c r="D646" s="2"/>
      <c r="E646" s="1"/>
      <c r="F646" s="1"/>
      <c r="G646" s="1"/>
      <c r="H646" s="1"/>
      <c r="I646" s="1"/>
      <c r="J646" s="1"/>
      <c r="K646" s="1"/>
      <c r="L646" s="1"/>
      <c r="M646" s="1"/>
      <c r="N646" s="1"/>
      <c r="O646" s="1"/>
      <c r="P646" s="1"/>
      <c r="Q646" s="1"/>
      <c r="R646" s="1"/>
      <c r="S646" s="1"/>
      <c r="T646" s="1"/>
      <c r="U646" s="1"/>
      <c r="V646" s="1"/>
      <c r="W646" s="1"/>
      <c r="X646" s="1"/>
      <c r="Y646" s="1"/>
      <c r="Z646" s="1"/>
    </row>
    <row r="647" spans="1:26" ht="13.5" customHeight="1" x14ac:dyDescent="0.2">
      <c r="A647" s="1"/>
      <c r="B647" s="1"/>
      <c r="C647" s="1"/>
      <c r="D647" s="2"/>
      <c r="E647" s="1"/>
      <c r="F647" s="1"/>
      <c r="G647" s="1"/>
      <c r="H647" s="1"/>
      <c r="I647" s="1"/>
      <c r="J647" s="1"/>
      <c r="K647" s="1"/>
      <c r="L647" s="1"/>
      <c r="M647" s="1"/>
      <c r="N647" s="1"/>
      <c r="O647" s="1"/>
      <c r="P647" s="1"/>
      <c r="Q647" s="1"/>
      <c r="R647" s="1"/>
      <c r="S647" s="1"/>
      <c r="T647" s="1"/>
      <c r="U647" s="1"/>
      <c r="V647" s="1"/>
      <c r="W647" s="1"/>
      <c r="X647" s="1"/>
      <c r="Y647" s="1"/>
      <c r="Z647" s="1"/>
    </row>
    <row r="648" spans="1:26" ht="13.5" customHeight="1" x14ac:dyDescent="0.2">
      <c r="A648" s="1"/>
      <c r="B648" s="1"/>
      <c r="C648" s="1"/>
      <c r="D648" s="2"/>
      <c r="E648" s="1"/>
      <c r="F648" s="1"/>
      <c r="G648" s="1"/>
      <c r="H648" s="1"/>
      <c r="I648" s="1"/>
      <c r="J648" s="1"/>
      <c r="K648" s="1"/>
      <c r="L648" s="1"/>
      <c r="M648" s="1"/>
      <c r="N648" s="1"/>
      <c r="O648" s="1"/>
      <c r="P648" s="1"/>
      <c r="Q648" s="1"/>
      <c r="R648" s="1"/>
      <c r="S648" s="1"/>
      <c r="T648" s="1"/>
      <c r="U648" s="1"/>
      <c r="V648" s="1"/>
      <c r="W648" s="1"/>
      <c r="X648" s="1"/>
      <c r="Y648" s="1"/>
      <c r="Z648" s="1"/>
    </row>
    <row r="649" spans="1:26" ht="13.5" customHeight="1" x14ac:dyDescent="0.2">
      <c r="A649" s="1"/>
      <c r="B649" s="1"/>
      <c r="C649" s="1"/>
      <c r="D649" s="2"/>
      <c r="E649" s="1"/>
      <c r="F649" s="1"/>
      <c r="G649" s="1"/>
      <c r="H649" s="1"/>
      <c r="I649" s="1"/>
      <c r="J649" s="1"/>
      <c r="K649" s="1"/>
      <c r="L649" s="1"/>
      <c r="M649" s="1"/>
      <c r="N649" s="1"/>
      <c r="O649" s="1"/>
      <c r="P649" s="1"/>
      <c r="Q649" s="1"/>
      <c r="R649" s="1"/>
      <c r="S649" s="1"/>
      <c r="T649" s="1"/>
      <c r="U649" s="1"/>
      <c r="V649" s="1"/>
      <c r="W649" s="1"/>
      <c r="X649" s="1"/>
      <c r="Y649" s="1"/>
      <c r="Z649" s="1"/>
    </row>
    <row r="650" spans="1:26" ht="13.5" customHeight="1" x14ac:dyDescent="0.2">
      <c r="A650" s="1"/>
      <c r="B650" s="1"/>
      <c r="C650" s="1"/>
      <c r="D650" s="2"/>
      <c r="E650" s="1"/>
      <c r="F650" s="1"/>
      <c r="G650" s="1"/>
      <c r="H650" s="1"/>
      <c r="I650" s="1"/>
      <c r="J650" s="1"/>
      <c r="K650" s="1"/>
      <c r="L650" s="1"/>
      <c r="M650" s="1"/>
      <c r="N650" s="1"/>
      <c r="O650" s="1"/>
      <c r="P650" s="1"/>
      <c r="Q650" s="1"/>
      <c r="R650" s="1"/>
      <c r="S650" s="1"/>
      <c r="T650" s="1"/>
      <c r="U650" s="1"/>
      <c r="V650" s="1"/>
      <c r="W650" s="1"/>
      <c r="X650" s="1"/>
      <c r="Y650" s="1"/>
      <c r="Z650" s="1"/>
    </row>
    <row r="651" spans="1:26" ht="13.5" customHeight="1" x14ac:dyDescent="0.2">
      <c r="A651" s="1"/>
      <c r="B651" s="1"/>
      <c r="C651" s="1"/>
      <c r="D651" s="2"/>
      <c r="E651" s="1"/>
      <c r="F651" s="1"/>
      <c r="G651" s="1"/>
      <c r="H651" s="1"/>
      <c r="I651" s="1"/>
      <c r="J651" s="1"/>
      <c r="K651" s="1"/>
      <c r="L651" s="1"/>
      <c r="M651" s="1"/>
      <c r="N651" s="1"/>
      <c r="O651" s="1"/>
      <c r="P651" s="1"/>
      <c r="Q651" s="1"/>
      <c r="R651" s="1"/>
      <c r="S651" s="1"/>
      <c r="T651" s="1"/>
      <c r="U651" s="1"/>
      <c r="V651" s="1"/>
      <c r="W651" s="1"/>
      <c r="X651" s="1"/>
      <c r="Y651" s="1"/>
      <c r="Z651" s="1"/>
    </row>
    <row r="652" spans="1:26" ht="13.5" customHeight="1" x14ac:dyDescent="0.2">
      <c r="A652" s="1"/>
      <c r="B652" s="1"/>
      <c r="C652" s="1"/>
      <c r="D652" s="2"/>
      <c r="E652" s="1"/>
      <c r="F652" s="1"/>
      <c r="G652" s="1"/>
      <c r="H652" s="1"/>
      <c r="I652" s="1"/>
      <c r="J652" s="1"/>
      <c r="K652" s="1"/>
      <c r="L652" s="1"/>
      <c r="M652" s="1"/>
      <c r="N652" s="1"/>
      <c r="O652" s="1"/>
      <c r="P652" s="1"/>
      <c r="Q652" s="1"/>
      <c r="R652" s="1"/>
      <c r="S652" s="1"/>
      <c r="T652" s="1"/>
      <c r="U652" s="1"/>
      <c r="V652" s="1"/>
      <c r="W652" s="1"/>
      <c r="X652" s="1"/>
      <c r="Y652" s="1"/>
      <c r="Z652" s="1"/>
    </row>
    <row r="653" spans="1:26" ht="13.5" customHeight="1" x14ac:dyDescent="0.2">
      <c r="A653" s="1"/>
      <c r="B653" s="1"/>
      <c r="C653" s="1"/>
      <c r="D653" s="2"/>
      <c r="E653" s="1"/>
      <c r="F653" s="1"/>
      <c r="G653" s="1"/>
      <c r="H653" s="1"/>
      <c r="I653" s="1"/>
      <c r="J653" s="1"/>
      <c r="K653" s="1"/>
      <c r="L653" s="1"/>
      <c r="M653" s="1"/>
      <c r="N653" s="1"/>
      <c r="O653" s="1"/>
      <c r="P653" s="1"/>
      <c r="Q653" s="1"/>
      <c r="R653" s="1"/>
      <c r="S653" s="1"/>
      <c r="T653" s="1"/>
      <c r="U653" s="1"/>
      <c r="V653" s="1"/>
      <c r="W653" s="1"/>
      <c r="X653" s="1"/>
      <c r="Y653" s="1"/>
      <c r="Z653" s="1"/>
    </row>
    <row r="654" spans="1:26" ht="13.5" customHeight="1" x14ac:dyDescent="0.2">
      <c r="A654" s="1"/>
      <c r="B654" s="1"/>
      <c r="C654" s="1"/>
      <c r="D654" s="2"/>
      <c r="E654" s="1"/>
      <c r="F654" s="1"/>
      <c r="G654" s="1"/>
      <c r="H654" s="1"/>
      <c r="I654" s="1"/>
      <c r="J654" s="1"/>
      <c r="K654" s="1"/>
      <c r="L654" s="1"/>
      <c r="M654" s="1"/>
      <c r="N654" s="1"/>
      <c r="O654" s="1"/>
      <c r="P654" s="1"/>
      <c r="Q654" s="1"/>
      <c r="R654" s="1"/>
      <c r="S654" s="1"/>
      <c r="T654" s="1"/>
      <c r="U654" s="1"/>
      <c r="V654" s="1"/>
      <c r="W654" s="1"/>
      <c r="X654" s="1"/>
      <c r="Y654" s="1"/>
      <c r="Z654" s="1"/>
    </row>
    <row r="655" spans="1:26" ht="13.5" customHeight="1" x14ac:dyDescent="0.2">
      <c r="A655" s="1"/>
      <c r="B655" s="1"/>
      <c r="C655" s="1"/>
      <c r="D655" s="2"/>
      <c r="E655" s="1"/>
      <c r="F655" s="1"/>
      <c r="G655" s="1"/>
      <c r="H655" s="1"/>
      <c r="I655" s="1"/>
      <c r="J655" s="1"/>
      <c r="K655" s="1"/>
      <c r="L655" s="1"/>
      <c r="M655" s="1"/>
      <c r="N655" s="1"/>
      <c r="O655" s="1"/>
      <c r="P655" s="1"/>
      <c r="Q655" s="1"/>
      <c r="R655" s="1"/>
      <c r="S655" s="1"/>
      <c r="T655" s="1"/>
      <c r="U655" s="1"/>
      <c r="V655" s="1"/>
      <c r="W655" s="1"/>
      <c r="X655" s="1"/>
      <c r="Y655" s="1"/>
      <c r="Z655" s="1"/>
    </row>
    <row r="656" spans="1:26" ht="13.5" customHeight="1" x14ac:dyDescent="0.2">
      <c r="A656" s="1"/>
      <c r="B656" s="1"/>
      <c r="C656" s="1"/>
      <c r="D656" s="2"/>
      <c r="E656" s="1"/>
      <c r="F656" s="1"/>
      <c r="G656" s="1"/>
      <c r="H656" s="1"/>
      <c r="I656" s="1"/>
      <c r="J656" s="1"/>
      <c r="K656" s="1"/>
      <c r="L656" s="1"/>
      <c r="M656" s="1"/>
      <c r="N656" s="1"/>
      <c r="O656" s="1"/>
      <c r="P656" s="1"/>
      <c r="Q656" s="1"/>
      <c r="R656" s="1"/>
      <c r="S656" s="1"/>
      <c r="T656" s="1"/>
      <c r="U656" s="1"/>
      <c r="V656" s="1"/>
      <c r="W656" s="1"/>
      <c r="X656" s="1"/>
      <c r="Y656" s="1"/>
      <c r="Z656" s="1"/>
    </row>
    <row r="657" spans="1:26" ht="13.5" customHeight="1" x14ac:dyDescent="0.2">
      <c r="A657" s="1"/>
      <c r="B657" s="1"/>
      <c r="C657" s="1"/>
      <c r="D657" s="2"/>
      <c r="E657" s="1"/>
      <c r="F657" s="1"/>
      <c r="G657" s="1"/>
      <c r="H657" s="1"/>
      <c r="I657" s="1"/>
      <c r="J657" s="1"/>
      <c r="K657" s="1"/>
      <c r="L657" s="1"/>
      <c r="M657" s="1"/>
      <c r="N657" s="1"/>
      <c r="O657" s="1"/>
      <c r="P657" s="1"/>
      <c r="Q657" s="1"/>
      <c r="R657" s="1"/>
      <c r="S657" s="1"/>
      <c r="T657" s="1"/>
      <c r="U657" s="1"/>
      <c r="V657" s="1"/>
      <c r="W657" s="1"/>
      <c r="X657" s="1"/>
      <c r="Y657" s="1"/>
      <c r="Z657" s="1"/>
    </row>
    <row r="658" spans="1:26" ht="13.5" customHeight="1" x14ac:dyDescent="0.2">
      <c r="A658" s="1"/>
      <c r="B658" s="1"/>
      <c r="C658" s="1"/>
      <c r="D658" s="2"/>
      <c r="E658" s="1"/>
      <c r="F658" s="1"/>
      <c r="G658" s="1"/>
      <c r="H658" s="1"/>
      <c r="I658" s="1"/>
      <c r="J658" s="1"/>
      <c r="K658" s="1"/>
      <c r="L658" s="1"/>
      <c r="M658" s="1"/>
      <c r="N658" s="1"/>
      <c r="O658" s="1"/>
      <c r="P658" s="1"/>
      <c r="Q658" s="1"/>
      <c r="R658" s="1"/>
      <c r="S658" s="1"/>
      <c r="T658" s="1"/>
      <c r="U658" s="1"/>
      <c r="V658" s="1"/>
      <c r="W658" s="1"/>
      <c r="X658" s="1"/>
      <c r="Y658" s="1"/>
      <c r="Z658" s="1"/>
    </row>
    <row r="659" spans="1:26" ht="13.5" customHeight="1" x14ac:dyDescent="0.2">
      <c r="A659" s="1"/>
      <c r="B659" s="1"/>
      <c r="C659" s="1"/>
      <c r="D659" s="2"/>
      <c r="E659" s="1"/>
      <c r="F659" s="1"/>
      <c r="G659" s="1"/>
      <c r="H659" s="1"/>
      <c r="I659" s="1"/>
      <c r="J659" s="1"/>
      <c r="K659" s="1"/>
      <c r="L659" s="1"/>
      <c r="M659" s="1"/>
      <c r="N659" s="1"/>
      <c r="O659" s="1"/>
      <c r="P659" s="1"/>
      <c r="Q659" s="1"/>
      <c r="R659" s="1"/>
      <c r="S659" s="1"/>
      <c r="T659" s="1"/>
      <c r="U659" s="1"/>
      <c r="V659" s="1"/>
      <c r="W659" s="1"/>
      <c r="X659" s="1"/>
      <c r="Y659" s="1"/>
      <c r="Z659" s="1"/>
    </row>
    <row r="660" spans="1:26" ht="13.5" customHeight="1" x14ac:dyDescent="0.2">
      <c r="A660" s="1"/>
      <c r="B660" s="1"/>
      <c r="C660" s="1"/>
      <c r="D660" s="2"/>
      <c r="E660" s="1"/>
      <c r="F660" s="1"/>
      <c r="G660" s="1"/>
      <c r="H660" s="1"/>
      <c r="I660" s="1"/>
      <c r="J660" s="1"/>
      <c r="K660" s="1"/>
      <c r="L660" s="1"/>
      <c r="M660" s="1"/>
      <c r="N660" s="1"/>
      <c r="O660" s="1"/>
      <c r="P660" s="1"/>
      <c r="Q660" s="1"/>
      <c r="R660" s="1"/>
      <c r="S660" s="1"/>
      <c r="T660" s="1"/>
      <c r="U660" s="1"/>
      <c r="V660" s="1"/>
      <c r="W660" s="1"/>
      <c r="X660" s="1"/>
      <c r="Y660" s="1"/>
      <c r="Z660" s="1"/>
    </row>
    <row r="661" spans="1:26" ht="13.5" customHeight="1" x14ac:dyDescent="0.2">
      <c r="A661" s="1"/>
      <c r="B661" s="1"/>
      <c r="C661" s="1"/>
      <c r="D661" s="2"/>
      <c r="E661" s="1"/>
      <c r="F661" s="1"/>
      <c r="G661" s="1"/>
      <c r="H661" s="1"/>
      <c r="I661" s="1"/>
      <c r="J661" s="1"/>
      <c r="K661" s="1"/>
      <c r="L661" s="1"/>
      <c r="M661" s="1"/>
      <c r="N661" s="1"/>
      <c r="O661" s="1"/>
      <c r="P661" s="1"/>
      <c r="Q661" s="1"/>
      <c r="R661" s="1"/>
      <c r="S661" s="1"/>
      <c r="T661" s="1"/>
      <c r="U661" s="1"/>
      <c r="V661" s="1"/>
      <c r="W661" s="1"/>
      <c r="X661" s="1"/>
      <c r="Y661" s="1"/>
      <c r="Z661" s="1"/>
    </row>
    <row r="662" spans="1:26" ht="13.5" customHeight="1" x14ac:dyDescent="0.2">
      <c r="A662" s="1"/>
      <c r="B662" s="1"/>
      <c r="C662" s="1"/>
      <c r="D662" s="2"/>
      <c r="E662" s="1"/>
      <c r="F662" s="1"/>
      <c r="G662" s="1"/>
      <c r="H662" s="1"/>
      <c r="I662" s="1"/>
      <c r="J662" s="1"/>
      <c r="K662" s="1"/>
      <c r="L662" s="1"/>
      <c r="M662" s="1"/>
      <c r="N662" s="1"/>
      <c r="O662" s="1"/>
      <c r="P662" s="1"/>
      <c r="Q662" s="1"/>
      <c r="R662" s="1"/>
      <c r="S662" s="1"/>
      <c r="T662" s="1"/>
      <c r="U662" s="1"/>
      <c r="V662" s="1"/>
      <c r="W662" s="1"/>
      <c r="X662" s="1"/>
      <c r="Y662" s="1"/>
      <c r="Z662" s="1"/>
    </row>
    <row r="663" spans="1:26" ht="13.5" customHeight="1" x14ac:dyDescent="0.2">
      <c r="A663" s="1"/>
      <c r="B663" s="1"/>
      <c r="C663" s="1"/>
      <c r="D663" s="2"/>
      <c r="E663" s="1"/>
      <c r="F663" s="1"/>
      <c r="G663" s="1"/>
      <c r="H663" s="1"/>
      <c r="I663" s="1"/>
      <c r="J663" s="1"/>
      <c r="K663" s="1"/>
      <c r="L663" s="1"/>
      <c r="M663" s="1"/>
      <c r="N663" s="1"/>
      <c r="O663" s="1"/>
      <c r="P663" s="1"/>
      <c r="Q663" s="1"/>
      <c r="R663" s="1"/>
      <c r="S663" s="1"/>
      <c r="T663" s="1"/>
      <c r="U663" s="1"/>
      <c r="V663" s="1"/>
      <c r="W663" s="1"/>
      <c r="X663" s="1"/>
      <c r="Y663" s="1"/>
      <c r="Z663" s="1"/>
    </row>
    <row r="664" spans="1:26" ht="13.5" customHeight="1" x14ac:dyDescent="0.2">
      <c r="A664" s="1"/>
      <c r="B664" s="1"/>
      <c r="C664" s="1"/>
      <c r="D664" s="2"/>
      <c r="E664" s="1"/>
      <c r="F664" s="1"/>
      <c r="G664" s="1"/>
      <c r="H664" s="1"/>
      <c r="I664" s="1"/>
      <c r="J664" s="1"/>
      <c r="K664" s="1"/>
      <c r="L664" s="1"/>
      <c r="M664" s="1"/>
      <c r="N664" s="1"/>
      <c r="O664" s="1"/>
      <c r="P664" s="1"/>
      <c r="Q664" s="1"/>
      <c r="R664" s="1"/>
      <c r="S664" s="1"/>
      <c r="T664" s="1"/>
      <c r="U664" s="1"/>
      <c r="V664" s="1"/>
      <c r="W664" s="1"/>
      <c r="X664" s="1"/>
      <c r="Y664" s="1"/>
      <c r="Z664" s="1"/>
    </row>
    <row r="665" spans="1:26" ht="13.5" customHeight="1" x14ac:dyDescent="0.2">
      <c r="A665" s="1"/>
      <c r="B665" s="1"/>
      <c r="C665" s="1"/>
      <c r="D665" s="2"/>
      <c r="E665" s="1"/>
      <c r="F665" s="1"/>
      <c r="G665" s="1"/>
      <c r="H665" s="1"/>
      <c r="I665" s="1"/>
      <c r="J665" s="1"/>
      <c r="K665" s="1"/>
      <c r="L665" s="1"/>
      <c r="M665" s="1"/>
      <c r="N665" s="1"/>
      <c r="O665" s="1"/>
      <c r="P665" s="1"/>
      <c r="Q665" s="1"/>
      <c r="R665" s="1"/>
      <c r="S665" s="1"/>
      <c r="T665" s="1"/>
      <c r="U665" s="1"/>
      <c r="V665" s="1"/>
      <c r="W665" s="1"/>
      <c r="X665" s="1"/>
      <c r="Y665" s="1"/>
      <c r="Z665" s="1"/>
    </row>
    <row r="666" spans="1:26" ht="13.5" customHeight="1" x14ac:dyDescent="0.2">
      <c r="A666" s="1"/>
      <c r="B666" s="1"/>
      <c r="C666" s="1"/>
      <c r="D666" s="2"/>
      <c r="E666" s="1"/>
      <c r="F666" s="1"/>
      <c r="G666" s="1"/>
      <c r="H666" s="1"/>
      <c r="I666" s="1"/>
      <c r="J666" s="1"/>
      <c r="K666" s="1"/>
      <c r="L666" s="1"/>
      <c r="M666" s="1"/>
      <c r="N666" s="1"/>
      <c r="O666" s="1"/>
      <c r="P666" s="1"/>
      <c r="Q666" s="1"/>
      <c r="R666" s="1"/>
      <c r="S666" s="1"/>
      <c r="T666" s="1"/>
      <c r="U666" s="1"/>
      <c r="V666" s="1"/>
      <c r="W666" s="1"/>
      <c r="X666" s="1"/>
      <c r="Y666" s="1"/>
      <c r="Z666" s="1"/>
    </row>
    <row r="667" spans="1:26" ht="13.5" customHeight="1" x14ac:dyDescent="0.2">
      <c r="A667" s="1"/>
      <c r="B667" s="1"/>
      <c r="C667" s="1"/>
      <c r="D667" s="2"/>
      <c r="E667" s="1"/>
      <c r="F667" s="1"/>
      <c r="G667" s="1"/>
      <c r="H667" s="1"/>
      <c r="I667" s="1"/>
      <c r="J667" s="1"/>
      <c r="K667" s="1"/>
      <c r="L667" s="1"/>
      <c r="M667" s="1"/>
      <c r="N667" s="1"/>
      <c r="O667" s="1"/>
      <c r="P667" s="1"/>
      <c r="Q667" s="1"/>
      <c r="R667" s="1"/>
      <c r="S667" s="1"/>
      <c r="T667" s="1"/>
      <c r="U667" s="1"/>
      <c r="V667" s="1"/>
      <c r="W667" s="1"/>
      <c r="X667" s="1"/>
      <c r="Y667" s="1"/>
      <c r="Z667" s="1"/>
    </row>
    <row r="668" spans="1:26" ht="13.5" customHeight="1" x14ac:dyDescent="0.2">
      <c r="A668" s="1"/>
      <c r="B668" s="1"/>
      <c r="C668" s="1"/>
      <c r="D668" s="2"/>
      <c r="E668" s="1"/>
      <c r="F668" s="1"/>
      <c r="G668" s="1"/>
      <c r="H668" s="1"/>
      <c r="I668" s="1"/>
      <c r="J668" s="1"/>
      <c r="K668" s="1"/>
      <c r="L668" s="1"/>
      <c r="M668" s="1"/>
      <c r="N668" s="1"/>
      <c r="O668" s="1"/>
      <c r="P668" s="1"/>
      <c r="Q668" s="1"/>
      <c r="R668" s="1"/>
      <c r="S668" s="1"/>
      <c r="T668" s="1"/>
      <c r="U668" s="1"/>
      <c r="V668" s="1"/>
      <c r="W668" s="1"/>
      <c r="X668" s="1"/>
      <c r="Y668" s="1"/>
      <c r="Z668" s="1"/>
    </row>
    <row r="669" spans="1:26" ht="13.5" customHeight="1" x14ac:dyDescent="0.2">
      <c r="A669" s="1"/>
      <c r="B669" s="1"/>
      <c r="C669" s="1"/>
      <c r="D669" s="2"/>
      <c r="E669" s="1"/>
      <c r="F669" s="1"/>
      <c r="G669" s="1"/>
      <c r="H669" s="1"/>
      <c r="I669" s="1"/>
      <c r="J669" s="1"/>
      <c r="K669" s="1"/>
      <c r="L669" s="1"/>
      <c r="M669" s="1"/>
      <c r="N669" s="1"/>
      <c r="O669" s="1"/>
      <c r="P669" s="1"/>
      <c r="Q669" s="1"/>
      <c r="R669" s="1"/>
      <c r="S669" s="1"/>
      <c r="T669" s="1"/>
      <c r="U669" s="1"/>
      <c r="V669" s="1"/>
      <c r="W669" s="1"/>
      <c r="X669" s="1"/>
      <c r="Y669" s="1"/>
      <c r="Z669" s="1"/>
    </row>
    <row r="670" spans="1:26" ht="13.5" customHeight="1" x14ac:dyDescent="0.2">
      <c r="A670" s="1"/>
      <c r="B670" s="1"/>
      <c r="C670" s="1"/>
      <c r="D670" s="2"/>
      <c r="E670" s="1"/>
      <c r="F670" s="1"/>
      <c r="G670" s="1"/>
      <c r="H670" s="1"/>
      <c r="I670" s="1"/>
      <c r="J670" s="1"/>
      <c r="K670" s="1"/>
      <c r="L670" s="1"/>
      <c r="M670" s="1"/>
      <c r="N670" s="1"/>
      <c r="O670" s="1"/>
      <c r="P670" s="1"/>
      <c r="Q670" s="1"/>
      <c r="R670" s="1"/>
      <c r="S670" s="1"/>
      <c r="T670" s="1"/>
      <c r="U670" s="1"/>
      <c r="V670" s="1"/>
      <c r="W670" s="1"/>
      <c r="X670" s="1"/>
      <c r="Y670" s="1"/>
      <c r="Z670" s="1"/>
    </row>
    <row r="671" spans="1:26" ht="13.5" customHeight="1" x14ac:dyDescent="0.2">
      <c r="A671" s="1"/>
      <c r="B671" s="1"/>
      <c r="C671" s="1"/>
      <c r="D671" s="2"/>
      <c r="E671" s="1"/>
      <c r="F671" s="1"/>
      <c r="G671" s="1"/>
      <c r="H671" s="1"/>
      <c r="I671" s="1"/>
      <c r="J671" s="1"/>
      <c r="K671" s="1"/>
      <c r="L671" s="1"/>
      <c r="M671" s="1"/>
      <c r="N671" s="1"/>
      <c r="O671" s="1"/>
      <c r="P671" s="1"/>
      <c r="Q671" s="1"/>
      <c r="R671" s="1"/>
      <c r="S671" s="1"/>
      <c r="T671" s="1"/>
      <c r="U671" s="1"/>
      <c r="V671" s="1"/>
      <c r="W671" s="1"/>
      <c r="X671" s="1"/>
      <c r="Y671" s="1"/>
      <c r="Z671" s="1"/>
    </row>
    <row r="672" spans="1:26" ht="13.5" customHeight="1" x14ac:dyDescent="0.2">
      <c r="A672" s="1"/>
      <c r="B672" s="1"/>
      <c r="C672" s="1"/>
      <c r="D672" s="2"/>
      <c r="E672" s="1"/>
      <c r="F672" s="1"/>
      <c r="G672" s="1"/>
      <c r="H672" s="1"/>
      <c r="I672" s="1"/>
      <c r="J672" s="1"/>
      <c r="K672" s="1"/>
      <c r="L672" s="1"/>
      <c r="M672" s="1"/>
      <c r="N672" s="1"/>
      <c r="O672" s="1"/>
      <c r="P672" s="1"/>
      <c r="Q672" s="1"/>
      <c r="R672" s="1"/>
      <c r="S672" s="1"/>
      <c r="T672" s="1"/>
      <c r="U672" s="1"/>
      <c r="V672" s="1"/>
      <c r="W672" s="1"/>
      <c r="X672" s="1"/>
      <c r="Y672" s="1"/>
      <c r="Z672" s="1"/>
    </row>
    <row r="673" spans="1:26" ht="13.5" customHeight="1" x14ac:dyDescent="0.2">
      <c r="A673" s="1"/>
      <c r="B673" s="1"/>
      <c r="C673" s="1"/>
      <c r="D673" s="2"/>
      <c r="E673" s="1"/>
      <c r="F673" s="1"/>
      <c r="G673" s="1"/>
      <c r="H673" s="1"/>
      <c r="I673" s="1"/>
      <c r="J673" s="1"/>
      <c r="K673" s="1"/>
      <c r="L673" s="1"/>
      <c r="M673" s="1"/>
      <c r="N673" s="1"/>
      <c r="O673" s="1"/>
      <c r="P673" s="1"/>
      <c r="Q673" s="1"/>
      <c r="R673" s="1"/>
      <c r="S673" s="1"/>
      <c r="T673" s="1"/>
      <c r="U673" s="1"/>
      <c r="V673" s="1"/>
      <c r="W673" s="1"/>
      <c r="X673" s="1"/>
      <c r="Y673" s="1"/>
      <c r="Z673" s="1"/>
    </row>
    <row r="674" spans="1:26" ht="13.5" customHeight="1" x14ac:dyDescent="0.2">
      <c r="A674" s="1"/>
      <c r="B674" s="1"/>
      <c r="C674" s="1"/>
      <c r="D674" s="2"/>
      <c r="E674" s="1"/>
      <c r="F674" s="1"/>
      <c r="G674" s="1"/>
      <c r="H674" s="1"/>
      <c r="I674" s="1"/>
      <c r="J674" s="1"/>
      <c r="K674" s="1"/>
      <c r="L674" s="1"/>
      <c r="M674" s="1"/>
      <c r="N674" s="1"/>
      <c r="O674" s="1"/>
      <c r="P674" s="1"/>
      <c r="Q674" s="1"/>
      <c r="R674" s="1"/>
      <c r="S674" s="1"/>
      <c r="T674" s="1"/>
      <c r="U674" s="1"/>
      <c r="V674" s="1"/>
      <c r="W674" s="1"/>
      <c r="X674" s="1"/>
      <c r="Y674" s="1"/>
      <c r="Z674" s="1"/>
    </row>
    <row r="675" spans="1:26" ht="13.5" customHeight="1" x14ac:dyDescent="0.2">
      <c r="A675" s="1"/>
      <c r="B675" s="1"/>
      <c r="C675" s="1"/>
      <c r="D675" s="2"/>
      <c r="E675" s="1"/>
      <c r="F675" s="1"/>
      <c r="G675" s="1"/>
      <c r="H675" s="1"/>
      <c r="I675" s="1"/>
      <c r="J675" s="1"/>
      <c r="K675" s="1"/>
      <c r="L675" s="1"/>
      <c r="M675" s="1"/>
      <c r="N675" s="1"/>
      <c r="O675" s="1"/>
      <c r="P675" s="1"/>
      <c r="Q675" s="1"/>
      <c r="R675" s="1"/>
      <c r="S675" s="1"/>
      <c r="T675" s="1"/>
      <c r="U675" s="1"/>
      <c r="V675" s="1"/>
      <c r="W675" s="1"/>
      <c r="X675" s="1"/>
      <c r="Y675" s="1"/>
      <c r="Z675" s="1"/>
    </row>
    <row r="676" spans="1:26" ht="13.5" customHeight="1" x14ac:dyDescent="0.2">
      <c r="A676" s="1"/>
      <c r="B676" s="1"/>
      <c r="C676" s="1"/>
      <c r="D676" s="2"/>
      <c r="E676" s="1"/>
      <c r="F676" s="1"/>
      <c r="G676" s="1"/>
      <c r="H676" s="1"/>
      <c r="I676" s="1"/>
      <c r="J676" s="1"/>
      <c r="K676" s="1"/>
      <c r="L676" s="1"/>
      <c r="M676" s="1"/>
      <c r="N676" s="1"/>
      <c r="O676" s="1"/>
      <c r="P676" s="1"/>
      <c r="Q676" s="1"/>
      <c r="R676" s="1"/>
      <c r="S676" s="1"/>
      <c r="T676" s="1"/>
      <c r="U676" s="1"/>
      <c r="V676" s="1"/>
      <c r="W676" s="1"/>
      <c r="X676" s="1"/>
      <c r="Y676" s="1"/>
      <c r="Z676" s="1"/>
    </row>
    <row r="677" spans="1:26" ht="13.5" customHeight="1" x14ac:dyDescent="0.2">
      <c r="A677" s="1"/>
      <c r="B677" s="1"/>
      <c r="C677" s="1"/>
      <c r="D677" s="2"/>
      <c r="E677" s="1"/>
      <c r="F677" s="1"/>
      <c r="G677" s="1"/>
      <c r="H677" s="1"/>
      <c r="I677" s="1"/>
      <c r="J677" s="1"/>
      <c r="K677" s="1"/>
      <c r="L677" s="1"/>
      <c r="M677" s="1"/>
      <c r="N677" s="1"/>
      <c r="O677" s="1"/>
      <c r="P677" s="1"/>
      <c r="Q677" s="1"/>
      <c r="R677" s="1"/>
      <c r="S677" s="1"/>
      <c r="T677" s="1"/>
      <c r="U677" s="1"/>
      <c r="V677" s="1"/>
      <c r="W677" s="1"/>
      <c r="X677" s="1"/>
      <c r="Y677" s="1"/>
      <c r="Z677" s="1"/>
    </row>
    <row r="678" spans="1:26" ht="13.5" customHeight="1" x14ac:dyDescent="0.2">
      <c r="A678" s="1"/>
      <c r="B678" s="1"/>
      <c r="C678" s="1"/>
      <c r="D678" s="2"/>
      <c r="E678" s="1"/>
      <c r="F678" s="1"/>
      <c r="G678" s="1"/>
      <c r="H678" s="1"/>
      <c r="I678" s="1"/>
      <c r="J678" s="1"/>
      <c r="K678" s="1"/>
      <c r="L678" s="1"/>
      <c r="M678" s="1"/>
      <c r="N678" s="1"/>
      <c r="O678" s="1"/>
      <c r="P678" s="1"/>
      <c r="Q678" s="1"/>
      <c r="R678" s="1"/>
      <c r="S678" s="1"/>
      <c r="T678" s="1"/>
      <c r="U678" s="1"/>
      <c r="V678" s="1"/>
      <c r="W678" s="1"/>
      <c r="X678" s="1"/>
      <c r="Y678" s="1"/>
      <c r="Z678" s="1"/>
    </row>
    <row r="679" spans="1:26" ht="13.5" customHeight="1" x14ac:dyDescent="0.2">
      <c r="A679" s="1"/>
      <c r="B679" s="1"/>
      <c r="C679" s="1"/>
      <c r="D679" s="2"/>
      <c r="E679" s="1"/>
      <c r="F679" s="1"/>
      <c r="G679" s="1"/>
      <c r="H679" s="1"/>
      <c r="I679" s="1"/>
      <c r="J679" s="1"/>
      <c r="K679" s="1"/>
      <c r="L679" s="1"/>
      <c r="M679" s="1"/>
      <c r="N679" s="1"/>
      <c r="O679" s="1"/>
      <c r="P679" s="1"/>
      <c r="Q679" s="1"/>
      <c r="R679" s="1"/>
      <c r="S679" s="1"/>
      <c r="T679" s="1"/>
      <c r="U679" s="1"/>
      <c r="V679" s="1"/>
      <c r="W679" s="1"/>
      <c r="X679" s="1"/>
      <c r="Y679" s="1"/>
      <c r="Z679" s="1"/>
    </row>
    <row r="680" spans="1:26" ht="13.5" customHeight="1" x14ac:dyDescent="0.2">
      <c r="A680" s="1"/>
      <c r="B680" s="1"/>
      <c r="C680" s="1"/>
      <c r="D680" s="2"/>
      <c r="E680" s="1"/>
      <c r="F680" s="1"/>
      <c r="G680" s="1"/>
      <c r="H680" s="1"/>
      <c r="I680" s="1"/>
      <c r="J680" s="1"/>
      <c r="K680" s="1"/>
      <c r="L680" s="1"/>
      <c r="M680" s="1"/>
      <c r="N680" s="1"/>
      <c r="O680" s="1"/>
      <c r="P680" s="1"/>
      <c r="Q680" s="1"/>
      <c r="R680" s="1"/>
      <c r="S680" s="1"/>
      <c r="T680" s="1"/>
      <c r="U680" s="1"/>
      <c r="V680" s="1"/>
      <c r="W680" s="1"/>
      <c r="X680" s="1"/>
      <c r="Y680" s="1"/>
      <c r="Z680" s="1"/>
    </row>
    <row r="681" spans="1:26" ht="13.5" customHeight="1" x14ac:dyDescent="0.2">
      <c r="A681" s="1"/>
      <c r="B681" s="1"/>
      <c r="C681" s="1"/>
      <c r="D681" s="2"/>
      <c r="E681" s="1"/>
      <c r="F681" s="1"/>
      <c r="G681" s="1"/>
      <c r="H681" s="1"/>
      <c r="I681" s="1"/>
      <c r="J681" s="1"/>
      <c r="K681" s="1"/>
      <c r="L681" s="1"/>
      <c r="M681" s="1"/>
      <c r="N681" s="1"/>
      <c r="O681" s="1"/>
      <c r="P681" s="1"/>
      <c r="Q681" s="1"/>
      <c r="R681" s="1"/>
      <c r="S681" s="1"/>
      <c r="T681" s="1"/>
      <c r="U681" s="1"/>
      <c r="V681" s="1"/>
      <c r="W681" s="1"/>
      <c r="X681" s="1"/>
      <c r="Y681" s="1"/>
      <c r="Z681" s="1"/>
    </row>
    <row r="682" spans="1:26" ht="13.5" customHeight="1" x14ac:dyDescent="0.2">
      <c r="A682" s="1"/>
      <c r="B682" s="1"/>
      <c r="C682" s="1"/>
      <c r="D682" s="2"/>
      <c r="E682" s="1"/>
      <c r="F682" s="1"/>
      <c r="G682" s="1"/>
      <c r="H682" s="1"/>
      <c r="I682" s="1"/>
      <c r="J682" s="1"/>
      <c r="K682" s="1"/>
      <c r="L682" s="1"/>
      <c r="M682" s="1"/>
      <c r="N682" s="1"/>
      <c r="O682" s="1"/>
      <c r="P682" s="1"/>
      <c r="Q682" s="1"/>
      <c r="R682" s="1"/>
      <c r="S682" s="1"/>
      <c r="T682" s="1"/>
      <c r="U682" s="1"/>
      <c r="V682" s="1"/>
      <c r="W682" s="1"/>
      <c r="X682" s="1"/>
      <c r="Y682" s="1"/>
      <c r="Z682" s="1"/>
    </row>
    <row r="683" spans="1:26" ht="13.5" customHeight="1" x14ac:dyDescent="0.2">
      <c r="A683" s="1"/>
      <c r="B683" s="1"/>
      <c r="C683" s="1"/>
      <c r="D683" s="2"/>
      <c r="E683" s="1"/>
      <c r="F683" s="1"/>
      <c r="G683" s="1"/>
      <c r="H683" s="1"/>
      <c r="I683" s="1"/>
      <c r="J683" s="1"/>
      <c r="K683" s="1"/>
      <c r="L683" s="1"/>
      <c r="M683" s="1"/>
      <c r="N683" s="1"/>
      <c r="O683" s="1"/>
      <c r="P683" s="1"/>
      <c r="Q683" s="1"/>
      <c r="R683" s="1"/>
      <c r="S683" s="1"/>
      <c r="T683" s="1"/>
      <c r="U683" s="1"/>
      <c r="V683" s="1"/>
      <c r="W683" s="1"/>
      <c r="X683" s="1"/>
      <c r="Y683" s="1"/>
      <c r="Z683" s="1"/>
    </row>
    <row r="684" spans="1:26" ht="13.5" customHeight="1" x14ac:dyDescent="0.2">
      <c r="A684" s="1"/>
      <c r="B684" s="1"/>
      <c r="C684" s="1"/>
      <c r="D684" s="2"/>
      <c r="E684" s="1"/>
      <c r="F684" s="1"/>
      <c r="G684" s="1"/>
      <c r="H684" s="1"/>
      <c r="I684" s="1"/>
      <c r="J684" s="1"/>
      <c r="K684" s="1"/>
      <c r="L684" s="1"/>
      <c r="M684" s="1"/>
      <c r="N684" s="1"/>
      <c r="O684" s="1"/>
      <c r="P684" s="1"/>
      <c r="Q684" s="1"/>
      <c r="R684" s="1"/>
      <c r="S684" s="1"/>
      <c r="T684" s="1"/>
      <c r="U684" s="1"/>
      <c r="V684" s="1"/>
      <c r="W684" s="1"/>
      <c r="X684" s="1"/>
      <c r="Y684" s="1"/>
      <c r="Z684" s="1"/>
    </row>
    <row r="685" spans="1:26" ht="13.5" customHeight="1" x14ac:dyDescent="0.2">
      <c r="A685" s="1"/>
      <c r="B685" s="1"/>
      <c r="C685" s="1"/>
      <c r="D685" s="2"/>
      <c r="E685" s="1"/>
      <c r="F685" s="1"/>
      <c r="G685" s="1"/>
      <c r="H685" s="1"/>
      <c r="I685" s="1"/>
      <c r="J685" s="1"/>
      <c r="K685" s="1"/>
      <c r="L685" s="1"/>
      <c r="M685" s="1"/>
      <c r="N685" s="1"/>
      <c r="O685" s="1"/>
      <c r="P685" s="1"/>
      <c r="Q685" s="1"/>
      <c r="R685" s="1"/>
      <c r="S685" s="1"/>
      <c r="T685" s="1"/>
      <c r="U685" s="1"/>
      <c r="V685" s="1"/>
      <c r="W685" s="1"/>
      <c r="X685" s="1"/>
      <c r="Y685" s="1"/>
      <c r="Z685" s="1"/>
    </row>
    <row r="686" spans="1:26" ht="13.5" customHeight="1" x14ac:dyDescent="0.2">
      <c r="A686" s="1"/>
      <c r="B686" s="1"/>
      <c r="C686" s="1"/>
      <c r="D686" s="2"/>
      <c r="E686" s="1"/>
      <c r="F686" s="1"/>
      <c r="G686" s="1"/>
      <c r="H686" s="1"/>
      <c r="I686" s="1"/>
      <c r="J686" s="1"/>
      <c r="K686" s="1"/>
      <c r="L686" s="1"/>
      <c r="M686" s="1"/>
      <c r="N686" s="1"/>
      <c r="O686" s="1"/>
      <c r="P686" s="1"/>
      <c r="Q686" s="1"/>
      <c r="R686" s="1"/>
      <c r="S686" s="1"/>
      <c r="T686" s="1"/>
      <c r="U686" s="1"/>
      <c r="V686" s="1"/>
      <c r="W686" s="1"/>
      <c r="X686" s="1"/>
      <c r="Y686" s="1"/>
      <c r="Z686" s="1"/>
    </row>
    <row r="687" spans="1:26" ht="13.5" customHeight="1" x14ac:dyDescent="0.2">
      <c r="A687" s="1"/>
      <c r="B687" s="1"/>
      <c r="C687" s="1"/>
      <c r="D687" s="2"/>
      <c r="E687" s="1"/>
      <c r="F687" s="1"/>
      <c r="G687" s="1"/>
      <c r="H687" s="1"/>
      <c r="I687" s="1"/>
      <c r="J687" s="1"/>
      <c r="K687" s="1"/>
      <c r="L687" s="1"/>
      <c r="M687" s="1"/>
      <c r="N687" s="1"/>
      <c r="O687" s="1"/>
      <c r="P687" s="1"/>
      <c r="Q687" s="1"/>
      <c r="R687" s="1"/>
      <c r="S687" s="1"/>
      <c r="T687" s="1"/>
      <c r="U687" s="1"/>
      <c r="V687" s="1"/>
      <c r="W687" s="1"/>
      <c r="X687" s="1"/>
      <c r="Y687" s="1"/>
      <c r="Z687" s="1"/>
    </row>
    <row r="688" spans="1:26" ht="13.5" customHeight="1" x14ac:dyDescent="0.2">
      <c r="A688" s="1"/>
      <c r="B688" s="1"/>
      <c r="C688" s="1"/>
      <c r="D688" s="2"/>
      <c r="E688" s="1"/>
      <c r="F688" s="1"/>
      <c r="G688" s="1"/>
      <c r="H688" s="1"/>
      <c r="I688" s="1"/>
      <c r="J688" s="1"/>
      <c r="K688" s="1"/>
      <c r="L688" s="1"/>
      <c r="M688" s="1"/>
      <c r="N688" s="1"/>
      <c r="O688" s="1"/>
      <c r="P688" s="1"/>
      <c r="Q688" s="1"/>
      <c r="R688" s="1"/>
      <c r="S688" s="1"/>
      <c r="T688" s="1"/>
      <c r="U688" s="1"/>
      <c r="V688" s="1"/>
      <c r="W688" s="1"/>
      <c r="X688" s="1"/>
      <c r="Y688" s="1"/>
      <c r="Z688" s="1"/>
    </row>
    <row r="689" spans="1:26" ht="13.5" customHeight="1" x14ac:dyDescent="0.2">
      <c r="A689" s="1"/>
      <c r="B689" s="1"/>
      <c r="C689" s="1"/>
      <c r="D689" s="2"/>
      <c r="E689" s="1"/>
      <c r="F689" s="1"/>
      <c r="G689" s="1"/>
      <c r="H689" s="1"/>
      <c r="I689" s="1"/>
      <c r="J689" s="1"/>
      <c r="K689" s="1"/>
      <c r="L689" s="1"/>
      <c r="M689" s="1"/>
      <c r="N689" s="1"/>
      <c r="O689" s="1"/>
      <c r="P689" s="1"/>
      <c r="Q689" s="1"/>
      <c r="R689" s="1"/>
      <c r="S689" s="1"/>
      <c r="T689" s="1"/>
      <c r="U689" s="1"/>
      <c r="V689" s="1"/>
      <c r="W689" s="1"/>
      <c r="X689" s="1"/>
      <c r="Y689" s="1"/>
      <c r="Z689" s="1"/>
    </row>
    <row r="690" spans="1:26" ht="13.5" customHeight="1" x14ac:dyDescent="0.2">
      <c r="A690" s="1"/>
      <c r="B690" s="1"/>
      <c r="C690" s="1"/>
      <c r="D690" s="2"/>
      <c r="E690" s="1"/>
      <c r="F690" s="1"/>
      <c r="G690" s="1"/>
      <c r="H690" s="1"/>
      <c r="I690" s="1"/>
      <c r="J690" s="1"/>
      <c r="K690" s="1"/>
      <c r="L690" s="1"/>
      <c r="M690" s="1"/>
      <c r="N690" s="1"/>
      <c r="O690" s="1"/>
      <c r="P690" s="1"/>
      <c r="Q690" s="1"/>
      <c r="R690" s="1"/>
      <c r="S690" s="1"/>
      <c r="T690" s="1"/>
      <c r="U690" s="1"/>
      <c r="V690" s="1"/>
      <c r="W690" s="1"/>
      <c r="X690" s="1"/>
      <c r="Y690" s="1"/>
      <c r="Z690" s="1"/>
    </row>
    <row r="691" spans="1:26" ht="13.5" customHeight="1" x14ac:dyDescent="0.2">
      <c r="A691" s="1"/>
      <c r="B691" s="1"/>
      <c r="C691" s="1"/>
      <c r="D691" s="2"/>
      <c r="E691" s="1"/>
      <c r="F691" s="1"/>
      <c r="G691" s="1"/>
      <c r="H691" s="1"/>
      <c r="I691" s="1"/>
      <c r="J691" s="1"/>
      <c r="K691" s="1"/>
      <c r="L691" s="1"/>
      <c r="M691" s="1"/>
      <c r="N691" s="1"/>
      <c r="O691" s="1"/>
      <c r="P691" s="1"/>
      <c r="Q691" s="1"/>
      <c r="R691" s="1"/>
      <c r="S691" s="1"/>
      <c r="T691" s="1"/>
      <c r="U691" s="1"/>
      <c r="V691" s="1"/>
      <c r="W691" s="1"/>
      <c r="X691" s="1"/>
      <c r="Y691" s="1"/>
      <c r="Z691" s="1"/>
    </row>
    <row r="692" spans="1:26" ht="13.5" customHeight="1" x14ac:dyDescent="0.2">
      <c r="A692" s="1"/>
      <c r="B692" s="1"/>
      <c r="C692" s="1"/>
      <c r="D692" s="2"/>
      <c r="E692" s="1"/>
      <c r="F692" s="1"/>
      <c r="G692" s="1"/>
      <c r="H692" s="1"/>
      <c r="I692" s="1"/>
      <c r="J692" s="1"/>
      <c r="K692" s="1"/>
      <c r="L692" s="1"/>
      <c r="M692" s="1"/>
      <c r="N692" s="1"/>
      <c r="O692" s="1"/>
      <c r="P692" s="1"/>
      <c r="Q692" s="1"/>
      <c r="R692" s="1"/>
      <c r="S692" s="1"/>
      <c r="T692" s="1"/>
      <c r="U692" s="1"/>
      <c r="V692" s="1"/>
      <c r="W692" s="1"/>
      <c r="X692" s="1"/>
      <c r="Y692" s="1"/>
      <c r="Z692" s="1"/>
    </row>
    <row r="693" spans="1:26" ht="13.5" customHeight="1" x14ac:dyDescent="0.2">
      <c r="A693" s="1"/>
      <c r="B693" s="1"/>
      <c r="C693" s="1"/>
      <c r="D693" s="2"/>
      <c r="E693" s="1"/>
      <c r="F693" s="1"/>
      <c r="G693" s="1"/>
      <c r="H693" s="1"/>
      <c r="I693" s="1"/>
      <c r="J693" s="1"/>
      <c r="K693" s="1"/>
      <c r="L693" s="1"/>
      <c r="M693" s="1"/>
      <c r="N693" s="1"/>
      <c r="O693" s="1"/>
      <c r="P693" s="1"/>
      <c r="Q693" s="1"/>
      <c r="R693" s="1"/>
      <c r="S693" s="1"/>
      <c r="T693" s="1"/>
      <c r="U693" s="1"/>
      <c r="V693" s="1"/>
      <c r="W693" s="1"/>
      <c r="X693" s="1"/>
      <c r="Y693" s="1"/>
      <c r="Z693" s="1"/>
    </row>
    <row r="694" spans="1:26" ht="13.5" customHeight="1" x14ac:dyDescent="0.2">
      <c r="A694" s="1"/>
      <c r="B694" s="1"/>
      <c r="C694" s="1"/>
      <c r="D694" s="2"/>
      <c r="E694" s="1"/>
      <c r="F694" s="1"/>
      <c r="G694" s="1"/>
      <c r="H694" s="1"/>
      <c r="I694" s="1"/>
      <c r="J694" s="1"/>
      <c r="K694" s="1"/>
      <c r="L694" s="1"/>
      <c r="M694" s="1"/>
      <c r="N694" s="1"/>
      <c r="O694" s="1"/>
      <c r="P694" s="1"/>
      <c r="Q694" s="1"/>
      <c r="R694" s="1"/>
      <c r="S694" s="1"/>
      <c r="T694" s="1"/>
      <c r="U694" s="1"/>
      <c r="V694" s="1"/>
      <c r="W694" s="1"/>
      <c r="X694" s="1"/>
      <c r="Y694" s="1"/>
      <c r="Z694" s="1"/>
    </row>
    <row r="695" spans="1:26" ht="13.5" customHeight="1" x14ac:dyDescent="0.2">
      <c r="A695" s="1"/>
      <c r="B695" s="1"/>
      <c r="C695" s="1"/>
      <c r="D695" s="2"/>
      <c r="E695" s="1"/>
      <c r="F695" s="1"/>
      <c r="G695" s="1"/>
      <c r="H695" s="1"/>
      <c r="I695" s="1"/>
      <c r="J695" s="1"/>
      <c r="K695" s="1"/>
      <c r="L695" s="1"/>
      <c r="M695" s="1"/>
      <c r="N695" s="1"/>
      <c r="O695" s="1"/>
      <c r="P695" s="1"/>
      <c r="Q695" s="1"/>
      <c r="R695" s="1"/>
      <c r="S695" s="1"/>
      <c r="T695" s="1"/>
      <c r="U695" s="1"/>
      <c r="V695" s="1"/>
      <c r="W695" s="1"/>
      <c r="X695" s="1"/>
      <c r="Y695" s="1"/>
      <c r="Z695" s="1"/>
    </row>
    <row r="696" spans="1:26" ht="13.5" customHeight="1" x14ac:dyDescent="0.2">
      <c r="A696" s="1"/>
      <c r="B696" s="1"/>
      <c r="C696" s="1"/>
      <c r="D696" s="2"/>
      <c r="E696" s="1"/>
      <c r="F696" s="1"/>
      <c r="G696" s="1"/>
      <c r="H696" s="1"/>
      <c r="I696" s="1"/>
      <c r="J696" s="1"/>
      <c r="K696" s="1"/>
      <c r="L696" s="1"/>
      <c r="M696" s="1"/>
      <c r="N696" s="1"/>
      <c r="O696" s="1"/>
      <c r="P696" s="1"/>
      <c r="Q696" s="1"/>
      <c r="R696" s="1"/>
      <c r="S696" s="1"/>
      <c r="T696" s="1"/>
      <c r="U696" s="1"/>
      <c r="V696" s="1"/>
      <c r="W696" s="1"/>
      <c r="X696" s="1"/>
      <c r="Y696" s="1"/>
      <c r="Z696" s="1"/>
    </row>
    <row r="697" spans="1:26" ht="13.5" customHeight="1" x14ac:dyDescent="0.2">
      <c r="A697" s="1"/>
      <c r="B697" s="1"/>
      <c r="C697" s="1"/>
      <c r="D697" s="2"/>
      <c r="E697" s="1"/>
      <c r="F697" s="1"/>
      <c r="G697" s="1"/>
      <c r="H697" s="1"/>
      <c r="I697" s="1"/>
      <c r="J697" s="1"/>
      <c r="K697" s="1"/>
      <c r="L697" s="1"/>
      <c r="M697" s="1"/>
      <c r="N697" s="1"/>
      <c r="O697" s="1"/>
      <c r="P697" s="1"/>
      <c r="Q697" s="1"/>
      <c r="R697" s="1"/>
      <c r="S697" s="1"/>
      <c r="T697" s="1"/>
      <c r="U697" s="1"/>
      <c r="V697" s="1"/>
      <c r="W697" s="1"/>
      <c r="X697" s="1"/>
      <c r="Y697" s="1"/>
      <c r="Z697" s="1"/>
    </row>
    <row r="698" spans="1:26" ht="13.5" customHeight="1" x14ac:dyDescent="0.2">
      <c r="A698" s="1"/>
      <c r="B698" s="1"/>
      <c r="C698" s="1"/>
      <c r="D698" s="2"/>
      <c r="E698" s="1"/>
      <c r="F698" s="1"/>
      <c r="G698" s="1"/>
      <c r="H698" s="1"/>
      <c r="I698" s="1"/>
      <c r="J698" s="1"/>
      <c r="K698" s="1"/>
      <c r="L698" s="1"/>
      <c r="M698" s="1"/>
      <c r="N698" s="1"/>
      <c r="O698" s="1"/>
      <c r="P698" s="1"/>
      <c r="Q698" s="1"/>
      <c r="R698" s="1"/>
      <c r="S698" s="1"/>
      <c r="T698" s="1"/>
      <c r="U698" s="1"/>
      <c r="V698" s="1"/>
      <c r="W698" s="1"/>
      <c r="X698" s="1"/>
      <c r="Y698" s="1"/>
      <c r="Z698" s="1"/>
    </row>
    <row r="699" spans="1:26" ht="13.5" customHeight="1" x14ac:dyDescent="0.2">
      <c r="A699" s="1"/>
      <c r="B699" s="1"/>
      <c r="C699" s="1"/>
      <c r="D699" s="2"/>
      <c r="E699" s="1"/>
      <c r="F699" s="1"/>
      <c r="G699" s="1"/>
      <c r="H699" s="1"/>
      <c r="I699" s="1"/>
      <c r="J699" s="1"/>
      <c r="K699" s="1"/>
      <c r="L699" s="1"/>
      <c r="M699" s="1"/>
      <c r="N699" s="1"/>
      <c r="O699" s="1"/>
      <c r="P699" s="1"/>
      <c r="Q699" s="1"/>
      <c r="R699" s="1"/>
      <c r="S699" s="1"/>
      <c r="T699" s="1"/>
      <c r="U699" s="1"/>
      <c r="V699" s="1"/>
      <c r="W699" s="1"/>
      <c r="X699" s="1"/>
      <c r="Y699" s="1"/>
      <c r="Z699" s="1"/>
    </row>
    <row r="700" spans="1:26" ht="13.5" customHeight="1" x14ac:dyDescent="0.2">
      <c r="A700" s="1"/>
      <c r="B700" s="1"/>
      <c r="C700" s="1"/>
      <c r="D700" s="2"/>
      <c r="E700" s="1"/>
      <c r="F700" s="1"/>
      <c r="G700" s="1"/>
      <c r="H700" s="1"/>
      <c r="I700" s="1"/>
      <c r="J700" s="1"/>
      <c r="K700" s="1"/>
      <c r="L700" s="1"/>
      <c r="M700" s="1"/>
      <c r="N700" s="1"/>
      <c r="O700" s="1"/>
      <c r="P700" s="1"/>
      <c r="Q700" s="1"/>
      <c r="R700" s="1"/>
      <c r="S700" s="1"/>
      <c r="T700" s="1"/>
      <c r="U700" s="1"/>
      <c r="V700" s="1"/>
      <c r="W700" s="1"/>
      <c r="X700" s="1"/>
      <c r="Y700" s="1"/>
      <c r="Z700" s="1"/>
    </row>
    <row r="701" spans="1:26" ht="13.5" customHeight="1" x14ac:dyDescent="0.2">
      <c r="A701" s="1"/>
      <c r="B701" s="1"/>
      <c r="C701" s="1"/>
      <c r="D701" s="2"/>
      <c r="E701" s="1"/>
      <c r="F701" s="1"/>
      <c r="G701" s="1"/>
      <c r="H701" s="1"/>
      <c r="I701" s="1"/>
      <c r="J701" s="1"/>
      <c r="K701" s="1"/>
      <c r="L701" s="1"/>
      <c r="M701" s="1"/>
      <c r="N701" s="1"/>
      <c r="O701" s="1"/>
      <c r="P701" s="1"/>
      <c r="Q701" s="1"/>
      <c r="R701" s="1"/>
      <c r="S701" s="1"/>
      <c r="T701" s="1"/>
      <c r="U701" s="1"/>
      <c r="V701" s="1"/>
      <c r="W701" s="1"/>
      <c r="X701" s="1"/>
      <c r="Y701" s="1"/>
      <c r="Z701" s="1"/>
    </row>
    <row r="702" spans="1:26" ht="13.5" customHeight="1" x14ac:dyDescent="0.2">
      <c r="A702" s="1"/>
      <c r="B702" s="1"/>
      <c r="C702" s="1"/>
      <c r="D702" s="2"/>
      <c r="E702" s="1"/>
      <c r="F702" s="1"/>
      <c r="G702" s="1"/>
      <c r="H702" s="1"/>
      <c r="I702" s="1"/>
      <c r="J702" s="1"/>
      <c r="K702" s="1"/>
      <c r="L702" s="1"/>
      <c r="M702" s="1"/>
      <c r="N702" s="1"/>
      <c r="O702" s="1"/>
      <c r="P702" s="1"/>
      <c r="Q702" s="1"/>
      <c r="R702" s="1"/>
      <c r="S702" s="1"/>
      <c r="T702" s="1"/>
      <c r="U702" s="1"/>
      <c r="V702" s="1"/>
      <c r="W702" s="1"/>
      <c r="X702" s="1"/>
      <c r="Y702" s="1"/>
      <c r="Z702" s="1"/>
    </row>
    <row r="703" spans="1:26" ht="13.5" customHeight="1" x14ac:dyDescent="0.2">
      <c r="A703" s="1"/>
      <c r="B703" s="1"/>
      <c r="C703" s="1"/>
      <c r="D703" s="2"/>
      <c r="E703" s="1"/>
      <c r="F703" s="1"/>
      <c r="G703" s="1"/>
      <c r="H703" s="1"/>
      <c r="I703" s="1"/>
      <c r="J703" s="1"/>
      <c r="K703" s="1"/>
      <c r="L703" s="1"/>
      <c r="M703" s="1"/>
      <c r="N703" s="1"/>
      <c r="O703" s="1"/>
      <c r="P703" s="1"/>
      <c r="Q703" s="1"/>
      <c r="R703" s="1"/>
      <c r="S703" s="1"/>
      <c r="T703" s="1"/>
      <c r="U703" s="1"/>
      <c r="V703" s="1"/>
      <c r="W703" s="1"/>
      <c r="X703" s="1"/>
      <c r="Y703" s="1"/>
      <c r="Z703" s="1"/>
    </row>
    <row r="704" spans="1:26" ht="13.5" customHeight="1" x14ac:dyDescent="0.2">
      <c r="A704" s="1"/>
      <c r="B704" s="1"/>
      <c r="C704" s="1"/>
      <c r="D704" s="2"/>
      <c r="E704" s="1"/>
      <c r="F704" s="1"/>
      <c r="G704" s="1"/>
      <c r="H704" s="1"/>
      <c r="I704" s="1"/>
      <c r="J704" s="1"/>
      <c r="K704" s="1"/>
      <c r="L704" s="1"/>
      <c r="M704" s="1"/>
      <c r="N704" s="1"/>
      <c r="O704" s="1"/>
      <c r="P704" s="1"/>
      <c r="Q704" s="1"/>
      <c r="R704" s="1"/>
      <c r="S704" s="1"/>
      <c r="T704" s="1"/>
      <c r="U704" s="1"/>
      <c r="V704" s="1"/>
      <c r="W704" s="1"/>
      <c r="X704" s="1"/>
      <c r="Y704" s="1"/>
      <c r="Z704" s="1"/>
    </row>
    <row r="705" spans="1:26" ht="13.5" customHeight="1" x14ac:dyDescent="0.2">
      <c r="A705" s="1"/>
      <c r="B705" s="1"/>
      <c r="C705" s="1"/>
      <c r="D705" s="2"/>
      <c r="E705" s="1"/>
      <c r="F705" s="1"/>
      <c r="G705" s="1"/>
      <c r="H705" s="1"/>
      <c r="I705" s="1"/>
      <c r="J705" s="1"/>
      <c r="K705" s="1"/>
      <c r="L705" s="1"/>
      <c r="M705" s="1"/>
      <c r="N705" s="1"/>
      <c r="O705" s="1"/>
      <c r="P705" s="1"/>
      <c r="Q705" s="1"/>
      <c r="R705" s="1"/>
      <c r="S705" s="1"/>
      <c r="T705" s="1"/>
      <c r="U705" s="1"/>
      <c r="V705" s="1"/>
      <c r="W705" s="1"/>
      <c r="X705" s="1"/>
      <c r="Y705" s="1"/>
      <c r="Z705" s="1"/>
    </row>
    <row r="706" spans="1:26" ht="13.5" customHeight="1" x14ac:dyDescent="0.2">
      <c r="A706" s="1"/>
      <c r="B706" s="1"/>
      <c r="C706" s="1"/>
      <c r="D706" s="2"/>
      <c r="E706" s="1"/>
      <c r="F706" s="1"/>
      <c r="G706" s="1"/>
      <c r="H706" s="1"/>
      <c r="I706" s="1"/>
      <c r="J706" s="1"/>
      <c r="K706" s="1"/>
      <c r="L706" s="1"/>
      <c r="M706" s="1"/>
      <c r="N706" s="1"/>
      <c r="O706" s="1"/>
      <c r="P706" s="1"/>
      <c r="Q706" s="1"/>
      <c r="R706" s="1"/>
      <c r="S706" s="1"/>
      <c r="T706" s="1"/>
      <c r="U706" s="1"/>
      <c r="V706" s="1"/>
      <c r="W706" s="1"/>
      <c r="X706" s="1"/>
      <c r="Y706" s="1"/>
      <c r="Z706" s="1"/>
    </row>
    <row r="707" spans="1:26" ht="13.5" customHeight="1" x14ac:dyDescent="0.2">
      <c r="A707" s="1"/>
      <c r="B707" s="1"/>
      <c r="C707" s="1"/>
      <c r="D707" s="2"/>
      <c r="E707" s="1"/>
      <c r="F707" s="1"/>
      <c r="G707" s="1"/>
      <c r="H707" s="1"/>
      <c r="I707" s="1"/>
      <c r="J707" s="1"/>
      <c r="K707" s="1"/>
      <c r="L707" s="1"/>
      <c r="M707" s="1"/>
      <c r="N707" s="1"/>
      <c r="O707" s="1"/>
      <c r="P707" s="1"/>
      <c r="Q707" s="1"/>
      <c r="R707" s="1"/>
      <c r="S707" s="1"/>
      <c r="T707" s="1"/>
      <c r="U707" s="1"/>
      <c r="V707" s="1"/>
      <c r="W707" s="1"/>
      <c r="X707" s="1"/>
      <c r="Y707" s="1"/>
      <c r="Z707" s="1"/>
    </row>
    <row r="708" spans="1:26" ht="13.5" customHeight="1" x14ac:dyDescent="0.2">
      <c r="A708" s="1"/>
      <c r="B708" s="1"/>
      <c r="C708" s="1"/>
      <c r="D708" s="2"/>
      <c r="E708" s="1"/>
      <c r="F708" s="1"/>
      <c r="G708" s="1"/>
      <c r="H708" s="1"/>
      <c r="I708" s="1"/>
      <c r="J708" s="1"/>
      <c r="K708" s="1"/>
      <c r="L708" s="1"/>
      <c r="M708" s="1"/>
      <c r="N708" s="1"/>
      <c r="O708" s="1"/>
      <c r="P708" s="1"/>
      <c r="Q708" s="1"/>
      <c r="R708" s="1"/>
      <c r="S708" s="1"/>
      <c r="T708" s="1"/>
      <c r="U708" s="1"/>
      <c r="V708" s="1"/>
      <c r="W708" s="1"/>
      <c r="X708" s="1"/>
      <c r="Y708" s="1"/>
      <c r="Z708" s="1"/>
    </row>
    <row r="709" spans="1:26" ht="13.5" customHeight="1" x14ac:dyDescent="0.2">
      <c r="A709" s="1"/>
      <c r="B709" s="1"/>
      <c r="C709" s="1"/>
      <c r="D709" s="2"/>
      <c r="E709" s="1"/>
      <c r="F709" s="1"/>
      <c r="G709" s="1"/>
      <c r="H709" s="1"/>
      <c r="I709" s="1"/>
      <c r="J709" s="1"/>
      <c r="K709" s="1"/>
      <c r="L709" s="1"/>
      <c r="M709" s="1"/>
      <c r="N709" s="1"/>
      <c r="O709" s="1"/>
      <c r="P709" s="1"/>
      <c r="Q709" s="1"/>
      <c r="R709" s="1"/>
      <c r="S709" s="1"/>
      <c r="T709" s="1"/>
      <c r="U709" s="1"/>
      <c r="V709" s="1"/>
      <c r="W709" s="1"/>
      <c r="X709" s="1"/>
      <c r="Y709" s="1"/>
      <c r="Z709" s="1"/>
    </row>
    <row r="710" spans="1:26" ht="13.5" customHeight="1" x14ac:dyDescent="0.2">
      <c r="A710" s="1"/>
      <c r="B710" s="1"/>
      <c r="C710" s="1"/>
      <c r="D710" s="2"/>
      <c r="E710" s="1"/>
      <c r="F710" s="1"/>
      <c r="G710" s="1"/>
      <c r="H710" s="1"/>
      <c r="I710" s="1"/>
      <c r="J710" s="1"/>
      <c r="K710" s="1"/>
      <c r="L710" s="1"/>
      <c r="M710" s="1"/>
      <c r="N710" s="1"/>
      <c r="O710" s="1"/>
      <c r="P710" s="1"/>
      <c r="Q710" s="1"/>
      <c r="R710" s="1"/>
      <c r="S710" s="1"/>
      <c r="T710" s="1"/>
      <c r="U710" s="1"/>
      <c r="V710" s="1"/>
      <c r="W710" s="1"/>
      <c r="X710" s="1"/>
      <c r="Y710" s="1"/>
      <c r="Z710" s="1"/>
    </row>
    <row r="711" spans="1:26" ht="13.5" customHeight="1" x14ac:dyDescent="0.2">
      <c r="A711" s="1"/>
      <c r="B711" s="1"/>
      <c r="C711" s="1"/>
      <c r="D711" s="2"/>
      <c r="E711" s="1"/>
      <c r="F711" s="1"/>
      <c r="G711" s="1"/>
      <c r="H711" s="1"/>
      <c r="I711" s="1"/>
      <c r="J711" s="1"/>
      <c r="K711" s="1"/>
      <c r="L711" s="1"/>
      <c r="M711" s="1"/>
      <c r="N711" s="1"/>
      <c r="O711" s="1"/>
      <c r="P711" s="1"/>
      <c r="Q711" s="1"/>
      <c r="R711" s="1"/>
      <c r="S711" s="1"/>
      <c r="T711" s="1"/>
      <c r="U711" s="1"/>
      <c r="V711" s="1"/>
      <c r="W711" s="1"/>
      <c r="X711" s="1"/>
      <c r="Y711" s="1"/>
      <c r="Z711" s="1"/>
    </row>
    <row r="712" spans="1:26" ht="13.5" customHeight="1" x14ac:dyDescent="0.2">
      <c r="A712" s="1"/>
      <c r="B712" s="1"/>
      <c r="C712" s="1"/>
      <c r="D712" s="2"/>
      <c r="E712" s="1"/>
      <c r="F712" s="1"/>
      <c r="G712" s="1"/>
      <c r="H712" s="1"/>
      <c r="I712" s="1"/>
      <c r="J712" s="1"/>
      <c r="K712" s="1"/>
      <c r="L712" s="1"/>
      <c r="M712" s="1"/>
      <c r="N712" s="1"/>
      <c r="O712" s="1"/>
      <c r="P712" s="1"/>
      <c r="Q712" s="1"/>
      <c r="R712" s="1"/>
      <c r="S712" s="1"/>
      <c r="T712" s="1"/>
      <c r="U712" s="1"/>
      <c r="V712" s="1"/>
      <c r="W712" s="1"/>
      <c r="X712" s="1"/>
      <c r="Y712" s="1"/>
      <c r="Z712" s="1"/>
    </row>
    <row r="713" spans="1:26" ht="13.5" customHeight="1" x14ac:dyDescent="0.2">
      <c r="A713" s="1"/>
      <c r="B713" s="1"/>
      <c r="C713" s="1"/>
      <c r="D713" s="2"/>
      <c r="E713" s="1"/>
      <c r="F713" s="1"/>
      <c r="G713" s="1"/>
      <c r="H713" s="1"/>
      <c r="I713" s="1"/>
      <c r="J713" s="1"/>
      <c r="K713" s="1"/>
      <c r="L713" s="1"/>
      <c r="M713" s="1"/>
      <c r="N713" s="1"/>
      <c r="O713" s="1"/>
      <c r="P713" s="1"/>
      <c r="Q713" s="1"/>
      <c r="R713" s="1"/>
      <c r="S713" s="1"/>
      <c r="T713" s="1"/>
      <c r="U713" s="1"/>
      <c r="V713" s="1"/>
      <c r="W713" s="1"/>
      <c r="X713" s="1"/>
      <c r="Y713" s="1"/>
      <c r="Z713" s="1"/>
    </row>
    <row r="714" spans="1:26" ht="13.5" customHeight="1" x14ac:dyDescent="0.2">
      <c r="A714" s="1"/>
      <c r="B714" s="1"/>
      <c r="C714" s="1"/>
      <c r="D714" s="2"/>
      <c r="E714" s="1"/>
      <c r="F714" s="1"/>
      <c r="G714" s="1"/>
      <c r="H714" s="1"/>
      <c r="I714" s="1"/>
      <c r="J714" s="1"/>
      <c r="K714" s="1"/>
      <c r="L714" s="1"/>
      <c r="M714" s="1"/>
      <c r="N714" s="1"/>
      <c r="O714" s="1"/>
      <c r="P714" s="1"/>
      <c r="Q714" s="1"/>
      <c r="R714" s="1"/>
      <c r="S714" s="1"/>
      <c r="T714" s="1"/>
      <c r="U714" s="1"/>
      <c r="V714" s="1"/>
      <c r="W714" s="1"/>
      <c r="X714" s="1"/>
      <c r="Y714" s="1"/>
      <c r="Z714" s="1"/>
    </row>
    <row r="715" spans="1:26" ht="13.5" customHeight="1" x14ac:dyDescent="0.2">
      <c r="A715" s="1"/>
      <c r="B715" s="1"/>
      <c r="C715" s="1"/>
      <c r="D715" s="2"/>
      <c r="E715" s="1"/>
      <c r="F715" s="1"/>
      <c r="G715" s="1"/>
      <c r="H715" s="1"/>
      <c r="I715" s="1"/>
      <c r="J715" s="1"/>
      <c r="K715" s="1"/>
      <c r="L715" s="1"/>
      <c r="M715" s="1"/>
      <c r="N715" s="1"/>
      <c r="O715" s="1"/>
      <c r="P715" s="1"/>
      <c r="Q715" s="1"/>
      <c r="R715" s="1"/>
      <c r="S715" s="1"/>
      <c r="T715" s="1"/>
      <c r="U715" s="1"/>
      <c r="V715" s="1"/>
      <c r="W715" s="1"/>
      <c r="X715" s="1"/>
      <c r="Y715" s="1"/>
      <c r="Z715" s="1"/>
    </row>
    <row r="716" spans="1:26" ht="13.5" customHeight="1" x14ac:dyDescent="0.2">
      <c r="A716" s="1"/>
      <c r="B716" s="1"/>
      <c r="C716" s="1"/>
      <c r="D716" s="2"/>
      <c r="E716" s="1"/>
      <c r="F716" s="1"/>
      <c r="G716" s="1"/>
      <c r="H716" s="1"/>
      <c r="I716" s="1"/>
      <c r="J716" s="1"/>
      <c r="K716" s="1"/>
      <c r="L716" s="1"/>
      <c r="M716" s="1"/>
      <c r="N716" s="1"/>
      <c r="O716" s="1"/>
      <c r="P716" s="1"/>
      <c r="Q716" s="1"/>
      <c r="R716" s="1"/>
      <c r="S716" s="1"/>
      <c r="T716" s="1"/>
      <c r="U716" s="1"/>
      <c r="V716" s="1"/>
      <c r="W716" s="1"/>
      <c r="X716" s="1"/>
      <c r="Y716" s="1"/>
      <c r="Z716" s="1"/>
    </row>
    <row r="717" spans="1:26" ht="13.5" customHeight="1" x14ac:dyDescent="0.2">
      <c r="A717" s="1"/>
      <c r="B717" s="1"/>
      <c r="C717" s="1"/>
      <c r="D717" s="2"/>
      <c r="E717" s="1"/>
      <c r="F717" s="1"/>
      <c r="G717" s="1"/>
      <c r="H717" s="1"/>
      <c r="I717" s="1"/>
      <c r="J717" s="1"/>
      <c r="K717" s="1"/>
      <c r="L717" s="1"/>
      <c r="M717" s="1"/>
      <c r="N717" s="1"/>
      <c r="O717" s="1"/>
      <c r="P717" s="1"/>
      <c r="Q717" s="1"/>
      <c r="R717" s="1"/>
      <c r="S717" s="1"/>
      <c r="T717" s="1"/>
      <c r="U717" s="1"/>
      <c r="V717" s="1"/>
      <c r="W717" s="1"/>
      <c r="X717" s="1"/>
      <c r="Y717" s="1"/>
      <c r="Z717" s="1"/>
    </row>
    <row r="718" spans="1:26" ht="13.5" customHeight="1" x14ac:dyDescent="0.2">
      <c r="A718" s="1"/>
      <c r="B718" s="1"/>
      <c r="C718" s="1"/>
      <c r="D718" s="2"/>
      <c r="E718" s="1"/>
      <c r="F718" s="1"/>
      <c r="G718" s="1"/>
      <c r="H718" s="1"/>
      <c r="I718" s="1"/>
      <c r="J718" s="1"/>
      <c r="K718" s="1"/>
      <c r="L718" s="1"/>
      <c r="M718" s="1"/>
      <c r="N718" s="1"/>
      <c r="O718" s="1"/>
      <c r="P718" s="1"/>
      <c r="Q718" s="1"/>
      <c r="R718" s="1"/>
      <c r="S718" s="1"/>
      <c r="T718" s="1"/>
      <c r="U718" s="1"/>
      <c r="V718" s="1"/>
      <c r="W718" s="1"/>
      <c r="X718" s="1"/>
      <c r="Y718" s="1"/>
      <c r="Z718" s="1"/>
    </row>
    <row r="719" spans="1:26" ht="13.5" customHeight="1" x14ac:dyDescent="0.2">
      <c r="A719" s="1"/>
      <c r="B719" s="1"/>
      <c r="C719" s="1"/>
      <c r="D719" s="2"/>
      <c r="E719" s="1"/>
      <c r="F719" s="1"/>
      <c r="G719" s="1"/>
      <c r="H719" s="1"/>
      <c r="I719" s="1"/>
      <c r="J719" s="1"/>
      <c r="K719" s="1"/>
      <c r="L719" s="1"/>
      <c r="M719" s="1"/>
      <c r="N719" s="1"/>
      <c r="O719" s="1"/>
      <c r="P719" s="1"/>
      <c r="Q719" s="1"/>
      <c r="R719" s="1"/>
      <c r="S719" s="1"/>
      <c r="T719" s="1"/>
      <c r="U719" s="1"/>
      <c r="V719" s="1"/>
      <c r="W719" s="1"/>
      <c r="X719" s="1"/>
      <c r="Y719" s="1"/>
      <c r="Z719" s="1"/>
    </row>
    <row r="720" spans="1:26" ht="13.5" customHeight="1" x14ac:dyDescent="0.2">
      <c r="A720" s="1"/>
      <c r="B720" s="1"/>
      <c r="C720" s="1"/>
      <c r="D720" s="2"/>
      <c r="E720" s="1"/>
      <c r="F720" s="1"/>
      <c r="G720" s="1"/>
      <c r="H720" s="1"/>
      <c r="I720" s="1"/>
      <c r="J720" s="1"/>
      <c r="K720" s="1"/>
      <c r="L720" s="1"/>
      <c r="M720" s="1"/>
      <c r="N720" s="1"/>
      <c r="O720" s="1"/>
      <c r="P720" s="1"/>
      <c r="Q720" s="1"/>
      <c r="R720" s="1"/>
      <c r="S720" s="1"/>
      <c r="T720" s="1"/>
      <c r="U720" s="1"/>
      <c r="V720" s="1"/>
      <c r="W720" s="1"/>
      <c r="X720" s="1"/>
      <c r="Y720" s="1"/>
      <c r="Z720" s="1"/>
    </row>
    <row r="721" spans="1:26" ht="13.5" customHeight="1" x14ac:dyDescent="0.2">
      <c r="A721" s="1"/>
      <c r="B721" s="1"/>
      <c r="C721" s="1"/>
      <c r="D721" s="2"/>
      <c r="E721" s="1"/>
      <c r="F721" s="1"/>
      <c r="G721" s="1"/>
      <c r="H721" s="1"/>
      <c r="I721" s="1"/>
      <c r="J721" s="1"/>
      <c r="K721" s="1"/>
      <c r="L721" s="1"/>
      <c r="M721" s="1"/>
      <c r="N721" s="1"/>
      <c r="O721" s="1"/>
      <c r="P721" s="1"/>
      <c r="Q721" s="1"/>
      <c r="R721" s="1"/>
      <c r="S721" s="1"/>
      <c r="T721" s="1"/>
      <c r="U721" s="1"/>
      <c r="V721" s="1"/>
      <c r="W721" s="1"/>
      <c r="X721" s="1"/>
      <c r="Y721" s="1"/>
      <c r="Z721" s="1"/>
    </row>
    <row r="722" spans="1:26" ht="13.5" customHeight="1" x14ac:dyDescent="0.2">
      <c r="A722" s="1"/>
      <c r="B722" s="1"/>
      <c r="C722" s="1"/>
      <c r="D722" s="2"/>
      <c r="E722" s="1"/>
      <c r="F722" s="1"/>
      <c r="G722" s="1"/>
      <c r="H722" s="1"/>
      <c r="I722" s="1"/>
      <c r="J722" s="1"/>
      <c r="K722" s="1"/>
      <c r="L722" s="1"/>
      <c r="M722" s="1"/>
      <c r="N722" s="1"/>
      <c r="O722" s="1"/>
      <c r="P722" s="1"/>
      <c r="Q722" s="1"/>
      <c r="R722" s="1"/>
      <c r="S722" s="1"/>
      <c r="T722" s="1"/>
      <c r="U722" s="1"/>
      <c r="V722" s="1"/>
      <c r="W722" s="1"/>
      <c r="X722" s="1"/>
      <c r="Y722" s="1"/>
      <c r="Z722" s="1"/>
    </row>
    <row r="723" spans="1:26" ht="13.5" customHeight="1" x14ac:dyDescent="0.2">
      <c r="A723" s="1"/>
      <c r="B723" s="1"/>
      <c r="C723" s="1"/>
      <c r="D723" s="2"/>
      <c r="E723" s="1"/>
      <c r="F723" s="1"/>
      <c r="G723" s="1"/>
      <c r="H723" s="1"/>
      <c r="I723" s="1"/>
      <c r="J723" s="1"/>
      <c r="K723" s="1"/>
      <c r="L723" s="1"/>
      <c r="M723" s="1"/>
      <c r="N723" s="1"/>
      <c r="O723" s="1"/>
      <c r="P723" s="1"/>
      <c r="Q723" s="1"/>
      <c r="R723" s="1"/>
      <c r="S723" s="1"/>
      <c r="T723" s="1"/>
      <c r="U723" s="1"/>
      <c r="V723" s="1"/>
      <c r="W723" s="1"/>
      <c r="X723" s="1"/>
      <c r="Y723" s="1"/>
      <c r="Z723" s="1"/>
    </row>
    <row r="724" spans="1:26" ht="13.5" customHeight="1" x14ac:dyDescent="0.2">
      <c r="A724" s="1"/>
      <c r="B724" s="1"/>
      <c r="C724" s="1"/>
      <c r="D724" s="2"/>
      <c r="E724" s="1"/>
      <c r="F724" s="1"/>
      <c r="G724" s="1"/>
      <c r="H724" s="1"/>
      <c r="I724" s="1"/>
      <c r="J724" s="1"/>
      <c r="K724" s="1"/>
      <c r="L724" s="1"/>
      <c r="M724" s="1"/>
      <c r="N724" s="1"/>
      <c r="O724" s="1"/>
      <c r="P724" s="1"/>
      <c r="Q724" s="1"/>
      <c r="R724" s="1"/>
      <c r="S724" s="1"/>
      <c r="T724" s="1"/>
      <c r="U724" s="1"/>
      <c r="V724" s="1"/>
      <c r="W724" s="1"/>
      <c r="X724" s="1"/>
      <c r="Y724" s="1"/>
      <c r="Z724" s="1"/>
    </row>
    <row r="725" spans="1:26" ht="13.5" customHeight="1" x14ac:dyDescent="0.2">
      <c r="A725" s="1"/>
      <c r="B725" s="1"/>
      <c r="C725" s="1"/>
      <c r="D725" s="2"/>
      <c r="E725" s="1"/>
      <c r="F725" s="1"/>
      <c r="G725" s="1"/>
      <c r="H725" s="1"/>
      <c r="I725" s="1"/>
      <c r="J725" s="1"/>
      <c r="K725" s="1"/>
      <c r="L725" s="1"/>
      <c r="M725" s="1"/>
      <c r="N725" s="1"/>
      <c r="O725" s="1"/>
      <c r="P725" s="1"/>
      <c r="Q725" s="1"/>
      <c r="R725" s="1"/>
      <c r="S725" s="1"/>
      <c r="T725" s="1"/>
      <c r="U725" s="1"/>
      <c r="V725" s="1"/>
      <c r="W725" s="1"/>
      <c r="X725" s="1"/>
      <c r="Y725" s="1"/>
      <c r="Z725" s="1"/>
    </row>
    <row r="726" spans="1:26" ht="13.5" customHeight="1" x14ac:dyDescent="0.2">
      <c r="A726" s="1"/>
      <c r="B726" s="1"/>
      <c r="C726" s="1"/>
      <c r="D726" s="2"/>
      <c r="E726" s="1"/>
      <c r="F726" s="1"/>
      <c r="G726" s="1"/>
      <c r="H726" s="1"/>
      <c r="I726" s="1"/>
      <c r="J726" s="1"/>
      <c r="K726" s="1"/>
      <c r="L726" s="1"/>
      <c r="M726" s="1"/>
      <c r="N726" s="1"/>
      <c r="O726" s="1"/>
      <c r="P726" s="1"/>
      <c r="Q726" s="1"/>
      <c r="R726" s="1"/>
      <c r="S726" s="1"/>
      <c r="T726" s="1"/>
      <c r="U726" s="1"/>
      <c r="V726" s="1"/>
      <c r="W726" s="1"/>
      <c r="X726" s="1"/>
      <c r="Y726" s="1"/>
      <c r="Z726" s="1"/>
    </row>
    <row r="727" spans="1:26" ht="13.5" customHeight="1" x14ac:dyDescent="0.2">
      <c r="A727" s="1"/>
      <c r="B727" s="1"/>
      <c r="C727" s="1"/>
      <c r="D727" s="2"/>
      <c r="E727" s="1"/>
      <c r="F727" s="1"/>
      <c r="G727" s="1"/>
      <c r="H727" s="1"/>
      <c r="I727" s="1"/>
      <c r="J727" s="1"/>
      <c r="K727" s="1"/>
      <c r="L727" s="1"/>
      <c r="M727" s="1"/>
      <c r="N727" s="1"/>
      <c r="O727" s="1"/>
      <c r="P727" s="1"/>
      <c r="Q727" s="1"/>
      <c r="R727" s="1"/>
      <c r="S727" s="1"/>
      <c r="T727" s="1"/>
      <c r="U727" s="1"/>
      <c r="V727" s="1"/>
      <c r="W727" s="1"/>
      <c r="X727" s="1"/>
      <c r="Y727" s="1"/>
      <c r="Z727" s="1"/>
    </row>
    <row r="728" spans="1:26" ht="13.5" customHeight="1" x14ac:dyDescent="0.2">
      <c r="A728" s="1"/>
      <c r="B728" s="1"/>
      <c r="C728" s="1"/>
      <c r="D728" s="2"/>
      <c r="E728" s="1"/>
      <c r="F728" s="1"/>
      <c r="G728" s="1"/>
      <c r="H728" s="1"/>
      <c r="I728" s="1"/>
      <c r="J728" s="1"/>
      <c r="K728" s="1"/>
      <c r="L728" s="1"/>
      <c r="M728" s="1"/>
      <c r="N728" s="1"/>
      <c r="O728" s="1"/>
      <c r="P728" s="1"/>
      <c r="Q728" s="1"/>
      <c r="R728" s="1"/>
      <c r="S728" s="1"/>
      <c r="T728" s="1"/>
      <c r="U728" s="1"/>
      <c r="V728" s="1"/>
      <c r="W728" s="1"/>
      <c r="X728" s="1"/>
      <c r="Y728" s="1"/>
      <c r="Z728" s="1"/>
    </row>
    <row r="729" spans="1:26" ht="13.5" customHeight="1" x14ac:dyDescent="0.2">
      <c r="A729" s="1"/>
      <c r="B729" s="1"/>
      <c r="C729" s="1"/>
      <c r="D729" s="2"/>
      <c r="E729" s="1"/>
      <c r="F729" s="1"/>
      <c r="G729" s="1"/>
      <c r="H729" s="1"/>
      <c r="I729" s="1"/>
      <c r="J729" s="1"/>
      <c r="K729" s="1"/>
      <c r="L729" s="1"/>
      <c r="M729" s="1"/>
      <c r="N729" s="1"/>
      <c r="O729" s="1"/>
      <c r="P729" s="1"/>
      <c r="Q729" s="1"/>
      <c r="R729" s="1"/>
      <c r="S729" s="1"/>
      <c r="T729" s="1"/>
      <c r="U729" s="1"/>
      <c r="V729" s="1"/>
      <c r="W729" s="1"/>
      <c r="X729" s="1"/>
      <c r="Y729" s="1"/>
      <c r="Z729" s="1"/>
    </row>
    <row r="730" spans="1:26" ht="13.5" customHeight="1" x14ac:dyDescent="0.2">
      <c r="A730" s="1"/>
      <c r="B730" s="1"/>
      <c r="C730" s="1"/>
      <c r="D730" s="2"/>
      <c r="E730" s="1"/>
      <c r="F730" s="1"/>
      <c r="G730" s="1"/>
      <c r="H730" s="1"/>
      <c r="I730" s="1"/>
      <c r="J730" s="1"/>
      <c r="K730" s="1"/>
      <c r="L730" s="1"/>
      <c r="M730" s="1"/>
      <c r="N730" s="1"/>
      <c r="O730" s="1"/>
      <c r="P730" s="1"/>
      <c r="Q730" s="1"/>
      <c r="R730" s="1"/>
      <c r="S730" s="1"/>
      <c r="T730" s="1"/>
      <c r="U730" s="1"/>
      <c r="V730" s="1"/>
      <c r="W730" s="1"/>
      <c r="X730" s="1"/>
      <c r="Y730" s="1"/>
      <c r="Z730" s="1"/>
    </row>
    <row r="731" spans="1:26" ht="13.5" customHeight="1" x14ac:dyDescent="0.2">
      <c r="A731" s="1"/>
      <c r="B731" s="1"/>
      <c r="C731" s="1"/>
      <c r="D731" s="2"/>
      <c r="E731" s="1"/>
      <c r="F731" s="1"/>
      <c r="G731" s="1"/>
      <c r="H731" s="1"/>
      <c r="I731" s="1"/>
      <c r="J731" s="1"/>
      <c r="K731" s="1"/>
      <c r="L731" s="1"/>
      <c r="M731" s="1"/>
      <c r="N731" s="1"/>
      <c r="O731" s="1"/>
      <c r="P731" s="1"/>
      <c r="Q731" s="1"/>
      <c r="R731" s="1"/>
      <c r="S731" s="1"/>
      <c r="T731" s="1"/>
      <c r="U731" s="1"/>
      <c r="V731" s="1"/>
      <c r="W731" s="1"/>
      <c r="X731" s="1"/>
      <c r="Y731" s="1"/>
      <c r="Z731" s="1"/>
    </row>
    <row r="732" spans="1:26" ht="13.5" customHeight="1" x14ac:dyDescent="0.2">
      <c r="A732" s="1"/>
      <c r="B732" s="1"/>
      <c r="C732" s="1"/>
      <c r="D732" s="2"/>
      <c r="E732" s="1"/>
      <c r="F732" s="1"/>
      <c r="G732" s="1"/>
      <c r="H732" s="1"/>
      <c r="I732" s="1"/>
      <c r="J732" s="1"/>
      <c r="K732" s="1"/>
      <c r="L732" s="1"/>
      <c r="M732" s="1"/>
      <c r="N732" s="1"/>
      <c r="O732" s="1"/>
      <c r="P732" s="1"/>
      <c r="Q732" s="1"/>
      <c r="R732" s="1"/>
      <c r="S732" s="1"/>
      <c r="T732" s="1"/>
      <c r="U732" s="1"/>
      <c r="V732" s="1"/>
      <c r="W732" s="1"/>
      <c r="X732" s="1"/>
      <c r="Y732" s="1"/>
      <c r="Z732" s="1"/>
    </row>
    <row r="733" spans="1:26" ht="13.5" customHeight="1" x14ac:dyDescent="0.2">
      <c r="A733" s="1"/>
      <c r="B733" s="1"/>
      <c r="C733" s="1"/>
      <c r="D733" s="2"/>
      <c r="E733" s="1"/>
      <c r="F733" s="1"/>
      <c r="G733" s="1"/>
      <c r="H733" s="1"/>
      <c r="I733" s="1"/>
      <c r="J733" s="1"/>
      <c r="K733" s="1"/>
      <c r="L733" s="1"/>
      <c r="M733" s="1"/>
      <c r="N733" s="1"/>
      <c r="O733" s="1"/>
      <c r="P733" s="1"/>
      <c r="Q733" s="1"/>
      <c r="R733" s="1"/>
      <c r="S733" s="1"/>
      <c r="T733" s="1"/>
      <c r="U733" s="1"/>
      <c r="V733" s="1"/>
      <c r="W733" s="1"/>
      <c r="X733" s="1"/>
      <c r="Y733" s="1"/>
      <c r="Z733" s="1"/>
    </row>
    <row r="734" spans="1:26" ht="13.5" customHeight="1" x14ac:dyDescent="0.2">
      <c r="A734" s="1"/>
      <c r="B734" s="1"/>
      <c r="C734" s="1"/>
      <c r="D734" s="2"/>
      <c r="E734" s="1"/>
      <c r="F734" s="1"/>
      <c r="G734" s="1"/>
      <c r="H734" s="1"/>
      <c r="I734" s="1"/>
      <c r="J734" s="1"/>
      <c r="K734" s="1"/>
      <c r="L734" s="1"/>
      <c r="M734" s="1"/>
      <c r="N734" s="1"/>
      <c r="O734" s="1"/>
      <c r="P734" s="1"/>
      <c r="Q734" s="1"/>
      <c r="R734" s="1"/>
      <c r="S734" s="1"/>
      <c r="T734" s="1"/>
      <c r="U734" s="1"/>
      <c r="V734" s="1"/>
      <c r="W734" s="1"/>
      <c r="X734" s="1"/>
      <c r="Y734" s="1"/>
      <c r="Z734" s="1"/>
    </row>
    <row r="735" spans="1:26" ht="13.5" customHeight="1" x14ac:dyDescent="0.2">
      <c r="A735" s="1"/>
      <c r="B735" s="1"/>
      <c r="C735" s="1"/>
      <c r="D735" s="2"/>
      <c r="E735" s="1"/>
      <c r="F735" s="1"/>
      <c r="G735" s="1"/>
      <c r="H735" s="1"/>
      <c r="I735" s="1"/>
      <c r="J735" s="1"/>
      <c r="K735" s="1"/>
      <c r="L735" s="1"/>
      <c r="M735" s="1"/>
      <c r="N735" s="1"/>
      <c r="O735" s="1"/>
      <c r="P735" s="1"/>
      <c r="Q735" s="1"/>
      <c r="R735" s="1"/>
      <c r="S735" s="1"/>
      <c r="T735" s="1"/>
      <c r="U735" s="1"/>
      <c r="V735" s="1"/>
      <c r="W735" s="1"/>
      <c r="X735" s="1"/>
      <c r="Y735" s="1"/>
      <c r="Z735" s="1"/>
    </row>
    <row r="736" spans="1:26" ht="13.5" customHeight="1" x14ac:dyDescent="0.2">
      <c r="A736" s="1"/>
      <c r="B736" s="1"/>
      <c r="C736" s="1"/>
      <c r="D736" s="2"/>
      <c r="E736" s="1"/>
      <c r="F736" s="1"/>
      <c r="G736" s="1"/>
      <c r="H736" s="1"/>
      <c r="I736" s="1"/>
      <c r="J736" s="1"/>
      <c r="K736" s="1"/>
      <c r="L736" s="1"/>
      <c r="M736" s="1"/>
      <c r="N736" s="1"/>
      <c r="O736" s="1"/>
      <c r="P736" s="1"/>
      <c r="Q736" s="1"/>
      <c r="R736" s="1"/>
      <c r="S736" s="1"/>
      <c r="T736" s="1"/>
      <c r="U736" s="1"/>
      <c r="V736" s="1"/>
      <c r="W736" s="1"/>
      <c r="X736" s="1"/>
      <c r="Y736" s="1"/>
      <c r="Z736" s="1"/>
    </row>
    <row r="737" spans="1:26" ht="13.5" customHeight="1" x14ac:dyDescent="0.2">
      <c r="A737" s="1"/>
      <c r="B737" s="1"/>
      <c r="C737" s="1"/>
      <c r="D737" s="2"/>
      <c r="E737" s="1"/>
      <c r="F737" s="1"/>
      <c r="G737" s="1"/>
      <c r="H737" s="1"/>
      <c r="I737" s="1"/>
      <c r="J737" s="1"/>
      <c r="K737" s="1"/>
      <c r="L737" s="1"/>
      <c r="M737" s="1"/>
      <c r="N737" s="1"/>
      <c r="O737" s="1"/>
      <c r="P737" s="1"/>
      <c r="Q737" s="1"/>
      <c r="R737" s="1"/>
      <c r="S737" s="1"/>
      <c r="T737" s="1"/>
      <c r="U737" s="1"/>
      <c r="V737" s="1"/>
      <c r="W737" s="1"/>
      <c r="X737" s="1"/>
      <c r="Y737" s="1"/>
      <c r="Z737" s="1"/>
    </row>
    <row r="738" spans="1:26" ht="13.5" customHeight="1" x14ac:dyDescent="0.2">
      <c r="A738" s="1"/>
      <c r="B738" s="1"/>
      <c r="C738" s="1"/>
      <c r="D738" s="2"/>
      <c r="E738" s="1"/>
      <c r="F738" s="1"/>
      <c r="G738" s="1"/>
      <c r="H738" s="1"/>
      <c r="I738" s="1"/>
      <c r="J738" s="1"/>
      <c r="K738" s="1"/>
      <c r="L738" s="1"/>
      <c r="M738" s="1"/>
      <c r="N738" s="1"/>
      <c r="O738" s="1"/>
      <c r="P738" s="1"/>
      <c r="Q738" s="1"/>
      <c r="R738" s="1"/>
      <c r="S738" s="1"/>
      <c r="T738" s="1"/>
      <c r="U738" s="1"/>
      <c r="V738" s="1"/>
      <c r="W738" s="1"/>
      <c r="X738" s="1"/>
      <c r="Y738" s="1"/>
      <c r="Z738" s="1"/>
    </row>
    <row r="739" spans="1:26" ht="13.5" customHeight="1" x14ac:dyDescent="0.2">
      <c r="A739" s="1"/>
      <c r="B739" s="1"/>
      <c r="C739" s="1"/>
      <c r="D739" s="2"/>
      <c r="E739" s="1"/>
      <c r="F739" s="1"/>
      <c r="G739" s="1"/>
      <c r="H739" s="1"/>
      <c r="I739" s="1"/>
      <c r="J739" s="1"/>
      <c r="K739" s="1"/>
      <c r="L739" s="1"/>
      <c r="M739" s="1"/>
      <c r="N739" s="1"/>
      <c r="O739" s="1"/>
      <c r="P739" s="1"/>
      <c r="Q739" s="1"/>
      <c r="R739" s="1"/>
      <c r="S739" s="1"/>
      <c r="T739" s="1"/>
      <c r="U739" s="1"/>
      <c r="V739" s="1"/>
      <c r="W739" s="1"/>
      <c r="X739" s="1"/>
      <c r="Y739" s="1"/>
      <c r="Z739" s="1"/>
    </row>
    <row r="740" spans="1:26" ht="13.5" customHeight="1" x14ac:dyDescent="0.2">
      <c r="A740" s="1"/>
      <c r="B740" s="1"/>
      <c r="C740" s="1"/>
      <c r="D740" s="2"/>
      <c r="E740" s="1"/>
      <c r="F740" s="1"/>
      <c r="G740" s="1"/>
      <c r="H740" s="1"/>
      <c r="I740" s="1"/>
      <c r="J740" s="1"/>
      <c r="K740" s="1"/>
      <c r="L740" s="1"/>
      <c r="M740" s="1"/>
      <c r="N740" s="1"/>
      <c r="O740" s="1"/>
      <c r="P740" s="1"/>
      <c r="Q740" s="1"/>
      <c r="R740" s="1"/>
      <c r="S740" s="1"/>
      <c r="T740" s="1"/>
      <c r="U740" s="1"/>
      <c r="V740" s="1"/>
      <c r="W740" s="1"/>
      <c r="X740" s="1"/>
      <c r="Y740" s="1"/>
      <c r="Z740" s="1"/>
    </row>
    <row r="741" spans="1:26" ht="13.5" customHeight="1" x14ac:dyDescent="0.2">
      <c r="A741" s="1"/>
      <c r="B741" s="1"/>
      <c r="C741" s="1"/>
      <c r="D741" s="2"/>
      <c r="E741" s="1"/>
      <c r="F741" s="1"/>
      <c r="G741" s="1"/>
      <c r="H741" s="1"/>
      <c r="I741" s="1"/>
      <c r="J741" s="1"/>
      <c r="K741" s="1"/>
      <c r="L741" s="1"/>
      <c r="M741" s="1"/>
      <c r="N741" s="1"/>
      <c r="O741" s="1"/>
      <c r="P741" s="1"/>
      <c r="Q741" s="1"/>
      <c r="R741" s="1"/>
      <c r="S741" s="1"/>
      <c r="T741" s="1"/>
      <c r="U741" s="1"/>
      <c r="V741" s="1"/>
      <c r="W741" s="1"/>
      <c r="X741" s="1"/>
      <c r="Y741" s="1"/>
      <c r="Z741" s="1"/>
    </row>
    <row r="742" spans="1:26" ht="13.5" customHeight="1" x14ac:dyDescent="0.2">
      <c r="A742" s="1"/>
      <c r="B742" s="1"/>
      <c r="C742" s="1"/>
      <c r="D742" s="2"/>
      <c r="E742" s="1"/>
      <c r="F742" s="1"/>
      <c r="G742" s="1"/>
      <c r="H742" s="1"/>
      <c r="I742" s="1"/>
      <c r="J742" s="1"/>
      <c r="K742" s="1"/>
      <c r="L742" s="1"/>
      <c r="M742" s="1"/>
      <c r="N742" s="1"/>
      <c r="O742" s="1"/>
      <c r="P742" s="1"/>
      <c r="Q742" s="1"/>
      <c r="R742" s="1"/>
      <c r="S742" s="1"/>
      <c r="T742" s="1"/>
      <c r="U742" s="1"/>
      <c r="V742" s="1"/>
      <c r="W742" s="1"/>
      <c r="X742" s="1"/>
      <c r="Y742" s="1"/>
      <c r="Z742" s="1"/>
    </row>
    <row r="743" spans="1:26" ht="13.5" customHeight="1" x14ac:dyDescent="0.2">
      <c r="A743" s="1"/>
      <c r="B743" s="1"/>
      <c r="C743" s="1"/>
      <c r="D743" s="2"/>
      <c r="E743" s="1"/>
      <c r="F743" s="1"/>
      <c r="G743" s="1"/>
      <c r="H743" s="1"/>
      <c r="I743" s="1"/>
      <c r="J743" s="1"/>
      <c r="K743" s="1"/>
      <c r="L743" s="1"/>
      <c r="M743" s="1"/>
      <c r="N743" s="1"/>
      <c r="O743" s="1"/>
      <c r="P743" s="1"/>
      <c r="Q743" s="1"/>
      <c r="R743" s="1"/>
      <c r="S743" s="1"/>
      <c r="T743" s="1"/>
      <c r="U743" s="1"/>
      <c r="V743" s="1"/>
      <c r="W743" s="1"/>
      <c r="X743" s="1"/>
      <c r="Y743" s="1"/>
      <c r="Z743" s="1"/>
    </row>
    <row r="744" spans="1:26" ht="13.5" customHeight="1" x14ac:dyDescent="0.2">
      <c r="A744" s="1"/>
      <c r="B744" s="1"/>
      <c r="C744" s="1"/>
      <c r="D744" s="2"/>
      <c r="E744" s="1"/>
      <c r="F744" s="1"/>
      <c r="G744" s="1"/>
      <c r="H744" s="1"/>
      <c r="I744" s="1"/>
      <c r="J744" s="1"/>
      <c r="K744" s="1"/>
      <c r="L744" s="1"/>
      <c r="M744" s="1"/>
      <c r="N744" s="1"/>
      <c r="O744" s="1"/>
      <c r="P744" s="1"/>
      <c r="Q744" s="1"/>
      <c r="R744" s="1"/>
      <c r="S744" s="1"/>
      <c r="T744" s="1"/>
      <c r="U744" s="1"/>
      <c r="V744" s="1"/>
      <c r="W744" s="1"/>
      <c r="X744" s="1"/>
      <c r="Y744" s="1"/>
      <c r="Z744" s="1"/>
    </row>
    <row r="745" spans="1:26" ht="13.5" customHeight="1" x14ac:dyDescent="0.2">
      <c r="A745" s="1"/>
      <c r="B745" s="1"/>
      <c r="C745" s="1"/>
      <c r="D745" s="2"/>
      <c r="E745" s="1"/>
      <c r="F745" s="1"/>
      <c r="G745" s="1"/>
      <c r="H745" s="1"/>
      <c r="I745" s="1"/>
      <c r="J745" s="1"/>
      <c r="K745" s="1"/>
      <c r="L745" s="1"/>
      <c r="M745" s="1"/>
      <c r="N745" s="1"/>
      <c r="O745" s="1"/>
      <c r="P745" s="1"/>
      <c r="Q745" s="1"/>
      <c r="R745" s="1"/>
      <c r="S745" s="1"/>
      <c r="T745" s="1"/>
      <c r="U745" s="1"/>
      <c r="V745" s="1"/>
      <c r="W745" s="1"/>
      <c r="X745" s="1"/>
      <c r="Y745" s="1"/>
      <c r="Z745" s="1"/>
    </row>
    <row r="746" spans="1:26" ht="13.5" customHeight="1" x14ac:dyDescent="0.2">
      <c r="A746" s="1"/>
      <c r="B746" s="1"/>
      <c r="C746" s="1"/>
      <c r="D746" s="2"/>
      <c r="E746" s="1"/>
      <c r="F746" s="1"/>
      <c r="G746" s="1"/>
      <c r="H746" s="1"/>
      <c r="I746" s="1"/>
      <c r="J746" s="1"/>
      <c r="K746" s="1"/>
      <c r="L746" s="1"/>
      <c r="M746" s="1"/>
      <c r="N746" s="1"/>
      <c r="O746" s="1"/>
      <c r="P746" s="1"/>
      <c r="Q746" s="1"/>
      <c r="R746" s="1"/>
      <c r="S746" s="1"/>
      <c r="T746" s="1"/>
      <c r="U746" s="1"/>
      <c r="V746" s="1"/>
      <c r="W746" s="1"/>
      <c r="X746" s="1"/>
      <c r="Y746" s="1"/>
      <c r="Z746" s="1"/>
    </row>
    <row r="747" spans="1:26" ht="13.5" customHeight="1" x14ac:dyDescent="0.2">
      <c r="A747" s="1"/>
      <c r="B747" s="1"/>
      <c r="C747" s="1"/>
      <c r="D747" s="2"/>
      <c r="E747" s="1"/>
      <c r="F747" s="1"/>
      <c r="G747" s="1"/>
      <c r="H747" s="1"/>
      <c r="I747" s="1"/>
      <c r="J747" s="1"/>
      <c r="K747" s="1"/>
      <c r="L747" s="1"/>
      <c r="M747" s="1"/>
      <c r="N747" s="1"/>
      <c r="O747" s="1"/>
      <c r="P747" s="1"/>
      <c r="Q747" s="1"/>
      <c r="R747" s="1"/>
      <c r="S747" s="1"/>
      <c r="T747" s="1"/>
      <c r="U747" s="1"/>
      <c r="V747" s="1"/>
      <c r="W747" s="1"/>
      <c r="X747" s="1"/>
      <c r="Y747" s="1"/>
      <c r="Z747" s="1"/>
    </row>
    <row r="748" spans="1:26" ht="13.5" customHeight="1" x14ac:dyDescent="0.2">
      <c r="A748" s="1"/>
      <c r="B748" s="1"/>
      <c r="C748" s="1"/>
      <c r="D748" s="2"/>
      <c r="E748" s="1"/>
      <c r="F748" s="1"/>
      <c r="G748" s="1"/>
      <c r="H748" s="1"/>
      <c r="I748" s="1"/>
      <c r="J748" s="1"/>
      <c r="K748" s="1"/>
      <c r="L748" s="1"/>
      <c r="M748" s="1"/>
      <c r="N748" s="1"/>
      <c r="O748" s="1"/>
      <c r="P748" s="1"/>
      <c r="Q748" s="1"/>
      <c r="R748" s="1"/>
      <c r="S748" s="1"/>
      <c r="T748" s="1"/>
      <c r="U748" s="1"/>
      <c r="V748" s="1"/>
      <c r="W748" s="1"/>
      <c r="X748" s="1"/>
      <c r="Y748" s="1"/>
      <c r="Z748" s="1"/>
    </row>
    <row r="749" spans="1:26" ht="13.5" customHeight="1" x14ac:dyDescent="0.2">
      <c r="A749" s="1"/>
      <c r="B749" s="1"/>
      <c r="C749" s="1"/>
      <c r="D749" s="2"/>
      <c r="E749" s="1"/>
      <c r="F749" s="1"/>
      <c r="G749" s="1"/>
      <c r="H749" s="1"/>
      <c r="I749" s="1"/>
      <c r="J749" s="1"/>
      <c r="K749" s="1"/>
      <c r="L749" s="1"/>
      <c r="M749" s="1"/>
      <c r="N749" s="1"/>
      <c r="O749" s="1"/>
      <c r="P749" s="1"/>
      <c r="Q749" s="1"/>
      <c r="R749" s="1"/>
      <c r="S749" s="1"/>
      <c r="T749" s="1"/>
      <c r="U749" s="1"/>
      <c r="V749" s="1"/>
      <c r="W749" s="1"/>
      <c r="X749" s="1"/>
      <c r="Y749" s="1"/>
      <c r="Z749" s="1"/>
    </row>
    <row r="750" spans="1:26" ht="13.5" customHeight="1" x14ac:dyDescent="0.2">
      <c r="A750" s="1"/>
      <c r="B750" s="1"/>
      <c r="C750" s="1"/>
      <c r="D750" s="2"/>
      <c r="E750" s="1"/>
      <c r="F750" s="1"/>
      <c r="G750" s="1"/>
      <c r="H750" s="1"/>
      <c r="I750" s="1"/>
      <c r="J750" s="1"/>
      <c r="K750" s="1"/>
      <c r="L750" s="1"/>
      <c r="M750" s="1"/>
      <c r="N750" s="1"/>
      <c r="O750" s="1"/>
      <c r="P750" s="1"/>
      <c r="Q750" s="1"/>
      <c r="R750" s="1"/>
      <c r="S750" s="1"/>
      <c r="T750" s="1"/>
      <c r="U750" s="1"/>
      <c r="V750" s="1"/>
      <c r="W750" s="1"/>
      <c r="X750" s="1"/>
      <c r="Y750" s="1"/>
      <c r="Z750" s="1"/>
    </row>
    <row r="751" spans="1:26" ht="13.5" customHeight="1" x14ac:dyDescent="0.2">
      <c r="A751" s="1"/>
      <c r="B751" s="1"/>
      <c r="C751" s="1"/>
      <c r="D751" s="2"/>
      <c r="E751" s="1"/>
      <c r="F751" s="1"/>
      <c r="G751" s="1"/>
      <c r="H751" s="1"/>
      <c r="I751" s="1"/>
      <c r="J751" s="1"/>
      <c r="K751" s="1"/>
      <c r="L751" s="1"/>
      <c r="M751" s="1"/>
      <c r="N751" s="1"/>
      <c r="O751" s="1"/>
      <c r="P751" s="1"/>
      <c r="Q751" s="1"/>
      <c r="R751" s="1"/>
      <c r="S751" s="1"/>
      <c r="T751" s="1"/>
      <c r="U751" s="1"/>
      <c r="V751" s="1"/>
      <c r="W751" s="1"/>
      <c r="X751" s="1"/>
      <c r="Y751" s="1"/>
      <c r="Z751" s="1"/>
    </row>
    <row r="752" spans="1:26" ht="13.5" customHeight="1" x14ac:dyDescent="0.2">
      <c r="A752" s="1"/>
      <c r="B752" s="1"/>
      <c r="C752" s="1"/>
      <c r="D752" s="2"/>
      <c r="E752" s="1"/>
      <c r="F752" s="1"/>
      <c r="G752" s="1"/>
      <c r="H752" s="1"/>
      <c r="I752" s="1"/>
      <c r="J752" s="1"/>
      <c r="K752" s="1"/>
      <c r="L752" s="1"/>
      <c r="M752" s="1"/>
      <c r="N752" s="1"/>
      <c r="O752" s="1"/>
      <c r="P752" s="1"/>
      <c r="Q752" s="1"/>
      <c r="R752" s="1"/>
      <c r="S752" s="1"/>
      <c r="T752" s="1"/>
      <c r="U752" s="1"/>
      <c r="V752" s="1"/>
      <c r="W752" s="1"/>
      <c r="X752" s="1"/>
      <c r="Y752" s="1"/>
      <c r="Z752" s="1"/>
    </row>
    <row r="753" spans="1:26" ht="13.5" customHeight="1" x14ac:dyDescent="0.2">
      <c r="A753" s="1"/>
      <c r="B753" s="1"/>
      <c r="C753" s="1"/>
      <c r="D753" s="2"/>
      <c r="E753" s="1"/>
      <c r="F753" s="1"/>
      <c r="G753" s="1"/>
      <c r="H753" s="1"/>
      <c r="I753" s="1"/>
      <c r="J753" s="1"/>
      <c r="K753" s="1"/>
      <c r="L753" s="1"/>
      <c r="M753" s="1"/>
      <c r="N753" s="1"/>
      <c r="O753" s="1"/>
      <c r="P753" s="1"/>
      <c r="Q753" s="1"/>
      <c r="R753" s="1"/>
      <c r="S753" s="1"/>
      <c r="T753" s="1"/>
      <c r="U753" s="1"/>
      <c r="V753" s="1"/>
      <c r="W753" s="1"/>
      <c r="X753" s="1"/>
      <c r="Y753" s="1"/>
      <c r="Z753" s="1"/>
    </row>
    <row r="754" spans="1:26" ht="13.5" customHeight="1" x14ac:dyDescent="0.2">
      <c r="A754" s="1"/>
      <c r="B754" s="1"/>
      <c r="C754" s="1"/>
      <c r="D754" s="2"/>
      <c r="E754" s="1"/>
      <c r="F754" s="1"/>
      <c r="G754" s="1"/>
      <c r="H754" s="1"/>
      <c r="I754" s="1"/>
      <c r="J754" s="1"/>
      <c r="K754" s="1"/>
      <c r="L754" s="1"/>
      <c r="M754" s="1"/>
      <c r="N754" s="1"/>
      <c r="O754" s="1"/>
      <c r="P754" s="1"/>
      <c r="Q754" s="1"/>
      <c r="R754" s="1"/>
      <c r="S754" s="1"/>
      <c r="T754" s="1"/>
      <c r="U754" s="1"/>
      <c r="V754" s="1"/>
      <c r="W754" s="1"/>
      <c r="X754" s="1"/>
      <c r="Y754" s="1"/>
      <c r="Z754" s="1"/>
    </row>
    <row r="755" spans="1:26" ht="13.5" customHeight="1" x14ac:dyDescent="0.2">
      <c r="A755" s="1"/>
      <c r="B755" s="1"/>
      <c r="C755" s="1"/>
      <c r="D755" s="2"/>
      <c r="E755" s="1"/>
      <c r="F755" s="1"/>
      <c r="G755" s="1"/>
      <c r="H755" s="1"/>
      <c r="I755" s="1"/>
      <c r="J755" s="1"/>
      <c r="K755" s="1"/>
      <c r="L755" s="1"/>
      <c r="M755" s="1"/>
      <c r="N755" s="1"/>
      <c r="O755" s="1"/>
      <c r="P755" s="1"/>
      <c r="Q755" s="1"/>
      <c r="R755" s="1"/>
      <c r="S755" s="1"/>
      <c r="T755" s="1"/>
      <c r="U755" s="1"/>
      <c r="V755" s="1"/>
      <c r="W755" s="1"/>
      <c r="X755" s="1"/>
      <c r="Y755" s="1"/>
      <c r="Z755" s="1"/>
    </row>
    <row r="756" spans="1:26" ht="13.5" customHeight="1" x14ac:dyDescent="0.2">
      <c r="A756" s="1"/>
      <c r="B756" s="1"/>
      <c r="C756" s="1"/>
      <c r="D756" s="2"/>
      <c r="E756" s="1"/>
      <c r="F756" s="1"/>
      <c r="G756" s="1"/>
      <c r="H756" s="1"/>
      <c r="I756" s="1"/>
      <c r="J756" s="1"/>
      <c r="K756" s="1"/>
      <c r="L756" s="1"/>
      <c r="M756" s="1"/>
      <c r="N756" s="1"/>
      <c r="O756" s="1"/>
      <c r="P756" s="1"/>
      <c r="Q756" s="1"/>
      <c r="R756" s="1"/>
      <c r="S756" s="1"/>
      <c r="T756" s="1"/>
      <c r="U756" s="1"/>
      <c r="V756" s="1"/>
      <c r="W756" s="1"/>
      <c r="X756" s="1"/>
      <c r="Y756" s="1"/>
      <c r="Z756" s="1"/>
    </row>
    <row r="757" spans="1:26" ht="13.5" customHeight="1" x14ac:dyDescent="0.2">
      <c r="A757" s="1"/>
      <c r="B757" s="1"/>
      <c r="C757" s="1"/>
      <c r="D757" s="2"/>
      <c r="E757" s="1"/>
      <c r="F757" s="1"/>
      <c r="G757" s="1"/>
      <c r="H757" s="1"/>
      <c r="I757" s="1"/>
      <c r="J757" s="1"/>
      <c r="K757" s="1"/>
      <c r="L757" s="1"/>
      <c r="M757" s="1"/>
      <c r="N757" s="1"/>
      <c r="O757" s="1"/>
      <c r="P757" s="1"/>
      <c r="Q757" s="1"/>
      <c r="R757" s="1"/>
      <c r="S757" s="1"/>
      <c r="T757" s="1"/>
      <c r="U757" s="1"/>
      <c r="V757" s="1"/>
      <c r="W757" s="1"/>
      <c r="X757" s="1"/>
      <c r="Y757" s="1"/>
      <c r="Z757" s="1"/>
    </row>
    <row r="758" spans="1:26" ht="13.5" customHeight="1" x14ac:dyDescent="0.2">
      <c r="A758" s="1"/>
      <c r="B758" s="1"/>
      <c r="C758" s="1"/>
      <c r="D758" s="2"/>
      <c r="E758" s="1"/>
      <c r="F758" s="1"/>
      <c r="G758" s="1"/>
      <c r="H758" s="1"/>
      <c r="I758" s="1"/>
      <c r="J758" s="1"/>
      <c r="K758" s="1"/>
      <c r="L758" s="1"/>
      <c r="M758" s="1"/>
      <c r="N758" s="1"/>
      <c r="O758" s="1"/>
      <c r="P758" s="1"/>
      <c r="Q758" s="1"/>
      <c r="R758" s="1"/>
      <c r="S758" s="1"/>
      <c r="T758" s="1"/>
      <c r="U758" s="1"/>
      <c r="V758" s="1"/>
      <c r="W758" s="1"/>
      <c r="X758" s="1"/>
      <c r="Y758" s="1"/>
      <c r="Z758" s="1"/>
    </row>
    <row r="759" spans="1:26" ht="13.5" customHeight="1" x14ac:dyDescent="0.2">
      <c r="A759" s="1"/>
      <c r="B759" s="1"/>
      <c r="C759" s="1"/>
      <c r="D759" s="2"/>
      <c r="E759" s="1"/>
      <c r="F759" s="1"/>
      <c r="G759" s="1"/>
      <c r="H759" s="1"/>
      <c r="I759" s="1"/>
      <c r="J759" s="1"/>
      <c r="K759" s="1"/>
      <c r="L759" s="1"/>
      <c r="M759" s="1"/>
      <c r="N759" s="1"/>
      <c r="O759" s="1"/>
      <c r="P759" s="1"/>
      <c r="Q759" s="1"/>
      <c r="R759" s="1"/>
      <c r="S759" s="1"/>
      <c r="T759" s="1"/>
      <c r="U759" s="1"/>
      <c r="V759" s="1"/>
      <c r="W759" s="1"/>
      <c r="X759" s="1"/>
      <c r="Y759" s="1"/>
      <c r="Z759" s="1"/>
    </row>
    <row r="760" spans="1:26" ht="13.5" customHeight="1" x14ac:dyDescent="0.2">
      <c r="A760" s="1"/>
      <c r="B760" s="1"/>
      <c r="C760" s="1"/>
      <c r="D760" s="2"/>
      <c r="E760" s="1"/>
      <c r="F760" s="1"/>
      <c r="G760" s="1"/>
      <c r="H760" s="1"/>
      <c r="I760" s="1"/>
      <c r="J760" s="1"/>
      <c r="K760" s="1"/>
      <c r="L760" s="1"/>
      <c r="M760" s="1"/>
      <c r="N760" s="1"/>
      <c r="O760" s="1"/>
      <c r="P760" s="1"/>
      <c r="Q760" s="1"/>
      <c r="R760" s="1"/>
      <c r="S760" s="1"/>
      <c r="T760" s="1"/>
      <c r="U760" s="1"/>
      <c r="V760" s="1"/>
      <c r="W760" s="1"/>
      <c r="X760" s="1"/>
      <c r="Y760" s="1"/>
      <c r="Z760" s="1"/>
    </row>
    <row r="761" spans="1:26" ht="13.5" customHeight="1" x14ac:dyDescent="0.2">
      <c r="A761" s="1"/>
      <c r="B761" s="1"/>
      <c r="C761" s="1"/>
      <c r="D761" s="2"/>
      <c r="E761" s="1"/>
      <c r="F761" s="1"/>
      <c r="G761" s="1"/>
      <c r="H761" s="1"/>
      <c r="I761" s="1"/>
      <c r="J761" s="1"/>
      <c r="K761" s="1"/>
      <c r="L761" s="1"/>
      <c r="M761" s="1"/>
      <c r="N761" s="1"/>
      <c r="O761" s="1"/>
      <c r="P761" s="1"/>
      <c r="Q761" s="1"/>
      <c r="R761" s="1"/>
      <c r="S761" s="1"/>
      <c r="T761" s="1"/>
      <c r="U761" s="1"/>
      <c r="V761" s="1"/>
      <c r="W761" s="1"/>
      <c r="X761" s="1"/>
      <c r="Y761" s="1"/>
      <c r="Z761" s="1"/>
    </row>
    <row r="762" spans="1:26" ht="13.5" customHeight="1" x14ac:dyDescent="0.2">
      <c r="A762" s="1"/>
      <c r="B762" s="1"/>
      <c r="C762" s="1"/>
      <c r="D762" s="2"/>
      <c r="E762" s="1"/>
      <c r="F762" s="1"/>
      <c r="G762" s="1"/>
      <c r="H762" s="1"/>
      <c r="I762" s="1"/>
      <c r="J762" s="1"/>
      <c r="K762" s="1"/>
      <c r="L762" s="1"/>
      <c r="M762" s="1"/>
      <c r="N762" s="1"/>
      <c r="O762" s="1"/>
      <c r="P762" s="1"/>
      <c r="Q762" s="1"/>
      <c r="R762" s="1"/>
      <c r="S762" s="1"/>
      <c r="T762" s="1"/>
      <c r="U762" s="1"/>
      <c r="V762" s="1"/>
      <c r="W762" s="1"/>
      <c r="X762" s="1"/>
      <c r="Y762" s="1"/>
      <c r="Z762" s="1"/>
    </row>
    <row r="763" spans="1:26" ht="13.5" customHeight="1" x14ac:dyDescent="0.2">
      <c r="A763" s="1"/>
      <c r="B763" s="1"/>
      <c r="C763" s="1"/>
      <c r="D763" s="2"/>
      <c r="E763" s="1"/>
      <c r="F763" s="1"/>
      <c r="G763" s="1"/>
      <c r="H763" s="1"/>
      <c r="I763" s="1"/>
      <c r="J763" s="1"/>
      <c r="K763" s="1"/>
      <c r="L763" s="1"/>
      <c r="M763" s="1"/>
      <c r="N763" s="1"/>
      <c r="O763" s="1"/>
      <c r="P763" s="1"/>
      <c r="Q763" s="1"/>
      <c r="R763" s="1"/>
      <c r="S763" s="1"/>
      <c r="T763" s="1"/>
      <c r="U763" s="1"/>
      <c r="V763" s="1"/>
      <c r="W763" s="1"/>
      <c r="X763" s="1"/>
      <c r="Y763" s="1"/>
      <c r="Z763" s="1"/>
    </row>
    <row r="764" spans="1:26" ht="13.5" customHeight="1" x14ac:dyDescent="0.2">
      <c r="A764" s="1"/>
      <c r="B764" s="1"/>
      <c r="C764" s="1"/>
      <c r="D764" s="2"/>
      <c r="E764" s="1"/>
      <c r="F764" s="1"/>
      <c r="G764" s="1"/>
      <c r="H764" s="1"/>
      <c r="I764" s="1"/>
      <c r="J764" s="1"/>
      <c r="K764" s="1"/>
      <c r="L764" s="1"/>
      <c r="M764" s="1"/>
      <c r="N764" s="1"/>
      <c r="O764" s="1"/>
      <c r="P764" s="1"/>
      <c r="Q764" s="1"/>
      <c r="R764" s="1"/>
      <c r="S764" s="1"/>
      <c r="T764" s="1"/>
      <c r="U764" s="1"/>
      <c r="V764" s="1"/>
      <c r="W764" s="1"/>
      <c r="X764" s="1"/>
      <c r="Y764" s="1"/>
      <c r="Z764" s="1"/>
    </row>
    <row r="765" spans="1:26" ht="13.5" customHeight="1" x14ac:dyDescent="0.2">
      <c r="A765" s="1"/>
      <c r="B765" s="1"/>
      <c r="C765" s="1"/>
      <c r="D765" s="2"/>
      <c r="E765" s="1"/>
      <c r="F765" s="1"/>
      <c r="G765" s="1"/>
      <c r="H765" s="1"/>
      <c r="I765" s="1"/>
      <c r="J765" s="1"/>
      <c r="K765" s="1"/>
      <c r="L765" s="1"/>
      <c r="M765" s="1"/>
      <c r="N765" s="1"/>
      <c r="O765" s="1"/>
      <c r="P765" s="1"/>
      <c r="Q765" s="1"/>
      <c r="R765" s="1"/>
      <c r="S765" s="1"/>
      <c r="T765" s="1"/>
      <c r="U765" s="1"/>
      <c r="V765" s="1"/>
      <c r="W765" s="1"/>
      <c r="X765" s="1"/>
      <c r="Y765" s="1"/>
      <c r="Z765" s="1"/>
    </row>
    <row r="766" spans="1:26" ht="13.5" customHeight="1" x14ac:dyDescent="0.2">
      <c r="A766" s="1"/>
      <c r="B766" s="1"/>
      <c r="C766" s="1"/>
      <c r="D766" s="2"/>
      <c r="E766" s="1"/>
      <c r="F766" s="1"/>
      <c r="G766" s="1"/>
      <c r="H766" s="1"/>
      <c r="I766" s="1"/>
      <c r="J766" s="1"/>
      <c r="K766" s="1"/>
      <c r="L766" s="1"/>
      <c r="M766" s="1"/>
      <c r="N766" s="1"/>
      <c r="O766" s="1"/>
      <c r="P766" s="1"/>
      <c r="Q766" s="1"/>
      <c r="R766" s="1"/>
      <c r="S766" s="1"/>
      <c r="T766" s="1"/>
      <c r="U766" s="1"/>
      <c r="V766" s="1"/>
      <c r="W766" s="1"/>
      <c r="X766" s="1"/>
      <c r="Y766" s="1"/>
      <c r="Z766" s="1"/>
    </row>
    <row r="767" spans="1:26" ht="13.5" customHeight="1" x14ac:dyDescent="0.2">
      <c r="A767" s="1"/>
      <c r="B767" s="1"/>
      <c r="C767" s="1"/>
      <c r="D767" s="2"/>
      <c r="E767" s="1"/>
      <c r="F767" s="1"/>
      <c r="G767" s="1"/>
      <c r="H767" s="1"/>
      <c r="I767" s="1"/>
      <c r="J767" s="1"/>
      <c r="K767" s="1"/>
      <c r="L767" s="1"/>
      <c r="M767" s="1"/>
      <c r="N767" s="1"/>
      <c r="O767" s="1"/>
      <c r="P767" s="1"/>
      <c r="Q767" s="1"/>
      <c r="R767" s="1"/>
      <c r="S767" s="1"/>
      <c r="T767" s="1"/>
      <c r="U767" s="1"/>
      <c r="V767" s="1"/>
      <c r="W767" s="1"/>
      <c r="X767" s="1"/>
      <c r="Y767" s="1"/>
      <c r="Z767" s="1"/>
    </row>
    <row r="768" spans="1:26" ht="13.5" customHeight="1" x14ac:dyDescent="0.2">
      <c r="A768" s="1"/>
      <c r="B768" s="1"/>
      <c r="C768" s="1"/>
      <c r="D768" s="2"/>
      <c r="E768" s="1"/>
      <c r="F768" s="1"/>
      <c r="G768" s="1"/>
      <c r="H768" s="1"/>
      <c r="I768" s="1"/>
      <c r="J768" s="1"/>
      <c r="K768" s="1"/>
      <c r="L768" s="1"/>
      <c r="M768" s="1"/>
      <c r="N768" s="1"/>
      <c r="O768" s="1"/>
      <c r="P768" s="1"/>
      <c r="Q768" s="1"/>
      <c r="R768" s="1"/>
      <c r="S768" s="1"/>
      <c r="T768" s="1"/>
      <c r="U768" s="1"/>
      <c r="V768" s="1"/>
      <c r="W768" s="1"/>
      <c r="X768" s="1"/>
      <c r="Y768" s="1"/>
      <c r="Z768" s="1"/>
    </row>
    <row r="769" spans="1:26" ht="13.5" customHeight="1" x14ac:dyDescent="0.2">
      <c r="A769" s="1"/>
      <c r="B769" s="1"/>
      <c r="C769" s="1"/>
      <c r="D769" s="2"/>
      <c r="E769" s="1"/>
      <c r="F769" s="1"/>
      <c r="G769" s="1"/>
      <c r="H769" s="1"/>
      <c r="I769" s="1"/>
      <c r="J769" s="1"/>
      <c r="K769" s="1"/>
      <c r="L769" s="1"/>
      <c r="M769" s="1"/>
      <c r="N769" s="1"/>
      <c r="O769" s="1"/>
      <c r="P769" s="1"/>
      <c r="Q769" s="1"/>
      <c r="R769" s="1"/>
      <c r="S769" s="1"/>
      <c r="T769" s="1"/>
      <c r="U769" s="1"/>
      <c r="V769" s="1"/>
      <c r="W769" s="1"/>
      <c r="X769" s="1"/>
      <c r="Y769" s="1"/>
      <c r="Z769" s="1"/>
    </row>
    <row r="770" spans="1:26" ht="13.5" customHeight="1" x14ac:dyDescent="0.2">
      <c r="A770" s="1"/>
      <c r="B770" s="1"/>
      <c r="C770" s="1"/>
      <c r="D770" s="2"/>
      <c r="E770" s="1"/>
      <c r="F770" s="1"/>
      <c r="G770" s="1"/>
      <c r="H770" s="1"/>
      <c r="I770" s="1"/>
      <c r="J770" s="1"/>
      <c r="K770" s="1"/>
      <c r="L770" s="1"/>
      <c r="M770" s="1"/>
      <c r="N770" s="1"/>
      <c r="O770" s="1"/>
      <c r="P770" s="1"/>
      <c r="Q770" s="1"/>
      <c r="R770" s="1"/>
      <c r="S770" s="1"/>
      <c r="T770" s="1"/>
      <c r="U770" s="1"/>
      <c r="V770" s="1"/>
      <c r="W770" s="1"/>
      <c r="X770" s="1"/>
      <c r="Y770" s="1"/>
      <c r="Z770" s="1"/>
    </row>
    <row r="771" spans="1:26" ht="13.5" customHeight="1" x14ac:dyDescent="0.2">
      <c r="A771" s="1"/>
      <c r="B771" s="1"/>
      <c r="C771" s="1"/>
      <c r="D771" s="2"/>
      <c r="E771" s="1"/>
      <c r="F771" s="1"/>
      <c r="G771" s="1"/>
      <c r="H771" s="1"/>
      <c r="I771" s="1"/>
      <c r="J771" s="1"/>
      <c r="K771" s="1"/>
      <c r="L771" s="1"/>
      <c r="M771" s="1"/>
      <c r="N771" s="1"/>
      <c r="O771" s="1"/>
      <c r="P771" s="1"/>
      <c r="Q771" s="1"/>
      <c r="R771" s="1"/>
      <c r="S771" s="1"/>
      <c r="T771" s="1"/>
      <c r="U771" s="1"/>
      <c r="V771" s="1"/>
      <c r="W771" s="1"/>
      <c r="X771" s="1"/>
      <c r="Y771" s="1"/>
      <c r="Z771" s="1"/>
    </row>
    <row r="772" spans="1:26" ht="13.5" customHeight="1" x14ac:dyDescent="0.2">
      <c r="A772" s="1"/>
      <c r="B772" s="1"/>
      <c r="C772" s="1"/>
      <c r="D772" s="2"/>
      <c r="E772" s="1"/>
      <c r="F772" s="1"/>
      <c r="G772" s="1"/>
      <c r="H772" s="1"/>
      <c r="I772" s="1"/>
      <c r="J772" s="1"/>
      <c r="K772" s="1"/>
      <c r="L772" s="1"/>
      <c r="M772" s="1"/>
      <c r="N772" s="1"/>
      <c r="O772" s="1"/>
      <c r="P772" s="1"/>
      <c r="Q772" s="1"/>
      <c r="R772" s="1"/>
      <c r="S772" s="1"/>
      <c r="T772" s="1"/>
      <c r="U772" s="1"/>
      <c r="V772" s="1"/>
      <c r="W772" s="1"/>
      <c r="X772" s="1"/>
      <c r="Y772" s="1"/>
      <c r="Z772" s="1"/>
    </row>
    <row r="773" spans="1:26" ht="13.5" customHeight="1" x14ac:dyDescent="0.2">
      <c r="A773" s="1"/>
      <c r="B773" s="1"/>
      <c r="C773" s="1"/>
      <c r="D773" s="2"/>
      <c r="E773" s="1"/>
      <c r="F773" s="1"/>
      <c r="G773" s="1"/>
      <c r="H773" s="1"/>
      <c r="I773" s="1"/>
      <c r="J773" s="1"/>
      <c r="K773" s="1"/>
      <c r="L773" s="1"/>
      <c r="M773" s="1"/>
      <c r="N773" s="1"/>
      <c r="O773" s="1"/>
      <c r="P773" s="1"/>
      <c r="Q773" s="1"/>
      <c r="R773" s="1"/>
      <c r="S773" s="1"/>
      <c r="T773" s="1"/>
      <c r="U773" s="1"/>
      <c r="V773" s="1"/>
      <c r="W773" s="1"/>
      <c r="X773" s="1"/>
      <c r="Y773" s="1"/>
      <c r="Z773" s="1"/>
    </row>
    <row r="774" spans="1:26" ht="13.5" customHeight="1" x14ac:dyDescent="0.2">
      <c r="A774" s="1"/>
      <c r="B774" s="1"/>
      <c r="C774" s="1"/>
      <c r="D774" s="2"/>
      <c r="E774" s="1"/>
      <c r="F774" s="1"/>
      <c r="G774" s="1"/>
      <c r="H774" s="1"/>
      <c r="I774" s="1"/>
      <c r="J774" s="1"/>
      <c r="K774" s="1"/>
      <c r="L774" s="1"/>
      <c r="M774" s="1"/>
      <c r="N774" s="1"/>
      <c r="O774" s="1"/>
      <c r="P774" s="1"/>
      <c r="Q774" s="1"/>
      <c r="R774" s="1"/>
      <c r="S774" s="1"/>
      <c r="T774" s="1"/>
      <c r="U774" s="1"/>
      <c r="V774" s="1"/>
      <c r="W774" s="1"/>
      <c r="X774" s="1"/>
      <c r="Y774" s="1"/>
      <c r="Z774" s="1"/>
    </row>
    <row r="775" spans="1:26" ht="13.5" customHeight="1" x14ac:dyDescent="0.2">
      <c r="A775" s="1"/>
      <c r="B775" s="1"/>
      <c r="C775" s="1"/>
      <c r="D775" s="2"/>
      <c r="E775" s="1"/>
      <c r="F775" s="1"/>
      <c r="G775" s="1"/>
      <c r="H775" s="1"/>
      <c r="I775" s="1"/>
      <c r="J775" s="1"/>
      <c r="K775" s="1"/>
      <c r="L775" s="1"/>
      <c r="M775" s="1"/>
      <c r="N775" s="1"/>
      <c r="O775" s="1"/>
      <c r="P775" s="1"/>
      <c r="Q775" s="1"/>
      <c r="R775" s="1"/>
      <c r="S775" s="1"/>
      <c r="T775" s="1"/>
      <c r="U775" s="1"/>
      <c r="V775" s="1"/>
      <c r="W775" s="1"/>
      <c r="X775" s="1"/>
      <c r="Y775" s="1"/>
      <c r="Z775" s="1"/>
    </row>
    <row r="776" spans="1:26" ht="13.5" customHeight="1" x14ac:dyDescent="0.2">
      <c r="A776" s="1"/>
      <c r="B776" s="1"/>
      <c r="C776" s="1"/>
      <c r="D776" s="2"/>
      <c r="E776" s="1"/>
      <c r="F776" s="1"/>
      <c r="G776" s="1"/>
      <c r="H776" s="1"/>
      <c r="I776" s="1"/>
      <c r="J776" s="1"/>
      <c r="K776" s="1"/>
      <c r="L776" s="1"/>
      <c r="M776" s="1"/>
      <c r="N776" s="1"/>
      <c r="O776" s="1"/>
      <c r="P776" s="1"/>
      <c r="Q776" s="1"/>
      <c r="R776" s="1"/>
      <c r="S776" s="1"/>
      <c r="T776" s="1"/>
      <c r="U776" s="1"/>
      <c r="V776" s="1"/>
      <c r="W776" s="1"/>
      <c r="X776" s="1"/>
      <c r="Y776" s="1"/>
      <c r="Z776" s="1"/>
    </row>
    <row r="777" spans="1:26" ht="13.5" customHeight="1" x14ac:dyDescent="0.2">
      <c r="A777" s="1"/>
      <c r="B777" s="1"/>
      <c r="C777" s="1"/>
      <c r="D777" s="2"/>
      <c r="E777" s="1"/>
      <c r="F777" s="1"/>
      <c r="G777" s="1"/>
      <c r="H777" s="1"/>
      <c r="I777" s="1"/>
      <c r="J777" s="1"/>
      <c r="K777" s="1"/>
      <c r="L777" s="1"/>
      <c r="M777" s="1"/>
      <c r="N777" s="1"/>
      <c r="O777" s="1"/>
      <c r="P777" s="1"/>
      <c r="Q777" s="1"/>
      <c r="R777" s="1"/>
      <c r="S777" s="1"/>
      <c r="T777" s="1"/>
      <c r="U777" s="1"/>
      <c r="V777" s="1"/>
      <c r="W777" s="1"/>
      <c r="X777" s="1"/>
      <c r="Y777" s="1"/>
      <c r="Z777" s="1"/>
    </row>
    <row r="778" spans="1:26" ht="13.5" customHeight="1" x14ac:dyDescent="0.2">
      <c r="A778" s="1"/>
      <c r="B778" s="1"/>
      <c r="C778" s="1"/>
      <c r="D778" s="2"/>
      <c r="E778" s="1"/>
      <c r="F778" s="1"/>
      <c r="G778" s="1"/>
      <c r="H778" s="1"/>
      <c r="I778" s="1"/>
      <c r="J778" s="1"/>
      <c r="K778" s="1"/>
      <c r="L778" s="1"/>
      <c r="M778" s="1"/>
      <c r="N778" s="1"/>
      <c r="O778" s="1"/>
      <c r="P778" s="1"/>
      <c r="Q778" s="1"/>
      <c r="R778" s="1"/>
      <c r="S778" s="1"/>
      <c r="T778" s="1"/>
      <c r="U778" s="1"/>
      <c r="V778" s="1"/>
      <c r="W778" s="1"/>
      <c r="X778" s="1"/>
      <c r="Y778" s="1"/>
      <c r="Z778" s="1"/>
    </row>
    <row r="779" spans="1:26" ht="13.5" customHeight="1" x14ac:dyDescent="0.2">
      <c r="A779" s="1"/>
      <c r="B779" s="1"/>
      <c r="C779" s="1"/>
      <c r="D779" s="2"/>
      <c r="E779" s="1"/>
      <c r="F779" s="1"/>
      <c r="G779" s="1"/>
      <c r="H779" s="1"/>
      <c r="I779" s="1"/>
      <c r="J779" s="1"/>
      <c r="K779" s="1"/>
      <c r="L779" s="1"/>
      <c r="M779" s="1"/>
      <c r="N779" s="1"/>
      <c r="O779" s="1"/>
      <c r="P779" s="1"/>
      <c r="Q779" s="1"/>
      <c r="R779" s="1"/>
      <c r="S779" s="1"/>
      <c r="T779" s="1"/>
      <c r="U779" s="1"/>
      <c r="V779" s="1"/>
      <c r="W779" s="1"/>
      <c r="X779" s="1"/>
      <c r="Y779" s="1"/>
      <c r="Z779" s="1"/>
    </row>
    <row r="780" spans="1:26" ht="13.5" customHeight="1" x14ac:dyDescent="0.2">
      <c r="A780" s="1"/>
      <c r="B780" s="1"/>
      <c r="C780" s="1"/>
      <c r="D780" s="2"/>
      <c r="E780" s="1"/>
      <c r="F780" s="1"/>
      <c r="G780" s="1"/>
      <c r="H780" s="1"/>
      <c r="I780" s="1"/>
      <c r="J780" s="1"/>
      <c r="K780" s="1"/>
      <c r="L780" s="1"/>
      <c r="M780" s="1"/>
      <c r="N780" s="1"/>
      <c r="O780" s="1"/>
      <c r="P780" s="1"/>
      <c r="Q780" s="1"/>
      <c r="R780" s="1"/>
      <c r="S780" s="1"/>
      <c r="T780" s="1"/>
      <c r="U780" s="1"/>
      <c r="V780" s="1"/>
      <c r="W780" s="1"/>
      <c r="X780" s="1"/>
      <c r="Y780" s="1"/>
      <c r="Z780" s="1"/>
    </row>
    <row r="781" spans="1:26" ht="13.5" customHeight="1" x14ac:dyDescent="0.2">
      <c r="A781" s="1"/>
      <c r="B781" s="1"/>
      <c r="C781" s="1"/>
      <c r="D781" s="2"/>
      <c r="E781" s="1"/>
      <c r="F781" s="1"/>
      <c r="G781" s="1"/>
      <c r="H781" s="1"/>
      <c r="I781" s="1"/>
      <c r="J781" s="1"/>
      <c r="K781" s="1"/>
      <c r="L781" s="1"/>
      <c r="M781" s="1"/>
      <c r="N781" s="1"/>
      <c r="O781" s="1"/>
      <c r="P781" s="1"/>
      <c r="Q781" s="1"/>
      <c r="R781" s="1"/>
      <c r="S781" s="1"/>
      <c r="T781" s="1"/>
      <c r="U781" s="1"/>
      <c r="V781" s="1"/>
      <c r="W781" s="1"/>
      <c r="X781" s="1"/>
      <c r="Y781" s="1"/>
      <c r="Z781" s="1"/>
    </row>
    <row r="782" spans="1:26" ht="13.5" customHeight="1" x14ac:dyDescent="0.2">
      <c r="A782" s="1"/>
      <c r="B782" s="1"/>
      <c r="C782" s="1"/>
      <c r="D782" s="2"/>
      <c r="E782" s="1"/>
      <c r="F782" s="1"/>
      <c r="G782" s="1"/>
      <c r="H782" s="1"/>
      <c r="I782" s="1"/>
      <c r="J782" s="1"/>
      <c r="K782" s="1"/>
      <c r="L782" s="1"/>
      <c r="M782" s="1"/>
      <c r="N782" s="1"/>
      <c r="O782" s="1"/>
      <c r="P782" s="1"/>
      <c r="Q782" s="1"/>
      <c r="R782" s="1"/>
      <c r="S782" s="1"/>
      <c r="T782" s="1"/>
      <c r="U782" s="1"/>
      <c r="V782" s="1"/>
      <c r="W782" s="1"/>
      <c r="X782" s="1"/>
      <c r="Y782" s="1"/>
      <c r="Z782" s="1"/>
    </row>
    <row r="783" spans="1:26" ht="13.5" customHeight="1" x14ac:dyDescent="0.2">
      <c r="A783" s="1"/>
      <c r="B783" s="1"/>
      <c r="C783" s="1"/>
      <c r="D783" s="2"/>
      <c r="E783" s="1"/>
      <c r="F783" s="1"/>
      <c r="G783" s="1"/>
      <c r="H783" s="1"/>
      <c r="I783" s="1"/>
      <c r="J783" s="1"/>
      <c r="K783" s="1"/>
      <c r="L783" s="1"/>
      <c r="M783" s="1"/>
      <c r="N783" s="1"/>
      <c r="O783" s="1"/>
      <c r="P783" s="1"/>
      <c r="Q783" s="1"/>
      <c r="R783" s="1"/>
      <c r="S783" s="1"/>
      <c r="T783" s="1"/>
      <c r="U783" s="1"/>
      <c r="V783" s="1"/>
      <c r="W783" s="1"/>
      <c r="X783" s="1"/>
      <c r="Y783" s="1"/>
      <c r="Z783" s="1"/>
    </row>
    <row r="784" spans="1:26" ht="13.5" customHeight="1" x14ac:dyDescent="0.2">
      <c r="A784" s="1"/>
      <c r="B784" s="1"/>
      <c r="C784" s="1"/>
      <c r="D784" s="2"/>
      <c r="E784" s="1"/>
      <c r="F784" s="1"/>
      <c r="G784" s="1"/>
      <c r="H784" s="1"/>
      <c r="I784" s="1"/>
      <c r="J784" s="1"/>
      <c r="K784" s="1"/>
      <c r="L784" s="1"/>
      <c r="M784" s="1"/>
      <c r="N784" s="1"/>
      <c r="O784" s="1"/>
      <c r="P784" s="1"/>
      <c r="Q784" s="1"/>
      <c r="R784" s="1"/>
      <c r="S784" s="1"/>
      <c r="T784" s="1"/>
      <c r="U784" s="1"/>
      <c r="V784" s="1"/>
      <c r="W784" s="1"/>
      <c r="X784" s="1"/>
      <c r="Y784" s="1"/>
      <c r="Z784" s="1"/>
    </row>
    <row r="785" spans="1:26" ht="13.5" customHeight="1" x14ac:dyDescent="0.2">
      <c r="A785" s="1"/>
      <c r="B785" s="1"/>
      <c r="C785" s="1"/>
      <c r="D785" s="2"/>
      <c r="E785" s="1"/>
      <c r="F785" s="1"/>
      <c r="G785" s="1"/>
      <c r="H785" s="1"/>
      <c r="I785" s="1"/>
      <c r="J785" s="1"/>
      <c r="K785" s="1"/>
      <c r="L785" s="1"/>
      <c r="M785" s="1"/>
      <c r="N785" s="1"/>
      <c r="O785" s="1"/>
      <c r="P785" s="1"/>
      <c r="Q785" s="1"/>
      <c r="R785" s="1"/>
      <c r="S785" s="1"/>
      <c r="T785" s="1"/>
      <c r="U785" s="1"/>
      <c r="V785" s="1"/>
      <c r="W785" s="1"/>
      <c r="X785" s="1"/>
      <c r="Y785" s="1"/>
      <c r="Z785" s="1"/>
    </row>
    <row r="786" spans="1:26" ht="13.5" customHeight="1" x14ac:dyDescent="0.2">
      <c r="A786" s="1"/>
      <c r="B786" s="1"/>
      <c r="C786" s="1"/>
      <c r="D786" s="2"/>
      <c r="E786" s="1"/>
      <c r="F786" s="1"/>
      <c r="G786" s="1"/>
      <c r="H786" s="1"/>
      <c r="I786" s="1"/>
      <c r="J786" s="1"/>
      <c r="K786" s="1"/>
      <c r="L786" s="1"/>
      <c r="M786" s="1"/>
      <c r="N786" s="1"/>
      <c r="O786" s="1"/>
      <c r="P786" s="1"/>
      <c r="Q786" s="1"/>
      <c r="R786" s="1"/>
      <c r="S786" s="1"/>
      <c r="T786" s="1"/>
      <c r="U786" s="1"/>
      <c r="V786" s="1"/>
      <c r="W786" s="1"/>
      <c r="X786" s="1"/>
      <c r="Y786" s="1"/>
      <c r="Z786" s="1"/>
    </row>
    <row r="787" spans="1:26" ht="13.5" customHeight="1" x14ac:dyDescent="0.2">
      <c r="A787" s="1"/>
      <c r="B787" s="1"/>
      <c r="C787" s="1"/>
      <c r="D787" s="2"/>
      <c r="E787" s="1"/>
      <c r="F787" s="1"/>
      <c r="G787" s="1"/>
      <c r="H787" s="1"/>
      <c r="I787" s="1"/>
      <c r="J787" s="1"/>
      <c r="K787" s="1"/>
      <c r="L787" s="1"/>
      <c r="M787" s="1"/>
      <c r="N787" s="1"/>
      <c r="O787" s="1"/>
      <c r="P787" s="1"/>
      <c r="Q787" s="1"/>
      <c r="R787" s="1"/>
      <c r="S787" s="1"/>
      <c r="T787" s="1"/>
      <c r="U787" s="1"/>
      <c r="V787" s="1"/>
      <c r="W787" s="1"/>
      <c r="X787" s="1"/>
      <c r="Y787" s="1"/>
      <c r="Z787" s="1"/>
    </row>
    <row r="788" spans="1:26" ht="13.5" customHeight="1" x14ac:dyDescent="0.2">
      <c r="A788" s="1"/>
      <c r="B788" s="1"/>
      <c r="C788" s="1"/>
      <c r="D788" s="2"/>
      <c r="E788" s="1"/>
      <c r="F788" s="1"/>
      <c r="G788" s="1"/>
      <c r="H788" s="1"/>
      <c r="I788" s="1"/>
      <c r="J788" s="1"/>
      <c r="K788" s="1"/>
      <c r="L788" s="1"/>
      <c r="M788" s="1"/>
      <c r="N788" s="1"/>
      <c r="O788" s="1"/>
      <c r="P788" s="1"/>
      <c r="Q788" s="1"/>
      <c r="R788" s="1"/>
      <c r="S788" s="1"/>
      <c r="T788" s="1"/>
      <c r="U788" s="1"/>
      <c r="V788" s="1"/>
      <c r="W788" s="1"/>
      <c r="X788" s="1"/>
      <c r="Y788" s="1"/>
      <c r="Z788" s="1"/>
    </row>
    <row r="789" spans="1:26" ht="13.5" customHeight="1" x14ac:dyDescent="0.2">
      <c r="A789" s="1"/>
      <c r="B789" s="1"/>
      <c r="C789" s="1"/>
      <c r="D789" s="2"/>
      <c r="E789" s="1"/>
      <c r="F789" s="1"/>
      <c r="G789" s="1"/>
      <c r="H789" s="1"/>
      <c r="I789" s="1"/>
      <c r="J789" s="1"/>
      <c r="K789" s="1"/>
      <c r="L789" s="1"/>
      <c r="M789" s="1"/>
      <c r="N789" s="1"/>
      <c r="O789" s="1"/>
      <c r="P789" s="1"/>
      <c r="Q789" s="1"/>
      <c r="R789" s="1"/>
      <c r="S789" s="1"/>
      <c r="T789" s="1"/>
      <c r="U789" s="1"/>
      <c r="V789" s="1"/>
      <c r="W789" s="1"/>
      <c r="X789" s="1"/>
      <c r="Y789" s="1"/>
      <c r="Z789" s="1"/>
    </row>
    <row r="790" spans="1:26" ht="13.5" customHeight="1" x14ac:dyDescent="0.2">
      <c r="A790" s="1"/>
      <c r="B790" s="1"/>
      <c r="C790" s="1"/>
      <c r="D790" s="2"/>
      <c r="E790" s="1"/>
      <c r="F790" s="1"/>
      <c r="G790" s="1"/>
      <c r="H790" s="1"/>
      <c r="I790" s="1"/>
      <c r="J790" s="1"/>
      <c r="K790" s="1"/>
      <c r="L790" s="1"/>
      <c r="M790" s="1"/>
      <c r="N790" s="1"/>
      <c r="O790" s="1"/>
      <c r="P790" s="1"/>
      <c r="Q790" s="1"/>
      <c r="R790" s="1"/>
      <c r="S790" s="1"/>
      <c r="T790" s="1"/>
      <c r="U790" s="1"/>
      <c r="V790" s="1"/>
      <c r="W790" s="1"/>
      <c r="X790" s="1"/>
      <c r="Y790" s="1"/>
      <c r="Z790" s="1"/>
    </row>
    <row r="791" spans="1:26" ht="13.5" customHeight="1" x14ac:dyDescent="0.2">
      <c r="A791" s="1"/>
      <c r="B791" s="1"/>
      <c r="C791" s="1"/>
      <c r="D791" s="2"/>
      <c r="E791" s="1"/>
      <c r="F791" s="1"/>
      <c r="G791" s="1"/>
      <c r="H791" s="1"/>
      <c r="I791" s="1"/>
      <c r="J791" s="1"/>
      <c r="K791" s="1"/>
      <c r="L791" s="1"/>
      <c r="M791" s="1"/>
      <c r="N791" s="1"/>
      <c r="O791" s="1"/>
      <c r="P791" s="1"/>
      <c r="Q791" s="1"/>
      <c r="R791" s="1"/>
      <c r="S791" s="1"/>
      <c r="T791" s="1"/>
      <c r="U791" s="1"/>
      <c r="V791" s="1"/>
      <c r="W791" s="1"/>
      <c r="X791" s="1"/>
      <c r="Y791" s="1"/>
      <c r="Z791" s="1"/>
    </row>
    <row r="792" spans="1:26" ht="13.5" customHeight="1" x14ac:dyDescent="0.2">
      <c r="A792" s="1"/>
      <c r="B792" s="1"/>
      <c r="C792" s="1"/>
      <c r="D792" s="2"/>
      <c r="E792" s="1"/>
      <c r="F792" s="1"/>
      <c r="G792" s="1"/>
      <c r="H792" s="1"/>
      <c r="I792" s="1"/>
      <c r="J792" s="1"/>
      <c r="K792" s="1"/>
      <c r="L792" s="1"/>
      <c r="M792" s="1"/>
      <c r="N792" s="1"/>
      <c r="O792" s="1"/>
      <c r="P792" s="1"/>
      <c r="Q792" s="1"/>
      <c r="R792" s="1"/>
      <c r="S792" s="1"/>
      <c r="T792" s="1"/>
      <c r="U792" s="1"/>
      <c r="V792" s="1"/>
      <c r="W792" s="1"/>
      <c r="X792" s="1"/>
      <c r="Y792" s="1"/>
      <c r="Z792" s="1"/>
    </row>
    <row r="793" spans="1:26" ht="13.5" customHeight="1" x14ac:dyDescent="0.2">
      <c r="A793" s="1"/>
      <c r="B793" s="1"/>
      <c r="C793" s="1"/>
      <c r="D793" s="2"/>
      <c r="E793" s="1"/>
      <c r="F793" s="1"/>
      <c r="G793" s="1"/>
      <c r="H793" s="1"/>
      <c r="I793" s="1"/>
      <c r="J793" s="1"/>
      <c r="K793" s="1"/>
      <c r="L793" s="1"/>
      <c r="M793" s="1"/>
      <c r="N793" s="1"/>
      <c r="O793" s="1"/>
      <c r="P793" s="1"/>
      <c r="Q793" s="1"/>
      <c r="R793" s="1"/>
      <c r="S793" s="1"/>
      <c r="T793" s="1"/>
      <c r="U793" s="1"/>
      <c r="V793" s="1"/>
      <c r="W793" s="1"/>
      <c r="X793" s="1"/>
      <c r="Y793" s="1"/>
      <c r="Z793" s="1"/>
    </row>
    <row r="794" spans="1:26" ht="13.5" customHeight="1" x14ac:dyDescent="0.2">
      <c r="A794" s="1"/>
      <c r="B794" s="1"/>
      <c r="C794" s="1"/>
      <c r="D794" s="2"/>
      <c r="E794" s="1"/>
      <c r="F794" s="1"/>
      <c r="G794" s="1"/>
      <c r="H794" s="1"/>
      <c r="I794" s="1"/>
      <c r="J794" s="1"/>
      <c r="K794" s="1"/>
      <c r="L794" s="1"/>
      <c r="M794" s="1"/>
      <c r="N794" s="1"/>
      <c r="O794" s="1"/>
      <c r="P794" s="1"/>
      <c r="Q794" s="1"/>
      <c r="R794" s="1"/>
      <c r="S794" s="1"/>
      <c r="T794" s="1"/>
      <c r="U794" s="1"/>
      <c r="V794" s="1"/>
      <c r="W794" s="1"/>
      <c r="X794" s="1"/>
      <c r="Y794" s="1"/>
      <c r="Z794" s="1"/>
    </row>
    <row r="795" spans="1:26" ht="13.5" customHeight="1" x14ac:dyDescent="0.2">
      <c r="A795" s="1"/>
      <c r="B795" s="1"/>
      <c r="C795" s="1"/>
      <c r="D795" s="2"/>
      <c r="E795" s="1"/>
      <c r="F795" s="1"/>
      <c r="G795" s="1"/>
      <c r="H795" s="1"/>
      <c r="I795" s="1"/>
      <c r="J795" s="1"/>
      <c r="K795" s="1"/>
      <c r="L795" s="1"/>
      <c r="M795" s="1"/>
      <c r="N795" s="1"/>
      <c r="O795" s="1"/>
      <c r="P795" s="1"/>
      <c r="Q795" s="1"/>
      <c r="R795" s="1"/>
      <c r="S795" s="1"/>
      <c r="T795" s="1"/>
      <c r="U795" s="1"/>
      <c r="V795" s="1"/>
      <c r="W795" s="1"/>
      <c r="X795" s="1"/>
      <c r="Y795" s="1"/>
      <c r="Z795" s="1"/>
    </row>
    <row r="796" spans="1:26" ht="13.5" customHeight="1" x14ac:dyDescent="0.2">
      <c r="A796" s="1"/>
      <c r="B796" s="1"/>
      <c r="C796" s="1"/>
      <c r="D796" s="2"/>
      <c r="E796" s="1"/>
      <c r="F796" s="1"/>
      <c r="G796" s="1"/>
      <c r="H796" s="1"/>
      <c r="I796" s="1"/>
      <c r="J796" s="1"/>
      <c r="K796" s="1"/>
      <c r="L796" s="1"/>
      <c r="M796" s="1"/>
      <c r="N796" s="1"/>
      <c r="O796" s="1"/>
      <c r="P796" s="1"/>
      <c r="Q796" s="1"/>
      <c r="R796" s="1"/>
      <c r="S796" s="1"/>
      <c r="T796" s="1"/>
      <c r="U796" s="1"/>
      <c r="V796" s="1"/>
      <c r="W796" s="1"/>
      <c r="X796" s="1"/>
      <c r="Y796" s="1"/>
      <c r="Z796" s="1"/>
    </row>
    <row r="797" spans="1:26" ht="13.5" customHeight="1" x14ac:dyDescent="0.2">
      <c r="A797" s="1"/>
      <c r="B797" s="1"/>
      <c r="C797" s="1"/>
      <c r="D797" s="2"/>
      <c r="E797" s="1"/>
      <c r="F797" s="1"/>
      <c r="G797" s="1"/>
      <c r="H797" s="1"/>
      <c r="I797" s="1"/>
      <c r="J797" s="1"/>
      <c r="K797" s="1"/>
      <c r="L797" s="1"/>
      <c r="M797" s="1"/>
      <c r="N797" s="1"/>
      <c r="O797" s="1"/>
      <c r="P797" s="1"/>
      <c r="Q797" s="1"/>
      <c r="R797" s="1"/>
      <c r="S797" s="1"/>
      <c r="T797" s="1"/>
      <c r="U797" s="1"/>
      <c r="V797" s="1"/>
      <c r="W797" s="1"/>
      <c r="X797" s="1"/>
      <c r="Y797" s="1"/>
      <c r="Z797" s="1"/>
    </row>
    <row r="798" spans="1:26" ht="13.5" customHeight="1" x14ac:dyDescent="0.2">
      <c r="A798" s="1"/>
      <c r="B798" s="1"/>
      <c r="C798" s="1"/>
      <c r="D798" s="2"/>
      <c r="E798" s="1"/>
      <c r="F798" s="1"/>
      <c r="G798" s="1"/>
      <c r="H798" s="1"/>
      <c r="I798" s="1"/>
      <c r="J798" s="1"/>
      <c r="K798" s="1"/>
      <c r="L798" s="1"/>
      <c r="M798" s="1"/>
      <c r="N798" s="1"/>
      <c r="O798" s="1"/>
      <c r="P798" s="1"/>
      <c r="Q798" s="1"/>
      <c r="R798" s="1"/>
      <c r="S798" s="1"/>
      <c r="T798" s="1"/>
      <c r="U798" s="1"/>
      <c r="V798" s="1"/>
      <c r="W798" s="1"/>
      <c r="X798" s="1"/>
      <c r="Y798" s="1"/>
      <c r="Z798" s="1"/>
    </row>
    <row r="799" spans="1:26" ht="13.5" customHeight="1" x14ac:dyDescent="0.2">
      <c r="A799" s="1"/>
      <c r="B799" s="1"/>
      <c r="C799" s="1"/>
      <c r="D799" s="2"/>
      <c r="E799" s="1"/>
      <c r="F799" s="1"/>
      <c r="G799" s="1"/>
      <c r="H799" s="1"/>
      <c r="I799" s="1"/>
      <c r="J799" s="1"/>
      <c r="K799" s="1"/>
      <c r="L799" s="1"/>
      <c r="M799" s="1"/>
      <c r="N799" s="1"/>
      <c r="O799" s="1"/>
      <c r="P799" s="1"/>
      <c r="Q799" s="1"/>
      <c r="R799" s="1"/>
      <c r="S799" s="1"/>
      <c r="T799" s="1"/>
      <c r="U799" s="1"/>
      <c r="V799" s="1"/>
      <c r="W799" s="1"/>
      <c r="X799" s="1"/>
      <c r="Y799" s="1"/>
      <c r="Z799" s="1"/>
    </row>
    <row r="800" spans="1:26" ht="13.5" customHeight="1" x14ac:dyDescent="0.2">
      <c r="A800" s="1"/>
      <c r="B800" s="1"/>
      <c r="C800" s="1"/>
      <c r="D800" s="2"/>
      <c r="E800" s="1"/>
      <c r="F800" s="1"/>
      <c r="G800" s="1"/>
      <c r="H800" s="1"/>
      <c r="I800" s="1"/>
      <c r="J800" s="1"/>
      <c r="K800" s="1"/>
      <c r="L800" s="1"/>
      <c r="M800" s="1"/>
      <c r="N800" s="1"/>
      <c r="O800" s="1"/>
      <c r="P800" s="1"/>
      <c r="Q800" s="1"/>
      <c r="R800" s="1"/>
      <c r="S800" s="1"/>
      <c r="T800" s="1"/>
      <c r="U800" s="1"/>
      <c r="V800" s="1"/>
      <c r="W800" s="1"/>
      <c r="X800" s="1"/>
      <c r="Y800" s="1"/>
      <c r="Z800" s="1"/>
    </row>
    <row r="801" spans="1:26" ht="13.5" customHeight="1" x14ac:dyDescent="0.2">
      <c r="A801" s="1"/>
      <c r="B801" s="1"/>
      <c r="C801" s="1"/>
      <c r="D801" s="2"/>
      <c r="E801" s="1"/>
      <c r="F801" s="1"/>
      <c r="G801" s="1"/>
      <c r="H801" s="1"/>
      <c r="I801" s="1"/>
      <c r="J801" s="1"/>
      <c r="K801" s="1"/>
      <c r="L801" s="1"/>
      <c r="M801" s="1"/>
      <c r="N801" s="1"/>
      <c r="O801" s="1"/>
      <c r="P801" s="1"/>
      <c r="Q801" s="1"/>
      <c r="R801" s="1"/>
      <c r="S801" s="1"/>
      <c r="T801" s="1"/>
      <c r="U801" s="1"/>
      <c r="V801" s="1"/>
      <c r="W801" s="1"/>
      <c r="X801" s="1"/>
      <c r="Y801" s="1"/>
      <c r="Z801" s="1"/>
    </row>
    <row r="802" spans="1:26" ht="13.5" customHeight="1" x14ac:dyDescent="0.2">
      <c r="A802" s="1"/>
      <c r="B802" s="1"/>
      <c r="C802" s="1"/>
      <c r="D802" s="2"/>
      <c r="E802" s="1"/>
      <c r="F802" s="1"/>
      <c r="G802" s="1"/>
      <c r="H802" s="1"/>
      <c r="I802" s="1"/>
      <c r="J802" s="1"/>
      <c r="K802" s="1"/>
      <c r="L802" s="1"/>
      <c r="M802" s="1"/>
      <c r="N802" s="1"/>
      <c r="O802" s="1"/>
      <c r="P802" s="1"/>
      <c r="Q802" s="1"/>
      <c r="R802" s="1"/>
      <c r="S802" s="1"/>
      <c r="T802" s="1"/>
      <c r="U802" s="1"/>
      <c r="V802" s="1"/>
      <c r="W802" s="1"/>
      <c r="X802" s="1"/>
      <c r="Y802" s="1"/>
      <c r="Z802" s="1"/>
    </row>
    <row r="803" spans="1:26" ht="13.5" customHeight="1" x14ac:dyDescent="0.2">
      <c r="A803" s="1"/>
      <c r="B803" s="1"/>
      <c r="C803" s="1"/>
      <c r="D803" s="2"/>
      <c r="E803" s="1"/>
      <c r="F803" s="1"/>
      <c r="G803" s="1"/>
      <c r="H803" s="1"/>
      <c r="I803" s="1"/>
      <c r="J803" s="1"/>
      <c r="K803" s="1"/>
      <c r="L803" s="1"/>
      <c r="M803" s="1"/>
      <c r="N803" s="1"/>
      <c r="O803" s="1"/>
      <c r="P803" s="1"/>
      <c r="Q803" s="1"/>
      <c r="R803" s="1"/>
      <c r="S803" s="1"/>
      <c r="T803" s="1"/>
      <c r="U803" s="1"/>
      <c r="V803" s="1"/>
      <c r="W803" s="1"/>
      <c r="X803" s="1"/>
      <c r="Y803" s="1"/>
      <c r="Z803" s="1"/>
    </row>
    <row r="804" spans="1:26" ht="13.5" customHeight="1" x14ac:dyDescent="0.2">
      <c r="A804" s="1"/>
      <c r="B804" s="1"/>
      <c r="C804" s="1"/>
      <c r="D804" s="2"/>
      <c r="E804" s="1"/>
      <c r="F804" s="1"/>
      <c r="G804" s="1"/>
      <c r="H804" s="1"/>
      <c r="I804" s="1"/>
      <c r="J804" s="1"/>
      <c r="K804" s="1"/>
      <c r="L804" s="1"/>
      <c r="M804" s="1"/>
      <c r="N804" s="1"/>
      <c r="O804" s="1"/>
      <c r="P804" s="1"/>
      <c r="Q804" s="1"/>
      <c r="R804" s="1"/>
      <c r="S804" s="1"/>
      <c r="T804" s="1"/>
      <c r="U804" s="1"/>
      <c r="V804" s="1"/>
      <c r="W804" s="1"/>
      <c r="X804" s="1"/>
      <c r="Y804" s="1"/>
      <c r="Z804" s="1"/>
    </row>
    <row r="805" spans="1:26" ht="13.5" customHeight="1" x14ac:dyDescent="0.2">
      <c r="A805" s="1"/>
      <c r="B805" s="1"/>
      <c r="C805" s="1"/>
      <c r="D805" s="2"/>
      <c r="E805" s="1"/>
      <c r="F805" s="1"/>
      <c r="G805" s="1"/>
      <c r="H805" s="1"/>
      <c r="I805" s="1"/>
      <c r="J805" s="1"/>
      <c r="K805" s="1"/>
      <c r="L805" s="1"/>
      <c r="M805" s="1"/>
      <c r="N805" s="1"/>
      <c r="O805" s="1"/>
      <c r="P805" s="1"/>
      <c r="Q805" s="1"/>
      <c r="R805" s="1"/>
      <c r="S805" s="1"/>
      <c r="T805" s="1"/>
      <c r="U805" s="1"/>
      <c r="V805" s="1"/>
      <c r="W805" s="1"/>
      <c r="X805" s="1"/>
      <c r="Y805" s="1"/>
      <c r="Z805" s="1"/>
    </row>
    <row r="806" spans="1:26" ht="13.5" customHeight="1" x14ac:dyDescent="0.2">
      <c r="A806" s="1"/>
      <c r="B806" s="1"/>
      <c r="C806" s="1"/>
      <c r="D806" s="2"/>
      <c r="E806" s="1"/>
      <c r="F806" s="1"/>
      <c r="G806" s="1"/>
      <c r="H806" s="1"/>
      <c r="I806" s="1"/>
      <c r="J806" s="1"/>
      <c r="K806" s="1"/>
      <c r="L806" s="1"/>
      <c r="M806" s="1"/>
      <c r="N806" s="1"/>
      <c r="O806" s="1"/>
      <c r="P806" s="1"/>
      <c r="Q806" s="1"/>
      <c r="R806" s="1"/>
      <c r="S806" s="1"/>
      <c r="T806" s="1"/>
      <c r="U806" s="1"/>
      <c r="V806" s="1"/>
      <c r="W806" s="1"/>
      <c r="X806" s="1"/>
      <c r="Y806" s="1"/>
      <c r="Z806" s="1"/>
    </row>
    <row r="807" spans="1:26" ht="13.5" customHeight="1" x14ac:dyDescent="0.2">
      <c r="A807" s="1"/>
      <c r="B807" s="1"/>
      <c r="C807" s="1"/>
      <c r="D807" s="2"/>
      <c r="E807" s="1"/>
      <c r="F807" s="1"/>
      <c r="G807" s="1"/>
      <c r="H807" s="1"/>
      <c r="I807" s="1"/>
      <c r="J807" s="1"/>
      <c r="K807" s="1"/>
      <c r="L807" s="1"/>
      <c r="M807" s="1"/>
      <c r="N807" s="1"/>
      <c r="O807" s="1"/>
      <c r="P807" s="1"/>
      <c r="Q807" s="1"/>
      <c r="R807" s="1"/>
      <c r="S807" s="1"/>
      <c r="T807" s="1"/>
      <c r="U807" s="1"/>
      <c r="V807" s="1"/>
      <c r="W807" s="1"/>
      <c r="X807" s="1"/>
      <c r="Y807" s="1"/>
      <c r="Z807" s="1"/>
    </row>
    <row r="808" spans="1:26" ht="13.5" customHeight="1" x14ac:dyDescent="0.2">
      <c r="A808" s="1"/>
      <c r="B808" s="1"/>
      <c r="C808" s="1"/>
      <c r="D808" s="2"/>
      <c r="E808" s="1"/>
      <c r="F808" s="1"/>
      <c r="G808" s="1"/>
      <c r="H808" s="1"/>
      <c r="I808" s="1"/>
      <c r="J808" s="1"/>
      <c r="K808" s="1"/>
      <c r="L808" s="1"/>
      <c r="M808" s="1"/>
      <c r="N808" s="1"/>
      <c r="O808" s="1"/>
      <c r="P808" s="1"/>
      <c r="Q808" s="1"/>
      <c r="R808" s="1"/>
      <c r="S808" s="1"/>
      <c r="T808" s="1"/>
      <c r="U808" s="1"/>
      <c r="V808" s="1"/>
      <c r="W808" s="1"/>
      <c r="X808" s="1"/>
      <c r="Y808" s="1"/>
      <c r="Z808" s="1"/>
    </row>
    <row r="809" spans="1:26" ht="13.5" customHeight="1" x14ac:dyDescent="0.2">
      <c r="A809" s="1"/>
      <c r="B809" s="1"/>
      <c r="C809" s="1"/>
      <c r="D809" s="2"/>
      <c r="E809" s="1"/>
      <c r="F809" s="1"/>
      <c r="G809" s="1"/>
      <c r="H809" s="1"/>
      <c r="I809" s="1"/>
      <c r="J809" s="1"/>
      <c r="K809" s="1"/>
      <c r="L809" s="1"/>
      <c r="M809" s="1"/>
      <c r="N809" s="1"/>
      <c r="O809" s="1"/>
      <c r="P809" s="1"/>
      <c r="Q809" s="1"/>
      <c r="R809" s="1"/>
      <c r="S809" s="1"/>
      <c r="T809" s="1"/>
      <c r="U809" s="1"/>
      <c r="V809" s="1"/>
      <c r="W809" s="1"/>
      <c r="X809" s="1"/>
      <c r="Y809" s="1"/>
      <c r="Z809" s="1"/>
    </row>
    <row r="810" spans="1:26" ht="13.5" customHeight="1" x14ac:dyDescent="0.2">
      <c r="A810" s="1"/>
      <c r="B810" s="1"/>
      <c r="C810" s="1"/>
      <c r="D810" s="2"/>
      <c r="E810" s="1"/>
      <c r="F810" s="1"/>
      <c r="G810" s="1"/>
      <c r="H810" s="1"/>
      <c r="I810" s="1"/>
      <c r="J810" s="1"/>
      <c r="K810" s="1"/>
      <c r="L810" s="1"/>
      <c r="M810" s="1"/>
      <c r="N810" s="1"/>
      <c r="O810" s="1"/>
      <c r="P810" s="1"/>
      <c r="Q810" s="1"/>
      <c r="R810" s="1"/>
      <c r="S810" s="1"/>
      <c r="T810" s="1"/>
      <c r="U810" s="1"/>
      <c r="V810" s="1"/>
      <c r="W810" s="1"/>
      <c r="X810" s="1"/>
      <c r="Y810" s="1"/>
      <c r="Z810" s="1"/>
    </row>
    <row r="811" spans="1:26" ht="13.5" customHeight="1" x14ac:dyDescent="0.2">
      <c r="A811" s="1"/>
      <c r="B811" s="1"/>
      <c r="C811" s="1"/>
      <c r="D811" s="2"/>
      <c r="E811" s="1"/>
      <c r="F811" s="1"/>
      <c r="G811" s="1"/>
      <c r="H811" s="1"/>
      <c r="I811" s="1"/>
      <c r="J811" s="1"/>
      <c r="K811" s="1"/>
      <c r="L811" s="1"/>
      <c r="M811" s="1"/>
      <c r="N811" s="1"/>
      <c r="O811" s="1"/>
      <c r="P811" s="1"/>
      <c r="Q811" s="1"/>
      <c r="R811" s="1"/>
      <c r="S811" s="1"/>
      <c r="T811" s="1"/>
      <c r="U811" s="1"/>
      <c r="V811" s="1"/>
      <c r="W811" s="1"/>
      <c r="X811" s="1"/>
      <c r="Y811" s="1"/>
      <c r="Z811" s="1"/>
    </row>
    <row r="812" spans="1:26" ht="13.5" customHeight="1" x14ac:dyDescent="0.2">
      <c r="A812" s="1"/>
      <c r="B812" s="1"/>
      <c r="C812" s="1"/>
      <c r="D812" s="2"/>
      <c r="E812" s="1"/>
      <c r="F812" s="1"/>
      <c r="G812" s="1"/>
      <c r="H812" s="1"/>
      <c r="I812" s="1"/>
      <c r="J812" s="1"/>
      <c r="K812" s="1"/>
      <c r="L812" s="1"/>
      <c r="M812" s="1"/>
      <c r="N812" s="1"/>
      <c r="O812" s="1"/>
      <c r="P812" s="1"/>
      <c r="Q812" s="1"/>
      <c r="R812" s="1"/>
      <c r="S812" s="1"/>
      <c r="T812" s="1"/>
      <c r="U812" s="1"/>
      <c r="V812" s="1"/>
      <c r="W812" s="1"/>
      <c r="X812" s="1"/>
      <c r="Y812" s="1"/>
      <c r="Z812" s="1"/>
    </row>
    <row r="813" spans="1:26" ht="13.5" customHeight="1" x14ac:dyDescent="0.2">
      <c r="A813" s="1"/>
      <c r="B813" s="1"/>
      <c r="C813" s="1"/>
      <c r="D813" s="2"/>
      <c r="E813" s="1"/>
      <c r="F813" s="1"/>
      <c r="G813" s="1"/>
      <c r="H813" s="1"/>
      <c r="I813" s="1"/>
      <c r="J813" s="1"/>
      <c r="K813" s="1"/>
      <c r="L813" s="1"/>
      <c r="M813" s="1"/>
      <c r="N813" s="1"/>
      <c r="O813" s="1"/>
      <c r="P813" s="1"/>
      <c r="Q813" s="1"/>
      <c r="R813" s="1"/>
      <c r="S813" s="1"/>
      <c r="T813" s="1"/>
      <c r="U813" s="1"/>
      <c r="V813" s="1"/>
      <c r="W813" s="1"/>
      <c r="X813" s="1"/>
      <c r="Y813" s="1"/>
      <c r="Z813" s="1"/>
    </row>
    <row r="814" spans="1:26" ht="13.5" customHeight="1" x14ac:dyDescent="0.2">
      <c r="A814" s="1"/>
      <c r="B814" s="1"/>
      <c r="C814" s="1"/>
      <c r="D814" s="2"/>
      <c r="E814" s="1"/>
      <c r="F814" s="1"/>
      <c r="G814" s="1"/>
      <c r="H814" s="1"/>
      <c r="I814" s="1"/>
      <c r="J814" s="1"/>
      <c r="K814" s="1"/>
      <c r="L814" s="1"/>
      <c r="M814" s="1"/>
      <c r="N814" s="1"/>
      <c r="O814" s="1"/>
      <c r="P814" s="1"/>
      <c r="Q814" s="1"/>
      <c r="R814" s="1"/>
      <c r="S814" s="1"/>
      <c r="T814" s="1"/>
      <c r="U814" s="1"/>
      <c r="V814" s="1"/>
      <c r="W814" s="1"/>
      <c r="X814" s="1"/>
      <c r="Y814" s="1"/>
      <c r="Z814" s="1"/>
    </row>
    <row r="815" spans="1:26" ht="13.5" customHeight="1" x14ac:dyDescent="0.2">
      <c r="A815" s="1"/>
      <c r="B815" s="1"/>
      <c r="C815" s="1"/>
      <c r="D815" s="2"/>
      <c r="E815" s="1"/>
      <c r="F815" s="1"/>
      <c r="G815" s="1"/>
      <c r="H815" s="1"/>
      <c r="I815" s="1"/>
      <c r="J815" s="1"/>
      <c r="K815" s="1"/>
      <c r="L815" s="1"/>
      <c r="M815" s="1"/>
      <c r="N815" s="1"/>
      <c r="O815" s="1"/>
      <c r="P815" s="1"/>
      <c r="Q815" s="1"/>
      <c r="R815" s="1"/>
      <c r="S815" s="1"/>
      <c r="T815" s="1"/>
      <c r="U815" s="1"/>
      <c r="V815" s="1"/>
      <c r="W815" s="1"/>
      <c r="X815" s="1"/>
      <c r="Y815" s="1"/>
      <c r="Z815" s="1"/>
    </row>
    <row r="816" spans="1:26" ht="13.5" customHeight="1" x14ac:dyDescent="0.2">
      <c r="A816" s="1"/>
      <c r="B816" s="1"/>
      <c r="C816" s="1"/>
      <c r="D816" s="2"/>
      <c r="E816" s="1"/>
      <c r="F816" s="1"/>
      <c r="G816" s="1"/>
      <c r="H816" s="1"/>
      <c r="I816" s="1"/>
      <c r="J816" s="1"/>
      <c r="K816" s="1"/>
      <c r="L816" s="1"/>
      <c r="M816" s="1"/>
      <c r="N816" s="1"/>
      <c r="O816" s="1"/>
      <c r="P816" s="1"/>
      <c r="Q816" s="1"/>
      <c r="R816" s="1"/>
      <c r="S816" s="1"/>
      <c r="T816" s="1"/>
      <c r="U816" s="1"/>
      <c r="V816" s="1"/>
      <c r="W816" s="1"/>
      <c r="X816" s="1"/>
      <c r="Y816" s="1"/>
      <c r="Z816" s="1"/>
    </row>
    <row r="817" spans="1:26" ht="13.5" customHeight="1" x14ac:dyDescent="0.2">
      <c r="A817" s="1"/>
      <c r="B817" s="1"/>
      <c r="C817" s="1"/>
      <c r="D817" s="2"/>
      <c r="E817" s="1"/>
      <c r="F817" s="1"/>
      <c r="G817" s="1"/>
      <c r="H817" s="1"/>
      <c r="I817" s="1"/>
      <c r="J817" s="1"/>
      <c r="K817" s="1"/>
      <c r="L817" s="1"/>
      <c r="M817" s="1"/>
      <c r="N817" s="1"/>
      <c r="O817" s="1"/>
      <c r="P817" s="1"/>
      <c r="Q817" s="1"/>
      <c r="R817" s="1"/>
      <c r="S817" s="1"/>
      <c r="T817" s="1"/>
      <c r="U817" s="1"/>
      <c r="V817" s="1"/>
      <c r="W817" s="1"/>
      <c r="X817" s="1"/>
      <c r="Y817" s="1"/>
      <c r="Z817" s="1"/>
    </row>
    <row r="818" spans="1:26" ht="13.5" customHeight="1" x14ac:dyDescent="0.2">
      <c r="A818" s="1"/>
      <c r="B818" s="1"/>
      <c r="C818" s="1"/>
      <c r="D818" s="2"/>
      <c r="E818" s="1"/>
      <c r="F818" s="1"/>
      <c r="G818" s="1"/>
      <c r="H818" s="1"/>
      <c r="I818" s="1"/>
      <c r="J818" s="1"/>
      <c r="K818" s="1"/>
      <c r="L818" s="1"/>
      <c r="M818" s="1"/>
      <c r="N818" s="1"/>
      <c r="O818" s="1"/>
      <c r="P818" s="1"/>
      <c r="Q818" s="1"/>
      <c r="R818" s="1"/>
      <c r="S818" s="1"/>
      <c r="T818" s="1"/>
      <c r="U818" s="1"/>
      <c r="V818" s="1"/>
      <c r="W818" s="1"/>
      <c r="X818" s="1"/>
      <c r="Y818" s="1"/>
      <c r="Z818" s="1"/>
    </row>
    <row r="819" spans="1:26" ht="13.5" customHeight="1" x14ac:dyDescent="0.2">
      <c r="A819" s="1"/>
      <c r="B819" s="1"/>
      <c r="C819" s="1"/>
      <c r="D819" s="2"/>
      <c r="E819" s="1"/>
      <c r="F819" s="1"/>
      <c r="G819" s="1"/>
      <c r="H819" s="1"/>
      <c r="I819" s="1"/>
      <c r="J819" s="1"/>
      <c r="K819" s="1"/>
      <c r="L819" s="1"/>
      <c r="M819" s="1"/>
      <c r="N819" s="1"/>
      <c r="O819" s="1"/>
      <c r="P819" s="1"/>
      <c r="Q819" s="1"/>
      <c r="R819" s="1"/>
      <c r="S819" s="1"/>
      <c r="T819" s="1"/>
      <c r="U819" s="1"/>
      <c r="V819" s="1"/>
      <c r="W819" s="1"/>
      <c r="X819" s="1"/>
      <c r="Y819" s="1"/>
      <c r="Z819" s="1"/>
    </row>
    <row r="820" spans="1:26" ht="13.5" customHeight="1" x14ac:dyDescent="0.2">
      <c r="A820" s="1"/>
      <c r="B820" s="1"/>
      <c r="C820" s="1"/>
      <c r="D820" s="2"/>
      <c r="E820" s="1"/>
      <c r="F820" s="1"/>
      <c r="G820" s="1"/>
      <c r="H820" s="1"/>
      <c r="I820" s="1"/>
      <c r="J820" s="1"/>
      <c r="K820" s="1"/>
      <c r="L820" s="1"/>
      <c r="M820" s="1"/>
      <c r="N820" s="1"/>
      <c r="O820" s="1"/>
      <c r="P820" s="1"/>
      <c r="Q820" s="1"/>
      <c r="R820" s="1"/>
      <c r="S820" s="1"/>
      <c r="T820" s="1"/>
      <c r="U820" s="1"/>
      <c r="V820" s="1"/>
      <c r="W820" s="1"/>
      <c r="X820" s="1"/>
      <c r="Y820" s="1"/>
      <c r="Z820" s="1"/>
    </row>
    <row r="821" spans="1:26" ht="13.5" customHeight="1" x14ac:dyDescent="0.2">
      <c r="A821" s="1"/>
      <c r="B821" s="1"/>
      <c r="C821" s="1"/>
      <c r="D821" s="2"/>
      <c r="E821" s="1"/>
      <c r="F821" s="1"/>
      <c r="G821" s="1"/>
      <c r="H821" s="1"/>
      <c r="I821" s="1"/>
      <c r="J821" s="1"/>
      <c r="K821" s="1"/>
      <c r="L821" s="1"/>
      <c r="M821" s="1"/>
      <c r="N821" s="1"/>
      <c r="O821" s="1"/>
      <c r="P821" s="1"/>
      <c r="Q821" s="1"/>
      <c r="R821" s="1"/>
      <c r="S821" s="1"/>
      <c r="T821" s="1"/>
      <c r="U821" s="1"/>
      <c r="V821" s="1"/>
      <c r="W821" s="1"/>
      <c r="X821" s="1"/>
      <c r="Y821" s="1"/>
      <c r="Z821" s="1"/>
    </row>
    <row r="822" spans="1:26" ht="13.5" customHeight="1" x14ac:dyDescent="0.2">
      <c r="A822" s="1"/>
      <c r="B822" s="1"/>
      <c r="C822" s="1"/>
      <c r="D822" s="2"/>
      <c r="E822" s="1"/>
      <c r="F822" s="1"/>
      <c r="G822" s="1"/>
      <c r="H822" s="1"/>
      <c r="I822" s="1"/>
      <c r="J822" s="1"/>
      <c r="K822" s="1"/>
      <c r="L822" s="1"/>
      <c r="M822" s="1"/>
      <c r="N822" s="1"/>
      <c r="O822" s="1"/>
      <c r="P822" s="1"/>
      <c r="Q822" s="1"/>
      <c r="R822" s="1"/>
      <c r="S822" s="1"/>
      <c r="T822" s="1"/>
      <c r="U822" s="1"/>
      <c r="V822" s="1"/>
      <c r="W822" s="1"/>
      <c r="X822" s="1"/>
      <c r="Y822" s="1"/>
      <c r="Z822" s="1"/>
    </row>
    <row r="823" spans="1:26" ht="13.5" customHeight="1" x14ac:dyDescent="0.2">
      <c r="A823" s="1"/>
      <c r="B823" s="1"/>
      <c r="C823" s="1"/>
      <c r="D823" s="2"/>
      <c r="E823" s="1"/>
      <c r="F823" s="1"/>
      <c r="G823" s="1"/>
      <c r="H823" s="1"/>
      <c r="I823" s="1"/>
      <c r="J823" s="1"/>
      <c r="K823" s="1"/>
      <c r="L823" s="1"/>
      <c r="M823" s="1"/>
      <c r="N823" s="1"/>
      <c r="O823" s="1"/>
      <c r="P823" s="1"/>
      <c r="Q823" s="1"/>
      <c r="R823" s="1"/>
      <c r="S823" s="1"/>
      <c r="T823" s="1"/>
      <c r="U823" s="1"/>
      <c r="V823" s="1"/>
      <c r="W823" s="1"/>
      <c r="X823" s="1"/>
      <c r="Y823" s="1"/>
      <c r="Z823" s="1"/>
    </row>
    <row r="824" spans="1:26" ht="13.5" customHeight="1" x14ac:dyDescent="0.2">
      <c r="A824" s="1"/>
      <c r="B824" s="1"/>
      <c r="C824" s="1"/>
      <c r="D824" s="2"/>
      <c r="E824" s="1"/>
      <c r="F824" s="1"/>
      <c r="G824" s="1"/>
      <c r="H824" s="1"/>
      <c r="I824" s="1"/>
      <c r="J824" s="1"/>
      <c r="K824" s="1"/>
      <c r="L824" s="1"/>
      <c r="M824" s="1"/>
      <c r="N824" s="1"/>
      <c r="O824" s="1"/>
      <c r="P824" s="1"/>
      <c r="Q824" s="1"/>
      <c r="R824" s="1"/>
      <c r="S824" s="1"/>
      <c r="T824" s="1"/>
      <c r="U824" s="1"/>
      <c r="V824" s="1"/>
      <c r="W824" s="1"/>
      <c r="X824" s="1"/>
      <c r="Y824" s="1"/>
      <c r="Z824" s="1"/>
    </row>
    <row r="825" spans="1:26" ht="13.5" customHeight="1" x14ac:dyDescent="0.2">
      <c r="A825" s="1"/>
      <c r="B825" s="1"/>
      <c r="C825" s="1"/>
      <c r="D825" s="2"/>
      <c r="E825" s="1"/>
      <c r="F825" s="1"/>
      <c r="G825" s="1"/>
      <c r="H825" s="1"/>
      <c r="I825" s="1"/>
      <c r="J825" s="1"/>
      <c r="K825" s="1"/>
      <c r="L825" s="1"/>
      <c r="M825" s="1"/>
      <c r="N825" s="1"/>
      <c r="O825" s="1"/>
      <c r="P825" s="1"/>
      <c r="Q825" s="1"/>
      <c r="R825" s="1"/>
      <c r="S825" s="1"/>
      <c r="T825" s="1"/>
      <c r="U825" s="1"/>
      <c r="V825" s="1"/>
      <c r="W825" s="1"/>
      <c r="X825" s="1"/>
      <c r="Y825" s="1"/>
      <c r="Z825" s="1"/>
    </row>
    <row r="826" spans="1:26" ht="13.5" customHeight="1" x14ac:dyDescent="0.2">
      <c r="A826" s="1"/>
      <c r="B826" s="1"/>
      <c r="C826" s="1"/>
      <c r="D826" s="2"/>
      <c r="E826" s="1"/>
      <c r="F826" s="1"/>
      <c r="G826" s="1"/>
      <c r="H826" s="1"/>
      <c r="I826" s="1"/>
      <c r="J826" s="1"/>
      <c r="K826" s="1"/>
      <c r="L826" s="1"/>
      <c r="M826" s="1"/>
      <c r="N826" s="1"/>
      <c r="O826" s="1"/>
      <c r="P826" s="1"/>
      <c r="Q826" s="1"/>
      <c r="R826" s="1"/>
      <c r="S826" s="1"/>
      <c r="T826" s="1"/>
      <c r="U826" s="1"/>
      <c r="V826" s="1"/>
      <c r="W826" s="1"/>
      <c r="X826" s="1"/>
      <c r="Y826" s="1"/>
      <c r="Z826" s="1"/>
    </row>
    <row r="827" spans="1:26" ht="13.5" customHeight="1" x14ac:dyDescent="0.2">
      <c r="A827" s="1"/>
      <c r="B827" s="1"/>
      <c r="C827" s="1"/>
      <c r="D827" s="2"/>
      <c r="E827" s="1"/>
      <c r="F827" s="1"/>
      <c r="G827" s="1"/>
      <c r="H827" s="1"/>
      <c r="I827" s="1"/>
      <c r="J827" s="1"/>
      <c r="K827" s="1"/>
      <c r="L827" s="1"/>
      <c r="M827" s="1"/>
      <c r="N827" s="1"/>
      <c r="O827" s="1"/>
      <c r="P827" s="1"/>
      <c r="Q827" s="1"/>
      <c r="R827" s="1"/>
      <c r="S827" s="1"/>
      <c r="T827" s="1"/>
      <c r="U827" s="1"/>
      <c r="V827" s="1"/>
      <c r="W827" s="1"/>
      <c r="X827" s="1"/>
      <c r="Y827" s="1"/>
      <c r="Z827" s="1"/>
    </row>
    <row r="828" spans="1:26" ht="13.5" customHeight="1" x14ac:dyDescent="0.2">
      <c r="A828" s="1"/>
      <c r="B828" s="1"/>
      <c r="C828" s="1"/>
      <c r="D828" s="2"/>
      <c r="E828" s="1"/>
      <c r="F828" s="1"/>
      <c r="G828" s="1"/>
      <c r="H828" s="1"/>
      <c r="I828" s="1"/>
      <c r="J828" s="1"/>
      <c r="K828" s="1"/>
      <c r="L828" s="1"/>
      <c r="M828" s="1"/>
      <c r="N828" s="1"/>
      <c r="O828" s="1"/>
      <c r="P828" s="1"/>
      <c r="Q828" s="1"/>
      <c r="R828" s="1"/>
      <c r="S828" s="1"/>
      <c r="T828" s="1"/>
      <c r="U828" s="1"/>
      <c r="V828" s="1"/>
      <c r="W828" s="1"/>
      <c r="X828" s="1"/>
      <c r="Y828" s="1"/>
      <c r="Z828" s="1"/>
    </row>
    <row r="829" spans="1:26" ht="13.5" customHeight="1" x14ac:dyDescent="0.2">
      <c r="A829" s="1"/>
      <c r="B829" s="1"/>
      <c r="C829" s="1"/>
      <c r="D829" s="2"/>
      <c r="E829" s="1"/>
      <c r="F829" s="1"/>
      <c r="G829" s="1"/>
      <c r="H829" s="1"/>
      <c r="I829" s="1"/>
      <c r="J829" s="1"/>
      <c r="K829" s="1"/>
      <c r="L829" s="1"/>
      <c r="M829" s="1"/>
      <c r="N829" s="1"/>
      <c r="O829" s="1"/>
      <c r="P829" s="1"/>
      <c r="Q829" s="1"/>
      <c r="R829" s="1"/>
      <c r="S829" s="1"/>
      <c r="T829" s="1"/>
      <c r="U829" s="1"/>
      <c r="V829" s="1"/>
      <c r="W829" s="1"/>
      <c r="X829" s="1"/>
      <c r="Y829" s="1"/>
      <c r="Z829" s="1"/>
    </row>
    <row r="830" spans="1:26" ht="13.5" customHeight="1" x14ac:dyDescent="0.2">
      <c r="A830" s="1"/>
      <c r="B830" s="1"/>
      <c r="C830" s="1"/>
      <c r="D830" s="2"/>
      <c r="E830" s="1"/>
      <c r="F830" s="1"/>
      <c r="G830" s="1"/>
      <c r="H830" s="1"/>
      <c r="I830" s="1"/>
      <c r="J830" s="1"/>
      <c r="K830" s="1"/>
      <c r="L830" s="1"/>
      <c r="M830" s="1"/>
      <c r="N830" s="1"/>
      <c r="O830" s="1"/>
      <c r="P830" s="1"/>
      <c r="Q830" s="1"/>
      <c r="R830" s="1"/>
      <c r="S830" s="1"/>
      <c r="T830" s="1"/>
      <c r="U830" s="1"/>
      <c r="V830" s="1"/>
      <c r="W830" s="1"/>
      <c r="X830" s="1"/>
      <c r="Y830" s="1"/>
      <c r="Z830" s="1"/>
    </row>
    <row r="831" spans="1:26" ht="13.5" customHeight="1" x14ac:dyDescent="0.2">
      <c r="A831" s="1"/>
      <c r="B831" s="1"/>
      <c r="C831" s="1"/>
      <c r="D831" s="2"/>
      <c r="E831" s="1"/>
      <c r="F831" s="1"/>
      <c r="G831" s="1"/>
      <c r="H831" s="1"/>
      <c r="I831" s="1"/>
      <c r="J831" s="1"/>
      <c r="K831" s="1"/>
      <c r="L831" s="1"/>
      <c r="M831" s="1"/>
      <c r="N831" s="1"/>
      <c r="O831" s="1"/>
      <c r="P831" s="1"/>
      <c r="Q831" s="1"/>
      <c r="R831" s="1"/>
      <c r="S831" s="1"/>
      <c r="T831" s="1"/>
      <c r="U831" s="1"/>
      <c r="V831" s="1"/>
      <c r="W831" s="1"/>
      <c r="X831" s="1"/>
      <c r="Y831" s="1"/>
      <c r="Z831" s="1"/>
    </row>
    <row r="832" spans="1:26" ht="13.5" customHeight="1" x14ac:dyDescent="0.2">
      <c r="A832" s="1"/>
      <c r="B832" s="1"/>
      <c r="C832" s="1"/>
      <c r="D832" s="2"/>
      <c r="E832" s="1"/>
      <c r="F832" s="1"/>
      <c r="G832" s="1"/>
      <c r="H832" s="1"/>
      <c r="I832" s="1"/>
      <c r="J832" s="1"/>
      <c r="K832" s="1"/>
      <c r="L832" s="1"/>
      <c r="M832" s="1"/>
      <c r="N832" s="1"/>
      <c r="O832" s="1"/>
      <c r="P832" s="1"/>
      <c r="Q832" s="1"/>
      <c r="R832" s="1"/>
      <c r="S832" s="1"/>
      <c r="T832" s="1"/>
      <c r="U832" s="1"/>
      <c r="V832" s="1"/>
      <c r="W832" s="1"/>
      <c r="X832" s="1"/>
      <c r="Y832" s="1"/>
      <c r="Z832" s="1"/>
    </row>
    <row r="833" spans="1:26" ht="13.5" customHeight="1" x14ac:dyDescent="0.2">
      <c r="A833" s="1"/>
      <c r="B833" s="1"/>
      <c r="C833" s="1"/>
      <c r="D833" s="2"/>
      <c r="E833" s="1"/>
      <c r="F833" s="1"/>
      <c r="G833" s="1"/>
      <c r="H833" s="1"/>
      <c r="I833" s="1"/>
      <c r="J833" s="1"/>
      <c r="K833" s="1"/>
      <c r="L833" s="1"/>
      <c r="M833" s="1"/>
      <c r="N833" s="1"/>
      <c r="O833" s="1"/>
      <c r="P833" s="1"/>
      <c r="Q833" s="1"/>
      <c r="R833" s="1"/>
      <c r="S833" s="1"/>
      <c r="T833" s="1"/>
      <c r="U833" s="1"/>
      <c r="V833" s="1"/>
      <c r="W833" s="1"/>
      <c r="X833" s="1"/>
      <c r="Y833" s="1"/>
      <c r="Z833" s="1"/>
    </row>
    <row r="834" spans="1:26" ht="13.5" customHeight="1" x14ac:dyDescent="0.2">
      <c r="A834" s="1"/>
      <c r="B834" s="1"/>
      <c r="C834" s="1"/>
      <c r="D834" s="2"/>
      <c r="E834" s="1"/>
      <c r="F834" s="1"/>
      <c r="G834" s="1"/>
      <c r="H834" s="1"/>
      <c r="I834" s="1"/>
      <c r="J834" s="1"/>
      <c r="K834" s="1"/>
      <c r="L834" s="1"/>
      <c r="M834" s="1"/>
      <c r="N834" s="1"/>
      <c r="O834" s="1"/>
      <c r="P834" s="1"/>
      <c r="Q834" s="1"/>
      <c r="R834" s="1"/>
      <c r="S834" s="1"/>
      <c r="T834" s="1"/>
      <c r="U834" s="1"/>
      <c r="V834" s="1"/>
      <c r="W834" s="1"/>
      <c r="X834" s="1"/>
      <c r="Y834" s="1"/>
      <c r="Z834" s="1"/>
    </row>
    <row r="835" spans="1:26" ht="13.5" customHeight="1" x14ac:dyDescent="0.2">
      <c r="A835" s="1"/>
      <c r="B835" s="1"/>
      <c r="C835" s="1"/>
      <c r="D835" s="2"/>
      <c r="E835" s="1"/>
      <c r="F835" s="1"/>
      <c r="G835" s="1"/>
      <c r="H835" s="1"/>
      <c r="I835" s="1"/>
      <c r="J835" s="1"/>
      <c r="K835" s="1"/>
      <c r="L835" s="1"/>
      <c r="M835" s="1"/>
      <c r="N835" s="1"/>
      <c r="O835" s="1"/>
      <c r="P835" s="1"/>
      <c r="Q835" s="1"/>
      <c r="R835" s="1"/>
      <c r="S835" s="1"/>
      <c r="T835" s="1"/>
      <c r="U835" s="1"/>
      <c r="V835" s="1"/>
      <c r="W835" s="1"/>
      <c r="X835" s="1"/>
      <c r="Y835" s="1"/>
      <c r="Z835" s="1"/>
    </row>
    <row r="836" spans="1:26" ht="13.5" customHeight="1" x14ac:dyDescent="0.2">
      <c r="A836" s="1"/>
      <c r="B836" s="1"/>
      <c r="C836" s="1"/>
      <c r="D836" s="2"/>
      <c r="E836" s="1"/>
      <c r="F836" s="1"/>
      <c r="G836" s="1"/>
      <c r="H836" s="1"/>
      <c r="I836" s="1"/>
      <c r="J836" s="1"/>
      <c r="K836" s="1"/>
      <c r="L836" s="1"/>
      <c r="M836" s="1"/>
      <c r="N836" s="1"/>
      <c r="O836" s="1"/>
      <c r="P836" s="1"/>
      <c r="Q836" s="1"/>
      <c r="R836" s="1"/>
      <c r="S836" s="1"/>
      <c r="T836" s="1"/>
      <c r="U836" s="1"/>
      <c r="V836" s="1"/>
      <c r="W836" s="1"/>
      <c r="X836" s="1"/>
      <c r="Y836" s="1"/>
      <c r="Z836" s="1"/>
    </row>
    <row r="837" spans="1:26" ht="13.5" customHeight="1" x14ac:dyDescent="0.2">
      <c r="A837" s="1"/>
      <c r="B837" s="1"/>
      <c r="C837" s="1"/>
      <c r="D837" s="2"/>
      <c r="E837" s="1"/>
      <c r="F837" s="1"/>
      <c r="G837" s="1"/>
      <c r="H837" s="1"/>
      <c r="I837" s="1"/>
      <c r="J837" s="1"/>
      <c r="K837" s="1"/>
      <c r="L837" s="1"/>
      <c r="M837" s="1"/>
      <c r="N837" s="1"/>
      <c r="O837" s="1"/>
      <c r="P837" s="1"/>
      <c r="Q837" s="1"/>
      <c r="R837" s="1"/>
      <c r="S837" s="1"/>
      <c r="T837" s="1"/>
      <c r="U837" s="1"/>
      <c r="V837" s="1"/>
      <c r="W837" s="1"/>
      <c r="X837" s="1"/>
      <c r="Y837" s="1"/>
      <c r="Z837" s="1"/>
    </row>
    <row r="838" spans="1:26" ht="13.5" customHeight="1" x14ac:dyDescent="0.2">
      <c r="A838" s="1"/>
      <c r="B838" s="1"/>
      <c r="C838" s="1"/>
      <c r="D838" s="2"/>
      <c r="E838" s="1"/>
      <c r="F838" s="1"/>
      <c r="G838" s="1"/>
      <c r="H838" s="1"/>
      <c r="I838" s="1"/>
      <c r="J838" s="1"/>
      <c r="K838" s="1"/>
      <c r="L838" s="1"/>
      <c r="M838" s="1"/>
      <c r="N838" s="1"/>
      <c r="O838" s="1"/>
      <c r="P838" s="1"/>
      <c r="Q838" s="1"/>
      <c r="R838" s="1"/>
      <c r="S838" s="1"/>
      <c r="T838" s="1"/>
      <c r="U838" s="1"/>
      <c r="V838" s="1"/>
      <c r="W838" s="1"/>
      <c r="X838" s="1"/>
      <c r="Y838" s="1"/>
      <c r="Z838" s="1"/>
    </row>
    <row r="839" spans="1:26" ht="13.5" customHeight="1" x14ac:dyDescent="0.2">
      <c r="A839" s="1"/>
      <c r="B839" s="1"/>
      <c r="C839" s="1"/>
      <c r="D839" s="2"/>
      <c r="E839" s="1"/>
      <c r="F839" s="1"/>
      <c r="G839" s="1"/>
      <c r="H839" s="1"/>
      <c r="I839" s="1"/>
      <c r="J839" s="1"/>
      <c r="K839" s="1"/>
      <c r="L839" s="1"/>
      <c r="M839" s="1"/>
      <c r="N839" s="1"/>
      <c r="O839" s="1"/>
      <c r="P839" s="1"/>
      <c r="Q839" s="1"/>
      <c r="R839" s="1"/>
      <c r="S839" s="1"/>
      <c r="T839" s="1"/>
      <c r="U839" s="1"/>
      <c r="V839" s="1"/>
      <c r="W839" s="1"/>
      <c r="X839" s="1"/>
      <c r="Y839" s="1"/>
      <c r="Z839" s="1"/>
    </row>
    <row r="840" spans="1:26" ht="13.5" customHeight="1" x14ac:dyDescent="0.2">
      <c r="A840" s="1"/>
      <c r="B840" s="1"/>
      <c r="C840" s="1"/>
      <c r="D840" s="2"/>
      <c r="E840" s="1"/>
      <c r="F840" s="1"/>
      <c r="G840" s="1"/>
      <c r="H840" s="1"/>
      <c r="I840" s="1"/>
      <c r="J840" s="1"/>
      <c r="K840" s="1"/>
      <c r="L840" s="1"/>
      <c r="M840" s="1"/>
      <c r="N840" s="1"/>
      <c r="O840" s="1"/>
      <c r="P840" s="1"/>
      <c r="Q840" s="1"/>
      <c r="R840" s="1"/>
      <c r="S840" s="1"/>
      <c r="T840" s="1"/>
      <c r="U840" s="1"/>
      <c r="V840" s="1"/>
      <c r="W840" s="1"/>
      <c r="X840" s="1"/>
      <c r="Y840" s="1"/>
      <c r="Z840" s="1"/>
    </row>
    <row r="841" spans="1:26" ht="13.5" customHeight="1" x14ac:dyDescent="0.2">
      <c r="A841" s="1"/>
      <c r="B841" s="1"/>
      <c r="C841" s="1"/>
      <c r="D841" s="2"/>
      <c r="E841" s="1"/>
      <c r="F841" s="1"/>
      <c r="G841" s="1"/>
      <c r="H841" s="1"/>
      <c r="I841" s="1"/>
      <c r="J841" s="1"/>
      <c r="K841" s="1"/>
      <c r="L841" s="1"/>
      <c r="M841" s="1"/>
      <c r="N841" s="1"/>
      <c r="O841" s="1"/>
      <c r="P841" s="1"/>
      <c r="Q841" s="1"/>
      <c r="R841" s="1"/>
      <c r="S841" s="1"/>
      <c r="T841" s="1"/>
      <c r="U841" s="1"/>
      <c r="V841" s="1"/>
      <c r="W841" s="1"/>
      <c r="X841" s="1"/>
      <c r="Y841" s="1"/>
      <c r="Z841" s="1"/>
    </row>
    <row r="842" spans="1:26" ht="13.5" customHeight="1" x14ac:dyDescent="0.2">
      <c r="A842" s="1"/>
      <c r="B842" s="1"/>
      <c r="C842" s="1"/>
      <c r="D842" s="2"/>
      <c r="E842" s="1"/>
      <c r="F842" s="1"/>
      <c r="G842" s="1"/>
      <c r="H842" s="1"/>
      <c r="I842" s="1"/>
      <c r="J842" s="1"/>
      <c r="K842" s="1"/>
      <c r="L842" s="1"/>
      <c r="M842" s="1"/>
      <c r="N842" s="1"/>
      <c r="O842" s="1"/>
      <c r="P842" s="1"/>
      <c r="Q842" s="1"/>
      <c r="R842" s="1"/>
      <c r="S842" s="1"/>
      <c r="T842" s="1"/>
      <c r="U842" s="1"/>
      <c r="V842" s="1"/>
      <c r="W842" s="1"/>
      <c r="X842" s="1"/>
      <c r="Y842" s="1"/>
      <c r="Z842" s="1"/>
    </row>
    <row r="843" spans="1:26" ht="13.5" customHeight="1" x14ac:dyDescent="0.2">
      <c r="A843" s="1"/>
      <c r="B843" s="1"/>
      <c r="C843" s="1"/>
      <c r="D843" s="2"/>
      <c r="E843" s="1"/>
      <c r="F843" s="1"/>
      <c r="G843" s="1"/>
      <c r="H843" s="1"/>
      <c r="I843" s="1"/>
      <c r="J843" s="1"/>
      <c r="K843" s="1"/>
      <c r="L843" s="1"/>
      <c r="M843" s="1"/>
      <c r="N843" s="1"/>
      <c r="O843" s="1"/>
      <c r="P843" s="1"/>
      <c r="Q843" s="1"/>
      <c r="R843" s="1"/>
      <c r="S843" s="1"/>
      <c r="T843" s="1"/>
      <c r="U843" s="1"/>
      <c r="V843" s="1"/>
      <c r="W843" s="1"/>
      <c r="X843" s="1"/>
      <c r="Y843" s="1"/>
      <c r="Z843" s="1"/>
    </row>
    <row r="844" spans="1:26" ht="13.5" customHeight="1" x14ac:dyDescent="0.2">
      <c r="A844" s="1"/>
      <c r="B844" s="1"/>
      <c r="C844" s="1"/>
      <c r="D844" s="2"/>
      <c r="E844" s="1"/>
      <c r="F844" s="1"/>
      <c r="G844" s="1"/>
      <c r="H844" s="1"/>
      <c r="I844" s="1"/>
      <c r="J844" s="1"/>
      <c r="K844" s="1"/>
      <c r="L844" s="1"/>
      <c r="M844" s="1"/>
      <c r="N844" s="1"/>
      <c r="O844" s="1"/>
      <c r="P844" s="1"/>
      <c r="Q844" s="1"/>
      <c r="R844" s="1"/>
      <c r="S844" s="1"/>
      <c r="T844" s="1"/>
      <c r="U844" s="1"/>
      <c r="V844" s="1"/>
      <c r="W844" s="1"/>
      <c r="X844" s="1"/>
      <c r="Y844" s="1"/>
      <c r="Z844" s="1"/>
    </row>
    <row r="845" spans="1:26" ht="13.5" customHeight="1" x14ac:dyDescent="0.2">
      <c r="A845" s="1"/>
      <c r="B845" s="1"/>
      <c r="C845" s="1"/>
      <c r="D845" s="2"/>
      <c r="E845" s="1"/>
      <c r="F845" s="1"/>
      <c r="G845" s="1"/>
      <c r="H845" s="1"/>
      <c r="I845" s="1"/>
      <c r="J845" s="1"/>
      <c r="K845" s="1"/>
      <c r="L845" s="1"/>
      <c r="M845" s="1"/>
      <c r="N845" s="1"/>
      <c r="O845" s="1"/>
      <c r="P845" s="1"/>
      <c r="Q845" s="1"/>
      <c r="R845" s="1"/>
      <c r="S845" s="1"/>
      <c r="T845" s="1"/>
      <c r="U845" s="1"/>
      <c r="V845" s="1"/>
      <c r="W845" s="1"/>
      <c r="X845" s="1"/>
      <c r="Y845" s="1"/>
      <c r="Z845" s="1"/>
    </row>
    <row r="846" spans="1:26" ht="13.5" customHeight="1" x14ac:dyDescent="0.2">
      <c r="A846" s="1"/>
      <c r="B846" s="1"/>
      <c r="C846" s="1"/>
      <c r="D846" s="2"/>
      <c r="E846" s="1"/>
      <c r="F846" s="1"/>
      <c r="G846" s="1"/>
      <c r="H846" s="1"/>
      <c r="I846" s="1"/>
      <c r="J846" s="1"/>
      <c r="K846" s="1"/>
      <c r="L846" s="1"/>
      <c r="M846" s="1"/>
      <c r="N846" s="1"/>
      <c r="O846" s="1"/>
      <c r="P846" s="1"/>
      <c r="Q846" s="1"/>
      <c r="R846" s="1"/>
      <c r="S846" s="1"/>
      <c r="T846" s="1"/>
      <c r="U846" s="1"/>
      <c r="V846" s="1"/>
      <c r="W846" s="1"/>
      <c r="X846" s="1"/>
      <c r="Y846" s="1"/>
      <c r="Z846" s="1"/>
    </row>
    <row r="847" spans="1:26" ht="13.5" customHeight="1" x14ac:dyDescent="0.2">
      <c r="A847" s="1"/>
      <c r="B847" s="1"/>
      <c r="C847" s="1"/>
      <c r="D847" s="2"/>
      <c r="E847" s="1"/>
      <c r="F847" s="1"/>
      <c r="G847" s="1"/>
      <c r="H847" s="1"/>
      <c r="I847" s="1"/>
      <c r="J847" s="1"/>
      <c r="K847" s="1"/>
      <c r="L847" s="1"/>
      <c r="M847" s="1"/>
      <c r="N847" s="1"/>
      <c r="O847" s="1"/>
      <c r="P847" s="1"/>
      <c r="Q847" s="1"/>
      <c r="R847" s="1"/>
      <c r="S847" s="1"/>
      <c r="T847" s="1"/>
      <c r="U847" s="1"/>
      <c r="V847" s="1"/>
      <c r="W847" s="1"/>
      <c r="X847" s="1"/>
      <c r="Y847" s="1"/>
      <c r="Z847" s="1"/>
    </row>
    <row r="848" spans="1:26" ht="13.5" customHeight="1" x14ac:dyDescent="0.2">
      <c r="A848" s="1"/>
      <c r="B848" s="1"/>
      <c r="C848" s="1"/>
      <c r="D848" s="2"/>
      <c r="E848" s="1"/>
      <c r="F848" s="1"/>
      <c r="G848" s="1"/>
      <c r="H848" s="1"/>
      <c r="I848" s="1"/>
      <c r="J848" s="1"/>
      <c r="K848" s="1"/>
      <c r="L848" s="1"/>
      <c r="M848" s="1"/>
      <c r="N848" s="1"/>
      <c r="O848" s="1"/>
      <c r="P848" s="1"/>
      <c r="Q848" s="1"/>
      <c r="R848" s="1"/>
      <c r="S848" s="1"/>
      <c r="T848" s="1"/>
      <c r="U848" s="1"/>
      <c r="V848" s="1"/>
      <c r="W848" s="1"/>
      <c r="X848" s="1"/>
      <c r="Y848" s="1"/>
      <c r="Z848" s="1"/>
    </row>
    <row r="849" spans="1:26" ht="13.5" customHeight="1" x14ac:dyDescent="0.2">
      <c r="A849" s="1"/>
      <c r="B849" s="1"/>
      <c r="C849" s="1"/>
      <c r="D849" s="2"/>
      <c r="E849" s="1"/>
      <c r="F849" s="1"/>
      <c r="G849" s="1"/>
      <c r="H849" s="1"/>
      <c r="I849" s="1"/>
      <c r="J849" s="1"/>
      <c r="K849" s="1"/>
      <c r="L849" s="1"/>
      <c r="M849" s="1"/>
      <c r="N849" s="1"/>
      <c r="O849" s="1"/>
      <c r="P849" s="1"/>
      <c r="Q849" s="1"/>
      <c r="R849" s="1"/>
      <c r="S849" s="1"/>
      <c r="T849" s="1"/>
      <c r="U849" s="1"/>
      <c r="V849" s="1"/>
      <c r="W849" s="1"/>
      <c r="X849" s="1"/>
      <c r="Y849" s="1"/>
      <c r="Z849" s="1"/>
    </row>
    <row r="850" spans="1:26" ht="13.5" customHeight="1" x14ac:dyDescent="0.2">
      <c r="A850" s="1"/>
      <c r="B850" s="1"/>
      <c r="C850" s="1"/>
      <c r="D850" s="2"/>
      <c r="E850" s="1"/>
      <c r="F850" s="1"/>
      <c r="G850" s="1"/>
      <c r="H850" s="1"/>
      <c r="I850" s="1"/>
      <c r="J850" s="1"/>
      <c r="K850" s="1"/>
      <c r="L850" s="1"/>
      <c r="M850" s="1"/>
      <c r="N850" s="1"/>
      <c r="O850" s="1"/>
      <c r="P850" s="1"/>
      <c r="Q850" s="1"/>
      <c r="R850" s="1"/>
      <c r="S850" s="1"/>
      <c r="T850" s="1"/>
      <c r="U850" s="1"/>
      <c r="V850" s="1"/>
      <c r="W850" s="1"/>
      <c r="X850" s="1"/>
      <c r="Y850" s="1"/>
      <c r="Z850" s="1"/>
    </row>
    <row r="851" spans="1:26" ht="13.5" customHeight="1" x14ac:dyDescent="0.2">
      <c r="A851" s="1"/>
      <c r="B851" s="1"/>
      <c r="C851" s="1"/>
      <c r="D851" s="2"/>
      <c r="E851" s="1"/>
      <c r="F851" s="1"/>
      <c r="G851" s="1"/>
      <c r="H851" s="1"/>
      <c r="I851" s="1"/>
      <c r="J851" s="1"/>
      <c r="K851" s="1"/>
      <c r="L851" s="1"/>
      <c r="M851" s="1"/>
      <c r="N851" s="1"/>
      <c r="O851" s="1"/>
      <c r="P851" s="1"/>
      <c r="Q851" s="1"/>
      <c r="R851" s="1"/>
      <c r="S851" s="1"/>
      <c r="T851" s="1"/>
      <c r="U851" s="1"/>
      <c r="V851" s="1"/>
      <c r="W851" s="1"/>
      <c r="X851" s="1"/>
      <c r="Y851" s="1"/>
      <c r="Z851" s="1"/>
    </row>
    <row r="852" spans="1:26" ht="13.5" customHeight="1" x14ac:dyDescent="0.2">
      <c r="A852" s="1"/>
      <c r="B852" s="1"/>
      <c r="C852" s="1"/>
      <c r="D852" s="2"/>
      <c r="E852" s="1"/>
      <c r="F852" s="1"/>
      <c r="G852" s="1"/>
      <c r="H852" s="1"/>
      <c r="I852" s="1"/>
      <c r="J852" s="1"/>
      <c r="K852" s="1"/>
      <c r="L852" s="1"/>
      <c r="M852" s="1"/>
      <c r="N852" s="1"/>
      <c r="O852" s="1"/>
      <c r="P852" s="1"/>
      <c r="Q852" s="1"/>
      <c r="R852" s="1"/>
      <c r="S852" s="1"/>
      <c r="T852" s="1"/>
      <c r="U852" s="1"/>
      <c r="V852" s="1"/>
      <c r="W852" s="1"/>
      <c r="X852" s="1"/>
      <c r="Y852" s="1"/>
      <c r="Z852" s="1"/>
    </row>
    <row r="853" spans="1:26" ht="13.5" customHeight="1" x14ac:dyDescent="0.2">
      <c r="A853" s="1"/>
      <c r="B853" s="1"/>
      <c r="C853" s="1"/>
      <c r="D853" s="2"/>
      <c r="E853" s="1"/>
      <c r="F853" s="1"/>
      <c r="G853" s="1"/>
      <c r="H853" s="1"/>
      <c r="I853" s="1"/>
      <c r="J853" s="1"/>
      <c r="K853" s="1"/>
      <c r="L853" s="1"/>
      <c r="M853" s="1"/>
      <c r="N853" s="1"/>
      <c r="O853" s="1"/>
      <c r="P853" s="1"/>
      <c r="Q853" s="1"/>
      <c r="R853" s="1"/>
      <c r="S853" s="1"/>
      <c r="T853" s="1"/>
      <c r="U853" s="1"/>
      <c r="V853" s="1"/>
      <c r="W853" s="1"/>
      <c r="X853" s="1"/>
      <c r="Y853" s="1"/>
      <c r="Z853" s="1"/>
    </row>
    <row r="854" spans="1:26" ht="13.5" customHeight="1" x14ac:dyDescent="0.2">
      <c r="A854" s="1"/>
      <c r="B854" s="1"/>
      <c r="C854" s="1"/>
      <c r="D854" s="2"/>
      <c r="E854" s="1"/>
      <c r="F854" s="1"/>
      <c r="G854" s="1"/>
      <c r="H854" s="1"/>
      <c r="I854" s="1"/>
      <c r="J854" s="1"/>
      <c r="K854" s="1"/>
      <c r="L854" s="1"/>
      <c r="M854" s="1"/>
      <c r="N854" s="1"/>
      <c r="O854" s="1"/>
      <c r="P854" s="1"/>
      <c r="Q854" s="1"/>
      <c r="R854" s="1"/>
      <c r="S854" s="1"/>
      <c r="T854" s="1"/>
      <c r="U854" s="1"/>
      <c r="V854" s="1"/>
      <c r="W854" s="1"/>
      <c r="X854" s="1"/>
      <c r="Y854" s="1"/>
      <c r="Z854" s="1"/>
    </row>
    <row r="855" spans="1:26" ht="13.5" customHeight="1" x14ac:dyDescent="0.2">
      <c r="A855" s="1"/>
      <c r="B855" s="1"/>
      <c r="C855" s="1"/>
      <c r="D855" s="2"/>
      <c r="E855" s="1"/>
      <c r="F855" s="1"/>
      <c r="G855" s="1"/>
      <c r="H855" s="1"/>
      <c r="I855" s="1"/>
      <c r="J855" s="1"/>
      <c r="K855" s="1"/>
      <c r="L855" s="1"/>
      <c r="M855" s="1"/>
      <c r="N855" s="1"/>
      <c r="O855" s="1"/>
      <c r="P855" s="1"/>
      <c r="Q855" s="1"/>
      <c r="R855" s="1"/>
      <c r="S855" s="1"/>
      <c r="T855" s="1"/>
      <c r="U855" s="1"/>
      <c r="V855" s="1"/>
      <c r="W855" s="1"/>
      <c r="X855" s="1"/>
      <c r="Y855" s="1"/>
      <c r="Z855" s="1"/>
    </row>
    <row r="856" spans="1:26" ht="13.5" customHeight="1" x14ac:dyDescent="0.2">
      <c r="A856" s="1"/>
      <c r="B856" s="1"/>
      <c r="C856" s="1"/>
      <c r="D856" s="2"/>
      <c r="E856" s="1"/>
      <c r="F856" s="1"/>
      <c r="G856" s="1"/>
      <c r="H856" s="1"/>
      <c r="I856" s="1"/>
      <c r="J856" s="1"/>
      <c r="K856" s="1"/>
      <c r="L856" s="1"/>
      <c r="M856" s="1"/>
      <c r="N856" s="1"/>
      <c r="O856" s="1"/>
      <c r="P856" s="1"/>
      <c r="Q856" s="1"/>
      <c r="R856" s="1"/>
      <c r="S856" s="1"/>
      <c r="T856" s="1"/>
      <c r="U856" s="1"/>
      <c r="V856" s="1"/>
      <c r="W856" s="1"/>
      <c r="X856" s="1"/>
      <c r="Y856" s="1"/>
      <c r="Z856" s="1"/>
    </row>
    <row r="857" spans="1:26" ht="13.5" customHeight="1" x14ac:dyDescent="0.2">
      <c r="A857" s="1"/>
      <c r="B857" s="1"/>
      <c r="C857" s="1"/>
      <c r="D857" s="2"/>
      <c r="E857" s="1"/>
      <c r="F857" s="1"/>
      <c r="G857" s="1"/>
      <c r="H857" s="1"/>
      <c r="I857" s="1"/>
      <c r="J857" s="1"/>
      <c r="K857" s="1"/>
      <c r="L857" s="1"/>
      <c r="M857" s="1"/>
      <c r="N857" s="1"/>
      <c r="O857" s="1"/>
      <c r="P857" s="1"/>
      <c r="Q857" s="1"/>
      <c r="R857" s="1"/>
      <c r="S857" s="1"/>
      <c r="T857" s="1"/>
      <c r="U857" s="1"/>
      <c r="V857" s="1"/>
      <c r="W857" s="1"/>
      <c r="X857" s="1"/>
      <c r="Y857" s="1"/>
      <c r="Z857" s="1"/>
    </row>
    <row r="858" spans="1:26" ht="13.5" customHeight="1" x14ac:dyDescent="0.2">
      <c r="A858" s="1"/>
      <c r="B858" s="1"/>
      <c r="C858" s="1"/>
      <c r="D858" s="2"/>
      <c r="E858" s="1"/>
      <c r="F858" s="1"/>
      <c r="G858" s="1"/>
      <c r="H858" s="1"/>
      <c r="I858" s="1"/>
      <c r="J858" s="1"/>
      <c r="K858" s="1"/>
      <c r="L858" s="1"/>
      <c r="M858" s="1"/>
      <c r="N858" s="1"/>
      <c r="O858" s="1"/>
      <c r="P858" s="1"/>
      <c r="Q858" s="1"/>
      <c r="R858" s="1"/>
      <c r="S858" s="1"/>
      <c r="T858" s="1"/>
      <c r="U858" s="1"/>
      <c r="V858" s="1"/>
      <c r="W858" s="1"/>
      <c r="X858" s="1"/>
      <c r="Y858" s="1"/>
      <c r="Z858" s="1"/>
    </row>
    <row r="859" spans="1:26" ht="13.5" customHeight="1" x14ac:dyDescent="0.2">
      <c r="A859" s="1"/>
      <c r="B859" s="1"/>
      <c r="C859" s="1"/>
      <c r="D859" s="2"/>
      <c r="E859" s="1"/>
      <c r="F859" s="1"/>
      <c r="G859" s="1"/>
      <c r="H859" s="1"/>
      <c r="I859" s="1"/>
      <c r="J859" s="1"/>
      <c r="K859" s="1"/>
      <c r="L859" s="1"/>
      <c r="M859" s="1"/>
      <c r="N859" s="1"/>
      <c r="O859" s="1"/>
      <c r="P859" s="1"/>
      <c r="Q859" s="1"/>
      <c r="R859" s="1"/>
      <c r="S859" s="1"/>
      <c r="T859" s="1"/>
      <c r="U859" s="1"/>
      <c r="V859" s="1"/>
      <c r="W859" s="1"/>
      <c r="X859" s="1"/>
      <c r="Y859" s="1"/>
      <c r="Z859" s="1"/>
    </row>
    <row r="860" spans="1:26" ht="13.5" customHeight="1" x14ac:dyDescent="0.2">
      <c r="A860" s="1"/>
      <c r="B860" s="1"/>
      <c r="C860" s="1"/>
      <c r="D860" s="2"/>
      <c r="E860" s="1"/>
      <c r="F860" s="1"/>
      <c r="G860" s="1"/>
      <c r="H860" s="1"/>
      <c r="I860" s="1"/>
      <c r="J860" s="1"/>
      <c r="K860" s="1"/>
      <c r="L860" s="1"/>
      <c r="M860" s="1"/>
      <c r="N860" s="1"/>
      <c r="O860" s="1"/>
      <c r="P860" s="1"/>
      <c r="Q860" s="1"/>
      <c r="R860" s="1"/>
      <c r="S860" s="1"/>
      <c r="T860" s="1"/>
      <c r="U860" s="1"/>
      <c r="V860" s="1"/>
      <c r="W860" s="1"/>
      <c r="X860" s="1"/>
      <c r="Y860" s="1"/>
      <c r="Z860" s="1"/>
    </row>
    <row r="861" spans="1:26" ht="13.5" customHeight="1" x14ac:dyDescent="0.2">
      <c r="A861" s="1"/>
      <c r="B861" s="1"/>
      <c r="C861" s="1"/>
      <c r="D861" s="2"/>
      <c r="E861" s="1"/>
      <c r="F861" s="1"/>
      <c r="G861" s="1"/>
      <c r="H861" s="1"/>
      <c r="I861" s="1"/>
      <c r="J861" s="1"/>
      <c r="K861" s="1"/>
      <c r="L861" s="1"/>
      <c r="M861" s="1"/>
      <c r="N861" s="1"/>
      <c r="O861" s="1"/>
      <c r="P861" s="1"/>
      <c r="Q861" s="1"/>
      <c r="R861" s="1"/>
      <c r="S861" s="1"/>
      <c r="T861" s="1"/>
      <c r="U861" s="1"/>
      <c r="V861" s="1"/>
      <c r="W861" s="1"/>
      <c r="X861" s="1"/>
      <c r="Y861" s="1"/>
      <c r="Z861" s="1"/>
    </row>
    <row r="862" spans="1:26" ht="13.5" customHeight="1" x14ac:dyDescent="0.2">
      <c r="A862" s="1"/>
      <c r="B862" s="1"/>
      <c r="C862" s="1"/>
      <c r="D862" s="2"/>
      <c r="E862" s="1"/>
      <c r="F862" s="1"/>
      <c r="G862" s="1"/>
      <c r="H862" s="1"/>
      <c r="I862" s="1"/>
      <c r="J862" s="1"/>
      <c r="K862" s="1"/>
      <c r="L862" s="1"/>
      <c r="M862" s="1"/>
      <c r="N862" s="1"/>
      <c r="O862" s="1"/>
      <c r="P862" s="1"/>
      <c r="Q862" s="1"/>
      <c r="R862" s="1"/>
      <c r="S862" s="1"/>
      <c r="T862" s="1"/>
      <c r="U862" s="1"/>
      <c r="V862" s="1"/>
      <c r="W862" s="1"/>
      <c r="X862" s="1"/>
      <c r="Y862" s="1"/>
      <c r="Z862" s="1"/>
    </row>
    <row r="863" spans="1:26" ht="13.5" customHeight="1" x14ac:dyDescent="0.2">
      <c r="A863" s="1"/>
      <c r="B863" s="1"/>
      <c r="C863" s="1"/>
      <c r="D863" s="2"/>
      <c r="E863" s="1"/>
      <c r="F863" s="1"/>
      <c r="G863" s="1"/>
      <c r="H863" s="1"/>
      <c r="I863" s="1"/>
      <c r="J863" s="1"/>
      <c r="K863" s="1"/>
      <c r="L863" s="1"/>
      <c r="M863" s="1"/>
      <c r="N863" s="1"/>
      <c r="O863" s="1"/>
      <c r="P863" s="1"/>
      <c r="Q863" s="1"/>
      <c r="R863" s="1"/>
      <c r="S863" s="1"/>
      <c r="T863" s="1"/>
      <c r="U863" s="1"/>
      <c r="V863" s="1"/>
      <c r="W863" s="1"/>
      <c r="X863" s="1"/>
      <c r="Y863" s="1"/>
      <c r="Z863" s="1"/>
    </row>
    <row r="864" spans="1:26" ht="13.5" customHeight="1" x14ac:dyDescent="0.2">
      <c r="A864" s="1"/>
      <c r="B864" s="1"/>
      <c r="C864" s="1"/>
      <c r="D864" s="2"/>
      <c r="E864" s="1"/>
      <c r="F864" s="1"/>
      <c r="G864" s="1"/>
      <c r="H864" s="1"/>
      <c r="I864" s="1"/>
      <c r="J864" s="1"/>
      <c r="K864" s="1"/>
      <c r="L864" s="1"/>
      <c r="M864" s="1"/>
      <c r="N864" s="1"/>
      <c r="O864" s="1"/>
      <c r="P864" s="1"/>
      <c r="Q864" s="1"/>
      <c r="R864" s="1"/>
      <c r="S864" s="1"/>
      <c r="T864" s="1"/>
      <c r="U864" s="1"/>
      <c r="V864" s="1"/>
      <c r="W864" s="1"/>
      <c r="X864" s="1"/>
      <c r="Y864" s="1"/>
      <c r="Z864" s="1"/>
    </row>
    <row r="865" spans="1:26" ht="13.5" customHeight="1" x14ac:dyDescent="0.2">
      <c r="A865" s="1"/>
      <c r="B865" s="1"/>
      <c r="C865" s="1"/>
      <c r="D865" s="2"/>
      <c r="E865" s="1"/>
      <c r="F865" s="1"/>
      <c r="G865" s="1"/>
      <c r="H865" s="1"/>
      <c r="I865" s="1"/>
      <c r="J865" s="1"/>
      <c r="K865" s="1"/>
      <c r="L865" s="1"/>
      <c r="M865" s="1"/>
      <c r="N865" s="1"/>
      <c r="O865" s="1"/>
      <c r="P865" s="1"/>
      <c r="Q865" s="1"/>
      <c r="R865" s="1"/>
      <c r="S865" s="1"/>
      <c r="T865" s="1"/>
      <c r="U865" s="1"/>
      <c r="V865" s="1"/>
      <c r="W865" s="1"/>
      <c r="X865" s="1"/>
      <c r="Y865" s="1"/>
      <c r="Z865" s="1"/>
    </row>
    <row r="866" spans="1:26" ht="13.5" customHeight="1" x14ac:dyDescent="0.2">
      <c r="A866" s="1"/>
      <c r="B866" s="1"/>
      <c r="C866" s="1"/>
      <c r="D866" s="2"/>
      <c r="E866" s="1"/>
      <c r="F866" s="1"/>
      <c r="G866" s="1"/>
      <c r="H866" s="1"/>
      <c r="I866" s="1"/>
      <c r="J866" s="1"/>
      <c r="K866" s="1"/>
      <c r="L866" s="1"/>
      <c r="M866" s="1"/>
      <c r="N866" s="1"/>
      <c r="O866" s="1"/>
      <c r="P866" s="1"/>
      <c r="Q866" s="1"/>
      <c r="R866" s="1"/>
      <c r="S866" s="1"/>
      <c r="T866" s="1"/>
      <c r="U866" s="1"/>
      <c r="V866" s="1"/>
      <c r="W866" s="1"/>
      <c r="X866" s="1"/>
      <c r="Y866" s="1"/>
      <c r="Z866" s="1"/>
    </row>
    <row r="867" spans="1:26" ht="13.5" customHeight="1" x14ac:dyDescent="0.2">
      <c r="A867" s="1"/>
      <c r="B867" s="1"/>
      <c r="C867" s="1"/>
      <c r="D867" s="2"/>
      <c r="E867" s="1"/>
      <c r="F867" s="1"/>
      <c r="G867" s="1"/>
      <c r="H867" s="1"/>
      <c r="I867" s="1"/>
      <c r="J867" s="1"/>
      <c r="K867" s="1"/>
      <c r="L867" s="1"/>
      <c r="M867" s="1"/>
      <c r="N867" s="1"/>
      <c r="O867" s="1"/>
      <c r="P867" s="1"/>
      <c r="Q867" s="1"/>
      <c r="R867" s="1"/>
      <c r="S867" s="1"/>
      <c r="T867" s="1"/>
      <c r="U867" s="1"/>
      <c r="V867" s="1"/>
      <c r="W867" s="1"/>
      <c r="X867" s="1"/>
      <c r="Y867" s="1"/>
      <c r="Z867" s="1"/>
    </row>
    <row r="868" spans="1:26" ht="13.5" customHeight="1" x14ac:dyDescent="0.2">
      <c r="A868" s="1"/>
      <c r="B868" s="1"/>
      <c r="C868" s="1"/>
      <c r="D868" s="2"/>
      <c r="E868" s="1"/>
      <c r="F868" s="1"/>
      <c r="G868" s="1"/>
      <c r="H868" s="1"/>
      <c r="I868" s="1"/>
      <c r="J868" s="1"/>
      <c r="K868" s="1"/>
      <c r="L868" s="1"/>
      <c r="M868" s="1"/>
      <c r="N868" s="1"/>
      <c r="O868" s="1"/>
      <c r="P868" s="1"/>
      <c r="Q868" s="1"/>
      <c r="R868" s="1"/>
      <c r="S868" s="1"/>
      <c r="T868" s="1"/>
      <c r="U868" s="1"/>
      <c r="V868" s="1"/>
      <c r="W868" s="1"/>
      <c r="X868" s="1"/>
      <c r="Y868" s="1"/>
      <c r="Z868" s="1"/>
    </row>
    <row r="869" spans="1:26" ht="13.5" customHeight="1" x14ac:dyDescent="0.2">
      <c r="A869" s="1"/>
      <c r="B869" s="1"/>
      <c r="C869" s="1"/>
      <c r="D869" s="2"/>
      <c r="E869" s="1"/>
      <c r="F869" s="1"/>
      <c r="G869" s="1"/>
      <c r="H869" s="1"/>
      <c r="I869" s="1"/>
      <c r="J869" s="1"/>
      <c r="K869" s="1"/>
      <c r="L869" s="1"/>
      <c r="M869" s="1"/>
      <c r="N869" s="1"/>
      <c r="O869" s="1"/>
      <c r="P869" s="1"/>
      <c r="Q869" s="1"/>
      <c r="R869" s="1"/>
      <c r="S869" s="1"/>
      <c r="T869" s="1"/>
      <c r="U869" s="1"/>
      <c r="V869" s="1"/>
      <c r="W869" s="1"/>
      <c r="X869" s="1"/>
      <c r="Y869" s="1"/>
      <c r="Z869" s="1"/>
    </row>
    <row r="870" spans="1:26" ht="13.5" customHeight="1" x14ac:dyDescent="0.2">
      <c r="A870" s="1"/>
      <c r="B870" s="1"/>
      <c r="C870" s="1"/>
      <c r="D870" s="2"/>
      <c r="E870" s="1"/>
      <c r="F870" s="1"/>
      <c r="G870" s="1"/>
      <c r="H870" s="1"/>
      <c r="I870" s="1"/>
      <c r="J870" s="1"/>
      <c r="K870" s="1"/>
      <c r="L870" s="1"/>
      <c r="M870" s="1"/>
      <c r="N870" s="1"/>
      <c r="O870" s="1"/>
      <c r="P870" s="1"/>
      <c r="Q870" s="1"/>
      <c r="R870" s="1"/>
      <c r="S870" s="1"/>
      <c r="T870" s="1"/>
      <c r="U870" s="1"/>
      <c r="V870" s="1"/>
      <c r="W870" s="1"/>
      <c r="X870" s="1"/>
      <c r="Y870" s="1"/>
      <c r="Z870" s="1"/>
    </row>
    <row r="871" spans="1:26" ht="13.5" customHeight="1" x14ac:dyDescent="0.2">
      <c r="A871" s="1"/>
      <c r="B871" s="1"/>
      <c r="C871" s="1"/>
      <c r="D871" s="2"/>
      <c r="E871" s="1"/>
      <c r="F871" s="1"/>
      <c r="G871" s="1"/>
      <c r="H871" s="1"/>
      <c r="I871" s="1"/>
      <c r="J871" s="1"/>
      <c r="K871" s="1"/>
      <c r="L871" s="1"/>
      <c r="M871" s="1"/>
      <c r="N871" s="1"/>
      <c r="O871" s="1"/>
      <c r="P871" s="1"/>
      <c r="Q871" s="1"/>
      <c r="R871" s="1"/>
      <c r="S871" s="1"/>
      <c r="T871" s="1"/>
      <c r="U871" s="1"/>
      <c r="V871" s="1"/>
      <c r="W871" s="1"/>
      <c r="X871" s="1"/>
      <c r="Y871" s="1"/>
      <c r="Z871" s="1"/>
    </row>
    <row r="872" spans="1:26" ht="13.5" customHeight="1" x14ac:dyDescent="0.2">
      <c r="A872" s="1"/>
      <c r="B872" s="1"/>
      <c r="C872" s="1"/>
      <c r="D872" s="2"/>
      <c r="E872" s="1"/>
      <c r="F872" s="1"/>
      <c r="G872" s="1"/>
      <c r="H872" s="1"/>
      <c r="I872" s="1"/>
      <c r="J872" s="1"/>
      <c r="K872" s="1"/>
      <c r="L872" s="1"/>
      <c r="M872" s="1"/>
      <c r="N872" s="1"/>
      <c r="O872" s="1"/>
      <c r="P872" s="1"/>
      <c r="Q872" s="1"/>
      <c r="R872" s="1"/>
      <c r="S872" s="1"/>
      <c r="T872" s="1"/>
      <c r="U872" s="1"/>
      <c r="V872" s="1"/>
      <c r="W872" s="1"/>
      <c r="X872" s="1"/>
      <c r="Y872" s="1"/>
      <c r="Z872" s="1"/>
    </row>
    <row r="873" spans="1:26" ht="13.5" customHeight="1" x14ac:dyDescent="0.2">
      <c r="A873" s="1"/>
      <c r="B873" s="1"/>
      <c r="C873" s="1"/>
      <c r="D873" s="2"/>
      <c r="E873" s="1"/>
      <c r="F873" s="1"/>
      <c r="G873" s="1"/>
      <c r="H873" s="1"/>
      <c r="I873" s="1"/>
      <c r="J873" s="1"/>
      <c r="K873" s="1"/>
      <c r="L873" s="1"/>
      <c r="M873" s="1"/>
      <c r="N873" s="1"/>
      <c r="O873" s="1"/>
      <c r="P873" s="1"/>
      <c r="Q873" s="1"/>
      <c r="R873" s="1"/>
      <c r="S873" s="1"/>
      <c r="T873" s="1"/>
      <c r="U873" s="1"/>
      <c r="V873" s="1"/>
      <c r="W873" s="1"/>
      <c r="X873" s="1"/>
      <c r="Y873" s="1"/>
      <c r="Z873" s="1"/>
    </row>
    <row r="874" spans="1:26" ht="13.5" customHeight="1" x14ac:dyDescent="0.2">
      <c r="A874" s="1"/>
      <c r="B874" s="1"/>
      <c r="C874" s="1"/>
      <c r="D874" s="2"/>
      <c r="E874" s="1"/>
      <c r="F874" s="1"/>
      <c r="G874" s="1"/>
      <c r="H874" s="1"/>
      <c r="I874" s="1"/>
      <c r="J874" s="1"/>
      <c r="K874" s="1"/>
      <c r="L874" s="1"/>
      <c r="M874" s="1"/>
      <c r="N874" s="1"/>
      <c r="O874" s="1"/>
      <c r="P874" s="1"/>
      <c r="Q874" s="1"/>
      <c r="R874" s="1"/>
      <c r="S874" s="1"/>
      <c r="T874" s="1"/>
      <c r="U874" s="1"/>
      <c r="V874" s="1"/>
      <c r="W874" s="1"/>
      <c r="X874" s="1"/>
      <c r="Y874" s="1"/>
      <c r="Z874" s="1"/>
    </row>
    <row r="875" spans="1:26" ht="13.5" customHeight="1" x14ac:dyDescent="0.2">
      <c r="A875" s="1"/>
      <c r="B875" s="1"/>
      <c r="C875" s="1"/>
      <c r="D875" s="2"/>
      <c r="E875" s="1"/>
      <c r="F875" s="1"/>
      <c r="G875" s="1"/>
      <c r="H875" s="1"/>
      <c r="I875" s="1"/>
      <c r="J875" s="1"/>
      <c r="K875" s="1"/>
      <c r="L875" s="1"/>
      <c r="M875" s="1"/>
      <c r="N875" s="1"/>
      <c r="O875" s="1"/>
      <c r="P875" s="1"/>
      <c r="Q875" s="1"/>
      <c r="R875" s="1"/>
      <c r="S875" s="1"/>
      <c r="T875" s="1"/>
      <c r="U875" s="1"/>
      <c r="V875" s="1"/>
      <c r="W875" s="1"/>
      <c r="X875" s="1"/>
      <c r="Y875" s="1"/>
      <c r="Z875" s="1"/>
    </row>
    <row r="876" spans="1:26" ht="13.5" customHeight="1" x14ac:dyDescent="0.2">
      <c r="A876" s="1"/>
      <c r="B876" s="1"/>
      <c r="C876" s="1"/>
      <c r="D876" s="2"/>
      <c r="E876" s="1"/>
      <c r="F876" s="1"/>
      <c r="G876" s="1"/>
      <c r="H876" s="1"/>
      <c r="I876" s="1"/>
      <c r="J876" s="1"/>
      <c r="K876" s="1"/>
      <c r="L876" s="1"/>
      <c r="M876" s="1"/>
      <c r="N876" s="1"/>
      <c r="O876" s="1"/>
      <c r="P876" s="1"/>
      <c r="Q876" s="1"/>
      <c r="R876" s="1"/>
      <c r="S876" s="1"/>
      <c r="T876" s="1"/>
      <c r="U876" s="1"/>
      <c r="V876" s="1"/>
      <c r="W876" s="1"/>
      <c r="X876" s="1"/>
      <c r="Y876" s="1"/>
      <c r="Z876" s="1"/>
    </row>
    <row r="877" spans="1:26" ht="13.5" customHeight="1" x14ac:dyDescent="0.2">
      <c r="A877" s="1"/>
      <c r="B877" s="1"/>
      <c r="C877" s="1"/>
      <c r="D877" s="2"/>
      <c r="E877" s="1"/>
      <c r="F877" s="1"/>
      <c r="G877" s="1"/>
      <c r="H877" s="1"/>
      <c r="I877" s="1"/>
      <c r="J877" s="1"/>
      <c r="K877" s="1"/>
      <c r="L877" s="1"/>
      <c r="M877" s="1"/>
      <c r="N877" s="1"/>
      <c r="O877" s="1"/>
      <c r="P877" s="1"/>
      <c r="Q877" s="1"/>
      <c r="R877" s="1"/>
      <c r="S877" s="1"/>
      <c r="T877" s="1"/>
      <c r="U877" s="1"/>
      <c r="V877" s="1"/>
      <c r="W877" s="1"/>
      <c r="X877" s="1"/>
      <c r="Y877" s="1"/>
      <c r="Z877" s="1"/>
    </row>
    <row r="878" spans="1:26" ht="13.5" customHeight="1" x14ac:dyDescent="0.2">
      <c r="A878" s="1"/>
      <c r="B878" s="1"/>
      <c r="C878" s="1"/>
      <c r="D878" s="2"/>
      <c r="E878" s="1"/>
      <c r="F878" s="1"/>
      <c r="G878" s="1"/>
      <c r="H878" s="1"/>
      <c r="I878" s="1"/>
      <c r="J878" s="1"/>
      <c r="K878" s="1"/>
      <c r="L878" s="1"/>
      <c r="M878" s="1"/>
      <c r="N878" s="1"/>
      <c r="O878" s="1"/>
      <c r="P878" s="1"/>
      <c r="Q878" s="1"/>
      <c r="R878" s="1"/>
      <c r="S878" s="1"/>
      <c r="T878" s="1"/>
      <c r="U878" s="1"/>
      <c r="V878" s="1"/>
      <c r="W878" s="1"/>
      <c r="X878" s="1"/>
      <c r="Y878" s="1"/>
      <c r="Z878" s="1"/>
    </row>
    <row r="879" spans="1:26" ht="13.5" customHeight="1" x14ac:dyDescent="0.2">
      <c r="A879" s="1"/>
      <c r="B879" s="1"/>
      <c r="C879" s="1"/>
      <c r="D879" s="2"/>
      <c r="E879" s="1"/>
      <c r="F879" s="1"/>
      <c r="G879" s="1"/>
      <c r="H879" s="1"/>
      <c r="I879" s="1"/>
      <c r="J879" s="1"/>
      <c r="K879" s="1"/>
      <c r="L879" s="1"/>
      <c r="M879" s="1"/>
      <c r="N879" s="1"/>
      <c r="O879" s="1"/>
      <c r="P879" s="1"/>
      <c r="Q879" s="1"/>
      <c r="R879" s="1"/>
      <c r="S879" s="1"/>
      <c r="T879" s="1"/>
      <c r="U879" s="1"/>
      <c r="V879" s="1"/>
      <c r="W879" s="1"/>
      <c r="X879" s="1"/>
      <c r="Y879" s="1"/>
      <c r="Z879" s="1"/>
    </row>
    <row r="880" spans="1:26" ht="13.5" customHeight="1" x14ac:dyDescent="0.2">
      <c r="A880" s="1"/>
      <c r="B880" s="1"/>
      <c r="C880" s="1"/>
      <c r="D880" s="2"/>
      <c r="E880" s="1"/>
      <c r="F880" s="1"/>
      <c r="G880" s="1"/>
      <c r="H880" s="1"/>
      <c r="I880" s="1"/>
      <c r="J880" s="1"/>
      <c r="K880" s="1"/>
      <c r="L880" s="1"/>
      <c r="M880" s="1"/>
      <c r="N880" s="1"/>
      <c r="O880" s="1"/>
      <c r="P880" s="1"/>
      <c r="Q880" s="1"/>
      <c r="R880" s="1"/>
      <c r="S880" s="1"/>
      <c r="T880" s="1"/>
      <c r="U880" s="1"/>
      <c r="V880" s="1"/>
      <c r="W880" s="1"/>
      <c r="X880" s="1"/>
      <c r="Y880" s="1"/>
      <c r="Z880" s="1"/>
    </row>
    <row r="881" spans="1:26" ht="13.5" customHeight="1" x14ac:dyDescent="0.2">
      <c r="A881" s="1"/>
      <c r="B881" s="1"/>
      <c r="C881" s="1"/>
      <c r="D881" s="2"/>
      <c r="E881" s="1"/>
      <c r="F881" s="1"/>
      <c r="G881" s="1"/>
      <c r="H881" s="1"/>
      <c r="I881" s="1"/>
      <c r="J881" s="1"/>
      <c r="K881" s="1"/>
      <c r="L881" s="1"/>
      <c r="M881" s="1"/>
      <c r="N881" s="1"/>
      <c r="O881" s="1"/>
      <c r="P881" s="1"/>
      <c r="Q881" s="1"/>
      <c r="R881" s="1"/>
      <c r="S881" s="1"/>
      <c r="T881" s="1"/>
      <c r="U881" s="1"/>
      <c r="V881" s="1"/>
      <c r="W881" s="1"/>
      <c r="X881" s="1"/>
      <c r="Y881" s="1"/>
      <c r="Z881" s="1"/>
    </row>
    <row r="882" spans="1:26" ht="13.5" customHeight="1" x14ac:dyDescent="0.2">
      <c r="A882" s="1"/>
      <c r="B882" s="1"/>
      <c r="C882" s="1"/>
      <c r="D882" s="2"/>
      <c r="E882" s="1"/>
      <c r="F882" s="1"/>
      <c r="G882" s="1"/>
      <c r="H882" s="1"/>
      <c r="I882" s="1"/>
      <c r="J882" s="1"/>
      <c r="K882" s="1"/>
      <c r="L882" s="1"/>
      <c r="M882" s="1"/>
      <c r="N882" s="1"/>
      <c r="O882" s="1"/>
      <c r="P882" s="1"/>
      <c r="Q882" s="1"/>
      <c r="R882" s="1"/>
      <c r="S882" s="1"/>
      <c r="T882" s="1"/>
      <c r="U882" s="1"/>
      <c r="V882" s="1"/>
      <c r="W882" s="1"/>
      <c r="X882" s="1"/>
      <c r="Y882" s="1"/>
      <c r="Z882" s="1"/>
    </row>
    <row r="883" spans="1:26" ht="13.5" customHeight="1" x14ac:dyDescent="0.2">
      <c r="A883" s="1"/>
      <c r="B883" s="1"/>
      <c r="C883" s="1"/>
      <c r="D883" s="2"/>
      <c r="E883" s="1"/>
      <c r="F883" s="1"/>
      <c r="G883" s="1"/>
      <c r="H883" s="1"/>
      <c r="I883" s="1"/>
      <c r="J883" s="1"/>
      <c r="K883" s="1"/>
      <c r="L883" s="1"/>
      <c r="M883" s="1"/>
      <c r="N883" s="1"/>
      <c r="O883" s="1"/>
      <c r="P883" s="1"/>
      <c r="Q883" s="1"/>
      <c r="R883" s="1"/>
      <c r="S883" s="1"/>
      <c r="T883" s="1"/>
      <c r="U883" s="1"/>
      <c r="V883" s="1"/>
      <c r="W883" s="1"/>
      <c r="X883" s="1"/>
      <c r="Y883" s="1"/>
      <c r="Z883" s="1"/>
    </row>
    <row r="884" spans="1:26" ht="13.5" customHeight="1" x14ac:dyDescent="0.2">
      <c r="A884" s="1"/>
      <c r="B884" s="1"/>
      <c r="C884" s="1"/>
      <c r="D884" s="2"/>
      <c r="E884" s="1"/>
      <c r="F884" s="1"/>
      <c r="G884" s="1"/>
      <c r="H884" s="1"/>
      <c r="I884" s="1"/>
      <c r="J884" s="1"/>
      <c r="K884" s="1"/>
      <c r="L884" s="1"/>
      <c r="M884" s="1"/>
      <c r="N884" s="1"/>
      <c r="O884" s="1"/>
      <c r="P884" s="1"/>
      <c r="Q884" s="1"/>
      <c r="R884" s="1"/>
      <c r="S884" s="1"/>
      <c r="T884" s="1"/>
      <c r="U884" s="1"/>
      <c r="V884" s="1"/>
      <c r="W884" s="1"/>
      <c r="X884" s="1"/>
      <c r="Y884" s="1"/>
      <c r="Z884" s="1"/>
    </row>
    <row r="885" spans="1:26" ht="13.5" customHeight="1" x14ac:dyDescent="0.2">
      <c r="A885" s="1"/>
      <c r="B885" s="1"/>
      <c r="C885" s="1"/>
      <c r="D885" s="2"/>
      <c r="E885" s="1"/>
      <c r="F885" s="1"/>
      <c r="G885" s="1"/>
      <c r="H885" s="1"/>
      <c r="I885" s="1"/>
      <c r="J885" s="1"/>
      <c r="K885" s="1"/>
      <c r="L885" s="1"/>
      <c r="M885" s="1"/>
      <c r="N885" s="1"/>
      <c r="O885" s="1"/>
      <c r="P885" s="1"/>
      <c r="Q885" s="1"/>
      <c r="R885" s="1"/>
      <c r="S885" s="1"/>
      <c r="T885" s="1"/>
      <c r="U885" s="1"/>
      <c r="V885" s="1"/>
      <c r="W885" s="1"/>
      <c r="X885" s="1"/>
      <c r="Y885" s="1"/>
      <c r="Z885" s="1"/>
    </row>
    <row r="886" spans="1:26" ht="13.5" customHeight="1" x14ac:dyDescent="0.2">
      <c r="A886" s="1"/>
      <c r="B886" s="1"/>
      <c r="C886" s="1"/>
      <c r="D886" s="2"/>
      <c r="E886" s="1"/>
      <c r="F886" s="1"/>
      <c r="G886" s="1"/>
      <c r="H886" s="1"/>
      <c r="I886" s="1"/>
      <c r="J886" s="1"/>
      <c r="K886" s="1"/>
      <c r="L886" s="1"/>
      <c r="M886" s="1"/>
      <c r="N886" s="1"/>
      <c r="O886" s="1"/>
      <c r="P886" s="1"/>
      <c r="Q886" s="1"/>
      <c r="R886" s="1"/>
      <c r="S886" s="1"/>
      <c r="T886" s="1"/>
      <c r="U886" s="1"/>
      <c r="V886" s="1"/>
      <c r="W886" s="1"/>
      <c r="X886" s="1"/>
      <c r="Y886" s="1"/>
      <c r="Z886" s="1"/>
    </row>
    <row r="887" spans="1:26" ht="13.5" customHeight="1" x14ac:dyDescent="0.2">
      <c r="A887" s="1"/>
      <c r="B887" s="1"/>
      <c r="C887" s="1"/>
      <c r="D887" s="2"/>
      <c r="E887" s="1"/>
      <c r="F887" s="1"/>
      <c r="G887" s="1"/>
      <c r="H887" s="1"/>
      <c r="I887" s="1"/>
      <c r="J887" s="1"/>
      <c r="K887" s="1"/>
      <c r="L887" s="1"/>
      <c r="M887" s="1"/>
      <c r="N887" s="1"/>
      <c r="O887" s="1"/>
      <c r="P887" s="1"/>
      <c r="Q887" s="1"/>
      <c r="R887" s="1"/>
      <c r="S887" s="1"/>
      <c r="T887" s="1"/>
      <c r="U887" s="1"/>
      <c r="V887" s="1"/>
      <c r="W887" s="1"/>
      <c r="X887" s="1"/>
      <c r="Y887" s="1"/>
      <c r="Z887" s="1"/>
    </row>
    <row r="888" spans="1:26" ht="13.5" customHeight="1" x14ac:dyDescent="0.2">
      <c r="A888" s="1"/>
      <c r="B888" s="1"/>
      <c r="C888" s="1"/>
      <c r="D888" s="2"/>
      <c r="E888" s="1"/>
      <c r="F888" s="1"/>
      <c r="G888" s="1"/>
      <c r="H888" s="1"/>
      <c r="I888" s="1"/>
      <c r="J888" s="1"/>
      <c r="K888" s="1"/>
      <c r="L888" s="1"/>
      <c r="M888" s="1"/>
      <c r="N888" s="1"/>
      <c r="O888" s="1"/>
      <c r="P888" s="1"/>
      <c r="Q888" s="1"/>
      <c r="R888" s="1"/>
      <c r="S888" s="1"/>
      <c r="T888" s="1"/>
      <c r="U888" s="1"/>
      <c r="V888" s="1"/>
      <c r="W888" s="1"/>
      <c r="X888" s="1"/>
      <c r="Y888" s="1"/>
      <c r="Z888" s="1"/>
    </row>
    <row r="889" spans="1:26" ht="13.5" customHeight="1" x14ac:dyDescent="0.2">
      <c r="A889" s="1"/>
      <c r="B889" s="1"/>
      <c r="C889" s="1"/>
      <c r="D889" s="2"/>
      <c r="E889" s="1"/>
      <c r="F889" s="1"/>
      <c r="G889" s="1"/>
      <c r="H889" s="1"/>
      <c r="I889" s="1"/>
      <c r="J889" s="1"/>
      <c r="K889" s="1"/>
      <c r="L889" s="1"/>
      <c r="M889" s="1"/>
      <c r="N889" s="1"/>
      <c r="O889" s="1"/>
      <c r="P889" s="1"/>
      <c r="Q889" s="1"/>
      <c r="R889" s="1"/>
      <c r="S889" s="1"/>
      <c r="T889" s="1"/>
      <c r="U889" s="1"/>
      <c r="V889" s="1"/>
      <c r="W889" s="1"/>
      <c r="X889" s="1"/>
      <c r="Y889" s="1"/>
      <c r="Z889" s="1"/>
    </row>
    <row r="890" spans="1:26" ht="13.5" customHeight="1" x14ac:dyDescent="0.2">
      <c r="A890" s="1"/>
      <c r="B890" s="1"/>
      <c r="C890" s="1"/>
      <c r="D890" s="2"/>
      <c r="E890" s="1"/>
      <c r="F890" s="1"/>
      <c r="G890" s="1"/>
      <c r="H890" s="1"/>
      <c r="I890" s="1"/>
      <c r="J890" s="1"/>
      <c r="K890" s="1"/>
      <c r="L890" s="1"/>
      <c r="M890" s="1"/>
      <c r="N890" s="1"/>
      <c r="O890" s="1"/>
      <c r="P890" s="1"/>
      <c r="Q890" s="1"/>
      <c r="R890" s="1"/>
      <c r="S890" s="1"/>
      <c r="T890" s="1"/>
      <c r="U890" s="1"/>
      <c r="V890" s="1"/>
      <c r="W890" s="1"/>
      <c r="X890" s="1"/>
      <c r="Y890" s="1"/>
      <c r="Z890" s="1"/>
    </row>
    <row r="891" spans="1:26" ht="13.5" customHeight="1" x14ac:dyDescent="0.2">
      <c r="A891" s="1"/>
      <c r="B891" s="1"/>
      <c r="C891" s="1"/>
      <c r="D891" s="2"/>
      <c r="E891" s="1"/>
      <c r="F891" s="1"/>
      <c r="G891" s="1"/>
      <c r="H891" s="1"/>
      <c r="I891" s="1"/>
      <c r="J891" s="1"/>
      <c r="K891" s="1"/>
      <c r="L891" s="1"/>
      <c r="M891" s="1"/>
      <c r="N891" s="1"/>
      <c r="O891" s="1"/>
      <c r="P891" s="1"/>
      <c r="Q891" s="1"/>
      <c r="R891" s="1"/>
      <c r="S891" s="1"/>
      <c r="T891" s="1"/>
      <c r="U891" s="1"/>
      <c r="V891" s="1"/>
      <c r="W891" s="1"/>
      <c r="X891" s="1"/>
      <c r="Y891" s="1"/>
      <c r="Z891" s="1"/>
    </row>
    <row r="892" spans="1:26" ht="13.5" customHeight="1" x14ac:dyDescent="0.2">
      <c r="A892" s="1"/>
      <c r="B892" s="1"/>
      <c r="C892" s="1"/>
      <c r="D892" s="2"/>
      <c r="E892" s="1"/>
      <c r="F892" s="1"/>
      <c r="G892" s="1"/>
      <c r="H892" s="1"/>
      <c r="I892" s="1"/>
      <c r="J892" s="1"/>
      <c r="K892" s="1"/>
      <c r="L892" s="1"/>
      <c r="M892" s="1"/>
      <c r="N892" s="1"/>
      <c r="O892" s="1"/>
      <c r="P892" s="1"/>
      <c r="Q892" s="1"/>
      <c r="R892" s="1"/>
      <c r="S892" s="1"/>
      <c r="T892" s="1"/>
      <c r="U892" s="1"/>
      <c r="V892" s="1"/>
      <c r="W892" s="1"/>
      <c r="X892" s="1"/>
      <c r="Y892" s="1"/>
      <c r="Z892" s="1"/>
    </row>
    <row r="893" spans="1:26" ht="13.5" customHeight="1" x14ac:dyDescent="0.2">
      <c r="A893" s="1"/>
      <c r="B893" s="1"/>
      <c r="C893" s="1"/>
      <c r="D893" s="2"/>
      <c r="E893" s="1"/>
      <c r="F893" s="1"/>
      <c r="G893" s="1"/>
      <c r="H893" s="1"/>
      <c r="I893" s="1"/>
      <c r="J893" s="1"/>
      <c r="K893" s="1"/>
      <c r="L893" s="1"/>
      <c r="M893" s="1"/>
      <c r="N893" s="1"/>
      <c r="O893" s="1"/>
      <c r="P893" s="1"/>
      <c r="Q893" s="1"/>
      <c r="R893" s="1"/>
      <c r="S893" s="1"/>
      <c r="T893" s="1"/>
      <c r="U893" s="1"/>
      <c r="V893" s="1"/>
      <c r="W893" s="1"/>
      <c r="X893" s="1"/>
      <c r="Y893" s="1"/>
      <c r="Z893" s="1"/>
    </row>
    <row r="894" spans="1:26" ht="13.5" customHeight="1" x14ac:dyDescent="0.2">
      <c r="A894" s="1"/>
      <c r="B894" s="1"/>
      <c r="C894" s="1"/>
      <c r="D894" s="2"/>
      <c r="E894" s="1"/>
      <c r="F894" s="1"/>
      <c r="G894" s="1"/>
      <c r="H894" s="1"/>
      <c r="I894" s="1"/>
      <c r="J894" s="1"/>
      <c r="K894" s="1"/>
      <c r="L894" s="1"/>
      <c r="M894" s="1"/>
      <c r="N894" s="1"/>
      <c r="O894" s="1"/>
      <c r="P894" s="1"/>
      <c r="Q894" s="1"/>
      <c r="R894" s="1"/>
      <c r="S894" s="1"/>
      <c r="T894" s="1"/>
      <c r="U894" s="1"/>
      <c r="V894" s="1"/>
      <c r="W894" s="1"/>
      <c r="X894" s="1"/>
      <c r="Y894" s="1"/>
      <c r="Z894" s="1"/>
    </row>
    <row r="895" spans="1:26" ht="13.5" customHeight="1" x14ac:dyDescent="0.2">
      <c r="A895" s="1"/>
      <c r="B895" s="1"/>
      <c r="C895" s="1"/>
      <c r="D895" s="2"/>
      <c r="E895" s="1"/>
      <c r="F895" s="1"/>
      <c r="G895" s="1"/>
      <c r="H895" s="1"/>
      <c r="I895" s="1"/>
      <c r="J895" s="1"/>
      <c r="K895" s="1"/>
      <c r="L895" s="1"/>
      <c r="M895" s="1"/>
      <c r="N895" s="1"/>
      <c r="O895" s="1"/>
      <c r="P895" s="1"/>
      <c r="Q895" s="1"/>
      <c r="R895" s="1"/>
      <c r="S895" s="1"/>
      <c r="T895" s="1"/>
      <c r="U895" s="1"/>
      <c r="V895" s="1"/>
      <c r="W895" s="1"/>
      <c r="X895" s="1"/>
      <c r="Y895" s="1"/>
      <c r="Z895" s="1"/>
    </row>
    <row r="896" spans="1:26" ht="13.5" customHeight="1" x14ac:dyDescent="0.2">
      <c r="A896" s="1"/>
      <c r="B896" s="1"/>
      <c r="C896" s="1"/>
      <c r="D896" s="2"/>
      <c r="E896" s="1"/>
      <c r="F896" s="1"/>
      <c r="G896" s="1"/>
      <c r="H896" s="1"/>
      <c r="I896" s="1"/>
      <c r="J896" s="1"/>
      <c r="K896" s="1"/>
      <c r="L896" s="1"/>
      <c r="M896" s="1"/>
      <c r="N896" s="1"/>
      <c r="O896" s="1"/>
      <c r="P896" s="1"/>
      <c r="Q896" s="1"/>
      <c r="R896" s="1"/>
      <c r="S896" s="1"/>
      <c r="T896" s="1"/>
      <c r="U896" s="1"/>
      <c r="V896" s="1"/>
      <c r="W896" s="1"/>
      <c r="X896" s="1"/>
      <c r="Y896" s="1"/>
      <c r="Z896" s="1"/>
    </row>
    <row r="897" spans="1:26" ht="13.5" customHeight="1" x14ac:dyDescent="0.2">
      <c r="A897" s="1"/>
      <c r="B897" s="1"/>
      <c r="C897" s="1"/>
      <c r="D897" s="2"/>
      <c r="E897" s="1"/>
      <c r="F897" s="1"/>
      <c r="G897" s="1"/>
      <c r="H897" s="1"/>
      <c r="I897" s="1"/>
      <c r="J897" s="1"/>
      <c r="K897" s="1"/>
      <c r="L897" s="1"/>
      <c r="M897" s="1"/>
      <c r="N897" s="1"/>
      <c r="O897" s="1"/>
      <c r="P897" s="1"/>
      <c r="Q897" s="1"/>
      <c r="R897" s="1"/>
      <c r="S897" s="1"/>
      <c r="T897" s="1"/>
      <c r="U897" s="1"/>
      <c r="V897" s="1"/>
      <c r="W897" s="1"/>
      <c r="X897" s="1"/>
      <c r="Y897" s="1"/>
      <c r="Z897" s="1"/>
    </row>
    <row r="898" spans="1:26" ht="13.5" customHeight="1" x14ac:dyDescent="0.2">
      <c r="A898" s="1"/>
      <c r="B898" s="1"/>
      <c r="C898" s="1"/>
      <c r="D898" s="2"/>
      <c r="E898" s="1"/>
      <c r="F898" s="1"/>
      <c r="G898" s="1"/>
      <c r="H898" s="1"/>
      <c r="I898" s="1"/>
      <c r="J898" s="1"/>
      <c r="K898" s="1"/>
      <c r="L898" s="1"/>
      <c r="M898" s="1"/>
      <c r="N898" s="1"/>
      <c r="O898" s="1"/>
      <c r="P898" s="1"/>
      <c r="Q898" s="1"/>
      <c r="R898" s="1"/>
      <c r="S898" s="1"/>
      <c r="T898" s="1"/>
      <c r="U898" s="1"/>
      <c r="V898" s="1"/>
      <c r="W898" s="1"/>
      <c r="X898" s="1"/>
      <c r="Y898" s="1"/>
      <c r="Z898" s="1"/>
    </row>
    <row r="899" spans="1:26" ht="13.5" customHeight="1" x14ac:dyDescent="0.2">
      <c r="A899" s="1"/>
      <c r="B899" s="1"/>
      <c r="C899" s="1"/>
      <c r="D899" s="2"/>
      <c r="E899" s="1"/>
      <c r="F899" s="1"/>
      <c r="G899" s="1"/>
      <c r="H899" s="1"/>
      <c r="I899" s="1"/>
      <c r="J899" s="1"/>
      <c r="K899" s="1"/>
      <c r="L899" s="1"/>
      <c r="M899" s="1"/>
      <c r="N899" s="1"/>
      <c r="O899" s="1"/>
      <c r="P899" s="1"/>
      <c r="Q899" s="1"/>
      <c r="R899" s="1"/>
      <c r="S899" s="1"/>
      <c r="T899" s="1"/>
      <c r="U899" s="1"/>
      <c r="V899" s="1"/>
      <c r="W899" s="1"/>
      <c r="X899" s="1"/>
      <c r="Y899" s="1"/>
      <c r="Z899" s="1"/>
    </row>
    <row r="900" spans="1:26" ht="13.5" customHeight="1" x14ac:dyDescent="0.2">
      <c r="A900" s="1"/>
      <c r="B900" s="1"/>
      <c r="C900" s="1"/>
      <c r="D900" s="2"/>
      <c r="E900" s="1"/>
      <c r="F900" s="1"/>
      <c r="G900" s="1"/>
      <c r="H900" s="1"/>
      <c r="I900" s="1"/>
      <c r="J900" s="1"/>
      <c r="K900" s="1"/>
      <c r="L900" s="1"/>
      <c r="M900" s="1"/>
      <c r="N900" s="1"/>
      <c r="O900" s="1"/>
      <c r="P900" s="1"/>
      <c r="Q900" s="1"/>
      <c r="R900" s="1"/>
      <c r="S900" s="1"/>
      <c r="T900" s="1"/>
      <c r="U900" s="1"/>
      <c r="V900" s="1"/>
      <c r="W900" s="1"/>
      <c r="X900" s="1"/>
      <c r="Y900" s="1"/>
      <c r="Z900" s="1"/>
    </row>
    <row r="901" spans="1:26" ht="13.5" customHeight="1" x14ac:dyDescent="0.2">
      <c r="A901" s="1"/>
      <c r="B901" s="1"/>
      <c r="C901" s="1"/>
      <c r="D901" s="2"/>
      <c r="E901" s="1"/>
      <c r="F901" s="1"/>
      <c r="G901" s="1"/>
      <c r="H901" s="1"/>
      <c r="I901" s="1"/>
      <c r="J901" s="1"/>
      <c r="K901" s="1"/>
      <c r="L901" s="1"/>
      <c r="M901" s="1"/>
      <c r="N901" s="1"/>
      <c r="O901" s="1"/>
      <c r="P901" s="1"/>
      <c r="Q901" s="1"/>
      <c r="R901" s="1"/>
      <c r="S901" s="1"/>
      <c r="T901" s="1"/>
      <c r="U901" s="1"/>
      <c r="V901" s="1"/>
      <c r="W901" s="1"/>
      <c r="X901" s="1"/>
      <c r="Y901" s="1"/>
      <c r="Z901" s="1"/>
    </row>
    <row r="902" spans="1:26" ht="13.5" customHeight="1" x14ac:dyDescent="0.2">
      <c r="A902" s="1"/>
      <c r="B902" s="1"/>
      <c r="C902" s="1"/>
      <c r="D902" s="2"/>
      <c r="E902" s="1"/>
      <c r="F902" s="1"/>
      <c r="G902" s="1"/>
      <c r="H902" s="1"/>
      <c r="I902" s="1"/>
      <c r="J902" s="1"/>
      <c r="K902" s="1"/>
      <c r="L902" s="1"/>
      <c r="M902" s="1"/>
      <c r="N902" s="1"/>
      <c r="O902" s="1"/>
      <c r="P902" s="1"/>
      <c r="Q902" s="1"/>
      <c r="R902" s="1"/>
      <c r="S902" s="1"/>
      <c r="T902" s="1"/>
      <c r="U902" s="1"/>
      <c r="V902" s="1"/>
      <c r="W902" s="1"/>
      <c r="X902" s="1"/>
      <c r="Y902" s="1"/>
      <c r="Z902" s="1"/>
    </row>
    <row r="903" spans="1:26" ht="13.5" customHeight="1" x14ac:dyDescent="0.2">
      <c r="A903" s="1"/>
      <c r="B903" s="1"/>
      <c r="C903" s="1"/>
      <c r="D903" s="2"/>
      <c r="E903" s="1"/>
      <c r="F903" s="1"/>
      <c r="G903" s="1"/>
      <c r="H903" s="1"/>
      <c r="I903" s="1"/>
      <c r="J903" s="1"/>
      <c r="K903" s="1"/>
      <c r="L903" s="1"/>
      <c r="M903" s="1"/>
      <c r="N903" s="1"/>
      <c r="O903" s="1"/>
      <c r="P903" s="1"/>
      <c r="Q903" s="1"/>
      <c r="R903" s="1"/>
      <c r="S903" s="1"/>
      <c r="T903" s="1"/>
      <c r="U903" s="1"/>
      <c r="V903" s="1"/>
      <c r="W903" s="1"/>
      <c r="X903" s="1"/>
      <c r="Y903" s="1"/>
      <c r="Z903" s="1"/>
    </row>
    <row r="904" spans="1:26" ht="13.5" customHeight="1" x14ac:dyDescent="0.2">
      <c r="A904" s="1"/>
      <c r="B904" s="1"/>
      <c r="C904" s="1"/>
      <c r="D904" s="2"/>
      <c r="E904" s="1"/>
      <c r="F904" s="1"/>
      <c r="G904" s="1"/>
      <c r="H904" s="1"/>
      <c r="I904" s="1"/>
      <c r="J904" s="1"/>
      <c r="K904" s="1"/>
      <c r="L904" s="1"/>
      <c r="M904" s="1"/>
      <c r="N904" s="1"/>
      <c r="O904" s="1"/>
      <c r="P904" s="1"/>
      <c r="Q904" s="1"/>
      <c r="R904" s="1"/>
      <c r="S904" s="1"/>
      <c r="T904" s="1"/>
      <c r="U904" s="1"/>
      <c r="V904" s="1"/>
      <c r="W904" s="1"/>
      <c r="X904" s="1"/>
      <c r="Y904" s="1"/>
      <c r="Z904" s="1"/>
    </row>
    <row r="905" spans="1:26" ht="13.5" customHeight="1" x14ac:dyDescent="0.2">
      <c r="A905" s="1"/>
      <c r="B905" s="1"/>
      <c r="C905" s="1"/>
      <c r="D905" s="2"/>
      <c r="E905" s="1"/>
      <c r="F905" s="1"/>
      <c r="G905" s="1"/>
      <c r="H905" s="1"/>
      <c r="I905" s="1"/>
      <c r="J905" s="1"/>
      <c r="K905" s="1"/>
      <c r="L905" s="1"/>
      <c r="M905" s="1"/>
      <c r="N905" s="1"/>
      <c r="O905" s="1"/>
      <c r="P905" s="1"/>
      <c r="Q905" s="1"/>
      <c r="R905" s="1"/>
      <c r="S905" s="1"/>
      <c r="T905" s="1"/>
      <c r="U905" s="1"/>
      <c r="V905" s="1"/>
      <c r="W905" s="1"/>
      <c r="X905" s="1"/>
      <c r="Y905" s="1"/>
      <c r="Z905" s="1"/>
    </row>
    <row r="906" spans="1:26" ht="13.5" customHeight="1" x14ac:dyDescent="0.2">
      <c r="A906" s="1"/>
      <c r="B906" s="1"/>
      <c r="C906" s="1"/>
      <c r="D906" s="2"/>
      <c r="E906" s="1"/>
      <c r="F906" s="1"/>
      <c r="G906" s="1"/>
      <c r="H906" s="1"/>
      <c r="I906" s="1"/>
      <c r="J906" s="1"/>
      <c r="K906" s="1"/>
      <c r="L906" s="1"/>
      <c r="M906" s="1"/>
      <c r="N906" s="1"/>
      <c r="O906" s="1"/>
      <c r="P906" s="1"/>
      <c r="Q906" s="1"/>
      <c r="R906" s="1"/>
      <c r="S906" s="1"/>
      <c r="T906" s="1"/>
      <c r="U906" s="1"/>
      <c r="V906" s="1"/>
      <c r="W906" s="1"/>
      <c r="X906" s="1"/>
      <c r="Y906" s="1"/>
      <c r="Z906" s="1"/>
    </row>
    <row r="907" spans="1:26" ht="13.5" customHeight="1" x14ac:dyDescent="0.2">
      <c r="A907" s="1"/>
      <c r="B907" s="1"/>
      <c r="C907" s="1"/>
      <c r="D907" s="2"/>
      <c r="E907" s="1"/>
      <c r="F907" s="1"/>
      <c r="G907" s="1"/>
      <c r="H907" s="1"/>
      <c r="I907" s="1"/>
      <c r="J907" s="1"/>
      <c r="K907" s="1"/>
      <c r="L907" s="1"/>
      <c r="M907" s="1"/>
      <c r="N907" s="1"/>
      <c r="O907" s="1"/>
      <c r="P907" s="1"/>
      <c r="Q907" s="1"/>
      <c r="R907" s="1"/>
      <c r="S907" s="1"/>
      <c r="T907" s="1"/>
      <c r="U907" s="1"/>
      <c r="V907" s="1"/>
      <c r="W907" s="1"/>
      <c r="X907" s="1"/>
      <c r="Y907" s="1"/>
      <c r="Z907" s="1"/>
    </row>
    <row r="908" spans="1:26" ht="13.5" customHeight="1" x14ac:dyDescent="0.2">
      <c r="A908" s="1"/>
      <c r="B908" s="1"/>
      <c r="C908" s="1"/>
      <c r="D908" s="2"/>
      <c r="E908" s="1"/>
      <c r="F908" s="1"/>
      <c r="G908" s="1"/>
      <c r="H908" s="1"/>
      <c r="I908" s="1"/>
      <c r="J908" s="1"/>
      <c r="K908" s="1"/>
      <c r="L908" s="1"/>
      <c r="M908" s="1"/>
      <c r="N908" s="1"/>
      <c r="O908" s="1"/>
      <c r="P908" s="1"/>
      <c r="Q908" s="1"/>
      <c r="R908" s="1"/>
      <c r="S908" s="1"/>
      <c r="T908" s="1"/>
      <c r="U908" s="1"/>
      <c r="V908" s="1"/>
      <c r="W908" s="1"/>
      <c r="X908" s="1"/>
      <c r="Y908" s="1"/>
      <c r="Z908" s="1"/>
    </row>
    <row r="909" spans="1:26" ht="13.5" customHeight="1" x14ac:dyDescent="0.2">
      <c r="A909" s="1"/>
      <c r="B909" s="1"/>
      <c r="C909" s="1"/>
      <c r="D909" s="2"/>
      <c r="E909" s="1"/>
      <c r="F909" s="1"/>
      <c r="G909" s="1"/>
      <c r="H909" s="1"/>
      <c r="I909" s="1"/>
      <c r="J909" s="1"/>
      <c r="K909" s="1"/>
      <c r="L909" s="1"/>
      <c r="M909" s="1"/>
      <c r="N909" s="1"/>
      <c r="O909" s="1"/>
      <c r="P909" s="1"/>
      <c r="Q909" s="1"/>
      <c r="R909" s="1"/>
      <c r="S909" s="1"/>
      <c r="T909" s="1"/>
      <c r="U909" s="1"/>
      <c r="V909" s="1"/>
      <c r="W909" s="1"/>
      <c r="X909" s="1"/>
      <c r="Y909" s="1"/>
      <c r="Z909" s="1"/>
    </row>
    <row r="910" spans="1:26" ht="13.5" customHeight="1" x14ac:dyDescent="0.2">
      <c r="A910" s="1"/>
      <c r="B910" s="1"/>
      <c r="C910" s="1"/>
      <c r="D910" s="2"/>
      <c r="E910" s="1"/>
      <c r="F910" s="1"/>
      <c r="G910" s="1"/>
      <c r="H910" s="1"/>
      <c r="I910" s="1"/>
      <c r="J910" s="1"/>
      <c r="K910" s="1"/>
      <c r="L910" s="1"/>
      <c r="M910" s="1"/>
      <c r="N910" s="1"/>
      <c r="O910" s="1"/>
      <c r="P910" s="1"/>
      <c r="Q910" s="1"/>
      <c r="R910" s="1"/>
      <c r="S910" s="1"/>
      <c r="T910" s="1"/>
      <c r="U910" s="1"/>
      <c r="V910" s="1"/>
      <c r="W910" s="1"/>
      <c r="X910" s="1"/>
      <c r="Y910" s="1"/>
      <c r="Z910" s="1"/>
    </row>
    <row r="911" spans="1:26" ht="13.5" customHeight="1" x14ac:dyDescent="0.2">
      <c r="A911" s="1"/>
      <c r="B911" s="1"/>
      <c r="C911" s="1"/>
      <c r="D911" s="2"/>
      <c r="E911" s="1"/>
      <c r="F911" s="1"/>
      <c r="G911" s="1"/>
      <c r="H911" s="1"/>
      <c r="I911" s="1"/>
      <c r="J911" s="1"/>
      <c r="K911" s="1"/>
      <c r="L911" s="1"/>
      <c r="M911" s="1"/>
      <c r="N911" s="1"/>
      <c r="O911" s="1"/>
      <c r="P911" s="1"/>
      <c r="Q911" s="1"/>
      <c r="R911" s="1"/>
      <c r="S911" s="1"/>
      <c r="T911" s="1"/>
      <c r="U911" s="1"/>
      <c r="V911" s="1"/>
      <c r="W911" s="1"/>
      <c r="X911" s="1"/>
      <c r="Y911" s="1"/>
      <c r="Z911" s="1"/>
    </row>
    <row r="912" spans="1:26" ht="13.5" customHeight="1" x14ac:dyDescent="0.2">
      <c r="A912" s="1"/>
      <c r="B912" s="1"/>
      <c r="C912" s="1"/>
      <c r="D912" s="2"/>
      <c r="E912" s="1"/>
      <c r="F912" s="1"/>
      <c r="G912" s="1"/>
      <c r="H912" s="1"/>
      <c r="I912" s="1"/>
      <c r="J912" s="1"/>
      <c r="K912" s="1"/>
      <c r="L912" s="1"/>
      <c r="M912" s="1"/>
      <c r="N912" s="1"/>
      <c r="O912" s="1"/>
      <c r="P912" s="1"/>
      <c r="Q912" s="1"/>
      <c r="R912" s="1"/>
      <c r="S912" s="1"/>
      <c r="T912" s="1"/>
      <c r="U912" s="1"/>
      <c r="V912" s="1"/>
      <c r="W912" s="1"/>
      <c r="X912" s="1"/>
      <c r="Y912" s="1"/>
      <c r="Z912" s="1"/>
    </row>
    <row r="913" spans="1:26" ht="13.5" customHeight="1" x14ac:dyDescent="0.2">
      <c r="A913" s="1"/>
      <c r="B913" s="1"/>
      <c r="C913" s="1"/>
      <c r="D913" s="2"/>
      <c r="E913" s="1"/>
      <c r="F913" s="1"/>
      <c r="G913" s="1"/>
      <c r="H913" s="1"/>
      <c r="I913" s="1"/>
      <c r="J913" s="1"/>
      <c r="K913" s="1"/>
      <c r="L913" s="1"/>
      <c r="M913" s="1"/>
      <c r="N913" s="1"/>
      <c r="O913" s="1"/>
      <c r="P913" s="1"/>
      <c r="Q913" s="1"/>
      <c r="R913" s="1"/>
      <c r="S913" s="1"/>
      <c r="T913" s="1"/>
      <c r="U913" s="1"/>
      <c r="V913" s="1"/>
      <c r="W913" s="1"/>
      <c r="X913" s="1"/>
      <c r="Y913" s="1"/>
      <c r="Z913" s="1"/>
    </row>
    <row r="914" spans="1:26" ht="13.5" customHeight="1" x14ac:dyDescent="0.2">
      <c r="A914" s="1"/>
      <c r="B914" s="1"/>
      <c r="C914" s="1"/>
      <c r="D914" s="2"/>
      <c r="E914" s="1"/>
      <c r="F914" s="1"/>
      <c r="G914" s="1"/>
      <c r="H914" s="1"/>
      <c r="I914" s="1"/>
      <c r="J914" s="1"/>
      <c r="K914" s="1"/>
      <c r="L914" s="1"/>
      <c r="M914" s="1"/>
      <c r="N914" s="1"/>
      <c r="O914" s="1"/>
      <c r="P914" s="1"/>
      <c r="Q914" s="1"/>
      <c r="R914" s="1"/>
      <c r="S914" s="1"/>
      <c r="T914" s="1"/>
      <c r="U914" s="1"/>
      <c r="V914" s="1"/>
      <c r="W914" s="1"/>
      <c r="X914" s="1"/>
      <c r="Y914" s="1"/>
      <c r="Z914" s="1"/>
    </row>
    <row r="915" spans="1:26" ht="13.5" customHeight="1" x14ac:dyDescent="0.2">
      <c r="A915" s="1"/>
      <c r="B915" s="1"/>
      <c r="C915" s="1"/>
      <c r="D915" s="2"/>
      <c r="E915" s="1"/>
      <c r="F915" s="1"/>
      <c r="G915" s="1"/>
      <c r="H915" s="1"/>
      <c r="I915" s="1"/>
      <c r="J915" s="1"/>
      <c r="K915" s="1"/>
      <c r="L915" s="1"/>
      <c r="M915" s="1"/>
      <c r="N915" s="1"/>
      <c r="O915" s="1"/>
      <c r="P915" s="1"/>
      <c r="Q915" s="1"/>
      <c r="R915" s="1"/>
      <c r="S915" s="1"/>
      <c r="T915" s="1"/>
      <c r="U915" s="1"/>
      <c r="V915" s="1"/>
      <c r="W915" s="1"/>
      <c r="X915" s="1"/>
      <c r="Y915" s="1"/>
      <c r="Z915" s="1"/>
    </row>
    <row r="916" spans="1:26" ht="13.5" customHeight="1" x14ac:dyDescent="0.2">
      <c r="A916" s="1"/>
      <c r="B916" s="1"/>
      <c r="C916" s="1"/>
      <c r="D916" s="2"/>
      <c r="E916" s="1"/>
      <c r="F916" s="1"/>
      <c r="G916" s="1"/>
      <c r="H916" s="1"/>
      <c r="I916" s="1"/>
      <c r="J916" s="1"/>
      <c r="K916" s="1"/>
      <c r="L916" s="1"/>
      <c r="M916" s="1"/>
      <c r="N916" s="1"/>
      <c r="O916" s="1"/>
      <c r="P916" s="1"/>
      <c r="Q916" s="1"/>
      <c r="R916" s="1"/>
      <c r="S916" s="1"/>
      <c r="T916" s="1"/>
      <c r="U916" s="1"/>
      <c r="V916" s="1"/>
      <c r="W916" s="1"/>
      <c r="X916" s="1"/>
      <c r="Y916" s="1"/>
      <c r="Z916" s="1"/>
    </row>
    <row r="917" spans="1:26" ht="13.5" customHeight="1" x14ac:dyDescent="0.2">
      <c r="A917" s="1"/>
      <c r="B917" s="1"/>
      <c r="C917" s="1"/>
      <c r="D917" s="2"/>
      <c r="E917" s="1"/>
      <c r="F917" s="1"/>
      <c r="G917" s="1"/>
      <c r="H917" s="1"/>
      <c r="I917" s="1"/>
      <c r="J917" s="1"/>
      <c r="K917" s="1"/>
      <c r="L917" s="1"/>
      <c r="M917" s="1"/>
      <c r="N917" s="1"/>
      <c r="O917" s="1"/>
      <c r="P917" s="1"/>
      <c r="Q917" s="1"/>
      <c r="R917" s="1"/>
      <c r="S917" s="1"/>
      <c r="T917" s="1"/>
      <c r="U917" s="1"/>
      <c r="V917" s="1"/>
      <c r="W917" s="1"/>
      <c r="X917" s="1"/>
      <c r="Y917" s="1"/>
      <c r="Z917" s="1"/>
    </row>
    <row r="918" spans="1:26" ht="13.5" customHeight="1" x14ac:dyDescent="0.2">
      <c r="A918" s="1"/>
      <c r="B918" s="1"/>
      <c r="C918" s="1"/>
      <c r="D918" s="2"/>
      <c r="E918" s="1"/>
      <c r="F918" s="1"/>
      <c r="G918" s="1"/>
      <c r="H918" s="1"/>
      <c r="I918" s="1"/>
      <c r="J918" s="1"/>
      <c r="K918" s="1"/>
      <c r="L918" s="1"/>
      <c r="M918" s="1"/>
      <c r="N918" s="1"/>
      <c r="O918" s="1"/>
      <c r="P918" s="1"/>
      <c r="Q918" s="1"/>
      <c r="R918" s="1"/>
      <c r="S918" s="1"/>
      <c r="T918" s="1"/>
      <c r="U918" s="1"/>
      <c r="V918" s="1"/>
      <c r="W918" s="1"/>
      <c r="X918" s="1"/>
      <c r="Y918" s="1"/>
      <c r="Z918" s="1"/>
    </row>
    <row r="919" spans="1:26" ht="13.5" customHeight="1" x14ac:dyDescent="0.2">
      <c r="A919" s="1"/>
      <c r="B919" s="1"/>
      <c r="C919" s="1"/>
      <c r="D919" s="2"/>
      <c r="E919" s="1"/>
      <c r="F919" s="1"/>
      <c r="G919" s="1"/>
      <c r="H919" s="1"/>
      <c r="I919" s="1"/>
      <c r="J919" s="1"/>
      <c r="K919" s="1"/>
      <c r="L919" s="1"/>
      <c r="M919" s="1"/>
      <c r="N919" s="1"/>
      <c r="O919" s="1"/>
      <c r="P919" s="1"/>
      <c r="Q919" s="1"/>
      <c r="R919" s="1"/>
      <c r="S919" s="1"/>
      <c r="T919" s="1"/>
      <c r="U919" s="1"/>
      <c r="V919" s="1"/>
      <c r="W919" s="1"/>
      <c r="X919" s="1"/>
      <c r="Y919" s="1"/>
      <c r="Z919" s="1"/>
    </row>
    <row r="920" spans="1:26" ht="13.5" customHeight="1" x14ac:dyDescent="0.2">
      <c r="A920" s="1"/>
      <c r="B920" s="1"/>
      <c r="C920" s="1"/>
      <c r="D920" s="2"/>
      <c r="E920" s="1"/>
      <c r="F920" s="1"/>
      <c r="G920" s="1"/>
      <c r="H920" s="1"/>
      <c r="I920" s="1"/>
      <c r="J920" s="1"/>
      <c r="K920" s="1"/>
      <c r="L920" s="1"/>
      <c r="M920" s="1"/>
      <c r="N920" s="1"/>
      <c r="O920" s="1"/>
      <c r="P920" s="1"/>
      <c r="Q920" s="1"/>
      <c r="R920" s="1"/>
      <c r="S920" s="1"/>
      <c r="T920" s="1"/>
      <c r="U920" s="1"/>
      <c r="V920" s="1"/>
      <c r="W920" s="1"/>
      <c r="X920" s="1"/>
      <c r="Y920" s="1"/>
      <c r="Z920" s="1"/>
    </row>
    <row r="921" spans="1:26" ht="13.5" customHeight="1" x14ac:dyDescent="0.2">
      <c r="A921" s="1"/>
      <c r="B921" s="1"/>
      <c r="C921" s="1"/>
      <c r="D921" s="2"/>
      <c r="E921" s="1"/>
      <c r="F921" s="1"/>
      <c r="G921" s="1"/>
      <c r="H921" s="1"/>
      <c r="I921" s="1"/>
      <c r="J921" s="1"/>
      <c r="K921" s="1"/>
      <c r="L921" s="1"/>
      <c r="M921" s="1"/>
      <c r="N921" s="1"/>
      <c r="O921" s="1"/>
      <c r="P921" s="1"/>
      <c r="Q921" s="1"/>
      <c r="R921" s="1"/>
      <c r="S921" s="1"/>
      <c r="T921" s="1"/>
      <c r="U921" s="1"/>
      <c r="V921" s="1"/>
      <c r="W921" s="1"/>
      <c r="X921" s="1"/>
      <c r="Y921" s="1"/>
      <c r="Z921" s="1"/>
    </row>
    <row r="922" spans="1:26" ht="13.5" customHeight="1" x14ac:dyDescent="0.2">
      <c r="A922" s="1"/>
      <c r="B922" s="1"/>
      <c r="C922" s="1"/>
      <c r="D922" s="2"/>
      <c r="E922" s="1"/>
      <c r="F922" s="1"/>
      <c r="G922" s="1"/>
      <c r="H922" s="1"/>
      <c r="I922" s="1"/>
      <c r="J922" s="1"/>
      <c r="K922" s="1"/>
      <c r="L922" s="1"/>
      <c r="M922" s="1"/>
      <c r="N922" s="1"/>
      <c r="O922" s="1"/>
      <c r="P922" s="1"/>
      <c r="Q922" s="1"/>
      <c r="R922" s="1"/>
      <c r="S922" s="1"/>
      <c r="T922" s="1"/>
      <c r="U922" s="1"/>
      <c r="V922" s="1"/>
      <c r="W922" s="1"/>
      <c r="X922" s="1"/>
      <c r="Y922" s="1"/>
      <c r="Z922" s="1"/>
    </row>
    <row r="923" spans="1:26" ht="13.5" customHeight="1" x14ac:dyDescent="0.2">
      <c r="A923" s="1"/>
      <c r="B923" s="1"/>
      <c r="C923" s="1"/>
      <c r="D923" s="2"/>
      <c r="E923" s="1"/>
      <c r="F923" s="1"/>
      <c r="G923" s="1"/>
      <c r="H923" s="1"/>
      <c r="I923" s="1"/>
      <c r="J923" s="1"/>
      <c r="K923" s="1"/>
      <c r="L923" s="1"/>
      <c r="M923" s="1"/>
      <c r="N923" s="1"/>
      <c r="O923" s="1"/>
      <c r="P923" s="1"/>
      <c r="Q923" s="1"/>
      <c r="R923" s="1"/>
      <c r="S923" s="1"/>
      <c r="T923" s="1"/>
      <c r="U923" s="1"/>
      <c r="V923" s="1"/>
      <c r="W923" s="1"/>
      <c r="X923" s="1"/>
      <c r="Y923" s="1"/>
      <c r="Z923" s="1"/>
    </row>
    <row r="924" spans="1:26" ht="13.5" customHeight="1" x14ac:dyDescent="0.2">
      <c r="A924" s="1"/>
      <c r="B924" s="1"/>
      <c r="C924" s="1"/>
      <c r="D924" s="2"/>
      <c r="E924" s="1"/>
      <c r="F924" s="1"/>
      <c r="G924" s="1"/>
      <c r="H924" s="1"/>
      <c r="I924" s="1"/>
      <c r="J924" s="1"/>
      <c r="K924" s="1"/>
      <c r="L924" s="1"/>
      <c r="M924" s="1"/>
      <c r="N924" s="1"/>
      <c r="O924" s="1"/>
      <c r="P924" s="1"/>
      <c r="Q924" s="1"/>
      <c r="R924" s="1"/>
      <c r="S924" s="1"/>
      <c r="T924" s="1"/>
      <c r="U924" s="1"/>
      <c r="V924" s="1"/>
      <c r="W924" s="1"/>
      <c r="X924" s="1"/>
      <c r="Y924" s="1"/>
      <c r="Z924" s="1"/>
    </row>
    <row r="925" spans="1:26" ht="13.5" customHeight="1" x14ac:dyDescent="0.2">
      <c r="A925" s="1"/>
      <c r="B925" s="1"/>
      <c r="C925" s="1"/>
      <c r="D925" s="2"/>
      <c r="E925" s="1"/>
      <c r="F925" s="1"/>
      <c r="G925" s="1"/>
      <c r="H925" s="1"/>
      <c r="I925" s="1"/>
      <c r="J925" s="1"/>
      <c r="K925" s="1"/>
      <c r="L925" s="1"/>
      <c r="M925" s="1"/>
      <c r="N925" s="1"/>
      <c r="O925" s="1"/>
      <c r="P925" s="1"/>
      <c r="Q925" s="1"/>
      <c r="R925" s="1"/>
      <c r="S925" s="1"/>
      <c r="T925" s="1"/>
      <c r="U925" s="1"/>
      <c r="V925" s="1"/>
      <c r="W925" s="1"/>
      <c r="X925" s="1"/>
      <c r="Y925" s="1"/>
      <c r="Z925" s="1"/>
    </row>
    <row r="926" spans="1:26" ht="13.5" customHeight="1" x14ac:dyDescent="0.2">
      <c r="A926" s="1"/>
      <c r="B926" s="1"/>
      <c r="C926" s="1"/>
      <c r="D926" s="2"/>
      <c r="E926" s="1"/>
      <c r="F926" s="1"/>
      <c r="G926" s="1"/>
      <c r="H926" s="1"/>
      <c r="I926" s="1"/>
      <c r="J926" s="1"/>
      <c r="K926" s="1"/>
      <c r="L926" s="1"/>
      <c r="M926" s="1"/>
      <c r="N926" s="1"/>
      <c r="O926" s="1"/>
      <c r="P926" s="1"/>
      <c r="Q926" s="1"/>
      <c r="R926" s="1"/>
      <c r="S926" s="1"/>
      <c r="T926" s="1"/>
      <c r="U926" s="1"/>
      <c r="V926" s="1"/>
      <c r="W926" s="1"/>
      <c r="X926" s="1"/>
      <c r="Y926" s="1"/>
      <c r="Z926" s="1"/>
    </row>
    <row r="927" spans="1:26" ht="13.5" customHeight="1" x14ac:dyDescent="0.2">
      <c r="A927" s="1"/>
      <c r="B927" s="1"/>
      <c r="C927" s="1"/>
      <c r="D927" s="2"/>
      <c r="E927" s="1"/>
      <c r="F927" s="1"/>
      <c r="G927" s="1"/>
      <c r="H927" s="1"/>
      <c r="I927" s="1"/>
      <c r="J927" s="1"/>
      <c r="K927" s="1"/>
      <c r="L927" s="1"/>
      <c r="M927" s="1"/>
      <c r="N927" s="1"/>
      <c r="O927" s="1"/>
      <c r="P927" s="1"/>
      <c r="Q927" s="1"/>
      <c r="R927" s="1"/>
      <c r="S927" s="1"/>
      <c r="T927" s="1"/>
      <c r="U927" s="1"/>
      <c r="V927" s="1"/>
      <c r="W927" s="1"/>
      <c r="X927" s="1"/>
      <c r="Y927" s="1"/>
      <c r="Z927" s="1"/>
    </row>
    <row r="928" spans="1:26" ht="13.5" customHeight="1" x14ac:dyDescent="0.2">
      <c r="A928" s="1"/>
      <c r="B928" s="1"/>
      <c r="C928" s="1"/>
      <c r="D928" s="2"/>
      <c r="E928" s="1"/>
      <c r="F928" s="1"/>
      <c r="G928" s="1"/>
      <c r="H928" s="1"/>
      <c r="I928" s="1"/>
      <c r="J928" s="1"/>
      <c r="K928" s="1"/>
      <c r="L928" s="1"/>
      <c r="M928" s="1"/>
      <c r="N928" s="1"/>
      <c r="O928" s="1"/>
      <c r="P928" s="1"/>
      <c r="Q928" s="1"/>
      <c r="R928" s="1"/>
      <c r="S928" s="1"/>
      <c r="T928" s="1"/>
      <c r="U928" s="1"/>
      <c r="V928" s="1"/>
      <c r="W928" s="1"/>
      <c r="X928" s="1"/>
      <c r="Y928" s="1"/>
      <c r="Z928" s="1"/>
    </row>
    <row r="929" spans="1:26" ht="13.5" customHeight="1" x14ac:dyDescent="0.2">
      <c r="A929" s="1"/>
      <c r="B929" s="1"/>
      <c r="C929" s="1"/>
      <c r="D929" s="2"/>
      <c r="E929" s="1"/>
      <c r="F929" s="1"/>
      <c r="G929" s="1"/>
      <c r="H929" s="1"/>
      <c r="I929" s="1"/>
      <c r="J929" s="1"/>
      <c r="K929" s="1"/>
      <c r="L929" s="1"/>
      <c r="M929" s="1"/>
      <c r="N929" s="1"/>
      <c r="O929" s="1"/>
      <c r="P929" s="1"/>
      <c r="Q929" s="1"/>
      <c r="R929" s="1"/>
      <c r="S929" s="1"/>
      <c r="T929" s="1"/>
      <c r="U929" s="1"/>
      <c r="V929" s="1"/>
      <c r="W929" s="1"/>
      <c r="X929" s="1"/>
      <c r="Y929" s="1"/>
      <c r="Z929" s="1"/>
    </row>
    <row r="930" spans="1:26" ht="13.5" customHeight="1" x14ac:dyDescent="0.2">
      <c r="A930" s="1"/>
      <c r="B930" s="1"/>
      <c r="C930" s="1"/>
      <c r="D930" s="2"/>
      <c r="E930" s="1"/>
      <c r="F930" s="1"/>
      <c r="G930" s="1"/>
      <c r="H930" s="1"/>
      <c r="I930" s="1"/>
      <c r="J930" s="1"/>
      <c r="K930" s="1"/>
      <c r="L930" s="1"/>
      <c r="M930" s="1"/>
      <c r="N930" s="1"/>
      <c r="O930" s="1"/>
      <c r="P930" s="1"/>
      <c r="Q930" s="1"/>
      <c r="R930" s="1"/>
      <c r="S930" s="1"/>
      <c r="T930" s="1"/>
      <c r="U930" s="1"/>
      <c r="V930" s="1"/>
      <c r="W930" s="1"/>
      <c r="X930" s="1"/>
      <c r="Y930" s="1"/>
      <c r="Z930" s="1"/>
    </row>
    <row r="931" spans="1:26" ht="13.5" customHeight="1" x14ac:dyDescent="0.2">
      <c r="A931" s="1"/>
      <c r="B931" s="1"/>
      <c r="C931" s="1"/>
      <c r="D931" s="2"/>
      <c r="E931" s="1"/>
      <c r="F931" s="1"/>
      <c r="G931" s="1"/>
      <c r="H931" s="1"/>
      <c r="I931" s="1"/>
      <c r="J931" s="1"/>
      <c r="K931" s="1"/>
      <c r="L931" s="1"/>
      <c r="M931" s="1"/>
      <c r="N931" s="1"/>
      <c r="O931" s="1"/>
      <c r="P931" s="1"/>
      <c r="Q931" s="1"/>
      <c r="R931" s="1"/>
      <c r="S931" s="1"/>
      <c r="T931" s="1"/>
      <c r="U931" s="1"/>
      <c r="V931" s="1"/>
      <c r="W931" s="1"/>
      <c r="X931" s="1"/>
      <c r="Y931" s="1"/>
      <c r="Z931" s="1"/>
    </row>
    <row r="932" spans="1:26" ht="13.5" customHeight="1" x14ac:dyDescent="0.2">
      <c r="A932" s="1"/>
      <c r="B932" s="1"/>
      <c r="C932" s="1"/>
      <c r="D932" s="2"/>
      <c r="E932" s="1"/>
      <c r="F932" s="1"/>
      <c r="G932" s="1"/>
      <c r="H932" s="1"/>
      <c r="I932" s="1"/>
      <c r="J932" s="1"/>
      <c r="K932" s="1"/>
      <c r="L932" s="1"/>
      <c r="M932" s="1"/>
      <c r="N932" s="1"/>
      <c r="O932" s="1"/>
      <c r="P932" s="1"/>
      <c r="Q932" s="1"/>
      <c r="R932" s="1"/>
      <c r="S932" s="1"/>
      <c r="T932" s="1"/>
      <c r="U932" s="1"/>
      <c r="V932" s="1"/>
      <c r="W932" s="1"/>
      <c r="X932" s="1"/>
      <c r="Y932" s="1"/>
      <c r="Z932" s="1"/>
    </row>
    <row r="933" spans="1:26" ht="13.5" customHeight="1" x14ac:dyDescent="0.2">
      <c r="A933" s="1"/>
      <c r="B933" s="1"/>
      <c r="C933" s="1"/>
      <c r="D933" s="2"/>
      <c r="E933" s="1"/>
      <c r="F933" s="1"/>
      <c r="G933" s="1"/>
      <c r="H933" s="1"/>
      <c r="I933" s="1"/>
      <c r="J933" s="1"/>
      <c r="K933" s="1"/>
      <c r="L933" s="1"/>
      <c r="M933" s="1"/>
      <c r="N933" s="1"/>
      <c r="O933" s="1"/>
      <c r="P933" s="1"/>
      <c r="Q933" s="1"/>
      <c r="R933" s="1"/>
      <c r="S933" s="1"/>
      <c r="T933" s="1"/>
      <c r="U933" s="1"/>
      <c r="V933" s="1"/>
      <c r="W933" s="1"/>
      <c r="X933" s="1"/>
      <c r="Y933" s="1"/>
      <c r="Z933" s="1"/>
    </row>
    <row r="934" spans="1:26" ht="13.5" customHeight="1" x14ac:dyDescent="0.2">
      <c r="A934" s="1"/>
      <c r="B934" s="1"/>
      <c r="C934" s="1"/>
      <c r="D934" s="2"/>
      <c r="E934" s="1"/>
      <c r="F934" s="1"/>
      <c r="G934" s="1"/>
      <c r="H934" s="1"/>
      <c r="I934" s="1"/>
      <c r="J934" s="1"/>
      <c r="K934" s="1"/>
      <c r="L934" s="1"/>
      <c r="M934" s="1"/>
      <c r="N934" s="1"/>
      <c r="O934" s="1"/>
      <c r="P934" s="1"/>
      <c r="Q934" s="1"/>
      <c r="R934" s="1"/>
      <c r="S934" s="1"/>
      <c r="T934" s="1"/>
      <c r="U934" s="1"/>
      <c r="V934" s="1"/>
      <c r="W934" s="1"/>
      <c r="X934" s="1"/>
      <c r="Y934" s="1"/>
      <c r="Z934" s="1"/>
    </row>
    <row r="935" spans="1:26" ht="13.5" customHeight="1" x14ac:dyDescent="0.2">
      <c r="A935" s="1"/>
      <c r="B935" s="1"/>
      <c r="C935" s="1"/>
      <c r="D935" s="2"/>
      <c r="E935" s="1"/>
      <c r="F935" s="1"/>
      <c r="G935" s="1"/>
      <c r="H935" s="1"/>
      <c r="I935" s="1"/>
      <c r="J935" s="1"/>
      <c r="K935" s="1"/>
      <c r="L935" s="1"/>
      <c r="M935" s="1"/>
      <c r="N935" s="1"/>
      <c r="O935" s="1"/>
      <c r="P935" s="1"/>
      <c r="Q935" s="1"/>
      <c r="R935" s="1"/>
      <c r="S935" s="1"/>
      <c r="T935" s="1"/>
      <c r="U935" s="1"/>
      <c r="V935" s="1"/>
      <c r="W935" s="1"/>
      <c r="X935" s="1"/>
      <c r="Y935" s="1"/>
      <c r="Z935" s="1"/>
    </row>
    <row r="936" spans="1:26" ht="13.5" customHeight="1" x14ac:dyDescent="0.2">
      <c r="A936" s="1"/>
      <c r="B936" s="1"/>
      <c r="C936" s="1"/>
      <c r="D936" s="2"/>
      <c r="E936" s="1"/>
      <c r="F936" s="1"/>
      <c r="G936" s="1"/>
      <c r="H936" s="1"/>
      <c r="I936" s="1"/>
      <c r="J936" s="1"/>
      <c r="K936" s="1"/>
      <c r="L936" s="1"/>
      <c r="M936" s="1"/>
      <c r="N936" s="1"/>
      <c r="O936" s="1"/>
      <c r="P936" s="1"/>
      <c r="Q936" s="1"/>
      <c r="R936" s="1"/>
      <c r="S936" s="1"/>
      <c r="T936" s="1"/>
      <c r="U936" s="1"/>
      <c r="V936" s="1"/>
      <c r="W936" s="1"/>
      <c r="X936" s="1"/>
      <c r="Y936" s="1"/>
      <c r="Z936" s="1"/>
    </row>
    <row r="937" spans="1:26" ht="13.5" customHeight="1" x14ac:dyDescent="0.2">
      <c r="A937" s="1"/>
      <c r="B937" s="1"/>
      <c r="C937" s="1"/>
      <c r="D937" s="2"/>
      <c r="E937" s="1"/>
      <c r="F937" s="1"/>
      <c r="G937" s="1"/>
      <c r="H937" s="1"/>
      <c r="I937" s="1"/>
      <c r="J937" s="1"/>
      <c r="K937" s="1"/>
      <c r="L937" s="1"/>
      <c r="M937" s="1"/>
      <c r="N937" s="1"/>
      <c r="O937" s="1"/>
      <c r="P937" s="1"/>
      <c r="Q937" s="1"/>
      <c r="R937" s="1"/>
      <c r="S937" s="1"/>
      <c r="T937" s="1"/>
      <c r="U937" s="1"/>
      <c r="V937" s="1"/>
      <c r="W937" s="1"/>
      <c r="X937" s="1"/>
      <c r="Y937" s="1"/>
      <c r="Z937" s="1"/>
    </row>
    <row r="938" spans="1:26" ht="13.5" customHeight="1" x14ac:dyDescent="0.2">
      <c r="A938" s="1"/>
      <c r="B938" s="1"/>
      <c r="C938" s="1"/>
      <c r="D938" s="2"/>
      <c r="E938" s="1"/>
      <c r="F938" s="1"/>
      <c r="G938" s="1"/>
      <c r="H938" s="1"/>
      <c r="I938" s="1"/>
      <c r="J938" s="1"/>
      <c r="K938" s="1"/>
      <c r="L938" s="1"/>
      <c r="M938" s="1"/>
      <c r="N938" s="1"/>
      <c r="O938" s="1"/>
      <c r="P938" s="1"/>
      <c r="Q938" s="1"/>
      <c r="R938" s="1"/>
      <c r="S938" s="1"/>
      <c r="T938" s="1"/>
      <c r="U938" s="1"/>
      <c r="V938" s="1"/>
      <c r="W938" s="1"/>
      <c r="X938" s="1"/>
      <c r="Y938" s="1"/>
      <c r="Z938" s="1"/>
    </row>
    <row r="939" spans="1:26" ht="13.5" customHeight="1" x14ac:dyDescent="0.2">
      <c r="A939" s="1"/>
      <c r="B939" s="1"/>
      <c r="C939" s="1"/>
      <c r="D939" s="2"/>
      <c r="E939" s="1"/>
      <c r="F939" s="1"/>
      <c r="G939" s="1"/>
      <c r="H939" s="1"/>
      <c r="I939" s="1"/>
      <c r="J939" s="1"/>
      <c r="K939" s="1"/>
      <c r="L939" s="1"/>
      <c r="M939" s="1"/>
      <c r="N939" s="1"/>
      <c r="O939" s="1"/>
      <c r="P939" s="1"/>
      <c r="Q939" s="1"/>
      <c r="R939" s="1"/>
      <c r="S939" s="1"/>
      <c r="T939" s="1"/>
      <c r="U939" s="1"/>
      <c r="V939" s="1"/>
      <c r="W939" s="1"/>
      <c r="X939" s="1"/>
      <c r="Y939" s="1"/>
      <c r="Z939" s="1"/>
    </row>
    <row r="940" spans="1:26" ht="13.5" customHeight="1" x14ac:dyDescent="0.2">
      <c r="A940" s="1"/>
      <c r="B940" s="1"/>
      <c r="C940" s="1"/>
      <c r="D940" s="2"/>
      <c r="E940" s="1"/>
      <c r="F940" s="1"/>
      <c r="G940" s="1"/>
      <c r="H940" s="1"/>
      <c r="I940" s="1"/>
      <c r="J940" s="1"/>
      <c r="K940" s="1"/>
      <c r="L940" s="1"/>
      <c r="M940" s="1"/>
      <c r="N940" s="1"/>
      <c r="O940" s="1"/>
      <c r="P940" s="1"/>
      <c r="Q940" s="1"/>
      <c r="R940" s="1"/>
      <c r="S940" s="1"/>
      <c r="T940" s="1"/>
      <c r="U940" s="1"/>
      <c r="V940" s="1"/>
      <c r="W940" s="1"/>
      <c r="X940" s="1"/>
      <c r="Y940" s="1"/>
      <c r="Z940" s="1"/>
    </row>
    <row r="941" spans="1:26" ht="13.5" customHeight="1" x14ac:dyDescent="0.2">
      <c r="A941" s="1"/>
      <c r="B941" s="1"/>
      <c r="C941" s="1"/>
      <c r="D941" s="2"/>
      <c r="E941" s="1"/>
      <c r="F941" s="1"/>
      <c r="G941" s="1"/>
      <c r="H941" s="1"/>
      <c r="I941" s="1"/>
      <c r="J941" s="1"/>
      <c r="K941" s="1"/>
      <c r="L941" s="1"/>
      <c r="M941" s="1"/>
      <c r="N941" s="1"/>
      <c r="O941" s="1"/>
      <c r="P941" s="1"/>
      <c r="Q941" s="1"/>
      <c r="R941" s="1"/>
      <c r="S941" s="1"/>
      <c r="T941" s="1"/>
      <c r="U941" s="1"/>
      <c r="V941" s="1"/>
      <c r="W941" s="1"/>
      <c r="X941" s="1"/>
      <c r="Y941" s="1"/>
      <c r="Z941" s="1"/>
    </row>
    <row r="942" spans="1:26" ht="13.5" customHeight="1" x14ac:dyDescent="0.2">
      <c r="A942" s="1"/>
      <c r="B942" s="1"/>
      <c r="C942" s="1"/>
      <c r="D942" s="2"/>
      <c r="E942" s="1"/>
      <c r="F942" s="1"/>
      <c r="G942" s="1"/>
      <c r="H942" s="1"/>
      <c r="I942" s="1"/>
      <c r="J942" s="1"/>
      <c r="K942" s="1"/>
      <c r="L942" s="1"/>
      <c r="M942" s="1"/>
      <c r="N942" s="1"/>
      <c r="O942" s="1"/>
      <c r="P942" s="1"/>
      <c r="Q942" s="1"/>
      <c r="R942" s="1"/>
      <c r="S942" s="1"/>
      <c r="T942" s="1"/>
      <c r="U942" s="1"/>
      <c r="V942" s="1"/>
      <c r="W942" s="1"/>
      <c r="X942" s="1"/>
      <c r="Y942" s="1"/>
      <c r="Z942" s="1"/>
    </row>
    <row r="943" spans="1:26" ht="13.5" customHeight="1" x14ac:dyDescent="0.2">
      <c r="A943" s="1"/>
      <c r="B943" s="1"/>
      <c r="C943" s="1"/>
      <c r="D943" s="2"/>
      <c r="E943" s="1"/>
      <c r="F943" s="1"/>
      <c r="G943" s="1"/>
      <c r="H943" s="1"/>
      <c r="I943" s="1"/>
      <c r="J943" s="1"/>
      <c r="K943" s="1"/>
      <c r="L943" s="1"/>
      <c r="M943" s="1"/>
      <c r="N943" s="1"/>
      <c r="O943" s="1"/>
      <c r="P943" s="1"/>
      <c r="Q943" s="1"/>
      <c r="R943" s="1"/>
      <c r="S943" s="1"/>
      <c r="T943" s="1"/>
      <c r="U943" s="1"/>
      <c r="V943" s="1"/>
      <c r="W943" s="1"/>
      <c r="X943" s="1"/>
      <c r="Y943" s="1"/>
      <c r="Z943" s="1"/>
    </row>
    <row r="944" spans="1:26" ht="13.5" customHeight="1" x14ac:dyDescent="0.2">
      <c r="A944" s="1"/>
      <c r="B944" s="1"/>
      <c r="C944" s="1"/>
      <c r="D944" s="2"/>
      <c r="E944" s="1"/>
      <c r="F944" s="1"/>
      <c r="G944" s="1"/>
      <c r="H944" s="1"/>
      <c r="I944" s="1"/>
      <c r="J944" s="1"/>
      <c r="K944" s="1"/>
      <c r="L944" s="1"/>
      <c r="M944" s="1"/>
      <c r="N944" s="1"/>
      <c r="O944" s="1"/>
      <c r="P944" s="1"/>
      <c r="Q944" s="1"/>
      <c r="R944" s="1"/>
      <c r="S944" s="1"/>
      <c r="T944" s="1"/>
      <c r="U944" s="1"/>
      <c r="V944" s="1"/>
      <c r="W944" s="1"/>
      <c r="X944" s="1"/>
      <c r="Y944" s="1"/>
      <c r="Z944" s="1"/>
    </row>
    <row r="945" spans="1:26" ht="13.5" customHeight="1" x14ac:dyDescent="0.2">
      <c r="A945" s="1"/>
      <c r="B945" s="1"/>
      <c r="C945" s="1"/>
      <c r="D945" s="2"/>
      <c r="E945" s="1"/>
      <c r="F945" s="1"/>
      <c r="G945" s="1"/>
      <c r="H945" s="1"/>
      <c r="I945" s="1"/>
      <c r="J945" s="1"/>
      <c r="K945" s="1"/>
      <c r="L945" s="1"/>
      <c r="M945" s="1"/>
      <c r="N945" s="1"/>
      <c r="O945" s="1"/>
      <c r="P945" s="1"/>
      <c r="Q945" s="1"/>
      <c r="R945" s="1"/>
      <c r="S945" s="1"/>
      <c r="T945" s="1"/>
      <c r="U945" s="1"/>
      <c r="V945" s="1"/>
      <c r="W945" s="1"/>
      <c r="X945" s="1"/>
      <c r="Y945" s="1"/>
      <c r="Z945" s="1"/>
    </row>
    <row r="946" spans="1:26" ht="13.5" customHeight="1" x14ac:dyDescent="0.2">
      <c r="A946" s="1"/>
      <c r="B946" s="1"/>
      <c r="C946" s="1"/>
      <c r="D946" s="2"/>
      <c r="E946" s="1"/>
      <c r="F946" s="1"/>
      <c r="G946" s="1"/>
      <c r="H946" s="1"/>
      <c r="I946" s="1"/>
      <c r="J946" s="1"/>
      <c r="K946" s="1"/>
      <c r="L946" s="1"/>
      <c r="M946" s="1"/>
      <c r="N946" s="1"/>
      <c r="O946" s="1"/>
      <c r="P946" s="1"/>
      <c r="Q946" s="1"/>
      <c r="R946" s="1"/>
      <c r="S946" s="1"/>
      <c r="T946" s="1"/>
      <c r="U946" s="1"/>
      <c r="V946" s="1"/>
      <c r="W946" s="1"/>
      <c r="X946" s="1"/>
      <c r="Y946" s="1"/>
      <c r="Z946" s="1"/>
    </row>
    <row r="947" spans="1:26" ht="13.5" customHeight="1" x14ac:dyDescent="0.2">
      <c r="A947" s="1"/>
      <c r="B947" s="1"/>
      <c r="C947" s="1"/>
      <c r="D947" s="2"/>
      <c r="E947" s="1"/>
      <c r="F947" s="1"/>
      <c r="G947" s="1"/>
      <c r="H947" s="1"/>
      <c r="I947" s="1"/>
      <c r="J947" s="1"/>
      <c r="K947" s="1"/>
      <c r="L947" s="1"/>
      <c r="M947" s="1"/>
      <c r="N947" s="1"/>
      <c r="O947" s="1"/>
      <c r="P947" s="1"/>
      <c r="Q947" s="1"/>
      <c r="R947" s="1"/>
      <c r="S947" s="1"/>
      <c r="T947" s="1"/>
      <c r="U947" s="1"/>
      <c r="V947" s="1"/>
      <c r="W947" s="1"/>
      <c r="X947" s="1"/>
      <c r="Y947" s="1"/>
      <c r="Z947" s="1"/>
    </row>
    <row r="948" spans="1:26" ht="13.5" customHeight="1" x14ac:dyDescent="0.2">
      <c r="A948" s="1"/>
      <c r="B948" s="1"/>
      <c r="C948" s="1"/>
      <c r="D948" s="2"/>
      <c r="E948" s="1"/>
      <c r="F948" s="1"/>
      <c r="G948" s="1"/>
      <c r="H948" s="1"/>
      <c r="I948" s="1"/>
      <c r="J948" s="1"/>
      <c r="K948" s="1"/>
      <c r="L948" s="1"/>
      <c r="M948" s="1"/>
      <c r="N948" s="1"/>
      <c r="O948" s="1"/>
      <c r="P948" s="1"/>
      <c r="Q948" s="1"/>
      <c r="R948" s="1"/>
      <c r="S948" s="1"/>
      <c r="T948" s="1"/>
      <c r="U948" s="1"/>
      <c r="V948" s="1"/>
      <c r="W948" s="1"/>
      <c r="X948" s="1"/>
      <c r="Y948" s="1"/>
      <c r="Z948" s="1"/>
    </row>
    <row r="949" spans="1:26" ht="13.5" customHeight="1" x14ac:dyDescent="0.2">
      <c r="A949" s="1"/>
      <c r="B949" s="1"/>
      <c r="C949" s="1"/>
      <c r="D949" s="2"/>
      <c r="E949" s="1"/>
      <c r="F949" s="1"/>
      <c r="G949" s="1"/>
      <c r="H949" s="1"/>
      <c r="I949" s="1"/>
      <c r="J949" s="1"/>
      <c r="K949" s="1"/>
      <c r="L949" s="1"/>
      <c r="M949" s="1"/>
      <c r="N949" s="1"/>
      <c r="O949" s="1"/>
      <c r="P949" s="1"/>
      <c r="Q949" s="1"/>
      <c r="R949" s="1"/>
      <c r="S949" s="1"/>
      <c r="T949" s="1"/>
      <c r="U949" s="1"/>
      <c r="V949" s="1"/>
      <c r="W949" s="1"/>
      <c r="X949" s="1"/>
      <c r="Y949" s="1"/>
      <c r="Z949" s="1"/>
    </row>
    <row r="950" spans="1:26" ht="13.5" customHeight="1" x14ac:dyDescent="0.2">
      <c r="A950" s="1"/>
      <c r="B950" s="1"/>
      <c r="C950" s="1"/>
      <c r="D950" s="2"/>
      <c r="E950" s="1"/>
      <c r="F950" s="1"/>
      <c r="G950" s="1"/>
      <c r="H950" s="1"/>
      <c r="I950" s="1"/>
      <c r="J950" s="1"/>
      <c r="K950" s="1"/>
      <c r="L950" s="1"/>
      <c r="M950" s="1"/>
      <c r="N950" s="1"/>
      <c r="O950" s="1"/>
      <c r="P950" s="1"/>
      <c r="Q950" s="1"/>
      <c r="R950" s="1"/>
      <c r="S950" s="1"/>
      <c r="T950" s="1"/>
      <c r="U950" s="1"/>
      <c r="V950" s="1"/>
      <c r="W950" s="1"/>
      <c r="X950" s="1"/>
      <c r="Y950" s="1"/>
      <c r="Z950" s="1"/>
    </row>
    <row r="951" spans="1:26" ht="13.5" customHeight="1" x14ac:dyDescent="0.2">
      <c r="A951" s="1"/>
      <c r="B951" s="1"/>
      <c r="C951" s="1"/>
      <c r="D951" s="2"/>
      <c r="E951" s="1"/>
      <c r="F951" s="1"/>
      <c r="G951" s="1"/>
      <c r="H951" s="1"/>
      <c r="I951" s="1"/>
      <c r="J951" s="1"/>
      <c r="K951" s="1"/>
      <c r="L951" s="1"/>
      <c r="M951" s="1"/>
      <c r="N951" s="1"/>
      <c r="O951" s="1"/>
      <c r="P951" s="1"/>
      <c r="Q951" s="1"/>
      <c r="R951" s="1"/>
      <c r="S951" s="1"/>
      <c r="T951" s="1"/>
      <c r="U951" s="1"/>
      <c r="V951" s="1"/>
      <c r="W951" s="1"/>
      <c r="X951" s="1"/>
      <c r="Y951" s="1"/>
      <c r="Z951" s="1"/>
    </row>
    <row r="952" spans="1:26" ht="13.5" customHeight="1" x14ac:dyDescent="0.2">
      <c r="A952" s="1"/>
      <c r="B952" s="1"/>
      <c r="C952" s="1"/>
      <c r="D952" s="2"/>
      <c r="E952" s="1"/>
      <c r="F952" s="1"/>
      <c r="G952" s="1"/>
      <c r="H952" s="1"/>
      <c r="I952" s="1"/>
      <c r="J952" s="1"/>
      <c r="K952" s="1"/>
      <c r="L952" s="1"/>
      <c r="M952" s="1"/>
      <c r="N952" s="1"/>
      <c r="O952" s="1"/>
      <c r="P952" s="1"/>
      <c r="Q952" s="1"/>
      <c r="R952" s="1"/>
      <c r="S952" s="1"/>
      <c r="T952" s="1"/>
      <c r="U952" s="1"/>
      <c r="V952" s="1"/>
      <c r="W952" s="1"/>
      <c r="X952" s="1"/>
      <c r="Y952" s="1"/>
      <c r="Z952" s="1"/>
    </row>
    <row r="953" spans="1:26" ht="13.5" customHeight="1" x14ac:dyDescent="0.2">
      <c r="A953" s="1"/>
      <c r="B953" s="1"/>
      <c r="C953" s="1"/>
      <c r="D953" s="2"/>
      <c r="E953" s="1"/>
      <c r="F953" s="1"/>
      <c r="G953" s="1"/>
      <c r="H953" s="1"/>
      <c r="I953" s="1"/>
      <c r="J953" s="1"/>
      <c r="K953" s="1"/>
      <c r="L953" s="1"/>
      <c r="M953" s="1"/>
      <c r="N953" s="1"/>
      <c r="O953" s="1"/>
      <c r="P953" s="1"/>
      <c r="Q953" s="1"/>
      <c r="R953" s="1"/>
      <c r="S953" s="1"/>
      <c r="T953" s="1"/>
      <c r="U953" s="1"/>
      <c r="V953" s="1"/>
      <c r="W953" s="1"/>
      <c r="X953" s="1"/>
      <c r="Y953" s="1"/>
      <c r="Z953" s="1"/>
    </row>
    <row r="954" spans="1:26" ht="13.5" customHeight="1" x14ac:dyDescent="0.2">
      <c r="A954" s="1"/>
      <c r="B954" s="1"/>
      <c r="C954" s="1"/>
      <c r="D954" s="2"/>
      <c r="E954" s="1"/>
      <c r="F954" s="1"/>
      <c r="G954" s="1"/>
      <c r="H954" s="1"/>
      <c r="I954" s="1"/>
      <c r="J954" s="1"/>
      <c r="K954" s="1"/>
      <c r="L954" s="1"/>
      <c r="M954" s="1"/>
      <c r="N954" s="1"/>
      <c r="O954" s="1"/>
      <c r="P954" s="1"/>
      <c r="Q954" s="1"/>
      <c r="R954" s="1"/>
      <c r="S954" s="1"/>
      <c r="T954" s="1"/>
      <c r="U954" s="1"/>
      <c r="V954" s="1"/>
      <c r="W954" s="1"/>
      <c r="X954" s="1"/>
      <c r="Y954" s="1"/>
      <c r="Z954" s="1"/>
    </row>
    <row r="955" spans="1:26" ht="13.5" customHeight="1" x14ac:dyDescent="0.2">
      <c r="A955" s="1"/>
      <c r="B955" s="1"/>
      <c r="C955" s="1"/>
      <c r="D955" s="2"/>
      <c r="E955" s="1"/>
      <c r="F955" s="1"/>
      <c r="G955" s="1"/>
      <c r="H955" s="1"/>
      <c r="I955" s="1"/>
      <c r="J955" s="1"/>
      <c r="K955" s="1"/>
      <c r="L955" s="1"/>
      <c r="M955" s="1"/>
      <c r="N955" s="1"/>
      <c r="O955" s="1"/>
      <c r="P955" s="1"/>
      <c r="Q955" s="1"/>
      <c r="R955" s="1"/>
      <c r="S955" s="1"/>
      <c r="T955" s="1"/>
      <c r="U955" s="1"/>
      <c r="V955" s="1"/>
      <c r="W955" s="1"/>
      <c r="X955" s="1"/>
      <c r="Y955" s="1"/>
      <c r="Z955" s="1"/>
    </row>
    <row r="956" spans="1:26" ht="13.5" customHeight="1" x14ac:dyDescent="0.2">
      <c r="A956" s="1"/>
      <c r="B956" s="1"/>
      <c r="C956" s="1"/>
      <c r="D956" s="2"/>
      <c r="E956" s="1"/>
      <c r="F956" s="1"/>
      <c r="G956" s="1"/>
      <c r="H956" s="1"/>
      <c r="I956" s="1"/>
      <c r="J956" s="1"/>
      <c r="K956" s="1"/>
      <c r="L956" s="1"/>
      <c r="M956" s="1"/>
      <c r="N956" s="1"/>
      <c r="O956" s="1"/>
      <c r="P956" s="1"/>
      <c r="Q956" s="1"/>
      <c r="R956" s="1"/>
      <c r="S956" s="1"/>
      <c r="T956" s="1"/>
      <c r="U956" s="1"/>
      <c r="V956" s="1"/>
      <c r="W956" s="1"/>
      <c r="X956" s="1"/>
      <c r="Y956" s="1"/>
      <c r="Z956" s="1"/>
    </row>
    <row r="957" spans="1:26" ht="13.5" customHeight="1" x14ac:dyDescent="0.2">
      <c r="A957" s="1"/>
      <c r="B957" s="1"/>
      <c r="C957" s="1"/>
      <c r="D957" s="2"/>
      <c r="E957" s="1"/>
      <c r="F957" s="1"/>
      <c r="G957" s="1"/>
      <c r="H957" s="1"/>
      <c r="I957" s="1"/>
      <c r="J957" s="1"/>
      <c r="K957" s="1"/>
      <c r="L957" s="1"/>
      <c r="M957" s="1"/>
      <c r="N957" s="1"/>
      <c r="O957" s="1"/>
      <c r="P957" s="1"/>
      <c r="Q957" s="1"/>
      <c r="R957" s="1"/>
      <c r="S957" s="1"/>
      <c r="T957" s="1"/>
      <c r="U957" s="1"/>
      <c r="V957" s="1"/>
      <c r="W957" s="1"/>
      <c r="X957" s="1"/>
      <c r="Y957" s="1"/>
      <c r="Z957" s="1"/>
    </row>
    <row r="958" spans="1:26" ht="13.5" customHeight="1" x14ac:dyDescent="0.2">
      <c r="A958" s="1"/>
      <c r="B958" s="1"/>
      <c r="C958" s="1"/>
      <c r="D958" s="2"/>
      <c r="E958" s="1"/>
      <c r="F958" s="1"/>
      <c r="G958" s="1"/>
      <c r="H958" s="1"/>
      <c r="I958" s="1"/>
      <c r="J958" s="1"/>
      <c r="K958" s="1"/>
      <c r="L958" s="1"/>
      <c r="M958" s="1"/>
      <c r="N958" s="1"/>
      <c r="O958" s="1"/>
      <c r="P958" s="1"/>
      <c r="Q958" s="1"/>
      <c r="R958" s="1"/>
      <c r="S958" s="1"/>
      <c r="T958" s="1"/>
      <c r="U958" s="1"/>
      <c r="V958" s="1"/>
      <c r="W958" s="1"/>
      <c r="X958" s="1"/>
      <c r="Y958" s="1"/>
      <c r="Z958" s="1"/>
    </row>
    <row r="959" spans="1:26" ht="13.5" customHeight="1" x14ac:dyDescent="0.2">
      <c r="A959" s="1"/>
      <c r="B959" s="1"/>
      <c r="C959" s="1"/>
      <c r="D959" s="2"/>
      <c r="E959" s="1"/>
      <c r="F959" s="1"/>
      <c r="G959" s="1"/>
      <c r="H959" s="1"/>
      <c r="I959" s="1"/>
      <c r="J959" s="1"/>
      <c r="K959" s="1"/>
      <c r="L959" s="1"/>
      <c r="M959" s="1"/>
      <c r="N959" s="1"/>
      <c r="O959" s="1"/>
      <c r="P959" s="1"/>
      <c r="Q959" s="1"/>
      <c r="R959" s="1"/>
      <c r="S959" s="1"/>
      <c r="T959" s="1"/>
      <c r="U959" s="1"/>
      <c r="V959" s="1"/>
      <c r="W959" s="1"/>
      <c r="X959" s="1"/>
      <c r="Y959" s="1"/>
      <c r="Z959" s="1"/>
    </row>
    <row r="960" spans="1:26" ht="13.5" customHeight="1" x14ac:dyDescent="0.2">
      <c r="A960" s="1"/>
      <c r="B960" s="1"/>
      <c r="C960" s="1"/>
      <c r="D960" s="2"/>
      <c r="E960" s="1"/>
      <c r="F960" s="1"/>
      <c r="G960" s="1"/>
      <c r="H960" s="1"/>
      <c r="I960" s="1"/>
      <c r="J960" s="1"/>
      <c r="K960" s="1"/>
      <c r="L960" s="1"/>
      <c r="M960" s="1"/>
      <c r="N960" s="1"/>
      <c r="O960" s="1"/>
      <c r="P960" s="1"/>
      <c r="Q960" s="1"/>
      <c r="R960" s="1"/>
      <c r="S960" s="1"/>
      <c r="T960" s="1"/>
      <c r="U960" s="1"/>
      <c r="V960" s="1"/>
      <c r="W960" s="1"/>
      <c r="X960" s="1"/>
      <c r="Y960" s="1"/>
      <c r="Z960" s="1"/>
    </row>
    <row r="961" spans="1:26" ht="13.5" customHeight="1" x14ac:dyDescent="0.2">
      <c r="A961" s="1"/>
      <c r="B961" s="1"/>
      <c r="C961" s="1"/>
      <c r="D961" s="2"/>
      <c r="E961" s="1"/>
      <c r="F961" s="1"/>
      <c r="G961" s="1"/>
      <c r="H961" s="1"/>
      <c r="I961" s="1"/>
      <c r="J961" s="1"/>
      <c r="K961" s="1"/>
      <c r="L961" s="1"/>
      <c r="M961" s="1"/>
      <c r="N961" s="1"/>
      <c r="O961" s="1"/>
      <c r="P961" s="1"/>
      <c r="Q961" s="1"/>
      <c r="R961" s="1"/>
      <c r="S961" s="1"/>
      <c r="T961" s="1"/>
      <c r="U961" s="1"/>
      <c r="V961" s="1"/>
      <c r="W961" s="1"/>
      <c r="X961" s="1"/>
      <c r="Y961" s="1"/>
      <c r="Z961" s="1"/>
    </row>
    <row r="962" spans="1:26" ht="13.5" customHeight="1" x14ac:dyDescent="0.2">
      <c r="A962" s="1"/>
      <c r="B962" s="1"/>
      <c r="C962" s="1"/>
      <c r="D962" s="2"/>
      <c r="E962" s="1"/>
      <c r="F962" s="1"/>
      <c r="G962" s="1"/>
      <c r="H962" s="1"/>
      <c r="I962" s="1"/>
      <c r="J962" s="1"/>
      <c r="K962" s="1"/>
      <c r="L962" s="1"/>
      <c r="M962" s="1"/>
      <c r="N962" s="1"/>
      <c r="O962" s="1"/>
      <c r="P962" s="1"/>
      <c r="Q962" s="1"/>
      <c r="R962" s="1"/>
      <c r="S962" s="1"/>
      <c r="T962" s="1"/>
      <c r="U962" s="1"/>
      <c r="V962" s="1"/>
      <c r="W962" s="1"/>
      <c r="X962" s="1"/>
      <c r="Y962" s="1"/>
      <c r="Z962" s="1"/>
    </row>
    <row r="963" spans="1:26" ht="13.5" customHeight="1" x14ac:dyDescent="0.2">
      <c r="A963" s="1"/>
      <c r="B963" s="1"/>
      <c r="C963" s="1"/>
      <c r="D963" s="2"/>
      <c r="E963" s="1"/>
      <c r="F963" s="1"/>
      <c r="G963" s="1"/>
      <c r="H963" s="1"/>
      <c r="I963" s="1"/>
      <c r="J963" s="1"/>
      <c r="K963" s="1"/>
      <c r="L963" s="1"/>
      <c r="M963" s="1"/>
      <c r="N963" s="1"/>
      <c r="O963" s="1"/>
      <c r="P963" s="1"/>
      <c r="Q963" s="1"/>
      <c r="R963" s="1"/>
      <c r="S963" s="1"/>
      <c r="T963" s="1"/>
      <c r="U963" s="1"/>
      <c r="V963" s="1"/>
      <c r="W963" s="1"/>
      <c r="X963" s="1"/>
      <c r="Y963" s="1"/>
      <c r="Z963" s="1"/>
    </row>
    <row r="964" spans="1:26" ht="13.5" customHeight="1" x14ac:dyDescent="0.2">
      <c r="A964" s="1"/>
      <c r="B964" s="1"/>
      <c r="C964" s="1"/>
      <c r="D964" s="2"/>
      <c r="E964" s="1"/>
      <c r="F964" s="1"/>
      <c r="G964" s="1"/>
      <c r="H964" s="1"/>
      <c r="I964" s="1"/>
      <c r="J964" s="1"/>
      <c r="K964" s="1"/>
      <c r="L964" s="1"/>
      <c r="M964" s="1"/>
      <c r="N964" s="1"/>
      <c r="O964" s="1"/>
      <c r="P964" s="1"/>
      <c r="Q964" s="1"/>
      <c r="R964" s="1"/>
      <c r="S964" s="1"/>
      <c r="T964" s="1"/>
      <c r="U964" s="1"/>
      <c r="V964" s="1"/>
      <c r="W964" s="1"/>
      <c r="X964" s="1"/>
      <c r="Y964" s="1"/>
      <c r="Z964" s="1"/>
    </row>
    <row r="965" spans="1:26" ht="13.5" customHeight="1" x14ac:dyDescent="0.2">
      <c r="A965" s="1"/>
      <c r="B965" s="1"/>
      <c r="C965" s="1"/>
      <c r="D965" s="2"/>
      <c r="E965" s="1"/>
      <c r="F965" s="1"/>
      <c r="G965" s="1"/>
      <c r="H965" s="1"/>
      <c r="I965" s="1"/>
      <c r="J965" s="1"/>
      <c r="K965" s="1"/>
      <c r="L965" s="1"/>
      <c r="M965" s="1"/>
      <c r="N965" s="1"/>
      <c r="O965" s="1"/>
      <c r="P965" s="1"/>
      <c r="Q965" s="1"/>
      <c r="R965" s="1"/>
      <c r="S965" s="1"/>
      <c r="T965" s="1"/>
      <c r="U965" s="1"/>
      <c r="V965" s="1"/>
      <c r="W965" s="1"/>
      <c r="X965" s="1"/>
      <c r="Y965" s="1"/>
      <c r="Z965" s="1"/>
    </row>
    <row r="966" spans="1:26" ht="13.5" customHeight="1" x14ac:dyDescent="0.2">
      <c r="A966" s="1"/>
      <c r="B966" s="1"/>
      <c r="C966" s="1"/>
      <c r="D966" s="2"/>
      <c r="E966" s="1"/>
      <c r="F966" s="1"/>
      <c r="G966" s="1"/>
      <c r="H966" s="1"/>
      <c r="I966" s="1"/>
      <c r="J966" s="1"/>
      <c r="K966" s="1"/>
      <c r="L966" s="1"/>
      <c r="M966" s="1"/>
      <c r="N966" s="1"/>
      <c r="O966" s="1"/>
      <c r="P966" s="1"/>
      <c r="Q966" s="1"/>
      <c r="R966" s="1"/>
      <c r="S966" s="1"/>
      <c r="T966" s="1"/>
      <c r="U966" s="1"/>
      <c r="V966" s="1"/>
      <c r="W966" s="1"/>
      <c r="X966" s="1"/>
      <c r="Y966" s="1"/>
      <c r="Z966" s="1"/>
    </row>
    <row r="967" spans="1:26" ht="13.5" customHeight="1" x14ac:dyDescent="0.2">
      <c r="A967" s="1"/>
      <c r="B967" s="1"/>
      <c r="C967" s="1"/>
      <c r="D967" s="2"/>
      <c r="E967" s="1"/>
      <c r="F967" s="1"/>
      <c r="G967" s="1"/>
      <c r="H967" s="1"/>
      <c r="I967" s="1"/>
      <c r="J967" s="1"/>
      <c r="K967" s="1"/>
      <c r="L967" s="1"/>
      <c r="M967" s="1"/>
      <c r="N967" s="1"/>
      <c r="O967" s="1"/>
      <c r="P967" s="1"/>
      <c r="Q967" s="1"/>
      <c r="R967" s="1"/>
      <c r="S967" s="1"/>
      <c r="T967" s="1"/>
      <c r="U967" s="1"/>
      <c r="V967" s="1"/>
      <c r="W967" s="1"/>
      <c r="X967" s="1"/>
      <c r="Y967" s="1"/>
      <c r="Z967" s="1"/>
    </row>
    <row r="968" spans="1:26" ht="13.5" customHeight="1" x14ac:dyDescent="0.2">
      <c r="A968" s="1"/>
      <c r="B968" s="1"/>
      <c r="C968" s="1"/>
      <c r="D968" s="2"/>
      <c r="E968" s="1"/>
      <c r="F968" s="1"/>
      <c r="G968" s="1"/>
      <c r="H968" s="1"/>
      <c r="I968" s="1"/>
      <c r="J968" s="1"/>
      <c r="K968" s="1"/>
      <c r="L968" s="1"/>
      <c r="M968" s="1"/>
      <c r="N968" s="1"/>
      <c r="O968" s="1"/>
      <c r="P968" s="1"/>
      <c r="Q968" s="1"/>
      <c r="R968" s="1"/>
      <c r="S968" s="1"/>
      <c r="T968" s="1"/>
      <c r="U968" s="1"/>
      <c r="V968" s="1"/>
      <c r="W968" s="1"/>
      <c r="X968" s="1"/>
      <c r="Y968" s="1"/>
      <c r="Z968" s="1"/>
    </row>
    <row r="969" spans="1:26" ht="13.5" customHeight="1" x14ac:dyDescent="0.2">
      <c r="A969" s="1"/>
      <c r="B969" s="1"/>
      <c r="C969" s="1"/>
      <c r="D969" s="2"/>
      <c r="E969" s="1"/>
      <c r="F969" s="1"/>
      <c r="G969" s="1"/>
      <c r="H969" s="1"/>
      <c r="I969" s="1"/>
      <c r="J969" s="1"/>
      <c r="K969" s="1"/>
      <c r="L969" s="1"/>
      <c r="M969" s="1"/>
      <c r="N969" s="1"/>
      <c r="O969" s="1"/>
      <c r="P969" s="1"/>
      <c r="Q969" s="1"/>
      <c r="R969" s="1"/>
      <c r="S969" s="1"/>
      <c r="T969" s="1"/>
      <c r="U969" s="1"/>
      <c r="V969" s="1"/>
      <c r="W969" s="1"/>
      <c r="X969" s="1"/>
      <c r="Y969" s="1"/>
      <c r="Z969" s="1"/>
    </row>
    <row r="970" spans="1:26" ht="13.5" customHeight="1" x14ac:dyDescent="0.2">
      <c r="A970" s="1"/>
      <c r="B970" s="1"/>
      <c r="C970" s="1"/>
      <c r="D970" s="2"/>
      <c r="E970" s="1"/>
      <c r="F970" s="1"/>
      <c r="G970" s="1"/>
      <c r="H970" s="1"/>
      <c r="I970" s="1"/>
      <c r="J970" s="1"/>
      <c r="K970" s="1"/>
      <c r="L970" s="1"/>
      <c r="M970" s="1"/>
      <c r="N970" s="1"/>
      <c r="O970" s="1"/>
      <c r="P970" s="1"/>
      <c r="Q970" s="1"/>
      <c r="R970" s="1"/>
      <c r="S970" s="1"/>
      <c r="T970" s="1"/>
      <c r="U970" s="1"/>
      <c r="V970" s="1"/>
      <c r="W970" s="1"/>
      <c r="X970" s="1"/>
      <c r="Y970" s="1"/>
      <c r="Z970" s="1"/>
    </row>
    <row r="971" spans="1:26" ht="13.5" customHeight="1" x14ac:dyDescent="0.2">
      <c r="A971" s="1"/>
      <c r="B971" s="1"/>
      <c r="C971" s="1"/>
      <c r="D971" s="2"/>
      <c r="E971" s="1"/>
      <c r="F971" s="1"/>
      <c r="G971" s="1"/>
      <c r="H971" s="1"/>
      <c r="I971" s="1"/>
      <c r="J971" s="1"/>
      <c r="K971" s="1"/>
      <c r="L971" s="1"/>
      <c r="M971" s="1"/>
      <c r="N971" s="1"/>
      <c r="O971" s="1"/>
      <c r="P971" s="1"/>
      <c r="Q971" s="1"/>
      <c r="R971" s="1"/>
      <c r="S971" s="1"/>
      <c r="T971" s="1"/>
      <c r="U971" s="1"/>
      <c r="V971" s="1"/>
      <c r="W971" s="1"/>
      <c r="X971" s="1"/>
      <c r="Y971" s="1"/>
      <c r="Z971" s="1"/>
    </row>
    <row r="972" spans="1:26" ht="13.5" customHeight="1" x14ac:dyDescent="0.2">
      <c r="A972" s="1"/>
      <c r="B972" s="1"/>
      <c r="C972" s="1"/>
      <c r="D972" s="2"/>
      <c r="E972" s="1"/>
      <c r="F972" s="1"/>
      <c r="G972" s="1"/>
      <c r="H972" s="1"/>
      <c r="I972" s="1"/>
      <c r="J972" s="1"/>
      <c r="K972" s="1"/>
      <c r="L972" s="1"/>
      <c r="M972" s="1"/>
      <c r="N972" s="1"/>
      <c r="O972" s="1"/>
      <c r="P972" s="1"/>
      <c r="Q972" s="1"/>
      <c r="R972" s="1"/>
      <c r="S972" s="1"/>
      <c r="T972" s="1"/>
      <c r="U972" s="1"/>
      <c r="V972" s="1"/>
      <c r="W972" s="1"/>
      <c r="X972" s="1"/>
      <c r="Y972" s="1"/>
      <c r="Z972" s="1"/>
    </row>
    <row r="973" spans="1:26" ht="13.5" customHeight="1" x14ac:dyDescent="0.2">
      <c r="A973" s="1"/>
      <c r="B973" s="1"/>
      <c r="C973" s="1"/>
      <c r="D973" s="2"/>
      <c r="E973" s="1"/>
      <c r="F973" s="1"/>
      <c r="G973" s="1"/>
      <c r="H973" s="1"/>
      <c r="I973" s="1"/>
      <c r="J973" s="1"/>
      <c r="K973" s="1"/>
      <c r="L973" s="1"/>
      <c r="M973" s="1"/>
      <c r="N973" s="1"/>
      <c r="O973" s="1"/>
      <c r="P973" s="1"/>
      <c r="Q973" s="1"/>
      <c r="R973" s="1"/>
      <c r="S973" s="1"/>
      <c r="T973" s="1"/>
      <c r="U973" s="1"/>
      <c r="V973" s="1"/>
      <c r="W973" s="1"/>
      <c r="X973" s="1"/>
      <c r="Y973" s="1"/>
      <c r="Z973" s="1"/>
    </row>
    <row r="974" spans="1:26" ht="13.5" customHeight="1" x14ac:dyDescent="0.2">
      <c r="A974" s="1"/>
      <c r="B974" s="1"/>
      <c r="C974" s="1"/>
      <c r="D974" s="2"/>
      <c r="E974" s="1"/>
      <c r="F974" s="1"/>
      <c r="G974" s="1"/>
      <c r="H974" s="1"/>
      <c r="I974" s="1"/>
      <c r="J974" s="1"/>
      <c r="K974" s="1"/>
      <c r="L974" s="1"/>
      <c r="M974" s="1"/>
      <c r="N974" s="1"/>
      <c r="O974" s="1"/>
      <c r="P974" s="1"/>
      <c r="Q974" s="1"/>
      <c r="R974" s="1"/>
      <c r="S974" s="1"/>
      <c r="T974" s="1"/>
      <c r="U974" s="1"/>
      <c r="V974" s="1"/>
      <c r="W974" s="1"/>
      <c r="X974" s="1"/>
      <c r="Y974" s="1"/>
      <c r="Z974" s="1"/>
    </row>
    <row r="975" spans="1:26" ht="13.5" customHeight="1" x14ac:dyDescent="0.2">
      <c r="A975" s="1"/>
      <c r="B975" s="1"/>
      <c r="C975" s="1"/>
      <c r="D975" s="2"/>
      <c r="E975" s="1"/>
      <c r="F975" s="1"/>
      <c r="G975" s="1"/>
      <c r="H975" s="1"/>
      <c r="I975" s="1"/>
      <c r="J975" s="1"/>
      <c r="K975" s="1"/>
      <c r="L975" s="1"/>
      <c r="M975" s="1"/>
      <c r="N975" s="1"/>
      <c r="O975" s="1"/>
      <c r="P975" s="1"/>
      <c r="Q975" s="1"/>
      <c r="R975" s="1"/>
      <c r="S975" s="1"/>
      <c r="T975" s="1"/>
      <c r="U975" s="1"/>
      <c r="V975" s="1"/>
      <c r="W975" s="1"/>
      <c r="X975" s="1"/>
      <c r="Y975" s="1"/>
      <c r="Z975" s="1"/>
    </row>
    <row r="976" spans="1:26" ht="13.5" customHeight="1" x14ac:dyDescent="0.2">
      <c r="A976" s="1"/>
      <c r="B976" s="1"/>
      <c r="C976" s="1"/>
      <c r="D976" s="2"/>
      <c r="E976" s="1"/>
      <c r="F976" s="1"/>
      <c r="G976" s="1"/>
      <c r="H976" s="1"/>
      <c r="I976" s="1"/>
      <c r="J976" s="1"/>
      <c r="K976" s="1"/>
      <c r="L976" s="1"/>
      <c r="M976" s="1"/>
      <c r="N976" s="1"/>
      <c r="O976" s="1"/>
      <c r="P976" s="1"/>
      <c r="Q976" s="1"/>
      <c r="R976" s="1"/>
      <c r="S976" s="1"/>
      <c r="T976" s="1"/>
      <c r="U976" s="1"/>
      <c r="V976" s="1"/>
      <c r="W976" s="1"/>
      <c r="X976" s="1"/>
      <c r="Y976" s="1"/>
      <c r="Z976" s="1"/>
    </row>
    <row r="977" spans="1:26" ht="13.5" customHeight="1" x14ac:dyDescent="0.2">
      <c r="A977" s="1"/>
      <c r="B977" s="1"/>
      <c r="C977" s="1"/>
      <c r="D977" s="2"/>
      <c r="E977" s="1"/>
      <c r="F977" s="1"/>
      <c r="G977" s="1"/>
      <c r="H977" s="1"/>
      <c r="I977" s="1"/>
      <c r="J977" s="1"/>
      <c r="K977" s="1"/>
      <c r="L977" s="1"/>
      <c r="M977" s="1"/>
      <c r="N977" s="1"/>
      <c r="O977" s="1"/>
      <c r="P977" s="1"/>
      <c r="Q977" s="1"/>
      <c r="R977" s="1"/>
      <c r="S977" s="1"/>
      <c r="T977" s="1"/>
      <c r="U977" s="1"/>
      <c r="V977" s="1"/>
      <c r="W977" s="1"/>
      <c r="X977" s="1"/>
      <c r="Y977" s="1"/>
      <c r="Z977" s="1"/>
    </row>
    <row r="978" spans="1:26" ht="13.5" customHeight="1" x14ac:dyDescent="0.2">
      <c r="A978" s="1"/>
      <c r="B978" s="1"/>
      <c r="C978" s="1"/>
      <c r="D978" s="2"/>
      <c r="E978" s="1"/>
      <c r="F978" s="1"/>
      <c r="G978" s="1"/>
      <c r="H978" s="1"/>
      <c r="I978" s="1"/>
      <c r="J978" s="1"/>
      <c r="K978" s="1"/>
      <c r="L978" s="1"/>
      <c r="M978" s="1"/>
      <c r="N978" s="1"/>
      <c r="O978" s="1"/>
      <c r="P978" s="1"/>
      <c r="Q978" s="1"/>
      <c r="R978" s="1"/>
      <c r="S978" s="1"/>
      <c r="T978" s="1"/>
      <c r="U978" s="1"/>
      <c r="V978" s="1"/>
      <c r="W978" s="1"/>
      <c r="X978" s="1"/>
      <c r="Y978" s="1"/>
      <c r="Z978" s="1"/>
    </row>
    <row r="979" spans="1:26" ht="13.5" customHeight="1" x14ac:dyDescent="0.2">
      <c r="A979" s="1"/>
      <c r="B979" s="1"/>
      <c r="C979" s="1"/>
      <c r="D979" s="2"/>
      <c r="E979" s="1"/>
      <c r="F979" s="1"/>
      <c r="G979" s="1"/>
      <c r="H979" s="1"/>
      <c r="I979" s="1"/>
      <c r="J979" s="1"/>
      <c r="K979" s="1"/>
      <c r="L979" s="1"/>
      <c r="M979" s="1"/>
      <c r="N979" s="1"/>
      <c r="O979" s="1"/>
      <c r="P979" s="1"/>
      <c r="Q979" s="1"/>
      <c r="R979" s="1"/>
      <c r="S979" s="1"/>
      <c r="T979" s="1"/>
      <c r="U979" s="1"/>
      <c r="V979" s="1"/>
      <c r="W979" s="1"/>
      <c r="X979" s="1"/>
      <c r="Y979" s="1"/>
      <c r="Z979" s="1"/>
    </row>
    <row r="980" spans="1:26" ht="13.5" customHeight="1" x14ac:dyDescent="0.2">
      <c r="A980" s="1"/>
      <c r="B980" s="1"/>
      <c r="C980" s="1"/>
      <c r="D980" s="2"/>
      <c r="E980" s="1"/>
      <c r="F980" s="1"/>
      <c r="G980" s="1"/>
      <c r="H980" s="1"/>
      <c r="I980" s="1"/>
      <c r="J980" s="1"/>
      <c r="K980" s="1"/>
      <c r="L980" s="1"/>
      <c r="M980" s="1"/>
      <c r="N980" s="1"/>
      <c r="O980" s="1"/>
      <c r="P980" s="1"/>
      <c r="Q980" s="1"/>
      <c r="R980" s="1"/>
      <c r="S980" s="1"/>
      <c r="T980" s="1"/>
      <c r="U980" s="1"/>
      <c r="V980" s="1"/>
      <c r="W980" s="1"/>
      <c r="X980" s="1"/>
      <c r="Y980" s="1"/>
      <c r="Z980" s="1"/>
    </row>
    <row r="981" spans="1:26" ht="13.5" customHeight="1" x14ac:dyDescent="0.2">
      <c r="A981" s="1"/>
      <c r="B981" s="1"/>
      <c r="C981" s="1"/>
      <c r="D981" s="2"/>
      <c r="E981" s="1"/>
      <c r="F981" s="1"/>
      <c r="G981" s="1"/>
      <c r="H981" s="1"/>
      <c r="I981" s="1"/>
      <c r="J981" s="1"/>
      <c r="K981" s="1"/>
      <c r="L981" s="1"/>
      <c r="M981" s="1"/>
      <c r="N981" s="1"/>
      <c r="O981" s="1"/>
      <c r="P981" s="1"/>
      <c r="Q981" s="1"/>
      <c r="R981" s="1"/>
      <c r="S981" s="1"/>
      <c r="T981" s="1"/>
      <c r="U981" s="1"/>
      <c r="V981" s="1"/>
      <c r="W981" s="1"/>
      <c r="X981" s="1"/>
      <c r="Y981" s="1"/>
      <c r="Z981" s="1"/>
    </row>
    <row r="982" spans="1:26" ht="13.5" customHeight="1" x14ac:dyDescent="0.2">
      <c r="A982" s="1"/>
      <c r="B982" s="1"/>
      <c r="C982" s="1"/>
      <c r="D982" s="2"/>
      <c r="E982" s="1"/>
      <c r="F982" s="1"/>
      <c r="G982" s="1"/>
      <c r="H982" s="1"/>
      <c r="I982" s="1"/>
      <c r="J982" s="1"/>
      <c r="K982" s="1"/>
      <c r="L982" s="1"/>
      <c r="M982" s="1"/>
      <c r="N982" s="1"/>
      <c r="O982" s="1"/>
      <c r="P982" s="1"/>
      <c r="Q982" s="1"/>
      <c r="R982" s="1"/>
      <c r="S982" s="1"/>
      <c r="T982" s="1"/>
      <c r="U982" s="1"/>
      <c r="V982" s="1"/>
      <c r="W982" s="1"/>
      <c r="X982" s="1"/>
      <c r="Y982" s="1"/>
      <c r="Z982" s="1"/>
    </row>
    <row r="983" spans="1:26" ht="13.5" customHeight="1" x14ac:dyDescent="0.2">
      <c r="A983" s="1"/>
      <c r="B983" s="1"/>
      <c r="C983" s="1"/>
      <c r="D983" s="2"/>
      <c r="E983" s="1"/>
      <c r="F983" s="1"/>
      <c r="G983" s="1"/>
      <c r="H983" s="1"/>
      <c r="I983" s="1"/>
      <c r="J983" s="1"/>
      <c r="K983" s="1"/>
      <c r="L983" s="1"/>
      <c r="M983" s="1"/>
      <c r="N983" s="1"/>
      <c r="O983" s="1"/>
      <c r="P983" s="1"/>
      <c r="Q983" s="1"/>
      <c r="R983" s="1"/>
      <c r="S983" s="1"/>
      <c r="T983" s="1"/>
      <c r="U983" s="1"/>
      <c r="V983" s="1"/>
      <c r="W983" s="1"/>
      <c r="X983" s="1"/>
      <c r="Y983" s="1"/>
      <c r="Z983" s="1"/>
    </row>
    <row r="984" spans="1:26" ht="13.5" customHeight="1" x14ac:dyDescent="0.2">
      <c r="A984" s="1"/>
      <c r="B984" s="1"/>
      <c r="C984" s="1"/>
      <c r="D984" s="2"/>
      <c r="E984" s="1"/>
      <c r="F984" s="1"/>
      <c r="G984" s="1"/>
      <c r="H984" s="1"/>
      <c r="I984" s="1"/>
      <c r="J984" s="1"/>
      <c r="K984" s="1"/>
      <c r="L984" s="1"/>
      <c r="M984" s="1"/>
      <c r="N984" s="1"/>
      <c r="O984" s="1"/>
      <c r="P984" s="1"/>
      <c r="Q984" s="1"/>
      <c r="R984" s="1"/>
      <c r="S984" s="1"/>
      <c r="T984" s="1"/>
      <c r="U984" s="1"/>
      <c r="V984" s="1"/>
      <c r="W984" s="1"/>
      <c r="X984" s="1"/>
      <c r="Y984" s="1"/>
      <c r="Z984" s="1"/>
    </row>
    <row r="985" spans="1:26" ht="13.5" customHeight="1" x14ac:dyDescent="0.2">
      <c r="A985" s="1"/>
      <c r="B985" s="1"/>
      <c r="C985" s="1"/>
      <c r="D985" s="2"/>
      <c r="E985" s="1"/>
      <c r="F985" s="1"/>
      <c r="G985" s="1"/>
      <c r="H985" s="1"/>
      <c r="I985" s="1"/>
      <c r="J985" s="1"/>
      <c r="K985" s="1"/>
      <c r="L985" s="1"/>
      <c r="M985" s="1"/>
      <c r="N985" s="1"/>
      <c r="O985" s="1"/>
      <c r="P985" s="1"/>
      <c r="Q985" s="1"/>
      <c r="R985" s="1"/>
      <c r="S985" s="1"/>
      <c r="T985" s="1"/>
      <c r="U985" s="1"/>
      <c r="V985" s="1"/>
      <c r="W985" s="1"/>
      <c r="X985" s="1"/>
      <c r="Y985" s="1"/>
      <c r="Z985" s="1"/>
    </row>
    <row r="986" spans="1:26" ht="13.5" customHeight="1" x14ac:dyDescent="0.2">
      <c r="A986" s="1"/>
      <c r="B986" s="1"/>
      <c r="C986" s="1"/>
      <c r="D986" s="2"/>
      <c r="E986" s="1"/>
      <c r="F986" s="1"/>
      <c r="G986" s="1"/>
      <c r="H986" s="1"/>
      <c r="I986" s="1"/>
      <c r="J986" s="1"/>
      <c r="K986" s="1"/>
      <c r="L986" s="1"/>
      <c r="M986" s="1"/>
      <c r="N986" s="1"/>
      <c r="O986" s="1"/>
      <c r="P986" s="1"/>
      <c r="Q986" s="1"/>
      <c r="R986" s="1"/>
      <c r="S986" s="1"/>
      <c r="T986" s="1"/>
      <c r="U986" s="1"/>
      <c r="V986" s="1"/>
      <c r="W986" s="1"/>
      <c r="X986" s="1"/>
      <c r="Y986" s="1"/>
      <c r="Z986" s="1"/>
    </row>
    <row r="987" spans="1:26" ht="13.5" customHeight="1" x14ac:dyDescent="0.2">
      <c r="A987" s="1"/>
      <c r="B987" s="1"/>
      <c r="C987" s="1"/>
      <c r="D987" s="2"/>
      <c r="E987" s="1"/>
      <c r="F987" s="1"/>
      <c r="G987" s="1"/>
      <c r="H987" s="1"/>
      <c r="I987" s="1"/>
      <c r="J987" s="1"/>
      <c r="K987" s="1"/>
      <c r="L987" s="1"/>
      <c r="M987" s="1"/>
      <c r="N987" s="1"/>
      <c r="O987" s="1"/>
      <c r="P987" s="1"/>
      <c r="Q987" s="1"/>
      <c r="R987" s="1"/>
      <c r="S987" s="1"/>
      <c r="T987" s="1"/>
      <c r="U987" s="1"/>
      <c r="V987" s="1"/>
      <c r="W987" s="1"/>
      <c r="X987" s="1"/>
      <c r="Y987" s="1"/>
      <c r="Z987" s="1"/>
    </row>
    <row r="988" spans="1:26" ht="13.5" customHeight="1" x14ac:dyDescent="0.2">
      <c r="A988" s="1"/>
      <c r="B988" s="1"/>
      <c r="C988" s="1"/>
      <c r="D988" s="2"/>
      <c r="E988" s="1"/>
      <c r="F988" s="1"/>
      <c r="G988" s="1"/>
      <c r="H988" s="1"/>
      <c r="I988" s="1"/>
      <c r="J988" s="1"/>
      <c r="K988" s="1"/>
      <c r="L988" s="1"/>
      <c r="M988" s="1"/>
      <c r="N988" s="1"/>
      <c r="O988" s="1"/>
      <c r="P988" s="1"/>
      <c r="Q988" s="1"/>
      <c r="R988" s="1"/>
      <c r="S988" s="1"/>
      <c r="T988" s="1"/>
      <c r="U988" s="1"/>
      <c r="V988" s="1"/>
      <c r="W988" s="1"/>
      <c r="X988" s="1"/>
      <c r="Y988" s="1"/>
      <c r="Z988" s="1"/>
    </row>
    <row r="989" spans="1:26" ht="13.5" customHeight="1" x14ac:dyDescent="0.2">
      <c r="A989" s="1"/>
      <c r="B989" s="1"/>
      <c r="C989" s="1"/>
      <c r="D989" s="2"/>
      <c r="E989" s="1"/>
      <c r="F989" s="1"/>
      <c r="G989" s="1"/>
      <c r="H989" s="1"/>
      <c r="I989" s="1"/>
      <c r="J989" s="1"/>
      <c r="K989" s="1"/>
      <c r="L989" s="1"/>
      <c r="M989" s="1"/>
      <c r="N989" s="1"/>
      <c r="O989" s="1"/>
      <c r="P989" s="1"/>
      <c r="Q989" s="1"/>
      <c r="R989" s="1"/>
      <c r="S989" s="1"/>
      <c r="T989" s="1"/>
      <c r="U989" s="1"/>
      <c r="V989" s="1"/>
      <c r="W989" s="1"/>
      <c r="X989" s="1"/>
      <c r="Y989" s="1"/>
      <c r="Z989" s="1"/>
    </row>
    <row r="990" spans="1:26" ht="13.5" customHeight="1" x14ac:dyDescent="0.2">
      <c r="A990" s="1"/>
      <c r="B990" s="1"/>
      <c r="C990" s="1"/>
      <c r="D990" s="2"/>
      <c r="E990" s="1"/>
      <c r="F990" s="1"/>
      <c r="G990" s="1"/>
      <c r="H990" s="1"/>
      <c r="I990" s="1"/>
      <c r="J990" s="1"/>
      <c r="K990" s="1"/>
      <c r="L990" s="1"/>
      <c r="M990" s="1"/>
      <c r="N990" s="1"/>
      <c r="O990" s="1"/>
      <c r="P990" s="1"/>
      <c r="Q990" s="1"/>
      <c r="R990" s="1"/>
      <c r="S990" s="1"/>
      <c r="T990" s="1"/>
      <c r="U990" s="1"/>
      <c r="V990" s="1"/>
      <c r="W990" s="1"/>
      <c r="X990" s="1"/>
      <c r="Y990" s="1"/>
      <c r="Z990" s="1"/>
    </row>
    <row r="991" spans="1:26" ht="13.5" customHeight="1" x14ac:dyDescent="0.2">
      <c r="A991" s="1"/>
      <c r="B991" s="1"/>
      <c r="C991" s="1"/>
      <c r="D991" s="2"/>
      <c r="E991" s="1"/>
      <c r="F991" s="1"/>
      <c r="G991" s="1"/>
      <c r="H991" s="1"/>
      <c r="I991" s="1"/>
      <c r="J991" s="1"/>
      <c r="K991" s="1"/>
      <c r="L991" s="1"/>
      <c r="M991" s="1"/>
      <c r="N991" s="1"/>
      <c r="O991" s="1"/>
      <c r="P991" s="1"/>
      <c r="Q991" s="1"/>
      <c r="R991" s="1"/>
      <c r="S991" s="1"/>
      <c r="T991" s="1"/>
      <c r="U991" s="1"/>
      <c r="V991" s="1"/>
      <c r="W991" s="1"/>
      <c r="X991" s="1"/>
      <c r="Y991" s="1"/>
      <c r="Z991" s="1"/>
    </row>
    <row r="992" spans="1:26" ht="13.5" customHeight="1" x14ac:dyDescent="0.2">
      <c r="A992" s="1"/>
      <c r="B992" s="1"/>
      <c r="C992" s="1"/>
      <c r="D992" s="2"/>
      <c r="E992" s="1"/>
      <c r="F992" s="1"/>
      <c r="G992" s="1"/>
      <c r="H992" s="1"/>
      <c r="I992" s="1"/>
      <c r="J992" s="1"/>
      <c r="K992" s="1"/>
      <c r="L992" s="1"/>
      <c r="M992" s="1"/>
      <c r="N992" s="1"/>
      <c r="O992" s="1"/>
      <c r="P992" s="1"/>
      <c r="Q992" s="1"/>
      <c r="R992" s="1"/>
      <c r="S992" s="1"/>
      <c r="T992" s="1"/>
      <c r="U992" s="1"/>
      <c r="V992" s="1"/>
      <c r="W992" s="1"/>
      <c r="X992" s="1"/>
      <c r="Y992" s="1"/>
      <c r="Z992" s="1"/>
    </row>
    <row r="993" spans="1:26" ht="13.5" customHeight="1" x14ac:dyDescent="0.2">
      <c r="A993" s="1"/>
      <c r="B993" s="1"/>
      <c r="C993" s="1"/>
      <c r="D993" s="2"/>
      <c r="E993" s="1"/>
      <c r="F993" s="1"/>
      <c r="G993" s="1"/>
      <c r="H993" s="1"/>
      <c r="I993" s="1"/>
      <c r="J993" s="1"/>
      <c r="K993" s="1"/>
      <c r="L993" s="1"/>
      <c r="M993" s="1"/>
      <c r="N993" s="1"/>
      <c r="O993" s="1"/>
      <c r="P993" s="1"/>
      <c r="Q993" s="1"/>
      <c r="R993" s="1"/>
      <c r="S993" s="1"/>
      <c r="T993" s="1"/>
      <c r="U993" s="1"/>
      <c r="V993" s="1"/>
      <c r="W993" s="1"/>
      <c r="X993" s="1"/>
      <c r="Y993" s="1"/>
      <c r="Z993" s="1"/>
    </row>
    <row r="994" spans="1:26" ht="13.5" customHeight="1" x14ac:dyDescent="0.2">
      <c r="A994" s="1"/>
      <c r="B994" s="1"/>
      <c r="C994" s="1"/>
      <c r="D994" s="2"/>
      <c r="E994" s="1"/>
      <c r="F994" s="1"/>
      <c r="G994" s="1"/>
      <c r="H994" s="1"/>
      <c r="I994" s="1"/>
      <c r="J994" s="1"/>
      <c r="K994" s="1"/>
      <c r="L994" s="1"/>
      <c r="M994" s="1"/>
      <c r="N994" s="1"/>
      <c r="O994" s="1"/>
      <c r="P994" s="1"/>
      <c r="Q994" s="1"/>
      <c r="R994" s="1"/>
      <c r="S994" s="1"/>
      <c r="T994" s="1"/>
      <c r="U994" s="1"/>
      <c r="V994" s="1"/>
      <c r="W994" s="1"/>
      <c r="X994" s="1"/>
      <c r="Y994" s="1"/>
      <c r="Z994" s="1"/>
    </row>
    <row r="995" spans="1:26" ht="13.5" customHeight="1" x14ac:dyDescent="0.2">
      <c r="A995" s="1"/>
      <c r="B995" s="1"/>
      <c r="C995" s="1"/>
      <c r="D995" s="2"/>
      <c r="E995" s="1"/>
      <c r="F995" s="1"/>
      <c r="G995" s="1"/>
      <c r="H995" s="1"/>
      <c r="I995" s="1"/>
      <c r="J995" s="1"/>
      <c r="K995" s="1"/>
      <c r="L995" s="1"/>
      <c r="M995" s="1"/>
      <c r="N995" s="1"/>
      <c r="O995" s="1"/>
      <c r="P995" s="1"/>
      <c r="Q995" s="1"/>
      <c r="R995" s="1"/>
      <c r="S995" s="1"/>
      <c r="T995" s="1"/>
      <c r="U995" s="1"/>
      <c r="V995" s="1"/>
      <c r="W995" s="1"/>
      <c r="X995" s="1"/>
      <c r="Y995" s="1"/>
      <c r="Z995" s="1"/>
    </row>
    <row r="996" spans="1:26" ht="13.5" customHeight="1" x14ac:dyDescent="0.2">
      <c r="A996" s="1"/>
      <c r="B996" s="1"/>
      <c r="C996" s="1"/>
      <c r="D996" s="2"/>
      <c r="E996" s="1"/>
      <c r="F996" s="1"/>
      <c r="G996" s="1"/>
      <c r="H996" s="1"/>
      <c r="I996" s="1"/>
      <c r="J996" s="1"/>
      <c r="K996" s="1"/>
      <c r="L996" s="1"/>
      <c r="M996" s="1"/>
      <c r="N996" s="1"/>
      <c r="O996" s="1"/>
      <c r="P996" s="1"/>
      <c r="Q996" s="1"/>
      <c r="R996" s="1"/>
      <c r="S996" s="1"/>
      <c r="T996" s="1"/>
      <c r="U996" s="1"/>
      <c r="V996" s="1"/>
      <c r="W996" s="1"/>
      <c r="X996" s="1"/>
      <c r="Y996" s="1"/>
      <c r="Z996" s="1"/>
    </row>
    <row r="997" spans="1:26" ht="13.5" customHeight="1" x14ac:dyDescent="0.2">
      <c r="A997" s="1"/>
      <c r="B997" s="1"/>
      <c r="C997" s="1"/>
      <c r="D997" s="2"/>
      <c r="E997" s="1"/>
      <c r="F997" s="1"/>
      <c r="G997" s="1"/>
      <c r="H997" s="1"/>
      <c r="I997" s="1"/>
      <c r="J997" s="1"/>
      <c r="K997" s="1"/>
      <c r="L997" s="1"/>
      <c r="M997" s="1"/>
      <c r="N997" s="1"/>
      <c r="O997" s="1"/>
      <c r="P997" s="1"/>
      <c r="Q997" s="1"/>
      <c r="R997" s="1"/>
      <c r="S997" s="1"/>
      <c r="T997" s="1"/>
      <c r="U997" s="1"/>
      <c r="V997" s="1"/>
      <c r="W997" s="1"/>
      <c r="X997" s="1"/>
      <c r="Y997" s="1"/>
      <c r="Z997" s="1"/>
    </row>
    <row r="998" spans="1:26" ht="13.5" customHeight="1" x14ac:dyDescent="0.2">
      <c r="A998" s="1"/>
      <c r="B998" s="1"/>
      <c r="C998" s="1"/>
      <c r="D998" s="2"/>
      <c r="E998" s="1"/>
      <c r="F998" s="1"/>
      <c r="G998" s="1"/>
      <c r="H998" s="1"/>
      <c r="I998" s="1"/>
      <c r="J998" s="1"/>
      <c r="K998" s="1"/>
      <c r="L998" s="1"/>
      <c r="M998" s="1"/>
      <c r="N998" s="1"/>
      <c r="O998" s="1"/>
      <c r="P998" s="1"/>
      <c r="Q998" s="1"/>
      <c r="R998" s="1"/>
      <c r="S998" s="1"/>
      <c r="T998" s="1"/>
      <c r="U998" s="1"/>
      <c r="V998" s="1"/>
      <c r="W998" s="1"/>
      <c r="X998" s="1"/>
      <c r="Y998" s="1"/>
      <c r="Z998" s="1"/>
    </row>
    <row r="999" spans="1:26" ht="13.5" customHeight="1" x14ac:dyDescent="0.2">
      <c r="A999" s="1"/>
      <c r="B999" s="1"/>
      <c r="C999" s="1"/>
      <c r="D999" s="2"/>
      <c r="E999" s="1"/>
      <c r="F999" s="1"/>
      <c r="G999" s="1"/>
      <c r="H999" s="1"/>
      <c r="I999" s="1"/>
      <c r="J999" s="1"/>
      <c r="K999" s="1"/>
      <c r="L999" s="1"/>
      <c r="M999" s="1"/>
      <c r="N999" s="1"/>
      <c r="O999" s="1"/>
      <c r="P999" s="1"/>
      <c r="Q999" s="1"/>
      <c r="R999" s="1"/>
      <c r="S999" s="1"/>
      <c r="T999" s="1"/>
      <c r="U999" s="1"/>
      <c r="V999" s="1"/>
      <c r="W999" s="1"/>
      <c r="X999" s="1"/>
      <c r="Y999" s="1"/>
      <c r="Z999" s="1"/>
    </row>
    <row r="1000" spans="1:26" ht="13.5" customHeight="1" x14ac:dyDescent="0.2">
      <c r="A1000" s="1"/>
      <c r="B1000" s="1"/>
      <c r="C1000" s="1"/>
      <c r="D1000" s="2"/>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44">
    <mergeCell ref="A1:F1"/>
    <mergeCell ref="I1:M1"/>
    <mergeCell ref="E5:E6"/>
    <mergeCell ref="F5:F6"/>
    <mergeCell ref="G5:G6"/>
    <mergeCell ref="F8:F9"/>
    <mergeCell ref="G8:G9"/>
    <mergeCell ref="E8:E9"/>
    <mergeCell ref="E11:E12"/>
    <mergeCell ref="F11:F12"/>
    <mergeCell ref="G11:G12"/>
    <mergeCell ref="E16:E17"/>
    <mergeCell ref="F16:F17"/>
    <mergeCell ref="G16:G17"/>
    <mergeCell ref="F27:F28"/>
    <mergeCell ref="G27:G28"/>
    <mergeCell ref="E19:E20"/>
    <mergeCell ref="F19:F20"/>
    <mergeCell ref="G19:G20"/>
    <mergeCell ref="E24:E25"/>
    <mergeCell ref="F24:F25"/>
    <mergeCell ref="G24:G25"/>
    <mergeCell ref="E27:E28"/>
    <mergeCell ref="E30:E31"/>
    <mergeCell ref="F30:F31"/>
    <mergeCell ref="G30:G31"/>
    <mergeCell ref="E35:E36"/>
    <mergeCell ref="F35:F36"/>
    <mergeCell ref="G35:G36"/>
    <mergeCell ref="E50:E51"/>
    <mergeCell ref="F50:F51"/>
    <mergeCell ref="G50:G51"/>
    <mergeCell ref="F38:F39"/>
    <mergeCell ref="G38:G39"/>
    <mergeCell ref="E38:E39"/>
    <mergeCell ref="F47:F48"/>
    <mergeCell ref="G47:G48"/>
    <mergeCell ref="E41:E42"/>
    <mergeCell ref="F41:F42"/>
    <mergeCell ref="G41:G42"/>
    <mergeCell ref="E44:E45"/>
    <mergeCell ref="F44:F45"/>
    <mergeCell ref="G44:G45"/>
    <mergeCell ref="E47:E48"/>
  </mergeCells>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9</vt:i4>
      </vt:variant>
      <vt:variant>
        <vt:lpstr>Named Ranges</vt:lpstr>
      </vt:variant>
      <vt:variant>
        <vt:i4>2</vt:i4>
      </vt:variant>
    </vt:vector>
  </HeadingPairs>
  <TitlesOfParts>
    <vt:vector size="11" baseType="lpstr">
      <vt:lpstr>Forecast - WMA</vt:lpstr>
      <vt:lpstr>Forecast- SMA</vt:lpstr>
      <vt:lpstr>Forecast - ESF</vt:lpstr>
      <vt:lpstr>GrossProfit</vt:lpstr>
      <vt:lpstr>Sheet4</vt:lpstr>
      <vt:lpstr>Forecast - Avg</vt:lpstr>
      <vt:lpstr>PivotFacts</vt:lpstr>
      <vt:lpstr>XBRLFacts</vt:lpstr>
      <vt:lpstr>Financial Ratios</vt:lpstr>
      <vt:lpstr>Facts</vt:lpstr>
      <vt:lpstr>Fats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Ryan</dc:creator>
  <cp:lastModifiedBy>Emilio Garduno</cp:lastModifiedBy>
  <dcterms:created xsi:type="dcterms:W3CDTF">2021-05-13T05:48:02Z</dcterms:created>
  <dcterms:modified xsi:type="dcterms:W3CDTF">2023-04-15T23:59:37Z</dcterms:modified>
</cp:coreProperties>
</file>